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slrose\R\2018_CCSB_LoadsData_WY2010-2017\Lab Data\Menlo- Data Summary\"/>
    </mc:Choice>
  </mc:AlternateContent>
  <xr:revisionPtr revIDLastSave="0" documentId="8_{99CAD029-EB81-4EA5-8A7D-61A2A9651EE0}" xr6:coauthVersionLast="31" xr6:coauthVersionMax="31" xr10:uidLastSave="{00000000-0000-0000-0000-000000000000}"/>
  <bookViews>
    <workbookView xWindow="0" yWindow="0" windowWidth="28800" windowHeight="12330" firstSheet="2" activeTab="4" xr2:uid="{00000000-000D-0000-FFFF-FFFF00000000}"/>
  </bookViews>
  <sheets>
    <sheet name="Tracking Notes" sheetId="15" r:id="rId1"/>
    <sheet name="Surface Water" sheetId="24" r:id="rId2"/>
    <sheet name="SW_Site Sorted" sheetId="28" r:id="rId3"/>
    <sheet name="Inlet_wy2016-17" sheetId="26" r:id="rId4"/>
    <sheet name="Spillway_wy2010-17" sheetId="27" r:id="rId5"/>
    <sheet name="Outflow_wy2010-17" sheetId="29" r:id="rId6"/>
    <sheet name="Size Fract. SS" sheetId="25" r:id="rId7"/>
    <sheet name="Shanna R. email" sheetId="23" r:id="rId8"/>
  </sheets>
  <definedNames>
    <definedName name="_xlnm._FilterDatabase" localSheetId="6" hidden="1">'Size Fract. SS'!$A$3:$L$83</definedName>
    <definedName name="_xlnm._FilterDatabase" localSheetId="1" hidden="1">'Surface Water'!$A$8:$CS$546</definedName>
  </definedNames>
  <calcPr calcId="179017"/>
</workbook>
</file>

<file path=xl/calcChain.xml><?xml version="1.0" encoding="utf-8"?>
<calcChain xmlns="http://schemas.openxmlformats.org/spreadsheetml/2006/main">
  <c r="CR105" i="29" l="1"/>
  <c r="CQ105" i="29"/>
  <c r="CH105" i="29"/>
  <c r="BP105" i="29"/>
  <c r="BB105" i="29"/>
  <c r="CR104" i="29"/>
  <c r="CQ104" i="29"/>
  <c r="CH104" i="29"/>
  <c r="BP104" i="29"/>
  <c r="BB104" i="29"/>
  <c r="CR103" i="29"/>
  <c r="CQ103" i="29"/>
  <c r="CH103" i="29"/>
  <c r="BP103" i="29"/>
  <c r="BB103" i="29"/>
  <c r="CR102" i="29"/>
  <c r="CQ102" i="29"/>
  <c r="CH102" i="29"/>
  <c r="BP102" i="29"/>
  <c r="BB102" i="29"/>
  <c r="CR101" i="29"/>
  <c r="CQ101" i="29"/>
  <c r="CH101" i="29"/>
  <c r="BP101" i="29"/>
  <c r="BB101" i="29"/>
  <c r="CR100" i="29"/>
  <c r="CQ100" i="29"/>
  <c r="CH100" i="29"/>
  <c r="BP100" i="29"/>
  <c r="BB100" i="29"/>
  <c r="CR99" i="29"/>
  <c r="CQ99" i="29"/>
  <c r="CH99" i="29"/>
  <c r="BP99" i="29"/>
  <c r="BB99" i="29"/>
  <c r="AW99" i="29"/>
  <c r="CR98" i="29"/>
  <c r="CQ98" i="29"/>
  <c r="CH98" i="29"/>
  <c r="BP98" i="29"/>
  <c r="BB98" i="29"/>
  <c r="AW98" i="29"/>
  <c r="CR97" i="29"/>
  <c r="CQ97" i="29"/>
  <c r="CH97" i="29"/>
  <c r="BP97" i="29"/>
  <c r="BB97" i="29"/>
  <c r="AW97" i="29"/>
  <c r="CR96" i="29"/>
  <c r="CQ96" i="29"/>
  <c r="CH96" i="29"/>
  <c r="BP96" i="29"/>
  <c r="BB96" i="29"/>
  <c r="AW96" i="29"/>
  <c r="CR95" i="29"/>
  <c r="CQ95" i="29"/>
  <c r="CH95" i="29"/>
  <c r="BP95" i="29"/>
  <c r="BB95" i="29"/>
  <c r="AW95" i="29"/>
  <c r="CR94" i="29"/>
  <c r="CQ94" i="29"/>
  <c r="CH94" i="29"/>
  <c r="BP94" i="29"/>
  <c r="BB94" i="29"/>
  <c r="AW94" i="29"/>
  <c r="CR93" i="29"/>
  <c r="CQ93" i="29"/>
  <c r="CH93" i="29"/>
  <c r="BP93" i="29"/>
  <c r="BB93" i="29"/>
  <c r="AW93" i="29"/>
  <c r="CQ92" i="29"/>
  <c r="CL92" i="29"/>
  <c r="CK92" i="29"/>
  <c r="CH92" i="29"/>
  <c r="CG92" i="29"/>
  <c r="CF92" i="29"/>
  <c r="CC92" i="29"/>
  <c r="CB92" i="29"/>
  <c r="BT92" i="29"/>
  <c r="BS92" i="29"/>
  <c r="BO92" i="29"/>
  <c r="BN92" i="29"/>
  <c r="BI92" i="29"/>
  <c r="BC92" i="29"/>
  <c r="BB92" i="29"/>
  <c r="AX92" i="29"/>
  <c r="AW92" i="29"/>
  <c r="AM92" i="29"/>
  <c r="AL92" i="29"/>
  <c r="CM92" i="29" s="1"/>
  <c r="AJ92" i="29"/>
  <c r="AC92" i="29"/>
  <c r="AF92" i="29" s="1"/>
  <c r="V92" i="29"/>
  <c r="Y92" i="29" s="1"/>
  <c r="CR91" i="29"/>
  <c r="CQ91" i="29"/>
  <c r="CP91" i="29"/>
  <c r="CL91" i="29"/>
  <c r="CH91" i="29"/>
  <c r="CG91" i="29"/>
  <c r="CC91" i="29"/>
  <c r="BX91" i="29"/>
  <c r="BT91" i="29"/>
  <c r="BP91" i="29"/>
  <c r="BO91" i="29"/>
  <c r="BN91" i="29"/>
  <c r="BI91" i="29"/>
  <c r="BC91" i="29"/>
  <c r="AX91" i="29"/>
  <c r="AW91" i="29"/>
  <c r="AR91" i="29"/>
  <c r="AM91" i="29"/>
  <c r="AF91" i="29"/>
  <c r="Y91" i="29"/>
  <c r="CR90" i="29"/>
  <c r="CQ90" i="29"/>
  <c r="CP90" i="29"/>
  <c r="CL90" i="29"/>
  <c r="CH90" i="29"/>
  <c r="CG90" i="29"/>
  <c r="CC90" i="29"/>
  <c r="BX90" i="29"/>
  <c r="BT90" i="29"/>
  <c r="BP90" i="29"/>
  <c r="BO90" i="29"/>
  <c r="BN90" i="29"/>
  <c r="BI90" i="29"/>
  <c r="BC90" i="29"/>
  <c r="AX90" i="29"/>
  <c r="AW90" i="29"/>
  <c r="AR90" i="29"/>
  <c r="AM90" i="29"/>
  <c r="AF90" i="29"/>
  <c r="Y90" i="29"/>
  <c r="CR89" i="29"/>
  <c r="CQ89" i="29"/>
  <c r="CP89" i="29"/>
  <c r="CL89" i="29"/>
  <c r="CH89" i="29"/>
  <c r="CG89" i="29"/>
  <c r="CC89" i="29"/>
  <c r="BX89" i="29"/>
  <c r="BT89" i="29"/>
  <c r="BP89" i="29"/>
  <c r="BO89" i="29"/>
  <c r="BN89" i="29"/>
  <c r="BI89" i="29"/>
  <c r="BC89" i="29"/>
  <c r="AX89" i="29"/>
  <c r="AW89" i="29"/>
  <c r="AR89" i="29"/>
  <c r="AM89" i="29"/>
  <c r="AF89" i="29"/>
  <c r="Y89" i="29"/>
  <c r="CR88" i="29"/>
  <c r="CQ88" i="29"/>
  <c r="CP88" i="29"/>
  <c r="CL88" i="29"/>
  <c r="CH88" i="29"/>
  <c r="CG88" i="29"/>
  <c r="CC88" i="29"/>
  <c r="BX88" i="29"/>
  <c r="BT88" i="29"/>
  <c r="BP88" i="29"/>
  <c r="BO88" i="29"/>
  <c r="BN88" i="29"/>
  <c r="BI88" i="29"/>
  <c r="BC88" i="29"/>
  <c r="AX88" i="29"/>
  <c r="AW88" i="29"/>
  <c r="AR88" i="29"/>
  <c r="AM88" i="29"/>
  <c r="AF88" i="29"/>
  <c r="Y88" i="29"/>
  <c r="CR87" i="29"/>
  <c r="CQ87" i="29"/>
  <c r="CP87" i="29"/>
  <c r="CL87" i="29"/>
  <c r="CH87" i="29"/>
  <c r="CG87" i="29"/>
  <c r="CC87" i="29"/>
  <c r="BX87" i="29"/>
  <c r="BT87" i="29"/>
  <c r="BP87" i="29"/>
  <c r="BO87" i="29"/>
  <c r="BN87" i="29"/>
  <c r="BI87" i="29"/>
  <c r="BC87" i="29"/>
  <c r="AX87" i="29"/>
  <c r="AW87" i="29"/>
  <c r="AR87" i="29"/>
  <c r="AM87" i="29"/>
  <c r="AF87" i="29"/>
  <c r="Y87" i="29"/>
  <c r="CR86" i="29"/>
  <c r="CQ86" i="29"/>
  <c r="CP86" i="29"/>
  <c r="CL86" i="29"/>
  <c r="CH86" i="29"/>
  <c r="CG86" i="29"/>
  <c r="CC86" i="29"/>
  <c r="CB86" i="29"/>
  <c r="BX86" i="29"/>
  <c r="BT86" i="29"/>
  <c r="BP86" i="29"/>
  <c r="BO86" i="29"/>
  <c r="BN86" i="29"/>
  <c r="BI86" i="29"/>
  <c r="BC86" i="29"/>
  <c r="AX86" i="29"/>
  <c r="AW86" i="29"/>
  <c r="AR86" i="29"/>
  <c r="AM86" i="29"/>
  <c r="AF86" i="29"/>
  <c r="Y86" i="29"/>
  <c r="CR85" i="29"/>
  <c r="CQ85" i="29"/>
  <c r="CP85" i="29"/>
  <c r="CL85" i="29"/>
  <c r="CH85" i="29"/>
  <c r="CG85" i="29"/>
  <c r="CC85" i="29"/>
  <c r="BX85" i="29"/>
  <c r="BT85" i="29"/>
  <c r="BP85" i="29"/>
  <c r="BO85" i="29"/>
  <c r="BN85" i="29"/>
  <c r="BI85" i="29"/>
  <c r="BC85" i="29"/>
  <c r="AX85" i="29"/>
  <c r="AW85" i="29"/>
  <c r="AR85" i="29"/>
  <c r="AM85" i="29"/>
  <c r="AF85" i="29"/>
  <c r="Y85" i="29"/>
  <c r="CR84" i="29"/>
  <c r="CQ84" i="29"/>
  <c r="CP84" i="29"/>
  <c r="CL84" i="29"/>
  <c r="CH84" i="29"/>
  <c r="CG84" i="29"/>
  <c r="CC84" i="29"/>
  <c r="BX84" i="29"/>
  <c r="BT84" i="29"/>
  <c r="BP84" i="29"/>
  <c r="BO84" i="29"/>
  <c r="BN84" i="29"/>
  <c r="BI84" i="29"/>
  <c r="BC84" i="29"/>
  <c r="AX84" i="29"/>
  <c r="AW84" i="29"/>
  <c r="AR84" i="29"/>
  <c r="AM84" i="29"/>
  <c r="AF84" i="29"/>
  <c r="Y84" i="29"/>
  <c r="CR83" i="29"/>
  <c r="CQ83" i="29"/>
  <c r="CP83" i="29"/>
  <c r="CL83" i="29"/>
  <c r="CH83" i="29"/>
  <c r="CG83" i="29"/>
  <c r="CC83" i="29"/>
  <c r="BX83" i="29"/>
  <c r="BT83" i="29"/>
  <c r="BP83" i="29"/>
  <c r="BO83" i="29"/>
  <c r="BN83" i="29"/>
  <c r="BI83" i="29"/>
  <c r="BC83" i="29"/>
  <c r="AX83" i="29"/>
  <c r="AW83" i="29"/>
  <c r="AR83" i="29"/>
  <c r="AM83" i="29"/>
  <c r="AF83" i="29"/>
  <c r="Y83" i="29"/>
  <c r="CR82" i="29"/>
  <c r="CQ82" i="29"/>
  <c r="CP82" i="29"/>
  <c r="CL82" i="29"/>
  <c r="CH82" i="29"/>
  <c r="CG82" i="29"/>
  <c r="CC82" i="29"/>
  <c r="BX82" i="29"/>
  <c r="BT82" i="29"/>
  <c r="BP82" i="29"/>
  <c r="BO82" i="29"/>
  <c r="BN82" i="29"/>
  <c r="BI82" i="29"/>
  <c r="BC82" i="29"/>
  <c r="AX82" i="29"/>
  <c r="AW82" i="29"/>
  <c r="AR82" i="29"/>
  <c r="AM82" i="29"/>
  <c r="AF82" i="29"/>
  <c r="Y82" i="29"/>
  <c r="CR81" i="29"/>
  <c r="CQ81" i="29"/>
  <c r="CP81" i="29"/>
  <c r="CL81" i="29"/>
  <c r="CH81" i="29"/>
  <c r="CG81" i="29"/>
  <c r="CC81" i="29"/>
  <c r="BX81" i="29"/>
  <c r="BT81" i="29"/>
  <c r="BP81" i="29"/>
  <c r="BO81" i="29"/>
  <c r="BN81" i="29"/>
  <c r="BI81" i="29"/>
  <c r="BC81" i="29"/>
  <c r="AX81" i="29"/>
  <c r="AW81" i="29"/>
  <c r="AR81" i="29"/>
  <c r="AM81" i="29"/>
  <c r="AF81" i="29"/>
  <c r="Y81" i="29"/>
  <c r="CR80" i="29"/>
  <c r="CQ80" i="29"/>
  <c r="CP80" i="29"/>
  <c r="CL80" i="29"/>
  <c r="CH80" i="29"/>
  <c r="CG80" i="29"/>
  <c r="CC80" i="29"/>
  <c r="BX80" i="29"/>
  <c r="BT80" i="29"/>
  <c r="BP80" i="29"/>
  <c r="BO80" i="29"/>
  <c r="BN80" i="29"/>
  <c r="BI80" i="29"/>
  <c r="BC80" i="29"/>
  <c r="AX80" i="29"/>
  <c r="AW80" i="29"/>
  <c r="AR80" i="29"/>
  <c r="AM80" i="29"/>
  <c r="AF80" i="29"/>
  <c r="Y80" i="29"/>
  <c r="CR79" i="29"/>
  <c r="CQ79" i="29"/>
  <c r="CP79" i="29"/>
  <c r="CL79" i="29"/>
  <c r="CH79" i="29"/>
  <c r="CG79" i="29"/>
  <c r="CC79" i="29"/>
  <c r="BX79" i="29"/>
  <c r="BT79" i="29"/>
  <c r="BP79" i="29"/>
  <c r="BO79" i="29"/>
  <c r="BN79" i="29"/>
  <c r="BI79" i="29"/>
  <c r="BC79" i="29"/>
  <c r="AX79" i="29"/>
  <c r="AW79" i="29"/>
  <c r="AR79" i="29"/>
  <c r="AM79" i="29"/>
  <c r="AF79" i="29"/>
  <c r="Y79" i="29"/>
  <c r="CP78" i="29"/>
  <c r="CL78" i="29"/>
  <c r="CG78" i="29"/>
  <c r="BX78" i="29"/>
  <c r="BT78" i="29"/>
  <c r="BO78" i="29"/>
  <c r="BN78" i="29"/>
  <c r="BI78" i="29"/>
  <c r="BC78" i="29"/>
  <c r="AX78" i="29"/>
  <c r="AW78" i="29"/>
  <c r="AR78" i="29"/>
  <c r="AM78" i="29"/>
  <c r="AF78" i="29"/>
  <c r="Y78" i="29"/>
  <c r="CR77" i="29"/>
  <c r="CQ77" i="29"/>
  <c r="CP77" i="29"/>
  <c r="CL77" i="29"/>
  <c r="CH77" i="29"/>
  <c r="CG77" i="29"/>
  <c r="CC77" i="29"/>
  <c r="BX77" i="29"/>
  <c r="BT77" i="29"/>
  <c r="BP77" i="29"/>
  <c r="BO77" i="29"/>
  <c r="BN77" i="29"/>
  <c r="BI77" i="29"/>
  <c r="BC77" i="29"/>
  <c r="AX77" i="29"/>
  <c r="AW77" i="29"/>
  <c r="AR77" i="29"/>
  <c r="AM77" i="29"/>
  <c r="AF77" i="29"/>
  <c r="Y77" i="29"/>
  <c r="CR76" i="29"/>
  <c r="CQ76" i="29"/>
  <c r="CP76" i="29"/>
  <c r="CL76" i="29"/>
  <c r="CH76" i="29"/>
  <c r="CG76" i="29"/>
  <c r="CC76" i="29"/>
  <c r="BX76" i="29"/>
  <c r="BT76" i="29"/>
  <c r="BP76" i="29"/>
  <c r="BO76" i="29"/>
  <c r="BN76" i="29"/>
  <c r="BI76" i="29"/>
  <c r="BC76" i="29"/>
  <c r="AX76" i="29"/>
  <c r="AW76" i="29"/>
  <c r="AR76" i="29"/>
  <c r="AM76" i="29"/>
  <c r="AF76" i="29"/>
  <c r="Y76" i="29"/>
  <c r="CR75" i="29"/>
  <c r="CQ75" i="29"/>
  <c r="CP75" i="29"/>
  <c r="CL75" i="29"/>
  <c r="CH75" i="29"/>
  <c r="CG75" i="29"/>
  <c r="CC75" i="29"/>
  <c r="BX75" i="29"/>
  <c r="BT75" i="29"/>
  <c r="BP75" i="29"/>
  <c r="BO75" i="29"/>
  <c r="BN75" i="29"/>
  <c r="BI75" i="29"/>
  <c r="BC75" i="29"/>
  <c r="AX75" i="29"/>
  <c r="AW75" i="29"/>
  <c r="AR75" i="29"/>
  <c r="AM75" i="29"/>
  <c r="AF75" i="29"/>
  <c r="Y75" i="29"/>
  <c r="CR74" i="29"/>
  <c r="CQ74" i="29"/>
  <c r="CP74" i="29"/>
  <c r="CL74" i="29"/>
  <c r="CH74" i="29"/>
  <c r="CG74" i="29"/>
  <c r="CC74" i="29"/>
  <c r="BX74" i="29"/>
  <c r="BT74" i="29"/>
  <c r="BP74" i="29"/>
  <c r="BO74" i="29"/>
  <c r="BN74" i="29"/>
  <c r="BI74" i="29"/>
  <c r="BC74" i="29"/>
  <c r="AX74" i="29"/>
  <c r="AW74" i="29"/>
  <c r="AR74" i="29"/>
  <c r="AM74" i="29"/>
  <c r="AF74" i="29"/>
  <c r="Y74" i="29"/>
  <c r="CR73" i="29"/>
  <c r="CQ73" i="29"/>
  <c r="CP73" i="29"/>
  <c r="CL73" i="29"/>
  <c r="CH73" i="29"/>
  <c r="CG73" i="29"/>
  <c r="CC73" i="29"/>
  <c r="BX73" i="29"/>
  <c r="BT73" i="29"/>
  <c r="BP73" i="29"/>
  <c r="BO73" i="29"/>
  <c r="BN73" i="29"/>
  <c r="BI73" i="29"/>
  <c r="BC73" i="29"/>
  <c r="AX73" i="29"/>
  <c r="AW73" i="29"/>
  <c r="AR73" i="29"/>
  <c r="AM73" i="29"/>
  <c r="AF73" i="29"/>
  <c r="Y73" i="29"/>
  <c r="CR72" i="29"/>
  <c r="CQ72" i="29"/>
  <c r="CP72" i="29"/>
  <c r="CL72" i="29"/>
  <c r="CH72" i="29"/>
  <c r="CG72" i="29"/>
  <c r="CC72" i="29"/>
  <c r="BX72" i="29"/>
  <c r="BT72" i="29"/>
  <c r="BP72" i="29"/>
  <c r="BO72" i="29"/>
  <c r="BN72" i="29"/>
  <c r="BI72" i="29"/>
  <c r="BC72" i="29"/>
  <c r="AX72" i="29"/>
  <c r="AW72" i="29"/>
  <c r="AR72" i="29"/>
  <c r="AM72" i="29"/>
  <c r="AF72" i="29"/>
  <c r="Y72" i="29"/>
  <c r="CR71" i="29"/>
  <c r="CQ71" i="29"/>
  <c r="CP71" i="29"/>
  <c r="CL71" i="29"/>
  <c r="CH71" i="29"/>
  <c r="CG71" i="29"/>
  <c r="CC71" i="29"/>
  <c r="BX71" i="29"/>
  <c r="BT71" i="29"/>
  <c r="BP71" i="29"/>
  <c r="BO71" i="29"/>
  <c r="BN71" i="29"/>
  <c r="BI71" i="29"/>
  <c r="BC71" i="29"/>
  <c r="AX71" i="29"/>
  <c r="AW71" i="29"/>
  <c r="AR71" i="29"/>
  <c r="AM71" i="29"/>
  <c r="AF71" i="29"/>
  <c r="Y71" i="29"/>
  <c r="CR70" i="29"/>
  <c r="CQ70" i="29"/>
  <c r="CP70" i="29"/>
  <c r="CL70" i="29"/>
  <c r="CH70" i="29"/>
  <c r="CG70" i="29"/>
  <c r="CC70" i="29"/>
  <c r="BX70" i="29"/>
  <c r="BT70" i="29"/>
  <c r="BP70" i="29"/>
  <c r="BO70" i="29"/>
  <c r="BN70" i="29"/>
  <c r="BI70" i="29"/>
  <c r="BC70" i="29"/>
  <c r="AX70" i="29"/>
  <c r="AW70" i="29"/>
  <c r="AR70" i="29"/>
  <c r="AM70" i="29"/>
  <c r="AF70" i="29"/>
  <c r="Y70" i="29"/>
  <c r="CR69" i="29"/>
  <c r="CQ69" i="29"/>
  <c r="CP69" i="29"/>
  <c r="CL69" i="29"/>
  <c r="CH69" i="29"/>
  <c r="CG69" i="29"/>
  <c r="CC69" i="29"/>
  <c r="BX69" i="29"/>
  <c r="BT69" i="29"/>
  <c r="BP69" i="29"/>
  <c r="BO69" i="29"/>
  <c r="BN69" i="29"/>
  <c r="BI69" i="29"/>
  <c r="BC69" i="29"/>
  <c r="AX69" i="29"/>
  <c r="AW69" i="29"/>
  <c r="AR69" i="29"/>
  <c r="AM69" i="29"/>
  <c r="AL69" i="29"/>
  <c r="AF69" i="29"/>
  <c r="AE69" i="29"/>
  <c r="V69" i="29"/>
  <c r="CR68" i="29"/>
  <c r="CQ68" i="29"/>
  <c r="CP68" i="29"/>
  <c r="CL68" i="29"/>
  <c r="CH68" i="29"/>
  <c r="CG68" i="29"/>
  <c r="CC68" i="29"/>
  <c r="BX68" i="29"/>
  <c r="BT68" i="29"/>
  <c r="BP68" i="29"/>
  <c r="BO68" i="29"/>
  <c r="BN68" i="29"/>
  <c r="BI68" i="29"/>
  <c r="BC68" i="29"/>
  <c r="AX68" i="29"/>
  <c r="AW68" i="29"/>
  <c r="AR68" i="29"/>
  <c r="AM68" i="29"/>
  <c r="AL68" i="29"/>
  <c r="AF68" i="29"/>
  <c r="AE68" i="29"/>
  <c r="X68" i="29"/>
  <c r="V68" i="29"/>
  <c r="Y68" i="29" s="1"/>
  <c r="CR67" i="29"/>
  <c r="CQ67" i="29"/>
  <c r="CP67" i="29"/>
  <c r="CL67" i="29"/>
  <c r="CH67" i="29"/>
  <c r="CG67" i="29"/>
  <c r="CC67" i="29"/>
  <c r="BX67" i="29"/>
  <c r="BT67" i="29"/>
  <c r="BP67" i="29"/>
  <c r="BO67" i="29"/>
  <c r="BN67" i="29"/>
  <c r="BI67" i="29"/>
  <c r="BC67" i="29"/>
  <c r="AX67" i="29"/>
  <c r="AW67" i="29"/>
  <c r="AR67" i="29"/>
  <c r="AM67" i="29"/>
  <c r="AL67" i="29"/>
  <c r="AF67" i="29"/>
  <c r="AE67" i="29"/>
  <c r="V67" i="29"/>
  <c r="Y67" i="29" s="1"/>
  <c r="CR66" i="29"/>
  <c r="CQ66" i="29"/>
  <c r="CP66" i="29"/>
  <c r="CL66" i="29"/>
  <c r="CH66" i="29"/>
  <c r="CG66" i="29"/>
  <c r="CC66" i="29"/>
  <c r="BX66" i="29"/>
  <c r="BT66" i="29"/>
  <c r="BP66" i="29"/>
  <c r="BO66" i="29"/>
  <c r="BN66" i="29"/>
  <c r="BI66" i="29"/>
  <c r="BC66" i="29"/>
  <c r="AX66" i="29"/>
  <c r="AW66" i="29"/>
  <c r="AR66" i="29"/>
  <c r="AM66" i="29"/>
  <c r="AL66" i="29"/>
  <c r="AF66" i="29"/>
  <c r="AE66" i="29"/>
  <c r="X66" i="29"/>
  <c r="V66" i="29"/>
  <c r="Y66" i="29" s="1"/>
  <c r="CR65" i="29"/>
  <c r="CQ65" i="29"/>
  <c r="CP65" i="29"/>
  <c r="CL65" i="29"/>
  <c r="CH65" i="29"/>
  <c r="CG65" i="29"/>
  <c r="CC65" i="29"/>
  <c r="BX65" i="29"/>
  <c r="BT65" i="29"/>
  <c r="BP65" i="29"/>
  <c r="BO65" i="29"/>
  <c r="BN65" i="29"/>
  <c r="BI65" i="29"/>
  <c r="BC65" i="29"/>
  <c r="AX65" i="29"/>
  <c r="AW65" i="29"/>
  <c r="AR65" i="29"/>
  <c r="AM65" i="29"/>
  <c r="AL65" i="29"/>
  <c r="AF65" i="29"/>
  <c r="AE65" i="29"/>
  <c r="X65" i="29"/>
  <c r="V65" i="29"/>
  <c r="Y65" i="29" s="1"/>
  <c r="CR64" i="29"/>
  <c r="CQ64" i="29"/>
  <c r="CP64" i="29"/>
  <c r="CL64" i="29"/>
  <c r="CH64" i="29"/>
  <c r="CG64" i="29"/>
  <c r="CC64" i="29"/>
  <c r="BX64" i="29"/>
  <c r="BT64" i="29"/>
  <c r="BP64" i="29"/>
  <c r="BO64" i="29"/>
  <c r="BN64" i="29"/>
  <c r="BI64" i="29"/>
  <c r="BC64" i="29"/>
  <c r="AX64" i="29"/>
  <c r="AW64" i="29"/>
  <c r="AR64" i="29"/>
  <c r="AM64" i="29"/>
  <c r="AL64" i="29"/>
  <c r="AF64" i="29"/>
  <c r="AE64" i="29"/>
  <c r="V64" i="29"/>
  <c r="Y64" i="29" s="1"/>
  <c r="CQ63" i="29"/>
  <c r="CL63" i="29"/>
  <c r="CK63" i="29"/>
  <c r="CH63" i="29"/>
  <c r="CD63" i="29"/>
  <c r="CC63" i="29"/>
  <c r="CB63" i="29"/>
  <c r="BT63" i="29"/>
  <c r="BS63" i="29"/>
  <c r="BP63" i="29"/>
  <c r="BO63" i="29"/>
  <c r="BN63" i="29"/>
  <c r="BM63" i="29"/>
  <c r="BI63" i="29"/>
  <c r="BH63" i="29"/>
  <c r="BC63" i="29"/>
  <c r="BB63" i="29"/>
  <c r="AX63" i="29"/>
  <c r="AW63" i="29"/>
  <c r="AJ63" i="29"/>
  <c r="AM63" i="29" s="1"/>
  <c r="AC63" i="29"/>
  <c r="AF63" i="29" s="1"/>
  <c r="Y63" i="29"/>
  <c r="X63" i="29"/>
  <c r="BU63" i="29" s="1"/>
  <c r="V63" i="29"/>
  <c r="CQ62" i="29"/>
  <c r="CL62" i="29"/>
  <c r="CK62" i="29"/>
  <c r="CH62" i="29"/>
  <c r="CD62" i="29"/>
  <c r="CC62" i="29"/>
  <c r="CB62" i="29"/>
  <c r="BT62" i="29"/>
  <c r="BS62" i="29"/>
  <c r="BP62" i="29"/>
  <c r="BO62" i="29"/>
  <c r="BN62" i="29"/>
  <c r="BM62" i="29"/>
  <c r="BI62" i="29"/>
  <c r="BH62" i="29"/>
  <c r="BC62" i="29"/>
  <c r="BB62" i="29"/>
  <c r="AX62" i="29"/>
  <c r="AW62" i="29"/>
  <c r="AJ62" i="29"/>
  <c r="AM62" i="29" s="1"/>
  <c r="AC62" i="29"/>
  <c r="AF62" i="29" s="1"/>
  <c r="Y62" i="29"/>
  <c r="X62" i="29"/>
  <c r="BU62" i="29" s="1"/>
  <c r="BX62" i="29" s="1"/>
  <c r="V62" i="29"/>
  <c r="CQ61" i="29"/>
  <c r="CL61" i="29"/>
  <c r="CK61" i="29"/>
  <c r="CH61" i="29"/>
  <c r="CG61" i="29"/>
  <c r="CD61" i="29"/>
  <c r="CF61" i="29" s="1"/>
  <c r="CC61" i="29"/>
  <c r="CB61" i="29"/>
  <c r="BT61" i="29"/>
  <c r="BS61" i="29"/>
  <c r="BP61" i="29"/>
  <c r="BO61" i="29"/>
  <c r="BN61" i="29"/>
  <c r="BM61" i="29"/>
  <c r="BI61" i="29"/>
  <c r="BH61" i="29"/>
  <c r="BC61" i="29"/>
  <c r="BB61" i="29"/>
  <c r="AX61" i="29"/>
  <c r="AW61" i="29"/>
  <c r="AM61" i="29"/>
  <c r="AJ61" i="29"/>
  <c r="AL61" i="29" s="1"/>
  <c r="CM61" i="29" s="1"/>
  <c r="AC61" i="29"/>
  <c r="AF61" i="29" s="1"/>
  <c r="V61" i="29"/>
  <c r="X61" i="29" s="1"/>
  <c r="AN61" i="29" s="1"/>
  <c r="AR61" i="29" s="1"/>
  <c r="CQ60" i="29"/>
  <c r="CL60" i="29"/>
  <c r="CK60" i="29"/>
  <c r="CH60" i="29"/>
  <c r="CG60" i="29"/>
  <c r="CF60" i="29"/>
  <c r="CC60" i="29"/>
  <c r="CB60" i="29"/>
  <c r="BX60" i="29"/>
  <c r="BW60" i="29"/>
  <c r="BT60" i="29"/>
  <c r="BS60" i="29"/>
  <c r="BP60" i="29"/>
  <c r="BO60" i="29"/>
  <c r="BN60" i="29"/>
  <c r="BM60" i="29"/>
  <c r="BI60" i="29"/>
  <c r="BH60" i="29"/>
  <c r="BC60" i="29"/>
  <c r="BB60" i="29"/>
  <c r="AX60" i="29"/>
  <c r="AW60" i="29"/>
  <c r="AJ60" i="29"/>
  <c r="AL60" i="29" s="1"/>
  <c r="CM60" i="29" s="1"/>
  <c r="AF60" i="29"/>
  <c r="AC60" i="29"/>
  <c r="V60" i="29"/>
  <c r="Y60" i="29" s="1"/>
  <c r="CQ59" i="29"/>
  <c r="CL59" i="29"/>
  <c r="CK59" i="29"/>
  <c r="CH59" i="29"/>
  <c r="CD59" i="29"/>
  <c r="CG59" i="29" s="1"/>
  <c r="CC59" i="29"/>
  <c r="CB59" i="29"/>
  <c r="BT59" i="29"/>
  <c r="BS59" i="29"/>
  <c r="BP59" i="29"/>
  <c r="BO59" i="29"/>
  <c r="BN59" i="29"/>
  <c r="BM59" i="29"/>
  <c r="BI59" i="29"/>
  <c r="BH59" i="29"/>
  <c r="BC59" i="29"/>
  <c r="BB59" i="29"/>
  <c r="AX59" i="29"/>
  <c r="AW59" i="29"/>
  <c r="AJ59" i="29"/>
  <c r="AL59" i="29" s="1"/>
  <c r="CM59" i="29" s="1"/>
  <c r="AC59" i="29"/>
  <c r="AF59" i="29" s="1"/>
  <c r="V59" i="29"/>
  <c r="CQ58" i="29"/>
  <c r="CL58" i="29"/>
  <c r="CK58" i="29"/>
  <c r="CH58" i="29"/>
  <c r="CC58" i="29"/>
  <c r="CB58" i="29"/>
  <c r="BX58" i="29"/>
  <c r="BW58" i="29"/>
  <c r="BT58" i="29"/>
  <c r="BS58" i="29"/>
  <c r="BP58" i="29"/>
  <c r="BO58" i="29"/>
  <c r="BN58" i="29"/>
  <c r="BM58" i="29"/>
  <c r="BI58" i="29"/>
  <c r="BH58" i="29"/>
  <c r="BC58" i="29"/>
  <c r="BB58" i="29"/>
  <c r="AX58" i="29"/>
  <c r="AW58" i="29"/>
  <c r="AJ58" i="29"/>
  <c r="AL58" i="29" s="1"/>
  <c r="CM58" i="29" s="1"/>
  <c r="CR58" i="29" s="1"/>
  <c r="AC58" i="29"/>
  <c r="AF58" i="29" s="1"/>
  <c r="V58" i="29"/>
  <c r="Y58" i="29" s="1"/>
  <c r="CQ57" i="29"/>
  <c r="CL57" i="29"/>
  <c r="CK57" i="29"/>
  <c r="CH57" i="29"/>
  <c r="CD57" i="29"/>
  <c r="CC57" i="29"/>
  <c r="CB57" i="29"/>
  <c r="BX57" i="29"/>
  <c r="BW57" i="29"/>
  <c r="BT57" i="29"/>
  <c r="BS57" i="29"/>
  <c r="BP57" i="29"/>
  <c r="BO57" i="29"/>
  <c r="BN57" i="29"/>
  <c r="BM57" i="29"/>
  <c r="BI57" i="29"/>
  <c r="BH57" i="29"/>
  <c r="BC57" i="29"/>
  <c r="BB57" i="29"/>
  <c r="AX57" i="29"/>
  <c r="AW57" i="29"/>
  <c r="AJ57" i="29"/>
  <c r="AC57" i="29"/>
  <c r="AE57" i="29" s="1"/>
  <c r="V57" i="29"/>
  <c r="Y57" i="29" s="1"/>
  <c r="CQ56" i="29"/>
  <c r="CL56" i="29"/>
  <c r="CK56" i="29"/>
  <c r="CH56" i="29"/>
  <c r="CC56" i="29"/>
  <c r="CB56" i="29"/>
  <c r="BX56" i="29"/>
  <c r="BW56" i="29"/>
  <c r="BT56" i="29"/>
  <c r="BS56" i="29"/>
  <c r="BP56" i="29"/>
  <c r="BO56" i="29"/>
  <c r="BN56" i="29"/>
  <c r="BM56" i="29"/>
  <c r="BI56" i="29"/>
  <c r="BH56" i="29"/>
  <c r="BC56" i="29"/>
  <c r="BB56" i="29"/>
  <c r="AX56" i="29"/>
  <c r="AW56" i="29"/>
  <c r="AJ56" i="29"/>
  <c r="AM56" i="29" s="1"/>
  <c r="AE56" i="29"/>
  <c r="CD56" i="29" s="1"/>
  <c r="CG56" i="29" s="1"/>
  <c r="AC56" i="29"/>
  <c r="AF56" i="29" s="1"/>
  <c r="V56" i="29"/>
  <c r="Y56" i="29" s="1"/>
  <c r="CQ55" i="29"/>
  <c r="CL55" i="29"/>
  <c r="CK55" i="29"/>
  <c r="CH55" i="29"/>
  <c r="CC55" i="29"/>
  <c r="CB55" i="29"/>
  <c r="BX55" i="29"/>
  <c r="BW55" i="29"/>
  <c r="BT55" i="29"/>
  <c r="BS55" i="29"/>
  <c r="BP55" i="29"/>
  <c r="BO55" i="29"/>
  <c r="BN55" i="29"/>
  <c r="BM55" i="29"/>
  <c r="BI55" i="29"/>
  <c r="BH55" i="29"/>
  <c r="BC55" i="29"/>
  <c r="BB55" i="29"/>
  <c r="AX55" i="29"/>
  <c r="AW55" i="29"/>
  <c r="AL55" i="29"/>
  <c r="CM55" i="29" s="1"/>
  <c r="CR55" i="29" s="1"/>
  <c r="AJ55" i="29"/>
  <c r="AM55" i="29" s="1"/>
  <c r="AC55" i="29"/>
  <c r="AE55" i="29" s="1"/>
  <c r="CD55" i="29" s="1"/>
  <c r="CG55" i="29" s="1"/>
  <c r="V55" i="29"/>
  <c r="CQ54" i="29"/>
  <c r="CL54" i="29"/>
  <c r="CK54" i="29"/>
  <c r="CH54" i="29"/>
  <c r="CC54" i="29"/>
  <c r="CB54" i="29"/>
  <c r="BX54" i="29"/>
  <c r="BW54" i="29"/>
  <c r="BT54" i="29"/>
  <c r="BS54" i="29"/>
  <c r="BP54" i="29"/>
  <c r="BO54" i="29"/>
  <c r="BN54" i="29"/>
  <c r="BM54" i="29"/>
  <c r="BI54" i="29"/>
  <c r="BH54" i="29"/>
  <c r="BC54" i="29"/>
  <c r="BB54" i="29"/>
  <c r="AX54" i="29"/>
  <c r="AW54" i="29"/>
  <c r="AJ54" i="29"/>
  <c r="AL54" i="29" s="1"/>
  <c r="CM54" i="29" s="1"/>
  <c r="AC54" i="29"/>
  <c r="AF54" i="29" s="1"/>
  <c r="X54" i="29"/>
  <c r="V54" i="29"/>
  <c r="Y54" i="29" s="1"/>
  <c r="CQ53" i="29"/>
  <c r="CL53" i="29"/>
  <c r="CK53" i="29"/>
  <c r="CH53" i="29"/>
  <c r="CC53" i="29"/>
  <c r="CB53" i="29"/>
  <c r="BX53" i="29"/>
  <c r="BW53" i="29"/>
  <c r="BT53" i="29"/>
  <c r="BS53" i="29"/>
  <c r="BP53" i="29"/>
  <c r="BO53" i="29"/>
  <c r="BN53" i="29"/>
  <c r="BM53" i="29"/>
  <c r="BI53" i="29"/>
  <c r="BH53" i="29"/>
  <c r="BC53" i="29"/>
  <c r="BB53" i="29"/>
  <c r="AX53" i="29"/>
  <c r="AW53" i="29"/>
  <c r="AL53" i="29"/>
  <c r="CM53" i="29" s="1"/>
  <c r="AJ53" i="29"/>
  <c r="AM53" i="29" s="1"/>
  <c r="AE53" i="29"/>
  <c r="CD53" i="29" s="1"/>
  <c r="AC53" i="29"/>
  <c r="AF53" i="29" s="1"/>
  <c r="V53" i="29"/>
  <c r="Y53" i="29" s="1"/>
  <c r="CQ52" i="29"/>
  <c r="CL52" i="29"/>
  <c r="CK52" i="29"/>
  <c r="CH52" i="29"/>
  <c r="CC52" i="29"/>
  <c r="CB52" i="29"/>
  <c r="BT52" i="29"/>
  <c r="BS52" i="29"/>
  <c r="BP52" i="29"/>
  <c r="BO52" i="29"/>
  <c r="BN52" i="29"/>
  <c r="BM52" i="29"/>
  <c r="BI52" i="29"/>
  <c r="BH52" i="29"/>
  <c r="BC52" i="29"/>
  <c r="BB52" i="29"/>
  <c r="AX52" i="29"/>
  <c r="AW52" i="29"/>
  <c r="AJ52" i="29"/>
  <c r="AE52" i="29"/>
  <c r="CD52" i="29" s="1"/>
  <c r="CF52" i="29" s="1"/>
  <c r="AC52" i="29"/>
  <c r="AF52" i="29" s="1"/>
  <c r="V52" i="29"/>
  <c r="Y52" i="29" s="1"/>
  <c r="CQ51" i="29"/>
  <c r="CL51" i="29"/>
  <c r="CK51" i="29"/>
  <c r="CH51" i="29"/>
  <c r="CC51" i="29"/>
  <c r="CB51" i="29"/>
  <c r="BT51" i="29"/>
  <c r="BS51" i="29"/>
  <c r="BP51" i="29"/>
  <c r="BO51" i="29"/>
  <c r="BN51" i="29"/>
  <c r="BM51" i="29"/>
  <c r="BI51" i="29"/>
  <c r="BH51" i="29"/>
  <c r="BC51" i="29"/>
  <c r="BB51" i="29"/>
  <c r="AX51" i="29"/>
  <c r="AW51" i="29"/>
  <c r="AJ51" i="29"/>
  <c r="AL51" i="29" s="1"/>
  <c r="CM51" i="29" s="1"/>
  <c r="AC51" i="29"/>
  <c r="AE51" i="29" s="1"/>
  <c r="CD51" i="29" s="1"/>
  <c r="CG51" i="29" s="1"/>
  <c r="V51" i="29"/>
  <c r="CQ50" i="29"/>
  <c r="CL50" i="29"/>
  <c r="CK50" i="29"/>
  <c r="CH50" i="29"/>
  <c r="CC50" i="29"/>
  <c r="CB50" i="29"/>
  <c r="BT50" i="29"/>
  <c r="BS50" i="29"/>
  <c r="BP50" i="29"/>
  <c r="BO50" i="29"/>
  <c r="BN50" i="29"/>
  <c r="BM50" i="29"/>
  <c r="BI50" i="29"/>
  <c r="BH50" i="29"/>
  <c r="BC50" i="29"/>
  <c r="BB50" i="29"/>
  <c r="AX50" i="29"/>
  <c r="AW50" i="29"/>
  <c r="AM50" i="29"/>
  <c r="AL50" i="29"/>
  <c r="CM50" i="29" s="1"/>
  <c r="AJ50" i="29"/>
  <c r="AC50" i="29"/>
  <c r="AF50" i="29" s="1"/>
  <c r="V50" i="29"/>
  <c r="X50" i="29" s="1"/>
  <c r="BU50" i="29" s="1"/>
  <c r="CQ49" i="29"/>
  <c r="CL49" i="29"/>
  <c r="CK49" i="29"/>
  <c r="CH49" i="29"/>
  <c r="CC49" i="29"/>
  <c r="CB49" i="29"/>
  <c r="BT49" i="29"/>
  <c r="BS49" i="29"/>
  <c r="BP49" i="29"/>
  <c r="BO49" i="29"/>
  <c r="BN49" i="29"/>
  <c r="BM49" i="29"/>
  <c r="BI49" i="29"/>
  <c r="BH49" i="29"/>
  <c r="BC49" i="29"/>
  <c r="BB49" i="29"/>
  <c r="AX49" i="29"/>
  <c r="AW49" i="29"/>
  <c r="AL49" i="29"/>
  <c r="CM49" i="29" s="1"/>
  <c r="CO49" i="29" s="1"/>
  <c r="AJ49" i="29"/>
  <c r="AM49" i="29" s="1"/>
  <c r="AC49" i="29"/>
  <c r="AF49" i="29" s="1"/>
  <c r="Y49" i="29"/>
  <c r="X49" i="29"/>
  <c r="BU49" i="29" s="1"/>
  <c r="BW49" i="29" s="1"/>
  <c r="V49" i="29"/>
  <c r="CQ48" i="29"/>
  <c r="CL48" i="29"/>
  <c r="CK48" i="29"/>
  <c r="CH48" i="29"/>
  <c r="CC48" i="29"/>
  <c r="CB48" i="29"/>
  <c r="BT48" i="29"/>
  <c r="BS48" i="29"/>
  <c r="BP48" i="29"/>
  <c r="BO48" i="29"/>
  <c r="BN48" i="29"/>
  <c r="BM48" i="29"/>
  <c r="BI48" i="29"/>
  <c r="BH48" i="29"/>
  <c r="BC48" i="29"/>
  <c r="BB48" i="29"/>
  <c r="AX48" i="29"/>
  <c r="AW48" i="29"/>
  <c r="AJ48" i="29"/>
  <c r="AC48" i="29"/>
  <c r="AF48" i="29" s="1"/>
  <c r="V48" i="29"/>
  <c r="Y48" i="29" s="1"/>
  <c r="CQ47" i="29"/>
  <c r="CL47" i="29"/>
  <c r="CK47" i="29"/>
  <c r="CH47" i="29"/>
  <c r="CG47" i="29"/>
  <c r="CF47" i="29"/>
  <c r="CC47" i="29"/>
  <c r="CB47" i="29"/>
  <c r="BT47" i="29"/>
  <c r="BS47" i="29"/>
  <c r="BP47" i="29"/>
  <c r="BO47" i="29"/>
  <c r="BN47" i="29"/>
  <c r="BM47" i="29"/>
  <c r="BI47" i="29"/>
  <c r="BH47" i="29"/>
  <c r="BC47" i="29"/>
  <c r="BB47" i="29"/>
  <c r="AX47" i="29"/>
  <c r="AW47" i="29"/>
  <c r="AJ47" i="29"/>
  <c r="AM47" i="29" s="1"/>
  <c r="AC47" i="29"/>
  <c r="AF47" i="29" s="1"/>
  <c r="V47" i="29"/>
  <c r="Y47" i="29" s="1"/>
  <c r="CQ46" i="29"/>
  <c r="CL46" i="29"/>
  <c r="CK46" i="29"/>
  <c r="CH46" i="29"/>
  <c r="CG46" i="29"/>
  <c r="CF46" i="29"/>
  <c r="CC46" i="29"/>
  <c r="CB46" i="29"/>
  <c r="BT46" i="29"/>
  <c r="BS46" i="29"/>
  <c r="BP46" i="29"/>
  <c r="BO46" i="29"/>
  <c r="BN46" i="29"/>
  <c r="BM46" i="29"/>
  <c r="BI46" i="29"/>
  <c r="BH46" i="29"/>
  <c r="BC46" i="29"/>
  <c r="BB46" i="29"/>
  <c r="AX46" i="29"/>
  <c r="AW46" i="29"/>
  <c r="AJ46" i="29"/>
  <c r="AL46" i="29" s="1"/>
  <c r="CM46" i="29" s="1"/>
  <c r="CP46" i="29" s="1"/>
  <c r="AC46" i="29"/>
  <c r="AE46" i="29" s="1"/>
  <c r="V46" i="29"/>
  <c r="CQ45" i="29"/>
  <c r="CL45" i="29"/>
  <c r="CK45" i="29"/>
  <c r="CH45" i="29"/>
  <c r="CC45" i="29"/>
  <c r="CB45" i="29"/>
  <c r="BT45" i="29"/>
  <c r="BS45" i="29"/>
  <c r="BP45" i="29"/>
  <c r="BO45" i="29"/>
  <c r="BN45" i="29"/>
  <c r="BM45" i="29"/>
  <c r="BI45" i="29"/>
  <c r="BH45" i="29"/>
  <c r="BC45" i="29"/>
  <c r="BB45" i="29"/>
  <c r="AX45" i="29"/>
  <c r="AW45" i="29"/>
  <c r="AM45" i="29"/>
  <c r="AL45" i="29"/>
  <c r="CM45" i="29" s="1"/>
  <c r="AJ45" i="29"/>
  <c r="AC45" i="29"/>
  <c r="AF45" i="29" s="1"/>
  <c r="V45" i="29"/>
  <c r="X45" i="29" s="1"/>
  <c r="CQ44" i="29"/>
  <c r="CL44" i="29"/>
  <c r="CK44" i="29"/>
  <c r="CH44" i="29"/>
  <c r="CC44" i="29"/>
  <c r="CB44" i="29"/>
  <c r="BT44" i="29"/>
  <c r="BS44" i="29"/>
  <c r="BP44" i="29"/>
  <c r="BO44" i="29"/>
  <c r="BN44" i="29"/>
  <c r="BM44" i="29"/>
  <c r="BI44" i="29"/>
  <c r="BH44" i="29"/>
  <c r="BC44" i="29"/>
  <c r="BB44" i="29"/>
  <c r="AX44" i="29"/>
  <c r="AW44" i="29"/>
  <c r="AJ44" i="29"/>
  <c r="AM44" i="29" s="1"/>
  <c r="AC44" i="29"/>
  <c r="AF44" i="29" s="1"/>
  <c r="X44" i="29"/>
  <c r="BU44" i="29" s="1"/>
  <c r="BW44" i="29" s="1"/>
  <c r="V44" i="29"/>
  <c r="Y44" i="29" s="1"/>
  <c r="CQ43" i="29"/>
  <c r="CL43" i="29"/>
  <c r="CK43" i="29"/>
  <c r="CH43" i="29"/>
  <c r="CC43" i="29"/>
  <c r="CB43" i="29"/>
  <c r="BT43" i="29"/>
  <c r="BS43" i="29"/>
  <c r="BP43" i="29"/>
  <c r="BO43" i="29"/>
  <c r="BN43" i="29"/>
  <c r="BM43" i="29"/>
  <c r="BI43" i="29"/>
  <c r="BH43" i="29"/>
  <c r="BC43" i="29"/>
  <c r="BB43" i="29"/>
  <c r="AX43" i="29"/>
  <c r="AW43" i="29"/>
  <c r="AJ43" i="29"/>
  <c r="AC43" i="29"/>
  <c r="AF43" i="29" s="1"/>
  <c r="V43" i="29"/>
  <c r="Y43" i="29" s="1"/>
  <c r="CQ42" i="29"/>
  <c r="CL42" i="29"/>
  <c r="CK42" i="29"/>
  <c r="CH42" i="29"/>
  <c r="CF42" i="29"/>
  <c r="CC42" i="29"/>
  <c r="CB42" i="29"/>
  <c r="BT42" i="29"/>
  <c r="BS42" i="29"/>
  <c r="BP42" i="29"/>
  <c r="BO42" i="29"/>
  <c r="BN42" i="29"/>
  <c r="BM42" i="29"/>
  <c r="BI42" i="29"/>
  <c r="BH42" i="29"/>
  <c r="BC42" i="29"/>
  <c r="BB42" i="29"/>
  <c r="AX42" i="29"/>
  <c r="AW42" i="29"/>
  <c r="AJ42" i="29"/>
  <c r="AL42" i="29" s="1"/>
  <c r="CM42" i="29" s="1"/>
  <c r="AF42" i="29"/>
  <c r="AC42" i="29"/>
  <c r="AE42" i="29" s="1"/>
  <c r="CD42" i="29" s="1"/>
  <c r="CG42" i="29" s="1"/>
  <c r="V42" i="29"/>
  <c r="CQ41" i="29"/>
  <c r="CL41" i="29"/>
  <c r="CK41" i="29"/>
  <c r="CH41" i="29"/>
  <c r="CC41" i="29"/>
  <c r="CB41" i="29"/>
  <c r="BT41" i="29"/>
  <c r="BS41" i="29"/>
  <c r="BP41" i="29"/>
  <c r="BO41" i="29"/>
  <c r="BN41" i="29"/>
  <c r="BM41" i="29"/>
  <c r="BI41" i="29"/>
  <c r="BH41" i="29"/>
  <c r="BC41" i="29"/>
  <c r="BB41" i="29"/>
  <c r="AX41" i="29"/>
  <c r="AW41" i="29"/>
  <c r="AJ41" i="29"/>
  <c r="AM41" i="29" s="1"/>
  <c r="AC41" i="29"/>
  <c r="AF41" i="29" s="1"/>
  <c r="X41" i="29"/>
  <c r="V41" i="29"/>
  <c r="Y41" i="29" s="1"/>
  <c r="CQ40" i="29"/>
  <c r="CP40" i="29"/>
  <c r="CL40" i="29"/>
  <c r="CK40" i="29"/>
  <c r="CH40" i="29"/>
  <c r="CC40" i="29"/>
  <c r="CB40" i="29"/>
  <c r="BT40" i="29"/>
  <c r="BS40" i="29"/>
  <c r="BP40" i="29"/>
  <c r="BO40" i="29"/>
  <c r="BN40" i="29"/>
  <c r="BM40" i="29"/>
  <c r="BI40" i="29"/>
  <c r="BH40" i="29"/>
  <c r="BC40" i="29"/>
  <c r="BB40" i="29"/>
  <c r="AX40" i="29"/>
  <c r="AW40" i="29"/>
  <c r="AL40" i="29"/>
  <c r="CM40" i="29" s="1"/>
  <c r="CO40" i="29" s="1"/>
  <c r="AJ40" i="29"/>
  <c r="AM40" i="29" s="1"/>
  <c r="AE40" i="29"/>
  <c r="CD40" i="29" s="1"/>
  <c r="AC40" i="29"/>
  <c r="AF40" i="29" s="1"/>
  <c r="V40" i="29"/>
  <c r="Y40" i="29" s="1"/>
  <c r="CQ39" i="29"/>
  <c r="CL39" i="29"/>
  <c r="CK39" i="29"/>
  <c r="CH39" i="29"/>
  <c r="CC39" i="29"/>
  <c r="CB39" i="29"/>
  <c r="BT39" i="29"/>
  <c r="BS39" i="29"/>
  <c r="BP39" i="29"/>
  <c r="BO39" i="29"/>
  <c r="BN39" i="29"/>
  <c r="BM39" i="29"/>
  <c r="BI39" i="29"/>
  <c r="BH39" i="29"/>
  <c r="BC39" i="29"/>
  <c r="BB39" i="29"/>
  <c r="AX39" i="29"/>
  <c r="AW39" i="29"/>
  <c r="AJ39" i="29"/>
  <c r="AL39" i="29" s="1"/>
  <c r="CM39" i="29" s="1"/>
  <c r="AF39" i="29"/>
  <c r="AC39" i="29"/>
  <c r="AE39" i="29" s="1"/>
  <c r="CD39" i="29" s="1"/>
  <c r="V39" i="29"/>
  <c r="Y39" i="29" s="1"/>
  <c r="CQ38" i="29"/>
  <c r="CL38" i="29"/>
  <c r="CK38" i="29"/>
  <c r="CH38" i="29"/>
  <c r="CC38" i="29"/>
  <c r="CB38" i="29"/>
  <c r="BT38" i="29"/>
  <c r="BS38" i="29"/>
  <c r="BP38" i="29"/>
  <c r="BO38" i="29"/>
  <c r="BN38" i="29"/>
  <c r="BM38" i="29"/>
  <c r="BI38" i="29"/>
  <c r="BH38" i="29"/>
  <c r="BC38" i="29"/>
  <c r="BB38" i="29"/>
  <c r="AX38" i="29"/>
  <c r="AW38" i="29"/>
  <c r="AL38" i="29"/>
  <c r="CM38" i="29" s="1"/>
  <c r="CO38" i="29" s="1"/>
  <c r="AJ38" i="29"/>
  <c r="AM38" i="29" s="1"/>
  <c r="AC38" i="29"/>
  <c r="AE38" i="29" s="1"/>
  <c r="CD38" i="29" s="1"/>
  <c r="V38" i="29"/>
  <c r="X38" i="29" s="1"/>
  <c r="CQ37" i="29"/>
  <c r="CL37" i="29"/>
  <c r="CK37" i="29"/>
  <c r="CH37" i="29"/>
  <c r="CC37" i="29"/>
  <c r="CB37" i="29"/>
  <c r="BT37" i="29"/>
  <c r="BS37" i="29"/>
  <c r="BP37" i="29"/>
  <c r="BO37" i="29"/>
  <c r="BN37" i="29"/>
  <c r="BM37" i="29"/>
  <c r="BI37" i="29"/>
  <c r="BH37" i="29"/>
  <c r="BC37" i="29"/>
  <c r="BB37" i="29"/>
  <c r="AX37" i="29"/>
  <c r="AW37" i="29"/>
  <c r="AM37" i="29"/>
  <c r="AJ37" i="29"/>
  <c r="AL37" i="29" s="1"/>
  <c r="AC37" i="29"/>
  <c r="AF37" i="29" s="1"/>
  <c r="V37" i="29"/>
  <c r="Y37" i="29" s="1"/>
  <c r="CQ36" i="29"/>
  <c r="CM36" i="29"/>
  <c r="CP36" i="29" s="1"/>
  <c r="CL36" i="29"/>
  <c r="CK36" i="29"/>
  <c r="CH36" i="29"/>
  <c r="CC36" i="29"/>
  <c r="CB36" i="29"/>
  <c r="BT36" i="29"/>
  <c r="BS36" i="29"/>
  <c r="BP36" i="29"/>
  <c r="BO36" i="29"/>
  <c r="BN36" i="29"/>
  <c r="BM36" i="29"/>
  <c r="BI36" i="29"/>
  <c r="BH36" i="29"/>
  <c r="BC36" i="29"/>
  <c r="BB36" i="29"/>
  <c r="AX36" i="29"/>
  <c r="AW36" i="29"/>
  <c r="AM36" i="29"/>
  <c r="AJ36" i="29"/>
  <c r="AL36" i="29" s="1"/>
  <c r="AE36" i="29"/>
  <c r="CD36" i="29" s="1"/>
  <c r="CF36" i="29" s="1"/>
  <c r="AC36" i="29"/>
  <c r="AF36" i="29" s="1"/>
  <c r="V36" i="29"/>
  <c r="Y36" i="29" s="1"/>
  <c r="CQ35" i="29"/>
  <c r="CL35" i="29"/>
  <c r="CK35" i="29"/>
  <c r="CH35" i="29"/>
  <c r="CG35" i="29"/>
  <c r="CF35" i="29"/>
  <c r="CC35" i="29"/>
  <c r="CB35" i="29"/>
  <c r="BT35" i="29"/>
  <c r="BS35" i="29"/>
  <c r="BP35" i="29"/>
  <c r="BO35" i="29"/>
  <c r="BN35" i="29"/>
  <c r="BM35" i="29"/>
  <c r="BI35" i="29"/>
  <c r="BH35" i="29"/>
  <c r="BC35" i="29"/>
  <c r="BB35" i="29"/>
  <c r="AX35" i="29"/>
  <c r="AW35" i="29"/>
  <c r="AJ35" i="29"/>
  <c r="AM35" i="29" s="1"/>
  <c r="AC35" i="29"/>
  <c r="AE35" i="29" s="1"/>
  <c r="V35" i="29"/>
  <c r="Y35" i="29" s="1"/>
  <c r="CQ34" i="29"/>
  <c r="CL34" i="29"/>
  <c r="CK34" i="29"/>
  <c r="CH34" i="29"/>
  <c r="CG34" i="29"/>
  <c r="CF34" i="29"/>
  <c r="CC34" i="29"/>
  <c r="CB34" i="29"/>
  <c r="BT34" i="29"/>
  <c r="BS34" i="29"/>
  <c r="BP34" i="29"/>
  <c r="BO34" i="29"/>
  <c r="BN34" i="29"/>
  <c r="BM34" i="29"/>
  <c r="BI34" i="29"/>
  <c r="BH34" i="29"/>
  <c r="BC34" i="29"/>
  <c r="BB34" i="29"/>
  <c r="AX34" i="29"/>
  <c r="AW34" i="29"/>
  <c r="AJ34" i="29"/>
  <c r="AM34" i="29" s="1"/>
  <c r="AC34" i="29"/>
  <c r="AE34" i="29" s="1"/>
  <c r="X34" i="29"/>
  <c r="BU34" i="29" s="1"/>
  <c r="V34" i="29"/>
  <c r="Y34" i="29" s="1"/>
  <c r="CQ33" i="29"/>
  <c r="CL33" i="29"/>
  <c r="CK33" i="29"/>
  <c r="CH33" i="29"/>
  <c r="CG33" i="29"/>
  <c r="CF33" i="29"/>
  <c r="CC33" i="29"/>
  <c r="CB33" i="29"/>
  <c r="BT33" i="29"/>
  <c r="BS33" i="29"/>
  <c r="BP33" i="29"/>
  <c r="BO33" i="29"/>
  <c r="BN33" i="29"/>
  <c r="BM33" i="29"/>
  <c r="BI33" i="29"/>
  <c r="BH33" i="29"/>
  <c r="BC33" i="29"/>
  <c r="BB33" i="29"/>
  <c r="AX33" i="29"/>
  <c r="AW33" i="29"/>
  <c r="AJ33" i="29"/>
  <c r="AM33" i="29" s="1"/>
  <c r="AC33" i="29"/>
  <c r="AE33" i="29" s="1"/>
  <c r="V33" i="29"/>
  <c r="Y33" i="29" s="1"/>
  <c r="U33" i="29"/>
  <c r="CQ32" i="29"/>
  <c r="CL32" i="29"/>
  <c r="CK32" i="29"/>
  <c r="CH32" i="29"/>
  <c r="CG32" i="29"/>
  <c r="CF32" i="29"/>
  <c r="CC32" i="29"/>
  <c r="CB32" i="29"/>
  <c r="BT32" i="29"/>
  <c r="BS32" i="29"/>
  <c r="BP32" i="29"/>
  <c r="BO32" i="29"/>
  <c r="BN32" i="29"/>
  <c r="BM32" i="29"/>
  <c r="BI32" i="29"/>
  <c r="BH32" i="29"/>
  <c r="BC32" i="29"/>
  <c r="BB32" i="29"/>
  <c r="AX32" i="29"/>
  <c r="AW32" i="29"/>
  <c r="AJ32" i="29"/>
  <c r="AM32" i="29" s="1"/>
  <c r="AC32" i="29"/>
  <c r="AF32" i="29" s="1"/>
  <c r="V32" i="29"/>
  <c r="Y32" i="29" s="1"/>
  <c r="CQ31" i="29"/>
  <c r="CL31" i="29"/>
  <c r="CK31" i="29"/>
  <c r="CH31" i="29"/>
  <c r="CC31" i="29"/>
  <c r="CB31" i="29"/>
  <c r="BT31" i="29"/>
  <c r="BS31" i="29"/>
  <c r="BP31" i="29"/>
  <c r="BO31" i="29"/>
  <c r="BN31" i="29"/>
  <c r="BM31" i="29"/>
  <c r="BI31" i="29"/>
  <c r="BH31" i="29"/>
  <c r="BC31" i="29"/>
  <c r="BB31" i="29"/>
  <c r="AX31" i="29"/>
  <c r="AW31" i="29"/>
  <c r="AL31" i="29"/>
  <c r="CM31" i="29" s="1"/>
  <c r="AJ31" i="29"/>
  <c r="AM31" i="29" s="1"/>
  <c r="AF31" i="29"/>
  <c r="AC31" i="29"/>
  <c r="AE31" i="29" s="1"/>
  <c r="CD31" i="29" s="1"/>
  <c r="U31" i="29"/>
  <c r="V31" i="29" s="1"/>
  <c r="CQ30" i="29"/>
  <c r="CL30" i="29"/>
  <c r="CK30" i="29"/>
  <c r="CH30" i="29"/>
  <c r="CC30" i="29"/>
  <c r="CB30" i="29"/>
  <c r="BT30" i="29"/>
  <c r="BS30" i="29"/>
  <c r="BP30" i="29"/>
  <c r="BO30" i="29"/>
  <c r="BN30" i="29"/>
  <c r="BM30" i="29"/>
  <c r="BI30" i="29"/>
  <c r="BH30" i="29"/>
  <c r="BC30" i="29"/>
  <c r="BB30" i="29"/>
  <c r="AX30" i="29"/>
  <c r="AW30" i="29"/>
  <c r="AJ30" i="29"/>
  <c r="AM30" i="29" s="1"/>
  <c r="AF30" i="29"/>
  <c r="AC30" i="29"/>
  <c r="AE30" i="29" s="1"/>
  <c r="U30" i="29"/>
  <c r="V30" i="29" s="1"/>
  <c r="CQ29" i="29"/>
  <c r="CL29" i="29"/>
  <c r="CK29" i="29"/>
  <c r="CH29" i="29"/>
  <c r="CC29" i="29"/>
  <c r="CB29" i="29"/>
  <c r="BT29" i="29"/>
  <c r="BS29" i="29"/>
  <c r="BP29" i="29"/>
  <c r="BO29" i="29"/>
  <c r="BN29" i="29"/>
  <c r="BM29" i="29"/>
  <c r="BI29" i="29"/>
  <c r="BH29" i="29"/>
  <c r="BC29" i="29"/>
  <c r="BB29" i="29"/>
  <c r="AX29" i="29"/>
  <c r="AW29" i="29"/>
  <c r="AJ29" i="29"/>
  <c r="AM29" i="29" s="1"/>
  <c r="AC29" i="29"/>
  <c r="AF29" i="29" s="1"/>
  <c r="V29" i="29"/>
  <c r="Y29" i="29" s="1"/>
  <c r="CQ28" i="29"/>
  <c r="CL28" i="29"/>
  <c r="CK28" i="29"/>
  <c r="CH28" i="29"/>
  <c r="CG28" i="29"/>
  <c r="CF28" i="29"/>
  <c r="CC28" i="29"/>
  <c r="CB28" i="29"/>
  <c r="BT28" i="29"/>
  <c r="BS28" i="29"/>
  <c r="BP28" i="29"/>
  <c r="BO28" i="29"/>
  <c r="BN28" i="29"/>
  <c r="BM28" i="29"/>
  <c r="BI28" i="29"/>
  <c r="BH28" i="29"/>
  <c r="BC28" i="29"/>
  <c r="BB28" i="29"/>
  <c r="AX28" i="29"/>
  <c r="AW28" i="29"/>
  <c r="AJ28" i="29"/>
  <c r="AL28" i="29" s="1"/>
  <c r="CM28" i="29" s="1"/>
  <c r="AC28" i="29"/>
  <c r="AF28" i="29" s="1"/>
  <c r="V28" i="29"/>
  <c r="Y28" i="29" s="1"/>
  <c r="CQ27" i="29"/>
  <c r="CL27" i="29"/>
  <c r="CK27" i="29"/>
  <c r="CH27" i="29"/>
  <c r="CC27" i="29"/>
  <c r="CB27" i="29"/>
  <c r="BT27" i="29"/>
  <c r="BS27" i="29"/>
  <c r="BP27" i="29"/>
  <c r="BO27" i="29"/>
  <c r="BN27" i="29"/>
  <c r="BM27" i="29"/>
  <c r="BI27" i="29"/>
  <c r="BH27" i="29"/>
  <c r="BC27" i="29"/>
  <c r="BB27" i="29"/>
  <c r="AX27" i="29"/>
  <c r="AW27" i="29"/>
  <c r="AJ27" i="29"/>
  <c r="AM27" i="29" s="1"/>
  <c r="AC27" i="29"/>
  <c r="AF27" i="29" s="1"/>
  <c r="V27" i="29"/>
  <c r="X27" i="29" s="1"/>
  <c r="CQ26" i="29"/>
  <c r="CL26" i="29"/>
  <c r="CK26" i="29"/>
  <c r="CH26" i="29"/>
  <c r="CC26" i="29"/>
  <c r="CB26" i="29"/>
  <c r="BU26" i="29"/>
  <c r="BW26" i="29" s="1"/>
  <c r="BT26" i="29"/>
  <c r="BS26" i="29"/>
  <c r="BP26" i="29"/>
  <c r="BO26" i="29"/>
  <c r="BN26" i="29"/>
  <c r="BM26" i="29"/>
  <c r="BI26" i="29"/>
  <c r="BH26" i="29"/>
  <c r="BC26" i="29"/>
  <c r="BB26" i="29"/>
  <c r="AX26" i="29"/>
  <c r="AW26" i="29"/>
  <c r="AJ26" i="29"/>
  <c r="AL26" i="29" s="1"/>
  <c r="CM26" i="29" s="1"/>
  <c r="AF26" i="29"/>
  <c r="AC26" i="29"/>
  <c r="AE26" i="29" s="1"/>
  <c r="Y26" i="29"/>
  <c r="X26" i="29"/>
  <c r="V26" i="29"/>
  <c r="CQ25" i="29"/>
  <c r="CL25" i="29"/>
  <c r="CK25" i="29"/>
  <c r="CH25" i="29"/>
  <c r="CC25" i="29"/>
  <c r="CB25" i="29"/>
  <c r="BT25" i="29"/>
  <c r="BS25" i="29"/>
  <c r="BP25" i="29"/>
  <c r="BO25" i="29"/>
  <c r="BN25" i="29"/>
  <c r="BM25" i="29"/>
  <c r="BI25" i="29"/>
  <c r="BH25" i="29"/>
  <c r="BD25" i="29"/>
  <c r="BC25" i="29"/>
  <c r="BB25" i="29"/>
  <c r="AX25" i="29"/>
  <c r="AW25" i="29"/>
  <c r="AJ25" i="29"/>
  <c r="AM25" i="29" s="1"/>
  <c r="AE25" i="29"/>
  <c r="AC25" i="29"/>
  <c r="AF25" i="29" s="1"/>
  <c r="V25" i="29"/>
  <c r="X25" i="29" s="1"/>
  <c r="BU25" i="29" s="1"/>
  <c r="CP24" i="29"/>
  <c r="CG24" i="29"/>
  <c r="CF24" i="29"/>
  <c r="BX24" i="29"/>
  <c r="BW24" i="29"/>
  <c r="BO24" i="29"/>
  <c r="BN24" i="29"/>
  <c r="BI24" i="29"/>
  <c r="BD24" i="29"/>
  <c r="BC24" i="29"/>
  <c r="BB24" i="29"/>
  <c r="AX24" i="29"/>
  <c r="AW24" i="29"/>
  <c r="AR24" i="29"/>
  <c r="CP23" i="29"/>
  <c r="CG23" i="29"/>
  <c r="CF23" i="29"/>
  <c r="BX23" i="29"/>
  <c r="BW23" i="29"/>
  <c r="BO23" i="29"/>
  <c r="BN23" i="29"/>
  <c r="BI23" i="29"/>
  <c r="BD23" i="29"/>
  <c r="BC23" i="29"/>
  <c r="BB23" i="29"/>
  <c r="AX23" i="29"/>
  <c r="AW23" i="29"/>
  <c r="AR23" i="29"/>
  <c r="CP22" i="29"/>
  <c r="CG22" i="29"/>
  <c r="CF22" i="29"/>
  <c r="BX22" i="29"/>
  <c r="BW22" i="29"/>
  <c r="BO22" i="29"/>
  <c r="BN22" i="29"/>
  <c r="BI22" i="29"/>
  <c r="BD22" i="29"/>
  <c r="BC22" i="29"/>
  <c r="BB22" i="29"/>
  <c r="AX22" i="29"/>
  <c r="AW22" i="29"/>
  <c r="AR22" i="29"/>
  <c r="CP21" i="29"/>
  <c r="CG21" i="29"/>
  <c r="CF21" i="29"/>
  <c r="BX21" i="29"/>
  <c r="BW21" i="29"/>
  <c r="BO21" i="29"/>
  <c r="BN21" i="29"/>
  <c r="BI21" i="29"/>
  <c r="BD21" i="29"/>
  <c r="BC21" i="29"/>
  <c r="BB21" i="29"/>
  <c r="AX21" i="29"/>
  <c r="AW21" i="29"/>
  <c r="AR21" i="29"/>
  <c r="CP20" i="29"/>
  <c r="CG20" i="29"/>
  <c r="CF20" i="29"/>
  <c r="BX20" i="29"/>
  <c r="BW20" i="29"/>
  <c r="BO20" i="29"/>
  <c r="BN20" i="29"/>
  <c r="BI20" i="29"/>
  <c r="BD20" i="29"/>
  <c r="BC20" i="29"/>
  <c r="BB20" i="29"/>
  <c r="AX20" i="29"/>
  <c r="AW20" i="29"/>
  <c r="AR20" i="29"/>
  <c r="CP19" i="29"/>
  <c r="CG19" i="29"/>
  <c r="CF19" i="29"/>
  <c r="BX19" i="29"/>
  <c r="BW19" i="29"/>
  <c r="BO19" i="29"/>
  <c r="BN19" i="29"/>
  <c r="BI19" i="29"/>
  <c r="BD19" i="29"/>
  <c r="BC19" i="29"/>
  <c r="BB19" i="29"/>
  <c r="AX19" i="29"/>
  <c r="AW19" i="29"/>
  <c r="AR19" i="29"/>
  <c r="CR18" i="29"/>
  <c r="CQ18" i="29"/>
  <c r="CP18" i="29"/>
  <c r="CO18" i="29"/>
  <c r="CL18" i="29"/>
  <c r="CK18" i="29"/>
  <c r="CH18" i="29"/>
  <c r="CG18" i="29"/>
  <c r="CF18" i="29"/>
  <c r="CC18" i="29"/>
  <c r="CB18" i="29"/>
  <c r="BX18" i="29"/>
  <c r="BW18" i="29"/>
  <c r="BT18" i="29"/>
  <c r="BS18" i="29"/>
  <c r="BP18" i="29"/>
  <c r="BO18" i="29"/>
  <c r="BN18" i="29"/>
  <c r="BM18" i="29"/>
  <c r="BI18" i="29"/>
  <c r="BH18" i="29"/>
  <c r="BD18" i="29"/>
  <c r="BC18" i="29"/>
  <c r="BB18" i="29"/>
  <c r="AX18" i="29"/>
  <c r="AW18" i="29"/>
  <c r="AR18" i="29"/>
  <c r="AP18" i="29"/>
  <c r="CR17" i="29"/>
  <c r="CQ17" i="29"/>
  <c r="CP17" i="29"/>
  <c r="CO17" i="29"/>
  <c r="CL17" i="29"/>
  <c r="CK17" i="29"/>
  <c r="CH17" i="29"/>
  <c r="CG17" i="29"/>
  <c r="CF17" i="29"/>
  <c r="CC17" i="29"/>
  <c r="CB17" i="29"/>
  <c r="BX17" i="29"/>
  <c r="BW17" i="29"/>
  <c r="BT17" i="29"/>
  <c r="BS17" i="29"/>
  <c r="BP17" i="29"/>
  <c r="BO17" i="29"/>
  <c r="BN17" i="29"/>
  <c r="BM17" i="29"/>
  <c r="BI17" i="29"/>
  <c r="BH17" i="29"/>
  <c r="BC17" i="29"/>
  <c r="BB17" i="29"/>
  <c r="AX17" i="29"/>
  <c r="AW17" i="29"/>
  <c r="AR17" i="29"/>
  <c r="AP17" i="29"/>
  <c r="CR16" i="29"/>
  <c r="CQ16" i="29"/>
  <c r="CP16" i="29"/>
  <c r="CO16" i="29"/>
  <c r="CL16" i="29"/>
  <c r="CK16" i="29"/>
  <c r="CH16" i="29"/>
  <c r="CG16" i="29"/>
  <c r="CF16" i="29"/>
  <c r="CC16" i="29"/>
  <c r="CB16" i="29"/>
  <c r="BX16" i="29"/>
  <c r="BW16" i="29"/>
  <c r="BT16" i="29"/>
  <c r="BS16" i="29"/>
  <c r="BP16" i="29"/>
  <c r="BO16" i="29"/>
  <c r="BN16" i="29"/>
  <c r="BM16" i="29"/>
  <c r="BI16" i="29"/>
  <c r="BH16" i="29"/>
  <c r="BC16" i="29"/>
  <c r="BB16" i="29"/>
  <c r="AX16" i="29"/>
  <c r="AW16" i="29"/>
  <c r="AR16" i="29"/>
  <c r="AP16" i="29"/>
  <c r="CP15" i="29"/>
  <c r="CO15" i="29"/>
  <c r="CL15" i="29"/>
  <c r="CK15" i="29"/>
  <c r="CG15" i="29"/>
  <c r="CF15" i="29"/>
  <c r="BX15" i="29"/>
  <c r="BW15" i="29"/>
  <c r="BO15" i="29"/>
  <c r="BN15" i="29"/>
  <c r="BM15" i="29"/>
  <c r="BI15" i="29"/>
  <c r="BD15" i="29"/>
  <c r="BC15" i="29"/>
  <c r="BB15" i="29"/>
  <c r="AX15" i="29"/>
  <c r="AW15" i="29"/>
  <c r="AR15" i="29"/>
  <c r="CP14" i="29"/>
  <c r="CO14" i="29"/>
  <c r="CL14" i="29"/>
  <c r="CK14" i="29"/>
  <c r="CG14" i="29"/>
  <c r="CF14" i="29"/>
  <c r="BX14" i="29"/>
  <c r="BW14" i="29"/>
  <c r="BO14" i="29"/>
  <c r="BN14" i="29"/>
  <c r="BM14" i="29"/>
  <c r="BI14" i="29"/>
  <c r="BD14" i="29"/>
  <c r="BC14" i="29"/>
  <c r="BB14" i="29"/>
  <c r="AX14" i="29"/>
  <c r="AW14" i="29"/>
  <c r="AR14" i="29"/>
  <c r="AP14" i="29"/>
  <c r="CP13" i="29"/>
  <c r="CO13" i="29"/>
  <c r="CL13" i="29"/>
  <c r="CK13" i="29"/>
  <c r="CG13" i="29"/>
  <c r="CF13" i="29"/>
  <c r="BX13" i="29"/>
  <c r="BW13" i="29"/>
  <c r="BO13" i="29"/>
  <c r="BN13" i="29"/>
  <c r="BM13" i="29"/>
  <c r="BI13" i="29"/>
  <c r="BD13" i="29"/>
  <c r="BC13" i="29"/>
  <c r="BB13" i="29"/>
  <c r="AX13" i="29"/>
  <c r="AW13" i="29"/>
  <c r="AR13" i="29"/>
  <c r="CP12" i="29"/>
  <c r="CO12" i="29"/>
  <c r="CL12" i="29"/>
  <c r="CK12" i="29"/>
  <c r="CG12" i="29"/>
  <c r="CF12" i="29"/>
  <c r="BX12" i="29"/>
  <c r="BW12" i="29"/>
  <c r="BO12" i="29"/>
  <c r="BN12" i="29"/>
  <c r="BM12" i="29"/>
  <c r="BI12" i="29"/>
  <c r="BD12" i="29"/>
  <c r="BC12" i="29"/>
  <c r="BB12" i="29"/>
  <c r="AX12" i="29"/>
  <c r="AW12" i="29"/>
  <c r="AR12" i="29"/>
  <c r="AP12" i="29"/>
  <c r="CP11" i="29"/>
  <c r="CO11" i="29"/>
  <c r="CL11" i="29"/>
  <c r="CK11" i="29"/>
  <c r="CG11" i="29"/>
  <c r="CF11" i="29"/>
  <c r="BX11" i="29"/>
  <c r="BW11" i="29"/>
  <c r="BO11" i="29"/>
  <c r="BN11" i="29"/>
  <c r="BM11" i="29"/>
  <c r="BI11" i="29"/>
  <c r="BD11" i="29"/>
  <c r="BC11" i="29"/>
  <c r="BB11" i="29"/>
  <c r="AX11" i="29"/>
  <c r="AW11" i="29"/>
  <c r="AR11" i="29"/>
  <c r="CP10" i="29"/>
  <c r="CO10" i="29"/>
  <c r="CG10" i="29"/>
  <c r="CF10" i="29"/>
  <c r="BX10" i="29"/>
  <c r="BW10" i="29"/>
  <c r="BO10" i="29"/>
  <c r="BN10" i="29"/>
  <c r="BM10" i="29"/>
  <c r="BI10" i="29"/>
  <c r="BC10" i="29"/>
  <c r="BB10" i="29"/>
  <c r="AX10" i="29"/>
  <c r="AW10" i="29"/>
  <c r="AR10" i="29"/>
  <c r="CR9" i="29"/>
  <c r="CQ9" i="29"/>
  <c r="CP9" i="29"/>
  <c r="CO9" i="29"/>
  <c r="CL9" i="29"/>
  <c r="CK9" i="29"/>
  <c r="CH9" i="29"/>
  <c r="CG9" i="29"/>
  <c r="CF9" i="29"/>
  <c r="CC9" i="29"/>
  <c r="CB9" i="29"/>
  <c r="BX9" i="29"/>
  <c r="BW9" i="29"/>
  <c r="BT9" i="29"/>
  <c r="BS9" i="29"/>
  <c r="BP9" i="29"/>
  <c r="BO9" i="29"/>
  <c r="BN9" i="29"/>
  <c r="BM9" i="29"/>
  <c r="BI9" i="29"/>
  <c r="BH9" i="29"/>
  <c r="BD9" i="29"/>
  <c r="BC9" i="29"/>
  <c r="BB9" i="29"/>
  <c r="AX9" i="29"/>
  <c r="AW9" i="29"/>
  <c r="AR9" i="29"/>
  <c r="AP9" i="29"/>
  <c r="BF593" i="28"/>
  <c r="CS592" i="28"/>
  <c r="CR592" i="28"/>
  <c r="CI589" i="28"/>
  <c r="CI593" i="28" s="1"/>
  <c r="BY589" i="28"/>
  <c r="BY593" i="28" s="1"/>
  <c r="BQ589" i="28"/>
  <c r="BQ593" i="28" s="1"/>
  <c r="BK589" i="28"/>
  <c r="BK593" i="28" s="1"/>
  <c r="BF589" i="28"/>
  <c r="AZ589" i="28"/>
  <c r="AU589" i="28"/>
  <c r="AN587" i="28"/>
  <c r="AN590" i="28" s="1"/>
  <c r="BQ586" i="28"/>
  <c r="BQ587" i="28" s="1"/>
  <c r="BQ590" i="28" s="1"/>
  <c r="BF586" i="28"/>
  <c r="BF587" i="28" s="1"/>
  <c r="BF590" i="28" s="1"/>
  <c r="CI585" i="28"/>
  <c r="BY585" i="28"/>
  <c r="BQ585" i="28"/>
  <c r="BK585" i="28"/>
  <c r="BF585" i="28"/>
  <c r="AZ585" i="28"/>
  <c r="AZ587" i="28" s="1"/>
  <c r="AZ590" i="28" s="1"/>
  <c r="AU585" i="28"/>
  <c r="AU587" i="28" s="1"/>
  <c r="BJ564" i="28"/>
  <c r="BE564" i="28"/>
  <c r="CQ562" i="28"/>
  <c r="CL562" i="28"/>
  <c r="CK562" i="28"/>
  <c r="CH562" i="28"/>
  <c r="CF562" i="28"/>
  <c r="CD562" i="28"/>
  <c r="CG562" i="28" s="1"/>
  <c r="CC562" i="28"/>
  <c r="CB562" i="28"/>
  <c r="BT562" i="28"/>
  <c r="BS562" i="28"/>
  <c r="BP562" i="28"/>
  <c r="BO562" i="28"/>
  <c r="BN562" i="28"/>
  <c r="BM562" i="28"/>
  <c r="BI562" i="28"/>
  <c r="BH562" i="28"/>
  <c r="BC562" i="28"/>
  <c r="BB562" i="28"/>
  <c r="AX562" i="28"/>
  <c r="AW562" i="28"/>
  <c r="AM562" i="28"/>
  <c r="AJ562" i="28"/>
  <c r="AL562" i="28" s="1"/>
  <c r="AQ562" i="28" s="1"/>
  <c r="AF562" i="28"/>
  <c r="AC562" i="28"/>
  <c r="Y562" i="28"/>
  <c r="X562" i="28"/>
  <c r="BU562" i="28" s="1"/>
  <c r="V562" i="28"/>
  <c r="CQ561" i="28"/>
  <c r="CL561" i="28"/>
  <c r="CK561" i="28"/>
  <c r="CH561" i="28"/>
  <c r="CG561" i="28"/>
  <c r="CD561" i="28"/>
  <c r="CF561" i="28" s="1"/>
  <c r="CC561" i="28"/>
  <c r="CB561" i="28"/>
  <c r="BT561" i="28"/>
  <c r="BS561" i="28"/>
  <c r="BP561" i="28"/>
  <c r="BO561" i="28"/>
  <c r="BN561" i="28"/>
  <c r="BM561" i="28"/>
  <c r="BI561" i="28"/>
  <c r="BH561" i="28"/>
  <c r="BC561" i="28"/>
  <c r="BB561" i="28"/>
  <c r="AX561" i="28"/>
  <c r="AW561" i="28"/>
  <c r="AJ561" i="28"/>
  <c r="AC561" i="28"/>
  <c r="AF561" i="28" s="1"/>
  <c r="V561" i="28"/>
  <c r="CQ560" i="28"/>
  <c r="CL560" i="28"/>
  <c r="CK560" i="28"/>
  <c r="CH560" i="28"/>
  <c r="CG560" i="28"/>
  <c r="CF560" i="28"/>
  <c r="CC560" i="28"/>
  <c r="CB560" i="28"/>
  <c r="BT560" i="28"/>
  <c r="BS560" i="28"/>
  <c r="BP560" i="28"/>
  <c r="BO560" i="28"/>
  <c r="BN560" i="28"/>
  <c r="BM560" i="28"/>
  <c r="BI560" i="28"/>
  <c r="BH560" i="28"/>
  <c r="BC560" i="28"/>
  <c r="BB560" i="28"/>
  <c r="AX560" i="28"/>
  <c r="AW560" i="28"/>
  <c r="AJ560" i="28"/>
  <c r="AC560" i="28"/>
  <c r="AF560" i="28" s="1"/>
  <c r="V560" i="28"/>
  <c r="CQ559" i="28"/>
  <c r="CP559" i="28"/>
  <c r="CM559" i="28"/>
  <c r="CL559" i="28"/>
  <c r="CK559" i="28"/>
  <c r="CH559" i="28"/>
  <c r="CD559" i="28"/>
  <c r="CC559" i="28"/>
  <c r="CB559" i="28"/>
  <c r="BU559" i="28"/>
  <c r="BT559" i="28"/>
  <c r="BS559" i="28"/>
  <c r="BP559" i="28"/>
  <c r="BO559" i="28"/>
  <c r="BN559" i="28"/>
  <c r="BM559" i="28"/>
  <c r="BI559" i="28"/>
  <c r="BH559" i="28"/>
  <c r="BC559" i="28"/>
  <c r="BB559" i="28"/>
  <c r="AX559" i="28"/>
  <c r="AW559" i="28"/>
  <c r="AO559" i="28"/>
  <c r="AL559" i="28"/>
  <c r="AJ559" i="28"/>
  <c r="AM559" i="28" s="1"/>
  <c r="AF559" i="28"/>
  <c r="AC559" i="28"/>
  <c r="X559" i="28"/>
  <c r="V559" i="28"/>
  <c r="Y559" i="28" s="1"/>
  <c r="CO558" i="28"/>
  <c r="CK558" i="28"/>
  <c r="CG558" i="28"/>
  <c r="CF558" i="28"/>
  <c r="CB558" i="28"/>
  <c r="BX558" i="28"/>
  <c r="BW558" i="28"/>
  <c r="BS558" i="28"/>
  <c r="BO558" i="28"/>
  <c r="BN558" i="28"/>
  <c r="BM558" i="28"/>
  <c r="BI558" i="28"/>
  <c r="BH558" i="28"/>
  <c r="BC558" i="28"/>
  <c r="BB558" i="28"/>
  <c r="AX558" i="28"/>
  <c r="AW558" i="28"/>
  <c r="AM558" i="28"/>
  <c r="AJ558" i="28"/>
  <c r="AF558" i="28"/>
  <c r="AE558" i="28"/>
  <c r="AC558" i="28"/>
  <c r="Y558" i="28"/>
  <c r="X558" i="28"/>
  <c r="V558" i="28"/>
  <c r="BP557" i="28"/>
  <c r="BO557" i="28"/>
  <c r="BN557" i="28"/>
  <c r="BM557" i="28"/>
  <c r="BI557" i="28"/>
  <c r="BH557" i="28"/>
  <c r="BD557" i="28"/>
  <c r="BC557" i="28"/>
  <c r="BB557" i="28"/>
  <c r="AX557" i="28"/>
  <c r="AW557" i="28"/>
  <c r="BO556" i="28"/>
  <c r="BN556" i="28"/>
  <c r="BI556" i="28"/>
  <c r="BD556" i="28"/>
  <c r="BC556" i="28"/>
  <c r="BB556" i="28"/>
  <c r="AX556" i="28"/>
  <c r="AW556" i="28"/>
  <c r="CP555" i="28"/>
  <c r="CG555" i="28"/>
  <c r="CF555" i="28"/>
  <c r="BX555" i="28"/>
  <c r="BW555" i="28"/>
  <c r="BP555" i="28"/>
  <c r="BO555" i="28"/>
  <c r="BN555" i="28"/>
  <c r="BM555" i="28"/>
  <c r="BI555" i="28"/>
  <c r="BH555" i="28"/>
  <c r="BD555" i="28"/>
  <c r="BC555" i="28"/>
  <c r="BB555" i="28"/>
  <c r="AX555" i="28"/>
  <c r="AW555" i="28"/>
  <c r="AR555" i="28"/>
  <c r="CP554" i="28"/>
  <c r="CG554" i="28"/>
  <c r="CF554" i="28"/>
  <c r="BX554" i="28"/>
  <c r="BW554" i="28"/>
  <c r="BP554" i="28"/>
  <c r="BO554" i="28"/>
  <c r="BN554" i="28"/>
  <c r="BM554" i="28"/>
  <c r="BI554" i="28"/>
  <c r="BH554" i="28"/>
  <c r="BD554" i="28"/>
  <c r="BC554" i="28"/>
  <c r="BB554" i="28"/>
  <c r="AX554" i="28"/>
  <c r="AW554" i="28"/>
  <c r="AR554" i="28"/>
  <c r="CP553" i="28"/>
  <c r="CG553" i="28"/>
  <c r="CF553" i="28"/>
  <c r="BX553" i="28"/>
  <c r="BW553" i="28"/>
  <c r="BP553" i="28"/>
  <c r="BO553" i="28"/>
  <c r="BN553" i="28"/>
  <c r="BM553" i="28"/>
  <c r="BI553" i="28"/>
  <c r="BH553" i="28"/>
  <c r="BC553" i="28"/>
  <c r="BB553" i="28"/>
  <c r="AX553" i="28"/>
  <c r="AW553" i="28"/>
  <c r="AR553" i="28"/>
  <c r="CP552" i="28"/>
  <c r="CL552" i="28"/>
  <c r="CG552" i="28"/>
  <c r="BX552" i="28"/>
  <c r="BT552" i="28"/>
  <c r="BP552" i="28"/>
  <c r="BO552" i="28"/>
  <c r="BN552" i="28"/>
  <c r="BI552" i="28"/>
  <c r="BC552" i="28"/>
  <c r="AX552" i="28"/>
  <c r="AW552" i="28"/>
  <c r="AR552" i="28"/>
  <c r="AM552" i="28"/>
  <c r="AF552" i="28"/>
  <c r="Y552" i="28"/>
  <c r="CQ551" i="28"/>
  <c r="CL551" i="28"/>
  <c r="CK551" i="28"/>
  <c r="CH551" i="28"/>
  <c r="CG551" i="28"/>
  <c r="CF551" i="28"/>
  <c r="CD551" i="28"/>
  <c r="CC551" i="28"/>
  <c r="CB551" i="28"/>
  <c r="BT551" i="28"/>
  <c r="BS551" i="28"/>
  <c r="BP551" i="28"/>
  <c r="BO551" i="28"/>
  <c r="BN551" i="28"/>
  <c r="BM551" i="28"/>
  <c r="BI551" i="28"/>
  <c r="BH551" i="28"/>
  <c r="BC551" i="28"/>
  <c r="BB551" i="28"/>
  <c r="AX551" i="28"/>
  <c r="AW551" i="28"/>
  <c r="AJ551" i="28"/>
  <c r="AC551" i="28"/>
  <c r="AF551" i="28" s="1"/>
  <c r="V551" i="28"/>
  <c r="CQ550" i="28"/>
  <c r="CL550" i="28"/>
  <c r="CK550" i="28"/>
  <c r="CH550" i="28"/>
  <c r="CD550" i="28"/>
  <c r="CC550" i="28"/>
  <c r="CB550" i="28"/>
  <c r="BT550" i="28"/>
  <c r="BS550" i="28"/>
  <c r="BP550" i="28"/>
  <c r="BO550" i="28"/>
  <c r="BN550" i="28"/>
  <c r="BM550" i="28"/>
  <c r="BI550" i="28"/>
  <c r="BH550" i="28"/>
  <c r="BC550" i="28"/>
  <c r="BB550" i="28"/>
  <c r="AX550" i="28"/>
  <c r="AW550" i="28"/>
  <c r="AL550" i="28"/>
  <c r="CM550" i="28" s="1"/>
  <c r="AJ550" i="28"/>
  <c r="AM550" i="28" s="1"/>
  <c r="AF550" i="28"/>
  <c r="AC550" i="28"/>
  <c r="X550" i="28"/>
  <c r="V550" i="28"/>
  <c r="Y550" i="28" s="1"/>
  <c r="CQ549" i="28"/>
  <c r="CL549" i="28"/>
  <c r="CK549" i="28"/>
  <c r="CH549" i="28"/>
  <c r="CF549" i="28"/>
  <c r="CD549" i="28"/>
  <c r="CG549" i="28" s="1"/>
  <c r="CC549" i="28"/>
  <c r="CB549" i="28"/>
  <c r="BT549" i="28"/>
  <c r="BS549" i="28"/>
  <c r="BP549" i="28"/>
  <c r="BO549" i="28"/>
  <c r="BN549" i="28"/>
  <c r="BM549" i="28"/>
  <c r="BI549" i="28"/>
  <c r="BH549" i="28"/>
  <c r="BC549" i="28"/>
  <c r="BB549" i="28"/>
  <c r="AX549" i="28"/>
  <c r="AW549" i="28"/>
  <c r="AM549" i="28"/>
  <c r="AJ549" i="28"/>
  <c r="AL549" i="28" s="1"/>
  <c r="CM549" i="28" s="1"/>
  <c r="AF549" i="28"/>
  <c r="AC549" i="28"/>
  <c r="Y549" i="28"/>
  <c r="X549" i="28"/>
  <c r="V549" i="28"/>
  <c r="CQ548" i="28"/>
  <c r="CP548" i="28"/>
  <c r="CL548" i="28"/>
  <c r="CK548" i="28"/>
  <c r="CH548" i="28"/>
  <c r="CD548" i="28"/>
  <c r="CF548" i="28" s="1"/>
  <c r="CC548" i="28"/>
  <c r="CB548" i="28"/>
  <c r="BT548" i="28"/>
  <c r="BS548" i="28"/>
  <c r="BP548" i="28"/>
  <c r="BO548" i="28"/>
  <c r="BN548" i="28"/>
  <c r="BM548" i="28"/>
  <c r="BI548" i="28"/>
  <c r="BH548" i="28"/>
  <c r="BC548" i="28"/>
  <c r="BB548" i="28"/>
  <c r="AX548" i="28"/>
  <c r="AW548" i="28"/>
  <c r="AL548" i="28"/>
  <c r="CM548" i="28" s="1"/>
  <c r="AJ548" i="28"/>
  <c r="AM548" i="28" s="1"/>
  <c r="AC548" i="28"/>
  <c r="AF548" i="28" s="1"/>
  <c r="V548" i="28"/>
  <c r="CQ547" i="28"/>
  <c r="CM547" i="28"/>
  <c r="CL547" i="28"/>
  <c r="CK547" i="28"/>
  <c r="CH547" i="28"/>
  <c r="CF547" i="28"/>
  <c r="CD547" i="28"/>
  <c r="CG547" i="28" s="1"/>
  <c r="CC547" i="28"/>
  <c r="CB547" i="28"/>
  <c r="BT547" i="28"/>
  <c r="BS547" i="28"/>
  <c r="BP547" i="28"/>
  <c r="BO547" i="28"/>
  <c r="BN547" i="28"/>
  <c r="BM547" i="28"/>
  <c r="BI547" i="28"/>
  <c r="BH547" i="28"/>
  <c r="BC547" i="28"/>
  <c r="BB547" i="28"/>
  <c r="AX547" i="28"/>
  <c r="AW547" i="28"/>
  <c r="AM547" i="28"/>
  <c r="AL547" i="28"/>
  <c r="AJ547" i="28"/>
  <c r="AF547" i="28"/>
  <c r="AC547" i="28"/>
  <c r="X547" i="28"/>
  <c r="V547" i="28"/>
  <c r="Y547" i="28" s="1"/>
  <c r="CQ546" i="28"/>
  <c r="CL546" i="28"/>
  <c r="CK546" i="28"/>
  <c r="CH546" i="28"/>
  <c r="CC546" i="28"/>
  <c r="CB546" i="28"/>
  <c r="BT546" i="28"/>
  <c r="BS546" i="28"/>
  <c r="BP546" i="28"/>
  <c r="BO546" i="28"/>
  <c r="BN546" i="28"/>
  <c r="BM546" i="28"/>
  <c r="BI546" i="28"/>
  <c r="BH546" i="28"/>
  <c r="BC546" i="28"/>
  <c r="BB546" i="28"/>
  <c r="AX546" i="28"/>
  <c r="AW546" i="28"/>
  <c r="AJ546" i="28"/>
  <c r="AC546" i="28"/>
  <c r="Y546" i="28"/>
  <c r="X546" i="28"/>
  <c r="V546" i="28"/>
  <c r="CQ545" i="28"/>
  <c r="CM545" i="28"/>
  <c r="CL545" i="28"/>
  <c r="CK545" i="28"/>
  <c r="CH545" i="28"/>
  <c r="CC545" i="28"/>
  <c r="CB545" i="28"/>
  <c r="BT545" i="28"/>
  <c r="BS545" i="28"/>
  <c r="BP545" i="28"/>
  <c r="BO545" i="28"/>
  <c r="BN545" i="28"/>
  <c r="BM545" i="28"/>
  <c r="BI545" i="28"/>
  <c r="BH545" i="28"/>
  <c r="BC545" i="28"/>
  <c r="BB545" i="28"/>
  <c r="AX545" i="28"/>
  <c r="AW545" i="28"/>
  <c r="AM545" i="28"/>
  <c r="AL545" i="28"/>
  <c r="AJ545" i="28"/>
  <c r="AC545" i="28"/>
  <c r="AE545" i="28" s="1"/>
  <c r="CD545" i="28" s="1"/>
  <c r="CG545" i="28" s="1"/>
  <c r="V545" i="28"/>
  <c r="CQ544" i="28"/>
  <c r="CM544" i="28"/>
  <c r="CL544" i="28"/>
  <c r="CK544" i="28"/>
  <c r="CH544" i="28"/>
  <c r="CD544" i="28"/>
  <c r="CC544" i="28"/>
  <c r="CB544" i="28"/>
  <c r="BU544" i="28"/>
  <c r="BT544" i="28"/>
  <c r="BS544" i="28"/>
  <c r="BP544" i="28"/>
  <c r="BO544" i="28"/>
  <c r="BN544" i="28"/>
  <c r="BM544" i="28"/>
  <c r="BI544" i="28"/>
  <c r="BH544" i="28"/>
  <c r="BC544" i="28"/>
  <c r="BB544" i="28"/>
  <c r="AX544" i="28"/>
  <c r="AW544" i="28"/>
  <c r="AO544" i="28"/>
  <c r="AL544" i="28"/>
  <c r="AJ544" i="28"/>
  <c r="AM544" i="28" s="1"/>
  <c r="AF544" i="28"/>
  <c r="AE544" i="28"/>
  <c r="AQ544" i="28" s="1"/>
  <c r="AC544" i="28"/>
  <c r="Y544" i="28"/>
  <c r="X544" i="28"/>
  <c r="AN544" i="28" s="1"/>
  <c r="AR544" i="28" s="1"/>
  <c r="V544" i="28"/>
  <c r="CQ543" i="28"/>
  <c r="CP543" i="28"/>
  <c r="CL543" i="28"/>
  <c r="CK543" i="28"/>
  <c r="CH543" i="28"/>
  <c r="CG543" i="28"/>
  <c r="CF543" i="28"/>
  <c r="CC543" i="28"/>
  <c r="CB543" i="28"/>
  <c r="BT543" i="28"/>
  <c r="BS543" i="28"/>
  <c r="BP543" i="28"/>
  <c r="BO543" i="28"/>
  <c r="BN543" i="28"/>
  <c r="BM543" i="28"/>
  <c r="BI543" i="28"/>
  <c r="BH543" i="28"/>
  <c r="BC543" i="28"/>
  <c r="BB543" i="28"/>
  <c r="AX543" i="28"/>
  <c r="AW543" i="28"/>
  <c r="AJ543" i="28"/>
  <c r="AL543" i="28" s="1"/>
  <c r="CM543" i="28" s="1"/>
  <c r="CO543" i="28" s="1"/>
  <c r="AC543" i="28"/>
  <c r="V543" i="28"/>
  <c r="CP542" i="28"/>
  <c r="CO542" i="28"/>
  <c r="CG542" i="28"/>
  <c r="CF542" i="28"/>
  <c r="CC542" i="28"/>
  <c r="CB542" i="28"/>
  <c r="BX542" i="28"/>
  <c r="BW542" i="28"/>
  <c r="BT542" i="28"/>
  <c r="BS542" i="28"/>
  <c r="BP542" i="28"/>
  <c r="BO542" i="28"/>
  <c r="BM542" i="28"/>
  <c r="BI542" i="28"/>
  <c r="BH542" i="28"/>
  <c r="BC542" i="28"/>
  <c r="BB542" i="28"/>
  <c r="AX542" i="28"/>
  <c r="AW542" i="28"/>
  <c r="AR542" i="28"/>
  <c r="CR541" i="28"/>
  <c r="CQ541" i="28"/>
  <c r="CH541" i="28"/>
  <c r="BP541" i="28"/>
  <c r="BB541" i="28"/>
  <c r="CR540" i="28"/>
  <c r="CQ540" i="28"/>
  <c r="CH540" i="28"/>
  <c r="BP540" i="28"/>
  <c r="BB540" i="28"/>
  <c r="CR539" i="28"/>
  <c r="CQ539" i="28"/>
  <c r="CH539" i="28"/>
  <c r="BP539" i="28"/>
  <c r="BB539" i="28"/>
  <c r="CR538" i="28"/>
  <c r="CQ538" i="28"/>
  <c r="CH538" i="28"/>
  <c r="BP538" i="28"/>
  <c r="BB538" i="28"/>
  <c r="CR537" i="28"/>
  <c r="CQ537" i="28"/>
  <c r="CH537" i="28"/>
  <c r="BP537" i="28"/>
  <c r="BB537" i="28"/>
  <c r="CR536" i="28"/>
  <c r="CQ536" i="28"/>
  <c r="CH536" i="28"/>
  <c r="BP536" i="28"/>
  <c r="BB536" i="28"/>
  <c r="CR535" i="28"/>
  <c r="CQ535" i="28"/>
  <c r="CH535" i="28"/>
  <c r="BP535" i="28"/>
  <c r="BB535" i="28"/>
  <c r="AW535" i="28"/>
  <c r="CR534" i="28"/>
  <c r="CQ534" i="28"/>
  <c r="CH534" i="28"/>
  <c r="BP534" i="28"/>
  <c r="BB534" i="28"/>
  <c r="AW534" i="28"/>
  <c r="CR533" i="28"/>
  <c r="CQ533" i="28"/>
  <c r="CH533" i="28"/>
  <c r="BP533" i="28"/>
  <c r="BB533" i="28"/>
  <c r="AW533" i="28"/>
  <c r="CR532" i="28"/>
  <c r="CQ532" i="28"/>
  <c r="CH532" i="28"/>
  <c r="BP532" i="28"/>
  <c r="BB532" i="28"/>
  <c r="AW532" i="28"/>
  <c r="CR531" i="28"/>
  <c r="CQ531" i="28"/>
  <c r="CH531" i="28"/>
  <c r="BP531" i="28"/>
  <c r="BB531" i="28"/>
  <c r="AW531" i="28"/>
  <c r="CR530" i="28"/>
  <c r="CQ530" i="28"/>
  <c r="CH530" i="28"/>
  <c r="BP530" i="28"/>
  <c r="BB530" i="28"/>
  <c r="AW530" i="28"/>
  <c r="CR529" i="28"/>
  <c r="CQ529" i="28"/>
  <c r="CH529" i="28"/>
  <c r="BP529" i="28"/>
  <c r="BB529" i="28"/>
  <c r="AW529" i="28"/>
  <c r="CR528" i="28"/>
  <c r="CQ528" i="28"/>
  <c r="CH528" i="28"/>
  <c r="BP528" i="28"/>
  <c r="BB528" i="28"/>
  <c r="AW528" i="28"/>
  <c r="CR527" i="28"/>
  <c r="CQ527" i="28"/>
  <c r="CH527" i="28"/>
  <c r="BP527" i="28"/>
  <c r="BB527" i="28"/>
  <c r="AW527" i="28"/>
  <c r="CR526" i="28"/>
  <c r="CQ526" i="28"/>
  <c r="CH526" i="28"/>
  <c r="BP526" i="28"/>
  <c r="BB526" i="28"/>
  <c r="AW526" i="28"/>
  <c r="CR525" i="28"/>
  <c r="CQ525" i="28"/>
  <c r="CH525" i="28"/>
  <c r="BP525" i="28"/>
  <c r="BB525" i="28"/>
  <c r="AW525" i="28"/>
  <c r="CR524" i="28"/>
  <c r="CQ524" i="28"/>
  <c r="CH524" i="28"/>
  <c r="BP524" i="28"/>
  <c r="BB524" i="28"/>
  <c r="AW524" i="28"/>
  <c r="CR523" i="28"/>
  <c r="CQ523" i="28"/>
  <c r="CH523" i="28"/>
  <c r="BP523" i="28"/>
  <c r="BB523" i="28"/>
  <c r="AW523" i="28"/>
  <c r="CR522" i="28"/>
  <c r="CQ522" i="28"/>
  <c r="CH522" i="28"/>
  <c r="BP522" i="28"/>
  <c r="BB522" i="28"/>
  <c r="AW522" i="28"/>
  <c r="CR521" i="28"/>
  <c r="CQ521" i="28"/>
  <c r="CH521" i="28"/>
  <c r="BP521" i="28"/>
  <c r="BB521" i="28"/>
  <c r="AW521" i="28"/>
  <c r="CR520" i="28"/>
  <c r="CQ520" i="28"/>
  <c r="CH520" i="28"/>
  <c r="BP520" i="28"/>
  <c r="BB520" i="28"/>
  <c r="AW520" i="28"/>
  <c r="CR519" i="28"/>
  <c r="CQ519" i="28"/>
  <c r="CH519" i="28"/>
  <c r="BP519" i="28"/>
  <c r="BB519" i="28"/>
  <c r="AW519" i="28"/>
  <c r="CR518" i="28"/>
  <c r="CQ518" i="28"/>
  <c r="CH518" i="28"/>
  <c r="BP518" i="28"/>
  <c r="BB518" i="28"/>
  <c r="AW518" i="28"/>
  <c r="CR517" i="28"/>
  <c r="CQ517" i="28"/>
  <c r="CH517" i="28"/>
  <c r="BP517" i="28"/>
  <c r="BB517" i="28"/>
  <c r="AW517" i="28"/>
  <c r="CR516" i="28"/>
  <c r="CQ516" i="28"/>
  <c r="CH516" i="28"/>
  <c r="BP516" i="28"/>
  <c r="BB516" i="28"/>
  <c r="AW516" i="28"/>
  <c r="CR515" i="28"/>
  <c r="CQ515" i="28"/>
  <c r="CH515" i="28"/>
  <c r="BP515" i="28"/>
  <c r="BB515" i="28"/>
  <c r="AW515" i="28"/>
  <c r="CR514" i="28"/>
  <c r="CQ514" i="28"/>
  <c r="CH514" i="28"/>
  <c r="BP514" i="28"/>
  <c r="BB514" i="28"/>
  <c r="AW514" i="28"/>
  <c r="CR513" i="28"/>
  <c r="CQ513" i="28"/>
  <c r="CH513" i="28"/>
  <c r="BP513" i="28"/>
  <c r="BB513" i="28"/>
  <c r="AW513" i="28"/>
  <c r="CR512" i="28"/>
  <c r="CQ512" i="28"/>
  <c r="CH512" i="28"/>
  <c r="BP512" i="28"/>
  <c r="BB512" i="28"/>
  <c r="AW512" i="28"/>
  <c r="CR511" i="28"/>
  <c r="CQ511" i="28"/>
  <c r="CH511" i="28"/>
  <c r="BP511" i="28"/>
  <c r="BB511" i="28"/>
  <c r="AW511" i="28"/>
  <c r="CR510" i="28"/>
  <c r="CQ510" i="28"/>
  <c r="CH510" i="28"/>
  <c r="BP510" i="28"/>
  <c r="BB510" i="28"/>
  <c r="AW510" i="28"/>
  <c r="CR509" i="28"/>
  <c r="CQ509" i="28"/>
  <c r="CH509" i="28"/>
  <c r="BP509" i="28"/>
  <c r="BB509" i="28"/>
  <c r="AW509" i="28"/>
  <c r="CR508" i="28"/>
  <c r="CQ508" i="28"/>
  <c r="CH508" i="28"/>
  <c r="BP508" i="28"/>
  <c r="BB508" i="28"/>
  <c r="AW508" i="28"/>
  <c r="CR507" i="28"/>
  <c r="CQ507" i="28"/>
  <c r="CH507" i="28"/>
  <c r="BP507" i="28"/>
  <c r="BB507" i="28"/>
  <c r="AW507" i="28"/>
  <c r="CR506" i="28"/>
  <c r="CQ506" i="28"/>
  <c r="CH506" i="28"/>
  <c r="BP506" i="28"/>
  <c r="BB506" i="28"/>
  <c r="CR505" i="28"/>
  <c r="CQ505" i="28"/>
  <c r="CH505" i="28"/>
  <c r="BP505" i="28"/>
  <c r="BB505" i="28"/>
  <c r="CR504" i="28"/>
  <c r="CQ504" i="28"/>
  <c r="CH504" i="28"/>
  <c r="BP504" i="28"/>
  <c r="BB504" i="28"/>
  <c r="CR503" i="28"/>
  <c r="CQ503" i="28"/>
  <c r="CH503" i="28"/>
  <c r="BP503" i="28"/>
  <c r="BB503" i="28"/>
  <c r="CR502" i="28"/>
  <c r="CQ502" i="28"/>
  <c r="CH502" i="28"/>
  <c r="BP502" i="28"/>
  <c r="BB502" i="28"/>
  <c r="CR501" i="28"/>
  <c r="CQ501" i="28"/>
  <c r="CH501" i="28"/>
  <c r="BP501" i="28"/>
  <c r="BB501" i="28"/>
  <c r="CR500" i="28"/>
  <c r="CQ500" i="28"/>
  <c r="CH500" i="28"/>
  <c r="BP500" i="28"/>
  <c r="BB500" i="28"/>
  <c r="AW500" i="28"/>
  <c r="CR499" i="28"/>
  <c r="CQ499" i="28"/>
  <c r="CH499" i="28"/>
  <c r="BP499" i="28"/>
  <c r="BB499" i="28"/>
  <c r="AW499" i="28"/>
  <c r="CR498" i="28"/>
  <c r="CQ498" i="28"/>
  <c r="CH498" i="28"/>
  <c r="BP498" i="28"/>
  <c r="BB498" i="28"/>
  <c r="AW498" i="28"/>
  <c r="CR497" i="28"/>
  <c r="CQ497" i="28"/>
  <c r="CH497" i="28"/>
  <c r="BP497" i="28"/>
  <c r="BB497" i="28"/>
  <c r="AW497" i="28"/>
  <c r="CR496" i="28"/>
  <c r="CQ496" i="28"/>
  <c r="CH496" i="28"/>
  <c r="BP496" i="28"/>
  <c r="BB496" i="28"/>
  <c r="AW496" i="28"/>
  <c r="CR495" i="28"/>
  <c r="CQ495" i="28"/>
  <c r="CH495" i="28"/>
  <c r="BP495" i="28"/>
  <c r="BB495" i="28"/>
  <c r="AW495" i="28"/>
  <c r="CR494" i="28"/>
  <c r="CQ494" i="28"/>
  <c r="CH494" i="28"/>
  <c r="BP494" i="28"/>
  <c r="BB494" i="28"/>
  <c r="AW494" i="28"/>
  <c r="CQ493" i="28"/>
  <c r="CL493" i="28"/>
  <c r="CK493" i="28"/>
  <c r="CH493" i="28"/>
  <c r="CG493" i="28"/>
  <c r="CF493" i="28"/>
  <c r="CC493" i="28"/>
  <c r="CB493" i="28"/>
  <c r="BT493" i="28"/>
  <c r="BS493" i="28"/>
  <c r="BO493" i="28"/>
  <c r="BN493" i="28"/>
  <c r="BI493" i="28"/>
  <c r="BC493" i="28"/>
  <c r="BB493" i="28"/>
  <c r="AX493" i="28"/>
  <c r="AW493" i="28"/>
  <c r="AJ493" i="28"/>
  <c r="AC493" i="28"/>
  <c r="AF493" i="28" s="1"/>
  <c r="V493" i="28"/>
  <c r="CR492" i="28"/>
  <c r="CQ492" i="28"/>
  <c r="CH492" i="28"/>
  <c r="BP492" i="28"/>
  <c r="BB492" i="28"/>
  <c r="CR491" i="28"/>
  <c r="CQ491" i="28"/>
  <c r="CH491" i="28"/>
  <c r="BP491" i="28"/>
  <c r="BB491" i="28"/>
  <c r="CR490" i="28"/>
  <c r="CQ490" i="28"/>
  <c r="CH490" i="28"/>
  <c r="BP490" i="28"/>
  <c r="BB490" i="28"/>
  <c r="CR489" i="28"/>
  <c r="CQ489" i="28"/>
  <c r="CH489" i="28"/>
  <c r="BP489" i="28"/>
  <c r="BB489" i="28"/>
  <c r="CR488" i="28"/>
  <c r="CQ488" i="28"/>
  <c r="CH488" i="28"/>
  <c r="BP488" i="28"/>
  <c r="BB488" i="28"/>
  <c r="AW488" i="28"/>
  <c r="CR487" i="28"/>
  <c r="CQ487" i="28"/>
  <c r="CH487" i="28"/>
  <c r="BP487" i="28"/>
  <c r="BB487" i="28"/>
  <c r="AW487" i="28"/>
  <c r="CR486" i="28"/>
  <c r="CQ486" i="28"/>
  <c r="CH486" i="28"/>
  <c r="BP486" i="28"/>
  <c r="BB486" i="28"/>
  <c r="AW486" i="28"/>
  <c r="CR485" i="28"/>
  <c r="CQ485" i="28"/>
  <c r="CH485" i="28"/>
  <c r="BP485" i="28"/>
  <c r="BB485" i="28"/>
  <c r="AW485" i="28"/>
  <c r="CR484" i="28"/>
  <c r="CQ484" i="28"/>
  <c r="CH484" i="28"/>
  <c r="BP484" i="28"/>
  <c r="BB484" i="28"/>
  <c r="AW484" i="28"/>
  <c r="CR483" i="28"/>
  <c r="CQ483" i="28"/>
  <c r="CH483" i="28"/>
  <c r="BP483" i="28"/>
  <c r="BB483" i="28"/>
  <c r="AW483" i="28"/>
  <c r="CR482" i="28"/>
  <c r="CQ482" i="28"/>
  <c r="CH482" i="28"/>
  <c r="BP482" i="28"/>
  <c r="BB482" i="28"/>
  <c r="AW482" i="28"/>
  <c r="CR481" i="28"/>
  <c r="CQ481" i="28"/>
  <c r="CH481" i="28"/>
  <c r="BP481" i="28"/>
  <c r="BB481" i="28"/>
  <c r="AW481" i="28"/>
  <c r="CR480" i="28"/>
  <c r="CQ480" i="28"/>
  <c r="CH480" i="28"/>
  <c r="BP480" i="28"/>
  <c r="BB480" i="28"/>
  <c r="AW480" i="28"/>
  <c r="CR479" i="28"/>
  <c r="CQ479" i="28"/>
  <c r="CH479" i="28"/>
  <c r="BP479" i="28"/>
  <c r="BB479" i="28"/>
  <c r="AW479" i="28"/>
  <c r="CR478" i="28"/>
  <c r="CQ478" i="28"/>
  <c r="CH478" i="28"/>
  <c r="BP478" i="28"/>
  <c r="BB478" i="28"/>
  <c r="AW478" i="28"/>
  <c r="CR477" i="28"/>
  <c r="CQ477" i="28"/>
  <c r="CH477" i="28"/>
  <c r="BP477" i="28"/>
  <c r="BB477" i="28"/>
  <c r="AW477" i="28"/>
  <c r="CR476" i="28"/>
  <c r="CQ476" i="28"/>
  <c r="CH476" i="28"/>
  <c r="BP476" i="28"/>
  <c r="BB476" i="28"/>
  <c r="AW476" i="28"/>
  <c r="CR475" i="28"/>
  <c r="CQ475" i="28"/>
  <c r="CH475" i="28"/>
  <c r="BP475" i="28"/>
  <c r="BB475" i="28"/>
  <c r="AW475" i="28"/>
  <c r="CQ474" i="28"/>
  <c r="CL474" i="28"/>
  <c r="CK474" i="28"/>
  <c r="CH474" i="28"/>
  <c r="CD474" i="28"/>
  <c r="CC474" i="28"/>
  <c r="CB474" i="28"/>
  <c r="BT474" i="28"/>
  <c r="BS474" i="28"/>
  <c r="BP474" i="28"/>
  <c r="BO474" i="28"/>
  <c r="BN474" i="28"/>
  <c r="BM474" i="28"/>
  <c r="BI474" i="28"/>
  <c r="BH474" i="28"/>
  <c r="BC474" i="28"/>
  <c r="BB474" i="28"/>
  <c r="AX474" i="28"/>
  <c r="AW474" i="28"/>
  <c r="AO474" i="28"/>
  <c r="AL474" i="28"/>
  <c r="CM474" i="28" s="1"/>
  <c r="AJ474" i="28"/>
  <c r="AM474" i="28" s="1"/>
  <c r="AF474" i="28"/>
  <c r="AC474" i="28"/>
  <c r="X474" i="28"/>
  <c r="V474" i="28"/>
  <c r="Y474" i="28" s="1"/>
  <c r="CQ473" i="28"/>
  <c r="CO473" i="28"/>
  <c r="CL473" i="28"/>
  <c r="CK473" i="28"/>
  <c r="CH473" i="28"/>
  <c r="CF473" i="28"/>
  <c r="CD473" i="28"/>
  <c r="CG473" i="28" s="1"/>
  <c r="CC473" i="28"/>
  <c r="CB473" i="28"/>
  <c r="BT473" i="28"/>
  <c r="BS473" i="28"/>
  <c r="BP473" i="28"/>
  <c r="BO473" i="28"/>
  <c r="BN473" i="28"/>
  <c r="BM473" i="28"/>
  <c r="BI473" i="28"/>
  <c r="BH473" i="28"/>
  <c r="BC473" i="28"/>
  <c r="BB473" i="28"/>
  <c r="AX473" i="28"/>
  <c r="AW473" i="28"/>
  <c r="AJ473" i="28"/>
  <c r="AL473" i="28" s="1"/>
  <c r="CM473" i="28" s="1"/>
  <c r="AF473" i="28"/>
  <c r="AC473" i="28"/>
  <c r="Y473" i="28"/>
  <c r="X473" i="28"/>
  <c r="V473" i="28"/>
  <c r="CQ472" i="28"/>
  <c r="CL472" i="28"/>
  <c r="CK472" i="28"/>
  <c r="CH472" i="28"/>
  <c r="CG472" i="28"/>
  <c r="CD472" i="28"/>
  <c r="CF472" i="28" s="1"/>
  <c r="CC472" i="28"/>
  <c r="CB472" i="28"/>
  <c r="BT472" i="28"/>
  <c r="BS472" i="28"/>
  <c r="BP472" i="28"/>
  <c r="BO472" i="28"/>
  <c r="BN472" i="28"/>
  <c r="BM472" i="28"/>
  <c r="BI472" i="28"/>
  <c r="BH472" i="28"/>
  <c r="BC472" i="28"/>
  <c r="BB472" i="28"/>
  <c r="AX472" i="28"/>
  <c r="AW472" i="28"/>
  <c r="AM472" i="28"/>
  <c r="AL472" i="28"/>
  <c r="CM472" i="28" s="1"/>
  <c r="CO472" i="28" s="1"/>
  <c r="AJ472" i="28"/>
  <c r="AC472" i="28"/>
  <c r="AF472" i="28" s="1"/>
  <c r="V472" i="28"/>
  <c r="CP471" i="28"/>
  <c r="CO471" i="28"/>
  <c r="CH471" i="28"/>
  <c r="CF471" i="28"/>
  <c r="CD471" i="28"/>
  <c r="CG471" i="28" s="1"/>
  <c r="CC471" i="28"/>
  <c r="CB471" i="28"/>
  <c r="BT471" i="28"/>
  <c r="BS471" i="28"/>
  <c r="BP471" i="28"/>
  <c r="BO471" i="28"/>
  <c r="BN471" i="28"/>
  <c r="BM471" i="28"/>
  <c r="BI471" i="28"/>
  <c r="BH471" i="28"/>
  <c r="BC471" i="28"/>
  <c r="BB471" i="28"/>
  <c r="AX471" i="28"/>
  <c r="AW471" i="28"/>
  <c r="AQ471" i="28"/>
  <c r="AM471" i="28"/>
  <c r="AL471" i="28"/>
  <c r="AJ471" i="28"/>
  <c r="AC471" i="28"/>
  <c r="AF471" i="28" s="1"/>
  <c r="Y471" i="28"/>
  <c r="X471" i="28"/>
  <c r="BU471" i="28" s="1"/>
  <c r="V471" i="28"/>
  <c r="CQ470" i="28"/>
  <c r="CL470" i="28"/>
  <c r="CK470" i="28"/>
  <c r="CH470" i="28"/>
  <c r="CG470" i="28"/>
  <c r="CF470" i="28"/>
  <c r="CD470" i="28"/>
  <c r="CC470" i="28"/>
  <c r="CB470" i="28"/>
  <c r="BT470" i="28"/>
  <c r="BS470" i="28"/>
  <c r="BP470" i="28"/>
  <c r="BO470" i="28"/>
  <c r="BN470" i="28"/>
  <c r="BM470" i="28"/>
  <c r="BI470" i="28"/>
  <c r="BH470" i="28"/>
  <c r="BC470" i="28"/>
  <c r="BB470" i="28"/>
  <c r="AX470" i="28"/>
  <c r="AW470" i="28"/>
  <c r="AJ470" i="28"/>
  <c r="AC470" i="28"/>
  <c r="AF470" i="28" s="1"/>
  <c r="V470" i="28"/>
  <c r="CQ469" i="28"/>
  <c r="CL469" i="28"/>
  <c r="CK469" i="28"/>
  <c r="CH469" i="28"/>
  <c r="CD469" i="28"/>
  <c r="CC469" i="28"/>
  <c r="CB469" i="28"/>
  <c r="BT469" i="28"/>
  <c r="BS469" i="28"/>
  <c r="BP469" i="28"/>
  <c r="BO469" i="28"/>
  <c r="BN469" i="28"/>
  <c r="BM469" i="28"/>
  <c r="BI469" i="28"/>
  <c r="BH469" i="28"/>
  <c r="BC469" i="28"/>
  <c r="BB469" i="28"/>
  <c r="AX469" i="28"/>
  <c r="AW469" i="28"/>
  <c r="AJ469" i="28"/>
  <c r="AM469" i="28" s="1"/>
  <c r="AF469" i="28"/>
  <c r="AC469" i="28"/>
  <c r="X469" i="28"/>
  <c r="V469" i="28"/>
  <c r="Y469" i="28" s="1"/>
  <c r="CQ468" i="28"/>
  <c r="CL468" i="28"/>
  <c r="CK468" i="28"/>
  <c r="CH468" i="28"/>
  <c r="CF468" i="28"/>
  <c r="CD468" i="28"/>
  <c r="CG468" i="28" s="1"/>
  <c r="CC468" i="28"/>
  <c r="CB468" i="28"/>
  <c r="BT468" i="28"/>
  <c r="BS468" i="28"/>
  <c r="BP468" i="28"/>
  <c r="BO468" i="28"/>
  <c r="BN468" i="28"/>
  <c r="BM468" i="28"/>
  <c r="BI468" i="28"/>
  <c r="BH468" i="28"/>
  <c r="BC468" i="28"/>
  <c r="BB468" i="28"/>
  <c r="AX468" i="28"/>
  <c r="AW468" i="28"/>
  <c r="AM468" i="28"/>
  <c r="AL468" i="28"/>
  <c r="CM468" i="28" s="1"/>
  <c r="CO468" i="28" s="1"/>
  <c r="AJ468" i="28"/>
  <c r="AF468" i="28"/>
  <c r="AC468" i="28"/>
  <c r="Y468" i="28"/>
  <c r="X468" i="28"/>
  <c r="AQ468" i="28" s="1"/>
  <c r="V468" i="28"/>
  <c r="CQ467" i="28"/>
  <c r="CL467" i="28"/>
  <c r="CK467" i="28"/>
  <c r="CH467" i="28"/>
  <c r="CG467" i="28"/>
  <c r="CF467" i="28"/>
  <c r="CD467" i="28"/>
  <c r="CC467" i="28"/>
  <c r="CB467" i="28"/>
  <c r="BT467" i="28"/>
  <c r="BS467" i="28"/>
  <c r="BP467" i="28"/>
  <c r="BO467" i="28"/>
  <c r="BN467" i="28"/>
  <c r="BM467" i="28"/>
  <c r="BI467" i="28"/>
  <c r="BH467" i="28"/>
  <c r="BC467" i="28"/>
  <c r="BB467" i="28"/>
  <c r="AX467" i="28"/>
  <c r="AW467" i="28"/>
  <c r="AM467" i="28"/>
  <c r="AL467" i="28"/>
  <c r="CM467" i="28" s="1"/>
  <c r="CO467" i="28" s="1"/>
  <c r="AJ467" i="28"/>
  <c r="AC467" i="28"/>
  <c r="AF467" i="28" s="1"/>
  <c r="V467" i="28"/>
  <c r="CQ466" i="28"/>
  <c r="CM466" i="28"/>
  <c r="CL466" i="28"/>
  <c r="CK466" i="28"/>
  <c r="CH466" i="28"/>
  <c r="CG466" i="28"/>
  <c r="CF466" i="28"/>
  <c r="CD466" i="28"/>
  <c r="CC466" i="28"/>
  <c r="CB466" i="28"/>
  <c r="BT466" i="28"/>
  <c r="BS466" i="28"/>
  <c r="BP466" i="28"/>
  <c r="BO466" i="28"/>
  <c r="BN466" i="28"/>
  <c r="BM466" i="28"/>
  <c r="BI466" i="28"/>
  <c r="BH466" i="28"/>
  <c r="BC466" i="28"/>
  <c r="BB466" i="28"/>
  <c r="AX466" i="28"/>
  <c r="AW466" i="28"/>
  <c r="AM466" i="28"/>
  <c r="AL466" i="28"/>
  <c r="AJ466" i="28"/>
  <c r="AF466" i="28"/>
  <c r="AC466" i="28"/>
  <c r="X466" i="28"/>
  <c r="V466" i="28"/>
  <c r="Y466" i="28" s="1"/>
  <c r="CQ465" i="28"/>
  <c r="CL465" i="28"/>
  <c r="CK465" i="28"/>
  <c r="CH465" i="28"/>
  <c r="CG465" i="28"/>
  <c r="CF465" i="28"/>
  <c r="CD465" i="28"/>
  <c r="CC465" i="28"/>
  <c r="CB465" i="28"/>
  <c r="BU465" i="28"/>
  <c r="BX465" i="28" s="1"/>
  <c r="BT465" i="28"/>
  <c r="BS465" i="28"/>
  <c r="BP465" i="28"/>
  <c r="BO465" i="28"/>
  <c r="BN465" i="28"/>
  <c r="BM465" i="28"/>
  <c r="BI465" i="28"/>
  <c r="BH465" i="28"/>
  <c r="BC465" i="28"/>
  <c r="BB465" i="28"/>
  <c r="AX465" i="28"/>
  <c r="AW465" i="28"/>
  <c r="AJ465" i="28"/>
  <c r="AF465" i="28"/>
  <c r="AC465" i="28"/>
  <c r="Y465" i="28"/>
  <c r="X465" i="28"/>
  <c r="V465" i="28"/>
  <c r="CQ464" i="28"/>
  <c r="CL464" i="28"/>
  <c r="CK464" i="28"/>
  <c r="CH464" i="28"/>
  <c r="CD464" i="28"/>
  <c r="CC464" i="28"/>
  <c r="CB464" i="28"/>
  <c r="BU464" i="28"/>
  <c r="BX464" i="28" s="1"/>
  <c r="BT464" i="28"/>
  <c r="BS464" i="28"/>
  <c r="BP464" i="28"/>
  <c r="BO464" i="28"/>
  <c r="BN464" i="28"/>
  <c r="BM464" i="28"/>
  <c r="BI464" i="28"/>
  <c r="BH464" i="28"/>
  <c r="BC464" i="28"/>
  <c r="BB464" i="28"/>
  <c r="AX464" i="28"/>
  <c r="AW464" i="28"/>
  <c r="AJ464" i="28"/>
  <c r="AC464" i="28"/>
  <c r="AF464" i="28" s="1"/>
  <c r="Y464" i="28"/>
  <c r="X464" i="28"/>
  <c r="V464" i="28"/>
  <c r="CQ463" i="28"/>
  <c r="CM463" i="28"/>
  <c r="CL463" i="28"/>
  <c r="CK463" i="28"/>
  <c r="CH463" i="28"/>
  <c r="CF463" i="28"/>
  <c r="CD463" i="28"/>
  <c r="CG463" i="28" s="1"/>
  <c r="CC463" i="28"/>
  <c r="CB463" i="28"/>
  <c r="BT463" i="28"/>
  <c r="BS463" i="28"/>
  <c r="BP463" i="28"/>
  <c r="BO463" i="28"/>
  <c r="BN463" i="28"/>
  <c r="BM463" i="28"/>
  <c r="BI463" i="28"/>
  <c r="BH463" i="28"/>
  <c r="BC463" i="28"/>
  <c r="BB463" i="28"/>
  <c r="AX463" i="28"/>
  <c r="AW463" i="28"/>
  <c r="AO463" i="28"/>
  <c r="AM463" i="28"/>
  <c r="AL463" i="28"/>
  <c r="AJ463" i="28"/>
  <c r="AF463" i="28"/>
  <c r="AC463" i="28"/>
  <c r="Y463" i="28"/>
  <c r="X463" i="28"/>
  <c r="V463" i="28"/>
  <c r="CQ462" i="28"/>
  <c r="CL462" i="28"/>
  <c r="CK462" i="28"/>
  <c r="CH462" i="28"/>
  <c r="CG462" i="28"/>
  <c r="CF462" i="28"/>
  <c r="CD462" i="28"/>
  <c r="CC462" i="28"/>
  <c r="CB462" i="28"/>
  <c r="BT462" i="28"/>
  <c r="BS462" i="28"/>
  <c r="BP462" i="28"/>
  <c r="BO462" i="28"/>
  <c r="BN462" i="28"/>
  <c r="BM462" i="28"/>
  <c r="BI462" i="28"/>
  <c r="BH462" i="28"/>
  <c r="BC462" i="28"/>
  <c r="BB462" i="28"/>
  <c r="AX462" i="28"/>
  <c r="AW462" i="28"/>
  <c r="AM462" i="28"/>
  <c r="AJ462" i="28"/>
  <c r="AL462" i="28" s="1"/>
  <c r="AC462" i="28"/>
  <c r="AF462" i="28" s="1"/>
  <c r="V462" i="28"/>
  <c r="X462" i="28" s="1"/>
  <c r="CQ461" i="28"/>
  <c r="CL461" i="28"/>
  <c r="CK461" i="28"/>
  <c r="CH461" i="28"/>
  <c r="CD461" i="28"/>
  <c r="CF461" i="28" s="1"/>
  <c r="CC461" i="28"/>
  <c r="CB461" i="28"/>
  <c r="BT461" i="28"/>
  <c r="BS461" i="28"/>
  <c r="BP461" i="28"/>
  <c r="BO461" i="28"/>
  <c r="BN461" i="28"/>
  <c r="BM461" i="28"/>
  <c r="BI461" i="28"/>
  <c r="BH461" i="28"/>
  <c r="BC461" i="28"/>
  <c r="BB461" i="28"/>
  <c r="AX461" i="28"/>
  <c r="AW461" i="28"/>
  <c r="AJ461" i="28"/>
  <c r="AM461" i="28" s="1"/>
  <c r="AC461" i="28"/>
  <c r="AF461" i="28" s="1"/>
  <c r="V461" i="28"/>
  <c r="Y461" i="28" s="1"/>
  <c r="CQ460" i="28"/>
  <c r="CL460" i="28"/>
  <c r="CK460" i="28"/>
  <c r="CH460" i="28"/>
  <c r="CF460" i="28"/>
  <c r="CD460" i="28"/>
  <c r="CG460" i="28" s="1"/>
  <c r="CC460" i="28"/>
  <c r="CB460" i="28"/>
  <c r="BT460" i="28"/>
  <c r="BS460" i="28"/>
  <c r="BP460" i="28"/>
  <c r="BO460" i="28"/>
  <c r="BN460" i="28"/>
  <c r="BM460" i="28"/>
  <c r="BI460" i="28"/>
  <c r="BH460" i="28"/>
  <c r="BC460" i="28"/>
  <c r="BB460" i="28"/>
  <c r="AX460" i="28"/>
  <c r="AW460" i="28"/>
  <c r="AJ460" i="28"/>
  <c r="AF460" i="28"/>
  <c r="AC460" i="28"/>
  <c r="Y460" i="28"/>
  <c r="X460" i="28"/>
  <c r="BU460" i="28" s="1"/>
  <c r="V460" i="28"/>
  <c r="CQ459" i="28"/>
  <c r="CP459" i="28"/>
  <c r="CO459" i="28"/>
  <c r="CL459" i="28"/>
  <c r="CK459" i="28"/>
  <c r="CH459" i="28"/>
  <c r="CD459" i="28"/>
  <c r="CG459" i="28" s="1"/>
  <c r="CC459" i="28"/>
  <c r="CB459" i="28"/>
  <c r="BT459" i="28"/>
  <c r="BS459" i="28"/>
  <c r="BP459" i="28"/>
  <c r="BO459" i="28"/>
  <c r="BN459" i="28"/>
  <c r="BM459" i="28"/>
  <c r="BI459" i="28"/>
  <c r="BH459" i="28"/>
  <c r="BC459" i="28"/>
  <c r="BB459" i="28"/>
  <c r="AX459" i="28"/>
  <c r="AW459" i="28"/>
  <c r="AM459" i="28"/>
  <c r="AJ459" i="28"/>
  <c r="AL459" i="28" s="1"/>
  <c r="CM459" i="28" s="1"/>
  <c r="AC459" i="28"/>
  <c r="AF459" i="28" s="1"/>
  <c r="V459" i="28"/>
  <c r="CQ458" i="28"/>
  <c r="CL458" i="28"/>
  <c r="CK458" i="28"/>
  <c r="CH458" i="28"/>
  <c r="CG458" i="28"/>
  <c r="CF458" i="28"/>
  <c r="CC458" i="28"/>
  <c r="CB458" i="28"/>
  <c r="BT458" i="28"/>
  <c r="BS458" i="28"/>
  <c r="BP458" i="28"/>
  <c r="BO458" i="28"/>
  <c r="BN458" i="28"/>
  <c r="BM458" i="28"/>
  <c r="BI458" i="28"/>
  <c r="BH458" i="28"/>
  <c r="BC458" i="28"/>
  <c r="BB458" i="28"/>
  <c r="AX458" i="28"/>
  <c r="AW458" i="28"/>
  <c r="AM458" i="28"/>
  <c r="AJ458" i="28"/>
  <c r="AL458" i="28" s="1"/>
  <c r="CM458" i="28" s="1"/>
  <c r="AC458" i="28"/>
  <c r="AF458" i="28" s="1"/>
  <c r="V458" i="28"/>
  <c r="CQ457" i="28"/>
  <c r="CL457" i="28"/>
  <c r="CK457" i="28"/>
  <c r="CH457" i="28"/>
  <c r="CG457" i="28"/>
  <c r="CD457" i="28"/>
  <c r="CF457" i="28" s="1"/>
  <c r="CC457" i="28"/>
  <c r="CB457" i="28"/>
  <c r="BT457" i="28"/>
  <c r="BS457" i="28"/>
  <c r="BP457" i="28"/>
  <c r="BO457" i="28"/>
  <c r="BN457" i="28"/>
  <c r="BM457" i="28"/>
  <c r="BI457" i="28"/>
  <c r="BH457" i="28"/>
  <c r="BC457" i="28"/>
  <c r="BB457" i="28"/>
  <c r="AX457" i="28"/>
  <c r="AW457" i="28"/>
  <c r="AM457" i="28"/>
  <c r="AL457" i="28"/>
  <c r="CM457" i="28" s="1"/>
  <c r="AJ457" i="28"/>
  <c r="AF457" i="28"/>
  <c r="AC457" i="28"/>
  <c r="X457" i="28"/>
  <c r="V457" i="28"/>
  <c r="Y457" i="28" s="1"/>
  <c r="CP456" i="28"/>
  <c r="CO456" i="28"/>
  <c r="CH456" i="28"/>
  <c r="CD456" i="28"/>
  <c r="CG456" i="28" s="1"/>
  <c r="CC456" i="28"/>
  <c r="CB456" i="28"/>
  <c r="BT456" i="28"/>
  <c r="BS456" i="28"/>
  <c r="BP456" i="28"/>
  <c r="BO456" i="28"/>
  <c r="BN456" i="28"/>
  <c r="BM456" i="28"/>
  <c r="BI456" i="28"/>
  <c r="BH456" i="28"/>
  <c r="BC456" i="28"/>
  <c r="BB456" i="28"/>
  <c r="AX456" i="28"/>
  <c r="AW456" i="28"/>
  <c r="AJ456" i="28"/>
  <c r="AF456" i="28"/>
  <c r="AC456" i="28"/>
  <c r="Y456" i="28"/>
  <c r="V456" i="28"/>
  <c r="X456" i="28" s="1"/>
  <c r="CQ455" i="28"/>
  <c r="CL455" i="28"/>
  <c r="CK455" i="28"/>
  <c r="CH455" i="28"/>
  <c r="CD455" i="28"/>
  <c r="CC455" i="28"/>
  <c r="CB455" i="28"/>
  <c r="BT455" i="28"/>
  <c r="BS455" i="28"/>
  <c r="BP455" i="28"/>
  <c r="BO455" i="28"/>
  <c r="BN455" i="28"/>
  <c r="BM455" i="28"/>
  <c r="BI455" i="28"/>
  <c r="BH455" i="28"/>
  <c r="BC455" i="28"/>
  <c r="BB455" i="28"/>
  <c r="AX455" i="28"/>
  <c r="AW455" i="28"/>
  <c r="AJ455" i="28"/>
  <c r="AC455" i="28"/>
  <c r="AF455" i="28" s="1"/>
  <c r="X455" i="28"/>
  <c r="BU455" i="28" s="1"/>
  <c r="V455" i="28"/>
  <c r="Y455" i="28" s="1"/>
  <c r="CQ454" i="28"/>
  <c r="CP454" i="28"/>
  <c r="CL454" i="28"/>
  <c r="CK454" i="28"/>
  <c r="CH454" i="28"/>
  <c r="CF454" i="28"/>
  <c r="CD454" i="28"/>
  <c r="CG454" i="28" s="1"/>
  <c r="CC454" i="28"/>
  <c r="CB454" i="28"/>
  <c r="BT454" i="28"/>
  <c r="BS454" i="28"/>
  <c r="BP454" i="28"/>
  <c r="BO454" i="28"/>
  <c r="BN454" i="28"/>
  <c r="BM454" i="28"/>
  <c r="BI454" i="28"/>
  <c r="BH454" i="28"/>
  <c r="BC454" i="28"/>
  <c r="BB454" i="28"/>
  <c r="AX454" i="28"/>
  <c r="AW454" i="28"/>
  <c r="AM454" i="28"/>
  <c r="AL454" i="28"/>
  <c r="CM454" i="28" s="1"/>
  <c r="AJ454" i="28"/>
  <c r="AF454" i="28"/>
  <c r="AC454" i="28"/>
  <c r="V454" i="28"/>
  <c r="Y454" i="28" s="1"/>
  <c r="CP453" i="28"/>
  <c r="CG453" i="28"/>
  <c r="CF453" i="28"/>
  <c r="BX453" i="28"/>
  <c r="BW453" i="28"/>
  <c r="BO453" i="28"/>
  <c r="BN453" i="28"/>
  <c r="BI453" i="28"/>
  <c r="BC453" i="28"/>
  <c r="BB453" i="28"/>
  <c r="AX453" i="28"/>
  <c r="AW453" i="28"/>
  <c r="AR453" i="28"/>
  <c r="CP452" i="28"/>
  <c r="CG452" i="28"/>
  <c r="CF452" i="28"/>
  <c r="BX452" i="28"/>
  <c r="BW452" i="28"/>
  <c r="BP452" i="28"/>
  <c r="BO452" i="28"/>
  <c r="BN452" i="28"/>
  <c r="BM452" i="28"/>
  <c r="BI452" i="28"/>
  <c r="BH452" i="28"/>
  <c r="BC452" i="28"/>
  <c r="BB452" i="28"/>
  <c r="AX452" i="28"/>
  <c r="AW452" i="28"/>
  <c r="AR452" i="28"/>
  <c r="CP451" i="28"/>
  <c r="CG451" i="28"/>
  <c r="CF451" i="28"/>
  <c r="BX451" i="28"/>
  <c r="BW451" i="28"/>
  <c r="BO451" i="28"/>
  <c r="BN451" i="28"/>
  <c r="BI451" i="28"/>
  <c r="BC451" i="28"/>
  <c r="BB451" i="28"/>
  <c r="AX451" i="28"/>
  <c r="AW451" i="28"/>
  <c r="AR451" i="28"/>
  <c r="CP450" i="28"/>
  <c r="CG450" i="28"/>
  <c r="CF450" i="28"/>
  <c r="BX450" i="28"/>
  <c r="BW450" i="28"/>
  <c r="BP450" i="28"/>
  <c r="BO450" i="28"/>
  <c r="BN450" i="28"/>
  <c r="BM450" i="28"/>
  <c r="BI450" i="28"/>
  <c r="BH450" i="28"/>
  <c r="BC450" i="28"/>
  <c r="BB450" i="28"/>
  <c r="AX450" i="28"/>
  <c r="AW450" i="28"/>
  <c r="AR450" i="28"/>
  <c r="CP449" i="28"/>
  <c r="CO449" i="28"/>
  <c r="CG449" i="28"/>
  <c r="CF449" i="28"/>
  <c r="BX449" i="28"/>
  <c r="BW449" i="28"/>
  <c r="BO449" i="28"/>
  <c r="BN449" i="28"/>
  <c r="BI449" i="28"/>
  <c r="BD449" i="28"/>
  <c r="BC449" i="28"/>
  <c r="BB449" i="28"/>
  <c r="AX449" i="28"/>
  <c r="AW449" i="28"/>
  <c r="AR449" i="28"/>
  <c r="AM449" i="28"/>
  <c r="AF449" i="28"/>
  <c r="Y449" i="28"/>
  <c r="CP448" i="28"/>
  <c r="CO448" i="28"/>
  <c r="CG448" i="28"/>
  <c r="CF448" i="28"/>
  <c r="BX448" i="28"/>
  <c r="BW448" i="28"/>
  <c r="BO448" i="28"/>
  <c r="BN448" i="28"/>
  <c r="BI448" i="28"/>
  <c r="BD448" i="28"/>
  <c r="BC448" i="28"/>
  <c r="BB448" i="28"/>
  <c r="AX448" i="28"/>
  <c r="AW448" i="28"/>
  <c r="AR448" i="28"/>
  <c r="AM448" i="28"/>
  <c r="AF448" i="28"/>
  <c r="Y448" i="28"/>
  <c r="CP447" i="28"/>
  <c r="CO447" i="28"/>
  <c r="CG447" i="28"/>
  <c r="CF447" i="28"/>
  <c r="BX447" i="28"/>
  <c r="BW447" i="28"/>
  <c r="BO447" i="28"/>
  <c r="BN447" i="28"/>
  <c r="BI447" i="28"/>
  <c r="BD447" i="28"/>
  <c r="BC447" i="28"/>
  <c r="BB447" i="28"/>
  <c r="AX447" i="28"/>
  <c r="AW447" i="28"/>
  <c r="AR447" i="28"/>
  <c r="AM447" i="28"/>
  <c r="AF447" i="28"/>
  <c r="Y447" i="28"/>
  <c r="CP446" i="28"/>
  <c r="CO446" i="28"/>
  <c r="CG446" i="28"/>
  <c r="CF446" i="28"/>
  <c r="BX446" i="28"/>
  <c r="BW446" i="28"/>
  <c r="BO446" i="28"/>
  <c r="BN446" i="28"/>
  <c r="BI446" i="28"/>
  <c r="BD446" i="28"/>
  <c r="BC446" i="28"/>
  <c r="BB446" i="28"/>
  <c r="AX446" i="28"/>
  <c r="AW446" i="28"/>
  <c r="AR446" i="28"/>
  <c r="AM446" i="28"/>
  <c r="AF446" i="28"/>
  <c r="Y446" i="28"/>
  <c r="CP445" i="28"/>
  <c r="CO445" i="28"/>
  <c r="CG445" i="28"/>
  <c r="CF445" i="28"/>
  <c r="BX445" i="28"/>
  <c r="BW445" i="28"/>
  <c r="BO445" i="28"/>
  <c r="BN445" i="28"/>
  <c r="BI445" i="28"/>
  <c r="BD445" i="28"/>
  <c r="BC445" i="28"/>
  <c r="BB445" i="28"/>
  <c r="AX445" i="28"/>
  <c r="AW445" i="28"/>
  <c r="AR445" i="28"/>
  <c r="AM445" i="28"/>
  <c r="AF445" i="28"/>
  <c r="Y445" i="28"/>
  <c r="CP444" i="28"/>
  <c r="CO444" i="28"/>
  <c r="CG444" i="28"/>
  <c r="CF444" i="28"/>
  <c r="BX444" i="28"/>
  <c r="BW444" i="28"/>
  <c r="BO444" i="28"/>
  <c r="BN444" i="28"/>
  <c r="BI444" i="28"/>
  <c r="BD444" i="28"/>
  <c r="BC444" i="28"/>
  <c r="BB444" i="28"/>
  <c r="AX444" i="28"/>
  <c r="AW444" i="28"/>
  <c r="AR444" i="28"/>
  <c r="AM444" i="28"/>
  <c r="AF444" i="28"/>
  <c r="Y444" i="28"/>
  <c r="BP443" i="28"/>
  <c r="BO443" i="28"/>
  <c r="BN443" i="28"/>
  <c r="BM443" i="28"/>
  <c r="BI443" i="28"/>
  <c r="BH443" i="28"/>
  <c r="BD443" i="28"/>
  <c r="BC443" i="28"/>
  <c r="BB443" i="28"/>
  <c r="AX443" i="28"/>
  <c r="AW443" i="28"/>
  <c r="BP442" i="28"/>
  <c r="BO442" i="28"/>
  <c r="BN442" i="28"/>
  <c r="BM442" i="28"/>
  <c r="BI442" i="28"/>
  <c r="BH442" i="28"/>
  <c r="BD442" i="28"/>
  <c r="BC442" i="28"/>
  <c r="BB442" i="28"/>
  <c r="AX442" i="28"/>
  <c r="AW442" i="28"/>
  <c r="BO441" i="28"/>
  <c r="BN441" i="28"/>
  <c r="BI441" i="28"/>
  <c r="BD441" i="28"/>
  <c r="BC441" i="28"/>
  <c r="BB441" i="28"/>
  <c r="AX441" i="28"/>
  <c r="AW441" i="28"/>
  <c r="CP440" i="28"/>
  <c r="CG440" i="28"/>
  <c r="CF440" i="28"/>
  <c r="BX440" i="28"/>
  <c r="BW440" i="28"/>
  <c r="BO440" i="28"/>
  <c r="BN440" i="28"/>
  <c r="BI440" i="28"/>
  <c r="BD440" i="28"/>
  <c r="BC440" i="28"/>
  <c r="BB440" i="28"/>
  <c r="AX440" i="28"/>
  <c r="AW440" i="28"/>
  <c r="AR440" i="28"/>
  <c r="BP439" i="28"/>
  <c r="BO439" i="28"/>
  <c r="BN439" i="28"/>
  <c r="BM439" i="28"/>
  <c r="BI439" i="28"/>
  <c r="BH439" i="28"/>
  <c r="BD439" i="28"/>
  <c r="BC439" i="28"/>
  <c r="BB439" i="28"/>
  <c r="AX439" i="28"/>
  <c r="AW439" i="28"/>
  <c r="CP438" i="28"/>
  <c r="CG438" i="28"/>
  <c r="CF438" i="28"/>
  <c r="BX438" i="28"/>
  <c r="BW438" i="28"/>
  <c r="BO438" i="28"/>
  <c r="BN438" i="28"/>
  <c r="BI438" i="28"/>
  <c r="BD438" i="28"/>
  <c r="BC438" i="28"/>
  <c r="BB438" i="28"/>
  <c r="AX438" i="28"/>
  <c r="AW438" i="28"/>
  <c r="AR438" i="28"/>
  <c r="BP437" i="28"/>
  <c r="BO437" i="28"/>
  <c r="BN437" i="28"/>
  <c r="BM437" i="28"/>
  <c r="BI437" i="28"/>
  <c r="BH437" i="28"/>
  <c r="BD437" i="28"/>
  <c r="BC437" i="28"/>
  <c r="BB437" i="28"/>
  <c r="AX437" i="28"/>
  <c r="AW437" i="28"/>
  <c r="BO436" i="28"/>
  <c r="BN436" i="28"/>
  <c r="BI436" i="28"/>
  <c r="BD436" i="28"/>
  <c r="BC436" i="28"/>
  <c r="BB436" i="28"/>
  <c r="AX436" i="28"/>
  <c r="AW436" i="28"/>
  <c r="CP435" i="28"/>
  <c r="CG435" i="28"/>
  <c r="CF435" i="28"/>
  <c r="BX435" i="28"/>
  <c r="BW435" i="28"/>
  <c r="BO435" i="28"/>
  <c r="BN435" i="28"/>
  <c r="BI435" i="28"/>
  <c r="BD435" i="28"/>
  <c r="BC435" i="28"/>
  <c r="BB435" i="28"/>
  <c r="AX435" i="28"/>
  <c r="AW435" i="28"/>
  <c r="AR435" i="28"/>
  <c r="CP434" i="28"/>
  <c r="CG434" i="28"/>
  <c r="CF434" i="28"/>
  <c r="BX434" i="28"/>
  <c r="BW434" i="28"/>
  <c r="BO434" i="28"/>
  <c r="BN434" i="28"/>
  <c r="BI434" i="28"/>
  <c r="BD434" i="28"/>
  <c r="BC434" i="28"/>
  <c r="BB434" i="28"/>
  <c r="AX434" i="28"/>
  <c r="AW434" i="28"/>
  <c r="AR434" i="28"/>
  <c r="BP433" i="28"/>
  <c r="BO433" i="28"/>
  <c r="BN433" i="28"/>
  <c r="BM433" i="28"/>
  <c r="BI433" i="28"/>
  <c r="BH433" i="28"/>
  <c r="BD433" i="28"/>
  <c r="BC433" i="28"/>
  <c r="BB433" i="28"/>
  <c r="AX433" i="28"/>
  <c r="AW433" i="28"/>
  <c r="BP432" i="28"/>
  <c r="BO432" i="28"/>
  <c r="BN432" i="28"/>
  <c r="BM432" i="28"/>
  <c r="BI432" i="28"/>
  <c r="BH432" i="28"/>
  <c r="BD432" i="28"/>
  <c r="BC432" i="28"/>
  <c r="BB432" i="28"/>
  <c r="AX432" i="28"/>
  <c r="AW432" i="28"/>
  <c r="BO431" i="28"/>
  <c r="BN431" i="28"/>
  <c r="BI431" i="28"/>
  <c r="BD431" i="28"/>
  <c r="BC431" i="28"/>
  <c r="BB431" i="28"/>
  <c r="AX431" i="28"/>
  <c r="AW431" i="28"/>
  <c r="CP430" i="28"/>
  <c r="CG430" i="28"/>
  <c r="CF430" i="28"/>
  <c r="BX430" i="28"/>
  <c r="BW430" i="28"/>
  <c r="BO430" i="28"/>
  <c r="BN430" i="28"/>
  <c r="BI430" i="28"/>
  <c r="BD430" i="28"/>
  <c r="BC430" i="28"/>
  <c r="BB430" i="28"/>
  <c r="AX430" i="28"/>
  <c r="AW430" i="28"/>
  <c r="AR430" i="28"/>
  <c r="CR429" i="28"/>
  <c r="CQ429" i="28"/>
  <c r="CP429" i="28"/>
  <c r="CL429" i="28"/>
  <c r="CH429" i="28"/>
  <c r="CG429" i="28"/>
  <c r="CC429" i="28"/>
  <c r="BX429" i="28"/>
  <c r="BT429" i="28"/>
  <c r="BP429" i="28"/>
  <c r="BO429" i="28"/>
  <c r="BN429" i="28"/>
  <c r="BI429" i="28"/>
  <c r="BC429" i="28"/>
  <c r="AX429" i="28"/>
  <c r="AW429" i="28"/>
  <c r="AR429" i="28"/>
  <c r="AM429" i="28"/>
  <c r="AF429" i="28"/>
  <c r="Y429" i="28"/>
  <c r="CR428" i="28"/>
  <c r="CQ428" i="28"/>
  <c r="CP428" i="28"/>
  <c r="CL428" i="28"/>
  <c r="CH428" i="28"/>
  <c r="CG428" i="28"/>
  <c r="CC428" i="28"/>
  <c r="CB428" i="28"/>
  <c r="BX428" i="28"/>
  <c r="BT428" i="28"/>
  <c r="BP428" i="28"/>
  <c r="BO428" i="28"/>
  <c r="BN428" i="28"/>
  <c r="BI428" i="28"/>
  <c r="BC428" i="28"/>
  <c r="AX428" i="28"/>
  <c r="AW428" i="28"/>
  <c r="AR428" i="28"/>
  <c r="AM428" i="28"/>
  <c r="AF428" i="28"/>
  <c r="Y428" i="28"/>
  <c r="CR427" i="28"/>
  <c r="CQ427" i="28"/>
  <c r="CP427" i="28"/>
  <c r="CL427" i="28"/>
  <c r="CH427" i="28"/>
  <c r="CG427" i="28"/>
  <c r="CC427" i="28"/>
  <c r="BX427" i="28"/>
  <c r="BT427" i="28"/>
  <c r="BP427" i="28"/>
  <c r="BO427" i="28"/>
  <c r="BN427" i="28"/>
  <c r="BI427" i="28"/>
  <c r="BC427" i="28"/>
  <c r="AX427" i="28"/>
  <c r="AW427" i="28"/>
  <c r="AR427" i="28"/>
  <c r="AM427" i="28"/>
  <c r="AF427" i="28"/>
  <c r="Y427" i="28"/>
  <c r="CR426" i="28"/>
  <c r="CQ426" i="28"/>
  <c r="CP426" i="28"/>
  <c r="CL426" i="28"/>
  <c r="CH426" i="28"/>
  <c r="CG426" i="28"/>
  <c r="CC426" i="28"/>
  <c r="CB426" i="28"/>
  <c r="BX426" i="28"/>
  <c r="BT426" i="28"/>
  <c r="BP426" i="28"/>
  <c r="BO426" i="28"/>
  <c r="BN426" i="28"/>
  <c r="BI426" i="28"/>
  <c r="BC426" i="28"/>
  <c r="AX426" i="28"/>
  <c r="AW426" i="28"/>
  <c r="AR426" i="28"/>
  <c r="AM426" i="28"/>
  <c r="AF426" i="28"/>
  <c r="Y426" i="28"/>
  <c r="CR425" i="28"/>
  <c r="CQ425" i="28"/>
  <c r="CP425" i="28"/>
  <c r="CL425" i="28"/>
  <c r="CH425" i="28"/>
  <c r="CG425" i="28"/>
  <c r="CC425" i="28"/>
  <c r="BX425" i="28"/>
  <c r="BT425" i="28"/>
  <c r="BP425" i="28"/>
  <c r="BO425" i="28"/>
  <c r="BN425" i="28"/>
  <c r="BI425" i="28"/>
  <c r="BC425" i="28"/>
  <c r="AX425" i="28"/>
  <c r="AW425" i="28"/>
  <c r="AR425" i="28"/>
  <c r="AM425" i="28"/>
  <c r="AF425" i="28"/>
  <c r="Y425" i="28"/>
  <c r="CR424" i="28"/>
  <c r="CQ424" i="28"/>
  <c r="CP424" i="28"/>
  <c r="CL424" i="28"/>
  <c r="CH424" i="28"/>
  <c r="CG424" i="28"/>
  <c r="CC424" i="28"/>
  <c r="BX424" i="28"/>
  <c r="BT424" i="28"/>
  <c r="BP424" i="28"/>
  <c r="BO424" i="28"/>
  <c r="BN424" i="28"/>
  <c r="BI424" i="28"/>
  <c r="BC424" i="28"/>
  <c r="AX424" i="28"/>
  <c r="AW424" i="28"/>
  <c r="AR424" i="28"/>
  <c r="AM424" i="28"/>
  <c r="AF424" i="28"/>
  <c r="Y424" i="28"/>
  <c r="CR423" i="28"/>
  <c r="CQ423" i="28"/>
  <c r="CP423" i="28"/>
  <c r="CL423" i="28"/>
  <c r="CH423" i="28"/>
  <c r="CG423" i="28"/>
  <c r="CC423" i="28"/>
  <c r="BX423" i="28"/>
  <c r="BT423" i="28"/>
  <c r="BP423" i="28"/>
  <c r="BO423" i="28"/>
  <c r="BN423" i="28"/>
  <c r="BI423" i="28"/>
  <c r="BC423" i="28"/>
  <c r="AX423" i="28"/>
  <c r="AW423" i="28"/>
  <c r="AR423" i="28"/>
  <c r="AM423" i="28"/>
  <c r="AF423" i="28"/>
  <c r="Y423" i="28"/>
  <c r="CR422" i="28"/>
  <c r="CQ422" i="28"/>
  <c r="CP422" i="28"/>
  <c r="CL422" i="28"/>
  <c r="CH422" i="28"/>
  <c r="CG422" i="28"/>
  <c r="CC422" i="28"/>
  <c r="BX422" i="28"/>
  <c r="BT422" i="28"/>
  <c r="BP422" i="28"/>
  <c r="BO422" i="28"/>
  <c r="BN422" i="28"/>
  <c r="BI422" i="28"/>
  <c r="BC422" i="28"/>
  <c r="AX422" i="28"/>
  <c r="AW422" i="28"/>
  <c r="AR422" i="28"/>
  <c r="AM422" i="28"/>
  <c r="AF422" i="28"/>
  <c r="Y422" i="28"/>
  <c r="CR421" i="28"/>
  <c r="CQ421" i="28"/>
  <c r="CP421" i="28"/>
  <c r="CL421" i="28"/>
  <c r="CH421" i="28"/>
  <c r="CG421" i="28"/>
  <c r="CC421" i="28"/>
  <c r="BX421" i="28"/>
  <c r="BT421" i="28"/>
  <c r="BP421" i="28"/>
  <c r="BO421" i="28"/>
  <c r="BN421" i="28"/>
  <c r="BI421" i="28"/>
  <c r="BC421" i="28"/>
  <c r="AX421" i="28"/>
  <c r="AW421" i="28"/>
  <c r="AR421" i="28"/>
  <c r="AM421" i="28"/>
  <c r="AL421" i="28"/>
  <c r="AF421" i="28"/>
  <c r="AE421" i="28"/>
  <c r="V421" i="28"/>
  <c r="CR420" i="28"/>
  <c r="CQ420" i="28"/>
  <c r="CP420" i="28"/>
  <c r="CL420" i="28"/>
  <c r="CH420" i="28"/>
  <c r="CG420" i="28"/>
  <c r="CC420" i="28"/>
  <c r="BX420" i="28"/>
  <c r="BT420" i="28"/>
  <c r="BP420" i="28"/>
  <c r="BO420" i="28"/>
  <c r="BN420" i="28"/>
  <c r="BI420" i="28"/>
  <c r="BC420" i="28"/>
  <c r="AX420" i="28"/>
  <c r="AW420" i="28"/>
  <c r="AR420" i="28"/>
  <c r="AM420" i="28"/>
  <c r="AL420" i="28"/>
  <c r="AF420" i="28"/>
  <c r="AE420" i="28"/>
  <c r="V420" i="28"/>
  <c r="CR419" i="28"/>
  <c r="CQ419" i="28"/>
  <c r="CP419" i="28"/>
  <c r="CL419" i="28"/>
  <c r="CH419" i="28"/>
  <c r="CG419" i="28"/>
  <c r="CC419" i="28"/>
  <c r="BX419" i="28"/>
  <c r="BT419" i="28"/>
  <c r="BP419" i="28"/>
  <c r="BO419" i="28"/>
  <c r="BN419" i="28"/>
  <c r="BI419" i="28"/>
  <c r="BC419" i="28"/>
  <c r="AX419" i="28"/>
  <c r="AW419" i="28"/>
  <c r="AR419" i="28"/>
  <c r="AM419" i="28"/>
  <c r="AL419" i="28"/>
  <c r="AF419" i="28"/>
  <c r="AE419" i="28"/>
  <c r="V419" i="28"/>
  <c r="CR418" i="28"/>
  <c r="CQ418" i="28"/>
  <c r="CP418" i="28"/>
  <c r="CL418" i="28"/>
  <c r="CH418" i="28"/>
  <c r="CG418" i="28"/>
  <c r="CC418" i="28"/>
  <c r="BX418" i="28"/>
  <c r="BT418" i="28"/>
  <c r="BP418" i="28"/>
  <c r="BO418" i="28"/>
  <c r="BN418" i="28"/>
  <c r="BI418" i="28"/>
  <c r="BC418" i="28"/>
  <c r="AX418" i="28"/>
  <c r="AW418" i="28"/>
  <c r="AR418" i="28"/>
  <c r="AM418" i="28"/>
  <c r="AL418" i="28"/>
  <c r="AF418" i="28"/>
  <c r="AE418" i="28"/>
  <c r="V418" i="28"/>
  <c r="CR417" i="28"/>
  <c r="CQ417" i="28"/>
  <c r="CP417" i="28"/>
  <c r="CL417" i="28"/>
  <c r="CG417" i="28"/>
  <c r="CC417" i="28"/>
  <c r="BX417" i="28"/>
  <c r="BT417" i="28"/>
  <c r="BP417" i="28"/>
  <c r="BO417" i="28"/>
  <c r="BN417" i="28"/>
  <c r="BM417" i="28"/>
  <c r="BI417" i="28"/>
  <c r="BC417" i="28"/>
  <c r="AX417" i="28"/>
  <c r="AW417" i="28"/>
  <c r="AQ417" i="28"/>
  <c r="AM417" i="28"/>
  <c r="AL417" i="28"/>
  <c r="AF417" i="28"/>
  <c r="AE417" i="28"/>
  <c r="Y417" i="28"/>
  <c r="X417" i="28"/>
  <c r="CR416" i="28"/>
  <c r="CQ416" i="28"/>
  <c r="CP416" i="28"/>
  <c r="CL416" i="28"/>
  <c r="CH416" i="28"/>
  <c r="CG416" i="28"/>
  <c r="CC416" i="28"/>
  <c r="BX416" i="28"/>
  <c r="BT416" i="28"/>
  <c r="BP416" i="28"/>
  <c r="BO416" i="28"/>
  <c r="BN416" i="28"/>
  <c r="BM416" i="28"/>
  <c r="BI416" i="28"/>
  <c r="BC416" i="28"/>
  <c r="AX416" i="28"/>
  <c r="AW416" i="28"/>
  <c r="AO416" i="28"/>
  <c r="AP416" i="28" s="1"/>
  <c r="AN416" i="28"/>
  <c r="AR416" i="28" s="1"/>
  <c r="AM416" i="28"/>
  <c r="AL416" i="28"/>
  <c r="AF416" i="28"/>
  <c r="AE416" i="28"/>
  <c r="AQ416" i="28" s="1"/>
  <c r="Y416" i="28"/>
  <c r="X416" i="28"/>
  <c r="CR415" i="28"/>
  <c r="CQ415" i="28"/>
  <c r="CP415" i="28"/>
  <c r="CL415" i="28"/>
  <c r="CH415" i="28"/>
  <c r="CG415" i="28"/>
  <c r="CC415" i="28"/>
  <c r="BX415" i="28"/>
  <c r="BT415" i="28"/>
  <c r="BP415" i="28"/>
  <c r="BO415" i="28"/>
  <c r="BN415" i="28"/>
  <c r="BM415" i="28"/>
  <c r="BI415" i="28"/>
  <c r="BC415" i="28"/>
  <c r="AX415" i="28"/>
  <c r="AW415" i="28"/>
  <c r="AM415" i="28"/>
  <c r="AL415" i="28"/>
  <c r="AF415" i="28"/>
  <c r="AE415" i="28"/>
  <c r="Y415" i="28"/>
  <c r="X415" i="28"/>
  <c r="CR414" i="28"/>
  <c r="CQ414" i="28"/>
  <c r="CP414" i="28"/>
  <c r="CL414" i="28"/>
  <c r="CH414" i="28"/>
  <c r="CG414" i="28"/>
  <c r="CC414" i="28"/>
  <c r="BX414" i="28"/>
  <c r="BT414" i="28"/>
  <c r="BP414" i="28"/>
  <c r="BO414" i="28"/>
  <c r="BN414" i="28"/>
  <c r="BM414" i="28"/>
  <c r="BI414" i="28"/>
  <c r="BC414" i="28"/>
  <c r="AX414" i="28"/>
  <c r="AW414" i="28"/>
  <c r="AQ414" i="28"/>
  <c r="AO414" i="28"/>
  <c r="AP414" i="28" s="1"/>
  <c r="AN414" i="28"/>
  <c r="AR414" i="28" s="1"/>
  <c r="AM414" i="28"/>
  <c r="AL414" i="28"/>
  <c r="AF414" i="28"/>
  <c r="AE414" i="28"/>
  <c r="Y414" i="28"/>
  <c r="X414" i="28"/>
  <c r="CQ413" i="28"/>
  <c r="CL413" i="28"/>
  <c r="CK413" i="28"/>
  <c r="CH413" i="28"/>
  <c r="CG413" i="28"/>
  <c r="CD413" i="28"/>
  <c r="CF413" i="28" s="1"/>
  <c r="CC413" i="28"/>
  <c r="CB413" i="28"/>
  <c r="BX413" i="28"/>
  <c r="BW413" i="28"/>
  <c r="BT413" i="28"/>
  <c r="BS413" i="28"/>
  <c r="BP413" i="28"/>
  <c r="BO413" i="28"/>
  <c r="BN413" i="28"/>
  <c r="BM413" i="28"/>
  <c r="BI413" i="28"/>
  <c r="BH413" i="28"/>
  <c r="BC413" i="28"/>
  <c r="BB413" i="28"/>
  <c r="AX413" i="28"/>
  <c r="AW413" i="28"/>
  <c r="AJ413" i="28"/>
  <c r="AM413" i="28" s="1"/>
  <c r="AE413" i="28"/>
  <c r="AC413" i="28"/>
  <c r="AF413" i="28" s="1"/>
  <c r="V413" i="28"/>
  <c r="CQ412" i="28"/>
  <c r="CL412" i="28"/>
  <c r="CK412" i="28"/>
  <c r="CH412" i="28"/>
  <c r="CG412" i="28"/>
  <c r="CF412" i="28"/>
  <c r="CC412" i="28"/>
  <c r="CB412" i="28"/>
  <c r="BX412" i="28"/>
  <c r="BW412" i="28"/>
  <c r="BT412" i="28"/>
  <c r="BS412" i="28"/>
  <c r="BP412" i="28"/>
  <c r="BO412" i="28"/>
  <c r="BN412" i="28"/>
  <c r="BM412" i="28"/>
  <c r="BI412" i="28"/>
  <c r="BH412" i="28"/>
  <c r="BC412" i="28"/>
  <c r="BB412" i="28"/>
  <c r="AX412" i="28"/>
  <c r="AW412" i="28"/>
  <c r="AM412" i="28"/>
  <c r="AL412" i="28"/>
  <c r="CM412" i="28" s="1"/>
  <c r="AJ412" i="28"/>
  <c r="AF412" i="28"/>
  <c r="AC412" i="28"/>
  <c r="AE412" i="28" s="1"/>
  <c r="CD412" i="28" s="1"/>
  <c r="V412" i="28"/>
  <c r="CR411" i="28"/>
  <c r="CQ411" i="28"/>
  <c r="CL411" i="28"/>
  <c r="CK411" i="28"/>
  <c r="CH411" i="28"/>
  <c r="CG411" i="28"/>
  <c r="CD411" i="28"/>
  <c r="CF411" i="28" s="1"/>
  <c r="CC411" i="28"/>
  <c r="CB411" i="28"/>
  <c r="BX411" i="28"/>
  <c r="BW411" i="28"/>
  <c r="BT411" i="28"/>
  <c r="BS411" i="28"/>
  <c r="BP411" i="28"/>
  <c r="BO411" i="28"/>
  <c r="BN411" i="28"/>
  <c r="BM411" i="28"/>
  <c r="BI411" i="28"/>
  <c r="BH411" i="28"/>
  <c r="BC411" i="28"/>
  <c r="BB411" i="28"/>
  <c r="AX411" i="28"/>
  <c r="AW411" i="28"/>
  <c r="AO411" i="28"/>
  <c r="AM411" i="28"/>
  <c r="AJ411" i="28"/>
  <c r="AL411" i="28" s="1"/>
  <c r="CM411" i="28" s="1"/>
  <c r="AF411" i="28"/>
  <c r="AE411" i="28"/>
  <c r="AC411" i="28"/>
  <c r="Y411" i="28"/>
  <c r="X411" i="28"/>
  <c r="V411" i="28"/>
  <c r="CQ410" i="28"/>
  <c r="CL410" i="28"/>
  <c r="CK410" i="28"/>
  <c r="CH410" i="28"/>
  <c r="CC410" i="28"/>
  <c r="CB410" i="28"/>
  <c r="BX410" i="28"/>
  <c r="BW410" i="28"/>
  <c r="BT410" i="28"/>
  <c r="BS410" i="28"/>
  <c r="BP410" i="28"/>
  <c r="BO410" i="28"/>
  <c r="BN410" i="28"/>
  <c r="BM410" i="28"/>
  <c r="BI410" i="28"/>
  <c r="BH410" i="28"/>
  <c r="BC410" i="28"/>
  <c r="BB410" i="28"/>
  <c r="AX410" i="28"/>
  <c r="AW410" i="28"/>
  <c r="AL410" i="28"/>
  <c r="CM410" i="28" s="1"/>
  <c r="AJ410" i="28"/>
  <c r="AM410" i="28" s="1"/>
  <c r="AC410" i="28"/>
  <c r="Y410" i="28"/>
  <c r="X410" i="28"/>
  <c r="V410" i="28"/>
  <c r="CQ409" i="28"/>
  <c r="CM409" i="28"/>
  <c r="CL409" i="28"/>
  <c r="CK409" i="28"/>
  <c r="CH409" i="28"/>
  <c r="CC409" i="28"/>
  <c r="CB409" i="28"/>
  <c r="BX409" i="28"/>
  <c r="BW409" i="28"/>
  <c r="BT409" i="28"/>
  <c r="BS409" i="28"/>
  <c r="BP409" i="28"/>
  <c r="BO409" i="28"/>
  <c r="BN409" i="28"/>
  <c r="BM409" i="28"/>
  <c r="BI409" i="28"/>
  <c r="BH409" i="28"/>
  <c r="BC409" i="28"/>
  <c r="BB409" i="28"/>
  <c r="AX409" i="28"/>
  <c r="AW409" i="28"/>
  <c r="AM409" i="28"/>
  <c r="AL409" i="28"/>
  <c r="AJ409" i="28"/>
  <c r="AC409" i="28"/>
  <c r="AF409" i="28" s="1"/>
  <c r="Y409" i="28"/>
  <c r="V409" i="28"/>
  <c r="X409" i="28" s="1"/>
  <c r="CQ408" i="28"/>
  <c r="CL408" i="28"/>
  <c r="CK408" i="28"/>
  <c r="CH408" i="28"/>
  <c r="CC408" i="28"/>
  <c r="CB408" i="28"/>
  <c r="BX408" i="28"/>
  <c r="BU408" i="28"/>
  <c r="BW408" i="28" s="1"/>
  <c r="BT408" i="28"/>
  <c r="BS408" i="28"/>
  <c r="BP408" i="28"/>
  <c r="BO408" i="28"/>
  <c r="BN408" i="28"/>
  <c r="BM408" i="28"/>
  <c r="BI408" i="28"/>
  <c r="BH408" i="28"/>
  <c r="BC408" i="28"/>
  <c r="BB408" i="28"/>
  <c r="AX408" i="28"/>
  <c r="AW408" i="28"/>
  <c r="AJ408" i="28"/>
  <c r="AF408" i="28"/>
  <c r="AE408" i="28"/>
  <c r="AC408" i="28"/>
  <c r="Y408" i="28"/>
  <c r="X408" i="28"/>
  <c r="V408" i="28"/>
  <c r="CQ407" i="28"/>
  <c r="CO407" i="28"/>
  <c r="CL407" i="28"/>
  <c r="CK407" i="28"/>
  <c r="CH407" i="28"/>
  <c r="CC407" i="28"/>
  <c r="CB407" i="28"/>
  <c r="BT407" i="28"/>
  <c r="BS407" i="28"/>
  <c r="BO407" i="28"/>
  <c r="BN407" i="28"/>
  <c r="BI407" i="28"/>
  <c r="BC407" i="28"/>
  <c r="BB407" i="28"/>
  <c r="AX407" i="28"/>
  <c r="AW407" i="28"/>
  <c r="AM407" i="28"/>
  <c r="AL407" i="28"/>
  <c r="CM407" i="28" s="1"/>
  <c r="AJ407" i="28"/>
  <c r="AF407" i="28"/>
  <c r="AE407" i="28"/>
  <c r="CD407" i="28" s="1"/>
  <c r="AC407" i="28"/>
  <c r="X407" i="28"/>
  <c r="AN407" i="28" s="1"/>
  <c r="AR407" i="28" s="1"/>
  <c r="V407" i="28"/>
  <c r="Y407" i="28" s="1"/>
  <c r="CQ406" i="28"/>
  <c r="CL406" i="28"/>
  <c r="CK406" i="28"/>
  <c r="CH406" i="28"/>
  <c r="CC406" i="28"/>
  <c r="CB406" i="28"/>
  <c r="BW406" i="28"/>
  <c r="BU406" i="28"/>
  <c r="BX406" i="28" s="1"/>
  <c r="BT406" i="28"/>
  <c r="BS406" i="28"/>
  <c r="BP406" i="28"/>
  <c r="BO406" i="28"/>
  <c r="BN406" i="28"/>
  <c r="BM406" i="28"/>
  <c r="BI406" i="28"/>
  <c r="BH406" i="28"/>
  <c r="BC406" i="28"/>
  <c r="BB406" i="28"/>
  <c r="AX406" i="28"/>
  <c r="AW406" i="28"/>
  <c r="AJ406" i="28"/>
  <c r="AF406" i="28"/>
  <c r="AC406" i="28"/>
  <c r="AE406" i="28" s="1"/>
  <c r="CD406" i="28" s="1"/>
  <c r="Y406" i="28"/>
  <c r="X406" i="28"/>
  <c r="V406" i="28"/>
  <c r="BT405" i="28"/>
  <c r="BS405" i="28"/>
  <c r="BO405" i="28"/>
  <c r="BN405" i="28"/>
  <c r="BI405" i="28"/>
  <c r="BC405" i="28"/>
  <c r="BB405" i="28"/>
  <c r="AX405" i="28"/>
  <c r="AW405" i="28"/>
  <c r="CH404" i="28"/>
  <c r="CC404" i="28"/>
  <c r="CB404" i="28"/>
  <c r="BT404" i="28"/>
  <c r="BS404" i="28"/>
  <c r="BP404" i="28"/>
  <c r="BO404" i="28"/>
  <c r="BN404" i="28"/>
  <c r="BM404" i="28"/>
  <c r="BI404" i="28"/>
  <c r="BH404" i="28"/>
  <c r="BC404" i="28"/>
  <c r="BB404" i="28"/>
  <c r="AX404" i="28"/>
  <c r="AW404" i="28"/>
  <c r="AJ404" i="28"/>
  <c r="AM404" i="28" s="1"/>
  <c r="AC404" i="28"/>
  <c r="Y404" i="28"/>
  <c r="X404" i="28"/>
  <c r="V404" i="28"/>
  <c r="CQ403" i="28"/>
  <c r="CM403" i="28"/>
  <c r="CL403" i="28"/>
  <c r="CK403" i="28"/>
  <c r="CH403" i="28"/>
  <c r="CG403" i="28"/>
  <c r="CC403" i="28"/>
  <c r="CB403" i="28"/>
  <c r="BT403" i="28"/>
  <c r="BS403" i="28"/>
  <c r="BP403" i="28"/>
  <c r="BO403" i="28"/>
  <c r="BN403" i="28"/>
  <c r="BM403" i="28"/>
  <c r="BI403" i="28"/>
  <c r="BH403" i="28"/>
  <c r="BC403" i="28"/>
  <c r="BB403" i="28"/>
  <c r="AX403" i="28"/>
  <c r="AW403" i="28"/>
  <c r="AM403" i="28"/>
  <c r="AL403" i="28"/>
  <c r="AJ403" i="28"/>
  <c r="AF403" i="28"/>
  <c r="AE403" i="28"/>
  <c r="CD403" i="28" s="1"/>
  <c r="CF403" i="28" s="1"/>
  <c r="AC403" i="28"/>
  <c r="V403" i="28"/>
  <c r="Y403" i="28" s="1"/>
  <c r="CQ402" i="28"/>
  <c r="CL402" i="28"/>
  <c r="CK402" i="28"/>
  <c r="CH402" i="28"/>
  <c r="CC402" i="28"/>
  <c r="CB402" i="28"/>
  <c r="BT402" i="28"/>
  <c r="BS402" i="28"/>
  <c r="BP402" i="28"/>
  <c r="BO402" i="28"/>
  <c r="BN402" i="28"/>
  <c r="BM402" i="28"/>
  <c r="BI402" i="28"/>
  <c r="BH402" i="28"/>
  <c r="BC402" i="28"/>
  <c r="BB402" i="28"/>
  <c r="AX402" i="28"/>
  <c r="AW402" i="28"/>
  <c r="AL402" i="28"/>
  <c r="CM402" i="28" s="1"/>
  <c r="AJ402" i="28"/>
  <c r="AM402" i="28" s="1"/>
  <c r="AC402" i="28"/>
  <c r="AE402" i="28" s="1"/>
  <c r="CD402" i="28" s="1"/>
  <c r="Y402" i="28"/>
  <c r="X402" i="28"/>
  <c r="V402" i="28"/>
  <c r="CQ401" i="28"/>
  <c r="CL401" i="28"/>
  <c r="CK401" i="28"/>
  <c r="CH401" i="28"/>
  <c r="CC401" i="28"/>
  <c r="CB401" i="28"/>
  <c r="BU401" i="28"/>
  <c r="BX401" i="28" s="1"/>
  <c r="BT401" i="28"/>
  <c r="BS401" i="28"/>
  <c r="BP401" i="28"/>
  <c r="BO401" i="28"/>
  <c r="BN401" i="28"/>
  <c r="BM401" i="28"/>
  <c r="BI401" i="28"/>
  <c r="BH401" i="28"/>
  <c r="BC401" i="28"/>
  <c r="BB401" i="28"/>
  <c r="AX401" i="28"/>
  <c r="AW401" i="28"/>
  <c r="AJ401" i="28"/>
  <c r="AE401" i="28"/>
  <c r="CD401" i="28" s="1"/>
  <c r="AC401" i="28"/>
  <c r="AF401" i="28" s="1"/>
  <c r="Y401" i="28"/>
  <c r="V401" i="28"/>
  <c r="X401" i="28" s="1"/>
  <c r="CQ400" i="28"/>
  <c r="CM400" i="28"/>
  <c r="CO400" i="28" s="1"/>
  <c r="CL400" i="28"/>
  <c r="CK400" i="28"/>
  <c r="CH400" i="28"/>
  <c r="CC400" i="28"/>
  <c r="CB400" i="28"/>
  <c r="BT400" i="28"/>
  <c r="BS400" i="28"/>
  <c r="BP400" i="28"/>
  <c r="BO400" i="28"/>
  <c r="BN400" i="28"/>
  <c r="BM400" i="28"/>
  <c r="BI400" i="28"/>
  <c r="BH400" i="28"/>
  <c r="BC400" i="28"/>
  <c r="BB400" i="28"/>
  <c r="AX400" i="28"/>
  <c r="AW400" i="28"/>
  <c r="AM400" i="28"/>
  <c r="AL400" i="28"/>
  <c r="AJ400" i="28"/>
  <c r="AC400" i="28"/>
  <c r="AF400" i="28" s="1"/>
  <c r="X400" i="28"/>
  <c r="V400" i="28"/>
  <c r="Y400" i="28" s="1"/>
  <c r="CQ399" i="28"/>
  <c r="CL399" i="28"/>
  <c r="CK399" i="28"/>
  <c r="CH399" i="28"/>
  <c r="CG399" i="28"/>
  <c r="CC399" i="28"/>
  <c r="CB399" i="28"/>
  <c r="BT399" i="28"/>
  <c r="BS399" i="28"/>
  <c r="BP399" i="28"/>
  <c r="BO399" i="28"/>
  <c r="BN399" i="28"/>
  <c r="BM399" i="28"/>
  <c r="BI399" i="28"/>
  <c r="BH399" i="28"/>
  <c r="BC399" i="28"/>
  <c r="BB399" i="28"/>
  <c r="AX399" i="28"/>
  <c r="AW399" i="28"/>
  <c r="AJ399" i="28"/>
  <c r="AL399" i="28" s="1"/>
  <c r="CM399" i="28" s="1"/>
  <c r="AF399" i="28"/>
  <c r="AE399" i="28"/>
  <c r="CD399" i="28" s="1"/>
  <c r="CF399" i="28" s="1"/>
  <c r="AC399" i="28"/>
  <c r="Y399" i="28"/>
  <c r="V399" i="28"/>
  <c r="X399" i="28" s="1"/>
  <c r="CQ398" i="28"/>
  <c r="CL398" i="28"/>
  <c r="CK398" i="28"/>
  <c r="CH398" i="28"/>
  <c r="CG398" i="28"/>
  <c r="CF398" i="28"/>
  <c r="CC398" i="28"/>
  <c r="CB398" i="28"/>
  <c r="BT398" i="28"/>
  <c r="BS398" i="28"/>
  <c r="BP398" i="28"/>
  <c r="BO398" i="28"/>
  <c r="BN398" i="28"/>
  <c r="BM398" i="28"/>
  <c r="BI398" i="28"/>
  <c r="BH398" i="28"/>
  <c r="BC398" i="28"/>
  <c r="BB398" i="28"/>
  <c r="AX398" i="28"/>
  <c r="AW398" i="28"/>
  <c r="AJ398" i="28"/>
  <c r="AM398" i="28" s="1"/>
  <c r="AC398" i="28"/>
  <c r="AE398" i="28" s="1"/>
  <c r="Y398" i="28"/>
  <c r="X398" i="28"/>
  <c r="V398" i="28"/>
  <c r="BP397" i="28"/>
  <c r="BO397" i="28"/>
  <c r="BN397" i="28"/>
  <c r="BM397" i="28"/>
  <c r="BI397" i="28"/>
  <c r="BH397" i="28"/>
  <c r="BD397" i="28"/>
  <c r="BC397" i="28"/>
  <c r="BB397" i="28"/>
  <c r="AX397" i="28"/>
  <c r="AW397" i="28"/>
  <c r="CQ396" i="28"/>
  <c r="CL396" i="28"/>
  <c r="CK396" i="28"/>
  <c r="CH396" i="28"/>
  <c r="CC396" i="28"/>
  <c r="CB396" i="28"/>
  <c r="BX396" i="28"/>
  <c r="BT396" i="28"/>
  <c r="BS396" i="28"/>
  <c r="BP396" i="28"/>
  <c r="BO396" i="28"/>
  <c r="BN396" i="28"/>
  <c r="BM396" i="28"/>
  <c r="BI396" i="28"/>
  <c r="BH396" i="28"/>
  <c r="BC396" i="28"/>
  <c r="BB396" i="28"/>
  <c r="AX396" i="28"/>
  <c r="AW396" i="28"/>
  <c r="AJ396" i="28"/>
  <c r="AM396" i="28" s="1"/>
  <c r="AF396" i="28"/>
  <c r="AE396" i="28"/>
  <c r="AC396" i="28"/>
  <c r="Y396" i="28"/>
  <c r="X396" i="28"/>
  <c r="BU396" i="28" s="1"/>
  <c r="BW396" i="28" s="1"/>
  <c r="V396" i="28"/>
  <c r="CQ395" i="28"/>
  <c r="CO395" i="28"/>
  <c r="CL395" i="28"/>
  <c r="CK395" i="28"/>
  <c r="CH395" i="28"/>
  <c r="CC395" i="28"/>
  <c r="CB395" i="28"/>
  <c r="BT395" i="28"/>
  <c r="BS395" i="28"/>
  <c r="BP395" i="28"/>
  <c r="BO395" i="28"/>
  <c r="BN395" i="28"/>
  <c r="BM395" i="28"/>
  <c r="BI395" i="28"/>
  <c r="BH395" i="28"/>
  <c r="BC395" i="28"/>
  <c r="BB395" i="28"/>
  <c r="AX395" i="28"/>
  <c r="AW395" i="28"/>
  <c r="AL395" i="28"/>
  <c r="CM395" i="28" s="1"/>
  <c r="CP395" i="28" s="1"/>
  <c r="AJ395" i="28"/>
  <c r="AM395" i="28" s="1"/>
  <c r="AF395" i="28"/>
  <c r="AC395" i="28"/>
  <c r="AE395" i="28" s="1"/>
  <c r="CD395" i="28" s="1"/>
  <c r="V395" i="28"/>
  <c r="Y395" i="28" s="1"/>
  <c r="CP394" i="28"/>
  <c r="CG394" i="28"/>
  <c r="CF394" i="28"/>
  <c r="BX394" i="28"/>
  <c r="BW394" i="28"/>
  <c r="BO394" i="28"/>
  <c r="BN394" i="28"/>
  <c r="BI394" i="28"/>
  <c r="BD394" i="28"/>
  <c r="BC394" i="28"/>
  <c r="BB394" i="28"/>
  <c r="AX394" i="28"/>
  <c r="AW394" i="28"/>
  <c r="AR394" i="28"/>
  <c r="CP393" i="28"/>
  <c r="CG393" i="28"/>
  <c r="CF393" i="28"/>
  <c r="BX393" i="28"/>
  <c r="BW393" i="28"/>
  <c r="BO393" i="28"/>
  <c r="BN393" i="28"/>
  <c r="BI393" i="28"/>
  <c r="BC393" i="28"/>
  <c r="BB393" i="28"/>
  <c r="AX393" i="28"/>
  <c r="AW393" i="28"/>
  <c r="AR393" i="28"/>
  <c r="CP392" i="28"/>
  <c r="CG392" i="28"/>
  <c r="CF392" i="28"/>
  <c r="BX392" i="28"/>
  <c r="BW392" i="28"/>
  <c r="BP392" i="28"/>
  <c r="BO392" i="28"/>
  <c r="BN392" i="28"/>
  <c r="BM392" i="28"/>
  <c r="BI392" i="28"/>
  <c r="BH392" i="28"/>
  <c r="BC392" i="28"/>
  <c r="BB392" i="28"/>
  <c r="AX392" i="28"/>
  <c r="AW392" i="28"/>
  <c r="AR392" i="28"/>
  <c r="CP391" i="28"/>
  <c r="CO391" i="28"/>
  <c r="CL391" i="28"/>
  <c r="CK391" i="28"/>
  <c r="CG391" i="28"/>
  <c r="CF391" i="28"/>
  <c r="BX391" i="28"/>
  <c r="BW391" i="28"/>
  <c r="BO391" i="28"/>
  <c r="BN391" i="28"/>
  <c r="BM391" i="28"/>
  <c r="BI391" i="28"/>
  <c r="BD391" i="28"/>
  <c r="BC391" i="28"/>
  <c r="BB391" i="28"/>
  <c r="AX391" i="28"/>
  <c r="AW391" i="28"/>
  <c r="AR391" i="28"/>
  <c r="CP390" i="28"/>
  <c r="CO390" i="28"/>
  <c r="CL390" i="28"/>
  <c r="CK390" i="28"/>
  <c r="CG390" i="28"/>
  <c r="CF390" i="28"/>
  <c r="BX390" i="28"/>
  <c r="BW390" i="28"/>
  <c r="BO390" i="28"/>
  <c r="BN390" i="28"/>
  <c r="BM390" i="28"/>
  <c r="BI390" i="28"/>
  <c r="BD390" i="28"/>
  <c r="BC390" i="28"/>
  <c r="BB390" i="28"/>
  <c r="AX390" i="28"/>
  <c r="AW390" i="28"/>
  <c r="AR390" i="28"/>
  <c r="CP389" i="28"/>
  <c r="CO389" i="28"/>
  <c r="CL389" i="28"/>
  <c r="CK389" i="28"/>
  <c r="CG389" i="28"/>
  <c r="CF389" i="28"/>
  <c r="BX389" i="28"/>
  <c r="BW389" i="28"/>
  <c r="BO389" i="28"/>
  <c r="BN389" i="28"/>
  <c r="BM389" i="28"/>
  <c r="BI389" i="28"/>
  <c r="BD389" i="28"/>
  <c r="BC389" i="28"/>
  <c r="BB389" i="28"/>
  <c r="AX389" i="28"/>
  <c r="AW389" i="28"/>
  <c r="AR389" i="28"/>
  <c r="CP388" i="28"/>
  <c r="CO388" i="28"/>
  <c r="CG388" i="28"/>
  <c r="CF388" i="28"/>
  <c r="BX388" i="28"/>
  <c r="BW388" i="28"/>
  <c r="BO388" i="28"/>
  <c r="BN388" i="28"/>
  <c r="BM388" i="28"/>
  <c r="BI388" i="28"/>
  <c r="BC388" i="28"/>
  <c r="BB388" i="28"/>
  <c r="AX388" i="28"/>
  <c r="AW388" i="28"/>
  <c r="AR388" i="28"/>
  <c r="CP387" i="28"/>
  <c r="CO387" i="28"/>
  <c r="CG387" i="28"/>
  <c r="CF387" i="28"/>
  <c r="BX387" i="28"/>
  <c r="BW387" i="28"/>
  <c r="BO387" i="28"/>
  <c r="BN387" i="28"/>
  <c r="BM387" i="28"/>
  <c r="BI387" i="28"/>
  <c r="BD387" i="28"/>
  <c r="BC387" i="28"/>
  <c r="BB387" i="28"/>
  <c r="AX387" i="28"/>
  <c r="AW387" i="28"/>
  <c r="AR387" i="28"/>
  <c r="CR386" i="28"/>
  <c r="CQ386" i="28"/>
  <c r="CP386" i="28"/>
  <c r="CL386" i="28"/>
  <c r="CH386" i="28"/>
  <c r="CG386" i="28"/>
  <c r="CC386" i="28"/>
  <c r="BX386" i="28"/>
  <c r="BT386" i="28"/>
  <c r="BP386" i="28"/>
  <c r="BO386" i="28"/>
  <c r="BN386" i="28"/>
  <c r="BI386" i="28"/>
  <c r="BC386" i="28"/>
  <c r="AX386" i="28"/>
  <c r="AW386" i="28"/>
  <c r="AR386" i="28"/>
  <c r="AM386" i="28"/>
  <c r="AF386" i="28"/>
  <c r="Y386" i="28"/>
  <c r="CR385" i="28"/>
  <c r="CQ385" i="28"/>
  <c r="CP385" i="28"/>
  <c r="CL385" i="28"/>
  <c r="CH385" i="28"/>
  <c r="CG385" i="28"/>
  <c r="CC385" i="28"/>
  <c r="CB385" i="28"/>
  <c r="BX385" i="28"/>
  <c r="BT385" i="28"/>
  <c r="BP385" i="28"/>
  <c r="BO385" i="28"/>
  <c r="BN385" i="28"/>
  <c r="BI385" i="28"/>
  <c r="BC385" i="28"/>
  <c r="AX385" i="28"/>
  <c r="AW385" i="28"/>
  <c r="AR385" i="28"/>
  <c r="AM385" i="28"/>
  <c r="AF385" i="28"/>
  <c r="Y385" i="28"/>
  <c r="CR384" i="28"/>
  <c r="CQ384" i="28"/>
  <c r="CP384" i="28"/>
  <c r="CL384" i="28"/>
  <c r="CH384" i="28"/>
  <c r="CG384" i="28"/>
  <c r="CC384" i="28"/>
  <c r="BX384" i="28"/>
  <c r="BT384" i="28"/>
  <c r="BP384" i="28"/>
  <c r="BO384" i="28"/>
  <c r="BN384" i="28"/>
  <c r="BI384" i="28"/>
  <c r="BC384" i="28"/>
  <c r="AX384" i="28"/>
  <c r="AW384" i="28"/>
  <c r="AR384" i="28"/>
  <c r="AM384" i="28"/>
  <c r="AF384" i="28"/>
  <c r="Y384" i="28"/>
  <c r="CR383" i="28"/>
  <c r="CQ383" i="28"/>
  <c r="CP383" i="28"/>
  <c r="CL383" i="28"/>
  <c r="CH383" i="28"/>
  <c r="CG383" i="28"/>
  <c r="CC383" i="28"/>
  <c r="BX383" i="28"/>
  <c r="BT383" i="28"/>
  <c r="BP383" i="28"/>
  <c r="BO383" i="28"/>
  <c r="BN383" i="28"/>
  <c r="BI383" i="28"/>
  <c r="BC383" i="28"/>
  <c r="AX383" i="28"/>
  <c r="AW383" i="28"/>
  <c r="AR383" i="28"/>
  <c r="AM383" i="28"/>
  <c r="AF383" i="28"/>
  <c r="Y383" i="28"/>
  <c r="CR382" i="28"/>
  <c r="CQ382" i="28"/>
  <c r="CP382" i="28"/>
  <c r="CL382" i="28"/>
  <c r="CH382" i="28"/>
  <c r="CG382" i="28"/>
  <c r="CC382" i="28"/>
  <c r="BX382" i="28"/>
  <c r="BT382" i="28"/>
  <c r="BP382" i="28"/>
  <c r="BO382" i="28"/>
  <c r="BN382" i="28"/>
  <c r="BI382" i="28"/>
  <c r="BC382" i="28"/>
  <c r="AX382" i="28"/>
  <c r="AW382" i="28"/>
  <c r="AR382" i="28"/>
  <c r="AM382" i="28"/>
  <c r="AF382" i="28"/>
  <c r="Y382" i="28"/>
  <c r="CR381" i="28"/>
  <c r="CQ381" i="28"/>
  <c r="CP381" i="28"/>
  <c r="CL381" i="28"/>
  <c r="CH381" i="28"/>
  <c r="CG381" i="28"/>
  <c r="CC381" i="28"/>
  <c r="BX381" i="28"/>
  <c r="BT381" i="28"/>
  <c r="BP381" i="28"/>
  <c r="BO381" i="28"/>
  <c r="BN381" i="28"/>
  <c r="BI381" i="28"/>
  <c r="BC381" i="28"/>
  <c r="AX381" i="28"/>
  <c r="AW381" i="28"/>
  <c r="AR381" i="28"/>
  <c r="AM381" i="28"/>
  <c r="AF381" i="28"/>
  <c r="Y381" i="28"/>
  <c r="CR380" i="28"/>
  <c r="CQ380" i="28"/>
  <c r="CP380" i="28"/>
  <c r="CL380" i="28"/>
  <c r="CH380" i="28"/>
  <c r="CG380" i="28"/>
  <c r="CC380" i="28"/>
  <c r="BX380" i="28"/>
  <c r="BT380" i="28"/>
  <c r="BP380" i="28"/>
  <c r="BO380" i="28"/>
  <c r="BN380" i="28"/>
  <c r="BI380" i="28"/>
  <c r="BC380" i="28"/>
  <c r="AX380" i="28"/>
  <c r="AW380" i="28"/>
  <c r="AR380" i="28"/>
  <c r="AM380" i="28"/>
  <c r="AL380" i="28"/>
  <c r="AF380" i="28"/>
  <c r="AE380" i="28"/>
  <c r="V380" i="28"/>
  <c r="CR379" i="28"/>
  <c r="CQ379" i="28"/>
  <c r="CP379" i="28"/>
  <c r="CL379" i="28"/>
  <c r="CH379" i="28"/>
  <c r="CG379" i="28"/>
  <c r="CC379" i="28"/>
  <c r="BX379" i="28"/>
  <c r="BT379" i="28"/>
  <c r="BP379" i="28"/>
  <c r="BO379" i="28"/>
  <c r="BN379" i="28"/>
  <c r="BI379" i="28"/>
  <c r="BC379" i="28"/>
  <c r="AX379" i="28"/>
  <c r="AW379" i="28"/>
  <c r="AR379" i="28"/>
  <c r="AM379" i="28"/>
  <c r="AL379" i="28"/>
  <c r="AF379" i="28"/>
  <c r="AE379" i="28"/>
  <c r="V379" i="28"/>
  <c r="CR378" i="28"/>
  <c r="CQ378" i="28"/>
  <c r="CP378" i="28"/>
  <c r="CL378" i="28"/>
  <c r="CH378" i="28"/>
  <c r="CG378" i="28"/>
  <c r="CC378" i="28"/>
  <c r="BX378" i="28"/>
  <c r="BT378" i="28"/>
  <c r="BP378" i="28"/>
  <c r="BO378" i="28"/>
  <c r="BN378" i="28"/>
  <c r="BI378" i="28"/>
  <c r="BC378" i="28"/>
  <c r="AX378" i="28"/>
  <c r="AW378" i="28"/>
  <c r="AR378" i="28"/>
  <c r="AM378" i="28"/>
  <c r="AL378" i="28"/>
  <c r="AF378" i="28"/>
  <c r="AE378" i="28"/>
  <c r="V378" i="28"/>
  <c r="CR377" i="28"/>
  <c r="CQ377" i="28"/>
  <c r="CP377" i="28"/>
  <c r="CL377" i="28"/>
  <c r="CH377" i="28"/>
  <c r="CG377" i="28"/>
  <c r="CC377" i="28"/>
  <c r="BX377" i="28"/>
  <c r="BT377" i="28"/>
  <c r="BP377" i="28"/>
  <c r="BO377" i="28"/>
  <c r="BN377" i="28"/>
  <c r="BM377" i="28"/>
  <c r="BI377" i="28"/>
  <c r="BC377" i="28"/>
  <c r="AX377" i="28"/>
  <c r="AW377" i="28"/>
  <c r="AM377" i="28"/>
  <c r="AL377" i="28"/>
  <c r="AF377" i="28"/>
  <c r="AE377" i="28"/>
  <c r="Y377" i="28"/>
  <c r="X377" i="28"/>
  <c r="AQ377" i="28" s="1"/>
  <c r="CR376" i="28"/>
  <c r="CQ376" i="28"/>
  <c r="CP376" i="28"/>
  <c r="CL376" i="28"/>
  <c r="CH376" i="28"/>
  <c r="CG376" i="28"/>
  <c r="CC376" i="28"/>
  <c r="BX376" i="28"/>
  <c r="BT376" i="28"/>
  <c r="BP376" i="28"/>
  <c r="BO376" i="28"/>
  <c r="BN376" i="28"/>
  <c r="BM376" i="28"/>
  <c r="BI376" i="28"/>
  <c r="BC376" i="28"/>
  <c r="AX376" i="28"/>
  <c r="AW376" i="28"/>
  <c r="AO376" i="28"/>
  <c r="AM376" i="28"/>
  <c r="AL376" i="28"/>
  <c r="AF376" i="28"/>
  <c r="AE376" i="28"/>
  <c r="Y376" i="28"/>
  <c r="X376" i="28"/>
  <c r="CR375" i="28"/>
  <c r="CQ375" i="28"/>
  <c r="CP375" i="28"/>
  <c r="CL375" i="28"/>
  <c r="CH375" i="28"/>
  <c r="CG375" i="28"/>
  <c r="CC375" i="28"/>
  <c r="BX375" i="28"/>
  <c r="BT375" i="28"/>
  <c r="BP375" i="28"/>
  <c r="BO375" i="28"/>
  <c r="BN375" i="28"/>
  <c r="BM375" i="28"/>
  <c r="BI375" i="28"/>
  <c r="BC375" i="28"/>
  <c r="AX375" i="28"/>
  <c r="AW375" i="28"/>
  <c r="AM375" i="28"/>
  <c r="AL375" i="28"/>
  <c r="AF375" i="28"/>
  <c r="AE375" i="28"/>
  <c r="Y375" i="28"/>
  <c r="X375" i="28"/>
  <c r="AQ375" i="28" s="1"/>
  <c r="CR374" i="28"/>
  <c r="CQ374" i="28"/>
  <c r="CP374" i="28"/>
  <c r="CL374" i="28"/>
  <c r="CH374" i="28"/>
  <c r="CG374" i="28"/>
  <c r="CC374" i="28"/>
  <c r="BX374" i="28"/>
  <c r="BT374" i="28"/>
  <c r="BP374" i="28"/>
  <c r="BO374" i="28"/>
  <c r="BN374" i="28"/>
  <c r="BM374" i="28"/>
  <c r="BI374" i="28"/>
  <c r="BC374" i="28"/>
  <c r="AX374" i="28"/>
  <c r="AW374" i="28"/>
  <c r="AO374" i="28"/>
  <c r="AM374" i="28"/>
  <c r="AL374" i="28"/>
  <c r="AF374" i="28"/>
  <c r="AE374" i="28"/>
  <c r="Y374" i="28"/>
  <c r="X374" i="28"/>
  <c r="CR373" i="28"/>
  <c r="CQ373" i="28"/>
  <c r="CL373" i="28"/>
  <c r="CK373" i="28"/>
  <c r="CH373" i="28"/>
  <c r="CG373" i="28"/>
  <c r="CD373" i="28"/>
  <c r="CF373" i="28" s="1"/>
  <c r="CC373" i="28"/>
  <c r="CB373" i="28"/>
  <c r="BX373" i="28"/>
  <c r="BW373" i="28"/>
  <c r="BT373" i="28"/>
  <c r="BS373" i="28"/>
  <c r="BP373" i="28"/>
  <c r="BO373" i="28"/>
  <c r="BN373" i="28"/>
  <c r="BM373" i="28"/>
  <c r="BI373" i="28"/>
  <c r="BH373" i="28"/>
  <c r="BC373" i="28"/>
  <c r="BB373" i="28"/>
  <c r="AX373" i="28"/>
  <c r="AW373" i="28"/>
  <c r="AM373" i="28"/>
  <c r="AJ373" i="28"/>
  <c r="AL373" i="28" s="1"/>
  <c r="CM373" i="28" s="1"/>
  <c r="AF373" i="28"/>
  <c r="AE373" i="28"/>
  <c r="AC373" i="28"/>
  <c r="V373" i="28"/>
  <c r="CQ372" i="28"/>
  <c r="CL372" i="28"/>
  <c r="CK372" i="28"/>
  <c r="CH372" i="28"/>
  <c r="CC372" i="28"/>
  <c r="CB372" i="28"/>
  <c r="BX372" i="28"/>
  <c r="BW372" i="28"/>
  <c r="BT372" i="28"/>
  <c r="BS372" i="28"/>
  <c r="BP372" i="28"/>
  <c r="BO372" i="28"/>
  <c r="BN372" i="28"/>
  <c r="BM372" i="28"/>
  <c r="BI372" i="28"/>
  <c r="BH372" i="28"/>
  <c r="BC372" i="28"/>
  <c r="BB372" i="28"/>
  <c r="AX372" i="28"/>
  <c r="AW372" i="28"/>
  <c r="AJ372" i="28"/>
  <c r="AM372" i="28" s="1"/>
  <c r="AC372" i="28"/>
  <c r="AF372" i="28" s="1"/>
  <c r="Y372" i="28"/>
  <c r="X372" i="28"/>
  <c r="V372" i="28"/>
  <c r="CQ371" i="28"/>
  <c r="CL371" i="28"/>
  <c r="CK371" i="28"/>
  <c r="CH371" i="28"/>
  <c r="CC371" i="28"/>
  <c r="CB371" i="28"/>
  <c r="BX371" i="28"/>
  <c r="BW371" i="28"/>
  <c r="BT371" i="28"/>
  <c r="BS371" i="28"/>
  <c r="BP371" i="28"/>
  <c r="BO371" i="28"/>
  <c r="BN371" i="28"/>
  <c r="BM371" i="28"/>
  <c r="BI371" i="28"/>
  <c r="BH371" i="28"/>
  <c r="BC371" i="28"/>
  <c r="BB371" i="28"/>
  <c r="AX371" i="28"/>
  <c r="AW371" i="28"/>
  <c r="AM371" i="28"/>
  <c r="AL371" i="28"/>
  <c r="CM371" i="28" s="1"/>
  <c r="AJ371" i="28"/>
  <c r="AC371" i="28"/>
  <c r="Y371" i="28"/>
  <c r="V371" i="28"/>
  <c r="X371" i="28" s="1"/>
  <c r="CQ370" i="28"/>
  <c r="CM370" i="28"/>
  <c r="CL370" i="28"/>
  <c r="CK370" i="28"/>
  <c r="CH370" i="28"/>
  <c r="CG370" i="28"/>
  <c r="CF370" i="28"/>
  <c r="CC370" i="28"/>
  <c r="CB370" i="28"/>
  <c r="BX370" i="28"/>
  <c r="BW370" i="28"/>
  <c r="BT370" i="28"/>
  <c r="BS370" i="28"/>
  <c r="BP370" i="28"/>
  <c r="BO370" i="28"/>
  <c r="BN370" i="28"/>
  <c r="BM370" i="28"/>
  <c r="BI370" i="28"/>
  <c r="BH370" i="28"/>
  <c r="BC370" i="28"/>
  <c r="BB370" i="28"/>
  <c r="AX370" i="28"/>
  <c r="AW370" i="28"/>
  <c r="AM370" i="28"/>
  <c r="AL370" i="28"/>
  <c r="AJ370" i="28"/>
  <c r="AC370" i="28"/>
  <c r="Y370" i="28"/>
  <c r="V370" i="28"/>
  <c r="X370" i="28" s="1"/>
  <c r="CQ369" i="28"/>
  <c r="CM369" i="28"/>
  <c r="CL369" i="28"/>
  <c r="CK369" i="28"/>
  <c r="CH369" i="28"/>
  <c r="CG369" i="28"/>
  <c r="CF369" i="28"/>
  <c r="CC369" i="28"/>
  <c r="CB369" i="28"/>
  <c r="BX369" i="28"/>
  <c r="BW369" i="28"/>
  <c r="BT369" i="28"/>
  <c r="BS369" i="28"/>
  <c r="BP369" i="28"/>
  <c r="BO369" i="28"/>
  <c r="BN369" i="28"/>
  <c r="BM369" i="28"/>
  <c r="BI369" i="28"/>
  <c r="BH369" i="28"/>
  <c r="BC369" i="28"/>
  <c r="BB369" i="28"/>
  <c r="AX369" i="28"/>
  <c r="AW369" i="28"/>
  <c r="AM369" i="28"/>
  <c r="AL369" i="28"/>
  <c r="AJ369" i="28"/>
  <c r="AC369" i="28"/>
  <c r="Y369" i="28"/>
  <c r="V369" i="28"/>
  <c r="X369" i="28" s="1"/>
  <c r="CR368" i="28"/>
  <c r="CQ368" i="28"/>
  <c r="CP368" i="28"/>
  <c r="CL368" i="28"/>
  <c r="CH368" i="28"/>
  <c r="CG368" i="28"/>
  <c r="CC368" i="28"/>
  <c r="BX368" i="28"/>
  <c r="BT368" i="28"/>
  <c r="BP368" i="28"/>
  <c r="BO368" i="28"/>
  <c r="BN368" i="28"/>
  <c r="BI368" i="28"/>
  <c r="BC368" i="28"/>
  <c r="AX368" i="28"/>
  <c r="AW368" i="28"/>
  <c r="AR368" i="28"/>
  <c r="AM368" i="28"/>
  <c r="AF368" i="28"/>
  <c r="Y368" i="28"/>
  <c r="CR367" i="28"/>
  <c r="CQ367" i="28"/>
  <c r="CP367" i="28"/>
  <c r="CL367" i="28"/>
  <c r="CH367" i="28"/>
  <c r="CG367" i="28"/>
  <c r="CC367" i="28"/>
  <c r="BX367" i="28"/>
  <c r="BT367" i="28"/>
  <c r="BP367" i="28"/>
  <c r="BO367" i="28"/>
  <c r="BN367" i="28"/>
  <c r="BI367" i="28"/>
  <c r="BC367" i="28"/>
  <c r="AX367" i="28"/>
  <c r="AW367" i="28"/>
  <c r="AR367" i="28"/>
  <c r="AM367" i="28"/>
  <c r="AF367" i="28"/>
  <c r="Y367" i="28"/>
  <c r="CR366" i="28"/>
  <c r="CQ366" i="28"/>
  <c r="CP366" i="28"/>
  <c r="CL366" i="28"/>
  <c r="CH366" i="28"/>
  <c r="CG366" i="28"/>
  <c r="CC366" i="28"/>
  <c r="BX366" i="28"/>
  <c r="BT366" i="28"/>
  <c r="BP366" i="28"/>
  <c r="BO366" i="28"/>
  <c r="BN366" i="28"/>
  <c r="BI366" i="28"/>
  <c r="BC366" i="28"/>
  <c r="AX366" i="28"/>
  <c r="AW366" i="28"/>
  <c r="AR366" i="28"/>
  <c r="AM366" i="28"/>
  <c r="AF366" i="28"/>
  <c r="Y366" i="28"/>
  <c r="CR365" i="28"/>
  <c r="CQ365" i="28"/>
  <c r="CP365" i="28"/>
  <c r="CL365" i="28"/>
  <c r="CH365" i="28"/>
  <c r="CG365" i="28"/>
  <c r="CC365" i="28"/>
  <c r="BX365" i="28"/>
  <c r="BT365" i="28"/>
  <c r="BP365" i="28"/>
  <c r="BO365" i="28"/>
  <c r="BN365" i="28"/>
  <c r="BI365" i="28"/>
  <c r="BC365" i="28"/>
  <c r="AX365" i="28"/>
  <c r="AW365" i="28"/>
  <c r="AR365" i="28"/>
  <c r="AM365" i="28"/>
  <c r="AF365" i="28"/>
  <c r="Y365" i="28"/>
  <c r="CR364" i="28"/>
  <c r="CQ364" i="28"/>
  <c r="CP364" i="28"/>
  <c r="CL364" i="28"/>
  <c r="CH364" i="28"/>
  <c r="CG364" i="28"/>
  <c r="CC364" i="28"/>
  <c r="BX364" i="28"/>
  <c r="BT364" i="28"/>
  <c r="BP364" i="28"/>
  <c r="BO364" i="28"/>
  <c r="BN364" i="28"/>
  <c r="BI364" i="28"/>
  <c r="BC364" i="28"/>
  <c r="AX364" i="28"/>
  <c r="AW364" i="28"/>
  <c r="AR364" i="28"/>
  <c r="AM364" i="28"/>
  <c r="AF364" i="28"/>
  <c r="Y364" i="28"/>
  <c r="CR363" i="28"/>
  <c r="CQ363" i="28"/>
  <c r="CP363" i="28"/>
  <c r="CL363" i="28"/>
  <c r="CH363" i="28"/>
  <c r="CG363" i="28"/>
  <c r="CC363" i="28"/>
  <c r="CB363" i="28"/>
  <c r="BX363" i="28"/>
  <c r="BT363" i="28"/>
  <c r="BP363" i="28"/>
  <c r="BO363" i="28"/>
  <c r="BN363" i="28"/>
  <c r="BI363" i="28"/>
  <c r="BC363" i="28"/>
  <c r="AX363" i="28"/>
  <c r="AW363" i="28"/>
  <c r="AR363" i="28"/>
  <c r="AM363" i="28"/>
  <c r="AF363" i="28"/>
  <c r="Y363" i="28"/>
  <c r="CR362" i="28"/>
  <c r="CQ362" i="28"/>
  <c r="CP362" i="28"/>
  <c r="CL362" i="28"/>
  <c r="CH362" i="28"/>
  <c r="CG362" i="28"/>
  <c r="CC362" i="28"/>
  <c r="BX362" i="28"/>
  <c r="BT362" i="28"/>
  <c r="BP362" i="28"/>
  <c r="BO362" i="28"/>
  <c r="BN362" i="28"/>
  <c r="BI362" i="28"/>
  <c r="BC362" i="28"/>
  <c r="AX362" i="28"/>
  <c r="AW362" i="28"/>
  <c r="AR362" i="28"/>
  <c r="AM362" i="28"/>
  <c r="AF362" i="28"/>
  <c r="Y362" i="28"/>
  <c r="CR361" i="28"/>
  <c r="CQ361" i="28"/>
  <c r="CP361" i="28"/>
  <c r="CL361" i="28"/>
  <c r="CH361" i="28"/>
  <c r="CG361" i="28"/>
  <c r="CC361" i="28"/>
  <c r="BX361" i="28"/>
  <c r="BT361" i="28"/>
  <c r="BP361" i="28"/>
  <c r="BO361" i="28"/>
  <c r="BN361" i="28"/>
  <c r="BI361" i="28"/>
  <c r="BC361" i="28"/>
  <c r="AX361" i="28"/>
  <c r="AW361" i="28"/>
  <c r="AR361" i="28"/>
  <c r="AM361" i="28"/>
  <c r="AF361" i="28"/>
  <c r="Y361" i="28"/>
  <c r="CR360" i="28"/>
  <c r="CQ360" i="28"/>
  <c r="CP360" i="28"/>
  <c r="CL360" i="28"/>
  <c r="CH360" i="28"/>
  <c r="CG360" i="28"/>
  <c r="CC360" i="28"/>
  <c r="BX360" i="28"/>
  <c r="BT360" i="28"/>
  <c r="BP360" i="28"/>
  <c r="BO360" i="28"/>
  <c r="BN360" i="28"/>
  <c r="BI360" i="28"/>
  <c r="BC360" i="28"/>
  <c r="AX360" i="28"/>
  <c r="AW360" i="28"/>
  <c r="AR360" i="28"/>
  <c r="AM360" i="28"/>
  <c r="AF360" i="28"/>
  <c r="Y360" i="28"/>
  <c r="CR359" i="28"/>
  <c r="CQ359" i="28"/>
  <c r="CP359" i="28"/>
  <c r="CL359" i="28"/>
  <c r="CH359" i="28"/>
  <c r="CG359" i="28"/>
  <c r="CC359" i="28"/>
  <c r="BX359" i="28"/>
  <c r="BT359" i="28"/>
  <c r="BP359" i="28"/>
  <c r="BO359" i="28"/>
  <c r="BN359" i="28"/>
  <c r="BI359" i="28"/>
  <c r="BC359" i="28"/>
  <c r="AX359" i="28"/>
  <c r="AW359" i="28"/>
  <c r="AR359" i="28"/>
  <c r="AM359" i="28"/>
  <c r="AF359" i="28"/>
  <c r="Y359" i="28"/>
  <c r="CR358" i="28"/>
  <c r="CQ358" i="28"/>
  <c r="CP358" i="28"/>
  <c r="CL358" i="28"/>
  <c r="CH358" i="28"/>
  <c r="CG358" i="28"/>
  <c r="CC358" i="28"/>
  <c r="BX358" i="28"/>
  <c r="BT358" i="28"/>
  <c r="BP358" i="28"/>
  <c r="BO358" i="28"/>
  <c r="BN358" i="28"/>
  <c r="BI358" i="28"/>
  <c r="BC358" i="28"/>
  <c r="AX358" i="28"/>
  <c r="AW358" i="28"/>
  <c r="AR358" i="28"/>
  <c r="AM358" i="28"/>
  <c r="AF358" i="28"/>
  <c r="Y358" i="28"/>
  <c r="CR357" i="28"/>
  <c r="CQ357" i="28"/>
  <c r="CP357" i="28"/>
  <c r="CL357" i="28"/>
  <c r="CH357" i="28"/>
  <c r="CG357" i="28"/>
  <c r="CC357" i="28"/>
  <c r="BX357" i="28"/>
  <c r="BT357" i="28"/>
  <c r="BP357" i="28"/>
  <c r="BO357" i="28"/>
  <c r="BN357" i="28"/>
  <c r="BI357" i="28"/>
  <c r="BC357" i="28"/>
  <c r="AX357" i="28"/>
  <c r="AW357" i="28"/>
  <c r="AR357" i="28"/>
  <c r="AM357" i="28"/>
  <c r="AF357" i="28"/>
  <c r="Y357" i="28"/>
  <c r="CR356" i="28"/>
  <c r="CQ356" i="28"/>
  <c r="CP356" i="28"/>
  <c r="CL356" i="28"/>
  <c r="CH356" i="28"/>
  <c r="CG356" i="28"/>
  <c r="CC356" i="28"/>
  <c r="BX356" i="28"/>
  <c r="BT356" i="28"/>
  <c r="BP356" i="28"/>
  <c r="BO356" i="28"/>
  <c r="BN356" i="28"/>
  <c r="BI356" i="28"/>
  <c r="BC356" i="28"/>
  <c r="AX356" i="28"/>
  <c r="AW356" i="28"/>
  <c r="AR356" i="28"/>
  <c r="AM356" i="28"/>
  <c r="AF356" i="28"/>
  <c r="Y356" i="28"/>
  <c r="CP355" i="28"/>
  <c r="CL355" i="28"/>
  <c r="CG355" i="28"/>
  <c r="BX355" i="28"/>
  <c r="BT355" i="28"/>
  <c r="BO355" i="28"/>
  <c r="BN355" i="28"/>
  <c r="BI355" i="28"/>
  <c r="BC355" i="28"/>
  <c r="AX355" i="28"/>
  <c r="AW355" i="28"/>
  <c r="AR355" i="28"/>
  <c r="AM355" i="28"/>
  <c r="AF355" i="28"/>
  <c r="Y355" i="28"/>
  <c r="CR354" i="28"/>
  <c r="CQ354" i="28"/>
  <c r="CP354" i="28"/>
  <c r="CL354" i="28"/>
  <c r="CH354" i="28"/>
  <c r="CG354" i="28"/>
  <c r="CC354" i="28"/>
  <c r="BX354" i="28"/>
  <c r="BT354" i="28"/>
  <c r="BP354" i="28"/>
  <c r="BO354" i="28"/>
  <c r="BN354" i="28"/>
  <c r="BI354" i="28"/>
  <c r="BC354" i="28"/>
  <c r="AX354" i="28"/>
  <c r="AW354" i="28"/>
  <c r="AR354" i="28"/>
  <c r="AM354" i="28"/>
  <c r="AF354" i="28"/>
  <c r="Y354" i="28"/>
  <c r="CR353" i="28"/>
  <c r="CQ353" i="28"/>
  <c r="CP353" i="28"/>
  <c r="CL353" i="28"/>
  <c r="CH353" i="28"/>
  <c r="CG353" i="28"/>
  <c r="CC353" i="28"/>
  <c r="BX353" i="28"/>
  <c r="BT353" i="28"/>
  <c r="BP353" i="28"/>
  <c r="BO353" i="28"/>
  <c r="BN353" i="28"/>
  <c r="BI353" i="28"/>
  <c r="BC353" i="28"/>
  <c r="AX353" i="28"/>
  <c r="AW353" i="28"/>
  <c r="AR353" i="28"/>
  <c r="AM353" i="28"/>
  <c r="AF353" i="28"/>
  <c r="Y353" i="28"/>
  <c r="CR352" i="28"/>
  <c r="CQ352" i="28"/>
  <c r="CP352" i="28"/>
  <c r="CL352" i="28"/>
  <c r="CH352" i="28"/>
  <c r="CG352" i="28"/>
  <c r="CC352" i="28"/>
  <c r="BX352" i="28"/>
  <c r="BT352" i="28"/>
  <c r="BP352" i="28"/>
  <c r="BO352" i="28"/>
  <c r="BN352" i="28"/>
  <c r="BI352" i="28"/>
  <c r="BC352" i="28"/>
  <c r="AX352" i="28"/>
  <c r="AW352" i="28"/>
  <c r="AR352" i="28"/>
  <c r="AM352" i="28"/>
  <c r="AF352" i="28"/>
  <c r="Y352" i="28"/>
  <c r="CR351" i="28"/>
  <c r="CQ351" i="28"/>
  <c r="CP351" i="28"/>
  <c r="CL351" i="28"/>
  <c r="CH351" i="28"/>
  <c r="CG351" i="28"/>
  <c r="CC351" i="28"/>
  <c r="BX351" i="28"/>
  <c r="BT351" i="28"/>
  <c r="BP351" i="28"/>
  <c r="BO351" i="28"/>
  <c r="BN351" i="28"/>
  <c r="BI351" i="28"/>
  <c r="BC351" i="28"/>
  <c r="AX351" i="28"/>
  <c r="AW351" i="28"/>
  <c r="AR351" i="28"/>
  <c r="AM351" i="28"/>
  <c r="AF351" i="28"/>
  <c r="Y351" i="28"/>
  <c r="CR350" i="28"/>
  <c r="CQ350" i="28"/>
  <c r="CP350" i="28"/>
  <c r="CL350" i="28"/>
  <c r="CH350" i="28"/>
  <c r="CG350" i="28"/>
  <c r="CC350" i="28"/>
  <c r="BX350" i="28"/>
  <c r="BT350" i="28"/>
  <c r="BP350" i="28"/>
  <c r="BO350" i="28"/>
  <c r="BN350" i="28"/>
  <c r="BI350" i="28"/>
  <c r="BC350" i="28"/>
  <c r="AX350" i="28"/>
  <c r="AW350" i="28"/>
  <c r="AR350" i="28"/>
  <c r="AM350" i="28"/>
  <c r="AF350" i="28"/>
  <c r="Y350" i="28"/>
  <c r="CR349" i="28"/>
  <c r="CQ349" i="28"/>
  <c r="CP349" i="28"/>
  <c r="CL349" i="28"/>
  <c r="CH349" i="28"/>
  <c r="CG349" i="28"/>
  <c r="CC349" i="28"/>
  <c r="BX349" i="28"/>
  <c r="BT349" i="28"/>
  <c r="BP349" i="28"/>
  <c r="BO349" i="28"/>
  <c r="BN349" i="28"/>
  <c r="BI349" i="28"/>
  <c r="BC349" i="28"/>
  <c r="AX349" i="28"/>
  <c r="AW349" i="28"/>
  <c r="AR349" i="28"/>
  <c r="AM349" i="28"/>
  <c r="AF349" i="28"/>
  <c r="Y349" i="28"/>
  <c r="CR348" i="28"/>
  <c r="CQ348" i="28"/>
  <c r="CP348" i="28"/>
  <c r="CL348" i="28"/>
  <c r="CH348" i="28"/>
  <c r="CG348" i="28"/>
  <c r="CC348" i="28"/>
  <c r="BX348" i="28"/>
  <c r="BT348" i="28"/>
  <c r="BP348" i="28"/>
  <c r="BO348" i="28"/>
  <c r="BN348" i="28"/>
  <c r="BI348" i="28"/>
  <c r="BC348" i="28"/>
  <c r="AX348" i="28"/>
  <c r="AW348" i="28"/>
  <c r="AR348" i="28"/>
  <c r="AM348" i="28"/>
  <c r="AF348" i="28"/>
  <c r="Y348" i="28"/>
  <c r="CR347" i="28"/>
  <c r="CQ347" i="28"/>
  <c r="CP347" i="28"/>
  <c r="CL347" i="28"/>
  <c r="CH347" i="28"/>
  <c r="CG347" i="28"/>
  <c r="CC347" i="28"/>
  <c r="BX347" i="28"/>
  <c r="BT347" i="28"/>
  <c r="BP347" i="28"/>
  <c r="BO347" i="28"/>
  <c r="BN347" i="28"/>
  <c r="BI347" i="28"/>
  <c r="BC347" i="28"/>
  <c r="AX347" i="28"/>
  <c r="AW347" i="28"/>
  <c r="AR347" i="28"/>
  <c r="AM347" i="28"/>
  <c r="AF347" i="28"/>
  <c r="Y347" i="28"/>
  <c r="CR346" i="28"/>
  <c r="CQ346" i="28"/>
  <c r="CP346" i="28"/>
  <c r="CL346" i="28"/>
  <c r="CH346" i="28"/>
  <c r="CG346" i="28"/>
  <c r="CC346" i="28"/>
  <c r="BX346" i="28"/>
  <c r="BT346" i="28"/>
  <c r="BP346" i="28"/>
  <c r="BO346" i="28"/>
  <c r="BN346" i="28"/>
  <c r="BI346" i="28"/>
  <c r="BC346" i="28"/>
  <c r="AX346" i="28"/>
  <c r="AW346" i="28"/>
  <c r="AR346" i="28"/>
  <c r="AM346" i="28"/>
  <c r="AL346" i="28"/>
  <c r="AF346" i="28"/>
  <c r="AE346" i="28"/>
  <c r="V346" i="28"/>
  <c r="Y346" i="28" s="1"/>
  <c r="CR345" i="28"/>
  <c r="CQ345" i="28"/>
  <c r="CP345" i="28"/>
  <c r="CL345" i="28"/>
  <c r="CH345" i="28"/>
  <c r="CG345" i="28"/>
  <c r="CC345" i="28"/>
  <c r="BX345" i="28"/>
  <c r="BT345" i="28"/>
  <c r="BP345" i="28"/>
  <c r="BO345" i="28"/>
  <c r="BN345" i="28"/>
  <c r="BI345" i="28"/>
  <c r="BC345" i="28"/>
  <c r="AX345" i="28"/>
  <c r="AW345" i="28"/>
  <c r="AR345" i="28"/>
  <c r="AM345" i="28"/>
  <c r="AL345" i="28"/>
  <c r="AF345" i="28"/>
  <c r="AE345" i="28"/>
  <c r="V345" i="28"/>
  <c r="Y345" i="28" s="1"/>
  <c r="CR344" i="28"/>
  <c r="CQ344" i="28"/>
  <c r="CP344" i="28"/>
  <c r="CL344" i="28"/>
  <c r="CH344" i="28"/>
  <c r="CG344" i="28"/>
  <c r="CC344" i="28"/>
  <c r="BX344" i="28"/>
  <c r="BT344" i="28"/>
  <c r="BP344" i="28"/>
  <c r="BO344" i="28"/>
  <c r="BN344" i="28"/>
  <c r="BI344" i="28"/>
  <c r="BC344" i="28"/>
  <c r="AX344" i="28"/>
  <c r="AW344" i="28"/>
  <c r="AR344" i="28"/>
  <c r="AM344" i="28"/>
  <c r="AL344" i="28"/>
  <c r="AF344" i="28"/>
  <c r="AE344" i="28"/>
  <c r="V344" i="28"/>
  <c r="Y344" i="28" s="1"/>
  <c r="CR343" i="28"/>
  <c r="CQ343" i="28"/>
  <c r="CP343" i="28"/>
  <c r="CL343" i="28"/>
  <c r="CH343" i="28"/>
  <c r="CG343" i="28"/>
  <c r="CC343" i="28"/>
  <c r="BX343" i="28"/>
  <c r="BT343" i="28"/>
  <c r="BP343" i="28"/>
  <c r="BO343" i="28"/>
  <c r="BN343" i="28"/>
  <c r="BI343" i="28"/>
  <c r="BC343" i="28"/>
  <c r="AX343" i="28"/>
  <c r="AW343" i="28"/>
  <c r="AR343" i="28"/>
  <c r="AM343" i="28"/>
  <c r="AL343" i="28"/>
  <c r="AF343" i="28"/>
  <c r="AE343" i="28"/>
  <c r="V343" i="28"/>
  <c r="Y343" i="28" s="1"/>
  <c r="CR342" i="28"/>
  <c r="CQ342" i="28"/>
  <c r="CP342" i="28"/>
  <c r="CL342" i="28"/>
  <c r="CH342" i="28"/>
  <c r="CG342" i="28"/>
  <c r="CC342" i="28"/>
  <c r="BX342" i="28"/>
  <c r="BT342" i="28"/>
  <c r="BP342" i="28"/>
  <c r="BO342" i="28"/>
  <c r="BN342" i="28"/>
  <c r="BI342" i="28"/>
  <c r="BC342" i="28"/>
  <c r="AX342" i="28"/>
  <c r="AW342" i="28"/>
  <c r="AR342" i="28"/>
  <c r="AM342" i="28"/>
  <c r="AL342" i="28"/>
  <c r="AF342" i="28"/>
  <c r="AE342" i="28"/>
  <c r="V342" i="28"/>
  <c r="Y342" i="28" s="1"/>
  <c r="CR341" i="28"/>
  <c r="CQ341" i="28"/>
  <c r="CP341" i="28"/>
  <c r="CL341" i="28"/>
  <c r="CH341" i="28"/>
  <c r="CG341" i="28"/>
  <c r="CC341" i="28"/>
  <c r="BX341" i="28"/>
  <c r="BT341" i="28"/>
  <c r="BP341" i="28"/>
  <c r="BO341" i="28"/>
  <c r="BN341" i="28"/>
  <c r="BI341" i="28"/>
  <c r="BC341" i="28"/>
  <c r="AX341" i="28"/>
  <c r="AW341" i="28"/>
  <c r="AR341" i="28"/>
  <c r="AM341" i="28"/>
  <c r="AL341" i="28"/>
  <c r="AF341" i="28"/>
  <c r="AE341" i="28"/>
  <c r="V341" i="28"/>
  <c r="Y341" i="28" s="1"/>
  <c r="CQ340" i="28"/>
  <c r="CL340" i="28"/>
  <c r="CK340" i="28"/>
  <c r="CH340" i="28"/>
  <c r="CG340" i="28"/>
  <c r="CF340" i="28"/>
  <c r="CD340" i="28"/>
  <c r="CC340" i="28"/>
  <c r="CB340" i="28"/>
  <c r="BT340" i="28"/>
  <c r="BS340" i="28"/>
  <c r="BP340" i="28"/>
  <c r="BO340" i="28"/>
  <c r="BN340" i="28"/>
  <c r="BM340" i="28"/>
  <c r="BI340" i="28"/>
  <c r="BH340" i="28"/>
  <c r="BC340" i="28"/>
  <c r="BB340" i="28"/>
  <c r="AX340" i="28"/>
  <c r="AW340" i="28"/>
  <c r="AM340" i="28"/>
  <c r="AJ340" i="28"/>
  <c r="AL340" i="28" s="1"/>
  <c r="CM340" i="28" s="1"/>
  <c r="AF340" i="28"/>
  <c r="AC340" i="28"/>
  <c r="V340" i="28"/>
  <c r="CQ339" i="28"/>
  <c r="CL339" i="28"/>
  <c r="CK339" i="28"/>
  <c r="CH339" i="28"/>
  <c r="CG339" i="28"/>
  <c r="CD339" i="28"/>
  <c r="CF339" i="28" s="1"/>
  <c r="CC339" i="28"/>
  <c r="CB339" i="28"/>
  <c r="BT339" i="28"/>
  <c r="BS339" i="28"/>
  <c r="BP339" i="28"/>
  <c r="BO339" i="28"/>
  <c r="BN339" i="28"/>
  <c r="BM339" i="28"/>
  <c r="BI339" i="28"/>
  <c r="BH339" i="28"/>
  <c r="BC339" i="28"/>
  <c r="BB339" i="28"/>
  <c r="AX339" i="28"/>
  <c r="AW339" i="28"/>
  <c r="AO339" i="28"/>
  <c r="AL339" i="28"/>
  <c r="CM339" i="28" s="1"/>
  <c r="AJ339" i="28"/>
  <c r="AM339" i="28" s="1"/>
  <c r="AC339" i="28"/>
  <c r="AF339" i="28" s="1"/>
  <c r="X339" i="28"/>
  <c r="AQ339" i="28" s="1"/>
  <c r="V339" i="28"/>
  <c r="Y339" i="28" s="1"/>
  <c r="CQ338" i="28"/>
  <c r="CL338" i="28"/>
  <c r="CK338" i="28"/>
  <c r="CH338" i="28"/>
  <c r="CF338" i="28"/>
  <c r="CD338" i="28"/>
  <c r="CG338" i="28" s="1"/>
  <c r="CC338" i="28"/>
  <c r="CB338" i="28"/>
  <c r="BU338" i="28"/>
  <c r="BT338" i="28"/>
  <c r="BS338" i="28"/>
  <c r="BP338" i="28"/>
  <c r="BO338" i="28"/>
  <c r="BN338" i="28"/>
  <c r="BM338" i="28"/>
  <c r="BI338" i="28"/>
  <c r="BH338" i="28"/>
  <c r="BC338" i="28"/>
  <c r="BB338" i="28"/>
  <c r="AX338" i="28"/>
  <c r="AW338" i="28"/>
  <c r="AM338" i="28"/>
  <c r="AL338" i="28"/>
  <c r="CM338" i="28" s="1"/>
  <c r="AJ338" i="28"/>
  <c r="AC338" i="28"/>
  <c r="AF338" i="28" s="1"/>
  <c r="Y338" i="28"/>
  <c r="X338" i="28"/>
  <c r="AO338" i="28" s="1"/>
  <c r="V338" i="28"/>
  <c r="CQ337" i="28"/>
  <c r="CL337" i="28"/>
  <c r="CK337" i="28"/>
  <c r="CH337" i="28"/>
  <c r="CG337" i="28"/>
  <c r="CF337" i="28"/>
  <c r="CC337" i="28"/>
  <c r="CB337" i="28"/>
  <c r="BX337" i="28"/>
  <c r="BW337" i="28"/>
  <c r="BT337" i="28"/>
  <c r="BS337" i="28"/>
  <c r="BP337" i="28"/>
  <c r="BO337" i="28"/>
  <c r="BN337" i="28"/>
  <c r="BM337" i="28"/>
  <c r="BI337" i="28"/>
  <c r="BH337" i="28"/>
  <c r="BC337" i="28"/>
  <c r="BB337" i="28"/>
  <c r="AX337" i="28"/>
  <c r="AW337" i="28"/>
  <c r="AL337" i="28"/>
  <c r="CM337" i="28" s="1"/>
  <c r="AJ337" i="28"/>
  <c r="AM337" i="28" s="1"/>
  <c r="AC337" i="28"/>
  <c r="AF337" i="28" s="1"/>
  <c r="V337" i="28"/>
  <c r="Y337" i="28" s="1"/>
  <c r="CQ336" i="28"/>
  <c r="CL336" i="28"/>
  <c r="CK336" i="28"/>
  <c r="CH336" i="28"/>
  <c r="CF336" i="28"/>
  <c r="CD336" i="28"/>
  <c r="CG336" i="28" s="1"/>
  <c r="CC336" i="28"/>
  <c r="CB336" i="28"/>
  <c r="BT336" i="28"/>
  <c r="BS336" i="28"/>
  <c r="BP336" i="28"/>
  <c r="BO336" i="28"/>
  <c r="BN336" i="28"/>
  <c r="BM336" i="28"/>
  <c r="BI336" i="28"/>
  <c r="BH336" i="28"/>
  <c r="BC336" i="28"/>
  <c r="BB336" i="28"/>
  <c r="AX336" i="28"/>
  <c r="AW336" i="28"/>
  <c r="AM336" i="28"/>
  <c r="AL336" i="28"/>
  <c r="CM336" i="28" s="1"/>
  <c r="AJ336" i="28"/>
  <c r="AC336" i="28"/>
  <c r="AF336" i="28" s="1"/>
  <c r="Y336" i="28"/>
  <c r="X336" i="28"/>
  <c r="V336" i="28"/>
  <c r="CR335" i="28"/>
  <c r="CQ335" i="28"/>
  <c r="CL335" i="28"/>
  <c r="CK335" i="28"/>
  <c r="CH335" i="28"/>
  <c r="CC335" i="28"/>
  <c r="CB335" i="28"/>
  <c r="BX335" i="28"/>
  <c r="BW335" i="28"/>
  <c r="BT335" i="28"/>
  <c r="BS335" i="28"/>
  <c r="BP335" i="28"/>
  <c r="BO335" i="28"/>
  <c r="BN335" i="28"/>
  <c r="BM335" i="28"/>
  <c r="BI335" i="28"/>
  <c r="BH335" i="28"/>
  <c r="BC335" i="28"/>
  <c r="BB335" i="28"/>
  <c r="AX335" i="28"/>
  <c r="AW335" i="28"/>
  <c r="AM335" i="28"/>
  <c r="AL335" i="28"/>
  <c r="CM335" i="28" s="1"/>
  <c r="AJ335" i="28"/>
  <c r="AC335" i="28"/>
  <c r="V335" i="28"/>
  <c r="X335" i="28" s="1"/>
  <c r="CQ334" i="28"/>
  <c r="CM334" i="28"/>
  <c r="CL334" i="28"/>
  <c r="CK334" i="28"/>
  <c r="CH334" i="28"/>
  <c r="CC334" i="28"/>
  <c r="CB334" i="28"/>
  <c r="BX334" i="28"/>
  <c r="BW334" i="28"/>
  <c r="BT334" i="28"/>
  <c r="BS334" i="28"/>
  <c r="BP334" i="28"/>
  <c r="BO334" i="28"/>
  <c r="BN334" i="28"/>
  <c r="BM334" i="28"/>
  <c r="BI334" i="28"/>
  <c r="BH334" i="28"/>
  <c r="BC334" i="28"/>
  <c r="BB334" i="28"/>
  <c r="AX334" i="28"/>
  <c r="AW334" i="28"/>
  <c r="AM334" i="28"/>
  <c r="AL334" i="28"/>
  <c r="AJ334" i="28"/>
  <c r="AE334" i="28"/>
  <c r="CD334" i="28" s="1"/>
  <c r="AC334" i="28"/>
  <c r="AF334" i="28" s="1"/>
  <c r="X334" i="28"/>
  <c r="AO334" i="28" s="1"/>
  <c r="V334" i="28"/>
  <c r="Y334" i="28" s="1"/>
  <c r="CQ333" i="28"/>
  <c r="CL333" i="28"/>
  <c r="CK333" i="28"/>
  <c r="CH333" i="28"/>
  <c r="CC333" i="28"/>
  <c r="CB333" i="28"/>
  <c r="BX333" i="28"/>
  <c r="BW333" i="28"/>
  <c r="BT333" i="28"/>
  <c r="BS333" i="28"/>
  <c r="BP333" i="28"/>
  <c r="BO333" i="28"/>
  <c r="BN333" i="28"/>
  <c r="BM333" i="28"/>
  <c r="BI333" i="28"/>
  <c r="BH333" i="28"/>
  <c r="BC333" i="28"/>
  <c r="BB333" i="28"/>
  <c r="AX333" i="28"/>
  <c r="AW333" i="28"/>
  <c r="AM333" i="28"/>
  <c r="AJ333" i="28"/>
  <c r="AL333" i="28" s="1"/>
  <c r="CM333" i="28" s="1"/>
  <c r="CO333" i="28" s="1"/>
  <c r="AF333" i="28"/>
  <c r="AE333" i="28"/>
  <c r="CD333" i="28" s="1"/>
  <c r="AC333" i="28"/>
  <c r="Y333" i="28"/>
  <c r="X333" i="28"/>
  <c r="V333" i="28"/>
  <c r="CQ332" i="28"/>
  <c r="CL332" i="28"/>
  <c r="CK332" i="28"/>
  <c r="CH332" i="28"/>
  <c r="CC332" i="28"/>
  <c r="CB332" i="28"/>
  <c r="BX332" i="28"/>
  <c r="BW332" i="28"/>
  <c r="BT332" i="28"/>
  <c r="BS332" i="28"/>
  <c r="BP332" i="28"/>
  <c r="BO332" i="28"/>
  <c r="BN332" i="28"/>
  <c r="BM332" i="28"/>
  <c r="BI332" i="28"/>
  <c r="BH332" i="28"/>
  <c r="BC332" i="28"/>
  <c r="BB332" i="28"/>
  <c r="AX332" i="28"/>
  <c r="AW332" i="28"/>
  <c r="AJ332" i="28"/>
  <c r="AF332" i="28"/>
  <c r="AC332" i="28"/>
  <c r="AE332" i="28" s="1"/>
  <c r="CD332" i="28" s="1"/>
  <c r="Y332" i="28"/>
  <c r="X332" i="28"/>
  <c r="V332" i="28"/>
  <c r="CQ331" i="28"/>
  <c r="CL331" i="28"/>
  <c r="CK331" i="28"/>
  <c r="CH331" i="28"/>
  <c r="CC331" i="28"/>
  <c r="CB331" i="28"/>
  <c r="BX331" i="28"/>
  <c r="BW331" i="28"/>
  <c r="BT331" i="28"/>
  <c r="BS331" i="28"/>
  <c r="BP331" i="28"/>
  <c r="BO331" i="28"/>
  <c r="BN331" i="28"/>
  <c r="BM331" i="28"/>
  <c r="BI331" i="28"/>
  <c r="BH331" i="28"/>
  <c r="BC331" i="28"/>
  <c r="BB331" i="28"/>
  <c r="AX331" i="28"/>
  <c r="AW331" i="28"/>
  <c r="AL331" i="28"/>
  <c r="CM331" i="28" s="1"/>
  <c r="CP331" i="28" s="1"/>
  <c r="AJ331" i="28"/>
  <c r="AM331" i="28" s="1"/>
  <c r="AE331" i="28"/>
  <c r="CD331" i="28" s="1"/>
  <c r="AC331" i="28"/>
  <c r="AF331" i="28" s="1"/>
  <c r="Y331" i="28"/>
  <c r="V331" i="28"/>
  <c r="X331" i="28" s="1"/>
  <c r="CQ330" i="28"/>
  <c r="CL330" i="28"/>
  <c r="CK330" i="28"/>
  <c r="CH330" i="28"/>
  <c r="CC330" i="28"/>
  <c r="CB330" i="28"/>
  <c r="BX330" i="28"/>
  <c r="BW330" i="28"/>
  <c r="BT330" i="28"/>
  <c r="BS330" i="28"/>
  <c r="BP330" i="28"/>
  <c r="BO330" i="28"/>
  <c r="BN330" i="28"/>
  <c r="BM330" i="28"/>
  <c r="BI330" i="28"/>
  <c r="BH330" i="28"/>
  <c r="BC330" i="28"/>
  <c r="BB330" i="28"/>
  <c r="AX330" i="28"/>
  <c r="AW330" i="28"/>
  <c r="AM330" i="28"/>
  <c r="AL330" i="28"/>
  <c r="CM330" i="28" s="1"/>
  <c r="AJ330" i="28"/>
  <c r="AF330" i="28"/>
  <c r="AE330" i="28"/>
  <c r="CD330" i="28" s="1"/>
  <c r="AC330" i="28"/>
  <c r="V330" i="28"/>
  <c r="CQ329" i="28"/>
  <c r="CP329" i="28"/>
  <c r="CL329" i="28"/>
  <c r="CK329" i="28"/>
  <c r="CH329" i="28"/>
  <c r="CC329" i="28"/>
  <c r="CB329" i="28"/>
  <c r="BT329" i="28"/>
  <c r="BS329" i="28"/>
  <c r="BP329" i="28"/>
  <c r="BO329" i="28"/>
  <c r="BN329" i="28"/>
  <c r="BM329" i="28"/>
  <c r="BI329" i="28"/>
  <c r="BH329" i="28"/>
  <c r="BC329" i="28"/>
  <c r="BB329" i="28"/>
  <c r="AX329" i="28"/>
  <c r="AW329" i="28"/>
  <c r="AL329" i="28"/>
  <c r="CM329" i="28" s="1"/>
  <c r="AJ329" i="28"/>
  <c r="AM329" i="28" s="1"/>
  <c r="AC329" i="28"/>
  <c r="X329" i="28"/>
  <c r="BU329" i="28" s="1"/>
  <c r="V329" i="28"/>
  <c r="Y329" i="28" s="1"/>
  <c r="CQ328" i="28"/>
  <c r="CM328" i="28"/>
  <c r="CL328" i="28"/>
  <c r="CK328" i="28"/>
  <c r="CH328" i="28"/>
  <c r="CC328" i="28"/>
  <c r="CB328" i="28"/>
  <c r="BT328" i="28"/>
  <c r="BS328" i="28"/>
  <c r="BP328" i="28"/>
  <c r="BO328" i="28"/>
  <c r="BN328" i="28"/>
  <c r="BM328" i="28"/>
  <c r="BI328" i="28"/>
  <c r="BH328" i="28"/>
  <c r="BC328" i="28"/>
  <c r="BB328" i="28"/>
  <c r="AX328" i="28"/>
  <c r="AW328" i="28"/>
  <c r="AM328" i="28"/>
  <c r="AJ328" i="28"/>
  <c r="AL328" i="28" s="1"/>
  <c r="AF328" i="28"/>
  <c r="AC328" i="28"/>
  <c r="AE328" i="28" s="1"/>
  <c r="CD328" i="28" s="1"/>
  <c r="V328" i="28"/>
  <c r="Y328" i="28" s="1"/>
  <c r="CQ327" i="28"/>
  <c r="CP327" i="28"/>
  <c r="CL327" i="28"/>
  <c r="CK327" i="28"/>
  <c r="CH327" i="28"/>
  <c r="CD327" i="28"/>
  <c r="CC327" i="28"/>
  <c r="CB327" i="28"/>
  <c r="BT327" i="28"/>
  <c r="BS327" i="28"/>
  <c r="BP327" i="28"/>
  <c r="BO327" i="28"/>
  <c r="BN327" i="28"/>
  <c r="BM327" i="28"/>
  <c r="BI327" i="28"/>
  <c r="BH327" i="28"/>
  <c r="BC327" i="28"/>
  <c r="BB327" i="28"/>
  <c r="AX327" i="28"/>
  <c r="AW327" i="28"/>
  <c r="AM327" i="28"/>
  <c r="AL327" i="28"/>
  <c r="CM327" i="28" s="1"/>
  <c r="AJ327" i="28"/>
  <c r="AF327" i="28"/>
  <c r="AE327" i="28"/>
  <c r="AC327" i="28"/>
  <c r="Y327" i="28"/>
  <c r="V327" i="28"/>
  <c r="X327" i="28" s="1"/>
  <c r="CQ326" i="28"/>
  <c r="CL326" i="28"/>
  <c r="CK326" i="28"/>
  <c r="CH326" i="28"/>
  <c r="CG326" i="28"/>
  <c r="CC326" i="28"/>
  <c r="CB326" i="28"/>
  <c r="BT326" i="28"/>
  <c r="BS326" i="28"/>
  <c r="BP326" i="28"/>
  <c r="BO326" i="28"/>
  <c r="BN326" i="28"/>
  <c r="BM326" i="28"/>
  <c r="BI326" i="28"/>
  <c r="BH326" i="28"/>
  <c r="BC326" i="28"/>
  <c r="BB326" i="28"/>
  <c r="AX326" i="28"/>
  <c r="AW326" i="28"/>
  <c r="AN326" i="28"/>
  <c r="AR326" i="28" s="1"/>
  <c r="AL326" i="28"/>
  <c r="CM326" i="28" s="1"/>
  <c r="AJ326" i="28"/>
  <c r="AM326" i="28" s="1"/>
  <c r="AE326" i="28"/>
  <c r="CD326" i="28" s="1"/>
  <c r="CF326" i="28" s="1"/>
  <c r="AC326" i="28"/>
  <c r="AF326" i="28" s="1"/>
  <c r="Y326" i="28"/>
  <c r="X326" i="28"/>
  <c r="V326" i="28"/>
  <c r="CQ325" i="28"/>
  <c r="CL325" i="28"/>
  <c r="CK325" i="28"/>
  <c r="CH325" i="28"/>
  <c r="CC325" i="28"/>
  <c r="CB325" i="28"/>
  <c r="BT325" i="28"/>
  <c r="BS325" i="28"/>
  <c r="BP325" i="28"/>
  <c r="BO325" i="28"/>
  <c r="BN325" i="28"/>
  <c r="BM325" i="28"/>
  <c r="BI325" i="28"/>
  <c r="BH325" i="28"/>
  <c r="BC325" i="28"/>
  <c r="BB325" i="28"/>
  <c r="AX325" i="28"/>
  <c r="AW325" i="28"/>
  <c r="AJ325" i="28"/>
  <c r="AM325" i="28" s="1"/>
  <c r="AE325" i="28"/>
  <c r="CD325" i="28" s="1"/>
  <c r="AC325" i="28"/>
  <c r="AF325" i="28" s="1"/>
  <c r="X325" i="28"/>
  <c r="BU325" i="28" s="1"/>
  <c r="BX325" i="28" s="1"/>
  <c r="V325" i="28"/>
  <c r="Y325" i="28" s="1"/>
  <c r="CQ324" i="28"/>
  <c r="CM324" i="28"/>
  <c r="CL324" i="28"/>
  <c r="CK324" i="28"/>
  <c r="CH324" i="28"/>
  <c r="CG324" i="28"/>
  <c r="CF324" i="28"/>
  <c r="CC324" i="28"/>
  <c r="CB324" i="28"/>
  <c r="BT324" i="28"/>
  <c r="BS324" i="28"/>
  <c r="BP324" i="28"/>
  <c r="BO324" i="28"/>
  <c r="BN324" i="28"/>
  <c r="BM324" i="28"/>
  <c r="BI324" i="28"/>
  <c r="BH324" i="28"/>
  <c r="BC324" i="28"/>
  <c r="BB324" i="28"/>
  <c r="AX324" i="28"/>
  <c r="AW324" i="28"/>
  <c r="AL324" i="28"/>
  <c r="AJ324" i="28"/>
  <c r="AM324" i="28" s="1"/>
  <c r="AF324" i="28"/>
  <c r="AE324" i="28"/>
  <c r="AO324" i="28" s="1"/>
  <c r="AC324" i="28"/>
  <c r="Y324" i="28"/>
  <c r="X324" i="28"/>
  <c r="BU324" i="28" s="1"/>
  <c r="V324" i="28"/>
  <c r="CQ323" i="28"/>
  <c r="CL323" i="28"/>
  <c r="CK323" i="28"/>
  <c r="CH323" i="28"/>
  <c r="CG323" i="28"/>
  <c r="CF323" i="28"/>
  <c r="CC323" i="28"/>
  <c r="CB323" i="28"/>
  <c r="BT323" i="28"/>
  <c r="BS323" i="28"/>
  <c r="BP323" i="28"/>
  <c r="BO323" i="28"/>
  <c r="BN323" i="28"/>
  <c r="BM323" i="28"/>
  <c r="BI323" i="28"/>
  <c r="BH323" i="28"/>
  <c r="BC323" i="28"/>
  <c r="BB323" i="28"/>
  <c r="AX323" i="28"/>
  <c r="AW323" i="28"/>
  <c r="AJ323" i="28"/>
  <c r="AL323" i="28" s="1"/>
  <c r="CM323" i="28" s="1"/>
  <c r="AF323" i="28"/>
  <c r="AC323" i="28"/>
  <c r="AE323" i="28" s="1"/>
  <c r="V323" i="28"/>
  <c r="CQ322" i="28"/>
  <c r="CP322" i="28"/>
  <c r="CL322" i="28"/>
  <c r="CK322" i="28"/>
  <c r="CH322" i="28"/>
  <c r="CD322" i="28"/>
  <c r="CG322" i="28" s="1"/>
  <c r="CC322" i="28"/>
  <c r="CB322" i="28"/>
  <c r="BU322" i="28"/>
  <c r="BT322" i="28"/>
  <c r="BS322" i="28"/>
  <c r="BP322" i="28"/>
  <c r="BO322" i="28"/>
  <c r="BN322" i="28"/>
  <c r="BM322" i="28"/>
  <c r="BI322" i="28"/>
  <c r="BH322" i="28"/>
  <c r="BC322" i="28"/>
  <c r="BB322" i="28"/>
  <c r="AX322" i="28"/>
  <c r="AW322" i="28"/>
  <c r="AM322" i="28"/>
  <c r="AL322" i="28"/>
  <c r="CM322" i="28" s="1"/>
  <c r="AJ322" i="28"/>
  <c r="AF322" i="28"/>
  <c r="AE322" i="28"/>
  <c r="AC322" i="28"/>
  <c r="V322" i="28"/>
  <c r="X322" i="28" s="1"/>
  <c r="CQ321" i="28"/>
  <c r="CL321" i="28"/>
  <c r="CK321" i="28"/>
  <c r="CH321" i="28"/>
  <c r="CC321" i="28"/>
  <c r="CB321" i="28"/>
  <c r="BU321" i="28"/>
  <c r="BW321" i="28" s="1"/>
  <c r="BT321" i="28"/>
  <c r="BS321" i="28"/>
  <c r="BP321" i="28"/>
  <c r="BO321" i="28"/>
  <c r="BN321" i="28"/>
  <c r="BM321" i="28"/>
  <c r="BI321" i="28"/>
  <c r="BH321" i="28"/>
  <c r="BC321" i="28"/>
  <c r="BB321" i="28"/>
  <c r="AX321" i="28"/>
  <c r="AW321" i="28"/>
  <c r="AJ321" i="28"/>
  <c r="AM321" i="28" s="1"/>
  <c r="AE321" i="28"/>
  <c r="CD321" i="28" s="1"/>
  <c r="AC321" i="28"/>
  <c r="AF321" i="28" s="1"/>
  <c r="Y321" i="28"/>
  <c r="X321" i="28"/>
  <c r="V321" i="28"/>
  <c r="CQ320" i="28"/>
  <c r="CL320" i="28"/>
  <c r="CK320" i="28"/>
  <c r="CH320" i="28"/>
  <c r="CC320" i="28"/>
  <c r="CB320" i="28"/>
  <c r="BT320" i="28"/>
  <c r="BS320" i="28"/>
  <c r="BP320" i="28"/>
  <c r="BO320" i="28"/>
  <c r="BN320" i="28"/>
  <c r="BM320" i="28"/>
  <c r="BI320" i="28"/>
  <c r="BH320" i="28"/>
  <c r="BC320" i="28"/>
  <c r="BB320" i="28"/>
  <c r="AX320" i="28"/>
  <c r="AW320" i="28"/>
  <c r="AJ320" i="28"/>
  <c r="AL320" i="28" s="1"/>
  <c r="CM320" i="28" s="1"/>
  <c r="CO320" i="28" s="1"/>
  <c r="AC320" i="28"/>
  <c r="AF320" i="28" s="1"/>
  <c r="V320" i="28"/>
  <c r="CQ319" i="28"/>
  <c r="CM319" i="28"/>
  <c r="CL319" i="28"/>
  <c r="CK319" i="28"/>
  <c r="CH319" i="28"/>
  <c r="CF319" i="28"/>
  <c r="CC319" i="28"/>
  <c r="CB319" i="28"/>
  <c r="BT319" i="28"/>
  <c r="BS319" i="28"/>
  <c r="BP319" i="28"/>
  <c r="BO319" i="28"/>
  <c r="BN319" i="28"/>
  <c r="BM319" i="28"/>
  <c r="BI319" i="28"/>
  <c r="BH319" i="28"/>
  <c r="BC319" i="28"/>
  <c r="BB319" i="28"/>
  <c r="AX319" i="28"/>
  <c r="AW319" i="28"/>
  <c r="AM319" i="28"/>
  <c r="AJ319" i="28"/>
  <c r="AL319" i="28" s="1"/>
  <c r="AF319" i="28"/>
  <c r="AC319" i="28"/>
  <c r="AE319" i="28" s="1"/>
  <c r="CD319" i="28" s="1"/>
  <c r="CG319" i="28" s="1"/>
  <c r="V319" i="28"/>
  <c r="CQ318" i="28"/>
  <c r="CM318" i="28"/>
  <c r="CL318" i="28"/>
  <c r="CK318" i="28"/>
  <c r="CH318" i="28"/>
  <c r="CD318" i="28"/>
  <c r="CC318" i="28"/>
  <c r="CB318" i="28"/>
  <c r="BT318" i="28"/>
  <c r="BS318" i="28"/>
  <c r="BP318" i="28"/>
  <c r="BO318" i="28"/>
  <c r="BN318" i="28"/>
  <c r="BM318" i="28"/>
  <c r="BI318" i="28"/>
  <c r="BH318" i="28"/>
  <c r="BC318" i="28"/>
  <c r="BB318" i="28"/>
  <c r="AX318" i="28"/>
  <c r="AW318" i="28"/>
  <c r="AM318" i="28"/>
  <c r="AL318" i="28"/>
  <c r="AJ318" i="28"/>
  <c r="AF318" i="28"/>
  <c r="AE318" i="28"/>
  <c r="AC318" i="28"/>
  <c r="V318" i="28"/>
  <c r="X318" i="28" s="1"/>
  <c r="BU318" i="28" s="1"/>
  <c r="CQ317" i="28"/>
  <c r="CL317" i="28"/>
  <c r="CK317" i="28"/>
  <c r="CH317" i="28"/>
  <c r="CG317" i="28"/>
  <c r="CD317" i="28"/>
  <c r="CF317" i="28" s="1"/>
  <c r="CC317" i="28"/>
  <c r="CB317" i="28"/>
  <c r="BU317" i="28"/>
  <c r="BT317" i="28"/>
  <c r="BS317" i="28"/>
  <c r="BP317" i="28"/>
  <c r="BO317" i="28"/>
  <c r="BN317" i="28"/>
  <c r="BM317" i="28"/>
  <c r="BI317" i="28"/>
  <c r="BH317" i="28"/>
  <c r="BC317" i="28"/>
  <c r="BB317" i="28"/>
  <c r="AX317" i="28"/>
  <c r="AW317" i="28"/>
  <c r="AL317" i="28"/>
  <c r="AJ317" i="28"/>
  <c r="AM317" i="28" s="1"/>
  <c r="AE317" i="28"/>
  <c r="AC317" i="28"/>
  <c r="AF317" i="28" s="1"/>
  <c r="Y317" i="28"/>
  <c r="X317" i="28"/>
  <c r="AQ317" i="28" s="1"/>
  <c r="V317" i="28"/>
  <c r="CQ316" i="28"/>
  <c r="CL316" i="28"/>
  <c r="CK316" i="28"/>
  <c r="CH316" i="28"/>
  <c r="CC316" i="28"/>
  <c r="CB316" i="28"/>
  <c r="BT316" i="28"/>
  <c r="BS316" i="28"/>
  <c r="BP316" i="28"/>
  <c r="BO316" i="28"/>
  <c r="BN316" i="28"/>
  <c r="BM316" i="28"/>
  <c r="BI316" i="28"/>
  <c r="BH316" i="28"/>
  <c r="BC316" i="28"/>
  <c r="BB316" i="28"/>
  <c r="AX316" i="28"/>
  <c r="AW316" i="28"/>
  <c r="AJ316" i="28"/>
  <c r="AL316" i="28" s="1"/>
  <c r="CM316" i="28" s="1"/>
  <c r="CP316" i="28" s="1"/>
  <c r="AC316" i="28"/>
  <c r="AF316" i="28" s="1"/>
  <c r="V316" i="28"/>
  <c r="Y316" i="28" s="1"/>
  <c r="CQ315" i="28"/>
  <c r="CL315" i="28"/>
  <c r="CK315" i="28"/>
  <c r="CH315" i="28"/>
  <c r="CC315" i="28"/>
  <c r="CB315" i="28"/>
  <c r="BT315" i="28"/>
  <c r="BS315" i="28"/>
  <c r="BP315" i="28"/>
  <c r="BO315" i="28"/>
  <c r="BN315" i="28"/>
  <c r="BM315" i="28"/>
  <c r="BI315" i="28"/>
  <c r="BH315" i="28"/>
  <c r="BC315" i="28"/>
  <c r="BB315" i="28"/>
  <c r="AX315" i="28"/>
  <c r="AW315" i="28"/>
  <c r="AJ315" i="28"/>
  <c r="AL315" i="28" s="1"/>
  <c r="CM315" i="28" s="1"/>
  <c r="AC315" i="28"/>
  <c r="AE315" i="28" s="1"/>
  <c r="CD315" i="28" s="1"/>
  <c r="CG315" i="28" s="1"/>
  <c r="V315" i="28"/>
  <c r="X315" i="28" s="1"/>
  <c r="CQ314" i="28"/>
  <c r="CL314" i="28"/>
  <c r="CK314" i="28"/>
  <c r="CH314" i="28"/>
  <c r="CD314" i="28"/>
  <c r="CF314" i="28" s="1"/>
  <c r="CC314" i="28"/>
  <c r="CB314" i="28"/>
  <c r="BT314" i="28"/>
  <c r="BS314" i="28"/>
  <c r="BP314" i="28"/>
  <c r="BO314" i="28"/>
  <c r="BN314" i="28"/>
  <c r="BM314" i="28"/>
  <c r="BI314" i="28"/>
  <c r="BH314" i="28"/>
  <c r="BC314" i="28"/>
  <c r="BB314" i="28"/>
  <c r="AX314" i="28"/>
  <c r="AW314" i="28"/>
  <c r="AN314" i="28"/>
  <c r="AR314" i="28" s="1"/>
  <c r="AM314" i="28"/>
  <c r="AJ314" i="28"/>
  <c r="AL314" i="28" s="1"/>
  <c r="AE314" i="28"/>
  <c r="AQ314" i="28" s="1"/>
  <c r="AC314" i="28"/>
  <c r="AF314" i="28" s="1"/>
  <c r="V314" i="28"/>
  <c r="Y314" i="28" s="1"/>
  <c r="CQ313" i="28"/>
  <c r="CO313" i="28"/>
  <c r="CL313" i="28"/>
  <c r="CK313" i="28"/>
  <c r="CH313" i="28"/>
  <c r="CC313" i="28"/>
  <c r="CB313" i="28"/>
  <c r="BT313" i="28"/>
  <c r="BS313" i="28"/>
  <c r="BP313" i="28"/>
  <c r="BO313" i="28"/>
  <c r="BN313" i="28"/>
  <c r="BM313" i="28"/>
  <c r="BI313" i="28"/>
  <c r="BH313" i="28"/>
  <c r="BC313" i="28"/>
  <c r="BB313" i="28"/>
  <c r="AX313" i="28"/>
  <c r="AW313" i="28"/>
  <c r="AM313" i="28"/>
  <c r="AJ313" i="28"/>
  <c r="AL313" i="28" s="1"/>
  <c r="CM313" i="28" s="1"/>
  <c r="CP313" i="28" s="1"/>
  <c r="AC313" i="28"/>
  <c r="AF313" i="28" s="1"/>
  <c r="V313" i="28"/>
  <c r="Y313" i="28" s="1"/>
  <c r="CQ312" i="28"/>
  <c r="CM312" i="28"/>
  <c r="CL312" i="28"/>
  <c r="CK312" i="28"/>
  <c r="CH312" i="28"/>
  <c r="CG312" i="28"/>
  <c r="CF312" i="28"/>
  <c r="CC312" i="28"/>
  <c r="CB312" i="28"/>
  <c r="BT312" i="28"/>
  <c r="BS312" i="28"/>
  <c r="BP312" i="28"/>
  <c r="BO312" i="28"/>
  <c r="BN312" i="28"/>
  <c r="BM312" i="28"/>
  <c r="BI312" i="28"/>
  <c r="BH312" i="28"/>
  <c r="BC312" i="28"/>
  <c r="BB312" i="28"/>
  <c r="AX312" i="28"/>
  <c r="AW312" i="28"/>
  <c r="AO312" i="28"/>
  <c r="AL312" i="28"/>
  <c r="AJ312" i="28"/>
  <c r="AM312" i="28" s="1"/>
  <c r="AF312" i="28"/>
  <c r="AE312" i="28"/>
  <c r="AC312" i="28"/>
  <c r="Y312" i="28"/>
  <c r="X312" i="28"/>
  <c r="V312" i="28"/>
  <c r="CQ311" i="28"/>
  <c r="CL311" i="28"/>
  <c r="CK311" i="28"/>
  <c r="CH311" i="28"/>
  <c r="CG311" i="28"/>
  <c r="CF311" i="28"/>
  <c r="CC311" i="28"/>
  <c r="CB311" i="28"/>
  <c r="BT311" i="28"/>
  <c r="BS311" i="28"/>
  <c r="BP311" i="28"/>
  <c r="BO311" i="28"/>
  <c r="BN311" i="28"/>
  <c r="BM311" i="28"/>
  <c r="BI311" i="28"/>
  <c r="BH311" i="28"/>
  <c r="BC311" i="28"/>
  <c r="BB311" i="28"/>
  <c r="AX311" i="28"/>
  <c r="AW311" i="28"/>
  <c r="AJ311" i="28"/>
  <c r="AL311" i="28" s="1"/>
  <c r="CM311" i="28" s="1"/>
  <c r="AF311" i="28"/>
  <c r="AC311" i="28"/>
  <c r="AE311" i="28" s="1"/>
  <c r="V311" i="28"/>
  <c r="X311" i="28" s="1"/>
  <c r="AO311" i="28" s="1"/>
  <c r="CQ310" i="28"/>
  <c r="CL310" i="28"/>
  <c r="CK310" i="28"/>
  <c r="CH310" i="28"/>
  <c r="CG310" i="28"/>
  <c r="CF310" i="28"/>
  <c r="CC310" i="28"/>
  <c r="CB310" i="28"/>
  <c r="BT310" i="28"/>
  <c r="BS310" i="28"/>
  <c r="BP310" i="28"/>
  <c r="BO310" i="28"/>
  <c r="BN310" i="28"/>
  <c r="BM310" i="28"/>
  <c r="BI310" i="28"/>
  <c r="BH310" i="28"/>
  <c r="BC310" i="28"/>
  <c r="BB310" i="28"/>
  <c r="AX310" i="28"/>
  <c r="AW310" i="28"/>
  <c r="AJ310" i="28"/>
  <c r="AE310" i="28"/>
  <c r="AC310" i="28"/>
  <c r="AF310" i="28" s="1"/>
  <c r="X310" i="28"/>
  <c r="U310" i="28"/>
  <c r="V310" i="28" s="1"/>
  <c r="Y310" i="28" s="1"/>
  <c r="CQ309" i="28"/>
  <c r="CP309" i="28"/>
  <c r="CO309" i="28"/>
  <c r="CL309" i="28"/>
  <c r="CK309" i="28"/>
  <c r="CH309" i="28"/>
  <c r="CG309" i="28"/>
  <c r="CF309" i="28"/>
  <c r="CC309" i="28"/>
  <c r="CB309" i="28"/>
  <c r="BT309" i="28"/>
  <c r="BS309" i="28"/>
  <c r="BP309" i="28"/>
  <c r="BO309" i="28"/>
  <c r="BN309" i="28"/>
  <c r="BM309" i="28"/>
  <c r="BI309" i="28"/>
  <c r="BH309" i="28"/>
  <c r="BC309" i="28"/>
  <c r="BB309" i="28"/>
  <c r="AX309" i="28"/>
  <c r="AW309" i="28"/>
  <c r="AM309" i="28"/>
  <c r="AJ309" i="28"/>
  <c r="AL309" i="28" s="1"/>
  <c r="CM309" i="28" s="1"/>
  <c r="AC309" i="28"/>
  <c r="AE309" i="28" s="1"/>
  <c r="V309" i="28"/>
  <c r="Y309" i="28" s="1"/>
  <c r="CQ308" i="28"/>
  <c r="CM308" i="28"/>
  <c r="CL308" i="28"/>
  <c r="CK308" i="28"/>
  <c r="CH308" i="28"/>
  <c r="CC308" i="28"/>
  <c r="CB308" i="28"/>
  <c r="BT308" i="28"/>
  <c r="BS308" i="28"/>
  <c r="BP308" i="28"/>
  <c r="BO308" i="28"/>
  <c r="BN308" i="28"/>
  <c r="BM308" i="28"/>
  <c r="BI308" i="28"/>
  <c r="BH308" i="28"/>
  <c r="BC308" i="28"/>
  <c r="BB308" i="28"/>
  <c r="AX308" i="28"/>
  <c r="AW308" i="28"/>
  <c r="AM308" i="28"/>
  <c r="AL308" i="28"/>
  <c r="AJ308" i="28"/>
  <c r="AC308" i="28"/>
  <c r="AE308" i="28" s="1"/>
  <c r="CD308" i="28" s="1"/>
  <c r="U308" i="28"/>
  <c r="V308" i="28" s="1"/>
  <c r="CQ307" i="28"/>
  <c r="CM307" i="28"/>
  <c r="CL307" i="28"/>
  <c r="CK307" i="28"/>
  <c r="CH307" i="28"/>
  <c r="CF307" i="28"/>
  <c r="CC307" i="28"/>
  <c r="CB307" i="28"/>
  <c r="BT307" i="28"/>
  <c r="BS307" i="28"/>
  <c r="BP307" i="28"/>
  <c r="BO307" i="28"/>
  <c r="BN307" i="28"/>
  <c r="BM307" i="28"/>
  <c r="BI307" i="28"/>
  <c r="BH307" i="28"/>
  <c r="BC307" i="28"/>
  <c r="BB307" i="28"/>
  <c r="AX307" i="28"/>
  <c r="AW307" i="28"/>
  <c r="AM307" i="28"/>
  <c r="AJ307" i="28"/>
  <c r="AL307" i="28" s="1"/>
  <c r="AF307" i="28"/>
  <c r="AC307" i="28"/>
  <c r="AE307" i="28" s="1"/>
  <c r="CD307" i="28" s="1"/>
  <c r="CG307" i="28" s="1"/>
  <c r="V307" i="28"/>
  <c r="U307" i="28"/>
  <c r="CQ306" i="28"/>
  <c r="CM306" i="28"/>
  <c r="CP306" i="28" s="1"/>
  <c r="CL306" i="28"/>
  <c r="CK306" i="28"/>
  <c r="CH306" i="28"/>
  <c r="CC306" i="28"/>
  <c r="CB306" i="28"/>
  <c r="BT306" i="28"/>
  <c r="BS306" i="28"/>
  <c r="BP306" i="28"/>
  <c r="BO306" i="28"/>
  <c r="BN306" i="28"/>
  <c r="BM306" i="28"/>
  <c r="BI306" i="28"/>
  <c r="BH306" i="28"/>
  <c r="BC306" i="28"/>
  <c r="BB306" i="28"/>
  <c r="AX306" i="28"/>
  <c r="AW306" i="28"/>
  <c r="AM306" i="28"/>
  <c r="AJ306" i="28"/>
  <c r="AL306" i="28" s="1"/>
  <c r="AC306" i="28"/>
  <c r="X306" i="28"/>
  <c r="V306" i="28"/>
  <c r="Y306" i="28" s="1"/>
  <c r="CQ305" i="28"/>
  <c r="CL305" i="28"/>
  <c r="CK305" i="28"/>
  <c r="CH305" i="28"/>
  <c r="CG305" i="28"/>
  <c r="CF305" i="28"/>
  <c r="CC305" i="28"/>
  <c r="CB305" i="28"/>
  <c r="BU305" i="28"/>
  <c r="BX305" i="28" s="1"/>
  <c r="BT305" i="28"/>
  <c r="BS305" i="28"/>
  <c r="BP305" i="28"/>
  <c r="BO305" i="28"/>
  <c r="BN305" i="28"/>
  <c r="BM305" i="28"/>
  <c r="BI305" i="28"/>
  <c r="BH305" i="28"/>
  <c r="BC305" i="28"/>
  <c r="BB305" i="28"/>
  <c r="AX305" i="28"/>
  <c r="AW305" i="28"/>
  <c r="AL305" i="28"/>
  <c r="CM305" i="28" s="1"/>
  <c r="AJ305" i="28"/>
  <c r="AM305" i="28" s="1"/>
  <c r="AC305" i="28"/>
  <c r="AF305" i="28" s="1"/>
  <c r="Y305" i="28"/>
  <c r="X305" i="28"/>
  <c r="V305" i="28"/>
  <c r="CQ304" i="28"/>
  <c r="CL304" i="28"/>
  <c r="CK304" i="28"/>
  <c r="CH304" i="28"/>
  <c r="CC304" i="28"/>
  <c r="CB304" i="28"/>
  <c r="BT304" i="28"/>
  <c r="BS304" i="28"/>
  <c r="BP304" i="28"/>
  <c r="BO304" i="28"/>
  <c r="BN304" i="28"/>
  <c r="BM304" i="28"/>
  <c r="BI304" i="28"/>
  <c r="BH304" i="28"/>
  <c r="BC304" i="28"/>
  <c r="BB304" i="28"/>
  <c r="AX304" i="28"/>
  <c r="AW304" i="28"/>
  <c r="AM304" i="28"/>
  <c r="AL304" i="28"/>
  <c r="CM304" i="28" s="1"/>
  <c r="AJ304" i="28"/>
  <c r="AF304" i="28"/>
  <c r="AE304" i="28"/>
  <c r="CD304" i="28" s="1"/>
  <c r="AC304" i="28"/>
  <c r="X304" i="28"/>
  <c r="V304" i="28"/>
  <c r="Y304" i="28" s="1"/>
  <c r="CQ303" i="28"/>
  <c r="CL303" i="28"/>
  <c r="CK303" i="28"/>
  <c r="CH303" i="28"/>
  <c r="CC303" i="28"/>
  <c r="CB303" i="28"/>
  <c r="BT303" i="28"/>
  <c r="BS303" i="28"/>
  <c r="BP303" i="28"/>
  <c r="BO303" i="28"/>
  <c r="BN303" i="28"/>
  <c r="BM303" i="28"/>
  <c r="BI303" i="28"/>
  <c r="BH303" i="28"/>
  <c r="BC303" i="28"/>
  <c r="BB303" i="28"/>
  <c r="AX303" i="28"/>
  <c r="AW303" i="28"/>
  <c r="AJ303" i="28"/>
  <c r="AC303" i="28"/>
  <c r="AF303" i="28" s="1"/>
  <c r="Y303" i="28"/>
  <c r="X303" i="28"/>
  <c r="V303" i="28"/>
  <c r="CQ302" i="28"/>
  <c r="CP302" i="28"/>
  <c r="CL302" i="28"/>
  <c r="CK302" i="28"/>
  <c r="CH302" i="28"/>
  <c r="CC302" i="28"/>
  <c r="CB302" i="28"/>
  <c r="BT302" i="28"/>
  <c r="BS302" i="28"/>
  <c r="BP302" i="28"/>
  <c r="BO302" i="28"/>
  <c r="BN302" i="28"/>
  <c r="BM302" i="28"/>
  <c r="BI302" i="28"/>
  <c r="BH302" i="28"/>
  <c r="BD302" i="28"/>
  <c r="BC302" i="28"/>
  <c r="BB302" i="28"/>
  <c r="AX302" i="28"/>
  <c r="AW302" i="28"/>
  <c r="AM302" i="28"/>
  <c r="AL302" i="28"/>
  <c r="CM302" i="28" s="1"/>
  <c r="CO302" i="28" s="1"/>
  <c r="AJ302" i="28"/>
  <c r="AF302" i="28"/>
  <c r="AC302" i="28"/>
  <c r="AE302" i="28" s="1"/>
  <c r="CD302" i="28" s="1"/>
  <c r="V302" i="28"/>
  <c r="CP301" i="28"/>
  <c r="CG301" i="28"/>
  <c r="CF301" i="28"/>
  <c r="BX301" i="28"/>
  <c r="BW301" i="28"/>
  <c r="BO301" i="28"/>
  <c r="BN301" i="28"/>
  <c r="BI301" i="28"/>
  <c r="BD301" i="28"/>
  <c r="BC301" i="28"/>
  <c r="BB301" i="28"/>
  <c r="AX301" i="28"/>
  <c r="AW301" i="28"/>
  <c r="AR301" i="28"/>
  <c r="CP300" i="28"/>
  <c r="CG300" i="28"/>
  <c r="CF300" i="28"/>
  <c r="BX300" i="28"/>
  <c r="BW300" i="28"/>
  <c r="BO300" i="28"/>
  <c r="BN300" i="28"/>
  <c r="BI300" i="28"/>
  <c r="BD300" i="28"/>
  <c r="BC300" i="28"/>
  <c r="BB300" i="28"/>
  <c r="AX300" i="28"/>
  <c r="AW300" i="28"/>
  <c r="AR300" i="28"/>
  <c r="CP299" i="28"/>
  <c r="CG299" i="28"/>
  <c r="CF299" i="28"/>
  <c r="BX299" i="28"/>
  <c r="BW299" i="28"/>
  <c r="BO299" i="28"/>
  <c r="BN299" i="28"/>
  <c r="BI299" i="28"/>
  <c r="BD299" i="28"/>
  <c r="BC299" i="28"/>
  <c r="BB299" i="28"/>
  <c r="AX299" i="28"/>
  <c r="AW299" i="28"/>
  <c r="AR299" i="28"/>
  <c r="CP298" i="28"/>
  <c r="CG298" i="28"/>
  <c r="CF298" i="28"/>
  <c r="BX298" i="28"/>
  <c r="BW298" i="28"/>
  <c r="BO298" i="28"/>
  <c r="BN298" i="28"/>
  <c r="BI298" i="28"/>
  <c r="BD298" i="28"/>
  <c r="BC298" i="28"/>
  <c r="BB298" i="28"/>
  <c r="AX298" i="28"/>
  <c r="AW298" i="28"/>
  <c r="AR298" i="28"/>
  <c r="CP297" i="28"/>
  <c r="CG297" i="28"/>
  <c r="CF297" i="28"/>
  <c r="BX297" i="28"/>
  <c r="BW297" i="28"/>
  <c r="BO297" i="28"/>
  <c r="BN297" i="28"/>
  <c r="BI297" i="28"/>
  <c r="BD297" i="28"/>
  <c r="BC297" i="28"/>
  <c r="BB297" i="28"/>
  <c r="AX297" i="28"/>
  <c r="AW297" i="28"/>
  <c r="AR297" i="28"/>
  <c r="CP296" i="28"/>
  <c r="CG296" i="28"/>
  <c r="CF296" i="28"/>
  <c r="BX296" i="28"/>
  <c r="BW296" i="28"/>
  <c r="BO296" i="28"/>
  <c r="BN296" i="28"/>
  <c r="BI296" i="28"/>
  <c r="BD296" i="28"/>
  <c r="BC296" i="28"/>
  <c r="BB296" i="28"/>
  <c r="AX296" i="28"/>
  <c r="AW296" i="28"/>
  <c r="AR296" i="28"/>
  <c r="CR295" i="28"/>
  <c r="CQ295" i="28"/>
  <c r="CP295" i="28"/>
  <c r="CO295" i="28"/>
  <c r="CL295" i="28"/>
  <c r="CK295" i="28"/>
  <c r="CH295" i="28"/>
  <c r="CG295" i="28"/>
  <c r="CF295" i="28"/>
  <c r="CC295" i="28"/>
  <c r="CB295" i="28"/>
  <c r="BX295" i="28"/>
  <c r="BW295" i="28"/>
  <c r="BT295" i="28"/>
  <c r="BS295" i="28"/>
  <c r="BP295" i="28"/>
  <c r="BO295" i="28"/>
  <c r="BN295" i="28"/>
  <c r="BM295" i="28"/>
  <c r="BI295" i="28"/>
  <c r="BH295" i="28"/>
  <c r="BD295" i="28"/>
  <c r="BC295" i="28"/>
  <c r="BB295" i="28"/>
  <c r="AX295" i="28"/>
  <c r="AW295" i="28"/>
  <c r="AR295" i="28"/>
  <c r="AP295" i="28"/>
  <c r="CR294" i="28"/>
  <c r="CQ294" i="28"/>
  <c r="CP294" i="28"/>
  <c r="CO294" i="28"/>
  <c r="CL294" i="28"/>
  <c r="CK294" i="28"/>
  <c r="CH294" i="28"/>
  <c r="CG294" i="28"/>
  <c r="CF294" i="28"/>
  <c r="CC294" i="28"/>
  <c r="CB294" i="28"/>
  <c r="BX294" i="28"/>
  <c r="BW294" i="28"/>
  <c r="BT294" i="28"/>
  <c r="BS294" i="28"/>
  <c r="BP294" i="28"/>
  <c r="BO294" i="28"/>
  <c r="BN294" i="28"/>
  <c r="BM294" i="28"/>
  <c r="BI294" i="28"/>
  <c r="BH294" i="28"/>
  <c r="BC294" i="28"/>
  <c r="BB294" i="28"/>
  <c r="AX294" i="28"/>
  <c r="AW294" i="28"/>
  <c r="AR294" i="28"/>
  <c r="AP294" i="28"/>
  <c r="CR293" i="28"/>
  <c r="CQ293" i="28"/>
  <c r="CP293" i="28"/>
  <c r="CO293" i="28"/>
  <c r="CL293" i="28"/>
  <c r="CK293" i="28"/>
  <c r="CH293" i="28"/>
  <c r="CG293" i="28"/>
  <c r="CF293" i="28"/>
  <c r="CC293" i="28"/>
  <c r="CB293" i="28"/>
  <c r="BX293" i="28"/>
  <c r="BW293" i="28"/>
  <c r="BT293" i="28"/>
  <c r="BS293" i="28"/>
  <c r="BP293" i="28"/>
  <c r="BO293" i="28"/>
  <c r="BN293" i="28"/>
  <c r="BM293" i="28"/>
  <c r="BI293" i="28"/>
  <c r="BH293" i="28"/>
  <c r="BC293" i="28"/>
  <c r="BB293" i="28"/>
  <c r="AX293" i="28"/>
  <c r="AW293" i="28"/>
  <c r="AR293" i="28"/>
  <c r="AP293" i="28"/>
  <c r="CP292" i="28"/>
  <c r="CO292" i="28"/>
  <c r="CL292" i="28"/>
  <c r="CK292" i="28"/>
  <c r="CG292" i="28"/>
  <c r="CF292" i="28"/>
  <c r="BX292" i="28"/>
  <c r="BW292" i="28"/>
  <c r="BO292" i="28"/>
  <c r="BN292" i="28"/>
  <c r="BM292" i="28"/>
  <c r="BI292" i="28"/>
  <c r="BD292" i="28"/>
  <c r="BC292" i="28"/>
  <c r="BB292" i="28"/>
  <c r="AX292" i="28"/>
  <c r="AW292" i="28"/>
  <c r="AR292" i="28"/>
  <c r="CP291" i="28"/>
  <c r="CO291" i="28"/>
  <c r="CL291" i="28"/>
  <c r="CK291" i="28"/>
  <c r="CG291" i="28"/>
  <c r="CF291" i="28"/>
  <c r="BX291" i="28"/>
  <c r="BW291" i="28"/>
  <c r="BO291" i="28"/>
  <c r="BN291" i="28"/>
  <c r="BM291" i="28"/>
  <c r="BI291" i="28"/>
  <c r="BD291" i="28"/>
  <c r="BC291" i="28"/>
  <c r="BB291" i="28"/>
  <c r="AX291" i="28"/>
  <c r="AW291" i="28"/>
  <c r="AR291" i="28"/>
  <c r="AP291" i="28"/>
  <c r="CP290" i="28"/>
  <c r="CO290" i="28"/>
  <c r="CL290" i="28"/>
  <c r="CK290" i="28"/>
  <c r="CG290" i="28"/>
  <c r="CF290" i="28"/>
  <c r="BX290" i="28"/>
  <c r="BW290" i="28"/>
  <c r="BO290" i="28"/>
  <c r="BN290" i="28"/>
  <c r="BM290" i="28"/>
  <c r="BI290" i="28"/>
  <c r="BD290" i="28"/>
  <c r="BC290" i="28"/>
  <c r="BB290" i="28"/>
  <c r="AX290" i="28"/>
  <c r="AW290" i="28"/>
  <c r="AR290" i="28"/>
  <c r="CP289" i="28"/>
  <c r="CO289" i="28"/>
  <c r="CL289" i="28"/>
  <c r="CK289" i="28"/>
  <c r="CG289" i="28"/>
  <c r="CF289" i="28"/>
  <c r="BX289" i="28"/>
  <c r="BW289" i="28"/>
  <c r="BO289" i="28"/>
  <c r="BN289" i="28"/>
  <c r="BM289" i="28"/>
  <c r="BI289" i="28"/>
  <c r="BD289" i="28"/>
  <c r="BC289" i="28"/>
  <c r="BB289" i="28"/>
  <c r="AX289" i="28"/>
  <c r="AW289" i="28"/>
  <c r="AR289" i="28"/>
  <c r="AP289" i="28"/>
  <c r="CP288" i="28"/>
  <c r="CO288" i="28"/>
  <c r="CL288" i="28"/>
  <c r="CK288" i="28"/>
  <c r="CG288" i="28"/>
  <c r="CF288" i="28"/>
  <c r="BX288" i="28"/>
  <c r="BW288" i="28"/>
  <c r="BO288" i="28"/>
  <c r="BN288" i="28"/>
  <c r="BM288" i="28"/>
  <c r="BI288" i="28"/>
  <c r="BD288" i="28"/>
  <c r="BC288" i="28"/>
  <c r="BB288" i="28"/>
  <c r="AX288" i="28"/>
  <c r="AW288" i="28"/>
  <c r="AR288" i="28"/>
  <c r="CP287" i="28"/>
  <c r="CO287" i="28"/>
  <c r="CG287" i="28"/>
  <c r="CF287" i="28"/>
  <c r="BX287" i="28"/>
  <c r="BW287" i="28"/>
  <c r="BO287" i="28"/>
  <c r="BN287" i="28"/>
  <c r="BM287" i="28"/>
  <c r="BI287" i="28"/>
  <c r="BC287" i="28"/>
  <c r="BB287" i="28"/>
  <c r="AX287" i="28"/>
  <c r="AW287" i="28"/>
  <c r="AR287" i="28"/>
  <c r="CR286" i="28"/>
  <c r="CQ286" i="28"/>
  <c r="CP286" i="28"/>
  <c r="CO286" i="28"/>
  <c r="CL286" i="28"/>
  <c r="CK286" i="28"/>
  <c r="CH286" i="28"/>
  <c r="CG286" i="28"/>
  <c r="CF286" i="28"/>
  <c r="CC286" i="28"/>
  <c r="CB286" i="28"/>
  <c r="BX286" i="28"/>
  <c r="BW286" i="28"/>
  <c r="BT286" i="28"/>
  <c r="BS286" i="28"/>
  <c r="BP286" i="28"/>
  <c r="BO286" i="28"/>
  <c r="BN286" i="28"/>
  <c r="BM286" i="28"/>
  <c r="BI286" i="28"/>
  <c r="BH286" i="28"/>
  <c r="BD286" i="28"/>
  <c r="BC286" i="28"/>
  <c r="BB286" i="28"/>
  <c r="AX286" i="28"/>
  <c r="AW286" i="28"/>
  <c r="AR286" i="28"/>
  <c r="AP286" i="28"/>
  <c r="CR285" i="28"/>
  <c r="CQ285" i="28"/>
  <c r="CP285" i="28"/>
  <c r="CL285" i="28"/>
  <c r="CH285" i="28"/>
  <c r="CG285" i="28"/>
  <c r="CC285" i="28"/>
  <c r="BX285" i="28"/>
  <c r="BT285" i="28"/>
  <c r="BP285" i="28"/>
  <c r="BO285" i="28"/>
  <c r="BN285" i="28"/>
  <c r="BI285" i="28"/>
  <c r="BC285" i="28"/>
  <c r="AX285" i="28"/>
  <c r="AW285" i="28"/>
  <c r="AR285" i="28"/>
  <c r="AM285" i="28"/>
  <c r="AF285" i="28"/>
  <c r="Y285" i="28"/>
  <c r="CR284" i="28"/>
  <c r="CQ284" i="28"/>
  <c r="CP284" i="28"/>
  <c r="CL284" i="28"/>
  <c r="CH284" i="28"/>
  <c r="CG284" i="28"/>
  <c r="CC284" i="28"/>
  <c r="BX284" i="28"/>
  <c r="BT284" i="28"/>
  <c r="BP284" i="28"/>
  <c r="BO284" i="28"/>
  <c r="BN284" i="28"/>
  <c r="BI284" i="28"/>
  <c r="BC284" i="28"/>
  <c r="AX284" i="28"/>
  <c r="AW284" i="28"/>
  <c r="AR284" i="28"/>
  <c r="AM284" i="28"/>
  <c r="AF284" i="28"/>
  <c r="Y284" i="28"/>
  <c r="CR283" i="28"/>
  <c r="CQ283" i="28"/>
  <c r="CP283" i="28"/>
  <c r="CL283" i="28"/>
  <c r="CH283" i="28"/>
  <c r="CG283" i="28"/>
  <c r="CC283" i="28"/>
  <c r="BX283" i="28"/>
  <c r="BT283" i="28"/>
  <c r="BP283" i="28"/>
  <c r="BO283" i="28"/>
  <c r="BN283" i="28"/>
  <c r="BI283" i="28"/>
  <c r="BC283" i="28"/>
  <c r="AX283" i="28"/>
  <c r="AW283" i="28"/>
  <c r="AR283" i="28"/>
  <c r="AM283" i="28"/>
  <c r="AF283" i="28"/>
  <c r="Y283" i="28"/>
  <c r="CR282" i="28"/>
  <c r="CQ282" i="28"/>
  <c r="CP282" i="28"/>
  <c r="CL282" i="28"/>
  <c r="CH282" i="28"/>
  <c r="CG282" i="28"/>
  <c r="CC282" i="28"/>
  <c r="BX282" i="28"/>
  <c r="BT282" i="28"/>
  <c r="BP282" i="28"/>
  <c r="BO282" i="28"/>
  <c r="BN282" i="28"/>
  <c r="BI282" i="28"/>
  <c r="BC282" i="28"/>
  <c r="AX282" i="28"/>
  <c r="AW282" i="28"/>
  <c r="AR282" i="28"/>
  <c r="AM282" i="28"/>
  <c r="AF282" i="28"/>
  <c r="Y282" i="28"/>
  <c r="CR281" i="28"/>
  <c r="CQ281" i="28"/>
  <c r="CP281" i="28"/>
  <c r="CL281" i="28"/>
  <c r="CH281" i="28"/>
  <c r="CG281" i="28"/>
  <c r="CC281" i="28"/>
  <c r="BX281" i="28"/>
  <c r="BT281" i="28"/>
  <c r="BP281" i="28"/>
  <c r="BO281" i="28"/>
  <c r="BN281" i="28"/>
  <c r="BI281" i="28"/>
  <c r="BC281" i="28"/>
  <c r="AX281" i="28"/>
  <c r="AW281" i="28"/>
  <c r="AR281" i="28"/>
  <c r="AM281" i="28"/>
  <c r="AF281" i="28"/>
  <c r="Y281" i="28"/>
  <c r="CR280" i="28"/>
  <c r="CQ280" i="28"/>
  <c r="CP280" i="28"/>
  <c r="CL280" i="28"/>
  <c r="CH280" i="28"/>
  <c r="CG280" i="28"/>
  <c r="CC280" i="28"/>
  <c r="BX280" i="28"/>
  <c r="BT280" i="28"/>
  <c r="BP280" i="28"/>
  <c r="BO280" i="28"/>
  <c r="BN280" i="28"/>
  <c r="BI280" i="28"/>
  <c r="BC280" i="28"/>
  <c r="AX280" i="28"/>
  <c r="AW280" i="28"/>
  <c r="AR280" i="28"/>
  <c r="AM280" i="28"/>
  <c r="AF280" i="28"/>
  <c r="Y280" i="28"/>
  <c r="CR279" i="28"/>
  <c r="CQ279" i="28"/>
  <c r="CP279" i="28"/>
  <c r="CL279" i="28"/>
  <c r="CH279" i="28"/>
  <c r="CG279" i="28"/>
  <c r="CC279" i="28"/>
  <c r="BX279" i="28"/>
  <c r="BT279" i="28"/>
  <c r="BP279" i="28"/>
  <c r="BO279" i="28"/>
  <c r="BN279" i="28"/>
  <c r="BI279" i="28"/>
  <c r="BC279" i="28"/>
  <c r="AX279" i="28"/>
  <c r="AW279" i="28"/>
  <c r="AR279" i="28"/>
  <c r="AM279" i="28"/>
  <c r="AF279" i="28"/>
  <c r="Y279" i="28"/>
  <c r="CR278" i="28"/>
  <c r="CQ278" i="28"/>
  <c r="CP278" i="28"/>
  <c r="CL278" i="28"/>
  <c r="CH278" i="28"/>
  <c r="CG278" i="28"/>
  <c r="CC278" i="28"/>
  <c r="BX278" i="28"/>
  <c r="BT278" i="28"/>
  <c r="BP278" i="28"/>
  <c r="BO278" i="28"/>
  <c r="BN278" i="28"/>
  <c r="BI278" i="28"/>
  <c r="BC278" i="28"/>
  <c r="AX278" i="28"/>
  <c r="AW278" i="28"/>
  <c r="AR278" i="28"/>
  <c r="AM278" i="28"/>
  <c r="AF278" i="28"/>
  <c r="Y278" i="28"/>
  <c r="CP277" i="28"/>
  <c r="CL277" i="28"/>
  <c r="CG277" i="28"/>
  <c r="CC277" i="28"/>
  <c r="BX277" i="28"/>
  <c r="BT277" i="28"/>
  <c r="BO277" i="28"/>
  <c r="BN277" i="28"/>
  <c r="BI277" i="28"/>
  <c r="BC277" i="28"/>
  <c r="AX277" i="28"/>
  <c r="AW277" i="28"/>
  <c r="AR277" i="28"/>
  <c r="AM277" i="28"/>
  <c r="AF277" i="28"/>
  <c r="Y277" i="28"/>
  <c r="CR276" i="28"/>
  <c r="CQ276" i="28"/>
  <c r="CP276" i="28"/>
  <c r="CL276" i="28"/>
  <c r="CH276" i="28"/>
  <c r="CG276" i="28"/>
  <c r="CC276" i="28"/>
  <c r="BX276" i="28"/>
  <c r="BT276" i="28"/>
  <c r="BP276" i="28"/>
  <c r="BO276" i="28"/>
  <c r="BN276" i="28"/>
  <c r="BI276" i="28"/>
  <c r="BC276" i="28"/>
  <c r="AX276" i="28"/>
  <c r="AW276" i="28"/>
  <c r="AR276" i="28"/>
  <c r="AM276" i="28"/>
  <c r="AF276" i="28"/>
  <c r="Y276" i="28"/>
  <c r="CR275" i="28"/>
  <c r="CQ275" i="28"/>
  <c r="CP275" i="28"/>
  <c r="CL275" i="28"/>
  <c r="CH275" i="28"/>
  <c r="CG275" i="28"/>
  <c r="CC275" i="28"/>
  <c r="BX275" i="28"/>
  <c r="BT275" i="28"/>
  <c r="BP275" i="28"/>
  <c r="BO275" i="28"/>
  <c r="BN275" i="28"/>
  <c r="BI275" i="28"/>
  <c r="BC275" i="28"/>
  <c r="AX275" i="28"/>
  <c r="AW275" i="28"/>
  <c r="AR275" i="28"/>
  <c r="AM275" i="28"/>
  <c r="AF275" i="28"/>
  <c r="Y275" i="28"/>
  <c r="CR274" i="28"/>
  <c r="CQ274" i="28"/>
  <c r="CP274" i="28"/>
  <c r="CL274" i="28"/>
  <c r="CH274" i="28"/>
  <c r="CG274" i="28"/>
  <c r="CC274" i="28"/>
  <c r="BX274" i="28"/>
  <c r="BT274" i="28"/>
  <c r="BP274" i="28"/>
  <c r="BO274" i="28"/>
  <c r="BN274" i="28"/>
  <c r="BI274" i="28"/>
  <c r="BC274" i="28"/>
  <c r="AX274" i="28"/>
  <c r="AW274" i="28"/>
  <c r="AR274" i="28"/>
  <c r="AM274" i="28"/>
  <c r="AF274" i="28"/>
  <c r="Y274" i="28"/>
  <c r="CR273" i="28"/>
  <c r="CQ273" i="28"/>
  <c r="CP273" i="28"/>
  <c r="CL273" i="28"/>
  <c r="CH273" i="28"/>
  <c r="CG273" i="28"/>
  <c r="CC273" i="28"/>
  <c r="BX273" i="28"/>
  <c r="BT273" i="28"/>
  <c r="BP273" i="28"/>
  <c r="BO273" i="28"/>
  <c r="BN273" i="28"/>
  <c r="BI273" i="28"/>
  <c r="BC273" i="28"/>
  <c r="AX273" i="28"/>
  <c r="AW273" i="28"/>
  <c r="AR273" i="28"/>
  <c r="AM273" i="28"/>
  <c r="AF273" i="28"/>
  <c r="Y273" i="28"/>
  <c r="CR272" i="28"/>
  <c r="CQ272" i="28"/>
  <c r="CP272" i="28"/>
  <c r="CL272" i="28"/>
  <c r="CH272" i="28"/>
  <c r="CG272" i="28"/>
  <c r="CC272" i="28"/>
  <c r="BX272" i="28"/>
  <c r="BT272" i="28"/>
  <c r="BP272" i="28"/>
  <c r="BO272" i="28"/>
  <c r="BN272" i="28"/>
  <c r="BI272" i="28"/>
  <c r="BC272" i="28"/>
  <c r="AX272" i="28"/>
  <c r="AW272" i="28"/>
  <c r="AR272" i="28"/>
  <c r="AM272" i="28"/>
  <c r="AF272" i="28"/>
  <c r="Y272" i="28"/>
  <c r="CR271" i="28"/>
  <c r="CQ271" i="28"/>
  <c r="CP271" i="28"/>
  <c r="CL271" i="28"/>
  <c r="CH271" i="28"/>
  <c r="CG271" i="28"/>
  <c r="CC271" i="28"/>
  <c r="BX271" i="28"/>
  <c r="BT271" i="28"/>
  <c r="BP271" i="28"/>
  <c r="BO271" i="28"/>
  <c r="BN271" i="28"/>
  <c r="BI271" i="28"/>
  <c r="BC271" i="28"/>
  <c r="AX271" i="28"/>
  <c r="AW271" i="28"/>
  <c r="AR271" i="28"/>
  <c r="AM271" i="28"/>
  <c r="AF271" i="28"/>
  <c r="Y271" i="28"/>
  <c r="CR270" i="28"/>
  <c r="CQ270" i="28"/>
  <c r="CP270" i="28"/>
  <c r="CL270" i="28"/>
  <c r="CH270" i="28"/>
  <c r="CG270" i="28"/>
  <c r="CC270" i="28"/>
  <c r="BX270" i="28"/>
  <c r="BT270" i="28"/>
  <c r="BP270" i="28"/>
  <c r="BO270" i="28"/>
  <c r="BN270" i="28"/>
  <c r="BI270" i="28"/>
  <c r="BC270" i="28"/>
  <c r="AX270" i="28"/>
  <c r="AW270" i="28"/>
  <c r="AR270" i="28"/>
  <c r="AM270" i="28"/>
  <c r="AF270" i="28"/>
  <c r="Y270" i="28"/>
  <c r="CR269" i="28"/>
  <c r="CQ269" i="28"/>
  <c r="CP269" i="28"/>
  <c r="CL269" i="28"/>
  <c r="CH269" i="28"/>
  <c r="CG269" i="28"/>
  <c r="CC269" i="28"/>
  <c r="BX269" i="28"/>
  <c r="BT269" i="28"/>
  <c r="BP269" i="28"/>
  <c r="BO269" i="28"/>
  <c r="BN269" i="28"/>
  <c r="BI269" i="28"/>
  <c r="BC269" i="28"/>
  <c r="AX269" i="28"/>
  <c r="AW269" i="28"/>
  <c r="AR269" i="28"/>
  <c r="AM269" i="28"/>
  <c r="AF269" i="28"/>
  <c r="Y269" i="28"/>
  <c r="CR268" i="28"/>
  <c r="CQ268" i="28"/>
  <c r="CP268" i="28"/>
  <c r="CL268" i="28"/>
  <c r="CH268" i="28"/>
  <c r="CG268" i="28"/>
  <c r="CC268" i="28"/>
  <c r="BX268" i="28"/>
  <c r="BT268" i="28"/>
  <c r="BP268" i="28"/>
  <c r="BO268" i="28"/>
  <c r="BN268" i="28"/>
  <c r="BI268" i="28"/>
  <c r="BC268" i="28"/>
  <c r="AX268" i="28"/>
  <c r="AW268" i="28"/>
  <c r="AR268" i="28"/>
  <c r="AM268" i="28"/>
  <c r="AF268" i="28"/>
  <c r="Y268" i="28"/>
  <c r="CR267" i="28"/>
  <c r="CQ267" i="28"/>
  <c r="CP267" i="28"/>
  <c r="CL267" i="28"/>
  <c r="CH267" i="28"/>
  <c r="CG267" i="28"/>
  <c r="CC267" i="28"/>
  <c r="BX267" i="28"/>
  <c r="BT267" i="28"/>
  <c r="BP267" i="28"/>
  <c r="BO267" i="28"/>
  <c r="BN267" i="28"/>
  <c r="BI267" i="28"/>
  <c r="BC267" i="28"/>
  <c r="AX267" i="28"/>
  <c r="AW267" i="28"/>
  <c r="AR267" i="28"/>
  <c r="AM267" i="28"/>
  <c r="AF267" i="28"/>
  <c r="Y267" i="28"/>
  <c r="CR266" i="28"/>
  <c r="CQ266" i="28"/>
  <c r="CP266" i="28"/>
  <c r="CL266" i="28"/>
  <c r="CH266" i="28"/>
  <c r="CG266" i="28"/>
  <c r="CC266" i="28"/>
  <c r="BX266" i="28"/>
  <c r="BT266" i="28"/>
  <c r="BP266" i="28"/>
  <c r="BO266" i="28"/>
  <c r="BN266" i="28"/>
  <c r="BI266" i="28"/>
  <c r="BC266" i="28"/>
  <c r="AX266" i="28"/>
  <c r="AW266" i="28"/>
  <c r="AR266" i="28"/>
  <c r="AM266" i="28"/>
  <c r="AF266" i="28"/>
  <c r="Y266" i="28"/>
  <c r="CR265" i="28"/>
  <c r="CQ265" i="28"/>
  <c r="CP265" i="28"/>
  <c r="CL265" i="28"/>
  <c r="CH265" i="28"/>
  <c r="CG265" i="28"/>
  <c r="CC265" i="28"/>
  <c r="BX265" i="28"/>
  <c r="BT265" i="28"/>
  <c r="BP265" i="28"/>
  <c r="BO265" i="28"/>
  <c r="BN265" i="28"/>
  <c r="BI265" i="28"/>
  <c r="BC265" i="28"/>
  <c r="AX265" i="28"/>
  <c r="AW265" i="28"/>
  <c r="AR265" i="28"/>
  <c r="AM265" i="28"/>
  <c r="AF265" i="28"/>
  <c r="Y265" i="28"/>
  <c r="CR264" i="28"/>
  <c r="CQ264" i="28"/>
  <c r="CP264" i="28"/>
  <c r="CL264" i="28"/>
  <c r="CH264" i="28"/>
  <c r="CG264" i="28"/>
  <c r="CC264" i="28"/>
  <c r="BX264" i="28"/>
  <c r="BT264" i="28"/>
  <c r="BP264" i="28"/>
  <c r="BO264" i="28"/>
  <c r="BN264" i="28"/>
  <c r="BI264" i="28"/>
  <c r="BC264" i="28"/>
  <c r="AX264" i="28"/>
  <c r="AW264" i="28"/>
  <c r="AR264" i="28"/>
  <c r="AM264" i="28"/>
  <c r="AF264" i="28"/>
  <c r="Y264" i="28"/>
  <c r="CP263" i="28"/>
  <c r="CL263" i="28"/>
  <c r="CG263" i="28"/>
  <c r="BX263" i="28"/>
  <c r="BT263" i="28"/>
  <c r="BO263" i="28"/>
  <c r="BN263" i="28"/>
  <c r="BI263" i="28"/>
  <c r="BC263" i="28"/>
  <c r="AX263" i="28"/>
  <c r="AW263" i="28"/>
  <c r="AR263" i="28"/>
  <c r="AM263" i="28"/>
  <c r="AF263" i="28"/>
  <c r="Y263" i="28"/>
  <c r="CR262" i="28"/>
  <c r="CQ262" i="28"/>
  <c r="CP262" i="28"/>
  <c r="CL262" i="28"/>
  <c r="CH262" i="28"/>
  <c r="CG262" i="28"/>
  <c r="CC262" i="28"/>
  <c r="BX262" i="28"/>
  <c r="BT262" i="28"/>
  <c r="BP262" i="28"/>
  <c r="BO262" i="28"/>
  <c r="BN262" i="28"/>
  <c r="BI262" i="28"/>
  <c r="BC262" i="28"/>
  <c r="AX262" i="28"/>
  <c r="AW262" i="28"/>
  <c r="AR262" i="28"/>
  <c r="AM262" i="28"/>
  <c r="AL262" i="28"/>
  <c r="AF262" i="28"/>
  <c r="AE262" i="28"/>
  <c r="V262" i="28"/>
  <c r="CR261" i="28"/>
  <c r="CQ261" i="28"/>
  <c r="CP261" i="28"/>
  <c r="CL261" i="28"/>
  <c r="CH261" i="28"/>
  <c r="CG261" i="28"/>
  <c r="CC261" i="28"/>
  <c r="BX261" i="28"/>
  <c r="BT261" i="28"/>
  <c r="BP261" i="28"/>
  <c r="BO261" i="28"/>
  <c r="BN261" i="28"/>
  <c r="BI261" i="28"/>
  <c r="BC261" i="28"/>
  <c r="AX261" i="28"/>
  <c r="AW261" i="28"/>
  <c r="AR261" i="28"/>
  <c r="AM261" i="28"/>
  <c r="AL261" i="28"/>
  <c r="AF261" i="28"/>
  <c r="AE261" i="28"/>
  <c r="V261" i="28"/>
  <c r="CR260" i="28"/>
  <c r="CQ260" i="28"/>
  <c r="CP260" i="28"/>
  <c r="CL260" i="28"/>
  <c r="CH260" i="28"/>
  <c r="CG260" i="28"/>
  <c r="CC260" i="28"/>
  <c r="BX260" i="28"/>
  <c r="BT260" i="28"/>
  <c r="BP260" i="28"/>
  <c r="BO260" i="28"/>
  <c r="BN260" i="28"/>
  <c r="BI260" i="28"/>
  <c r="BC260" i="28"/>
  <c r="AX260" i="28"/>
  <c r="AW260" i="28"/>
  <c r="AR260" i="28"/>
  <c r="AM260" i="28"/>
  <c r="AL260" i="28"/>
  <c r="AF260" i="28"/>
  <c r="AE260" i="28"/>
  <c r="V260" i="28"/>
  <c r="CR259" i="28"/>
  <c r="CQ259" i="28"/>
  <c r="CP259" i="28"/>
  <c r="CL259" i="28"/>
  <c r="CH259" i="28"/>
  <c r="CG259" i="28"/>
  <c r="CC259" i="28"/>
  <c r="BX259" i="28"/>
  <c r="BT259" i="28"/>
  <c r="BP259" i="28"/>
  <c r="BO259" i="28"/>
  <c r="BN259" i="28"/>
  <c r="BI259" i="28"/>
  <c r="BC259" i="28"/>
  <c r="AX259" i="28"/>
  <c r="AW259" i="28"/>
  <c r="AR259" i="28"/>
  <c r="AM259" i="28"/>
  <c r="AL259" i="28"/>
  <c r="AF259" i="28"/>
  <c r="AE259" i="28"/>
  <c r="V259" i="28"/>
  <c r="CR258" i="28"/>
  <c r="CQ258" i="28"/>
  <c r="CP258" i="28"/>
  <c r="CL258" i="28"/>
  <c r="CG258" i="28"/>
  <c r="CC258" i="28"/>
  <c r="BX258" i="28"/>
  <c r="BT258" i="28"/>
  <c r="BP258" i="28"/>
  <c r="BO258" i="28"/>
  <c r="BN258" i="28"/>
  <c r="BI258" i="28"/>
  <c r="BC258" i="28"/>
  <c r="AX258" i="28"/>
  <c r="AW258" i="28"/>
  <c r="AR258" i="28"/>
  <c r="AM258" i="28"/>
  <c r="AL258" i="28"/>
  <c r="AF258" i="28"/>
  <c r="AE258" i="28"/>
  <c r="V258" i="28"/>
  <c r="Y258" i="28" s="1"/>
  <c r="CR257" i="28"/>
  <c r="CQ257" i="28"/>
  <c r="CP257" i="28"/>
  <c r="CL257" i="28"/>
  <c r="CG257" i="28"/>
  <c r="CC257" i="28"/>
  <c r="BX257" i="28"/>
  <c r="BT257" i="28"/>
  <c r="BP257" i="28"/>
  <c r="BO257" i="28"/>
  <c r="BN257" i="28"/>
  <c r="BI257" i="28"/>
  <c r="BC257" i="28"/>
  <c r="AX257" i="28"/>
  <c r="AW257" i="28"/>
  <c r="AR257" i="28"/>
  <c r="AM257" i="28"/>
  <c r="AL257" i="28"/>
  <c r="AF257" i="28"/>
  <c r="AE257" i="28"/>
  <c r="Y257" i="28"/>
  <c r="X257" i="28"/>
  <c r="V257" i="28"/>
  <c r="CR256" i="28"/>
  <c r="CQ256" i="28"/>
  <c r="CP256" i="28"/>
  <c r="CL256" i="28"/>
  <c r="CH256" i="28"/>
  <c r="CG256" i="28"/>
  <c r="CC256" i="28"/>
  <c r="BX256" i="28"/>
  <c r="BT256" i="28"/>
  <c r="BP256" i="28"/>
  <c r="BO256" i="28"/>
  <c r="BN256" i="28"/>
  <c r="BI256" i="28"/>
  <c r="BC256" i="28"/>
  <c r="AX256" i="28"/>
  <c r="AW256" i="28"/>
  <c r="AR256" i="28"/>
  <c r="AM256" i="28"/>
  <c r="AL256" i="28"/>
  <c r="AF256" i="28"/>
  <c r="AE256" i="28"/>
  <c r="Y256" i="28"/>
  <c r="X256" i="28"/>
  <c r="V256" i="28"/>
  <c r="CR255" i="28"/>
  <c r="CQ255" i="28"/>
  <c r="CP255" i="28"/>
  <c r="CL255" i="28"/>
  <c r="CG255" i="28"/>
  <c r="CC255" i="28"/>
  <c r="BX255" i="28"/>
  <c r="BT255" i="28"/>
  <c r="BP255" i="28"/>
  <c r="BO255" i="28"/>
  <c r="BN255" i="28"/>
  <c r="BI255" i="28"/>
  <c r="BC255" i="28"/>
  <c r="AX255" i="28"/>
  <c r="AW255" i="28"/>
  <c r="AR255" i="28"/>
  <c r="AM255" i="28"/>
  <c r="AL255" i="28"/>
  <c r="AF255" i="28"/>
  <c r="AE255" i="28"/>
  <c r="Y255" i="28"/>
  <c r="X255" i="28"/>
  <c r="V255" i="28"/>
  <c r="CR254" i="28"/>
  <c r="CQ254" i="28"/>
  <c r="CP254" i="28"/>
  <c r="CL254" i="28"/>
  <c r="CG254" i="28"/>
  <c r="CC254" i="28"/>
  <c r="BX254" i="28"/>
  <c r="BT254" i="28"/>
  <c r="BP254" i="28"/>
  <c r="BO254" i="28"/>
  <c r="BN254" i="28"/>
  <c r="BM254" i="28"/>
  <c r="BI254" i="28"/>
  <c r="BC254" i="28"/>
  <c r="AX254" i="28"/>
  <c r="AW254" i="28"/>
  <c r="AM254" i="28"/>
  <c r="AL254" i="28"/>
  <c r="AF254" i="28"/>
  <c r="AE254" i="28"/>
  <c r="Y254" i="28"/>
  <c r="X254" i="28"/>
  <c r="CR253" i="28"/>
  <c r="CQ253" i="28"/>
  <c r="CP253" i="28"/>
  <c r="CL253" i="28"/>
  <c r="CH253" i="28"/>
  <c r="CG253" i="28"/>
  <c r="CC253" i="28"/>
  <c r="BX253" i="28"/>
  <c r="BT253" i="28"/>
  <c r="BP253" i="28"/>
  <c r="BO253" i="28"/>
  <c r="BN253" i="28"/>
  <c r="BM253" i="28"/>
  <c r="BI253" i="28"/>
  <c r="BC253" i="28"/>
  <c r="AX253" i="28"/>
  <c r="AW253" i="28"/>
  <c r="AM253" i="28"/>
  <c r="AL253" i="28"/>
  <c r="AQ253" i="28" s="1"/>
  <c r="AF253" i="28"/>
  <c r="AE253" i="28"/>
  <c r="Y253" i="28"/>
  <c r="X253" i="28"/>
  <c r="CR252" i="28"/>
  <c r="CQ252" i="28"/>
  <c r="CP252" i="28"/>
  <c r="CL252" i="28"/>
  <c r="CH252" i="28"/>
  <c r="CG252" i="28"/>
  <c r="CC252" i="28"/>
  <c r="BX252" i="28"/>
  <c r="BT252" i="28"/>
  <c r="BP252" i="28"/>
  <c r="BO252" i="28"/>
  <c r="BN252" i="28"/>
  <c r="BM252" i="28"/>
  <c r="BI252" i="28"/>
  <c r="BC252" i="28"/>
  <c r="AX252" i="28"/>
  <c r="AW252" i="28"/>
  <c r="AM252" i="28"/>
  <c r="AL252" i="28"/>
  <c r="AF252" i="28"/>
  <c r="AE252" i="28"/>
  <c r="Y252" i="28"/>
  <c r="X252" i="28"/>
  <c r="CR251" i="28"/>
  <c r="CQ251" i="28"/>
  <c r="CP251" i="28"/>
  <c r="CL251" i="28"/>
  <c r="CH251" i="28"/>
  <c r="CG251" i="28"/>
  <c r="CC251" i="28"/>
  <c r="BX251" i="28"/>
  <c r="BT251" i="28"/>
  <c r="BP251" i="28"/>
  <c r="BO251" i="28"/>
  <c r="BN251" i="28"/>
  <c r="BM251" i="28"/>
  <c r="BI251" i="28"/>
  <c r="BC251" i="28"/>
  <c r="AX251" i="28"/>
  <c r="AW251" i="28"/>
  <c r="AM251" i="28"/>
  <c r="AL251" i="28"/>
  <c r="AQ251" i="28" s="1"/>
  <c r="AF251" i="28"/>
  <c r="AE251" i="28"/>
  <c r="Y251" i="28"/>
  <c r="X251" i="28"/>
  <c r="AO251" i="28" s="1"/>
  <c r="CR250" i="28"/>
  <c r="CQ250" i="28"/>
  <c r="CP250" i="28"/>
  <c r="CL250" i="28"/>
  <c r="CH250" i="28"/>
  <c r="CG250" i="28"/>
  <c r="CC250" i="28"/>
  <c r="BX250" i="28"/>
  <c r="BT250" i="28"/>
  <c r="BP250" i="28"/>
  <c r="BO250" i="28"/>
  <c r="BN250" i="28"/>
  <c r="BM250" i="28"/>
  <c r="BI250" i="28"/>
  <c r="BC250" i="28"/>
  <c r="AX250" i="28"/>
  <c r="AW250" i="28"/>
  <c r="AM250" i="28"/>
  <c r="AL250" i="28"/>
  <c r="AF250" i="28"/>
  <c r="AE250" i="28"/>
  <c r="Y250" i="28"/>
  <c r="X250" i="28"/>
  <c r="CR249" i="28"/>
  <c r="CQ249" i="28"/>
  <c r="CP249" i="28"/>
  <c r="CL249" i="28"/>
  <c r="CH249" i="28"/>
  <c r="CG249" i="28"/>
  <c r="CC249" i="28"/>
  <c r="BX249" i="28"/>
  <c r="BT249" i="28"/>
  <c r="BP249" i="28"/>
  <c r="BO249" i="28"/>
  <c r="BN249" i="28"/>
  <c r="BM249" i="28"/>
  <c r="BI249" i="28"/>
  <c r="BC249" i="28"/>
  <c r="AX249" i="28"/>
  <c r="AW249" i="28"/>
  <c r="AM249" i="28"/>
  <c r="AL249" i="28"/>
  <c r="AQ249" i="28" s="1"/>
  <c r="AF249" i="28"/>
  <c r="AE249" i="28"/>
  <c r="Y249" i="28"/>
  <c r="X249" i="28"/>
  <c r="AO249" i="28" s="1"/>
  <c r="CQ248" i="28"/>
  <c r="CM248" i="28"/>
  <c r="CL248" i="28"/>
  <c r="CH248" i="28"/>
  <c r="CG248" i="28"/>
  <c r="CC248" i="28"/>
  <c r="BX248" i="28"/>
  <c r="BT248" i="28"/>
  <c r="BP248" i="28"/>
  <c r="BO248" i="28"/>
  <c r="BN248" i="28"/>
  <c r="BM248" i="28"/>
  <c r="BI248" i="28"/>
  <c r="BC248" i="28"/>
  <c r="AX248" i="28"/>
  <c r="AW248" i="28"/>
  <c r="AQ248" i="28"/>
  <c r="AM248" i="28"/>
  <c r="AL248" i="28"/>
  <c r="AJ248" i="28"/>
  <c r="AF248" i="28"/>
  <c r="AE248" i="28"/>
  <c r="AC248" i="28"/>
  <c r="X248" i="28"/>
  <c r="AO248" i="28" s="1"/>
  <c r="V248" i="28"/>
  <c r="Y248" i="28" s="1"/>
  <c r="CQ247" i="28"/>
  <c r="CM247" i="28"/>
  <c r="CP247" i="28" s="1"/>
  <c r="CL247" i="28"/>
  <c r="CH247" i="28"/>
  <c r="CG247" i="28"/>
  <c r="CC247" i="28"/>
  <c r="BX247" i="28"/>
  <c r="BT247" i="28"/>
  <c r="BP247" i="28"/>
  <c r="BO247" i="28"/>
  <c r="BN247" i="28"/>
  <c r="BM247" i="28"/>
  <c r="BI247" i="28"/>
  <c r="BC247" i="28"/>
  <c r="AX247" i="28"/>
  <c r="AW247" i="28"/>
  <c r="AM247" i="28"/>
  <c r="AL247" i="28"/>
  <c r="AJ247" i="28"/>
  <c r="AC247" i="28"/>
  <c r="V247" i="28"/>
  <c r="Y247" i="28" s="1"/>
  <c r="CQ246" i="28"/>
  <c r="CM246" i="28"/>
  <c r="CR246" i="28" s="1"/>
  <c r="CL246" i="28"/>
  <c r="CH246" i="28"/>
  <c r="CG246" i="28"/>
  <c r="CC246" i="28"/>
  <c r="BX246" i="28"/>
  <c r="BT246" i="28"/>
  <c r="BP246" i="28"/>
  <c r="BO246" i="28"/>
  <c r="BN246" i="28"/>
  <c r="BM246" i="28"/>
  <c r="BI246" i="28"/>
  <c r="BC246" i="28"/>
  <c r="AX246" i="28"/>
  <c r="AW246" i="28"/>
  <c r="AM246" i="28"/>
  <c r="AL246" i="28"/>
  <c r="AJ246" i="28"/>
  <c r="AC246" i="28"/>
  <c r="V246" i="28"/>
  <c r="Y246" i="28" s="1"/>
  <c r="CQ245" i="28"/>
  <c r="CM245" i="28"/>
  <c r="CR245" i="28" s="1"/>
  <c r="CL245" i="28"/>
  <c r="CH245" i="28"/>
  <c r="CG245" i="28"/>
  <c r="CC245" i="28"/>
  <c r="BX245" i="28"/>
  <c r="BT245" i="28"/>
  <c r="BP245" i="28"/>
  <c r="BO245" i="28"/>
  <c r="BN245" i="28"/>
  <c r="BM245" i="28"/>
  <c r="BI245" i="28"/>
  <c r="BC245" i="28"/>
  <c r="AX245" i="28"/>
  <c r="AW245" i="28"/>
  <c r="AM245" i="28"/>
  <c r="AL245" i="28"/>
  <c r="AJ245" i="28"/>
  <c r="AC245" i="28"/>
  <c r="V245" i="28"/>
  <c r="Y245" i="28" s="1"/>
  <c r="CQ244" i="28"/>
  <c r="CM244" i="28"/>
  <c r="CR244" i="28" s="1"/>
  <c r="CL244" i="28"/>
  <c r="CH244" i="28"/>
  <c r="CG244" i="28"/>
  <c r="CC244" i="28"/>
  <c r="BX244" i="28"/>
  <c r="BT244" i="28"/>
  <c r="BP244" i="28"/>
  <c r="BO244" i="28"/>
  <c r="BN244" i="28"/>
  <c r="BM244" i="28"/>
  <c r="BI244" i="28"/>
  <c r="BC244" i="28"/>
  <c r="AX244" i="28"/>
  <c r="AW244" i="28"/>
  <c r="AM244" i="28"/>
  <c r="AL244" i="28"/>
  <c r="AJ244" i="28"/>
  <c r="AC244" i="28"/>
  <c r="V244" i="28"/>
  <c r="Y244" i="28" s="1"/>
  <c r="CQ243" i="28"/>
  <c r="CM243" i="28"/>
  <c r="CP243" i="28" s="1"/>
  <c r="CL243" i="28"/>
  <c r="CK243" i="28"/>
  <c r="CH243" i="28"/>
  <c r="CG243" i="28"/>
  <c r="CF243" i="28"/>
  <c r="CC243" i="28"/>
  <c r="CB243" i="28"/>
  <c r="BT243" i="28"/>
  <c r="BS243" i="28"/>
  <c r="BP243" i="28"/>
  <c r="BO243" i="28"/>
  <c r="BN243" i="28"/>
  <c r="BM243" i="28"/>
  <c r="BI243" i="28"/>
  <c r="BH243" i="28"/>
  <c r="BC243" i="28"/>
  <c r="BB243" i="28"/>
  <c r="AX243" i="28"/>
  <c r="AW243" i="28"/>
  <c r="AQ243" i="28"/>
  <c r="AM243" i="28"/>
  <c r="AL243" i="28"/>
  <c r="AJ243" i="28"/>
  <c r="AC243" i="28"/>
  <c r="AF243" i="28" s="1"/>
  <c r="Y243" i="28"/>
  <c r="X243" i="28"/>
  <c r="BU243" i="28" s="1"/>
  <c r="BX243" i="28" s="1"/>
  <c r="V243" i="28"/>
  <c r="CQ242" i="28"/>
  <c r="CM242" i="28"/>
  <c r="CL242" i="28"/>
  <c r="CK242" i="28"/>
  <c r="CH242" i="28"/>
  <c r="CG242" i="28"/>
  <c r="CF242" i="28"/>
  <c r="CD242" i="28"/>
  <c r="CC242" i="28"/>
  <c r="CB242" i="28"/>
  <c r="BT242" i="28"/>
  <c r="BS242" i="28"/>
  <c r="BP242" i="28"/>
  <c r="BO242" i="28"/>
  <c r="BN242" i="28"/>
  <c r="BM242" i="28"/>
  <c r="BI242" i="28"/>
  <c r="BH242" i="28"/>
  <c r="BC242" i="28"/>
  <c r="BB242" i="28"/>
  <c r="AX242" i="28"/>
  <c r="AW242" i="28"/>
  <c r="AM242" i="28"/>
  <c r="AL242" i="28"/>
  <c r="AJ242" i="28"/>
  <c r="AC242" i="28"/>
  <c r="AF242" i="28" s="1"/>
  <c r="V242" i="28"/>
  <c r="Y242" i="28" s="1"/>
  <c r="CQ241" i="28"/>
  <c r="CM241" i="28"/>
  <c r="CP241" i="28" s="1"/>
  <c r="CL241" i="28"/>
  <c r="CK241" i="28"/>
  <c r="CH241" i="28"/>
  <c r="CG241" i="28"/>
  <c r="CF241" i="28"/>
  <c r="CD241" i="28"/>
  <c r="CC241" i="28"/>
  <c r="CB241" i="28"/>
  <c r="BT241" i="28"/>
  <c r="BS241" i="28"/>
  <c r="BP241" i="28"/>
  <c r="BO241" i="28"/>
  <c r="BN241" i="28"/>
  <c r="BM241" i="28"/>
  <c r="BI241" i="28"/>
  <c r="BH241" i="28"/>
  <c r="BC241" i="28"/>
  <c r="BB241" i="28"/>
  <c r="AX241" i="28"/>
  <c r="AW241" i="28"/>
  <c r="AM241" i="28"/>
  <c r="AL241" i="28"/>
  <c r="AJ241" i="28"/>
  <c r="AC241" i="28"/>
  <c r="AF241" i="28" s="1"/>
  <c r="V241" i="28"/>
  <c r="Y241" i="28" s="1"/>
  <c r="CQ240" i="28"/>
  <c r="CL240" i="28"/>
  <c r="CK240" i="28"/>
  <c r="CH240" i="28"/>
  <c r="CG240" i="28"/>
  <c r="CF240" i="28"/>
  <c r="CD240" i="28"/>
  <c r="CC240" i="28"/>
  <c r="CB240" i="28"/>
  <c r="BT240" i="28"/>
  <c r="BS240" i="28"/>
  <c r="BP240" i="28"/>
  <c r="BO240" i="28"/>
  <c r="BN240" i="28"/>
  <c r="BM240" i="28"/>
  <c r="BI240" i="28"/>
  <c r="BH240" i="28"/>
  <c r="BC240" i="28"/>
  <c r="BB240" i="28"/>
  <c r="AX240" i="28"/>
  <c r="AW240" i="28"/>
  <c r="AJ240" i="28"/>
  <c r="AM240" i="28" s="1"/>
  <c r="AF240" i="28"/>
  <c r="AC240" i="28"/>
  <c r="X240" i="28"/>
  <c r="V240" i="28"/>
  <c r="Y240" i="28" s="1"/>
  <c r="CQ239" i="28"/>
  <c r="CL239" i="28"/>
  <c r="CK239" i="28"/>
  <c r="CH239" i="28"/>
  <c r="CD239" i="28"/>
  <c r="CG239" i="28" s="1"/>
  <c r="CC239" i="28"/>
  <c r="CB239" i="28"/>
  <c r="BX239" i="28"/>
  <c r="BW239" i="28"/>
  <c r="BT239" i="28"/>
  <c r="BS239" i="28"/>
  <c r="BP239" i="28"/>
  <c r="BO239" i="28"/>
  <c r="BN239" i="28"/>
  <c r="BM239" i="28"/>
  <c r="BI239" i="28"/>
  <c r="BH239" i="28"/>
  <c r="BC239" i="28"/>
  <c r="BB239" i="28"/>
  <c r="AX239" i="28"/>
  <c r="AW239" i="28"/>
  <c r="AJ239" i="28"/>
  <c r="AM239" i="28" s="1"/>
  <c r="AF239" i="28"/>
  <c r="AE239" i="28"/>
  <c r="AC239" i="28"/>
  <c r="Y239" i="28"/>
  <c r="X239" i="28"/>
  <c r="V239" i="28"/>
  <c r="CQ238" i="28"/>
  <c r="CL238" i="28"/>
  <c r="CK238" i="28"/>
  <c r="CH238" i="28"/>
  <c r="CC238" i="28"/>
  <c r="CB238" i="28"/>
  <c r="BX238" i="28"/>
  <c r="BW238" i="28"/>
  <c r="BT238" i="28"/>
  <c r="BS238" i="28"/>
  <c r="BP238" i="28"/>
  <c r="BO238" i="28"/>
  <c r="BN238" i="28"/>
  <c r="BM238" i="28"/>
  <c r="BI238" i="28"/>
  <c r="BH238" i="28"/>
  <c r="BC238" i="28"/>
  <c r="BB238" i="28"/>
  <c r="AX238" i="28"/>
  <c r="AW238" i="28"/>
  <c r="AJ238" i="28"/>
  <c r="AC238" i="28"/>
  <c r="AF238" i="28" s="1"/>
  <c r="Y238" i="28"/>
  <c r="X238" i="28"/>
  <c r="V238" i="28"/>
  <c r="CQ237" i="28"/>
  <c r="CL237" i="28"/>
  <c r="CK237" i="28"/>
  <c r="CH237" i="28"/>
  <c r="CC237" i="28"/>
  <c r="CB237" i="28"/>
  <c r="BX237" i="28"/>
  <c r="BW237" i="28"/>
  <c r="BT237" i="28"/>
  <c r="BS237" i="28"/>
  <c r="BP237" i="28"/>
  <c r="BO237" i="28"/>
  <c r="BN237" i="28"/>
  <c r="BM237" i="28"/>
  <c r="BI237" i="28"/>
  <c r="BH237" i="28"/>
  <c r="BC237" i="28"/>
  <c r="BB237" i="28"/>
  <c r="AX237" i="28"/>
  <c r="AW237" i="28"/>
  <c r="AM237" i="28"/>
  <c r="AL237" i="28"/>
  <c r="CM237" i="28" s="1"/>
  <c r="AJ237" i="28"/>
  <c r="AE237" i="28"/>
  <c r="CD237" i="28" s="1"/>
  <c r="AC237" i="28"/>
  <c r="AF237" i="28" s="1"/>
  <c r="V237" i="28"/>
  <c r="Y237" i="28" s="1"/>
  <c r="CR236" i="28"/>
  <c r="CQ236" i="28"/>
  <c r="CO236" i="28"/>
  <c r="CM236" i="28"/>
  <c r="CP236" i="28" s="1"/>
  <c r="CL236" i="28"/>
  <c r="CK236" i="28"/>
  <c r="CH236" i="28"/>
  <c r="CC236" i="28"/>
  <c r="CB236" i="28"/>
  <c r="BX236" i="28"/>
  <c r="BW236" i="28"/>
  <c r="BT236" i="28"/>
  <c r="BS236" i="28"/>
  <c r="BP236" i="28"/>
  <c r="BO236" i="28"/>
  <c r="BN236" i="28"/>
  <c r="BM236" i="28"/>
  <c r="BI236" i="28"/>
  <c r="BH236" i="28"/>
  <c r="BC236" i="28"/>
  <c r="BB236" i="28"/>
  <c r="AX236" i="28"/>
  <c r="AW236" i="28"/>
  <c r="AM236" i="28"/>
  <c r="AL236" i="28"/>
  <c r="AJ236" i="28"/>
  <c r="AF236" i="28"/>
  <c r="AE236" i="28"/>
  <c r="CD236" i="28" s="1"/>
  <c r="CF236" i="28" s="1"/>
  <c r="AC236" i="28"/>
  <c r="V236" i="28"/>
  <c r="CQ235" i="28"/>
  <c r="CL235" i="28"/>
  <c r="CK235" i="28"/>
  <c r="CH235" i="28"/>
  <c r="CD235" i="28"/>
  <c r="CG235" i="28" s="1"/>
  <c r="CC235" i="28"/>
  <c r="CB235" i="28"/>
  <c r="BX235" i="28"/>
  <c r="BW235" i="28"/>
  <c r="BT235" i="28"/>
  <c r="BS235" i="28"/>
  <c r="BP235" i="28"/>
  <c r="BO235" i="28"/>
  <c r="BN235" i="28"/>
  <c r="BM235" i="28"/>
  <c r="BI235" i="28"/>
  <c r="BH235" i="28"/>
  <c r="BC235" i="28"/>
  <c r="BB235" i="28"/>
  <c r="AX235" i="28"/>
  <c r="AW235" i="28"/>
  <c r="AJ235" i="28"/>
  <c r="AM235" i="28" s="1"/>
  <c r="AF235" i="28"/>
  <c r="AE235" i="28"/>
  <c r="AC235" i="28"/>
  <c r="Y235" i="28"/>
  <c r="X235" i="28"/>
  <c r="V235" i="28"/>
  <c r="CQ234" i="28"/>
  <c r="CL234" i="28"/>
  <c r="CK234" i="28"/>
  <c r="CH234" i="28"/>
  <c r="CC234" i="28"/>
  <c r="CB234" i="28"/>
  <c r="BX234" i="28"/>
  <c r="BW234" i="28"/>
  <c r="BT234" i="28"/>
  <c r="BS234" i="28"/>
  <c r="BP234" i="28"/>
  <c r="BO234" i="28"/>
  <c r="BN234" i="28"/>
  <c r="BM234" i="28"/>
  <c r="BI234" i="28"/>
  <c r="BH234" i="28"/>
  <c r="BC234" i="28"/>
  <c r="BB234" i="28"/>
  <c r="AX234" i="28"/>
  <c r="AW234" i="28"/>
  <c r="AL234" i="28"/>
  <c r="CM234" i="28" s="1"/>
  <c r="AJ234" i="28"/>
  <c r="AM234" i="28" s="1"/>
  <c r="AC234" i="28"/>
  <c r="AF234" i="28" s="1"/>
  <c r="Y234" i="28"/>
  <c r="X234" i="28"/>
  <c r="V234" i="28"/>
  <c r="CQ233" i="28"/>
  <c r="CM233" i="28"/>
  <c r="CR233" i="28" s="1"/>
  <c r="CL233" i="28"/>
  <c r="CK233" i="28"/>
  <c r="CH233" i="28"/>
  <c r="CC233" i="28"/>
  <c r="CB233" i="28"/>
  <c r="BX233" i="28"/>
  <c r="BW233" i="28"/>
  <c r="BT233" i="28"/>
  <c r="BS233" i="28"/>
  <c r="BP233" i="28"/>
  <c r="BO233" i="28"/>
  <c r="BN233" i="28"/>
  <c r="BM233" i="28"/>
  <c r="BI233" i="28"/>
  <c r="BH233" i="28"/>
  <c r="BC233" i="28"/>
  <c r="BB233" i="28"/>
  <c r="AX233" i="28"/>
  <c r="AW233" i="28"/>
  <c r="AM233" i="28"/>
  <c r="AL233" i="28"/>
  <c r="AJ233" i="28"/>
  <c r="AC233" i="28"/>
  <c r="V233" i="28"/>
  <c r="Y233" i="28" s="1"/>
  <c r="CQ232" i="28"/>
  <c r="CM232" i="28"/>
  <c r="CL232" i="28"/>
  <c r="CK232" i="28"/>
  <c r="CH232" i="28"/>
  <c r="CC232" i="28"/>
  <c r="CB232" i="28"/>
  <c r="BX232" i="28"/>
  <c r="BW232" i="28"/>
  <c r="BT232" i="28"/>
  <c r="BS232" i="28"/>
  <c r="BP232" i="28"/>
  <c r="BO232" i="28"/>
  <c r="BN232" i="28"/>
  <c r="BM232" i="28"/>
  <c r="BI232" i="28"/>
  <c r="BH232" i="28"/>
  <c r="BC232" i="28"/>
  <c r="BB232" i="28"/>
  <c r="AX232" i="28"/>
  <c r="AW232" i="28"/>
  <c r="AM232" i="28"/>
  <c r="AL232" i="28"/>
  <c r="AJ232" i="28"/>
  <c r="AF232" i="28"/>
  <c r="AE232" i="28"/>
  <c r="CD232" i="28" s="1"/>
  <c r="AC232" i="28"/>
  <c r="X232" i="28"/>
  <c r="AO232" i="28" s="1"/>
  <c r="V232" i="28"/>
  <c r="Y232" i="28" s="1"/>
  <c r="CQ231" i="28"/>
  <c r="CL231" i="28"/>
  <c r="CK231" i="28"/>
  <c r="CH231" i="28"/>
  <c r="CD231" i="28"/>
  <c r="CG231" i="28" s="1"/>
  <c r="CC231" i="28"/>
  <c r="CB231" i="28"/>
  <c r="BX231" i="28"/>
  <c r="BW231" i="28"/>
  <c r="BT231" i="28"/>
  <c r="BS231" i="28"/>
  <c r="BP231" i="28"/>
  <c r="BO231" i="28"/>
  <c r="BN231" i="28"/>
  <c r="BM231" i="28"/>
  <c r="BI231" i="28"/>
  <c r="BH231" i="28"/>
  <c r="BC231" i="28"/>
  <c r="BB231" i="28"/>
  <c r="AX231" i="28"/>
  <c r="AW231" i="28"/>
  <c r="AJ231" i="28"/>
  <c r="AM231" i="28" s="1"/>
  <c r="AF231" i="28"/>
  <c r="AE231" i="28"/>
  <c r="AC231" i="28"/>
  <c r="Y231" i="28"/>
  <c r="X231" i="28"/>
  <c r="V231" i="28"/>
  <c r="CQ230" i="28"/>
  <c r="CL230" i="28"/>
  <c r="CK230" i="28"/>
  <c r="CH230" i="28"/>
  <c r="CD230" i="28"/>
  <c r="CC230" i="28"/>
  <c r="CB230" i="28"/>
  <c r="BT230" i="28"/>
  <c r="BS230" i="28"/>
  <c r="BP230" i="28"/>
  <c r="BO230" i="28"/>
  <c r="BN230" i="28"/>
  <c r="BM230" i="28"/>
  <c r="BI230" i="28"/>
  <c r="BH230" i="28"/>
  <c r="BC230" i="28"/>
  <c r="BB230" i="28"/>
  <c r="AX230" i="28"/>
  <c r="AW230" i="28"/>
  <c r="AM230" i="28"/>
  <c r="AL230" i="28"/>
  <c r="CM230" i="28" s="1"/>
  <c r="AJ230" i="28"/>
  <c r="AE230" i="28"/>
  <c r="AC230" i="28"/>
  <c r="AF230" i="28" s="1"/>
  <c r="V230" i="28"/>
  <c r="Y230" i="28" s="1"/>
  <c r="CQ229" i="28"/>
  <c r="CL229" i="28"/>
  <c r="CK229" i="28"/>
  <c r="CH229" i="28"/>
  <c r="CG229" i="28"/>
  <c r="CC229" i="28"/>
  <c r="CB229" i="28"/>
  <c r="BT229" i="28"/>
  <c r="BS229" i="28"/>
  <c r="BP229" i="28"/>
  <c r="BO229" i="28"/>
  <c r="BN229" i="28"/>
  <c r="BM229" i="28"/>
  <c r="BI229" i="28"/>
  <c r="BH229" i="28"/>
  <c r="BC229" i="28"/>
  <c r="BB229" i="28"/>
  <c r="AX229" i="28"/>
  <c r="AW229" i="28"/>
  <c r="AJ229" i="28"/>
  <c r="AM229" i="28" s="1"/>
  <c r="AF229" i="28"/>
  <c r="AE229" i="28"/>
  <c r="CD229" i="28" s="1"/>
  <c r="CF229" i="28" s="1"/>
  <c r="AC229" i="28"/>
  <c r="Y229" i="28"/>
  <c r="X229" i="28"/>
  <c r="V229" i="28"/>
  <c r="CQ228" i="28"/>
  <c r="CL228" i="28"/>
  <c r="CK228" i="28"/>
  <c r="CH228" i="28"/>
  <c r="CC228" i="28"/>
  <c r="CB228" i="28"/>
  <c r="BT228" i="28"/>
  <c r="BS228" i="28"/>
  <c r="BP228" i="28"/>
  <c r="BO228" i="28"/>
  <c r="BN228" i="28"/>
  <c r="BM228" i="28"/>
  <c r="BI228" i="28"/>
  <c r="BH228" i="28"/>
  <c r="BC228" i="28"/>
  <c r="BB228" i="28"/>
  <c r="AX228" i="28"/>
  <c r="AW228" i="28"/>
  <c r="AM228" i="28"/>
  <c r="AL228" i="28"/>
  <c r="CM228" i="28" s="1"/>
  <c r="AJ228" i="28"/>
  <c r="AC228" i="28"/>
  <c r="V228" i="28"/>
  <c r="Y228" i="28" s="1"/>
  <c r="CQ227" i="28"/>
  <c r="CL227" i="28"/>
  <c r="CK227" i="28"/>
  <c r="CH227" i="28"/>
  <c r="CC227" i="28"/>
  <c r="CB227" i="28"/>
  <c r="BU227" i="28"/>
  <c r="BX227" i="28" s="1"/>
  <c r="BT227" i="28"/>
  <c r="BS227" i="28"/>
  <c r="BP227" i="28"/>
  <c r="BO227" i="28"/>
  <c r="BN227" i="28"/>
  <c r="BM227" i="28"/>
  <c r="BI227" i="28"/>
  <c r="BH227" i="28"/>
  <c r="BC227" i="28"/>
  <c r="BB227" i="28"/>
  <c r="AX227" i="28"/>
  <c r="AW227" i="28"/>
  <c r="AJ227" i="28"/>
  <c r="AF227" i="28"/>
  <c r="AE227" i="28"/>
  <c r="CD227" i="28" s="1"/>
  <c r="AC227" i="28"/>
  <c r="Y227" i="28"/>
  <c r="X227" i="28"/>
  <c r="V227" i="28"/>
  <c r="CQ226" i="28"/>
  <c r="CL226" i="28"/>
  <c r="CK226" i="28"/>
  <c r="CH226" i="28"/>
  <c r="CF226" i="28"/>
  <c r="CD226" i="28"/>
  <c r="CG226" i="28" s="1"/>
  <c r="CC226" i="28"/>
  <c r="CB226" i="28"/>
  <c r="BT226" i="28"/>
  <c r="BS226" i="28"/>
  <c r="BP226" i="28"/>
  <c r="BO226" i="28"/>
  <c r="BN226" i="28"/>
  <c r="BM226" i="28"/>
  <c r="BI226" i="28"/>
  <c r="BH226" i="28"/>
  <c r="BC226" i="28"/>
  <c r="BB226" i="28"/>
  <c r="AX226" i="28"/>
  <c r="AW226" i="28"/>
  <c r="AM226" i="28"/>
  <c r="AL226" i="28"/>
  <c r="CM226" i="28" s="1"/>
  <c r="CP226" i="28" s="1"/>
  <c r="AJ226" i="28"/>
  <c r="AE226" i="28"/>
  <c r="AC226" i="28"/>
  <c r="AF226" i="28" s="1"/>
  <c r="V226" i="28"/>
  <c r="CQ225" i="28"/>
  <c r="CL225" i="28"/>
  <c r="CK225" i="28"/>
  <c r="CH225" i="28"/>
  <c r="CC225" i="28"/>
  <c r="CB225" i="28"/>
  <c r="BU225" i="28"/>
  <c r="BT225" i="28"/>
  <c r="BS225" i="28"/>
  <c r="BP225" i="28"/>
  <c r="BO225" i="28"/>
  <c r="BN225" i="28"/>
  <c r="BM225" i="28"/>
  <c r="BI225" i="28"/>
  <c r="BH225" i="28"/>
  <c r="BC225" i="28"/>
  <c r="BB225" i="28"/>
  <c r="AX225" i="28"/>
  <c r="AW225" i="28"/>
  <c r="AJ225" i="28"/>
  <c r="AM225" i="28" s="1"/>
  <c r="AF225" i="28"/>
  <c r="AC225" i="28"/>
  <c r="AE225" i="28" s="1"/>
  <c r="CD225" i="28" s="1"/>
  <c r="Y225" i="28"/>
  <c r="X225" i="28"/>
  <c r="V225" i="28"/>
  <c r="CQ224" i="28"/>
  <c r="CL224" i="28"/>
  <c r="CK224" i="28"/>
  <c r="CH224" i="28"/>
  <c r="CC224" i="28"/>
  <c r="CB224" i="28"/>
  <c r="BT224" i="28"/>
  <c r="BS224" i="28"/>
  <c r="BP224" i="28"/>
  <c r="BO224" i="28"/>
  <c r="BN224" i="28"/>
  <c r="BM224" i="28"/>
  <c r="BI224" i="28"/>
  <c r="BH224" i="28"/>
  <c r="BC224" i="28"/>
  <c r="BB224" i="28"/>
  <c r="AX224" i="28"/>
  <c r="AW224" i="28"/>
  <c r="AM224" i="28"/>
  <c r="AL224" i="28"/>
  <c r="CM224" i="28" s="1"/>
  <c r="AJ224" i="28"/>
  <c r="AC224" i="28"/>
  <c r="AF224" i="28" s="1"/>
  <c r="V224" i="28"/>
  <c r="Y224" i="28" s="1"/>
  <c r="CQ223" i="28"/>
  <c r="CL223" i="28"/>
  <c r="CK223" i="28"/>
  <c r="CH223" i="28"/>
  <c r="CC223" i="28"/>
  <c r="CB223" i="28"/>
  <c r="BU223" i="28"/>
  <c r="BX223" i="28" s="1"/>
  <c r="BT223" i="28"/>
  <c r="BS223" i="28"/>
  <c r="BP223" i="28"/>
  <c r="BO223" i="28"/>
  <c r="BN223" i="28"/>
  <c r="BM223" i="28"/>
  <c r="BI223" i="28"/>
  <c r="BH223" i="28"/>
  <c r="BC223" i="28"/>
  <c r="BB223" i="28"/>
  <c r="AX223" i="28"/>
  <c r="AW223" i="28"/>
  <c r="AJ223" i="28"/>
  <c r="AF223" i="28"/>
  <c r="AE223" i="28"/>
  <c r="CD223" i="28" s="1"/>
  <c r="AC223" i="28"/>
  <c r="Y223" i="28"/>
  <c r="X223" i="28"/>
  <c r="V223" i="28"/>
  <c r="CQ222" i="28"/>
  <c r="CP222" i="28"/>
  <c r="CL222" i="28"/>
  <c r="CK222" i="28"/>
  <c r="CH222" i="28"/>
  <c r="CD222" i="28"/>
  <c r="CG222" i="28" s="1"/>
  <c r="CC222" i="28"/>
  <c r="CB222" i="28"/>
  <c r="BT222" i="28"/>
  <c r="BS222" i="28"/>
  <c r="BP222" i="28"/>
  <c r="BO222" i="28"/>
  <c r="BN222" i="28"/>
  <c r="BM222" i="28"/>
  <c r="BI222" i="28"/>
  <c r="BH222" i="28"/>
  <c r="BC222" i="28"/>
  <c r="BB222" i="28"/>
  <c r="AX222" i="28"/>
  <c r="AW222" i="28"/>
  <c r="AM222" i="28"/>
  <c r="AL222" i="28"/>
  <c r="CM222" i="28" s="1"/>
  <c r="AJ222" i="28"/>
  <c r="AE222" i="28"/>
  <c r="AC222" i="28"/>
  <c r="AF222" i="28" s="1"/>
  <c r="V222" i="28"/>
  <c r="CQ221" i="28"/>
  <c r="CL221" i="28"/>
  <c r="CK221" i="28"/>
  <c r="CH221" i="28"/>
  <c r="CC221" i="28"/>
  <c r="CB221" i="28"/>
  <c r="BU221" i="28"/>
  <c r="BT221" i="28"/>
  <c r="BS221" i="28"/>
  <c r="BP221" i="28"/>
  <c r="BO221" i="28"/>
  <c r="BN221" i="28"/>
  <c r="BM221" i="28"/>
  <c r="BI221" i="28"/>
  <c r="BH221" i="28"/>
  <c r="BC221" i="28"/>
  <c r="BB221" i="28"/>
  <c r="AX221" i="28"/>
  <c r="AW221" i="28"/>
  <c r="AJ221" i="28"/>
  <c r="AF221" i="28"/>
  <c r="AC221" i="28"/>
  <c r="AE221" i="28" s="1"/>
  <c r="Y221" i="28"/>
  <c r="X221" i="28"/>
  <c r="V221" i="28"/>
  <c r="CQ220" i="28"/>
  <c r="CL220" i="28"/>
  <c r="CK220" i="28"/>
  <c r="CH220" i="28"/>
  <c r="CC220" i="28"/>
  <c r="CB220" i="28"/>
  <c r="BT220" i="28"/>
  <c r="BS220" i="28"/>
  <c r="BP220" i="28"/>
  <c r="BO220" i="28"/>
  <c r="BN220" i="28"/>
  <c r="BM220" i="28"/>
  <c r="BI220" i="28"/>
  <c r="BH220" i="28"/>
  <c r="BC220" i="28"/>
  <c r="BB220" i="28"/>
  <c r="AX220" i="28"/>
  <c r="AW220" i="28"/>
  <c r="AM220" i="28"/>
  <c r="AL220" i="28"/>
  <c r="CM220" i="28" s="1"/>
  <c r="AJ220" i="28"/>
  <c r="AC220" i="28"/>
  <c r="V220" i="28"/>
  <c r="CQ219" i="28"/>
  <c r="CL219" i="28"/>
  <c r="CK219" i="28"/>
  <c r="CH219" i="28"/>
  <c r="CC219" i="28"/>
  <c r="CB219" i="28"/>
  <c r="BU219" i="28"/>
  <c r="BT219" i="28"/>
  <c r="BS219" i="28"/>
  <c r="BP219" i="28"/>
  <c r="BO219" i="28"/>
  <c r="BN219" i="28"/>
  <c r="BM219" i="28"/>
  <c r="BI219" i="28"/>
  <c r="BH219" i="28"/>
  <c r="BC219" i="28"/>
  <c r="BB219" i="28"/>
  <c r="AX219" i="28"/>
  <c r="AW219" i="28"/>
  <c r="AJ219" i="28"/>
  <c r="AF219" i="28"/>
  <c r="AE219" i="28"/>
  <c r="CD219" i="28" s="1"/>
  <c r="AC219" i="28"/>
  <c r="Y219" i="28"/>
  <c r="X219" i="28"/>
  <c r="V219" i="28"/>
  <c r="CQ218" i="28"/>
  <c r="CL218" i="28"/>
  <c r="CK218" i="28"/>
  <c r="CH218" i="28"/>
  <c r="CC218" i="28"/>
  <c r="CB218" i="28"/>
  <c r="BW218" i="28"/>
  <c r="BU218" i="28"/>
  <c r="BX218" i="28" s="1"/>
  <c r="BT218" i="28"/>
  <c r="BS218" i="28"/>
  <c r="BP218" i="28"/>
  <c r="BO218" i="28"/>
  <c r="BN218" i="28"/>
  <c r="BM218" i="28"/>
  <c r="BI218" i="28"/>
  <c r="BH218" i="28"/>
  <c r="BC218" i="28"/>
  <c r="BB218" i="28"/>
  <c r="AX218" i="28"/>
  <c r="AW218" i="28"/>
  <c r="AJ218" i="28"/>
  <c r="AM218" i="28" s="1"/>
  <c r="AC218" i="28"/>
  <c r="Y218" i="28"/>
  <c r="X218" i="28"/>
  <c r="V218" i="28"/>
  <c r="CQ217" i="28"/>
  <c r="CL217" i="28"/>
  <c r="CK217" i="28"/>
  <c r="CH217" i="28"/>
  <c r="CC217" i="28"/>
  <c r="CB217" i="28"/>
  <c r="BT217" i="28"/>
  <c r="BS217" i="28"/>
  <c r="BP217" i="28"/>
  <c r="BO217" i="28"/>
  <c r="BN217" i="28"/>
  <c r="BM217" i="28"/>
  <c r="BI217" i="28"/>
  <c r="BH217" i="28"/>
  <c r="BC217" i="28"/>
  <c r="BB217" i="28"/>
  <c r="AX217" i="28"/>
  <c r="AW217" i="28"/>
  <c r="AM217" i="28"/>
  <c r="AL217" i="28"/>
  <c r="CM217" i="28" s="1"/>
  <c r="CO217" i="28" s="1"/>
  <c r="AJ217" i="28"/>
  <c r="AE217" i="28"/>
  <c r="CD217" i="28" s="1"/>
  <c r="AC217" i="28"/>
  <c r="AF217" i="28" s="1"/>
  <c r="V217" i="28"/>
  <c r="CQ216" i="28"/>
  <c r="CL216" i="28"/>
  <c r="CK216" i="28"/>
  <c r="CH216" i="28"/>
  <c r="CG216" i="28"/>
  <c r="CF216" i="28"/>
  <c r="CC216" i="28"/>
  <c r="CB216" i="28"/>
  <c r="BT216" i="28"/>
  <c r="BS216" i="28"/>
  <c r="BP216" i="28"/>
  <c r="BO216" i="28"/>
  <c r="BN216" i="28"/>
  <c r="BM216" i="28"/>
  <c r="BI216" i="28"/>
  <c r="BH216" i="28"/>
  <c r="BC216" i="28"/>
  <c r="BB216" i="28"/>
  <c r="AX216" i="28"/>
  <c r="AW216" i="28"/>
  <c r="AM216" i="28"/>
  <c r="AJ216" i="28"/>
  <c r="AL216" i="28" s="1"/>
  <c r="CM216" i="28" s="1"/>
  <c r="AF216" i="28"/>
  <c r="AE216" i="28"/>
  <c r="CD216" i="28" s="1"/>
  <c r="AC216" i="28"/>
  <c r="V216" i="28"/>
  <c r="CQ215" i="28"/>
  <c r="CL215" i="28"/>
  <c r="CK215" i="28"/>
  <c r="CH215" i="28"/>
  <c r="CC215" i="28"/>
  <c r="CB215" i="28"/>
  <c r="BW215" i="28"/>
  <c r="BU215" i="28"/>
  <c r="BX215" i="28" s="1"/>
  <c r="BT215" i="28"/>
  <c r="BS215" i="28"/>
  <c r="BP215" i="28"/>
  <c r="BO215" i="28"/>
  <c r="BN215" i="28"/>
  <c r="BM215" i="28"/>
  <c r="BI215" i="28"/>
  <c r="BH215" i="28"/>
  <c r="BC215" i="28"/>
  <c r="BB215" i="28"/>
  <c r="AX215" i="28"/>
  <c r="AW215" i="28"/>
  <c r="AL215" i="28"/>
  <c r="CM215" i="28" s="1"/>
  <c r="AJ215" i="28"/>
  <c r="AM215" i="28" s="1"/>
  <c r="AC215" i="28"/>
  <c r="Y215" i="28"/>
  <c r="X215" i="28"/>
  <c r="V215" i="28"/>
  <c r="CQ214" i="28"/>
  <c r="CM214" i="28"/>
  <c r="CL214" i="28"/>
  <c r="CK214" i="28"/>
  <c r="CH214" i="28"/>
  <c r="CG214" i="28"/>
  <c r="CC214" i="28"/>
  <c r="CB214" i="28"/>
  <c r="BT214" i="28"/>
  <c r="BS214" i="28"/>
  <c r="BP214" i="28"/>
  <c r="BO214" i="28"/>
  <c r="BN214" i="28"/>
  <c r="BM214" i="28"/>
  <c r="BI214" i="28"/>
  <c r="BH214" i="28"/>
  <c r="BC214" i="28"/>
  <c r="BB214" i="28"/>
  <c r="AX214" i="28"/>
  <c r="AW214" i="28"/>
  <c r="AM214" i="28"/>
  <c r="AJ214" i="28"/>
  <c r="AL214" i="28" s="1"/>
  <c r="AF214" i="28"/>
  <c r="AE214" i="28"/>
  <c r="CD214" i="28" s="1"/>
  <c r="CF214" i="28" s="1"/>
  <c r="AC214" i="28"/>
  <c r="X214" i="28"/>
  <c r="V214" i="28"/>
  <c r="Y214" i="28" s="1"/>
  <c r="CQ213" i="28"/>
  <c r="CP213" i="28"/>
  <c r="CO213" i="28"/>
  <c r="CL213" i="28"/>
  <c r="CK213" i="28"/>
  <c r="CH213" i="28"/>
  <c r="CC213" i="28"/>
  <c r="CB213" i="28"/>
  <c r="BT213" i="28"/>
  <c r="BS213" i="28"/>
  <c r="BP213" i="28"/>
  <c r="BO213" i="28"/>
  <c r="BN213" i="28"/>
  <c r="BM213" i="28"/>
  <c r="BI213" i="28"/>
  <c r="BH213" i="28"/>
  <c r="BC213" i="28"/>
  <c r="BB213" i="28"/>
  <c r="AX213" i="28"/>
  <c r="AW213" i="28"/>
  <c r="AL213" i="28"/>
  <c r="CM213" i="28" s="1"/>
  <c r="AJ213" i="28"/>
  <c r="AM213" i="28" s="1"/>
  <c r="AC213" i="28"/>
  <c r="Y213" i="28"/>
  <c r="V213" i="28"/>
  <c r="X213" i="28" s="1"/>
  <c r="CQ212" i="28"/>
  <c r="CL212" i="28"/>
  <c r="CK212" i="28"/>
  <c r="CH212" i="28"/>
  <c r="CC212" i="28"/>
  <c r="CB212" i="28"/>
  <c r="BT212" i="28"/>
  <c r="BS212" i="28"/>
  <c r="BP212" i="28"/>
  <c r="BO212" i="28"/>
  <c r="BN212" i="28"/>
  <c r="BM212" i="28"/>
  <c r="BI212" i="28"/>
  <c r="BH212" i="28"/>
  <c r="BC212" i="28"/>
  <c r="BB212" i="28"/>
  <c r="AX212" i="28"/>
  <c r="AW212" i="28"/>
  <c r="AM212" i="28"/>
  <c r="AL212" i="28"/>
  <c r="CM212" i="28" s="1"/>
  <c r="AJ212" i="28"/>
  <c r="AC212" i="28"/>
  <c r="AF212" i="28" s="1"/>
  <c r="V212" i="28"/>
  <c r="CQ211" i="28"/>
  <c r="CL211" i="28"/>
  <c r="CK211" i="28"/>
  <c r="CH211" i="28"/>
  <c r="CC211" i="28"/>
  <c r="CB211" i="28"/>
  <c r="BU211" i="28"/>
  <c r="BT211" i="28"/>
  <c r="BS211" i="28"/>
  <c r="BP211" i="28"/>
  <c r="BO211" i="28"/>
  <c r="BN211" i="28"/>
  <c r="BM211" i="28"/>
  <c r="BI211" i="28"/>
  <c r="BH211" i="28"/>
  <c r="BC211" i="28"/>
  <c r="BB211" i="28"/>
  <c r="AX211" i="28"/>
  <c r="AW211" i="28"/>
  <c r="AM211" i="28"/>
  <c r="AJ211" i="28"/>
  <c r="AL211" i="28" s="1"/>
  <c r="CM211" i="28" s="1"/>
  <c r="AE211" i="28"/>
  <c r="CD211" i="28" s="1"/>
  <c r="CF211" i="28" s="1"/>
  <c r="AC211" i="28"/>
  <c r="AF211" i="28" s="1"/>
  <c r="Y211" i="28"/>
  <c r="X211" i="28"/>
  <c r="V211" i="28"/>
  <c r="CQ210" i="28"/>
  <c r="CL210" i="28"/>
  <c r="CK210" i="28"/>
  <c r="CH210" i="28"/>
  <c r="CC210" i="28"/>
  <c r="CB210" i="28"/>
  <c r="BU210" i="28"/>
  <c r="BX210" i="28" s="1"/>
  <c r="BT210" i="28"/>
  <c r="BS210" i="28"/>
  <c r="BP210" i="28"/>
  <c r="BO210" i="28"/>
  <c r="BN210" i="28"/>
  <c r="BM210" i="28"/>
  <c r="BI210" i="28"/>
  <c r="BH210" i="28"/>
  <c r="BC210" i="28"/>
  <c r="BB210" i="28"/>
  <c r="AX210" i="28"/>
  <c r="AW210" i="28"/>
  <c r="AJ210" i="28"/>
  <c r="AM210" i="28" s="1"/>
  <c r="AC210" i="28"/>
  <c r="Y210" i="28"/>
  <c r="X210" i="28"/>
  <c r="V210" i="28"/>
  <c r="CH209" i="28"/>
  <c r="CF209" i="28"/>
  <c r="CD209" i="28"/>
  <c r="CG209" i="28" s="1"/>
  <c r="CC209" i="28"/>
  <c r="CB209" i="28"/>
  <c r="BT209" i="28"/>
  <c r="BS209" i="28"/>
  <c r="BP209" i="28"/>
  <c r="BO209" i="28"/>
  <c r="BN209" i="28"/>
  <c r="BM209" i="28"/>
  <c r="BI209" i="28"/>
  <c r="BH209" i="28"/>
  <c r="BC209" i="28"/>
  <c r="BB209" i="28"/>
  <c r="AX209" i="28"/>
  <c r="AW209" i="28"/>
  <c r="AJ209" i="28"/>
  <c r="AF209" i="28"/>
  <c r="AE209" i="28"/>
  <c r="AC209" i="28"/>
  <c r="V209" i="28"/>
  <c r="Y209" i="28" s="1"/>
  <c r="CQ208" i="28"/>
  <c r="CP208" i="28"/>
  <c r="CO208" i="28"/>
  <c r="CL208" i="28"/>
  <c r="CK208" i="28"/>
  <c r="CH208" i="28"/>
  <c r="CC208" i="28"/>
  <c r="CB208" i="28"/>
  <c r="BT208" i="28"/>
  <c r="BS208" i="28"/>
  <c r="BP208" i="28"/>
  <c r="BO208" i="28"/>
  <c r="BN208" i="28"/>
  <c r="BM208" i="28"/>
  <c r="BI208" i="28"/>
  <c r="BH208" i="28"/>
  <c r="BC208" i="28"/>
  <c r="BB208" i="28"/>
  <c r="AX208" i="28"/>
  <c r="AW208" i="28"/>
  <c r="AL208" i="28"/>
  <c r="CM208" i="28" s="1"/>
  <c r="AJ208" i="28"/>
  <c r="AM208" i="28" s="1"/>
  <c r="AC208" i="28"/>
  <c r="AF208" i="28" s="1"/>
  <c r="X208" i="28"/>
  <c r="V208" i="28"/>
  <c r="Y208" i="28" s="1"/>
  <c r="CQ207" i="28"/>
  <c r="CL207" i="28"/>
  <c r="CK207" i="28"/>
  <c r="CH207" i="28"/>
  <c r="CC207" i="28"/>
  <c r="CB207" i="28"/>
  <c r="BT207" i="28"/>
  <c r="BS207" i="28"/>
  <c r="BP207" i="28"/>
  <c r="BO207" i="28"/>
  <c r="BN207" i="28"/>
  <c r="BM207" i="28"/>
  <c r="BI207" i="28"/>
  <c r="BH207" i="28"/>
  <c r="BC207" i="28"/>
  <c r="BB207" i="28"/>
  <c r="AX207" i="28"/>
  <c r="AW207" i="28"/>
  <c r="AM207" i="28"/>
  <c r="AL207" i="28"/>
  <c r="CM207" i="28" s="1"/>
  <c r="CO207" i="28" s="1"/>
  <c r="AJ207" i="28"/>
  <c r="AC207" i="28"/>
  <c r="AF207" i="28" s="1"/>
  <c r="V207" i="28"/>
  <c r="CQ206" i="28"/>
  <c r="CL206" i="28"/>
  <c r="CK206" i="28"/>
  <c r="CH206" i="28"/>
  <c r="CC206" i="28"/>
  <c r="CB206" i="28"/>
  <c r="BT206" i="28"/>
  <c r="BS206" i="28"/>
  <c r="BP206" i="28"/>
  <c r="BO206" i="28"/>
  <c r="BN206" i="28"/>
  <c r="BM206" i="28"/>
  <c r="BI206" i="28"/>
  <c r="BH206" i="28"/>
  <c r="BC206" i="28"/>
  <c r="BB206" i="28"/>
  <c r="AX206" i="28"/>
  <c r="AW206" i="28"/>
  <c r="AM206" i="28"/>
  <c r="AJ206" i="28"/>
  <c r="AL206" i="28" s="1"/>
  <c r="CM206" i="28" s="1"/>
  <c r="AC206" i="28"/>
  <c r="AF206" i="28" s="1"/>
  <c r="X206" i="28"/>
  <c r="V206" i="28"/>
  <c r="Y206" i="28" s="1"/>
  <c r="CQ205" i="28"/>
  <c r="CL205" i="28"/>
  <c r="CK205" i="28"/>
  <c r="CH205" i="28"/>
  <c r="CG205" i="28"/>
  <c r="CC205" i="28"/>
  <c r="CB205" i="28"/>
  <c r="BT205" i="28"/>
  <c r="BS205" i="28"/>
  <c r="BP205" i="28"/>
  <c r="BO205" i="28"/>
  <c r="BN205" i="28"/>
  <c r="BM205" i="28"/>
  <c r="BI205" i="28"/>
  <c r="BH205" i="28"/>
  <c r="BC205" i="28"/>
  <c r="BB205" i="28"/>
  <c r="AX205" i="28"/>
  <c r="AW205" i="28"/>
  <c r="AJ205" i="28"/>
  <c r="AM205" i="28" s="1"/>
  <c r="AE205" i="28"/>
  <c r="CD205" i="28" s="1"/>
  <c r="CF205" i="28" s="1"/>
  <c r="AC205" i="28"/>
  <c r="AF205" i="28" s="1"/>
  <c r="Y205" i="28"/>
  <c r="X205" i="28"/>
  <c r="BU205" i="28" s="1"/>
  <c r="V205" i="28"/>
  <c r="CQ204" i="28"/>
  <c r="CL204" i="28"/>
  <c r="CK204" i="28"/>
  <c r="CH204" i="28"/>
  <c r="CC204" i="28"/>
  <c r="CB204" i="28"/>
  <c r="BW204" i="28"/>
  <c r="BU204" i="28"/>
  <c r="BX204" i="28" s="1"/>
  <c r="BT204" i="28"/>
  <c r="BS204" i="28"/>
  <c r="BP204" i="28"/>
  <c r="BO204" i="28"/>
  <c r="BN204" i="28"/>
  <c r="BM204" i="28"/>
  <c r="BI204" i="28"/>
  <c r="BH204" i="28"/>
  <c r="BC204" i="28"/>
  <c r="BB204" i="28"/>
  <c r="AX204" i="28"/>
  <c r="AW204" i="28"/>
  <c r="AJ204" i="28"/>
  <c r="AM204" i="28" s="1"/>
  <c r="AC204" i="28"/>
  <c r="Y204" i="28"/>
  <c r="X204" i="28"/>
  <c r="V204" i="28"/>
  <c r="CQ203" i="28"/>
  <c r="CM203" i="28"/>
  <c r="CL203" i="28"/>
  <c r="CK203" i="28"/>
  <c r="CH203" i="28"/>
  <c r="CC203" i="28"/>
  <c r="CB203" i="28"/>
  <c r="BT203" i="28"/>
  <c r="BS203" i="28"/>
  <c r="BP203" i="28"/>
  <c r="BO203" i="28"/>
  <c r="BN203" i="28"/>
  <c r="BM203" i="28"/>
  <c r="BI203" i="28"/>
  <c r="BH203" i="28"/>
  <c r="BC203" i="28"/>
  <c r="BB203" i="28"/>
  <c r="AX203" i="28"/>
  <c r="AW203" i="28"/>
  <c r="AL203" i="28"/>
  <c r="AJ203" i="28"/>
  <c r="AM203" i="28" s="1"/>
  <c r="AF203" i="28"/>
  <c r="AE203" i="28"/>
  <c r="CD203" i="28" s="1"/>
  <c r="AC203" i="28"/>
  <c r="V203" i="28"/>
  <c r="Y203" i="28" s="1"/>
  <c r="CH202" i="28"/>
  <c r="CG202" i="28"/>
  <c r="CF202" i="28"/>
  <c r="CC202" i="28"/>
  <c r="CB202" i="28"/>
  <c r="BT202" i="28"/>
  <c r="BS202" i="28"/>
  <c r="BO202" i="28"/>
  <c r="BN202" i="28"/>
  <c r="BI202" i="28"/>
  <c r="BC202" i="28"/>
  <c r="BB202" i="28"/>
  <c r="AX202" i="28"/>
  <c r="AW202" i="28"/>
  <c r="CQ201" i="28"/>
  <c r="CM201" i="28"/>
  <c r="CL201" i="28"/>
  <c r="CK201" i="28"/>
  <c r="CH201" i="28"/>
  <c r="CC201" i="28"/>
  <c r="CB201" i="28"/>
  <c r="BT201" i="28"/>
  <c r="BS201" i="28"/>
  <c r="BP201" i="28"/>
  <c r="BO201" i="28"/>
  <c r="BN201" i="28"/>
  <c r="BM201" i="28"/>
  <c r="BI201" i="28"/>
  <c r="BH201" i="28"/>
  <c r="BC201" i="28"/>
  <c r="BB201" i="28"/>
  <c r="AX201" i="28"/>
  <c r="AW201" i="28"/>
  <c r="AL201" i="28"/>
  <c r="AJ201" i="28"/>
  <c r="AM201" i="28" s="1"/>
  <c r="AF201" i="28"/>
  <c r="AE201" i="28"/>
  <c r="CD201" i="28" s="1"/>
  <c r="AC201" i="28"/>
  <c r="V201" i="28"/>
  <c r="Y201" i="28" s="1"/>
  <c r="CQ200" i="28"/>
  <c r="CL200" i="28"/>
  <c r="CK200" i="28"/>
  <c r="CH200" i="28"/>
  <c r="CG200" i="28"/>
  <c r="CF200" i="28"/>
  <c r="CC200" i="28"/>
  <c r="CB200" i="28"/>
  <c r="BT200" i="28"/>
  <c r="BS200" i="28"/>
  <c r="BP200" i="28"/>
  <c r="BO200" i="28"/>
  <c r="BN200" i="28"/>
  <c r="BM200" i="28"/>
  <c r="BI200" i="28"/>
  <c r="BH200" i="28"/>
  <c r="BC200" i="28"/>
  <c r="BB200" i="28"/>
  <c r="AX200" i="28"/>
  <c r="AW200" i="28"/>
  <c r="AJ200" i="28"/>
  <c r="AF200" i="28"/>
  <c r="AC200" i="28"/>
  <c r="AE200" i="28" s="1"/>
  <c r="V200" i="28"/>
  <c r="Y200" i="28" s="1"/>
  <c r="CQ199" i="28"/>
  <c r="CL199" i="28"/>
  <c r="CK199" i="28"/>
  <c r="CH199" i="28"/>
  <c r="CG199" i="28"/>
  <c r="CF199" i="28"/>
  <c r="CC199" i="28"/>
  <c r="CB199" i="28"/>
  <c r="BT199" i="28"/>
  <c r="BS199" i="28"/>
  <c r="BP199" i="28"/>
  <c r="BO199" i="28"/>
  <c r="BN199" i="28"/>
  <c r="BM199" i="28"/>
  <c r="BI199" i="28"/>
  <c r="BH199" i="28"/>
  <c r="BC199" i="28"/>
  <c r="BB199" i="28"/>
  <c r="AX199" i="28"/>
  <c r="AW199" i="28"/>
  <c r="AJ199" i="28"/>
  <c r="AM199" i="28" s="1"/>
  <c r="AC199" i="28"/>
  <c r="AF199" i="28" s="1"/>
  <c r="X199" i="28"/>
  <c r="V199" i="28"/>
  <c r="Y199" i="28" s="1"/>
  <c r="CQ198" i="28"/>
  <c r="CL198" i="28"/>
  <c r="CK198" i="28"/>
  <c r="CH198" i="28"/>
  <c r="CG198" i="28"/>
  <c r="CF198" i="28"/>
  <c r="CC198" i="28"/>
  <c r="CB198" i="28"/>
  <c r="BT198" i="28"/>
  <c r="BS198" i="28"/>
  <c r="BP198" i="28"/>
  <c r="BO198" i="28"/>
  <c r="BN198" i="28"/>
  <c r="BM198" i="28"/>
  <c r="BI198" i="28"/>
  <c r="BH198" i="28"/>
  <c r="BC198" i="28"/>
  <c r="BB198" i="28"/>
  <c r="AX198" i="28"/>
  <c r="AW198" i="28"/>
  <c r="AM198" i="28"/>
  <c r="AL198" i="28"/>
  <c r="CM198" i="28" s="1"/>
  <c r="AJ198" i="28"/>
  <c r="AC198" i="28"/>
  <c r="AF198" i="28" s="1"/>
  <c r="V198" i="28"/>
  <c r="CQ197" i="28"/>
  <c r="CL197" i="28"/>
  <c r="CK197" i="28"/>
  <c r="CH197" i="28"/>
  <c r="CC197" i="28"/>
  <c r="CB197" i="28"/>
  <c r="BU197" i="28"/>
  <c r="BT197" i="28"/>
  <c r="BS197" i="28"/>
  <c r="BP197" i="28"/>
  <c r="BO197" i="28"/>
  <c r="BN197" i="28"/>
  <c r="BM197" i="28"/>
  <c r="BI197" i="28"/>
  <c r="BH197" i="28"/>
  <c r="BC197" i="28"/>
  <c r="BB197" i="28"/>
  <c r="AX197" i="28"/>
  <c r="AW197" i="28"/>
  <c r="AJ197" i="28"/>
  <c r="AM197" i="28" s="1"/>
  <c r="AE197" i="28"/>
  <c r="CD197" i="28" s="1"/>
  <c r="CF197" i="28" s="1"/>
  <c r="AC197" i="28"/>
  <c r="AF197" i="28" s="1"/>
  <c r="Y197" i="28"/>
  <c r="X197" i="28"/>
  <c r="V197" i="28"/>
  <c r="CQ196" i="28"/>
  <c r="CL196" i="28"/>
  <c r="CK196" i="28"/>
  <c r="CH196" i="28"/>
  <c r="CG196" i="28"/>
  <c r="CF196" i="28"/>
  <c r="CC196" i="28"/>
  <c r="CB196" i="28"/>
  <c r="BU196" i="28"/>
  <c r="BX196" i="28" s="1"/>
  <c r="BT196" i="28"/>
  <c r="BS196" i="28"/>
  <c r="BP196" i="28"/>
  <c r="BO196" i="28"/>
  <c r="BN196" i="28"/>
  <c r="BM196" i="28"/>
  <c r="BI196" i="28"/>
  <c r="BH196" i="28"/>
  <c r="BC196" i="28"/>
  <c r="BB196" i="28"/>
  <c r="AX196" i="28"/>
  <c r="AW196" i="28"/>
  <c r="AJ196" i="28"/>
  <c r="AM196" i="28" s="1"/>
  <c r="AC196" i="28"/>
  <c r="Y196" i="28"/>
  <c r="V196" i="28"/>
  <c r="X196" i="28" s="1"/>
  <c r="CQ195" i="28"/>
  <c r="CL195" i="28"/>
  <c r="CK195" i="28"/>
  <c r="CH195" i="28"/>
  <c r="CG195" i="28"/>
  <c r="CF195" i="28"/>
  <c r="CC195" i="28"/>
  <c r="CB195" i="28"/>
  <c r="BX195" i="28"/>
  <c r="BW195" i="28"/>
  <c r="BT195" i="28"/>
  <c r="BS195" i="28"/>
  <c r="BP195" i="28"/>
  <c r="BO195" i="28"/>
  <c r="BN195" i="28"/>
  <c r="BM195" i="28"/>
  <c r="BI195" i="28"/>
  <c r="BH195" i="28"/>
  <c r="BC195" i="28"/>
  <c r="BB195" i="28"/>
  <c r="AX195" i="28"/>
  <c r="AW195" i="28"/>
  <c r="AJ195" i="28"/>
  <c r="AM195" i="28" s="1"/>
  <c r="AE195" i="28"/>
  <c r="AC195" i="28"/>
  <c r="AF195" i="28" s="1"/>
  <c r="X195" i="28"/>
  <c r="BU195" i="28" s="1"/>
  <c r="V195" i="28"/>
  <c r="Y195" i="28" s="1"/>
  <c r="CQ194" i="28"/>
  <c r="CL194" i="28"/>
  <c r="CK194" i="28"/>
  <c r="CH194" i="28"/>
  <c r="CG194" i="28"/>
  <c r="CF194" i="28"/>
  <c r="CC194" i="28"/>
  <c r="CB194" i="28"/>
  <c r="BX194" i="28"/>
  <c r="BW194" i="28"/>
  <c r="BT194" i="28"/>
  <c r="BS194" i="28"/>
  <c r="BP194" i="28"/>
  <c r="BO194" i="28"/>
  <c r="BN194" i="28"/>
  <c r="BM194" i="28"/>
  <c r="BI194" i="28"/>
  <c r="BH194" i="28"/>
  <c r="BC194" i="28"/>
  <c r="BB194" i="28"/>
  <c r="AX194" i="28"/>
  <c r="AW194" i="28"/>
  <c r="AJ194" i="28"/>
  <c r="AM194" i="28" s="1"/>
  <c r="AE194" i="28"/>
  <c r="AC194" i="28"/>
  <c r="AF194" i="28" s="1"/>
  <c r="U194" i="28"/>
  <c r="V194" i="28" s="1"/>
  <c r="CQ193" i="28"/>
  <c r="CL193" i="28"/>
  <c r="CK193" i="28"/>
  <c r="CH193" i="28"/>
  <c r="CG193" i="28"/>
  <c r="CF193" i="28"/>
  <c r="CC193" i="28"/>
  <c r="CB193" i="28"/>
  <c r="BX193" i="28"/>
  <c r="BW193" i="28"/>
  <c r="BT193" i="28"/>
  <c r="BS193" i="28"/>
  <c r="BP193" i="28"/>
  <c r="BO193" i="28"/>
  <c r="BN193" i="28"/>
  <c r="BM193" i="28"/>
  <c r="BI193" i="28"/>
  <c r="BH193" i="28"/>
  <c r="BC193" i="28"/>
  <c r="BB193" i="28"/>
  <c r="AX193" i="28"/>
  <c r="AW193" i="28"/>
  <c r="AJ193" i="28"/>
  <c r="AM193" i="28" s="1"/>
  <c r="AE193" i="28"/>
  <c r="AC193" i="28"/>
  <c r="AF193" i="28" s="1"/>
  <c r="X193" i="28"/>
  <c r="V193" i="28"/>
  <c r="Y193" i="28" s="1"/>
  <c r="CQ192" i="28"/>
  <c r="CM192" i="28"/>
  <c r="CL192" i="28"/>
  <c r="CK192" i="28"/>
  <c r="CH192" i="28"/>
  <c r="CC192" i="28"/>
  <c r="CB192" i="28"/>
  <c r="BT192" i="28"/>
  <c r="BS192" i="28"/>
  <c r="BP192" i="28"/>
  <c r="BO192" i="28"/>
  <c r="BN192" i="28"/>
  <c r="BM192" i="28"/>
  <c r="BI192" i="28"/>
  <c r="BH192" i="28"/>
  <c r="BC192" i="28"/>
  <c r="BB192" i="28"/>
  <c r="AX192" i="28"/>
  <c r="AW192" i="28"/>
  <c r="AL192" i="28"/>
  <c r="AJ192" i="28"/>
  <c r="AM192" i="28" s="1"/>
  <c r="AF192" i="28"/>
  <c r="AE192" i="28"/>
  <c r="CD192" i="28" s="1"/>
  <c r="AC192" i="28"/>
  <c r="U192" i="28"/>
  <c r="V192" i="28" s="1"/>
  <c r="CQ191" i="28"/>
  <c r="CL191" i="28"/>
  <c r="CK191" i="28"/>
  <c r="CH191" i="28"/>
  <c r="CC191" i="28"/>
  <c r="CB191" i="28"/>
  <c r="BT191" i="28"/>
  <c r="BS191" i="28"/>
  <c r="BP191" i="28"/>
  <c r="BO191" i="28"/>
  <c r="BN191" i="28"/>
  <c r="BM191" i="28"/>
  <c r="BI191" i="28"/>
  <c r="BH191" i="28"/>
  <c r="BC191" i="28"/>
  <c r="BB191" i="28"/>
  <c r="AX191" i="28"/>
  <c r="AW191" i="28"/>
  <c r="AM191" i="28"/>
  <c r="AL191" i="28"/>
  <c r="CM191" i="28" s="1"/>
  <c r="AJ191" i="28"/>
  <c r="AC191" i="28"/>
  <c r="AF191" i="28" s="1"/>
  <c r="V191" i="28"/>
  <c r="CQ190" i="28"/>
  <c r="CL190" i="28"/>
  <c r="CK190" i="28"/>
  <c r="CH190" i="28"/>
  <c r="CC190" i="28"/>
  <c r="CB190" i="28"/>
  <c r="BU190" i="28"/>
  <c r="BT190" i="28"/>
  <c r="BS190" i="28"/>
  <c r="BP190" i="28"/>
  <c r="BO190" i="28"/>
  <c r="BN190" i="28"/>
  <c r="BM190" i="28"/>
  <c r="BI190" i="28"/>
  <c r="BH190" i="28"/>
  <c r="BC190" i="28"/>
  <c r="BB190" i="28"/>
  <c r="AX190" i="28"/>
  <c r="AW190" i="28"/>
  <c r="AJ190" i="28"/>
  <c r="AM190" i="28" s="1"/>
  <c r="AE190" i="28"/>
  <c r="CD190" i="28" s="1"/>
  <c r="CF190" i="28" s="1"/>
  <c r="AC190" i="28"/>
  <c r="AF190" i="28" s="1"/>
  <c r="Y190" i="28"/>
  <c r="X190" i="28"/>
  <c r="V190" i="28"/>
  <c r="CQ189" i="28"/>
  <c r="CL189" i="28"/>
  <c r="CK189" i="28"/>
  <c r="CH189" i="28"/>
  <c r="CC189" i="28"/>
  <c r="CB189" i="28"/>
  <c r="BW189" i="28"/>
  <c r="BT189" i="28"/>
  <c r="BS189" i="28"/>
  <c r="BP189" i="28"/>
  <c r="BO189" i="28"/>
  <c r="BN189" i="28"/>
  <c r="BM189" i="28"/>
  <c r="BI189" i="28"/>
  <c r="BH189" i="28"/>
  <c r="BC189" i="28"/>
  <c r="BB189" i="28"/>
  <c r="AX189" i="28"/>
  <c r="AW189" i="28"/>
  <c r="AJ189" i="28"/>
  <c r="AM189" i="28" s="1"/>
  <c r="AE189" i="28"/>
  <c r="CD189" i="28" s="1"/>
  <c r="AC189" i="28"/>
  <c r="AF189" i="28" s="1"/>
  <c r="X189" i="28"/>
  <c r="BU189" i="28" s="1"/>
  <c r="BX189" i="28" s="1"/>
  <c r="V189" i="28"/>
  <c r="Y189" i="28" s="1"/>
  <c r="CQ188" i="28"/>
  <c r="CL188" i="28"/>
  <c r="CK188" i="28"/>
  <c r="CH188" i="28"/>
  <c r="CC188" i="28"/>
  <c r="CB188" i="28"/>
  <c r="BT188" i="28"/>
  <c r="BS188" i="28"/>
  <c r="BP188" i="28"/>
  <c r="BO188" i="28"/>
  <c r="BN188" i="28"/>
  <c r="BM188" i="28"/>
  <c r="BI188" i="28"/>
  <c r="BH188" i="28"/>
  <c r="BC188" i="28"/>
  <c r="BB188" i="28"/>
  <c r="AX188" i="28"/>
  <c r="AW188" i="28"/>
  <c r="AJ188" i="28"/>
  <c r="AF188" i="28"/>
  <c r="AE188" i="28"/>
  <c r="CD188" i="28" s="1"/>
  <c r="AC188" i="28"/>
  <c r="V188" i="28"/>
  <c r="Y188" i="28" s="1"/>
  <c r="CQ187" i="28"/>
  <c r="CL187" i="28"/>
  <c r="CK187" i="28"/>
  <c r="CH187" i="28"/>
  <c r="CC187" i="28"/>
  <c r="CB187" i="28"/>
  <c r="BT187" i="28"/>
  <c r="BS187" i="28"/>
  <c r="BP187" i="28"/>
  <c r="BO187" i="28"/>
  <c r="BN187" i="28"/>
  <c r="BM187" i="28"/>
  <c r="BI187" i="28"/>
  <c r="BH187" i="28"/>
  <c r="BC187" i="28"/>
  <c r="BB187" i="28"/>
  <c r="AX187" i="28"/>
  <c r="AW187" i="28"/>
  <c r="AM187" i="28"/>
  <c r="AL187" i="28"/>
  <c r="CM187" i="28" s="1"/>
  <c r="CP187" i="28" s="1"/>
  <c r="AJ187" i="28"/>
  <c r="AC187" i="28"/>
  <c r="AF187" i="28" s="1"/>
  <c r="V187" i="28"/>
  <c r="X187" i="28" s="1"/>
  <c r="CQ186" i="28"/>
  <c r="CL186" i="28"/>
  <c r="CK186" i="28"/>
  <c r="CH186" i="28"/>
  <c r="CC186" i="28"/>
  <c r="CB186" i="28"/>
  <c r="BT186" i="28"/>
  <c r="BS186" i="28"/>
  <c r="BP186" i="28"/>
  <c r="BO186" i="28"/>
  <c r="BN186" i="28"/>
  <c r="BM186" i="28"/>
  <c r="BI186" i="28"/>
  <c r="BH186" i="28"/>
  <c r="BC186" i="28"/>
  <c r="BB186" i="28"/>
  <c r="AX186" i="28"/>
  <c r="AW186" i="28"/>
  <c r="AL186" i="28"/>
  <c r="CM186" i="28" s="1"/>
  <c r="AJ186" i="28"/>
  <c r="AM186" i="28" s="1"/>
  <c r="AC186" i="28"/>
  <c r="Y186" i="28"/>
  <c r="X186" i="28"/>
  <c r="V186" i="28"/>
  <c r="CQ185" i="28"/>
  <c r="CL185" i="28"/>
  <c r="CK185" i="28"/>
  <c r="CH185" i="28"/>
  <c r="CG185" i="28"/>
  <c r="CD185" i="28"/>
  <c r="CF185" i="28" s="1"/>
  <c r="CC185" i="28"/>
  <c r="CB185" i="28"/>
  <c r="BT185" i="28"/>
  <c r="BS185" i="28"/>
  <c r="BP185" i="28"/>
  <c r="BO185" i="28"/>
  <c r="BN185" i="28"/>
  <c r="BM185" i="28"/>
  <c r="BI185" i="28"/>
  <c r="BH185" i="28"/>
  <c r="BC185" i="28"/>
  <c r="BB185" i="28"/>
  <c r="AX185" i="28"/>
  <c r="AW185" i="28"/>
  <c r="AL185" i="28"/>
  <c r="CM185" i="28" s="1"/>
  <c r="AJ185" i="28"/>
  <c r="AM185" i="28" s="1"/>
  <c r="AF185" i="28"/>
  <c r="AE185" i="28"/>
  <c r="AC185" i="28"/>
  <c r="X185" i="28"/>
  <c r="AN185" i="28" s="1"/>
  <c r="AR185" i="28" s="1"/>
  <c r="V185" i="28"/>
  <c r="Y185" i="28" s="1"/>
  <c r="CQ184" i="28"/>
  <c r="CL184" i="28"/>
  <c r="CK184" i="28"/>
  <c r="CH184" i="28"/>
  <c r="CC184" i="28"/>
  <c r="CB184" i="28"/>
  <c r="BT184" i="28"/>
  <c r="BS184" i="28"/>
  <c r="BP184" i="28"/>
  <c r="BO184" i="28"/>
  <c r="BN184" i="28"/>
  <c r="BM184" i="28"/>
  <c r="BI184" i="28"/>
  <c r="BH184" i="28"/>
  <c r="BC184" i="28"/>
  <c r="BB184" i="28"/>
  <c r="AX184" i="28"/>
  <c r="AW184" i="28"/>
  <c r="AJ184" i="28"/>
  <c r="AM184" i="28" s="1"/>
  <c r="AC184" i="28"/>
  <c r="X184" i="28"/>
  <c r="V184" i="28"/>
  <c r="Y184" i="28" s="1"/>
  <c r="CQ183" i="28"/>
  <c r="CL183" i="28"/>
  <c r="CK183" i="28"/>
  <c r="CH183" i="28"/>
  <c r="CC183" i="28"/>
  <c r="CB183" i="28"/>
  <c r="BT183" i="28"/>
  <c r="BS183" i="28"/>
  <c r="BP183" i="28"/>
  <c r="BO183" i="28"/>
  <c r="BN183" i="28"/>
  <c r="BM183" i="28"/>
  <c r="BI183" i="28"/>
  <c r="BH183" i="28"/>
  <c r="BC183" i="28"/>
  <c r="BB183" i="28"/>
  <c r="AX183" i="28"/>
  <c r="AW183" i="28"/>
  <c r="AM183" i="28"/>
  <c r="AL183" i="28"/>
  <c r="CM183" i="28" s="1"/>
  <c r="AJ183" i="28"/>
  <c r="AE183" i="28"/>
  <c r="CD183" i="28" s="1"/>
  <c r="AC183" i="28"/>
  <c r="AF183" i="28" s="1"/>
  <c r="Y183" i="28"/>
  <c r="V183" i="28"/>
  <c r="X183" i="28" s="1"/>
  <c r="AQ183" i="28" s="1"/>
  <c r="CQ182" i="28"/>
  <c r="CL182" i="28"/>
  <c r="CK182" i="28"/>
  <c r="CH182" i="28"/>
  <c r="CG182" i="28"/>
  <c r="CF182" i="28"/>
  <c r="CC182" i="28"/>
  <c r="CB182" i="28"/>
  <c r="BT182" i="28"/>
  <c r="BS182" i="28"/>
  <c r="BP182" i="28"/>
  <c r="BO182" i="28"/>
  <c r="BN182" i="28"/>
  <c r="BM182" i="28"/>
  <c r="BI182" i="28"/>
  <c r="BH182" i="28"/>
  <c r="BD182" i="28"/>
  <c r="BC182" i="28"/>
  <c r="BB182" i="28"/>
  <c r="AX182" i="28"/>
  <c r="AW182" i="28"/>
  <c r="AJ182" i="28"/>
  <c r="AE182" i="28"/>
  <c r="AC182" i="28"/>
  <c r="AF182" i="28" s="1"/>
  <c r="Y182" i="28"/>
  <c r="X182" i="28"/>
  <c r="BU182" i="28" s="1"/>
  <c r="V182" i="28"/>
  <c r="CP181" i="28"/>
  <c r="CG181" i="28"/>
  <c r="CF181" i="28"/>
  <c r="BX181" i="28"/>
  <c r="BW181" i="28"/>
  <c r="BO181" i="28"/>
  <c r="BN181" i="28"/>
  <c r="BI181" i="28"/>
  <c r="BD181" i="28"/>
  <c r="BC181" i="28"/>
  <c r="BB181" i="28"/>
  <c r="AX181" i="28"/>
  <c r="AW181" i="28"/>
  <c r="AR181" i="28"/>
  <c r="CP180" i="28"/>
  <c r="CG180" i="28"/>
  <c r="CF180" i="28"/>
  <c r="BX180" i="28"/>
  <c r="BW180" i="28"/>
  <c r="BO180" i="28"/>
  <c r="BN180" i="28"/>
  <c r="BI180" i="28"/>
  <c r="BD180" i="28"/>
  <c r="BC180" i="28"/>
  <c r="BB180" i="28"/>
  <c r="AX180" i="28"/>
  <c r="AW180" i="28"/>
  <c r="AR180" i="28"/>
  <c r="CP179" i="28"/>
  <c r="CG179" i="28"/>
  <c r="CF179" i="28"/>
  <c r="BX179" i="28"/>
  <c r="BW179" i="28"/>
  <c r="BO179" i="28"/>
  <c r="BN179" i="28"/>
  <c r="BI179" i="28"/>
  <c r="BD179" i="28"/>
  <c r="BC179" i="28"/>
  <c r="BB179" i="28"/>
  <c r="AX179" i="28"/>
  <c r="AW179" i="28"/>
  <c r="AR179" i="28"/>
  <c r="CP178" i="28"/>
  <c r="CG178" i="28"/>
  <c r="CF178" i="28"/>
  <c r="BX178" i="28"/>
  <c r="BW178" i="28"/>
  <c r="BO178" i="28"/>
  <c r="BN178" i="28"/>
  <c r="BI178" i="28"/>
  <c r="BD178" i="28"/>
  <c r="BC178" i="28"/>
  <c r="BB178" i="28"/>
  <c r="AX178" i="28"/>
  <c r="AW178" i="28"/>
  <c r="AR178" i="28"/>
  <c r="CP177" i="28"/>
  <c r="CG177" i="28"/>
  <c r="CF177" i="28"/>
  <c r="BX177" i="28"/>
  <c r="BW177" i="28"/>
  <c r="BO177" i="28"/>
  <c r="BN177" i="28"/>
  <c r="BI177" i="28"/>
  <c r="BD177" i="28"/>
  <c r="BC177" i="28"/>
  <c r="BB177" i="28"/>
  <c r="AX177" i="28"/>
  <c r="AW177" i="28"/>
  <c r="AR177" i="28"/>
  <c r="CR176" i="28"/>
  <c r="CQ176" i="28"/>
  <c r="CP176" i="28"/>
  <c r="CO176" i="28"/>
  <c r="CL176" i="28"/>
  <c r="CK176" i="28"/>
  <c r="CH176" i="28"/>
  <c r="CG176" i="28"/>
  <c r="CF176" i="28"/>
  <c r="CC176" i="28"/>
  <c r="CB176" i="28"/>
  <c r="BX176" i="28"/>
  <c r="BW176" i="28"/>
  <c r="BT176" i="28"/>
  <c r="BS176" i="28"/>
  <c r="BP176" i="28"/>
  <c r="BO176" i="28"/>
  <c r="BN176" i="28"/>
  <c r="BM176" i="28"/>
  <c r="BI176" i="28"/>
  <c r="BH176" i="28"/>
  <c r="BD176" i="28"/>
  <c r="BC176" i="28"/>
  <c r="BB176" i="28"/>
  <c r="AX176" i="28"/>
  <c r="AW176" i="28"/>
  <c r="AR176" i="28"/>
  <c r="AP176" i="28"/>
  <c r="CR175" i="28"/>
  <c r="CQ175" i="28"/>
  <c r="CP175" i="28"/>
  <c r="CO175" i="28"/>
  <c r="CL175" i="28"/>
  <c r="CK175" i="28"/>
  <c r="CH175" i="28"/>
  <c r="CG175" i="28"/>
  <c r="CF175" i="28"/>
  <c r="CC175" i="28"/>
  <c r="CB175" i="28"/>
  <c r="BX175" i="28"/>
  <c r="BW175" i="28"/>
  <c r="BT175" i="28"/>
  <c r="BS175" i="28"/>
  <c r="BP175" i="28"/>
  <c r="BO175" i="28"/>
  <c r="BN175" i="28"/>
  <c r="BM175" i="28"/>
  <c r="BI175" i="28"/>
  <c r="BH175" i="28"/>
  <c r="BC175" i="28"/>
  <c r="BB175" i="28"/>
  <c r="AX175" i="28"/>
  <c r="AW175" i="28"/>
  <c r="AR175" i="28"/>
  <c r="AP175" i="28"/>
  <c r="CR174" i="28"/>
  <c r="CQ174" i="28"/>
  <c r="CP174" i="28"/>
  <c r="CO174" i="28"/>
  <c r="CL174" i="28"/>
  <c r="CK174" i="28"/>
  <c r="CH174" i="28"/>
  <c r="CG174" i="28"/>
  <c r="CF174" i="28"/>
  <c r="CC174" i="28"/>
  <c r="CB174" i="28"/>
  <c r="BX174" i="28"/>
  <c r="BW174" i="28"/>
  <c r="BT174" i="28"/>
  <c r="BS174" i="28"/>
  <c r="BP174" i="28"/>
  <c r="BO174" i="28"/>
  <c r="BN174" i="28"/>
  <c r="BM174" i="28"/>
  <c r="BI174" i="28"/>
  <c r="BH174" i="28"/>
  <c r="BC174" i="28"/>
  <c r="BB174" i="28"/>
  <c r="AX174" i="28"/>
  <c r="AW174" i="28"/>
  <c r="AR174" i="28"/>
  <c r="AP174" i="28"/>
  <c r="CP173" i="28"/>
  <c r="CO173" i="28"/>
  <c r="CL173" i="28"/>
  <c r="CK173" i="28"/>
  <c r="CG173" i="28"/>
  <c r="CF173" i="28"/>
  <c r="BX173" i="28"/>
  <c r="BW173" i="28"/>
  <c r="BO173" i="28"/>
  <c r="BN173" i="28"/>
  <c r="BM173" i="28"/>
  <c r="BI173" i="28"/>
  <c r="BD173" i="28"/>
  <c r="BC173" i="28"/>
  <c r="BB173" i="28"/>
  <c r="AX173" i="28"/>
  <c r="AW173" i="28"/>
  <c r="AR173" i="28"/>
  <c r="CP172" i="28"/>
  <c r="CO172" i="28"/>
  <c r="CL172" i="28"/>
  <c r="CK172" i="28"/>
  <c r="CG172" i="28"/>
  <c r="CF172" i="28"/>
  <c r="BX172" i="28"/>
  <c r="BW172" i="28"/>
  <c r="BO172" i="28"/>
  <c r="BN172" i="28"/>
  <c r="BM172" i="28"/>
  <c r="BI172" i="28"/>
  <c r="BD172" i="28"/>
  <c r="BC172" i="28"/>
  <c r="BB172" i="28"/>
  <c r="AX172" i="28"/>
  <c r="AW172" i="28"/>
  <c r="AR172" i="28"/>
  <c r="CP171" i="28"/>
  <c r="CO171" i="28"/>
  <c r="CL171" i="28"/>
  <c r="CK171" i="28"/>
  <c r="CG171" i="28"/>
  <c r="CF171" i="28"/>
  <c r="BX171" i="28"/>
  <c r="BW171" i="28"/>
  <c r="BO171" i="28"/>
  <c r="BN171" i="28"/>
  <c r="BM171" i="28"/>
  <c r="BI171" i="28"/>
  <c r="BD171" i="28"/>
  <c r="BC171" i="28"/>
  <c r="BB171" i="28"/>
  <c r="AX171" i="28"/>
  <c r="AW171" i="28"/>
  <c r="AR171" i="28"/>
  <c r="CP170" i="28"/>
  <c r="CO170" i="28"/>
  <c r="CG170" i="28"/>
  <c r="CF170" i="28"/>
  <c r="BX170" i="28"/>
  <c r="BW170" i="28"/>
  <c r="BO170" i="28"/>
  <c r="BN170" i="28"/>
  <c r="BM170" i="28"/>
  <c r="BI170" i="28"/>
  <c r="BD170" i="28"/>
  <c r="BC170" i="28"/>
  <c r="BB170" i="28"/>
  <c r="AX170" i="28"/>
  <c r="AW170" i="28"/>
  <c r="AR170" i="28"/>
  <c r="CP169" i="28"/>
  <c r="CO169" i="28"/>
  <c r="CG169" i="28"/>
  <c r="CF169" i="28"/>
  <c r="BX169" i="28"/>
  <c r="BW169" i="28"/>
  <c r="BO169" i="28"/>
  <c r="BN169" i="28"/>
  <c r="BM169" i="28"/>
  <c r="BI169" i="28"/>
  <c r="BC169" i="28"/>
  <c r="BB169" i="28"/>
  <c r="AX169" i="28"/>
  <c r="AW169" i="28"/>
  <c r="AR169" i="28"/>
  <c r="CR168" i="28"/>
  <c r="CQ168" i="28"/>
  <c r="CP168" i="28"/>
  <c r="CO168" i="28"/>
  <c r="CL168" i="28"/>
  <c r="CK168" i="28"/>
  <c r="CH168" i="28"/>
  <c r="CG168" i="28"/>
  <c r="CF168" i="28"/>
  <c r="CC168" i="28"/>
  <c r="CB168" i="28"/>
  <c r="BX168" i="28"/>
  <c r="BW168" i="28"/>
  <c r="BT168" i="28"/>
  <c r="BS168" i="28"/>
  <c r="BP168" i="28"/>
  <c r="BO168" i="28"/>
  <c r="BN168" i="28"/>
  <c r="BM168" i="28"/>
  <c r="BI168" i="28"/>
  <c r="BH168" i="28"/>
  <c r="BD168" i="28"/>
  <c r="BC168" i="28"/>
  <c r="BB168" i="28"/>
  <c r="AX168" i="28"/>
  <c r="AW168" i="28"/>
  <c r="AR168" i="28"/>
  <c r="AP168" i="28"/>
  <c r="CQ167" i="28"/>
  <c r="CL167" i="28"/>
  <c r="CH167" i="28"/>
  <c r="CG167" i="28"/>
  <c r="CC167" i="28"/>
  <c r="BX167" i="28"/>
  <c r="BT167" i="28"/>
  <c r="BP167" i="28"/>
  <c r="BO167" i="28"/>
  <c r="BN167" i="28"/>
  <c r="BM167" i="28"/>
  <c r="BI167" i="28"/>
  <c r="BC167" i="28"/>
  <c r="AX167" i="28"/>
  <c r="AW167" i="28"/>
  <c r="AJ167" i="28"/>
  <c r="AE167" i="28"/>
  <c r="AC167" i="28"/>
  <c r="AF167" i="28" s="1"/>
  <c r="Y167" i="28"/>
  <c r="X167" i="28"/>
  <c r="V167" i="28"/>
  <c r="V166" i="28"/>
  <c r="CR165" i="28"/>
  <c r="CQ165" i="28"/>
  <c r="CR164" i="28"/>
  <c r="CQ164" i="28"/>
  <c r="CR163" i="28"/>
  <c r="CQ163" i="28"/>
  <c r="CR162" i="28"/>
  <c r="CQ162" i="28"/>
  <c r="CR161" i="28"/>
  <c r="CQ161" i="28"/>
  <c r="CH161" i="28"/>
  <c r="BP161" i="28"/>
  <c r="BB161" i="28"/>
  <c r="CR160" i="28"/>
  <c r="CQ160" i="28"/>
  <c r="CH160" i="28"/>
  <c r="BP160" i="28"/>
  <c r="BB160" i="28"/>
  <c r="CR159" i="28"/>
  <c r="CQ159" i="28"/>
  <c r="CH159" i="28"/>
  <c r="BP159" i="28"/>
  <c r="BB159" i="28"/>
  <c r="CR158" i="28"/>
  <c r="CQ158" i="28"/>
  <c r="CH158" i="28"/>
  <c r="BP158" i="28"/>
  <c r="BB158" i="28"/>
  <c r="CR157" i="28"/>
  <c r="CQ157" i="28"/>
  <c r="CH157" i="28"/>
  <c r="BP157" i="28"/>
  <c r="BB157" i="28"/>
  <c r="CR156" i="28"/>
  <c r="CQ156" i="28"/>
  <c r="CH156" i="28"/>
  <c r="BP156" i="28"/>
  <c r="BB156" i="28"/>
  <c r="AW156" i="28"/>
  <c r="CR155" i="28"/>
  <c r="CQ155" i="28"/>
  <c r="CH155" i="28"/>
  <c r="BP155" i="28"/>
  <c r="BB155" i="28"/>
  <c r="AW155" i="28"/>
  <c r="CR154" i="28"/>
  <c r="CQ154" i="28"/>
  <c r="CH154" i="28"/>
  <c r="BP154" i="28"/>
  <c r="BB154" i="28"/>
  <c r="AW154" i="28"/>
  <c r="CR153" i="28"/>
  <c r="CQ153" i="28"/>
  <c r="CH153" i="28"/>
  <c r="BP153" i="28"/>
  <c r="BB153" i="28"/>
  <c r="AW153" i="28"/>
  <c r="CR152" i="28"/>
  <c r="CQ152" i="28"/>
  <c r="CH152" i="28"/>
  <c r="BP152" i="28"/>
  <c r="BB152" i="28"/>
  <c r="AW152" i="28"/>
  <c r="CR151" i="28"/>
  <c r="CQ151" i="28"/>
  <c r="CH151" i="28"/>
  <c r="BP151" i="28"/>
  <c r="BB151" i="28"/>
  <c r="AW151" i="28"/>
  <c r="CR150" i="28"/>
  <c r="CQ150" i="28"/>
  <c r="CH150" i="28"/>
  <c r="BP150" i="28"/>
  <c r="BB150" i="28"/>
  <c r="AW150" i="28"/>
  <c r="CR149" i="28"/>
  <c r="CQ149" i="28"/>
  <c r="CH149" i="28"/>
  <c r="BP149" i="28"/>
  <c r="BB149" i="28"/>
  <c r="AW149" i="28"/>
  <c r="CR148" i="28"/>
  <c r="CQ148" i="28"/>
  <c r="CH148" i="28"/>
  <c r="BP148" i="28"/>
  <c r="BB148" i="28"/>
  <c r="AW148" i="28"/>
  <c r="CR147" i="28"/>
  <c r="CQ147" i="28"/>
  <c r="CH147" i="28"/>
  <c r="BP147" i="28"/>
  <c r="BB147" i="28"/>
  <c r="AW147" i="28"/>
  <c r="CR146" i="28"/>
  <c r="CQ146" i="28"/>
  <c r="CH146" i="28"/>
  <c r="BP146" i="28"/>
  <c r="BB146" i="28"/>
  <c r="AW146" i="28"/>
  <c r="CR145" i="28"/>
  <c r="CQ145" i="28"/>
  <c r="CH145" i="28"/>
  <c r="BP145" i="28"/>
  <c r="BB145" i="28"/>
  <c r="AW145" i="28"/>
  <c r="CR144" i="28"/>
  <c r="CQ144" i="28"/>
  <c r="CH144" i="28"/>
  <c r="BP144" i="28"/>
  <c r="BB144" i="28"/>
  <c r="AW144" i="28"/>
  <c r="CR143" i="28"/>
  <c r="CQ143" i="28"/>
  <c r="CH143" i="28"/>
  <c r="BP143" i="28"/>
  <c r="BB143" i="28"/>
  <c r="AW143" i="28"/>
  <c r="CR142" i="28"/>
  <c r="CQ142" i="28"/>
  <c r="CH142" i="28"/>
  <c r="BP142" i="28"/>
  <c r="BB142" i="28"/>
  <c r="AW142" i="28"/>
  <c r="CR141" i="28"/>
  <c r="CQ141" i="28"/>
  <c r="CP141" i="28"/>
  <c r="CL141" i="28"/>
  <c r="CH141" i="28"/>
  <c r="CG141" i="28"/>
  <c r="CC141" i="28"/>
  <c r="BX141" i="28"/>
  <c r="BT141" i="28"/>
  <c r="BP141" i="28"/>
  <c r="BO141" i="28"/>
  <c r="BN141" i="28"/>
  <c r="BI141" i="28"/>
  <c r="BC141" i="28"/>
  <c r="AX141" i="28"/>
  <c r="AW141" i="28"/>
  <c r="AR141" i="28"/>
  <c r="AM141" i="28"/>
  <c r="AF141" i="28"/>
  <c r="Y141" i="28"/>
  <c r="CR140" i="28"/>
  <c r="CQ140" i="28"/>
  <c r="CP140" i="28"/>
  <c r="CL140" i="28"/>
  <c r="CH140" i="28"/>
  <c r="CG140" i="28"/>
  <c r="CC140" i="28"/>
  <c r="BX140" i="28"/>
  <c r="BT140" i="28"/>
  <c r="BP140" i="28"/>
  <c r="BO140" i="28"/>
  <c r="BN140" i="28"/>
  <c r="BI140" i="28"/>
  <c r="BC140" i="28"/>
  <c r="AX140" i="28"/>
  <c r="AW140" i="28"/>
  <c r="AR140" i="28"/>
  <c r="AM140" i="28"/>
  <c r="AF140" i="28"/>
  <c r="Y140" i="28"/>
  <c r="CR139" i="28"/>
  <c r="CQ139" i="28"/>
  <c r="CP139" i="28"/>
  <c r="CL139" i="28"/>
  <c r="CH139" i="28"/>
  <c r="CG139" i="28"/>
  <c r="CC139" i="28"/>
  <c r="BX139" i="28"/>
  <c r="BT139" i="28"/>
  <c r="BP139" i="28"/>
  <c r="BO139" i="28"/>
  <c r="BN139" i="28"/>
  <c r="BI139" i="28"/>
  <c r="BC139" i="28"/>
  <c r="AX139" i="28"/>
  <c r="AW139" i="28"/>
  <c r="AR139" i="28"/>
  <c r="AM139" i="28"/>
  <c r="AF139" i="28"/>
  <c r="Y139" i="28"/>
  <c r="V138" i="28"/>
  <c r="V137" i="28"/>
  <c r="V136" i="28"/>
  <c r="CR135" i="28"/>
  <c r="CQ135" i="28"/>
  <c r="CR134" i="28"/>
  <c r="CQ134" i="28"/>
  <c r="CR133" i="28"/>
  <c r="CQ133" i="28"/>
  <c r="CR132" i="28"/>
  <c r="CQ132" i="28"/>
  <c r="CR131" i="28"/>
  <c r="CQ131" i="28"/>
  <c r="CR130" i="28"/>
  <c r="CQ130" i="28"/>
  <c r="CR129" i="28"/>
  <c r="CQ129" i="28"/>
  <c r="CR128" i="28"/>
  <c r="CQ128" i="28"/>
  <c r="CR127" i="28"/>
  <c r="CQ127" i="28"/>
  <c r="CH127" i="28"/>
  <c r="BP127" i="28"/>
  <c r="BB127" i="28"/>
  <c r="CR126" i="28"/>
  <c r="CQ126" i="28"/>
  <c r="CH126" i="28"/>
  <c r="BP126" i="28"/>
  <c r="BB126" i="28"/>
  <c r="CR125" i="28"/>
  <c r="CQ125" i="28"/>
  <c r="CH125" i="28"/>
  <c r="BP125" i="28"/>
  <c r="BB125" i="28"/>
  <c r="CR124" i="28"/>
  <c r="CQ124" i="28"/>
  <c r="CH124" i="28"/>
  <c r="BP124" i="28"/>
  <c r="BB124" i="28"/>
  <c r="CR123" i="28"/>
  <c r="CQ123" i="28"/>
  <c r="CH123" i="28"/>
  <c r="BP123" i="28"/>
  <c r="BB123" i="28"/>
  <c r="CR122" i="28"/>
  <c r="CQ122" i="28"/>
  <c r="CH122" i="28"/>
  <c r="BP122" i="28"/>
  <c r="BB122" i="28"/>
  <c r="CR121" i="28"/>
  <c r="CQ121" i="28"/>
  <c r="CH121" i="28"/>
  <c r="BP121" i="28"/>
  <c r="BB121" i="28"/>
  <c r="CR120" i="28"/>
  <c r="CQ120" i="28"/>
  <c r="CH120" i="28"/>
  <c r="BP120" i="28"/>
  <c r="BB120" i="28"/>
  <c r="CR119" i="28"/>
  <c r="CQ119" i="28"/>
  <c r="CH119" i="28"/>
  <c r="BP119" i="28"/>
  <c r="BB119" i="28"/>
  <c r="CR118" i="28"/>
  <c r="CQ118" i="28"/>
  <c r="CH118" i="28"/>
  <c r="BP118" i="28"/>
  <c r="BB118" i="28"/>
  <c r="CR117" i="28"/>
  <c r="CQ117" i="28"/>
  <c r="CH117" i="28"/>
  <c r="BP117" i="28"/>
  <c r="BB117" i="28"/>
  <c r="AW117" i="28"/>
  <c r="CR116" i="28"/>
  <c r="CQ116" i="28"/>
  <c r="CH116" i="28"/>
  <c r="BP116" i="28"/>
  <c r="BB116" i="28"/>
  <c r="AW116" i="28"/>
  <c r="CR115" i="28"/>
  <c r="CQ115" i="28"/>
  <c r="CH115" i="28"/>
  <c r="BP115" i="28"/>
  <c r="BB115" i="28"/>
  <c r="AW115" i="28"/>
  <c r="CR114" i="28"/>
  <c r="CQ114" i="28"/>
  <c r="CH114" i="28"/>
  <c r="BP114" i="28"/>
  <c r="BB114" i="28"/>
  <c r="AW114" i="28"/>
  <c r="CR113" i="28"/>
  <c r="CQ113" i="28"/>
  <c r="CH113" i="28"/>
  <c r="BP113" i="28"/>
  <c r="BB113" i="28"/>
  <c r="AW113" i="28"/>
  <c r="CR112" i="28"/>
  <c r="CQ112" i="28"/>
  <c r="CH112" i="28"/>
  <c r="BP112" i="28"/>
  <c r="BB112" i="28"/>
  <c r="AW112" i="28"/>
  <c r="CR111" i="28"/>
  <c r="CQ111" i="28"/>
  <c r="CH111" i="28"/>
  <c r="BP111" i="28"/>
  <c r="BB111" i="28"/>
  <c r="AW111" i="28"/>
  <c r="CR110" i="28"/>
  <c r="CQ110" i="28"/>
  <c r="CH110" i="28"/>
  <c r="BP110" i="28"/>
  <c r="BB110" i="28"/>
  <c r="AW110" i="28"/>
  <c r="CR109" i="28"/>
  <c r="CQ109" i="28"/>
  <c r="CH109" i="28"/>
  <c r="BP109" i="28"/>
  <c r="BB109" i="28"/>
  <c r="AW109" i="28"/>
  <c r="CR108" i="28"/>
  <c r="CQ108" i="28"/>
  <c r="CH108" i="28"/>
  <c r="BP108" i="28"/>
  <c r="BB108" i="28"/>
  <c r="AW108" i="28"/>
  <c r="CR107" i="28"/>
  <c r="CQ107" i="28"/>
  <c r="CH107" i="28"/>
  <c r="BP107" i="28"/>
  <c r="BB107" i="28"/>
  <c r="AW107" i="28"/>
  <c r="CR106" i="28"/>
  <c r="CQ106" i="28"/>
  <c r="CH106" i="28"/>
  <c r="BP106" i="28"/>
  <c r="BB106" i="28"/>
  <c r="AW106" i="28"/>
  <c r="CR105" i="28"/>
  <c r="CQ105" i="28"/>
  <c r="CH105" i="28"/>
  <c r="BP105" i="28"/>
  <c r="BB105" i="28"/>
  <c r="AW105" i="28"/>
  <c r="CR104" i="28"/>
  <c r="CQ104" i="28"/>
  <c r="CH104" i="28"/>
  <c r="BP104" i="28"/>
  <c r="BB104" i="28"/>
  <c r="AW104" i="28"/>
  <c r="CR103" i="28"/>
  <c r="CQ103" i="28"/>
  <c r="CH103" i="28"/>
  <c r="BP103" i="28"/>
  <c r="BB103" i="28"/>
  <c r="AW103" i="28"/>
  <c r="CR102" i="28"/>
  <c r="CQ102" i="28"/>
  <c r="CH102" i="28"/>
  <c r="BP102" i="28"/>
  <c r="BB102" i="28"/>
  <c r="AW102" i="28"/>
  <c r="CR101" i="28"/>
  <c r="CQ101" i="28"/>
  <c r="CH101" i="28"/>
  <c r="BP101" i="28"/>
  <c r="BB101" i="28"/>
  <c r="AW101" i="28"/>
  <c r="CR100" i="28"/>
  <c r="CQ100" i="28"/>
  <c r="CP100" i="28"/>
  <c r="CL100" i="28"/>
  <c r="CH100" i="28"/>
  <c r="CG100" i="28"/>
  <c r="CC100" i="28"/>
  <c r="BX100" i="28"/>
  <c r="BT100" i="28"/>
  <c r="BP100" i="28"/>
  <c r="BO100" i="28"/>
  <c r="BN100" i="28"/>
  <c r="BI100" i="28"/>
  <c r="BC100" i="28"/>
  <c r="AX100" i="28"/>
  <c r="AW100" i="28"/>
  <c r="AR100" i="28"/>
  <c r="AM100" i="28"/>
  <c r="AF100" i="28"/>
  <c r="Y100" i="28"/>
  <c r="CR99" i="28"/>
  <c r="CQ99" i="28"/>
  <c r="CP99" i="28"/>
  <c r="CL99" i="28"/>
  <c r="CH99" i="28"/>
  <c r="CG99" i="28"/>
  <c r="CC99" i="28"/>
  <c r="BX99" i="28"/>
  <c r="BT99" i="28"/>
  <c r="BP99" i="28"/>
  <c r="BO99" i="28"/>
  <c r="BN99" i="28"/>
  <c r="BI99" i="28"/>
  <c r="BC99" i="28"/>
  <c r="AX99" i="28"/>
  <c r="AW99" i="28"/>
  <c r="AR99" i="28"/>
  <c r="AM99" i="28"/>
  <c r="AF99" i="28"/>
  <c r="Y99" i="28"/>
  <c r="CH98" i="28"/>
  <c r="CG98" i="28"/>
  <c r="CC98" i="28"/>
  <c r="BX98" i="28"/>
  <c r="BT98" i="28"/>
  <c r="BP98" i="28"/>
  <c r="BO98" i="28"/>
  <c r="BN98" i="28"/>
  <c r="BI98" i="28"/>
  <c r="BC98" i="28"/>
  <c r="AX98" i="28"/>
  <c r="AW98" i="28"/>
  <c r="AR98" i="28"/>
  <c r="AM98" i="28"/>
  <c r="AF98" i="28"/>
  <c r="Y98" i="28"/>
  <c r="CR97" i="28"/>
  <c r="CQ97" i="28"/>
  <c r="CP97" i="28"/>
  <c r="CL97" i="28"/>
  <c r="CH97" i="28"/>
  <c r="CG97" i="28"/>
  <c r="CC97" i="28"/>
  <c r="BX97" i="28"/>
  <c r="BT97" i="28"/>
  <c r="BP97" i="28"/>
  <c r="BO97" i="28"/>
  <c r="BN97" i="28"/>
  <c r="BI97" i="28"/>
  <c r="BC97" i="28"/>
  <c r="AX97" i="28"/>
  <c r="AW97" i="28"/>
  <c r="AR97" i="28"/>
  <c r="AM97" i="28"/>
  <c r="AF97" i="28"/>
  <c r="Y97" i="28"/>
  <c r="CR96" i="28"/>
  <c r="CQ96" i="28"/>
  <c r="CP96" i="28"/>
  <c r="CL96" i="28"/>
  <c r="CH96" i="28"/>
  <c r="CG96" i="28"/>
  <c r="CC96" i="28"/>
  <c r="BX96" i="28"/>
  <c r="BT96" i="28"/>
  <c r="BP96" i="28"/>
  <c r="BO96" i="28"/>
  <c r="BN96" i="28"/>
  <c r="BI96" i="28"/>
  <c r="BC96" i="28"/>
  <c r="AX96" i="28"/>
  <c r="AW96" i="28"/>
  <c r="AR96" i="28"/>
  <c r="AM96" i="28"/>
  <c r="AF96" i="28"/>
  <c r="Y96" i="28"/>
  <c r="CR95" i="28"/>
  <c r="CQ95" i="28"/>
  <c r="CP95" i="28"/>
  <c r="CL95" i="28"/>
  <c r="CH95" i="28"/>
  <c r="CG95" i="28"/>
  <c r="CC95" i="28"/>
  <c r="BX95" i="28"/>
  <c r="BT95" i="28"/>
  <c r="BP95" i="28"/>
  <c r="BO95" i="28"/>
  <c r="BN95" i="28"/>
  <c r="BI95" i="28"/>
  <c r="BC95" i="28"/>
  <c r="AX95" i="28"/>
  <c r="AW95" i="28"/>
  <c r="AR95" i="28"/>
  <c r="AM95" i="28"/>
  <c r="AF95" i="28"/>
  <c r="Y95" i="28"/>
  <c r="CR94" i="28"/>
  <c r="CQ94" i="28"/>
  <c r="CP94" i="28"/>
  <c r="CL94" i="28"/>
  <c r="CH94" i="28"/>
  <c r="CG94" i="28"/>
  <c r="CC94" i="28"/>
  <c r="BX94" i="28"/>
  <c r="BT94" i="28"/>
  <c r="BP94" i="28"/>
  <c r="BO94" i="28"/>
  <c r="BN94" i="28"/>
  <c r="BI94" i="28"/>
  <c r="BC94" i="28"/>
  <c r="AX94" i="28"/>
  <c r="AW94" i="28"/>
  <c r="AR94" i="28"/>
  <c r="AM94" i="28"/>
  <c r="AF94" i="28"/>
  <c r="Y94" i="28"/>
  <c r="CR93" i="28"/>
  <c r="CQ93" i="28"/>
  <c r="CP93" i="28"/>
  <c r="CL93" i="28"/>
  <c r="CG93" i="28"/>
  <c r="CC93" i="28"/>
  <c r="BX93" i="28"/>
  <c r="BT93" i="28"/>
  <c r="BP93" i="28"/>
  <c r="BO93" i="28"/>
  <c r="BN93" i="28"/>
  <c r="BI93" i="28"/>
  <c r="BC93" i="28"/>
  <c r="AX93" i="28"/>
  <c r="AW93" i="28"/>
  <c r="AR93" i="28"/>
  <c r="AM93" i="28"/>
  <c r="AF93" i="28"/>
  <c r="Y93" i="28"/>
  <c r="CR92" i="28"/>
  <c r="CQ92" i="28"/>
  <c r="CP92" i="28"/>
  <c r="CL92" i="28"/>
  <c r="CG92" i="28"/>
  <c r="CC92" i="28"/>
  <c r="BX92" i="28"/>
  <c r="BT92" i="28"/>
  <c r="BP92" i="28"/>
  <c r="BO92" i="28"/>
  <c r="BN92" i="28"/>
  <c r="BI92" i="28"/>
  <c r="BC92" i="28"/>
  <c r="AX92" i="28"/>
  <c r="AW92" i="28"/>
  <c r="AR92" i="28"/>
  <c r="AM92" i="28"/>
  <c r="AF92" i="28"/>
  <c r="Y92" i="28"/>
  <c r="CR91" i="28"/>
  <c r="CQ91" i="28"/>
  <c r="CP91" i="28"/>
  <c r="CL91" i="28"/>
  <c r="CH91" i="28"/>
  <c r="CG91" i="28"/>
  <c r="CC91" i="28"/>
  <c r="BX91" i="28"/>
  <c r="BT91" i="28"/>
  <c r="BP91" i="28"/>
  <c r="BO91" i="28"/>
  <c r="BN91" i="28"/>
  <c r="BI91" i="28"/>
  <c r="BC91" i="28"/>
  <c r="AX91" i="28"/>
  <c r="AW91" i="28"/>
  <c r="AR91" i="28"/>
  <c r="AM91" i="28"/>
  <c r="AF91" i="28"/>
  <c r="Y91" i="28"/>
  <c r="CR90" i="28"/>
  <c r="CQ90" i="28"/>
  <c r="CP90" i="28"/>
  <c r="CL90" i="28"/>
  <c r="CH90" i="28"/>
  <c r="CG90" i="28"/>
  <c r="CC90" i="28"/>
  <c r="BX90" i="28"/>
  <c r="BT90" i="28"/>
  <c r="BP90" i="28"/>
  <c r="BO90" i="28"/>
  <c r="BN90" i="28"/>
  <c r="BI90" i="28"/>
  <c r="BC90" i="28"/>
  <c r="AX90" i="28"/>
  <c r="AW90" i="28"/>
  <c r="AR90" i="28"/>
  <c r="AM90" i="28"/>
  <c r="AF90" i="28"/>
  <c r="Y90" i="28"/>
  <c r="CR89" i="28"/>
  <c r="CQ89" i="28"/>
  <c r="CP89" i="28"/>
  <c r="CL89" i="28"/>
  <c r="CG89" i="28"/>
  <c r="CC89" i="28"/>
  <c r="BX89" i="28"/>
  <c r="BT89" i="28"/>
  <c r="BP89" i="28"/>
  <c r="BO89" i="28"/>
  <c r="BN89" i="28"/>
  <c r="BI89" i="28"/>
  <c r="BC89" i="28"/>
  <c r="AX89" i="28"/>
  <c r="AW89" i="28"/>
  <c r="AR89" i="28"/>
  <c r="AM89" i="28"/>
  <c r="AF89" i="28"/>
  <c r="Y89" i="28"/>
  <c r="CR88" i="28"/>
  <c r="CQ88" i="28"/>
  <c r="CP88" i="28"/>
  <c r="CL88" i="28"/>
  <c r="CH88" i="28"/>
  <c r="CG88" i="28"/>
  <c r="CC88" i="28"/>
  <c r="BX88" i="28"/>
  <c r="BT88" i="28"/>
  <c r="BP88" i="28"/>
  <c r="BO88" i="28"/>
  <c r="BN88" i="28"/>
  <c r="BI88" i="28"/>
  <c r="BC88" i="28"/>
  <c r="AX88" i="28"/>
  <c r="AW88" i="28"/>
  <c r="AR88" i="28"/>
  <c r="AM88" i="28"/>
  <c r="AF88" i="28"/>
  <c r="Y88" i="28"/>
  <c r="CR87" i="28"/>
  <c r="CQ87" i="28"/>
  <c r="CP87" i="28"/>
  <c r="CL87" i="28"/>
  <c r="CH87" i="28"/>
  <c r="CG87" i="28"/>
  <c r="CC87" i="28"/>
  <c r="BX87" i="28"/>
  <c r="BT87" i="28"/>
  <c r="BP87" i="28"/>
  <c r="BO87" i="28"/>
  <c r="BN87" i="28"/>
  <c r="BI87" i="28"/>
  <c r="BC87" i="28"/>
  <c r="AX87" i="28"/>
  <c r="AW87" i="28"/>
  <c r="AR87" i="28"/>
  <c r="AM87" i="28"/>
  <c r="AF87" i="28"/>
  <c r="Y87" i="28"/>
  <c r="CR86" i="28"/>
  <c r="CQ86" i="28"/>
  <c r="CP86" i="28"/>
  <c r="CL86" i="28"/>
  <c r="CG86" i="28"/>
  <c r="CC86" i="28"/>
  <c r="BX86" i="28"/>
  <c r="BT86" i="28"/>
  <c r="BP86" i="28"/>
  <c r="BO86" i="28"/>
  <c r="BN86" i="28"/>
  <c r="BI86" i="28"/>
  <c r="BC86" i="28"/>
  <c r="AX86" i="28"/>
  <c r="AW86" i="28"/>
  <c r="AR86" i="28"/>
  <c r="AM86" i="28"/>
  <c r="AF86" i="28"/>
  <c r="Y86" i="28"/>
  <c r="CR85" i="28"/>
  <c r="CQ85" i="28"/>
  <c r="CP85" i="28"/>
  <c r="CL85" i="28"/>
  <c r="CH85" i="28"/>
  <c r="CG85" i="28"/>
  <c r="CC85" i="28"/>
  <c r="BX85" i="28"/>
  <c r="BT85" i="28"/>
  <c r="BP85" i="28"/>
  <c r="BO85" i="28"/>
  <c r="BN85" i="28"/>
  <c r="BI85" i="28"/>
  <c r="BC85" i="28"/>
  <c r="AX85" i="28"/>
  <c r="AW85" i="28"/>
  <c r="AR85" i="28"/>
  <c r="AM85" i="28"/>
  <c r="AF85" i="28"/>
  <c r="Y85" i="28"/>
  <c r="CR84" i="28"/>
  <c r="CQ84" i="28"/>
  <c r="CP84" i="28"/>
  <c r="CL84" i="28"/>
  <c r="CH84" i="28"/>
  <c r="CG84" i="28"/>
  <c r="CC84" i="28"/>
  <c r="BX84" i="28"/>
  <c r="BT84" i="28"/>
  <c r="BP84" i="28"/>
  <c r="BO84" i="28"/>
  <c r="BN84" i="28"/>
  <c r="BI84" i="28"/>
  <c r="BC84" i="28"/>
  <c r="AX84" i="28"/>
  <c r="AW84" i="28"/>
  <c r="AR84" i="28"/>
  <c r="AM84" i="28"/>
  <c r="AF84" i="28"/>
  <c r="Y84" i="28"/>
  <c r="CR83" i="28"/>
  <c r="CQ83" i="28"/>
  <c r="CP83" i="28"/>
  <c r="CL83" i="28"/>
  <c r="CH83" i="28"/>
  <c r="CG83" i="28"/>
  <c r="CC83" i="28"/>
  <c r="BX83" i="28"/>
  <c r="BT83" i="28"/>
  <c r="BP83" i="28"/>
  <c r="BO83" i="28"/>
  <c r="BN83" i="28"/>
  <c r="BI83" i="28"/>
  <c r="BC83" i="28"/>
  <c r="AX83" i="28"/>
  <c r="AW83" i="28"/>
  <c r="AR83" i="28"/>
  <c r="AM83" i="28"/>
  <c r="AF83" i="28"/>
  <c r="Y83" i="28"/>
  <c r="CR82" i="28"/>
  <c r="CQ82" i="28"/>
  <c r="CP82" i="28"/>
  <c r="CL82" i="28"/>
  <c r="CH82" i="28"/>
  <c r="CG82" i="28"/>
  <c r="CC82" i="28"/>
  <c r="BX82" i="28"/>
  <c r="BT82" i="28"/>
  <c r="BP82" i="28"/>
  <c r="BO82" i="28"/>
  <c r="BN82" i="28"/>
  <c r="BI82" i="28"/>
  <c r="BC82" i="28"/>
  <c r="AX82" i="28"/>
  <c r="AW82" i="28"/>
  <c r="AR82" i="28"/>
  <c r="AM82" i="28"/>
  <c r="AF82" i="28"/>
  <c r="Y82" i="28"/>
  <c r="CR81" i="28"/>
  <c r="CQ81" i="28"/>
  <c r="CP81" i="28"/>
  <c r="CL81" i="28"/>
  <c r="CH81" i="28"/>
  <c r="CG81" i="28"/>
  <c r="CC81" i="28"/>
  <c r="BX81" i="28"/>
  <c r="BT81" i="28"/>
  <c r="BP81" i="28"/>
  <c r="BO81" i="28"/>
  <c r="BN81" i="28"/>
  <c r="BI81" i="28"/>
  <c r="BC81" i="28"/>
  <c r="AX81" i="28"/>
  <c r="AW81" i="28"/>
  <c r="AR81" i="28"/>
  <c r="AM81" i="28"/>
  <c r="AF81" i="28"/>
  <c r="Y81" i="28"/>
  <c r="CR80" i="28"/>
  <c r="CQ80" i="28"/>
  <c r="CP80" i="28"/>
  <c r="CL80" i="28"/>
  <c r="CH80" i="28"/>
  <c r="CG80" i="28"/>
  <c r="CC80" i="28"/>
  <c r="BX80" i="28"/>
  <c r="BT80" i="28"/>
  <c r="BP80" i="28"/>
  <c r="BO80" i="28"/>
  <c r="BN80" i="28"/>
  <c r="BI80" i="28"/>
  <c r="BC80" i="28"/>
  <c r="AX80" i="28"/>
  <c r="AW80" i="28"/>
  <c r="AR80" i="28"/>
  <c r="AM80" i="28"/>
  <c r="AF80" i="28"/>
  <c r="Y80" i="28"/>
  <c r="CR79" i="28"/>
  <c r="CQ79" i="28"/>
  <c r="CP79" i="28"/>
  <c r="CL79" i="28"/>
  <c r="CH79" i="28"/>
  <c r="CG79" i="28"/>
  <c r="CC79" i="28"/>
  <c r="BX79" i="28"/>
  <c r="BT79" i="28"/>
  <c r="BP79" i="28"/>
  <c r="BO79" i="28"/>
  <c r="BN79" i="28"/>
  <c r="BI79" i="28"/>
  <c r="BC79" i="28"/>
  <c r="AX79" i="28"/>
  <c r="AW79" i="28"/>
  <c r="AR79" i="28"/>
  <c r="AM79" i="28"/>
  <c r="AF79" i="28"/>
  <c r="Y79" i="28"/>
  <c r="CR78" i="28"/>
  <c r="CQ78" i="28"/>
  <c r="CP78" i="28"/>
  <c r="CL78" i="28"/>
  <c r="CH78" i="28"/>
  <c r="CG78" i="28"/>
  <c r="CC78" i="28"/>
  <c r="BX78" i="28"/>
  <c r="BT78" i="28"/>
  <c r="BP78" i="28"/>
  <c r="BO78" i="28"/>
  <c r="BN78" i="28"/>
  <c r="BI78" i="28"/>
  <c r="BC78" i="28"/>
  <c r="AX78" i="28"/>
  <c r="AW78" i="28"/>
  <c r="AR78" i="28"/>
  <c r="AM78" i="28"/>
  <c r="AF78" i="28"/>
  <c r="Y78" i="28"/>
  <c r="CR77" i="28"/>
  <c r="CQ77" i="28"/>
  <c r="CP77" i="28"/>
  <c r="CL77" i="28"/>
  <c r="CH77" i="28"/>
  <c r="CG77" i="28"/>
  <c r="CC77" i="28"/>
  <c r="BX77" i="28"/>
  <c r="BT77" i="28"/>
  <c r="BP77" i="28"/>
  <c r="BO77" i="28"/>
  <c r="BN77" i="28"/>
  <c r="BI77" i="28"/>
  <c r="BC77" i="28"/>
  <c r="AX77" i="28"/>
  <c r="AW77" i="28"/>
  <c r="AR77" i="28"/>
  <c r="AM77" i="28"/>
  <c r="AF77" i="28"/>
  <c r="Y77" i="28"/>
  <c r="CR76" i="28"/>
  <c r="CQ76" i="28"/>
  <c r="CP76" i="28"/>
  <c r="CL76" i="28"/>
  <c r="CH76" i="28"/>
  <c r="CG76" i="28"/>
  <c r="CC76" i="28"/>
  <c r="BX76" i="28"/>
  <c r="BT76" i="28"/>
  <c r="BP76" i="28"/>
  <c r="BO76" i="28"/>
  <c r="BN76" i="28"/>
  <c r="BI76" i="28"/>
  <c r="BC76" i="28"/>
  <c r="AX76" i="28"/>
  <c r="AW76" i="28"/>
  <c r="AR76" i="28"/>
  <c r="AM76" i="28"/>
  <c r="AF76" i="28"/>
  <c r="Y76" i="28"/>
  <c r="CR75" i="28"/>
  <c r="CQ75" i="28"/>
  <c r="CP75" i="28"/>
  <c r="CL75" i="28"/>
  <c r="CH75" i="28"/>
  <c r="CG75" i="28"/>
  <c r="CC75" i="28"/>
  <c r="BX75" i="28"/>
  <c r="BT75" i="28"/>
  <c r="BP75" i="28"/>
  <c r="BO75" i="28"/>
  <c r="BN75" i="28"/>
  <c r="BI75" i="28"/>
  <c r="BC75" i="28"/>
  <c r="AX75" i="28"/>
  <c r="AW75" i="28"/>
  <c r="AR75" i="28"/>
  <c r="AM75" i="28"/>
  <c r="AF75" i="28"/>
  <c r="Y75" i="28"/>
  <c r="CR74" i="28"/>
  <c r="CQ74" i="28"/>
  <c r="CP74" i="28"/>
  <c r="CL74" i="28"/>
  <c r="CH74" i="28"/>
  <c r="CG74" i="28"/>
  <c r="CC74" i="28"/>
  <c r="BX74" i="28"/>
  <c r="BT74" i="28"/>
  <c r="BO74" i="28"/>
  <c r="BN74" i="28"/>
  <c r="BI74" i="28"/>
  <c r="BC74" i="28"/>
  <c r="AX74" i="28"/>
  <c r="AW74" i="28"/>
  <c r="AR74" i="28"/>
  <c r="AM74" i="28"/>
  <c r="AF74" i="28"/>
  <c r="Y74" i="28"/>
  <c r="CR73" i="28"/>
  <c r="CQ73" i="28"/>
  <c r="CP73" i="28"/>
  <c r="CL73" i="28"/>
  <c r="CH73" i="28"/>
  <c r="CG73" i="28"/>
  <c r="CC73" i="28"/>
  <c r="BX73" i="28"/>
  <c r="BT73" i="28"/>
  <c r="BO73" i="28"/>
  <c r="BN73" i="28"/>
  <c r="BI73" i="28"/>
  <c r="BC73" i="28"/>
  <c r="AX73" i="28"/>
  <c r="AW73" i="28"/>
  <c r="AR73" i="28"/>
  <c r="AM73" i="28"/>
  <c r="AF73" i="28"/>
  <c r="Y73" i="28"/>
  <c r="CR72" i="28"/>
  <c r="CQ72" i="28"/>
  <c r="CP72" i="28"/>
  <c r="CL72" i="28"/>
  <c r="CH72" i="28"/>
  <c r="CG72" i="28"/>
  <c r="CC72" i="28"/>
  <c r="BX72" i="28"/>
  <c r="BT72" i="28"/>
  <c r="BP72" i="28"/>
  <c r="BO72" i="28"/>
  <c r="BN72" i="28"/>
  <c r="BI72" i="28"/>
  <c r="BC72" i="28"/>
  <c r="AX72" i="28"/>
  <c r="AW72" i="28"/>
  <c r="AR72" i="28"/>
  <c r="AM72" i="28"/>
  <c r="AF72" i="28"/>
  <c r="Y72" i="28"/>
  <c r="CR71" i="28"/>
  <c r="CQ71" i="28"/>
  <c r="CP71" i="28"/>
  <c r="CL71" i="28"/>
  <c r="CH71" i="28"/>
  <c r="CG71" i="28"/>
  <c r="CC71" i="28"/>
  <c r="BX71" i="28"/>
  <c r="BT71" i="28"/>
  <c r="BO71" i="28"/>
  <c r="BN71" i="28"/>
  <c r="BI71" i="28"/>
  <c r="BC71" i="28"/>
  <c r="AX71" i="28"/>
  <c r="AW71" i="28"/>
  <c r="AR71" i="28"/>
  <c r="AM71" i="28"/>
  <c r="AF71" i="28"/>
  <c r="Y71" i="28"/>
  <c r="CR70" i="28"/>
  <c r="CQ70" i="28"/>
  <c r="CP70" i="28"/>
  <c r="CL70" i="28"/>
  <c r="CH70" i="28"/>
  <c r="CG70" i="28"/>
  <c r="CC70" i="28"/>
  <c r="BX70" i="28"/>
  <c r="BT70" i="28"/>
  <c r="BO70" i="28"/>
  <c r="BN70" i="28"/>
  <c r="BI70" i="28"/>
  <c r="BC70" i="28"/>
  <c r="AX70" i="28"/>
  <c r="AW70" i="28"/>
  <c r="AR70" i="28"/>
  <c r="AM70" i="28"/>
  <c r="AF70" i="28"/>
  <c r="Y70" i="28"/>
  <c r="CR69" i="28"/>
  <c r="CQ69" i="28"/>
  <c r="CP69" i="28"/>
  <c r="CL69" i="28"/>
  <c r="CH69" i="28"/>
  <c r="CG69" i="28"/>
  <c r="CC69" i="28"/>
  <c r="BX69" i="28"/>
  <c r="BT69" i="28"/>
  <c r="BP69" i="28"/>
  <c r="BO69" i="28"/>
  <c r="BN69" i="28"/>
  <c r="BI69" i="28"/>
  <c r="BC69" i="28"/>
  <c r="AX69" i="28"/>
  <c r="AW69" i="28"/>
  <c r="AR69" i="28"/>
  <c r="AM69" i="28"/>
  <c r="AF69" i="28"/>
  <c r="Y69" i="28"/>
  <c r="CR68" i="28"/>
  <c r="CQ68" i="28"/>
  <c r="CP68" i="28"/>
  <c r="CL68" i="28"/>
  <c r="CH68" i="28"/>
  <c r="CG68" i="28"/>
  <c r="CC68" i="28"/>
  <c r="BX68" i="28"/>
  <c r="BT68" i="28"/>
  <c r="BP68" i="28"/>
  <c r="BO68" i="28"/>
  <c r="BN68" i="28"/>
  <c r="BI68" i="28"/>
  <c r="BC68" i="28"/>
  <c r="AX68" i="28"/>
  <c r="AW68" i="28"/>
  <c r="AR68" i="28"/>
  <c r="AM68" i="28"/>
  <c r="AF68" i="28"/>
  <c r="Y68" i="28"/>
  <c r="BP67" i="28"/>
  <c r="BO67" i="28"/>
  <c r="BN67" i="28"/>
  <c r="BI67" i="28"/>
  <c r="BC67" i="28"/>
  <c r="AX67" i="28"/>
  <c r="AW67" i="28"/>
  <c r="CR66" i="28"/>
  <c r="CQ66" i="28"/>
  <c r="CP66" i="28"/>
  <c r="CL66" i="28"/>
  <c r="CH66" i="28"/>
  <c r="CG66" i="28"/>
  <c r="CC66" i="28"/>
  <c r="BX66" i="28"/>
  <c r="BT66" i="28"/>
  <c r="BP66" i="28"/>
  <c r="BO66" i="28"/>
  <c r="BN66" i="28"/>
  <c r="BI66" i="28"/>
  <c r="BC66" i="28"/>
  <c r="AX66" i="28"/>
  <c r="AW66" i="28"/>
  <c r="AR66" i="28"/>
  <c r="AM66" i="28"/>
  <c r="AF66" i="28"/>
  <c r="Y66" i="28"/>
  <c r="CR65" i="28"/>
  <c r="CQ65" i="28"/>
  <c r="CP65" i="28"/>
  <c r="CL65" i="28"/>
  <c r="CH65" i="28"/>
  <c r="CG65" i="28"/>
  <c r="CC65" i="28"/>
  <c r="BX65" i="28"/>
  <c r="BT65" i="28"/>
  <c r="BP65" i="28"/>
  <c r="BO65" i="28"/>
  <c r="BN65" i="28"/>
  <c r="BI65" i="28"/>
  <c r="BC65" i="28"/>
  <c r="AX65" i="28"/>
  <c r="AW65" i="28"/>
  <c r="AR65" i="28"/>
  <c r="AM65" i="28"/>
  <c r="AF65" i="28"/>
  <c r="Y65" i="28"/>
  <c r="CR64" i="28"/>
  <c r="CQ64" i="28"/>
  <c r="CP64" i="28"/>
  <c r="CL64" i="28"/>
  <c r="CH64" i="28"/>
  <c r="CG64" i="28"/>
  <c r="CC64" i="28"/>
  <c r="BX64" i="28"/>
  <c r="BT64" i="28"/>
  <c r="BP64" i="28"/>
  <c r="BO64" i="28"/>
  <c r="BN64" i="28"/>
  <c r="BI64" i="28"/>
  <c r="BC64" i="28"/>
  <c r="AX64" i="28"/>
  <c r="AW64" i="28"/>
  <c r="AR64" i="28"/>
  <c r="AM64" i="28"/>
  <c r="AF64" i="28"/>
  <c r="Y64" i="28"/>
  <c r="CR63" i="28"/>
  <c r="CQ63" i="28"/>
  <c r="CP63" i="28"/>
  <c r="CL63" i="28"/>
  <c r="CH63" i="28"/>
  <c r="CG63" i="28"/>
  <c r="CC63" i="28"/>
  <c r="BX63" i="28"/>
  <c r="BT63" i="28"/>
  <c r="BP63" i="28"/>
  <c r="BO63" i="28"/>
  <c r="BN63" i="28"/>
  <c r="BI63" i="28"/>
  <c r="BC63" i="28"/>
  <c r="AX63" i="28"/>
  <c r="AW63" i="28"/>
  <c r="AR63" i="28"/>
  <c r="AM63" i="28"/>
  <c r="AL63" i="28"/>
  <c r="AF63" i="28"/>
  <c r="AE63" i="28"/>
  <c r="V63" i="28"/>
  <c r="X63" i="28" s="1"/>
  <c r="CR62" i="28"/>
  <c r="CQ62" i="28"/>
  <c r="CP62" i="28"/>
  <c r="CL62" i="28"/>
  <c r="CH62" i="28"/>
  <c r="CG62" i="28"/>
  <c r="CC62" i="28"/>
  <c r="BX62" i="28"/>
  <c r="BT62" i="28"/>
  <c r="BP62" i="28"/>
  <c r="BO62" i="28"/>
  <c r="BN62" i="28"/>
  <c r="BI62" i="28"/>
  <c r="BC62" i="28"/>
  <c r="AX62" i="28"/>
  <c r="AW62" i="28"/>
  <c r="AR62" i="28"/>
  <c r="AM62" i="28"/>
  <c r="AL62" i="28"/>
  <c r="AF62" i="28"/>
  <c r="AE62" i="28"/>
  <c r="V62" i="28"/>
  <c r="X62" i="28" s="1"/>
  <c r="CR61" i="28"/>
  <c r="CQ61" i="28"/>
  <c r="CP61" i="28"/>
  <c r="CL61" i="28"/>
  <c r="CG61" i="28"/>
  <c r="CC61" i="28"/>
  <c r="BX61" i="28"/>
  <c r="BT61" i="28"/>
  <c r="BP61" i="28"/>
  <c r="BO61" i="28"/>
  <c r="BN61" i="28"/>
  <c r="BI61" i="28"/>
  <c r="BC61" i="28"/>
  <c r="AX61" i="28"/>
  <c r="AW61" i="28"/>
  <c r="AR61" i="28"/>
  <c r="AM61" i="28"/>
  <c r="AL61" i="28"/>
  <c r="AF61" i="28"/>
  <c r="AE61" i="28"/>
  <c r="V61" i="28"/>
  <c r="Y61" i="28" s="1"/>
  <c r="CR60" i="28"/>
  <c r="CQ60" i="28"/>
  <c r="CP60" i="28"/>
  <c r="CL60" i="28"/>
  <c r="CH60" i="28"/>
  <c r="CG60" i="28"/>
  <c r="CC60" i="28"/>
  <c r="BX60" i="28"/>
  <c r="BT60" i="28"/>
  <c r="BP60" i="28"/>
  <c r="BO60" i="28"/>
  <c r="BN60" i="28"/>
  <c r="BM60" i="28"/>
  <c r="BI60" i="28"/>
  <c r="BC60" i="28"/>
  <c r="AX60" i="28"/>
  <c r="AW60" i="28"/>
  <c r="AM60" i="28"/>
  <c r="AL60" i="28"/>
  <c r="AF60" i="28"/>
  <c r="AE60" i="28"/>
  <c r="V60" i="28"/>
  <c r="CR59" i="28"/>
  <c r="CQ59" i="28"/>
  <c r="CP59" i="28"/>
  <c r="CL59" i="28"/>
  <c r="CH59" i="28"/>
  <c r="CG59" i="28"/>
  <c r="CC59" i="28"/>
  <c r="BX59" i="28"/>
  <c r="BT59" i="28"/>
  <c r="BP59" i="28"/>
  <c r="BO59" i="28"/>
  <c r="BN59" i="28"/>
  <c r="BM59" i="28"/>
  <c r="BI59" i="28"/>
  <c r="BC59" i="28"/>
  <c r="AX59" i="28"/>
  <c r="AW59" i="28"/>
  <c r="AM59" i="28"/>
  <c r="AL59" i="28"/>
  <c r="AF59" i="28"/>
  <c r="AE59" i="28"/>
  <c r="Y59" i="28"/>
  <c r="X59" i="28"/>
  <c r="V59" i="28"/>
  <c r="CR58" i="28"/>
  <c r="CQ58" i="28"/>
  <c r="CP58" i="28"/>
  <c r="CL58" i="28"/>
  <c r="CG58" i="28"/>
  <c r="CC58" i="28"/>
  <c r="BX58" i="28"/>
  <c r="BT58" i="28"/>
  <c r="BP58" i="28"/>
  <c r="BO58" i="28"/>
  <c r="BN58" i="28"/>
  <c r="BM58" i="28"/>
  <c r="BI58" i="28"/>
  <c r="BC58" i="28"/>
  <c r="AX58" i="28"/>
  <c r="AW58" i="28"/>
  <c r="AM58" i="28"/>
  <c r="AL58" i="28"/>
  <c r="AF58" i="28"/>
  <c r="AE58" i="28"/>
  <c r="Y58" i="28"/>
  <c r="X58" i="28"/>
  <c r="V58" i="28"/>
  <c r="CR57" i="28"/>
  <c r="CQ57" i="28"/>
  <c r="CP57" i="28"/>
  <c r="CL57" i="28"/>
  <c r="CG57" i="28"/>
  <c r="CC57" i="28"/>
  <c r="BX57" i="28"/>
  <c r="BT57" i="28"/>
  <c r="BP57" i="28"/>
  <c r="BO57" i="28"/>
  <c r="BN57" i="28"/>
  <c r="BM57" i="28"/>
  <c r="BI57" i="28"/>
  <c r="BC57" i="28"/>
  <c r="AX57" i="28"/>
  <c r="AW57" i="28"/>
  <c r="AM57" i="28"/>
  <c r="AL57" i="28"/>
  <c r="AF57" i="28"/>
  <c r="AE57" i="28"/>
  <c r="Y57" i="28"/>
  <c r="X57" i="28"/>
  <c r="AQ57" i="28" s="1"/>
  <c r="V57" i="28"/>
  <c r="CR56" i="28"/>
  <c r="CQ56" i="28"/>
  <c r="CP56" i="28"/>
  <c r="CL56" i="28"/>
  <c r="CG56" i="28"/>
  <c r="CC56" i="28"/>
  <c r="BX56" i="28"/>
  <c r="BT56" i="28"/>
  <c r="BP56" i="28"/>
  <c r="BO56" i="28"/>
  <c r="BN56" i="28"/>
  <c r="BM56" i="28"/>
  <c r="BI56" i="28"/>
  <c r="BC56" i="28"/>
  <c r="AX56" i="28"/>
  <c r="AW56" i="28"/>
  <c r="AM56" i="28"/>
  <c r="AL56" i="28"/>
  <c r="AF56" i="28"/>
  <c r="AE56" i="28"/>
  <c r="Y56" i="28"/>
  <c r="X56" i="28"/>
  <c r="V56" i="28"/>
  <c r="CR55" i="28"/>
  <c r="CQ55" i="28"/>
  <c r="CP55" i="28"/>
  <c r="CL55" i="28"/>
  <c r="CG55" i="28"/>
  <c r="CC55" i="28"/>
  <c r="BX55" i="28"/>
  <c r="BT55" i="28"/>
  <c r="BP55" i="28"/>
  <c r="BO55" i="28"/>
  <c r="BN55" i="28"/>
  <c r="BM55" i="28"/>
  <c r="BI55" i="28"/>
  <c r="BC55" i="28"/>
  <c r="AX55" i="28"/>
  <c r="AW55" i="28"/>
  <c r="AM55" i="28"/>
  <c r="AL55" i="28"/>
  <c r="AQ55" i="28" s="1"/>
  <c r="AF55" i="28"/>
  <c r="AE55" i="28"/>
  <c r="Y55" i="28"/>
  <c r="X55" i="28"/>
  <c r="V55" i="28"/>
  <c r="CR54" i="28"/>
  <c r="CQ54" i="28"/>
  <c r="CP54" i="28"/>
  <c r="CL54" i="28"/>
  <c r="CG54" i="28"/>
  <c r="CC54" i="28"/>
  <c r="BX54" i="28"/>
  <c r="BT54" i="28"/>
  <c r="BP54" i="28"/>
  <c r="BO54" i="28"/>
  <c r="BN54" i="28"/>
  <c r="BM54" i="28"/>
  <c r="BI54" i="28"/>
  <c r="BC54" i="28"/>
  <c r="AX54" i="28"/>
  <c r="AW54" i="28"/>
  <c r="AM54" i="28"/>
  <c r="AL54" i="28"/>
  <c r="AF54" i="28"/>
  <c r="AE54" i="28"/>
  <c r="Y54" i="28"/>
  <c r="X54" i="28"/>
  <c r="V54" i="28"/>
  <c r="CR53" i="28"/>
  <c r="CQ53" i="28"/>
  <c r="CP53" i="28"/>
  <c r="CL53" i="28"/>
  <c r="CG53" i="28"/>
  <c r="CC53" i="28"/>
  <c r="BX53" i="28"/>
  <c r="BT53" i="28"/>
  <c r="BP53" i="28"/>
  <c r="BO53" i="28"/>
  <c r="BN53" i="28"/>
  <c r="BM53" i="28"/>
  <c r="BI53" i="28"/>
  <c r="BC53" i="28"/>
  <c r="AX53" i="28"/>
  <c r="AW53" i="28"/>
  <c r="AM53" i="28"/>
  <c r="AL53" i="28"/>
  <c r="AQ53" i="28" s="1"/>
  <c r="AF53" i="28"/>
  <c r="AE53" i="28"/>
  <c r="Y53" i="28"/>
  <c r="X53" i="28"/>
  <c r="AO53" i="28" s="1"/>
  <c r="V53" i="28"/>
  <c r="CR52" i="28"/>
  <c r="CQ52" i="28"/>
  <c r="CP52" i="28"/>
  <c r="CL52" i="28"/>
  <c r="CG52" i="28"/>
  <c r="CC52" i="28"/>
  <c r="BX52" i="28"/>
  <c r="BT52" i="28"/>
  <c r="BP52" i="28"/>
  <c r="BO52" i="28"/>
  <c r="BN52" i="28"/>
  <c r="BM52" i="28"/>
  <c r="BI52" i="28"/>
  <c r="BC52" i="28"/>
  <c r="AX52" i="28"/>
  <c r="AW52" i="28"/>
  <c r="AM52" i="28"/>
  <c r="AL52" i="28"/>
  <c r="AF52" i="28"/>
  <c r="AE52" i="28"/>
  <c r="Y52" i="28"/>
  <c r="X52" i="28"/>
  <c r="V52" i="28"/>
  <c r="CP51" i="28"/>
  <c r="CL51" i="28"/>
  <c r="CG51" i="28"/>
  <c r="CC51" i="28"/>
  <c r="BX51" i="28"/>
  <c r="BT51" i="28"/>
  <c r="BP51" i="28"/>
  <c r="BO51" i="28"/>
  <c r="BN51" i="28"/>
  <c r="BI51" i="28"/>
  <c r="BC51" i="28"/>
  <c r="AX51" i="28"/>
  <c r="AW51" i="28"/>
  <c r="AQ51" i="28"/>
  <c r="AN51" i="28"/>
  <c r="AR51" i="28" s="1"/>
  <c r="AM51" i="28"/>
  <c r="AL51" i="28"/>
  <c r="AF51" i="28"/>
  <c r="AE51" i="28"/>
  <c r="Y51" i="28"/>
  <c r="X51" i="28"/>
  <c r="AO51" i="28" s="1"/>
  <c r="AP51" i="28" s="1"/>
  <c r="V51" i="28"/>
  <c r="CG50" i="28"/>
  <c r="CC50" i="28"/>
  <c r="CB50" i="28"/>
  <c r="BO50" i="28"/>
  <c r="BN50" i="28"/>
  <c r="BI50" i="28"/>
  <c r="BC50" i="28"/>
  <c r="AX50" i="28"/>
  <c r="AR50" i="28"/>
  <c r="AM50" i="28"/>
  <c r="AF50" i="28"/>
  <c r="Y50" i="28"/>
  <c r="CP49" i="28"/>
  <c r="CL49" i="28"/>
  <c r="CG49" i="28"/>
  <c r="BX49" i="28"/>
  <c r="BT49" i="28"/>
  <c r="BP49" i="28"/>
  <c r="BO49" i="28"/>
  <c r="BN49" i="28"/>
  <c r="BI49" i="28"/>
  <c r="BC49" i="28"/>
  <c r="AX49" i="28"/>
  <c r="AW49" i="28"/>
  <c r="AR49" i="28"/>
  <c r="AM49" i="28"/>
  <c r="AF49" i="28"/>
  <c r="Y49" i="28"/>
  <c r="BX48" i="28"/>
  <c r="BT48" i="28"/>
  <c r="BP48" i="28"/>
  <c r="BO48" i="28"/>
  <c r="BN48" i="28"/>
  <c r="BI48" i="28"/>
  <c r="BC48" i="28"/>
  <c r="AX48" i="28"/>
  <c r="AW48" i="28"/>
  <c r="AM48" i="28"/>
  <c r="AL48" i="28"/>
  <c r="AJ48" i="28"/>
  <c r="AF48" i="28"/>
  <c r="AE48" i="28"/>
  <c r="AC48" i="28"/>
  <c r="V48" i="28"/>
  <c r="CO47" i="28"/>
  <c r="CK47" i="28"/>
  <c r="CG47" i="28"/>
  <c r="CF47" i="28"/>
  <c r="CB47" i="28"/>
  <c r="BX47" i="28"/>
  <c r="BW47" i="28"/>
  <c r="BS47" i="28"/>
  <c r="BO47" i="28"/>
  <c r="BN47" i="28"/>
  <c r="BM47" i="28"/>
  <c r="BI47" i="28"/>
  <c r="BH47" i="28"/>
  <c r="BC47" i="28"/>
  <c r="BB47" i="28"/>
  <c r="AX47" i="28"/>
  <c r="AW47" i="28"/>
  <c r="AJ47" i="28"/>
  <c r="AM47" i="28" s="1"/>
  <c r="AF47" i="28"/>
  <c r="AE47" i="28"/>
  <c r="AC47" i="28"/>
  <c r="Y47" i="28"/>
  <c r="X47" i="28"/>
  <c r="V47" i="28"/>
  <c r="CP46" i="28"/>
  <c r="CO46" i="28"/>
  <c r="CK46" i="28"/>
  <c r="CG46" i="28"/>
  <c r="CF46" i="28"/>
  <c r="CB46" i="28"/>
  <c r="BX46" i="28"/>
  <c r="BW46" i="28"/>
  <c r="BS46" i="28"/>
  <c r="BO46" i="28"/>
  <c r="BN46" i="28"/>
  <c r="BM46" i="28"/>
  <c r="BI46" i="28"/>
  <c r="BH46" i="28"/>
  <c r="BC46" i="28"/>
  <c r="BB46" i="28"/>
  <c r="AX46" i="28"/>
  <c r="AW46" i="28"/>
  <c r="AM46" i="28"/>
  <c r="AJ46" i="28"/>
  <c r="AC46" i="28"/>
  <c r="V46" i="28"/>
  <c r="Y46" i="28" s="1"/>
  <c r="CO45" i="28"/>
  <c r="CK45" i="28"/>
  <c r="CG45" i="28"/>
  <c r="CF45" i="28"/>
  <c r="CB45" i="28"/>
  <c r="BX45" i="28"/>
  <c r="BW45" i="28"/>
  <c r="BS45" i="28"/>
  <c r="BO45" i="28"/>
  <c r="BN45" i="28"/>
  <c r="BM45" i="28"/>
  <c r="BI45" i="28"/>
  <c r="BH45" i="28"/>
  <c r="BC45" i="28"/>
  <c r="BB45" i="28"/>
  <c r="AX45" i="28"/>
  <c r="AW45" i="28"/>
  <c r="AM45" i="28"/>
  <c r="AJ45" i="28"/>
  <c r="AF45" i="28"/>
  <c r="AE45" i="28"/>
  <c r="V45" i="28"/>
  <c r="Y45" i="28" s="1"/>
  <c r="CO44" i="28"/>
  <c r="CK44" i="28"/>
  <c r="CG44" i="28"/>
  <c r="CF44" i="28"/>
  <c r="CB44" i="28"/>
  <c r="BX44" i="28"/>
  <c r="BW44" i="28"/>
  <c r="BS44" i="28"/>
  <c r="BO44" i="28"/>
  <c r="BN44" i="28"/>
  <c r="BM44" i="28"/>
  <c r="BI44" i="28"/>
  <c r="BH44" i="28"/>
  <c r="BC44" i="28"/>
  <c r="BB44" i="28"/>
  <c r="AX44" i="28"/>
  <c r="AW44" i="28"/>
  <c r="AM44" i="28"/>
  <c r="AJ44" i="28"/>
  <c r="AF44" i="28"/>
  <c r="AE44" i="28"/>
  <c r="V44" i="28"/>
  <c r="Y44" i="28" s="1"/>
  <c r="CO43" i="28"/>
  <c r="CK43" i="28"/>
  <c r="CG43" i="28"/>
  <c r="CF43" i="28"/>
  <c r="CB43" i="28"/>
  <c r="BX43" i="28"/>
  <c r="BW43" i="28"/>
  <c r="BT43" i="28"/>
  <c r="BS43" i="28"/>
  <c r="BO43" i="28"/>
  <c r="BN43" i="28"/>
  <c r="BM43" i="28"/>
  <c r="BI43" i="28"/>
  <c r="BH43" i="28"/>
  <c r="BC43" i="28"/>
  <c r="BB43" i="28"/>
  <c r="AX43" i="28"/>
  <c r="AW43" i="28"/>
  <c r="AM43" i="28"/>
  <c r="AL43" i="28"/>
  <c r="AJ43" i="28"/>
  <c r="AC43" i="28"/>
  <c r="V43" i="28"/>
  <c r="Y43" i="28" s="1"/>
  <c r="CO42" i="28"/>
  <c r="CK42" i="28"/>
  <c r="CG42" i="28"/>
  <c r="CF42" i="28"/>
  <c r="CB42" i="28"/>
  <c r="BX42" i="28"/>
  <c r="BW42" i="28"/>
  <c r="BT42" i="28"/>
  <c r="BS42" i="28"/>
  <c r="BO42" i="28"/>
  <c r="BN42" i="28"/>
  <c r="BM42" i="28"/>
  <c r="BI42" i="28"/>
  <c r="BH42" i="28"/>
  <c r="BC42" i="28"/>
  <c r="BB42" i="28"/>
  <c r="AX42" i="28"/>
  <c r="AW42" i="28"/>
  <c r="AM42" i="28"/>
  <c r="AL42" i="28"/>
  <c r="AJ42" i="28"/>
  <c r="AC42" i="28"/>
  <c r="V42" i="28"/>
  <c r="Y42" i="28" s="1"/>
  <c r="CO41" i="28"/>
  <c r="CK41" i="28"/>
  <c r="CG41" i="28"/>
  <c r="CF41" i="28"/>
  <c r="CB41" i="28"/>
  <c r="BX41" i="28"/>
  <c r="BW41" i="28"/>
  <c r="BT41" i="28"/>
  <c r="BS41" i="28"/>
  <c r="BO41" i="28"/>
  <c r="BN41" i="28"/>
  <c r="BM41" i="28"/>
  <c r="BI41" i="28"/>
  <c r="BH41" i="28"/>
  <c r="BC41" i="28"/>
  <c r="BB41" i="28"/>
  <c r="AX41" i="28"/>
  <c r="AW41" i="28"/>
  <c r="AM41" i="28"/>
  <c r="AL41" i="28"/>
  <c r="AJ41" i="28"/>
  <c r="AC41" i="28"/>
  <c r="V41" i="28"/>
  <c r="Y41" i="28" s="1"/>
  <c r="CO40" i="28"/>
  <c r="CK40" i="28"/>
  <c r="CG40" i="28"/>
  <c r="CF40" i="28"/>
  <c r="CB40" i="28"/>
  <c r="BX40" i="28"/>
  <c r="BW40" i="28"/>
  <c r="BT40" i="28"/>
  <c r="BS40" i="28"/>
  <c r="BO40" i="28"/>
  <c r="BN40" i="28"/>
  <c r="BM40" i="28"/>
  <c r="BI40" i="28"/>
  <c r="BH40" i="28"/>
  <c r="BC40" i="28"/>
  <c r="BB40" i="28"/>
  <c r="AX40" i="28"/>
  <c r="AW40" i="28"/>
  <c r="AM40" i="28"/>
  <c r="AL40" i="28"/>
  <c r="AJ40" i="28"/>
  <c r="AC40" i="28"/>
  <c r="V40" i="28"/>
  <c r="Y40" i="28" s="1"/>
  <c r="CO39" i="28"/>
  <c r="CK39" i="28"/>
  <c r="CG39" i="28"/>
  <c r="CF39" i="28"/>
  <c r="CB39" i="28"/>
  <c r="BX39" i="28"/>
  <c r="BW39" i="28"/>
  <c r="BT39" i="28"/>
  <c r="BS39" i="28"/>
  <c r="BO39" i="28"/>
  <c r="BN39" i="28"/>
  <c r="BM39" i="28"/>
  <c r="BI39" i="28"/>
  <c r="BH39" i="28"/>
  <c r="BC39" i="28"/>
  <c r="BB39" i="28"/>
  <c r="AX39" i="28"/>
  <c r="AW39" i="28"/>
  <c r="AM39" i="28"/>
  <c r="AL39" i="28"/>
  <c r="AJ39" i="28"/>
  <c r="AC39" i="28"/>
  <c r="V39" i="28"/>
  <c r="Y39" i="28" s="1"/>
  <c r="CO38" i="28"/>
  <c r="CK38" i="28"/>
  <c r="CG38" i="28"/>
  <c r="CF38" i="28"/>
  <c r="CC38" i="28"/>
  <c r="CB38" i="28"/>
  <c r="BX38" i="28"/>
  <c r="BW38" i="28"/>
  <c r="BT38" i="28"/>
  <c r="BS38" i="28"/>
  <c r="BP38" i="28"/>
  <c r="BO38" i="28"/>
  <c r="BN38" i="28"/>
  <c r="BM38" i="28"/>
  <c r="BI38" i="28"/>
  <c r="BH38" i="28"/>
  <c r="BC38" i="28"/>
  <c r="BB38" i="28"/>
  <c r="AX38" i="28"/>
  <c r="AW38" i="28"/>
  <c r="AJ38" i="28"/>
  <c r="AM38" i="28" s="1"/>
  <c r="AF38" i="28"/>
  <c r="AE38" i="28"/>
  <c r="AC38" i="28"/>
  <c r="Y38" i="28"/>
  <c r="X38" i="28"/>
  <c r="V38" i="28"/>
  <c r="CO37" i="28"/>
  <c r="CK37" i="28"/>
  <c r="CG37" i="28"/>
  <c r="CF37" i="28"/>
  <c r="CB37" i="28"/>
  <c r="BX37" i="28"/>
  <c r="BW37" i="28"/>
  <c r="BT37" i="28"/>
  <c r="BS37" i="28"/>
  <c r="BP37" i="28"/>
  <c r="BO37" i="28"/>
  <c r="BN37" i="28"/>
  <c r="BM37" i="28"/>
  <c r="BI37" i="28"/>
  <c r="BH37" i="28"/>
  <c r="BC37" i="28"/>
  <c r="BB37" i="28"/>
  <c r="AX37" i="28"/>
  <c r="AW37" i="28"/>
  <c r="AJ37" i="28"/>
  <c r="AC37" i="28"/>
  <c r="AF37" i="28" s="1"/>
  <c r="Y37" i="28"/>
  <c r="X37" i="28"/>
  <c r="V37" i="28"/>
  <c r="CO36" i="28"/>
  <c r="CK36" i="28"/>
  <c r="CG36" i="28"/>
  <c r="CF36" i="28"/>
  <c r="CB36" i="28"/>
  <c r="BX36" i="28"/>
  <c r="BW36" i="28"/>
  <c r="BT36" i="28"/>
  <c r="BS36" i="28"/>
  <c r="BO36" i="28"/>
  <c r="BN36" i="28"/>
  <c r="BM36" i="28"/>
  <c r="BI36" i="28"/>
  <c r="BH36" i="28"/>
  <c r="BC36" i="28"/>
  <c r="BB36" i="28"/>
  <c r="AX36" i="28"/>
  <c r="AW36" i="28"/>
  <c r="AJ36" i="28"/>
  <c r="AC36" i="28"/>
  <c r="AF36" i="28" s="1"/>
  <c r="Y36" i="28"/>
  <c r="X36" i="28"/>
  <c r="V36" i="28"/>
  <c r="CO35" i="28"/>
  <c r="CK35" i="28"/>
  <c r="CG35" i="28"/>
  <c r="CF35" i="28"/>
  <c r="CB35" i="28"/>
  <c r="BX35" i="28"/>
  <c r="BW35" i="28"/>
  <c r="BT35" i="28"/>
  <c r="BS35" i="28"/>
  <c r="BP35" i="28"/>
  <c r="BO35" i="28"/>
  <c r="BN35" i="28"/>
  <c r="BM35" i="28"/>
  <c r="BI35" i="28"/>
  <c r="BH35" i="28"/>
  <c r="BC35" i="28"/>
  <c r="BB35" i="28"/>
  <c r="AX35" i="28"/>
  <c r="AW35" i="28"/>
  <c r="AM35" i="28"/>
  <c r="AL35" i="28"/>
  <c r="AJ35" i="28"/>
  <c r="AE35" i="28"/>
  <c r="AC35" i="28"/>
  <c r="AF35" i="28" s="1"/>
  <c r="V35" i="28"/>
  <c r="Y35" i="28" s="1"/>
  <c r="CO34" i="28"/>
  <c r="CK34" i="28"/>
  <c r="CG34" i="28"/>
  <c r="CF34" i="28"/>
  <c r="CB34" i="28"/>
  <c r="BX34" i="28"/>
  <c r="BW34" i="28"/>
  <c r="BT34" i="28"/>
  <c r="BS34" i="28"/>
  <c r="BO34" i="28"/>
  <c r="BN34" i="28"/>
  <c r="BM34" i="28"/>
  <c r="BI34" i="28"/>
  <c r="BH34" i="28"/>
  <c r="BC34" i="28"/>
  <c r="BB34" i="28"/>
  <c r="AX34" i="28"/>
  <c r="AW34" i="28"/>
  <c r="AM34" i="28"/>
  <c r="AL34" i="28"/>
  <c r="AJ34" i="28"/>
  <c r="AE34" i="28"/>
  <c r="AC34" i="28"/>
  <c r="AF34" i="28" s="1"/>
  <c r="V34" i="28"/>
  <c r="Y34" i="28" s="1"/>
  <c r="BO33" i="28"/>
  <c r="BN33" i="28"/>
  <c r="BI33" i="28"/>
  <c r="AM33" i="28"/>
  <c r="AF33" i="28"/>
  <c r="Y33" i="28"/>
  <c r="BO32" i="28"/>
  <c r="BN32" i="28"/>
  <c r="BI32" i="28"/>
  <c r="AM32" i="28"/>
  <c r="AF32" i="28"/>
  <c r="Y32" i="28"/>
  <c r="BO31" i="28"/>
  <c r="BN31" i="28"/>
  <c r="BM31" i="28"/>
  <c r="BI31" i="28"/>
  <c r="AM31" i="28"/>
  <c r="AF31" i="28"/>
  <c r="Y31" i="28"/>
  <c r="BO30" i="28"/>
  <c r="BN30" i="28"/>
  <c r="BI30" i="28"/>
  <c r="AM30" i="28"/>
  <c r="AF30" i="28"/>
  <c r="Y30" i="28"/>
  <c r="CO29" i="28"/>
  <c r="CK29" i="28"/>
  <c r="CG29" i="28"/>
  <c r="CF29" i="28"/>
  <c r="CB29" i="28"/>
  <c r="BX29" i="28"/>
  <c r="BW29" i="28"/>
  <c r="BT29" i="28"/>
  <c r="BS29" i="28"/>
  <c r="BO29" i="28"/>
  <c r="BN29" i="28"/>
  <c r="BI29" i="28"/>
  <c r="BH29" i="28"/>
  <c r="BC29" i="28"/>
  <c r="BB29" i="28"/>
  <c r="AX29" i="28"/>
  <c r="AW29" i="28"/>
  <c r="AM29" i="28"/>
  <c r="AL29" i="28"/>
  <c r="AJ29" i="28"/>
  <c r="AF29" i="28"/>
  <c r="Y29" i="28"/>
  <c r="X29" i="28"/>
  <c r="V29" i="28"/>
  <c r="CO28" i="28"/>
  <c r="CK28" i="28"/>
  <c r="CG28" i="28"/>
  <c r="CF28" i="28"/>
  <c r="CB28" i="28"/>
  <c r="BX28" i="28"/>
  <c r="BW28" i="28"/>
  <c r="BT28" i="28"/>
  <c r="BS28" i="28"/>
  <c r="BO28" i="28"/>
  <c r="BN28" i="28"/>
  <c r="BM28" i="28"/>
  <c r="BI28" i="28"/>
  <c r="BH28" i="28"/>
  <c r="BC28" i="28"/>
  <c r="BB28" i="28"/>
  <c r="AX28" i="28"/>
  <c r="AW28" i="28"/>
  <c r="AJ28" i="28"/>
  <c r="AM28" i="28" s="1"/>
  <c r="AF28" i="28"/>
  <c r="AC28" i="28"/>
  <c r="AE28" i="28" s="1"/>
  <c r="Y28" i="28"/>
  <c r="X28" i="28"/>
  <c r="V28" i="28"/>
  <c r="CL27" i="28"/>
  <c r="CG27" i="28"/>
  <c r="CF27" i="28"/>
  <c r="CB27" i="28"/>
  <c r="BX27" i="28"/>
  <c r="BW27" i="28"/>
  <c r="BT27" i="28"/>
  <c r="BS27" i="28"/>
  <c r="BO27" i="28"/>
  <c r="BN27" i="28"/>
  <c r="BM27" i="28"/>
  <c r="BI27" i="28"/>
  <c r="BH27" i="28"/>
  <c r="BC27" i="28"/>
  <c r="BB27" i="28"/>
  <c r="AX27" i="28"/>
  <c r="AW27" i="28"/>
  <c r="AM27" i="28"/>
  <c r="AC27" i="28"/>
  <c r="AF27" i="28" s="1"/>
  <c r="Y27" i="28"/>
  <c r="V27" i="28"/>
  <c r="X27" i="28" s="1"/>
  <c r="CO26" i="28"/>
  <c r="CK26" i="28"/>
  <c r="CG26" i="28"/>
  <c r="CF26" i="28"/>
  <c r="CB26" i="28"/>
  <c r="BX26" i="28"/>
  <c r="BW26" i="28"/>
  <c r="BT26" i="28"/>
  <c r="BS26" i="28"/>
  <c r="BO26" i="28"/>
  <c r="BN26" i="28"/>
  <c r="BM26" i="28"/>
  <c r="BI26" i="28"/>
  <c r="BH26" i="28"/>
  <c r="BC26" i="28"/>
  <c r="BB26" i="28"/>
  <c r="AX26" i="28"/>
  <c r="AW26" i="28"/>
  <c r="AL26" i="28"/>
  <c r="AJ26" i="28"/>
  <c r="AM26" i="28" s="1"/>
  <c r="AC26" i="28"/>
  <c r="AF26" i="28" s="1"/>
  <c r="Y26" i="28"/>
  <c r="V26" i="28"/>
  <c r="X26" i="28" s="1"/>
  <c r="CO25" i="28"/>
  <c r="CK25" i="28"/>
  <c r="CG25" i="28"/>
  <c r="CF25" i="28"/>
  <c r="CB25" i="28"/>
  <c r="BX25" i="28"/>
  <c r="BW25" i="28"/>
  <c r="BT25" i="28"/>
  <c r="BS25" i="28"/>
  <c r="BP25" i="28"/>
  <c r="BO25" i="28"/>
  <c r="BN25" i="28"/>
  <c r="BM25" i="28"/>
  <c r="BI25" i="28"/>
  <c r="BH25" i="28"/>
  <c r="BC25" i="28"/>
  <c r="BB25" i="28"/>
  <c r="AX25" i="28"/>
  <c r="AW25" i="28"/>
  <c r="AM25" i="28"/>
  <c r="AL25" i="28"/>
  <c r="AJ25" i="28"/>
  <c r="AC25" i="28"/>
  <c r="V25" i="28"/>
  <c r="Y25" i="28" s="1"/>
  <c r="CO24" i="28"/>
  <c r="CK24" i="28"/>
  <c r="CG24" i="28"/>
  <c r="CF24" i="28"/>
  <c r="CB24" i="28"/>
  <c r="BX24" i="28"/>
  <c r="BW24" i="28"/>
  <c r="BT24" i="28"/>
  <c r="BS24" i="28"/>
  <c r="BO24" i="28"/>
  <c r="BN24" i="28"/>
  <c r="BM24" i="28"/>
  <c r="BI24" i="28"/>
  <c r="BH24" i="28"/>
  <c r="BC24" i="28"/>
  <c r="BB24" i="28"/>
  <c r="AX24" i="28"/>
  <c r="AW24" i="28"/>
  <c r="AM24" i="28"/>
  <c r="AL24" i="28"/>
  <c r="AJ24" i="28"/>
  <c r="AC24" i="28"/>
  <c r="V24" i="28"/>
  <c r="Y24" i="28" s="1"/>
  <c r="CO23" i="28"/>
  <c r="CK23" i="28"/>
  <c r="CG23" i="28"/>
  <c r="CF23" i="28"/>
  <c r="CB23" i="28"/>
  <c r="BX23" i="28"/>
  <c r="BW23" i="28"/>
  <c r="BT23" i="28"/>
  <c r="BS23" i="28"/>
  <c r="BO23" i="28"/>
  <c r="BN23" i="28"/>
  <c r="BM23" i="28"/>
  <c r="BI23" i="28"/>
  <c r="BH23" i="28"/>
  <c r="BC23" i="28"/>
  <c r="BB23" i="28"/>
  <c r="AX23" i="28"/>
  <c r="AW23" i="28"/>
  <c r="AM23" i="28"/>
  <c r="AL23" i="28"/>
  <c r="AJ23" i="28"/>
  <c r="AC23" i="28"/>
  <c r="V23" i="28"/>
  <c r="Y23" i="28" s="1"/>
  <c r="CG22" i="28"/>
  <c r="CF22" i="28"/>
  <c r="CB22" i="28"/>
  <c r="BX22" i="28"/>
  <c r="BW22" i="28"/>
  <c r="BT22" i="28"/>
  <c r="BS22" i="28"/>
  <c r="BO22" i="28"/>
  <c r="BN22" i="28"/>
  <c r="BM22" i="28"/>
  <c r="BI22" i="28"/>
  <c r="BH22" i="28"/>
  <c r="BC22" i="28"/>
  <c r="BB22" i="28"/>
  <c r="AX22" i="28"/>
  <c r="AW22" i="28"/>
  <c r="AM22" i="28"/>
  <c r="AJ22" i="28"/>
  <c r="AL22" i="28" s="1"/>
  <c r="AN22" i="28" s="1"/>
  <c r="AR22" i="28" s="1"/>
  <c r="AF22" i="28"/>
  <c r="AE22" i="28"/>
  <c r="AC22" i="28"/>
  <c r="X22" i="28"/>
  <c r="V22" i="28"/>
  <c r="Y22" i="28" s="1"/>
  <c r="CO21" i="28"/>
  <c r="CK21" i="28"/>
  <c r="CG21" i="28"/>
  <c r="CF21" i="28"/>
  <c r="CB21" i="28"/>
  <c r="BX21" i="28"/>
  <c r="BW21" i="28"/>
  <c r="BT21" i="28"/>
  <c r="BS21" i="28"/>
  <c r="BO21" i="28"/>
  <c r="BN21" i="28"/>
  <c r="BM21" i="28"/>
  <c r="BI21" i="28"/>
  <c r="BH21" i="28"/>
  <c r="BC21" i="28"/>
  <c r="BB21" i="28"/>
  <c r="AX21" i="28"/>
  <c r="AW21" i="28"/>
  <c r="AM21" i="28"/>
  <c r="AJ21" i="28"/>
  <c r="AL21" i="28" s="1"/>
  <c r="AN21" i="28" s="1"/>
  <c r="AR21" i="28" s="1"/>
  <c r="AF21" i="28"/>
  <c r="AE21" i="28"/>
  <c r="AC21" i="28"/>
  <c r="X21" i="28"/>
  <c r="V21" i="28"/>
  <c r="Y21" i="28" s="1"/>
  <c r="CO20" i="28"/>
  <c r="CK20" i="28"/>
  <c r="CG20" i="28"/>
  <c r="CF20" i="28"/>
  <c r="CB20" i="28"/>
  <c r="BX20" i="28"/>
  <c r="BW20" i="28"/>
  <c r="BT20" i="28"/>
  <c r="BS20" i="28"/>
  <c r="BP20" i="28"/>
  <c r="BO20" i="28"/>
  <c r="BN20" i="28"/>
  <c r="BM20" i="28"/>
  <c r="BI20" i="28"/>
  <c r="BH20" i="28"/>
  <c r="BC20" i="28"/>
  <c r="BB20" i="28"/>
  <c r="AX20" i="28"/>
  <c r="AW20" i="28"/>
  <c r="AO20" i="28"/>
  <c r="AL20" i="28"/>
  <c r="AJ20" i="28"/>
  <c r="AM20" i="28" s="1"/>
  <c r="AF20" i="28"/>
  <c r="AC20" i="28"/>
  <c r="AE20" i="28" s="1"/>
  <c r="Y20" i="28"/>
  <c r="X20" i="28"/>
  <c r="V20" i="28"/>
  <c r="CO19" i="28"/>
  <c r="CK19" i="28"/>
  <c r="CG19" i="28"/>
  <c r="CF19" i="28"/>
  <c r="CB19" i="28"/>
  <c r="BX19" i="28"/>
  <c r="BW19" i="28"/>
  <c r="BT19" i="28"/>
  <c r="BS19" i="28"/>
  <c r="BO19" i="28"/>
  <c r="BN19" i="28"/>
  <c r="BM19" i="28"/>
  <c r="BI19" i="28"/>
  <c r="BH19" i="28"/>
  <c r="BC19" i="28"/>
  <c r="BB19" i="28"/>
  <c r="AX19" i="28"/>
  <c r="AW19" i="28"/>
  <c r="AO19" i="28"/>
  <c r="AL19" i="28"/>
  <c r="AJ19" i="28"/>
  <c r="AM19" i="28" s="1"/>
  <c r="AF19" i="28"/>
  <c r="AC19" i="28"/>
  <c r="AE19" i="28" s="1"/>
  <c r="Y19" i="28"/>
  <c r="X19" i="28"/>
  <c r="AQ19" i="28" s="1"/>
  <c r="V19" i="28"/>
  <c r="BO18" i="28"/>
  <c r="BN18" i="28"/>
  <c r="BM18" i="28"/>
  <c r="BI18" i="28"/>
  <c r="BH18" i="28"/>
  <c r="BC18" i="28"/>
  <c r="BB18" i="28"/>
  <c r="AX18" i="28"/>
  <c r="AW18" i="28"/>
  <c r="CO17" i="28"/>
  <c r="CK17" i="28"/>
  <c r="CG17" i="28"/>
  <c r="CF17" i="28"/>
  <c r="CB17" i="28"/>
  <c r="BX17" i="28"/>
  <c r="BW17" i="28"/>
  <c r="BT17" i="28"/>
  <c r="BS17" i="28"/>
  <c r="BO17" i="28"/>
  <c r="BN17" i="28"/>
  <c r="BM17" i="28"/>
  <c r="BI17" i="28"/>
  <c r="BH17" i="28"/>
  <c r="BC17" i="28"/>
  <c r="BB17" i="28"/>
  <c r="AX17" i="28"/>
  <c r="AW17" i="28"/>
  <c r="AM17" i="28"/>
  <c r="AJ17" i="28"/>
  <c r="AL17" i="28" s="1"/>
  <c r="AC17" i="28"/>
  <c r="Y17" i="28"/>
  <c r="V17" i="28"/>
  <c r="X17" i="28" s="1"/>
  <c r="CO16" i="28"/>
  <c r="CK16" i="28"/>
  <c r="CG16" i="28"/>
  <c r="CF16" i="28"/>
  <c r="CB16" i="28"/>
  <c r="BX16" i="28"/>
  <c r="BW16" i="28"/>
  <c r="BT16" i="28"/>
  <c r="BS16" i="28"/>
  <c r="BO16" i="28"/>
  <c r="BN16" i="28"/>
  <c r="BM16" i="28"/>
  <c r="BI16" i="28"/>
  <c r="BH16" i="28"/>
  <c r="BC16" i="28"/>
  <c r="BB16" i="28"/>
  <c r="AX16" i="28"/>
  <c r="AW16" i="28"/>
  <c r="AL16" i="28"/>
  <c r="AJ16" i="28"/>
  <c r="AM16" i="28" s="1"/>
  <c r="AE16" i="28"/>
  <c r="AC16" i="28"/>
  <c r="AF16" i="28" s="1"/>
  <c r="Y16" i="28"/>
  <c r="X16" i="28"/>
  <c r="AQ16" i="28" s="1"/>
  <c r="V16" i="28"/>
  <c r="CP15" i="28"/>
  <c r="CG15" i="28"/>
  <c r="CF15" i="28"/>
  <c r="BX15" i="28"/>
  <c r="BW15" i="28"/>
  <c r="BO15" i="28"/>
  <c r="BN15" i="28"/>
  <c r="BI15" i="28"/>
  <c r="BC15" i="28"/>
  <c r="BB15" i="28"/>
  <c r="AX15" i="28"/>
  <c r="AW15" i="28"/>
  <c r="AR15" i="28"/>
  <c r="CP14" i="28"/>
  <c r="CG14" i="28"/>
  <c r="CF14" i="28"/>
  <c r="BX14" i="28"/>
  <c r="BW14" i="28"/>
  <c r="BO14" i="28"/>
  <c r="BN14" i="28"/>
  <c r="BI14" i="28"/>
  <c r="BC14" i="28"/>
  <c r="BB14" i="28"/>
  <c r="AX14" i="28"/>
  <c r="AW14" i="28"/>
  <c r="AR14" i="28"/>
  <c r="CO13" i="28"/>
  <c r="CK13" i="28"/>
  <c r="CG13" i="28"/>
  <c r="CF13" i="28"/>
  <c r="BX13" i="28"/>
  <c r="BW13" i="28"/>
  <c r="BS13" i="28"/>
  <c r="BP13" i="28"/>
  <c r="BO13" i="28"/>
  <c r="BN13" i="28"/>
  <c r="BM13" i="28"/>
  <c r="BI13" i="28"/>
  <c r="BH13" i="28"/>
  <c r="BD13" i="28"/>
  <c r="BC13" i="28"/>
  <c r="BB13" i="28"/>
  <c r="AX13" i="28"/>
  <c r="AW13" i="28"/>
  <c r="AR13" i="28"/>
  <c r="CO12" i="28"/>
  <c r="CK12" i="28"/>
  <c r="CG12" i="28"/>
  <c r="CF12" i="28"/>
  <c r="BX12" i="28"/>
  <c r="BW12" i="28"/>
  <c r="BS12" i="28"/>
  <c r="BO12" i="28"/>
  <c r="BN12" i="28"/>
  <c r="BI12" i="28"/>
  <c r="BH12" i="28"/>
  <c r="BC12" i="28"/>
  <c r="BB12" i="28"/>
  <c r="AX12" i="28"/>
  <c r="AW12" i="28"/>
  <c r="AR12" i="28"/>
  <c r="CO11" i="28"/>
  <c r="CK11" i="28"/>
  <c r="CG11" i="28"/>
  <c r="CF11" i="28"/>
  <c r="CB11" i="28"/>
  <c r="BX11" i="28"/>
  <c r="BW11" i="28"/>
  <c r="BS11" i="28"/>
  <c r="BO11" i="28"/>
  <c r="BN11" i="28"/>
  <c r="BM11" i="28"/>
  <c r="BI11" i="28"/>
  <c r="BH11" i="28"/>
  <c r="BC11" i="28"/>
  <c r="BB11" i="28"/>
  <c r="AX11" i="28"/>
  <c r="AW11" i="28"/>
  <c r="AR11" i="28"/>
  <c r="AP11" i="28"/>
  <c r="CO10" i="28"/>
  <c r="CK10" i="28"/>
  <c r="CG10" i="28"/>
  <c r="CF10" i="28"/>
  <c r="BX10" i="28"/>
  <c r="BW10" i="28"/>
  <c r="BO10" i="28"/>
  <c r="BN10" i="28"/>
  <c r="BM10" i="28"/>
  <c r="BI10" i="28"/>
  <c r="BC10" i="28"/>
  <c r="BB10" i="28"/>
  <c r="AX10" i="28"/>
  <c r="AW10" i="28"/>
  <c r="AR10" i="28"/>
  <c r="CO9" i="28"/>
  <c r="CK9" i="28"/>
  <c r="CG9" i="28"/>
  <c r="CF9" i="28"/>
  <c r="BX9" i="28"/>
  <c r="BW9" i="28"/>
  <c r="BO9" i="28"/>
  <c r="BN9" i="28"/>
  <c r="BM9" i="28"/>
  <c r="BI9" i="28"/>
  <c r="BC9" i="28"/>
  <c r="BB9" i="28"/>
  <c r="AX9" i="28"/>
  <c r="AW9" i="28"/>
  <c r="AR9" i="28"/>
  <c r="CR105" i="27"/>
  <c r="CQ105" i="27"/>
  <c r="CH105" i="27"/>
  <c r="BP105" i="27"/>
  <c r="BB105" i="27"/>
  <c r="CR104" i="27"/>
  <c r="CQ104" i="27"/>
  <c r="CH104" i="27"/>
  <c r="BP104" i="27"/>
  <c r="BB104" i="27"/>
  <c r="CR103" i="27"/>
  <c r="CQ103" i="27"/>
  <c r="CH103" i="27"/>
  <c r="BP103" i="27"/>
  <c r="BB103" i="27"/>
  <c r="CR102" i="27"/>
  <c r="CQ102" i="27"/>
  <c r="CH102" i="27"/>
  <c r="BP102" i="27"/>
  <c r="BB102" i="27"/>
  <c r="CR101" i="27"/>
  <c r="CQ101" i="27"/>
  <c r="CH101" i="27"/>
  <c r="BP101" i="27"/>
  <c r="BB101" i="27"/>
  <c r="CR100" i="27"/>
  <c r="CQ100" i="27"/>
  <c r="CH100" i="27"/>
  <c r="BP100" i="27"/>
  <c r="BB100" i="27"/>
  <c r="CR99" i="27"/>
  <c r="CQ99" i="27"/>
  <c r="CH99" i="27"/>
  <c r="BP99" i="27"/>
  <c r="BB99" i="27"/>
  <c r="AW99" i="27"/>
  <c r="CR98" i="27"/>
  <c r="CQ98" i="27"/>
  <c r="CH98" i="27"/>
  <c r="BP98" i="27"/>
  <c r="BB98" i="27"/>
  <c r="AW98" i="27"/>
  <c r="CR97" i="27"/>
  <c r="CQ97" i="27"/>
  <c r="CH97" i="27"/>
  <c r="BP97" i="27"/>
  <c r="BB97" i="27"/>
  <c r="AW97" i="27"/>
  <c r="CR96" i="27"/>
  <c r="CQ96" i="27"/>
  <c r="CH96" i="27"/>
  <c r="BP96" i="27"/>
  <c r="BB96" i="27"/>
  <c r="AW96" i="27"/>
  <c r="CR95" i="27"/>
  <c r="CQ95" i="27"/>
  <c r="CH95" i="27"/>
  <c r="BP95" i="27"/>
  <c r="BB95" i="27"/>
  <c r="AW95" i="27"/>
  <c r="CR94" i="27"/>
  <c r="CQ94" i="27"/>
  <c r="CH94" i="27"/>
  <c r="BP94" i="27"/>
  <c r="BB94" i="27"/>
  <c r="AW94" i="27"/>
  <c r="CR93" i="27"/>
  <c r="CQ93" i="27"/>
  <c r="CH93" i="27"/>
  <c r="BP93" i="27"/>
  <c r="BB93" i="27"/>
  <c r="AW93" i="27"/>
  <c r="CR92" i="27"/>
  <c r="CQ92" i="27"/>
  <c r="CH92" i="27"/>
  <c r="BP92" i="27"/>
  <c r="BB92" i="27"/>
  <c r="AW92" i="27"/>
  <c r="CR91" i="27"/>
  <c r="CQ91" i="27"/>
  <c r="CH91" i="27"/>
  <c r="BP91" i="27"/>
  <c r="BB91" i="27"/>
  <c r="AW91" i="27"/>
  <c r="CR90" i="27"/>
  <c r="CQ90" i="27"/>
  <c r="CH90" i="27"/>
  <c r="BP90" i="27"/>
  <c r="BB90" i="27"/>
  <c r="AW90" i="27"/>
  <c r="CR89" i="27"/>
  <c r="CQ89" i="27"/>
  <c r="CH89" i="27"/>
  <c r="BP89" i="27"/>
  <c r="BB89" i="27"/>
  <c r="AW89" i="27"/>
  <c r="CR88" i="27"/>
  <c r="CQ88" i="27"/>
  <c r="CH88" i="27"/>
  <c r="BP88" i="27"/>
  <c r="BB88" i="27"/>
  <c r="AW88" i="27"/>
  <c r="CR87" i="27"/>
  <c r="CQ87" i="27"/>
  <c r="CH87" i="27"/>
  <c r="BP87" i="27"/>
  <c r="BB87" i="27"/>
  <c r="AW87" i="27"/>
  <c r="CR86" i="27"/>
  <c r="CQ86" i="27"/>
  <c r="CH86" i="27"/>
  <c r="BP86" i="27"/>
  <c r="BB86" i="27"/>
  <c r="AW86" i="27"/>
  <c r="CR85" i="27"/>
  <c r="CQ85" i="27"/>
  <c r="CH85" i="27"/>
  <c r="BP85" i="27"/>
  <c r="BB85" i="27"/>
  <c r="AW85" i="27"/>
  <c r="CR84" i="27"/>
  <c r="CQ84" i="27"/>
  <c r="CH84" i="27"/>
  <c r="BP84" i="27"/>
  <c r="BB84" i="27"/>
  <c r="AW84" i="27"/>
  <c r="CR83" i="27"/>
  <c r="CQ83" i="27"/>
  <c r="CH83" i="27"/>
  <c r="BP83" i="27"/>
  <c r="BB83" i="27"/>
  <c r="AW83" i="27"/>
  <c r="CR82" i="27"/>
  <c r="CQ82" i="27"/>
  <c r="CH82" i="27"/>
  <c r="BP82" i="27"/>
  <c r="BB82" i="27"/>
  <c r="AW82" i="27"/>
  <c r="CR81" i="27"/>
  <c r="CQ81" i="27"/>
  <c r="CH81" i="27"/>
  <c r="BP81" i="27"/>
  <c r="BB81" i="27"/>
  <c r="AW81" i="27"/>
  <c r="CR80" i="27"/>
  <c r="CQ80" i="27"/>
  <c r="CH80" i="27"/>
  <c r="BP80" i="27"/>
  <c r="BB80" i="27"/>
  <c r="AW80" i="27"/>
  <c r="CR79" i="27"/>
  <c r="CQ79" i="27"/>
  <c r="CH79" i="27"/>
  <c r="BP79" i="27"/>
  <c r="BB79" i="27"/>
  <c r="AW79" i="27"/>
  <c r="CR78" i="27"/>
  <c r="CQ78" i="27"/>
  <c r="CH78" i="27"/>
  <c r="BP78" i="27"/>
  <c r="BB78" i="27"/>
  <c r="AW78" i="27"/>
  <c r="CR77" i="27"/>
  <c r="CQ77" i="27"/>
  <c r="CH77" i="27"/>
  <c r="BP77" i="27"/>
  <c r="BB77" i="27"/>
  <c r="AW77" i="27"/>
  <c r="CR76" i="27"/>
  <c r="CQ76" i="27"/>
  <c r="CH76" i="27"/>
  <c r="BP76" i="27"/>
  <c r="BB76" i="27"/>
  <c r="AW76" i="27"/>
  <c r="CR75" i="27"/>
  <c r="CQ75" i="27"/>
  <c r="CH75" i="27"/>
  <c r="BP75" i="27"/>
  <c r="BB75" i="27"/>
  <c r="AW75" i="27"/>
  <c r="CR74" i="27"/>
  <c r="CQ74" i="27"/>
  <c r="CH74" i="27"/>
  <c r="BP74" i="27"/>
  <c r="BB74" i="27"/>
  <c r="AW74" i="27"/>
  <c r="CR73" i="27"/>
  <c r="CQ73" i="27"/>
  <c r="CH73" i="27"/>
  <c r="BP73" i="27"/>
  <c r="BB73" i="27"/>
  <c r="AW73" i="27"/>
  <c r="CR72" i="27"/>
  <c r="CQ72" i="27"/>
  <c r="CH72" i="27"/>
  <c r="BP72" i="27"/>
  <c r="BB72" i="27"/>
  <c r="AW72" i="27"/>
  <c r="CR71" i="27"/>
  <c r="CQ71" i="27"/>
  <c r="CH71" i="27"/>
  <c r="BP71" i="27"/>
  <c r="BB71" i="27"/>
  <c r="AW71" i="27"/>
  <c r="CR70" i="27"/>
  <c r="CQ70" i="27"/>
  <c r="CP70" i="27"/>
  <c r="CL70" i="27"/>
  <c r="CH70" i="27"/>
  <c r="CG70" i="27"/>
  <c r="CC70" i="27"/>
  <c r="BX70" i="27"/>
  <c r="BT70" i="27"/>
  <c r="BP70" i="27"/>
  <c r="BO70" i="27"/>
  <c r="BN70" i="27"/>
  <c r="BI70" i="27"/>
  <c r="BC70" i="27"/>
  <c r="AX70" i="27"/>
  <c r="AW70" i="27"/>
  <c r="AR70" i="27"/>
  <c r="AM70" i="27"/>
  <c r="AF70" i="27"/>
  <c r="Y70" i="27"/>
  <c r="CR69" i="27"/>
  <c r="CQ69" i="27"/>
  <c r="CP69" i="27"/>
  <c r="CL69" i="27"/>
  <c r="CH69" i="27"/>
  <c r="CG69" i="27"/>
  <c r="CC69" i="27"/>
  <c r="BX69" i="27"/>
  <c r="BT69" i="27"/>
  <c r="BP69" i="27"/>
  <c r="BO69" i="27"/>
  <c r="BN69" i="27"/>
  <c r="BI69" i="27"/>
  <c r="BC69" i="27"/>
  <c r="AX69" i="27"/>
  <c r="AW69" i="27"/>
  <c r="AR69" i="27"/>
  <c r="AM69" i="27"/>
  <c r="AF69" i="27"/>
  <c r="Y69" i="27"/>
  <c r="CR68" i="27"/>
  <c r="CQ68" i="27"/>
  <c r="CP68" i="27"/>
  <c r="CL68" i="27"/>
  <c r="CH68" i="27"/>
  <c r="CG68" i="27"/>
  <c r="CC68" i="27"/>
  <c r="CB68" i="27"/>
  <c r="BX68" i="27"/>
  <c r="BT68" i="27"/>
  <c r="BP68" i="27"/>
  <c r="BO68" i="27"/>
  <c r="BN68" i="27"/>
  <c r="BI68" i="27"/>
  <c r="BC68" i="27"/>
  <c r="AX68" i="27"/>
  <c r="AW68" i="27"/>
  <c r="AR68" i="27"/>
  <c r="AM68" i="27"/>
  <c r="AF68" i="27"/>
  <c r="Y68" i="27"/>
  <c r="CR67" i="27"/>
  <c r="CQ67" i="27"/>
  <c r="CP67" i="27"/>
  <c r="CL67" i="27"/>
  <c r="CH67" i="27"/>
  <c r="CG67" i="27"/>
  <c r="CC67" i="27"/>
  <c r="CB67" i="27"/>
  <c r="BX67" i="27"/>
  <c r="BT67" i="27"/>
  <c r="BP67" i="27"/>
  <c r="BO67" i="27"/>
  <c r="BN67" i="27"/>
  <c r="BI67" i="27"/>
  <c r="BC67" i="27"/>
  <c r="AX67" i="27"/>
  <c r="AW67" i="27"/>
  <c r="AR67" i="27"/>
  <c r="AM67" i="27"/>
  <c r="AF67" i="27"/>
  <c r="Y67" i="27"/>
  <c r="CR66" i="27"/>
  <c r="CQ66" i="27"/>
  <c r="CP66" i="27"/>
  <c r="CL66" i="27"/>
  <c r="CH66" i="27"/>
  <c r="CG66" i="27"/>
  <c r="CC66" i="27"/>
  <c r="BX66" i="27"/>
  <c r="BT66" i="27"/>
  <c r="BP66" i="27"/>
  <c r="BO66" i="27"/>
  <c r="BN66" i="27"/>
  <c r="BI66" i="27"/>
  <c r="BC66" i="27"/>
  <c r="AX66" i="27"/>
  <c r="AW66" i="27"/>
  <c r="AR66" i="27"/>
  <c r="AM66" i="27"/>
  <c r="AF66" i="27"/>
  <c r="Y66" i="27"/>
  <c r="CR65" i="27"/>
  <c r="CQ65" i="27"/>
  <c r="CP65" i="27"/>
  <c r="CL65" i="27"/>
  <c r="CH65" i="27"/>
  <c r="CG65" i="27"/>
  <c r="CC65" i="27"/>
  <c r="BX65" i="27"/>
  <c r="BT65" i="27"/>
  <c r="BP65" i="27"/>
  <c r="BO65" i="27"/>
  <c r="BN65" i="27"/>
  <c r="BI65" i="27"/>
  <c r="BC65" i="27"/>
  <c r="AX65" i="27"/>
  <c r="AW65" i="27"/>
  <c r="AR65" i="27"/>
  <c r="AM65" i="27"/>
  <c r="AF65" i="27"/>
  <c r="Y65" i="27"/>
  <c r="CR64" i="27"/>
  <c r="CQ64" i="27"/>
  <c r="CP64" i="27"/>
  <c r="CL64" i="27"/>
  <c r="CH64" i="27"/>
  <c r="CG64" i="27"/>
  <c r="CC64" i="27"/>
  <c r="CB64" i="27"/>
  <c r="BX64" i="27"/>
  <c r="BT64" i="27"/>
  <c r="BP64" i="27"/>
  <c r="BO64" i="27"/>
  <c r="BN64" i="27"/>
  <c r="BI64" i="27"/>
  <c r="BC64" i="27"/>
  <c r="AX64" i="27"/>
  <c r="AW64" i="27"/>
  <c r="AR64" i="27"/>
  <c r="AM64" i="27"/>
  <c r="AF64" i="27"/>
  <c r="Y64" i="27"/>
  <c r="CR63" i="27"/>
  <c r="CQ63" i="27"/>
  <c r="CP63" i="27"/>
  <c r="CL63" i="27"/>
  <c r="CH63" i="27"/>
  <c r="CG63" i="27"/>
  <c r="CC63" i="27"/>
  <c r="BX63" i="27"/>
  <c r="BT63" i="27"/>
  <c r="BP63" i="27"/>
  <c r="BO63" i="27"/>
  <c r="BN63" i="27"/>
  <c r="BI63" i="27"/>
  <c r="BC63" i="27"/>
  <c r="AX63" i="27"/>
  <c r="AW63" i="27"/>
  <c r="AR63" i="27"/>
  <c r="AM63" i="27"/>
  <c r="AF63" i="27"/>
  <c r="Y63" i="27"/>
  <c r="CR62" i="27"/>
  <c r="CQ62" i="27"/>
  <c r="CP62" i="27"/>
  <c r="CL62" i="27"/>
  <c r="CH62" i="27"/>
  <c r="CG62" i="27"/>
  <c r="CC62" i="27"/>
  <c r="BX62" i="27"/>
  <c r="BT62" i="27"/>
  <c r="BP62" i="27"/>
  <c r="BO62" i="27"/>
  <c r="BN62" i="27"/>
  <c r="BI62" i="27"/>
  <c r="BC62" i="27"/>
  <c r="AX62" i="27"/>
  <c r="AW62" i="27"/>
  <c r="AR62" i="27"/>
  <c r="AM62" i="27"/>
  <c r="AF62" i="27"/>
  <c r="Y62" i="27"/>
  <c r="CR61" i="27"/>
  <c r="CQ61" i="27"/>
  <c r="CP61" i="27"/>
  <c r="CL61" i="27"/>
  <c r="CH61" i="27"/>
  <c r="CG61" i="27"/>
  <c r="CC61" i="27"/>
  <c r="BX61" i="27"/>
  <c r="BT61" i="27"/>
  <c r="BP61" i="27"/>
  <c r="BO61" i="27"/>
  <c r="BN61" i="27"/>
  <c r="BI61" i="27"/>
  <c r="BC61" i="27"/>
  <c r="AX61" i="27"/>
  <c r="AW61" i="27"/>
  <c r="AR61" i="27"/>
  <c r="AM61" i="27"/>
  <c r="AF61" i="27"/>
  <c r="Y61" i="27"/>
  <c r="CR60" i="27"/>
  <c r="CQ60" i="27"/>
  <c r="CP60" i="27"/>
  <c r="CL60" i="27"/>
  <c r="CH60" i="27"/>
  <c r="CG60" i="27"/>
  <c r="CC60" i="27"/>
  <c r="BX60" i="27"/>
  <c r="BT60" i="27"/>
  <c r="BP60" i="27"/>
  <c r="BO60" i="27"/>
  <c r="BN60" i="27"/>
  <c r="BI60" i="27"/>
  <c r="BC60" i="27"/>
  <c r="AX60" i="27"/>
  <c r="AW60" i="27"/>
  <c r="AR60" i="27"/>
  <c r="AM60" i="27"/>
  <c r="AF60" i="27"/>
  <c r="Y60" i="27"/>
  <c r="CR59" i="27"/>
  <c r="CQ59" i="27"/>
  <c r="CP59" i="27"/>
  <c r="CL59" i="27"/>
  <c r="CH59" i="27"/>
  <c r="CG59" i="27"/>
  <c r="CC59" i="27"/>
  <c r="BX59" i="27"/>
  <c r="BT59" i="27"/>
  <c r="BP59" i="27"/>
  <c r="BO59" i="27"/>
  <c r="BN59" i="27"/>
  <c r="BI59" i="27"/>
  <c r="BC59" i="27"/>
  <c r="AX59" i="27"/>
  <c r="AW59" i="27"/>
  <c r="AR59" i="27"/>
  <c r="AM59" i="27"/>
  <c r="AF59" i="27"/>
  <c r="Y59" i="27"/>
  <c r="CR58" i="27"/>
  <c r="CQ58" i="27"/>
  <c r="CP58" i="27"/>
  <c r="CL58" i="27"/>
  <c r="CH58" i="27"/>
  <c r="CG58" i="27"/>
  <c r="CC58" i="27"/>
  <c r="BX58" i="27"/>
  <c r="BT58" i="27"/>
  <c r="BP58" i="27"/>
  <c r="BO58" i="27"/>
  <c r="BN58" i="27"/>
  <c r="BI58" i="27"/>
  <c r="BC58" i="27"/>
  <c r="AX58" i="27"/>
  <c r="AW58" i="27"/>
  <c r="AR58" i="27"/>
  <c r="AM58" i="27"/>
  <c r="AF58" i="27"/>
  <c r="Y58" i="27"/>
  <c r="CR57" i="27"/>
  <c r="CQ57" i="27"/>
  <c r="CP57" i="27"/>
  <c r="CL57" i="27"/>
  <c r="CH57" i="27"/>
  <c r="CG57" i="27"/>
  <c r="CC57" i="27"/>
  <c r="BX57" i="27"/>
  <c r="BT57" i="27"/>
  <c r="BP57" i="27"/>
  <c r="BO57" i="27"/>
  <c r="BN57" i="27"/>
  <c r="BI57" i="27"/>
  <c r="BC57" i="27"/>
  <c r="AX57" i="27"/>
  <c r="AW57" i="27"/>
  <c r="AR57" i="27"/>
  <c r="AM57" i="27"/>
  <c r="AF57" i="27"/>
  <c r="Y57" i="27"/>
  <c r="CR56" i="27"/>
  <c r="CQ56" i="27"/>
  <c r="CP56" i="27"/>
  <c r="CL56" i="27"/>
  <c r="CH56" i="27"/>
  <c r="CG56" i="27"/>
  <c r="CC56" i="27"/>
  <c r="BX56" i="27"/>
  <c r="BT56" i="27"/>
  <c r="BP56" i="27"/>
  <c r="BO56" i="27"/>
  <c r="BN56" i="27"/>
  <c r="BI56" i="27"/>
  <c r="BC56" i="27"/>
  <c r="AX56" i="27"/>
  <c r="AW56" i="27"/>
  <c r="AR56" i="27"/>
  <c r="AM56" i="27"/>
  <c r="AL56" i="27"/>
  <c r="AF56" i="27"/>
  <c r="AE56" i="27"/>
  <c r="V56" i="27"/>
  <c r="Y56" i="27" s="1"/>
  <c r="CR55" i="27"/>
  <c r="CQ55" i="27"/>
  <c r="CP55" i="27"/>
  <c r="CL55" i="27"/>
  <c r="CH55" i="27"/>
  <c r="CG55" i="27"/>
  <c r="CC55" i="27"/>
  <c r="BX55" i="27"/>
  <c r="BT55" i="27"/>
  <c r="BP55" i="27"/>
  <c r="BO55" i="27"/>
  <c r="BN55" i="27"/>
  <c r="BI55" i="27"/>
  <c r="BC55" i="27"/>
  <c r="AX55" i="27"/>
  <c r="AW55" i="27"/>
  <c r="AR55" i="27"/>
  <c r="AM55" i="27"/>
  <c r="AL55" i="27"/>
  <c r="AF55" i="27"/>
  <c r="AE55" i="27"/>
  <c r="V55" i="27"/>
  <c r="CR54" i="27"/>
  <c r="CQ54" i="27"/>
  <c r="CP54" i="27"/>
  <c r="CL54" i="27"/>
  <c r="CH54" i="27"/>
  <c r="CG54" i="27"/>
  <c r="CC54" i="27"/>
  <c r="BX54" i="27"/>
  <c r="BT54" i="27"/>
  <c r="BP54" i="27"/>
  <c r="BO54" i="27"/>
  <c r="BN54" i="27"/>
  <c r="BI54" i="27"/>
  <c r="BC54" i="27"/>
  <c r="AX54" i="27"/>
  <c r="AW54" i="27"/>
  <c r="AR54" i="27"/>
  <c r="AM54" i="27"/>
  <c r="AL54" i="27"/>
  <c r="AF54" i="27"/>
  <c r="AE54" i="27"/>
  <c r="V54" i="27"/>
  <c r="Y54" i="27" s="1"/>
  <c r="CR53" i="27"/>
  <c r="CQ53" i="27"/>
  <c r="CP53" i="27"/>
  <c r="CL53" i="27"/>
  <c r="CH53" i="27"/>
  <c r="CG53" i="27"/>
  <c r="CC53" i="27"/>
  <c r="BX53" i="27"/>
  <c r="BT53" i="27"/>
  <c r="BP53" i="27"/>
  <c r="BO53" i="27"/>
  <c r="BN53" i="27"/>
  <c r="BI53" i="27"/>
  <c r="BC53" i="27"/>
  <c r="AX53" i="27"/>
  <c r="AW53" i="27"/>
  <c r="AR53" i="27"/>
  <c r="AM53" i="27"/>
  <c r="AL53" i="27"/>
  <c r="AF53" i="27"/>
  <c r="AE53" i="27"/>
  <c r="V53" i="27"/>
  <c r="Y53" i="27" s="1"/>
  <c r="CR52" i="27"/>
  <c r="CQ52" i="27"/>
  <c r="CP52" i="27"/>
  <c r="CL52" i="27"/>
  <c r="CH52" i="27"/>
  <c r="CG52" i="27"/>
  <c r="CC52" i="27"/>
  <c r="BX52" i="27"/>
  <c r="BT52" i="27"/>
  <c r="BP52" i="27"/>
  <c r="BO52" i="27"/>
  <c r="BN52" i="27"/>
  <c r="BI52" i="27"/>
  <c r="BC52" i="27"/>
  <c r="AX52" i="27"/>
  <c r="AW52" i="27"/>
  <c r="AR52" i="27"/>
  <c r="AM52" i="27"/>
  <c r="AL52" i="27"/>
  <c r="AF52" i="27"/>
  <c r="AE52" i="27"/>
  <c r="V52" i="27"/>
  <c r="X52" i="27" s="1"/>
  <c r="CR51" i="27"/>
  <c r="CQ51" i="27"/>
  <c r="CP51" i="27"/>
  <c r="CL51" i="27"/>
  <c r="CH51" i="27"/>
  <c r="CG51" i="27"/>
  <c r="CC51" i="27"/>
  <c r="BX51" i="27"/>
  <c r="BT51" i="27"/>
  <c r="BP51" i="27"/>
  <c r="BO51" i="27"/>
  <c r="BN51" i="27"/>
  <c r="BI51" i="27"/>
  <c r="BC51" i="27"/>
  <c r="AX51" i="27"/>
  <c r="AW51" i="27"/>
  <c r="AR51" i="27"/>
  <c r="AM51" i="27"/>
  <c r="AL51" i="27"/>
  <c r="AF51" i="27"/>
  <c r="AE51" i="27"/>
  <c r="V51" i="27"/>
  <c r="X51" i="27" s="1"/>
  <c r="CR50" i="27"/>
  <c r="CQ50" i="27"/>
  <c r="CP50" i="27"/>
  <c r="CL50" i="27"/>
  <c r="CH50" i="27"/>
  <c r="CG50" i="27"/>
  <c r="CC50" i="27"/>
  <c r="BX50" i="27"/>
  <c r="BT50" i="27"/>
  <c r="BP50" i="27"/>
  <c r="BO50" i="27"/>
  <c r="BN50" i="27"/>
  <c r="BI50" i="27"/>
  <c r="BC50" i="27"/>
  <c r="AX50" i="27"/>
  <c r="AW50" i="27"/>
  <c r="AR50" i="27"/>
  <c r="AM50" i="27"/>
  <c r="AL50" i="27"/>
  <c r="AF50" i="27"/>
  <c r="AE50" i="27"/>
  <c r="Y50" i="27"/>
  <c r="V50" i="27"/>
  <c r="X50" i="27" s="1"/>
  <c r="CR49" i="27"/>
  <c r="CQ49" i="27"/>
  <c r="CP49" i="27"/>
  <c r="CL49" i="27"/>
  <c r="CG49" i="27"/>
  <c r="CC49" i="27"/>
  <c r="BX49" i="27"/>
  <c r="BT49" i="27"/>
  <c r="BP49" i="27"/>
  <c r="BO49" i="27"/>
  <c r="BN49" i="27"/>
  <c r="BM49" i="27"/>
  <c r="BI49" i="27"/>
  <c r="BC49" i="27"/>
  <c r="AX49" i="27"/>
  <c r="AW49" i="27"/>
  <c r="AM49" i="27"/>
  <c r="AL49" i="27"/>
  <c r="AF49" i="27"/>
  <c r="AE49" i="27"/>
  <c r="Y49" i="27"/>
  <c r="X49" i="27"/>
  <c r="CR48" i="27"/>
  <c r="CQ48" i="27"/>
  <c r="CP48" i="27"/>
  <c r="CL48" i="27"/>
  <c r="CH48" i="27"/>
  <c r="CG48" i="27"/>
  <c r="CC48" i="27"/>
  <c r="BX48" i="27"/>
  <c r="BT48" i="27"/>
  <c r="BP48" i="27"/>
  <c r="BO48" i="27"/>
  <c r="BN48" i="27"/>
  <c r="BM48" i="27"/>
  <c r="BI48" i="27"/>
  <c r="BC48" i="27"/>
  <c r="AX48" i="27"/>
  <c r="AW48" i="27"/>
  <c r="AM48" i="27"/>
  <c r="AL48" i="27"/>
  <c r="AF48" i="27"/>
  <c r="AE48" i="27"/>
  <c r="Y48" i="27"/>
  <c r="X48" i="27"/>
  <c r="CR47" i="27"/>
  <c r="CQ47" i="27"/>
  <c r="CP47" i="27"/>
  <c r="CL47" i="27"/>
  <c r="CH47" i="27"/>
  <c r="CG47" i="27"/>
  <c r="CC47" i="27"/>
  <c r="BX47" i="27"/>
  <c r="BT47" i="27"/>
  <c r="BP47" i="27"/>
  <c r="BO47" i="27"/>
  <c r="BN47" i="27"/>
  <c r="BM47" i="27"/>
  <c r="BI47" i="27"/>
  <c r="BC47" i="27"/>
  <c r="AX47" i="27"/>
  <c r="AW47" i="27"/>
  <c r="AM47" i="27"/>
  <c r="AL47" i="27"/>
  <c r="AF47" i="27"/>
  <c r="AE47" i="27"/>
  <c r="Y47" i="27"/>
  <c r="X47" i="27"/>
  <c r="CR46" i="27"/>
  <c r="CQ46" i="27"/>
  <c r="CP46" i="27"/>
  <c r="CL46" i="27"/>
  <c r="CH46" i="27"/>
  <c r="CG46" i="27"/>
  <c r="CC46" i="27"/>
  <c r="BX46" i="27"/>
  <c r="BT46" i="27"/>
  <c r="BP46" i="27"/>
  <c r="BO46" i="27"/>
  <c r="BN46" i="27"/>
  <c r="BM46" i="27"/>
  <c r="BI46" i="27"/>
  <c r="BC46" i="27"/>
  <c r="AX46" i="27"/>
  <c r="AW46" i="27"/>
  <c r="AM46" i="27"/>
  <c r="AL46" i="27"/>
  <c r="AF46" i="27"/>
  <c r="AE46" i="27"/>
  <c r="Y46" i="27"/>
  <c r="X46" i="27"/>
  <c r="CR45" i="27"/>
  <c r="CQ45" i="27"/>
  <c r="CP45" i="27"/>
  <c r="CL45" i="27"/>
  <c r="CH45" i="27"/>
  <c r="CG45" i="27"/>
  <c r="CC45" i="27"/>
  <c r="BX45" i="27"/>
  <c r="BT45" i="27"/>
  <c r="BP45" i="27"/>
  <c r="BO45" i="27"/>
  <c r="BN45" i="27"/>
  <c r="BM45" i="27"/>
  <c r="BI45" i="27"/>
  <c r="BC45" i="27"/>
  <c r="AX45" i="27"/>
  <c r="AW45" i="27"/>
  <c r="AM45" i="27"/>
  <c r="AL45" i="27"/>
  <c r="AF45" i="27"/>
  <c r="AE45" i="27"/>
  <c r="Y45" i="27"/>
  <c r="X45" i="27"/>
  <c r="CR44" i="27"/>
  <c r="CQ44" i="27"/>
  <c r="CP44" i="27"/>
  <c r="CL44" i="27"/>
  <c r="CH44" i="27"/>
  <c r="CG44" i="27"/>
  <c r="CC44" i="27"/>
  <c r="BX44" i="27"/>
  <c r="BT44" i="27"/>
  <c r="BP44" i="27"/>
  <c r="BO44" i="27"/>
  <c r="BN44" i="27"/>
  <c r="BM44" i="27"/>
  <c r="BI44" i="27"/>
  <c r="BC44" i="27"/>
  <c r="AX44" i="27"/>
  <c r="AW44" i="27"/>
  <c r="AM44" i="27"/>
  <c r="AL44" i="27"/>
  <c r="AF44" i="27"/>
  <c r="AE44" i="27"/>
  <c r="Y44" i="27"/>
  <c r="X44" i="27"/>
  <c r="CR43" i="27"/>
  <c r="CQ43" i="27"/>
  <c r="CP43" i="27"/>
  <c r="CL43" i="27"/>
  <c r="CH43" i="27"/>
  <c r="CG43" i="27"/>
  <c r="CC43" i="27"/>
  <c r="BX43" i="27"/>
  <c r="BT43" i="27"/>
  <c r="BP43" i="27"/>
  <c r="BO43" i="27"/>
  <c r="BN43" i="27"/>
  <c r="BM43" i="27"/>
  <c r="BI43" i="27"/>
  <c r="BC43" i="27"/>
  <c r="AX43" i="27"/>
  <c r="AW43" i="27"/>
  <c r="AM43" i="27"/>
  <c r="AL43" i="27"/>
  <c r="AF43" i="27"/>
  <c r="AE43" i="27"/>
  <c r="Y43" i="27"/>
  <c r="X43" i="27"/>
  <c r="CR42" i="27"/>
  <c r="CQ42" i="27"/>
  <c r="CP42" i="27"/>
  <c r="CL42" i="27"/>
  <c r="CH42" i="27"/>
  <c r="CG42" i="27"/>
  <c r="CC42" i="27"/>
  <c r="BX42" i="27"/>
  <c r="BT42" i="27"/>
  <c r="BP42" i="27"/>
  <c r="BO42" i="27"/>
  <c r="BN42" i="27"/>
  <c r="BM42" i="27"/>
  <c r="BI42" i="27"/>
  <c r="BC42" i="27"/>
  <c r="AX42" i="27"/>
  <c r="AW42" i="27"/>
  <c r="AM42" i="27"/>
  <c r="AL42" i="27"/>
  <c r="AF42" i="27"/>
  <c r="AE42" i="27"/>
  <c r="Y42" i="27"/>
  <c r="X42" i="27"/>
  <c r="CQ41" i="27"/>
  <c r="CL41" i="27"/>
  <c r="CK41" i="27"/>
  <c r="CH41" i="27"/>
  <c r="CC41" i="27"/>
  <c r="CB41" i="27"/>
  <c r="BX41" i="27"/>
  <c r="BW41" i="27"/>
  <c r="BT41" i="27"/>
  <c r="BS41" i="27"/>
  <c r="BP41" i="27"/>
  <c r="BO41" i="27"/>
  <c r="BN41" i="27"/>
  <c r="BM41" i="27"/>
  <c r="BI41" i="27"/>
  <c r="BH41" i="27"/>
  <c r="BC41" i="27"/>
  <c r="BB41" i="27"/>
  <c r="AX41" i="27"/>
  <c r="AW41" i="27"/>
  <c r="AJ41" i="27"/>
  <c r="AL41" i="27" s="1"/>
  <c r="CM41" i="27" s="1"/>
  <c r="AE41" i="27"/>
  <c r="CD41" i="27" s="1"/>
  <c r="CF41" i="27" s="1"/>
  <c r="AC41" i="27"/>
  <c r="AF41" i="27" s="1"/>
  <c r="V41" i="27"/>
  <c r="Y41" i="27" s="1"/>
  <c r="CQ40" i="27"/>
  <c r="CL40" i="27"/>
  <c r="CK40" i="27"/>
  <c r="CH40" i="27"/>
  <c r="CC40" i="27"/>
  <c r="CB40" i="27"/>
  <c r="BX40" i="27"/>
  <c r="BW40" i="27"/>
  <c r="BT40" i="27"/>
  <c r="BS40" i="27"/>
  <c r="BP40" i="27"/>
  <c r="BO40" i="27"/>
  <c r="BN40" i="27"/>
  <c r="BM40" i="27"/>
  <c r="BI40" i="27"/>
  <c r="BH40" i="27"/>
  <c r="BC40" i="27"/>
  <c r="BB40" i="27"/>
  <c r="AX40" i="27"/>
  <c r="AW40" i="27"/>
  <c r="AJ40" i="27"/>
  <c r="AM40" i="27" s="1"/>
  <c r="AC40" i="27"/>
  <c r="V40" i="27"/>
  <c r="Y40" i="27" s="1"/>
  <c r="CQ39" i="27"/>
  <c r="CL39" i="27"/>
  <c r="CK39" i="27"/>
  <c r="CH39" i="27"/>
  <c r="CC39" i="27"/>
  <c r="CB39" i="27"/>
  <c r="BX39" i="27"/>
  <c r="BW39" i="27"/>
  <c r="BT39" i="27"/>
  <c r="BS39" i="27"/>
  <c r="BP39" i="27"/>
  <c r="BO39" i="27"/>
  <c r="BN39" i="27"/>
  <c r="BM39" i="27"/>
  <c r="BI39" i="27"/>
  <c r="BH39" i="27"/>
  <c r="BC39" i="27"/>
  <c r="BB39" i="27"/>
  <c r="AX39" i="27"/>
  <c r="AW39" i="27"/>
  <c r="AJ39" i="27"/>
  <c r="AM39" i="27" s="1"/>
  <c r="AC39" i="27"/>
  <c r="AE39" i="27" s="1"/>
  <c r="V39" i="27"/>
  <c r="Y39" i="27" s="1"/>
  <c r="CQ38" i="27"/>
  <c r="CL38" i="27"/>
  <c r="CK38" i="27"/>
  <c r="CH38" i="27"/>
  <c r="CC38" i="27"/>
  <c r="CB38" i="27"/>
  <c r="BX38" i="27"/>
  <c r="BW38" i="27"/>
  <c r="BT38" i="27"/>
  <c r="BS38" i="27"/>
  <c r="BP38" i="27"/>
  <c r="BO38" i="27"/>
  <c r="BN38" i="27"/>
  <c r="BM38" i="27"/>
  <c r="BI38" i="27"/>
  <c r="BH38" i="27"/>
  <c r="BC38" i="27"/>
  <c r="BB38" i="27"/>
  <c r="AX38" i="27"/>
  <c r="AW38" i="27"/>
  <c r="AJ38" i="27"/>
  <c r="AC38" i="27"/>
  <c r="AF38" i="27" s="1"/>
  <c r="V38" i="27"/>
  <c r="X38" i="27" s="1"/>
  <c r="CQ37" i="27"/>
  <c r="CL37" i="27"/>
  <c r="CK37" i="27"/>
  <c r="CH37" i="27"/>
  <c r="CC37" i="27"/>
  <c r="CB37" i="27"/>
  <c r="BX37" i="27"/>
  <c r="BW37" i="27"/>
  <c r="BT37" i="27"/>
  <c r="BS37" i="27"/>
  <c r="BP37" i="27"/>
  <c r="BO37" i="27"/>
  <c r="BN37" i="27"/>
  <c r="BM37" i="27"/>
  <c r="BI37" i="27"/>
  <c r="BH37" i="27"/>
  <c r="BC37" i="27"/>
  <c r="BB37" i="27"/>
  <c r="AX37" i="27"/>
  <c r="AW37" i="27"/>
  <c r="AJ37" i="27"/>
  <c r="AM37" i="27" s="1"/>
  <c r="AC37" i="27"/>
  <c r="AE37" i="27" s="1"/>
  <c r="CD37" i="27" s="1"/>
  <c r="CG37" i="27" s="1"/>
  <c r="Y37" i="27"/>
  <c r="V37" i="27"/>
  <c r="X37" i="27" s="1"/>
  <c r="CQ36" i="27"/>
  <c r="CL36" i="27"/>
  <c r="CK36" i="27"/>
  <c r="CH36" i="27"/>
  <c r="CC36" i="27"/>
  <c r="CB36" i="27"/>
  <c r="BX36" i="27"/>
  <c r="BW36" i="27"/>
  <c r="BT36" i="27"/>
  <c r="BS36" i="27"/>
  <c r="BP36" i="27"/>
  <c r="BO36" i="27"/>
  <c r="BN36" i="27"/>
  <c r="BM36" i="27"/>
  <c r="BI36" i="27"/>
  <c r="BH36" i="27"/>
  <c r="BC36" i="27"/>
  <c r="BB36" i="27"/>
  <c r="AX36" i="27"/>
  <c r="AW36" i="27"/>
  <c r="AJ36" i="27"/>
  <c r="AM36" i="27" s="1"/>
  <c r="AC36" i="27"/>
  <c r="AF36" i="27" s="1"/>
  <c r="V36" i="27"/>
  <c r="X36" i="27" s="1"/>
  <c r="CQ35" i="27"/>
  <c r="CL35" i="27"/>
  <c r="CK35" i="27"/>
  <c r="CH35" i="27"/>
  <c r="CC35" i="27"/>
  <c r="CB35" i="27"/>
  <c r="BX35" i="27"/>
  <c r="BW35" i="27"/>
  <c r="BT35" i="27"/>
  <c r="BS35" i="27"/>
  <c r="BP35" i="27"/>
  <c r="BO35" i="27"/>
  <c r="BN35" i="27"/>
  <c r="BM35" i="27"/>
  <c r="BI35" i="27"/>
  <c r="BH35" i="27"/>
  <c r="BC35" i="27"/>
  <c r="BB35" i="27"/>
  <c r="AX35" i="27"/>
  <c r="AW35" i="27"/>
  <c r="AJ35" i="27"/>
  <c r="AM35" i="27" s="1"/>
  <c r="AC35" i="27"/>
  <c r="V35" i="27"/>
  <c r="Y35" i="27" s="1"/>
  <c r="CQ34" i="27"/>
  <c r="CL34" i="27"/>
  <c r="CK34" i="27"/>
  <c r="CH34" i="27"/>
  <c r="CG34" i="27"/>
  <c r="CF34" i="27"/>
  <c r="CC34" i="27"/>
  <c r="CB34" i="27"/>
  <c r="BX34" i="27"/>
  <c r="BW34" i="27"/>
  <c r="BT34" i="27"/>
  <c r="BS34" i="27"/>
  <c r="BP34" i="27"/>
  <c r="BO34" i="27"/>
  <c r="BN34" i="27"/>
  <c r="BM34" i="27"/>
  <c r="BI34" i="27"/>
  <c r="BH34" i="27"/>
  <c r="BC34" i="27"/>
  <c r="BB34" i="27"/>
  <c r="AX34" i="27"/>
  <c r="AW34" i="27"/>
  <c r="AJ34" i="27"/>
  <c r="AM34" i="27" s="1"/>
  <c r="AC34" i="27"/>
  <c r="AF34" i="27" s="1"/>
  <c r="V34" i="27"/>
  <c r="Y34" i="27" s="1"/>
  <c r="CQ33" i="27"/>
  <c r="CL33" i="27"/>
  <c r="CK33" i="27"/>
  <c r="CH33" i="27"/>
  <c r="CC33" i="27"/>
  <c r="CB33" i="27"/>
  <c r="BX33" i="27"/>
  <c r="BW33" i="27"/>
  <c r="BT33" i="27"/>
  <c r="BS33" i="27"/>
  <c r="BP33" i="27"/>
  <c r="BO33" i="27"/>
  <c r="BN33" i="27"/>
  <c r="BM33" i="27"/>
  <c r="BI33" i="27"/>
  <c r="BH33" i="27"/>
  <c r="BC33" i="27"/>
  <c r="BB33" i="27"/>
  <c r="AX33" i="27"/>
  <c r="AW33" i="27"/>
  <c r="AJ33" i="27"/>
  <c r="AC33" i="27"/>
  <c r="AF33" i="27" s="1"/>
  <c r="V33" i="27"/>
  <c r="X33" i="27" s="1"/>
  <c r="CQ32" i="27"/>
  <c r="CL32" i="27"/>
  <c r="CK32" i="27"/>
  <c r="CH32" i="27"/>
  <c r="CG32" i="27"/>
  <c r="CF32" i="27"/>
  <c r="CC32" i="27"/>
  <c r="CB32" i="27"/>
  <c r="BX32" i="27"/>
  <c r="BW32" i="27"/>
  <c r="BT32" i="27"/>
  <c r="BS32" i="27"/>
  <c r="BP32" i="27"/>
  <c r="BO32" i="27"/>
  <c r="BN32" i="27"/>
  <c r="BM32" i="27"/>
  <c r="BI32" i="27"/>
  <c r="BH32" i="27"/>
  <c r="BC32" i="27"/>
  <c r="BB32" i="27"/>
  <c r="AX32" i="27"/>
  <c r="AW32" i="27"/>
  <c r="AJ32" i="27"/>
  <c r="AC32" i="27"/>
  <c r="AF32" i="27" s="1"/>
  <c r="V32" i="27"/>
  <c r="X32" i="27" s="1"/>
  <c r="CQ31" i="27"/>
  <c r="CL31" i="27"/>
  <c r="CK31" i="27"/>
  <c r="CH31" i="27"/>
  <c r="CC31" i="27"/>
  <c r="CB31" i="27"/>
  <c r="BT31" i="27"/>
  <c r="BS31" i="27"/>
  <c r="BP31" i="27"/>
  <c r="BO31" i="27"/>
  <c r="BN31" i="27"/>
  <c r="BM31" i="27"/>
  <c r="BI31" i="27"/>
  <c r="BH31" i="27"/>
  <c r="BC31" i="27"/>
  <c r="BB31" i="27"/>
  <c r="AX31" i="27"/>
  <c r="AW31" i="27"/>
  <c r="AJ31" i="27"/>
  <c r="AC31" i="27"/>
  <c r="AE31" i="27" s="1"/>
  <c r="CD31" i="27" s="1"/>
  <c r="V31" i="27"/>
  <c r="CQ30" i="27"/>
  <c r="CL30" i="27"/>
  <c r="CK30" i="27"/>
  <c r="CH30" i="27"/>
  <c r="CC30" i="27"/>
  <c r="CB30" i="27"/>
  <c r="BT30" i="27"/>
  <c r="BS30" i="27"/>
  <c r="BO30" i="27"/>
  <c r="BN30" i="27"/>
  <c r="BI30" i="27"/>
  <c r="BC30" i="27"/>
  <c r="BB30" i="27"/>
  <c r="AX30" i="27"/>
  <c r="AW30" i="27"/>
  <c r="AJ30" i="27"/>
  <c r="AL30" i="27" s="1"/>
  <c r="CM30" i="27" s="1"/>
  <c r="AC30" i="27"/>
  <c r="AE30" i="27" s="1"/>
  <c r="CD30" i="27" s="1"/>
  <c r="CG30" i="27" s="1"/>
  <c r="V30" i="27"/>
  <c r="Y30" i="27" s="1"/>
  <c r="CQ29" i="27"/>
  <c r="CL29" i="27"/>
  <c r="CK29" i="27"/>
  <c r="CH29" i="27"/>
  <c r="CC29" i="27"/>
  <c r="CB29" i="27"/>
  <c r="BT29" i="27"/>
  <c r="BS29" i="27"/>
  <c r="BP29" i="27"/>
  <c r="BO29" i="27"/>
  <c r="BN29" i="27"/>
  <c r="BM29" i="27"/>
  <c r="BI29" i="27"/>
  <c r="BH29" i="27"/>
  <c r="BC29" i="27"/>
  <c r="BB29" i="27"/>
  <c r="AX29" i="27"/>
  <c r="AW29" i="27"/>
  <c r="AJ29" i="27"/>
  <c r="AM29" i="27" s="1"/>
  <c r="AC29" i="27"/>
  <c r="V29" i="27"/>
  <c r="Y29" i="27" s="1"/>
  <c r="BT28" i="27"/>
  <c r="BS28" i="27"/>
  <c r="BO28" i="27"/>
  <c r="BN28" i="27"/>
  <c r="BI28" i="27"/>
  <c r="BC28" i="27"/>
  <c r="BB28" i="27"/>
  <c r="AX28" i="27"/>
  <c r="AW28" i="27"/>
  <c r="CH27" i="27"/>
  <c r="CC27" i="27"/>
  <c r="CB27" i="27"/>
  <c r="BT27" i="27"/>
  <c r="BS27" i="27"/>
  <c r="BP27" i="27"/>
  <c r="BO27" i="27"/>
  <c r="BN27" i="27"/>
  <c r="BM27" i="27"/>
  <c r="BI27" i="27"/>
  <c r="BH27" i="27"/>
  <c r="BC27" i="27"/>
  <c r="BB27" i="27"/>
  <c r="AX27" i="27"/>
  <c r="AW27" i="27"/>
  <c r="AJ27" i="27"/>
  <c r="AL27" i="27" s="1"/>
  <c r="AC27" i="27"/>
  <c r="AF27" i="27" s="1"/>
  <c r="V27" i="27"/>
  <c r="CQ26" i="27"/>
  <c r="CL26" i="27"/>
  <c r="CK26" i="27"/>
  <c r="CH26" i="27"/>
  <c r="CC26" i="27"/>
  <c r="CB26" i="27"/>
  <c r="BT26" i="27"/>
  <c r="BS26" i="27"/>
  <c r="BP26" i="27"/>
  <c r="BO26" i="27"/>
  <c r="BN26" i="27"/>
  <c r="BM26" i="27"/>
  <c r="BI26" i="27"/>
  <c r="BH26" i="27"/>
  <c r="BC26" i="27"/>
  <c r="BB26" i="27"/>
  <c r="AX26" i="27"/>
  <c r="AW26" i="27"/>
  <c r="AJ26" i="27"/>
  <c r="AL26" i="27" s="1"/>
  <c r="CM26" i="27" s="1"/>
  <c r="CP26" i="27" s="1"/>
  <c r="AC26" i="27"/>
  <c r="AF26" i="27" s="1"/>
  <c r="V26" i="27"/>
  <c r="X26" i="27" s="1"/>
  <c r="BU26" i="27" s="1"/>
  <c r="BX26" i="27" s="1"/>
  <c r="CQ25" i="27"/>
  <c r="CL25" i="27"/>
  <c r="CK25" i="27"/>
  <c r="CH25" i="27"/>
  <c r="CC25" i="27"/>
  <c r="CB25" i="27"/>
  <c r="BT25" i="27"/>
  <c r="BS25" i="27"/>
  <c r="BP25" i="27"/>
  <c r="BO25" i="27"/>
  <c r="BN25" i="27"/>
  <c r="BM25" i="27"/>
  <c r="BI25" i="27"/>
  <c r="BH25" i="27"/>
  <c r="BC25" i="27"/>
  <c r="BB25" i="27"/>
  <c r="AX25" i="27"/>
  <c r="AW25" i="27"/>
  <c r="AJ25" i="27"/>
  <c r="AM25" i="27" s="1"/>
  <c r="AC25" i="27"/>
  <c r="AE25" i="27" s="1"/>
  <c r="CD25" i="27" s="1"/>
  <c r="V25" i="27"/>
  <c r="Y25" i="27" s="1"/>
  <c r="CQ24" i="27"/>
  <c r="CL24" i="27"/>
  <c r="CK24" i="27"/>
  <c r="CH24" i="27"/>
  <c r="CC24" i="27"/>
  <c r="CB24" i="27"/>
  <c r="BT24" i="27"/>
  <c r="BS24" i="27"/>
  <c r="BP24" i="27"/>
  <c r="BO24" i="27"/>
  <c r="BN24" i="27"/>
  <c r="BM24" i="27"/>
  <c r="BI24" i="27"/>
  <c r="BH24" i="27"/>
  <c r="BC24" i="27"/>
  <c r="BB24" i="27"/>
  <c r="AX24" i="27"/>
  <c r="AW24" i="27"/>
  <c r="AJ24" i="27"/>
  <c r="AM24" i="27" s="1"/>
  <c r="AC24" i="27"/>
  <c r="AE24" i="27" s="1"/>
  <c r="V24" i="27"/>
  <c r="Y24" i="27" s="1"/>
  <c r="CQ23" i="27"/>
  <c r="CL23" i="27"/>
  <c r="CK23" i="27"/>
  <c r="CH23" i="27"/>
  <c r="CC23" i="27"/>
  <c r="CB23" i="27"/>
  <c r="BT23" i="27"/>
  <c r="BS23" i="27"/>
  <c r="BP23" i="27"/>
  <c r="BO23" i="27"/>
  <c r="BN23" i="27"/>
  <c r="BM23" i="27"/>
  <c r="BI23" i="27"/>
  <c r="BH23" i="27"/>
  <c r="BC23" i="27"/>
  <c r="BB23" i="27"/>
  <c r="AX23" i="27"/>
  <c r="AW23" i="27"/>
  <c r="AJ23" i="27"/>
  <c r="AL23" i="27" s="1"/>
  <c r="CM23" i="27" s="1"/>
  <c r="CP23" i="27" s="1"/>
  <c r="AC23" i="27"/>
  <c r="AF23" i="27" s="1"/>
  <c r="V23" i="27"/>
  <c r="Y23" i="27" s="1"/>
  <c r="CQ22" i="27"/>
  <c r="CL22" i="27"/>
  <c r="CK22" i="27"/>
  <c r="CH22" i="27"/>
  <c r="CC22" i="27"/>
  <c r="CB22" i="27"/>
  <c r="BT22" i="27"/>
  <c r="BS22" i="27"/>
  <c r="BP22" i="27"/>
  <c r="BO22" i="27"/>
  <c r="BN22" i="27"/>
  <c r="BM22" i="27"/>
  <c r="BI22" i="27"/>
  <c r="BH22" i="27"/>
  <c r="BC22" i="27"/>
  <c r="BB22" i="27"/>
  <c r="AX22" i="27"/>
  <c r="AW22" i="27"/>
  <c r="AJ22" i="27"/>
  <c r="AM22" i="27" s="1"/>
  <c r="AC22" i="27"/>
  <c r="AF22" i="27" s="1"/>
  <c r="V22" i="27"/>
  <c r="X22" i="27" s="1"/>
  <c r="CQ21" i="27"/>
  <c r="CL21" i="27"/>
  <c r="CK21" i="27"/>
  <c r="CH21" i="27"/>
  <c r="CG21" i="27"/>
  <c r="CF21" i="27"/>
  <c r="CC21" i="27"/>
  <c r="CB21" i="27"/>
  <c r="BT21" i="27"/>
  <c r="BS21" i="27"/>
  <c r="BP21" i="27"/>
  <c r="BO21" i="27"/>
  <c r="BN21" i="27"/>
  <c r="BM21" i="27"/>
  <c r="BI21" i="27"/>
  <c r="BH21" i="27"/>
  <c r="BC21" i="27"/>
  <c r="BB21" i="27"/>
  <c r="AX21" i="27"/>
  <c r="AW21" i="27"/>
  <c r="AJ21" i="27"/>
  <c r="AM21" i="27" s="1"/>
  <c r="AC21" i="27"/>
  <c r="AF21" i="27" s="1"/>
  <c r="V21" i="27"/>
  <c r="Y21" i="27" s="1"/>
  <c r="BP20" i="27"/>
  <c r="BO20" i="27"/>
  <c r="BN20" i="27"/>
  <c r="BM20" i="27"/>
  <c r="BI20" i="27"/>
  <c r="BH20" i="27"/>
  <c r="BD20" i="27"/>
  <c r="BC20" i="27"/>
  <c r="BB20" i="27"/>
  <c r="AX20" i="27"/>
  <c r="AW20" i="27"/>
  <c r="CQ19" i="27"/>
  <c r="CL19" i="27"/>
  <c r="CK19" i="27"/>
  <c r="CH19" i="27"/>
  <c r="CC19" i="27"/>
  <c r="CB19" i="27"/>
  <c r="BT19" i="27"/>
  <c r="BS19" i="27"/>
  <c r="BP19" i="27"/>
  <c r="BO19" i="27"/>
  <c r="BN19" i="27"/>
  <c r="BM19" i="27"/>
  <c r="BI19" i="27"/>
  <c r="BH19" i="27"/>
  <c r="BC19" i="27"/>
  <c r="BB19" i="27"/>
  <c r="AX19" i="27"/>
  <c r="AW19" i="27"/>
  <c r="AJ19" i="27"/>
  <c r="AM19" i="27" s="1"/>
  <c r="AC19" i="27"/>
  <c r="AF19" i="27" s="1"/>
  <c r="V19" i="27"/>
  <c r="X19" i="27" s="1"/>
  <c r="BU19" i="27" s="1"/>
  <c r="CQ18" i="27"/>
  <c r="CL18" i="27"/>
  <c r="CK18" i="27"/>
  <c r="CH18" i="27"/>
  <c r="CC18" i="27"/>
  <c r="CB18" i="27"/>
  <c r="BT18" i="27"/>
  <c r="BS18" i="27"/>
  <c r="BP18" i="27"/>
  <c r="BO18" i="27"/>
  <c r="BN18" i="27"/>
  <c r="BM18" i="27"/>
  <c r="BI18" i="27"/>
  <c r="BH18" i="27"/>
  <c r="BC18" i="27"/>
  <c r="BB18" i="27"/>
  <c r="AX18" i="27"/>
  <c r="AW18" i="27"/>
  <c r="AJ18" i="27"/>
  <c r="AM18" i="27" s="1"/>
  <c r="AC18" i="27"/>
  <c r="AF18" i="27" s="1"/>
  <c r="V18" i="27"/>
  <c r="Y18" i="27" s="1"/>
  <c r="CP17" i="27"/>
  <c r="CG17" i="27"/>
  <c r="CF17" i="27"/>
  <c r="BX17" i="27"/>
  <c r="BW17" i="27"/>
  <c r="BO17" i="27"/>
  <c r="BN17" i="27"/>
  <c r="BI17" i="27"/>
  <c r="BD17" i="27"/>
  <c r="BC17" i="27"/>
  <c r="BB17" i="27"/>
  <c r="AX17" i="27"/>
  <c r="AW17" i="27"/>
  <c r="AR17" i="27"/>
  <c r="CP16" i="27"/>
  <c r="CG16" i="27"/>
  <c r="CF16" i="27"/>
  <c r="BX16" i="27"/>
  <c r="BW16" i="27"/>
  <c r="BO16" i="27"/>
  <c r="BN16" i="27"/>
  <c r="BI16" i="27"/>
  <c r="BC16" i="27"/>
  <c r="BB16" i="27"/>
  <c r="AX16" i="27"/>
  <c r="AW16" i="27"/>
  <c r="AR16" i="27"/>
  <c r="CP15" i="27"/>
  <c r="CG15" i="27"/>
  <c r="CF15" i="27"/>
  <c r="BX15" i="27"/>
  <c r="BW15" i="27"/>
  <c r="BP15" i="27"/>
  <c r="BO15" i="27"/>
  <c r="BN15" i="27"/>
  <c r="BM15" i="27"/>
  <c r="BI15" i="27"/>
  <c r="BH15" i="27"/>
  <c r="BC15" i="27"/>
  <c r="BB15" i="27"/>
  <c r="AX15" i="27"/>
  <c r="AW15" i="27"/>
  <c r="AR15" i="27"/>
  <c r="CP14" i="27"/>
  <c r="CO14" i="27"/>
  <c r="CL14" i="27"/>
  <c r="CK14" i="27"/>
  <c r="CG14" i="27"/>
  <c r="CF14" i="27"/>
  <c r="BX14" i="27"/>
  <c r="BW14" i="27"/>
  <c r="BO14" i="27"/>
  <c r="BN14" i="27"/>
  <c r="BM14" i="27"/>
  <c r="BI14" i="27"/>
  <c r="BD14" i="27"/>
  <c r="BC14" i="27"/>
  <c r="BB14" i="27"/>
  <c r="AX14" i="27"/>
  <c r="AW14" i="27"/>
  <c r="AR14" i="27"/>
  <c r="CP13" i="27"/>
  <c r="CO13" i="27"/>
  <c r="CL13" i="27"/>
  <c r="CK13" i="27"/>
  <c r="CG13" i="27"/>
  <c r="CF13" i="27"/>
  <c r="BX13" i="27"/>
  <c r="BW13" i="27"/>
  <c r="BO13" i="27"/>
  <c r="BN13" i="27"/>
  <c r="BM13" i="27"/>
  <c r="BI13" i="27"/>
  <c r="BD13" i="27"/>
  <c r="BC13" i="27"/>
  <c r="BB13" i="27"/>
  <c r="AX13" i="27"/>
  <c r="AW13" i="27"/>
  <c r="AR13" i="27"/>
  <c r="CP12" i="27"/>
  <c r="CO12" i="27"/>
  <c r="CL12" i="27"/>
  <c r="CK12" i="27"/>
  <c r="CG12" i="27"/>
  <c r="CF12" i="27"/>
  <c r="BX12" i="27"/>
  <c r="BW12" i="27"/>
  <c r="BO12" i="27"/>
  <c r="BN12" i="27"/>
  <c r="BM12" i="27"/>
  <c r="BI12" i="27"/>
  <c r="BD12" i="27"/>
  <c r="BC12" i="27"/>
  <c r="BB12" i="27"/>
  <c r="AX12" i="27"/>
  <c r="AW12" i="27"/>
  <c r="AR12" i="27"/>
  <c r="CP11" i="27"/>
  <c r="CO11" i="27"/>
  <c r="CG11" i="27"/>
  <c r="CF11" i="27"/>
  <c r="BX11" i="27"/>
  <c r="BW11" i="27"/>
  <c r="BO11" i="27"/>
  <c r="BN11" i="27"/>
  <c r="BM11" i="27"/>
  <c r="BI11" i="27"/>
  <c r="BC11" i="27"/>
  <c r="BB11" i="27"/>
  <c r="AX11" i="27"/>
  <c r="AW11" i="27"/>
  <c r="AR11" i="27"/>
  <c r="CP10" i="27"/>
  <c r="CO10" i="27"/>
  <c r="CG10" i="27"/>
  <c r="CF10" i="27"/>
  <c r="BX10" i="27"/>
  <c r="BW10" i="27"/>
  <c r="BO10" i="27"/>
  <c r="BN10" i="27"/>
  <c r="BM10" i="27"/>
  <c r="BI10" i="27"/>
  <c r="BD10" i="27"/>
  <c r="BC10" i="27"/>
  <c r="BB10" i="27"/>
  <c r="AX10" i="27"/>
  <c r="AW10" i="27"/>
  <c r="AR10" i="27"/>
  <c r="X39" i="27" l="1"/>
  <c r="AM27" i="27"/>
  <c r="X24" i="27"/>
  <c r="BU24" i="27" s="1"/>
  <c r="BX24" i="27" s="1"/>
  <c r="AE23" i="27"/>
  <c r="CD23" i="27" s="1"/>
  <c r="AE22" i="27"/>
  <c r="CD22" i="27" s="1"/>
  <c r="CG22" i="27" s="1"/>
  <c r="AE18" i="27"/>
  <c r="CD18" i="27" s="1"/>
  <c r="CG18" i="27" s="1"/>
  <c r="AM23" i="27"/>
  <c r="AL35" i="27"/>
  <c r="CM35" i="27" s="1"/>
  <c r="CP35" i="27" s="1"/>
  <c r="AL36" i="27"/>
  <c r="CM36" i="27" s="1"/>
  <c r="X25" i="27"/>
  <c r="CF37" i="27"/>
  <c r="AL29" i="27"/>
  <c r="CM29" i="27" s="1"/>
  <c r="AO44" i="27"/>
  <c r="Y36" i="27"/>
  <c r="AL18" i="27"/>
  <c r="CM18" i="27" s="1"/>
  <c r="CP18" i="27" s="1"/>
  <c r="AQ46" i="27"/>
  <c r="AM26" i="27"/>
  <c r="AM30" i="27"/>
  <c r="AL40" i="27"/>
  <c r="CM40" i="27" s="1"/>
  <c r="CR40" i="27" s="1"/>
  <c r="AQ45" i="27"/>
  <c r="X56" i="27"/>
  <c r="Y30" i="29"/>
  <c r="X30" i="29"/>
  <c r="BU30" i="29" s="1"/>
  <c r="BW30" i="29" s="1"/>
  <c r="AO38" i="29"/>
  <c r="AE41" i="29"/>
  <c r="CD41" i="29" s="1"/>
  <c r="AM58" i="29"/>
  <c r="AM59" i="29"/>
  <c r="CF59" i="29"/>
  <c r="X60" i="29"/>
  <c r="AN60" i="29" s="1"/>
  <c r="AR60" i="29" s="1"/>
  <c r="AL63" i="29"/>
  <c r="CM63" i="29" s="1"/>
  <c r="CR63" i="29" s="1"/>
  <c r="AE50" i="29"/>
  <c r="CD50" i="29" s="1"/>
  <c r="AF33" i="29"/>
  <c r="AE45" i="29"/>
  <c r="CD45" i="29" s="1"/>
  <c r="CG45" i="29" s="1"/>
  <c r="X47" i="29"/>
  <c r="BW62" i="29"/>
  <c r="X43" i="29"/>
  <c r="AE44" i="29"/>
  <c r="CD44" i="29" s="1"/>
  <c r="CF44" i="29" s="1"/>
  <c r="AF46" i="29"/>
  <c r="AL56" i="29"/>
  <c r="CM56" i="29" s="1"/>
  <c r="CP56" i="29" s="1"/>
  <c r="AF57" i="29"/>
  <c r="X58" i="29"/>
  <c r="BX26" i="29"/>
  <c r="Y27" i="29"/>
  <c r="AM28" i="29"/>
  <c r="BX25" i="29"/>
  <c r="BW25" i="29"/>
  <c r="CF31" i="29"/>
  <c r="CG31" i="29"/>
  <c r="CP61" i="29"/>
  <c r="CO61" i="29"/>
  <c r="CG41" i="29"/>
  <c r="CF41" i="29"/>
  <c r="BW63" i="29"/>
  <c r="BX63" i="29"/>
  <c r="AE28" i="29"/>
  <c r="AL32" i="29"/>
  <c r="CM32" i="29" s="1"/>
  <c r="CP32" i="29" s="1"/>
  <c r="X33" i="29"/>
  <c r="BU33" i="29" s="1"/>
  <c r="X48" i="29"/>
  <c r="BU48" i="29" s="1"/>
  <c r="CF56" i="29"/>
  <c r="Y25" i="29"/>
  <c r="AM26" i="29"/>
  <c r="BX30" i="29"/>
  <c r="AF35" i="29"/>
  <c r="X36" i="29"/>
  <c r="AN36" i="29" s="1"/>
  <c r="AR36" i="29" s="1"/>
  <c r="CO36" i="29"/>
  <c r="X40" i="29"/>
  <c r="AM42" i="29"/>
  <c r="AL44" i="29"/>
  <c r="CM44" i="29" s="1"/>
  <c r="BX44" i="29"/>
  <c r="Y50" i="29"/>
  <c r="X53" i="29"/>
  <c r="AM54" i="29"/>
  <c r="AF55" i="29"/>
  <c r="AE58" i="29"/>
  <c r="CD58" i="29" s="1"/>
  <c r="CF58" i="29" s="1"/>
  <c r="AM60" i="29"/>
  <c r="AL27" i="29"/>
  <c r="CM27" i="29" s="1"/>
  <c r="CP27" i="29" s="1"/>
  <c r="AE29" i="29"/>
  <c r="CD29" i="29" s="1"/>
  <c r="CG29" i="29" s="1"/>
  <c r="AL30" i="29"/>
  <c r="CM30" i="29" s="1"/>
  <c r="CR30" i="29" s="1"/>
  <c r="X39" i="29"/>
  <c r="AO39" i="29" s="1"/>
  <c r="AP39" i="29" s="1"/>
  <c r="AL41" i="29"/>
  <c r="CM41" i="29" s="1"/>
  <c r="AE47" i="29"/>
  <c r="AE48" i="29"/>
  <c r="CD48" i="29" s="1"/>
  <c r="CF48" i="29" s="1"/>
  <c r="AE49" i="29"/>
  <c r="CD49" i="29" s="1"/>
  <c r="CF49" i="29" s="1"/>
  <c r="X52" i="29"/>
  <c r="X56" i="29"/>
  <c r="AN56" i="29" s="1"/>
  <c r="AR56" i="29" s="1"/>
  <c r="AL62" i="29"/>
  <c r="AN26" i="29"/>
  <c r="AR26" i="29" s="1"/>
  <c r="AQ44" i="29"/>
  <c r="BU47" i="29"/>
  <c r="X64" i="29"/>
  <c r="AL29" i="29"/>
  <c r="CM29" i="29" s="1"/>
  <c r="AE32" i="29"/>
  <c r="X35" i="29"/>
  <c r="BU35" i="29" s="1"/>
  <c r="BW35" i="29" s="1"/>
  <c r="AL47" i="29"/>
  <c r="CM47" i="29" s="1"/>
  <c r="CO47" i="29" s="1"/>
  <c r="CP63" i="29"/>
  <c r="X67" i="29"/>
  <c r="AM46" i="29"/>
  <c r="AO26" i="29"/>
  <c r="AP26" i="29" s="1"/>
  <c r="BX34" i="29"/>
  <c r="BW34" i="29"/>
  <c r="CF40" i="29"/>
  <c r="CG40" i="29"/>
  <c r="CO29" i="29"/>
  <c r="CP29" i="29"/>
  <c r="CP39" i="29"/>
  <c r="CO39" i="29"/>
  <c r="CF39" i="29"/>
  <c r="CG39" i="29"/>
  <c r="BU27" i="29"/>
  <c r="CR27" i="29" s="1"/>
  <c r="CP31" i="29"/>
  <c r="CO31" i="29"/>
  <c r="CO50" i="29"/>
  <c r="CR50" i="29"/>
  <c r="CP50" i="29"/>
  <c r="CP51" i="29"/>
  <c r="CO51" i="29"/>
  <c r="CO45" i="29"/>
  <c r="CP45" i="29"/>
  <c r="CR26" i="29"/>
  <c r="CP26" i="29"/>
  <c r="CO26" i="29"/>
  <c r="CO32" i="29"/>
  <c r="CP42" i="29"/>
  <c r="CO42" i="29"/>
  <c r="BX50" i="29"/>
  <c r="BW50" i="29"/>
  <c r="X31" i="29"/>
  <c r="Y31" i="29"/>
  <c r="CP28" i="29"/>
  <c r="CO28" i="29"/>
  <c r="CG38" i="29"/>
  <c r="CF38" i="29"/>
  <c r="AN39" i="29"/>
  <c r="AR39" i="29" s="1"/>
  <c r="CO60" i="29"/>
  <c r="CR60" i="29"/>
  <c r="AL25" i="29"/>
  <c r="CM25" i="29" s="1"/>
  <c r="X28" i="29"/>
  <c r="CF29" i="29"/>
  <c r="AL34" i="29"/>
  <c r="CM34" i="29" s="1"/>
  <c r="BX35" i="29"/>
  <c r="CG36" i="29"/>
  <c r="AQ38" i="29"/>
  <c r="AN38" i="29"/>
  <c r="AR38" i="29" s="1"/>
  <c r="Y42" i="29"/>
  <c r="X42" i="29"/>
  <c r="Y45" i="29"/>
  <c r="Y46" i="29"/>
  <c r="X46" i="29"/>
  <c r="BX49" i="29"/>
  <c r="CP49" i="29"/>
  <c r="AM51" i="29"/>
  <c r="AM57" i="29"/>
  <c r="AL57" i="29"/>
  <c r="CM57" i="29" s="1"/>
  <c r="AQ26" i="29"/>
  <c r="CD25" i="29"/>
  <c r="AE27" i="29"/>
  <c r="CD27" i="29" s="1"/>
  <c r="X29" i="29"/>
  <c r="X32" i="29"/>
  <c r="AL33" i="29"/>
  <c r="CM33" i="29" s="1"/>
  <c r="AE37" i="29"/>
  <c r="Y38" i="29"/>
  <c r="CP38" i="29"/>
  <c r="AM39" i="29"/>
  <c r="AE43" i="29"/>
  <c r="CD43" i="29" s="1"/>
  <c r="CF45" i="29"/>
  <c r="AO49" i="29"/>
  <c r="CG52" i="29"/>
  <c r="CP54" i="29"/>
  <c r="CO54" i="29"/>
  <c r="CR54" i="29"/>
  <c r="CF55" i="29"/>
  <c r="AQ45" i="29"/>
  <c r="AN45" i="29"/>
  <c r="AR45" i="29" s="1"/>
  <c r="CG62" i="29"/>
  <c r="CF62" i="29"/>
  <c r="CD26" i="29"/>
  <c r="CD30" i="29"/>
  <c r="CP30" i="29"/>
  <c r="AM43" i="29"/>
  <c r="AL43" i="29"/>
  <c r="CM43" i="29" s="1"/>
  <c r="CG48" i="29"/>
  <c r="CR49" i="29"/>
  <c r="CF51" i="29"/>
  <c r="BU52" i="29"/>
  <c r="Y55" i="29"/>
  <c r="X55" i="29"/>
  <c r="CG57" i="29"/>
  <c r="CF57" i="29"/>
  <c r="AO25" i="29"/>
  <c r="AQ34" i="29"/>
  <c r="CM37" i="29"/>
  <c r="AF38" i="29"/>
  <c r="BU41" i="29"/>
  <c r="CO46" i="29"/>
  <c r="AQ50" i="29"/>
  <c r="AN50" i="29"/>
  <c r="AR50" i="29" s="1"/>
  <c r="AO50" i="29"/>
  <c r="BU43" i="29"/>
  <c r="AO45" i="29"/>
  <c r="CP59" i="29"/>
  <c r="CO59" i="29"/>
  <c r="BU39" i="29"/>
  <c r="AN41" i="29"/>
  <c r="AR41" i="29" s="1"/>
  <c r="Y51" i="29"/>
  <c r="X51" i="29"/>
  <c r="CG53" i="29"/>
  <c r="CF53" i="29"/>
  <c r="CP58" i="29"/>
  <c r="CO58" i="29"/>
  <c r="X59" i="29"/>
  <c r="Y59" i="29"/>
  <c r="AQ36" i="29"/>
  <c r="AQ43" i="29"/>
  <c r="BU45" i="29"/>
  <c r="AM52" i="29"/>
  <c r="AL52" i="29"/>
  <c r="CO56" i="29"/>
  <c r="CR56" i="29"/>
  <c r="CP55" i="29"/>
  <c r="CO55" i="29"/>
  <c r="CP60" i="29"/>
  <c r="AF34" i="29"/>
  <c r="AL35" i="29"/>
  <c r="BU38" i="29"/>
  <c r="CR38" i="29" s="1"/>
  <c r="CR44" i="29"/>
  <c r="AM48" i="29"/>
  <c r="AL48" i="29"/>
  <c r="AF51" i="29"/>
  <c r="CR53" i="29"/>
  <c r="CP53" i="29"/>
  <c r="CO53" i="29"/>
  <c r="Y69" i="29"/>
  <c r="X69" i="29"/>
  <c r="AN58" i="29"/>
  <c r="AR58" i="29" s="1"/>
  <c r="AN63" i="29"/>
  <c r="AR63" i="29" s="1"/>
  <c r="BU61" i="29"/>
  <c r="AO61" i="29"/>
  <c r="AP61" i="29" s="1"/>
  <c r="AQ61" i="29"/>
  <c r="CG63" i="29"/>
  <c r="CF63" i="29"/>
  <c r="AE54" i="29"/>
  <c r="CD54" i="29" s="1"/>
  <c r="X57" i="29"/>
  <c r="Y61" i="29"/>
  <c r="CR61" i="29"/>
  <c r="AO63" i="29"/>
  <c r="CO63" i="29"/>
  <c r="CP92" i="29"/>
  <c r="CO92" i="29"/>
  <c r="AN62" i="29"/>
  <c r="AR62" i="29" s="1"/>
  <c r="AO62" i="29"/>
  <c r="X92" i="29"/>
  <c r="AL24" i="27"/>
  <c r="CM24" i="27" s="1"/>
  <c r="CP24" i="27" s="1"/>
  <c r="X29" i="27"/>
  <c r="BU29" i="27" s="1"/>
  <c r="BX29" i="27" s="1"/>
  <c r="AE38" i="27"/>
  <c r="CD38" i="27" s="1"/>
  <c r="X41" i="27"/>
  <c r="AQ41" i="27" s="1"/>
  <c r="X54" i="27"/>
  <c r="Y19" i="27"/>
  <c r="AF30" i="27"/>
  <c r="Y51" i="27"/>
  <c r="X53" i="27"/>
  <c r="AQ42" i="27"/>
  <c r="Y22" i="27"/>
  <c r="X23" i="27"/>
  <c r="BU23" i="27" s="1"/>
  <c r="BW23" i="27" s="1"/>
  <c r="AL37" i="27"/>
  <c r="CM37" i="27" s="1"/>
  <c r="CR37" i="27" s="1"/>
  <c r="AQ47" i="27"/>
  <c r="AQ20" i="28"/>
  <c r="BX182" i="28"/>
  <c r="BW182" i="28"/>
  <c r="CP183" i="28"/>
  <c r="CO183" i="28"/>
  <c r="AF184" i="28"/>
  <c r="AE184" i="28"/>
  <c r="CD184" i="28" s="1"/>
  <c r="AQ29" i="28"/>
  <c r="AO29" i="28"/>
  <c r="AP29" i="28" s="1"/>
  <c r="AM37" i="28"/>
  <c r="AL37" i="28"/>
  <c r="AM36" i="28"/>
  <c r="AL36" i="28"/>
  <c r="AN36" i="28" s="1"/>
  <c r="AR36" i="28" s="1"/>
  <c r="AF39" i="28"/>
  <c r="AE39" i="28"/>
  <c r="AF40" i="28"/>
  <c r="AE40" i="28"/>
  <c r="AF41" i="28"/>
  <c r="AE41" i="28"/>
  <c r="AF42" i="28"/>
  <c r="AE42" i="28"/>
  <c r="AF43" i="28"/>
  <c r="AE43" i="28"/>
  <c r="Y60" i="28"/>
  <c r="X60" i="28"/>
  <c r="AN183" i="28"/>
  <c r="AR183" i="28" s="1"/>
  <c r="BU183" i="28"/>
  <c r="AO183" i="28"/>
  <c r="AP183" i="28" s="1"/>
  <c r="AQ21" i="28"/>
  <c r="AO21" i="28"/>
  <c r="AP21" i="28" s="1"/>
  <c r="Y48" i="28"/>
  <c r="X48" i="28"/>
  <c r="AQ58" i="28"/>
  <c r="AO58" i="28"/>
  <c r="AN58" i="28"/>
  <c r="AR58" i="28" s="1"/>
  <c r="AQ59" i="28"/>
  <c r="AM182" i="28"/>
  <c r="AL182" i="28"/>
  <c r="CM182" i="28" s="1"/>
  <c r="CO185" i="28"/>
  <c r="CP185" i="28"/>
  <c r="AO17" i="28"/>
  <c r="AP19" i="28"/>
  <c r="AQ56" i="28"/>
  <c r="AO56" i="28"/>
  <c r="AP56" i="28" s="1"/>
  <c r="AN56" i="28"/>
  <c r="AR56" i="28" s="1"/>
  <c r="AQ22" i="28"/>
  <c r="AO22" i="28"/>
  <c r="AP22" i="28" s="1"/>
  <c r="AF23" i="28"/>
  <c r="AE23" i="28"/>
  <c r="AF24" i="28"/>
  <c r="AE24" i="28"/>
  <c r="AF25" i="28"/>
  <c r="AE25" i="28"/>
  <c r="AN29" i="28"/>
  <c r="AR29" i="28" s="1"/>
  <c r="AQ54" i="28"/>
  <c r="AO54" i="28"/>
  <c r="AN54" i="28"/>
  <c r="AR54" i="28" s="1"/>
  <c r="AO55" i="28"/>
  <c r="AM167" i="28"/>
  <c r="AL167" i="28"/>
  <c r="CM167" i="28" s="1"/>
  <c r="CP167" i="28" s="1"/>
  <c r="CG183" i="28"/>
  <c r="CF183" i="28"/>
  <c r="AF17" i="28"/>
  <c r="AE17" i="28"/>
  <c r="AN17" i="28" s="1"/>
  <c r="AR17" i="28" s="1"/>
  <c r="AP20" i="28"/>
  <c r="AF46" i="28"/>
  <c r="AE46" i="28"/>
  <c r="AQ52" i="28"/>
  <c r="AO52" i="28"/>
  <c r="AN52" i="28"/>
  <c r="AR52" i="28" s="1"/>
  <c r="AQ185" i="28"/>
  <c r="BU185" i="28"/>
  <c r="AO185" i="28"/>
  <c r="AP185" i="28" s="1"/>
  <c r="BX205" i="28"/>
  <c r="BW205" i="28"/>
  <c r="AQ187" i="28"/>
  <c r="BU187" i="28"/>
  <c r="CP201" i="28"/>
  <c r="CO201" i="28"/>
  <c r="AM219" i="28"/>
  <c r="AL219" i="28"/>
  <c r="Y259" i="28"/>
  <c r="X259" i="28"/>
  <c r="X23" i="28"/>
  <c r="X24" i="28"/>
  <c r="X25" i="28"/>
  <c r="AE36" i="28"/>
  <c r="AE37" i="28"/>
  <c r="AO37" i="28" s="1"/>
  <c r="X39" i="28"/>
  <c r="X40" i="28"/>
  <c r="X41" i="28"/>
  <c r="X42" i="28"/>
  <c r="X43" i="28"/>
  <c r="X44" i="28"/>
  <c r="X45" i="28"/>
  <c r="X46" i="28"/>
  <c r="X61" i="28"/>
  <c r="Y62" i="28"/>
  <c r="Y63" i="28"/>
  <c r="CP186" i="28"/>
  <c r="CO186" i="28"/>
  <c r="BX197" i="28"/>
  <c r="BW197" i="28"/>
  <c r="AM200" i="28"/>
  <c r="AL200" i="28"/>
  <c r="CM200" i="28" s="1"/>
  <c r="CP206" i="28"/>
  <c r="CO206" i="28"/>
  <c r="CP214" i="28"/>
  <c r="CO214" i="28"/>
  <c r="AF220" i="28"/>
  <c r="AE220" i="28"/>
  <c r="CD220" i="28" s="1"/>
  <c r="AO225" i="28"/>
  <c r="AN19" i="28"/>
  <c r="AR19" i="28" s="1"/>
  <c r="AN20" i="28"/>
  <c r="AR20" i="28" s="1"/>
  <c r="AQ28" i="28"/>
  <c r="BU184" i="28"/>
  <c r="AM188" i="28"/>
  <c r="AL188" i="28"/>
  <c r="CM188" i="28" s="1"/>
  <c r="CG190" i="28"/>
  <c r="Y192" i="28"/>
  <c r="X192" i="28"/>
  <c r="Y198" i="28"/>
  <c r="X198" i="28"/>
  <c r="AF204" i="28"/>
  <c r="AE204" i="28"/>
  <c r="CP216" i="28"/>
  <c r="CO216" i="28"/>
  <c r="BX221" i="28"/>
  <c r="BW221" i="28"/>
  <c r="Y236" i="28"/>
  <c r="X236" i="28"/>
  <c r="CG237" i="28"/>
  <c r="CF237" i="28"/>
  <c r="AF244" i="28"/>
  <c r="AE244" i="28"/>
  <c r="CF321" i="28"/>
  <c r="CG321" i="28"/>
  <c r="BX322" i="28"/>
  <c r="BW322" i="28"/>
  <c r="AO331" i="28"/>
  <c r="AN331" i="28"/>
  <c r="AR331" i="28" s="1"/>
  <c r="AQ331" i="28"/>
  <c r="CG201" i="28"/>
  <c r="CF201" i="28"/>
  <c r="Y187" i="28"/>
  <c r="CG192" i="28"/>
  <c r="CF192" i="28"/>
  <c r="CP192" i="28"/>
  <c r="CO192" i="28"/>
  <c r="BW196" i="28"/>
  <c r="CG197" i="28"/>
  <c r="Y212" i="28"/>
  <c r="X212" i="28"/>
  <c r="AQ214" i="28"/>
  <c r="AN214" i="28"/>
  <c r="AR214" i="28" s="1"/>
  <c r="CG217" i="28"/>
  <c r="CF217" i="28"/>
  <c r="CG302" i="28"/>
  <c r="CF302" i="28"/>
  <c r="BW317" i="28"/>
  <c r="BX317" i="28"/>
  <c r="CG189" i="28"/>
  <c r="CF189" i="28"/>
  <c r="AF196" i="28"/>
  <c r="AE196" i="28"/>
  <c r="AN196" i="28" s="1"/>
  <c r="AR196" i="28" s="1"/>
  <c r="CP211" i="28"/>
  <c r="CO211" i="28"/>
  <c r="CR211" i="28"/>
  <c r="CF225" i="28"/>
  <c r="CG225" i="28"/>
  <c r="Y302" i="28"/>
  <c r="X302" i="28"/>
  <c r="AE26" i="28"/>
  <c r="AO26" i="28" s="1"/>
  <c r="AE27" i="28"/>
  <c r="AQ27" i="28" s="1"/>
  <c r="AL28" i="28"/>
  <c r="AO28" i="28" s="1"/>
  <c r="X34" i="28"/>
  <c r="X35" i="28"/>
  <c r="AL38" i="28"/>
  <c r="AO38" i="28" s="1"/>
  <c r="AN53" i="28"/>
  <c r="AR53" i="28" s="1"/>
  <c r="AN55" i="28"/>
  <c r="AR55" i="28" s="1"/>
  <c r="AN57" i="28"/>
  <c r="AR57" i="28" s="1"/>
  <c r="AN59" i="28"/>
  <c r="AR59" i="28" s="1"/>
  <c r="BU186" i="28"/>
  <c r="Y194" i="28"/>
  <c r="X194" i="28"/>
  <c r="AO196" i="28"/>
  <c r="CP198" i="28"/>
  <c r="CO198" i="28"/>
  <c r="CG203" i="28"/>
  <c r="CF203" i="28"/>
  <c r="CP203" i="28"/>
  <c r="CO203" i="28"/>
  <c r="AN211" i="28"/>
  <c r="AR211" i="28" s="1"/>
  <c r="AO57" i="28"/>
  <c r="AO59" i="28"/>
  <c r="AN182" i="28"/>
  <c r="AR182" i="28" s="1"/>
  <c r="AQ197" i="28"/>
  <c r="AF210" i="28"/>
  <c r="AE210" i="28"/>
  <c r="AN210" i="28" s="1"/>
  <c r="AR210" i="28" s="1"/>
  <c r="AO211" i="28"/>
  <c r="AP211" i="28" s="1"/>
  <c r="CG211" i="28"/>
  <c r="Y216" i="28"/>
  <c r="X216" i="28"/>
  <c r="AO250" i="28"/>
  <c r="AP250" i="28" s="1"/>
  <c r="AN250" i="28"/>
  <c r="AR250" i="28" s="1"/>
  <c r="AQ250" i="28"/>
  <c r="BX211" i="28"/>
  <c r="BW211" i="28"/>
  <c r="CP304" i="28"/>
  <c r="CO304" i="28"/>
  <c r="AO182" i="28"/>
  <c r="AP182" i="28" s="1"/>
  <c r="AL184" i="28"/>
  <c r="CM184" i="28" s="1"/>
  <c r="AF186" i="28"/>
  <c r="AE186" i="28"/>
  <c r="AQ186" i="28" s="1"/>
  <c r="CO187" i="28"/>
  <c r="CR187" i="28"/>
  <c r="BX190" i="28"/>
  <c r="BW190" i="28"/>
  <c r="BU206" i="28"/>
  <c r="AO206" i="28"/>
  <c r="BW210" i="28"/>
  <c r="AQ211" i="28"/>
  <c r="CO212" i="28"/>
  <c r="CP212" i="28"/>
  <c r="AF213" i="28"/>
  <c r="AE213" i="28"/>
  <c r="CD213" i="28" s="1"/>
  <c r="AL218" i="28"/>
  <c r="CM218" i="28" s="1"/>
  <c r="CO191" i="28"/>
  <c r="CD221" i="28"/>
  <c r="CG188" i="28"/>
  <c r="CF188" i="28"/>
  <c r="Y191" i="28"/>
  <c r="X191" i="28"/>
  <c r="CP191" i="28"/>
  <c r="AL199" i="28"/>
  <c r="CM199" i="28" s="1"/>
  <c r="AN204" i="28"/>
  <c r="AR204" i="28" s="1"/>
  <c r="Y207" i="28"/>
  <c r="X207" i="28"/>
  <c r="CP207" i="28"/>
  <c r="AM209" i="28"/>
  <c r="AL209" i="28"/>
  <c r="CR215" i="28"/>
  <c r="CO215" i="28"/>
  <c r="CP215" i="28"/>
  <c r="Y220" i="28"/>
  <c r="X220" i="28"/>
  <c r="CG223" i="28"/>
  <c r="CF223" i="28"/>
  <c r="CP217" i="28"/>
  <c r="AM221" i="28"/>
  <c r="AL221" i="28"/>
  <c r="CM221" i="28" s="1"/>
  <c r="Y222" i="28"/>
  <c r="X222" i="28"/>
  <c r="BX225" i="28"/>
  <c r="BW225" i="28"/>
  <c r="CG227" i="28"/>
  <c r="CF227" i="28"/>
  <c r="AQ231" i="28"/>
  <c r="CG232" i="28"/>
  <c r="CF232" i="28"/>
  <c r="Y262" i="28"/>
  <c r="X262" i="28"/>
  <c r="AN306" i="28"/>
  <c r="AR306" i="28" s="1"/>
  <c r="X307" i="28"/>
  <c r="Y307" i="28"/>
  <c r="AQ310" i="28"/>
  <c r="AP312" i="28"/>
  <c r="BW318" i="28"/>
  <c r="BX318" i="28"/>
  <c r="BW324" i="28"/>
  <c r="BX324" i="28"/>
  <c r="AN208" i="28"/>
  <c r="AR208" i="28" s="1"/>
  <c r="AM223" i="28"/>
  <c r="AL223" i="28"/>
  <c r="Y226" i="28"/>
  <c r="X226" i="28"/>
  <c r="AF228" i="28"/>
  <c r="AE228" i="28"/>
  <c r="CD228" i="28" s="1"/>
  <c r="CO230" i="28"/>
  <c r="CG230" i="28"/>
  <c r="CF230" i="28"/>
  <c r="CR232" i="28"/>
  <c r="CP232" i="28"/>
  <c r="CO232" i="28"/>
  <c r="CP237" i="28"/>
  <c r="CO237" i="28"/>
  <c r="CR237" i="28"/>
  <c r="AF247" i="28"/>
  <c r="AE247" i="28"/>
  <c r="CR305" i="28"/>
  <c r="CO305" i="28"/>
  <c r="CP305" i="28"/>
  <c r="AE306" i="28"/>
  <c r="CD306" i="28" s="1"/>
  <c r="AF306" i="28"/>
  <c r="BU312" i="28"/>
  <c r="AN312" i="28"/>
  <c r="AR312" i="28" s="1"/>
  <c r="AQ312" i="28"/>
  <c r="X188" i="28"/>
  <c r="AL189" i="28"/>
  <c r="CM189" i="28" s="1"/>
  <c r="AL193" i="28"/>
  <c r="CM193" i="28" s="1"/>
  <c r="AL194" i="28"/>
  <c r="CM194" i="28" s="1"/>
  <c r="AL195" i="28"/>
  <c r="AO199" i="28"/>
  <c r="BU199" i="28"/>
  <c r="X200" i="28"/>
  <c r="AE206" i="28"/>
  <c r="BU208" i="28"/>
  <c r="X209" i="28"/>
  <c r="BU214" i="28"/>
  <c r="CR214" i="28" s="1"/>
  <c r="AO214" i="28"/>
  <c r="AP214" i="28" s="1"/>
  <c r="CP220" i="28"/>
  <c r="CO220" i="28"/>
  <c r="AE224" i="28"/>
  <c r="CD224" i="28" s="1"/>
  <c r="AM227" i="28"/>
  <c r="AL227" i="28"/>
  <c r="AQ227" i="28" s="1"/>
  <c r="BU229" i="28"/>
  <c r="AO235" i="28"/>
  <c r="Y261" i="28"/>
  <c r="X261" i="28"/>
  <c r="X308" i="28"/>
  <c r="Y308" i="28"/>
  <c r="CO308" i="28"/>
  <c r="CP308" i="28"/>
  <c r="CP315" i="28"/>
  <c r="CO315" i="28"/>
  <c r="CM317" i="28"/>
  <c r="AN317" i="28"/>
  <c r="AR317" i="28" s="1"/>
  <c r="CP326" i="28"/>
  <c r="CO326" i="28"/>
  <c r="AE187" i="28"/>
  <c r="CD187" i="28" s="1"/>
  <c r="AE191" i="28"/>
  <c r="CD191" i="28" s="1"/>
  <c r="AL196" i="28"/>
  <c r="CM196" i="28" s="1"/>
  <c r="AE198" i="28"/>
  <c r="X201" i="28"/>
  <c r="X203" i="28"/>
  <c r="AL204" i="28"/>
  <c r="CM204" i="28" s="1"/>
  <c r="AE207" i="28"/>
  <c r="CD207" i="28" s="1"/>
  <c r="AL210" i="28"/>
  <c r="CM210" i="28" s="1"/>
  <c r="AE212" i="28"/>
  <c r="CD212" i="28" s="1"/>
  <c r="CP228" i="28"/>
  <c r="CO228" i="28"/>
  <c r="CR234" i="28"/>
  <c r="CP234" i="28"/>
  <c r="CO234" i="28"/>
  <c r="AF246" i="28"/>
  <c r="AE246" i="28"/>
  <c r="CG308" i="28"/>
  <c r="CF308" i="28"/>
  <c r="AM310" i="28"/>
  <c r="AL310" i="28"/>
  <c r="CM310" i="28" s="1"/>
  <c r="X319" i="28"/>
  <c r="Y319" i="28"/>
  <c r="AN189" i="28"/>
  <c r="AR189" i="28" s="1"/>
  <c r="AL190" i="28"/>
  <c r="AN195" i="28"/>
  <c r="AR195" i="28" s="1"/>
  <c r="AL197" i="28"/>
  <c r="AO197" i="28" s="1"/>
  <c r="AE199" i="28"/>
  <c r="AQ199" i="28" s="1"/>
  <c r="AL205" i="28"/>
  <c r="CM205" i="28" s="1"/>
  <c r="AE208" i="28"/>
  <c r="CD208" i="28" s="1"/>
  <c r="AF215" i="28"/>
  <c r="AE215" i="28"/>
  <c r="AN215" i="28" s="1"/>
  <c r="AR215" i="28" s="1"/>
  <c r="CG219" i="28"/>
  <c r="CF219" i="28"/>
  <c r="AQ221" i="28"/>
  <c r="CO222" i="28"/>
  <c r="AQ223" i="28"/>
  <c r="CP224" i="28"/>
  <c r="CO224" i="28"/>
  <c r="AF233" i="28"/>
  <c r="AE233" i="28"/>
  <c r="CD233" i="28" s="1"/>
  <c r="AM238" i="28"/>
  <c r="AL238" i="28"/>
  <c r="CM238" i="28" s="1"/>
  <c r="BW243" i="28"/>
  <c r="AO254" i="28"/>
  <c r="AP254" i="28" s="1"/>
  <c r="AN254" i="28"/>
  <c r="AR254" i="28" s="1"/>
  <c r="AQ254" i="28"/>
  <c r="Y260" i="28"/>
  <c r="X260" i="28"/>
  <c r="CG304" i="28"/>
  <c r="CF304" i="28"/>
  <c r="AO189" i="28"/>
  <c r="AP189" i="28" s="1"/>
  <c r="AO195" i="28"/>
  <c r="AP195" i="28" s="1"/>
  <c r="AQ213" i="28"/>
  <c r="BU213" i="28"/>
  <c r="AO213" i="28"/>
  <c r="AP213" i="28" s="1"/>
  <c r="AN213" i="28"/>
  <c r="AR213" i="28" s="1"/>
  <c r="Y217" i="28"/>
  <c r="X217" i="28"/>
  <c r="AF218" i="28"/>
  <c r="AE218" i="28"/>
  <c r="AQ218" i="28" s="1"/>
  <c r="BX219" i="28"/>
  <c r="BW219" i="28"/>
  <c r="CF222" i="28"/>
  <c r="CO226" i="28"/>
  <c r="CP230" i="28"/>
  <c r="AQ232" i="28"/>
  <c r="CG236" i="28"/>
  <c r="AF245" i="28"/>
  <c r="AE245" i="28"/>
  <c r="CR248" i="28"/>
  <c r="CP248" i="28"/>
  <c r="AO252" i="28"/>
  <c r="AP252" i="28" s="1"/>
  <c r="AN252" i="28"/>
  <c r="AR252" i="28" s="1"/>
  <c r="AQ252" i="28"/>
  <c r="AO253" i="28"/>
  <c r="AP253" i="28" s="1"/>
  <c r="AM303" i="28"/>
  <c r="AL303" i="28"/>
  <c r="CM303" i="28" s="1"/>
  <c r="CR312" i="28"/>
  <c r="CP312" i="28"/>
  <c r="CO312" i="28"/>
  <c r="CG318" i="28"/>
  <c r="CF318" i="28"/>
  <c r="Y320" i="28"/>
  <c r="X320" i="28"/>
  <c r="AQ315" i="28"/>
  <c r="AN315" i="28"/>
  <c r="AR315" i="28" s="1"/>
  <c r="CO322" i="28"/>
  <c r="CR322" i="28"/>
  <c r="CP328" i="28"/>
  <c r="CO328" i="28"/>
  <c r="CD396" i="28"/>
  <c r="CG401" i="28"/>
  <c r="CF401" i="28"/>
  <c r="X230" i="28"/>
  <c r="AL231" i="28"/>
  <c r="CF231" i="28"/>
  <c r="CO233" i="28"/>
  <c r="AE234" i="28"/>
  <c r="AN234" i="28" s="1"/>
  <c r="AR234" i="28" s="1"/>
  <c r="AQ234" i="28"/>
  <c r="X237" i="28"/>
  <c r="AL239" i="28"/>
  <c r="AQ239" i="28" s="1"/>
  <c r="CF239" i="28"/>
  <c r="AL240" i="28"/>
  <c r="CM240" i="28" s="1"/>
  <c r="CO241" i="28"/>
  <c r="CO242" i="28"/>
  <c r="CO243" i="28"/>
  <c r="CP244" i="28"/>
  <c r="CP245" i="28"/>
  <c r="CP246" i="28"/>
  <c r="AN249" i="28"/>
  <c r="AR249" i="28" s="1"/>
  <c r="AN251" i="28"/>
  <c r="AR251" i="28" s="1"/>
  <c r="AN253" i="28"/>
  <c r="AR253" i="28" s="1"/>
  <c r="X258" i="28"/>
  <c r="BW305" i="28"/>
  <c r="AN310" i="28"/>
  <c r="AR310" i="28" s="1"/>
  <c r="AM311" i="28"/>
  <c r="BU311" i="28"/>
  <c r="CG314" i="28"/>
  <c r="Y315" i="28"/>
  <c r="CF315" i="28"/>
  <c r="X316" i="28"/>
  <c r="AO317" i="28"/>
  <c r="AP317" i="28" s="1"/>
  <c r="AE320" i="28"/>
  <c r="CD320" i="28" s="1"/>
  <c r="BX321" i="28"/>
  <c r="Y323" i="28"/>
  <c r="X323" i="28"/>
  <c r="CR330" i="28"/>
  <c r="CP330" i="28"/>
  <c r="CO330" i="28"/>
  <c r="AQ466" i="28"/>
  <c r="AO466" i="28"/>
  <c r="AN466" i="28"/>
  <c r="AR466" i="28" s="1"/>
  <c r="BU466" i="28"/>
  <c r="CP233" i="28"/>
  <c r="CP242" i="28"/>
  <c r="CO311" i="28"/>
  <c r="CP320" i="28"/>
  <c r="AQ322" i="28"/>
  <c r="AN322" i="28"/>
  <c r="AR322" i="28" s="1"/>
  <c r="AO322" i="28"/>
  <c r="AP322" i="28" s="1"/>
  <c r="CO323" i="28"/>
  <c r="CG325" i="28"/>
  <c r="CF325" i="28"/>
  <c r="BW325" i="28"/>
  <c r="AQ326" i="28"/>
  <c r="BU326" i="28"/>
  <c r="CR326" i="28" s="1"/>
  <c r="AO326" i="28"/>
  <c r="AP326" i="28" s="1"/>
  <c r="CG328" i="28"/>
  <c r="CF328" i="28"/>
  <c r="CG331" i="28"/>
  <c r="CF331" i="28"/>
  <c r="BX338" i="28"/>
  <c r="BW338" i="28"/>
  <c r="CR369" i="28"/>
  <c r="CP369" i="28"/>
  <c r="CO369" i="28"/>
  <c r="AN223" i="28"/>
  <c r="AR223" i="28" s="1"/>
  <c r="AN227" i="28"/>
  <c r="AR227" i="28" s="1"/>
  <c r="AN231" i="28"/>
  <c r="AR231" i="28" s="1"/>
  <c r="AN239" i="28"/>
  <c r="AR239" i="28" s="1"/>
  <c r="AN240" i="28"/>
  <c r="AR240" i="28" s="1"/>
  <c r="AO303" i="28"/>
  <c r="BU303" i="28"/>
  <c r="CO306" i="28"/>
  <c r="AF308" i="28"/>
  <c r="X309" i="28"/>
  <c r="CP311" i="28"/>
  <c r="X313" i="28"/>
  <c r="AF315" i="28"/>
  <c r="AE316" i="28"/>
  <c r="CD316" i="28" s="1"/>
  <c r="AM320" i="28"/>
  <c r="Y322" i="28"/>
  <c r="CF322" i="28"/>
  <c r="CP323" i="28"/>
  <c r="CO327" i="28"/>
  <c r="CG327" i="28"/>
  <c r="CF327" i="28"/>
  <c r="BX329" i="28"/>
  <c r="BW329" i="28"/>
  <c r="AN336" i="28"/>
  <c r="AR336" i="28" s="1"/>
  <c r="AQ336" i="28"/>
  <c r="AO336" i="28"/>
  <c r="BU336" i="28"/>
  <c r="CD408" i="28"/>
  <c r="AN232" i="28"/>
  <c r="AR232" i="28" s="1"/>
  <c r="AO240" i="28"/>
  <c r="AP240" i="28" s="1"/>
  <c r="BU240" i="28"/>
  <c r="AN248" i="28"/>
  <c r="AR248" i="28" s="1"/>
  <c r="BU304" i="28"/>
  <c r="CR304" i="28" s="1"/>
  <c r="AO304" i="28"/>
  <c r="AN304" i="28"/>
  <c r="AR304" i="28" s="1"/>
  <c r="CP307" i="28"/>
  <c r="BU310" i="28"/>
  <c r="AO310" i="28"/>
  <c r="AQ311" i="28"/>
  <c r="AN311" i="28"/>
  <c r="AR311" i="28" s="1"/>
  <c r="AN318" i="28"/>
  <c r="AR318" i="28" s="1"/>
  <c r="AO318" i="28"/>
  <c r="AP318" i="28" s="1"/>
  <c r="CO318" i="28"/>
  <c r="CR318" i="28"/>
  <c r="CP319" i="28"/>
  <c r="CR324" i="28"/>
  <c r="CP324" i="28"/>
  <c r="AE329" i="28"/>
  <c r="CD329" i="28" s="1"/>
  <c r="AF329" i="28"/>
  <c r="CO331" i="28"/>
  <c r="CR331" i="28"/>
  <c r="CR333" i="28"/>
  <c r="CP333" i="28"/>
  <c r="CR338" i="28"/>
  <c r="CP338" i="28"/>
  <c r="CO338" i="28"/>
  <c r="BW223" i="28"/>
  <c r="X224" i="28"/>
  <c r="AL225" i="28"/>
  <c r="CM225" i="28" s="1"/>
  <c r="BW227" i="28"/>
  <c r="X228" i="28"/>
  <c r="AL229" i="28"/>
  <c r="AO229" i="28" s="1"/>
  <c r="X233" i="28"/>
  <c r="AL235" i="28"/>
  <c r="AQ235" i="28" s="1"/>
  <c r="CF235" i="28"/>
  <c r="AE238" i="28"/>
  <c r="X241" i="28"/>
  <c r="X242" i="28"/>
  <c r="AN243" i="28"/>
  <c r="AR243" i="28" s="1"/>
  <c r="X244" i="28"/>
  <c r="X245" i="28"/>
  <c r="X246" i="28"/>
  <c r="X247" i="28"/>
  <c r="AE303" i="28"/>
  <c r="CD303" i="28" s="1"/>
  <c r="AE305" i="28"/>
  <c r="AN305" i="28" s="1"/>
  <c r="AR305" i="28" s="1"/>
  <c r="CO307" i="28"/>
  <c r="AF309" i="28"/>
  <c r="Y311" i="28"/>
  <c r="AE313" i="28"/>
  <c r="CD313" i="28" s="1"/>
  <c r="CM314" i="28"/>
  <c r="AO314" i="28"/>
  <c r="AP314" i="28" s="1"/>
  <c r="AM315" i="28"/>
  <c r="BU315" i="28"/>
  <c r="AM316" i="28"/>
  <c r="Y318" i="28"/>
  <c r="AQ318" i="28"/>
  <c r="CP318" i="28"/>
  <c r="CO319" i="28"/>
  <c r="AM323" i="28"/>
  <c r="CO324" i="28"/>
  <c r="AQ327" i="28"/>
  <c r="BU327" i="28"/>
  <c r="AO327" i="28"/>
  <c r="AN327" i="28"/>
  <c r="AR327" i="28" s="1"/>
  <c r="CG395" i="28"/>
  <c r="CF395" i="28"/>
  <c r="AO243" i="28"/>
  <c r="AP243" i="28" s="1"/>
  <c r="AQ304" i="28"/>
  <c r="AQ306" i="28"/>
  <c r="BU306" i="28"/>
  <c r="AO306" i="28"/>
  <c r="AP306" i="28" s="1"/>
  <c r="AO315" i="28"/>
  <c r="AP315" i="28" s="1"/>
  <c r="CO316" i="28"/>
  <c r="AQ324" i="28"/>
  <c r="CO329" i="28"/>
  <c r="CR329" i="28"/>
  <c r="CG330" i="28"/>
  <c r="CF330" i="28"/>
  <c r="CG332" i="28"/>
  <c r="CF332" i="28"/>
  <c r="Y373" i="28"/>
  <c r="X373" i="28"/>
  <c r="AO333" i="28"/>
  <c r="AN334" i="28"/>
  <c r="AR334" i="28" s="1"/>
  <c r="AN335" i="28"/>
  <c r="AR335" i="28" s="1"/>
  <c r="AN371" i="28"/>
  <c r="AR371" i="28" s="1"/>
  <c r="AQ371" i="28"/>
  <c r="AQ399" i="28"/>
  <c r="AO399" i="28"/>
  <c r="AP399" i="28" s="1"/>
  <c r="BU399" i="28"/>
  <c r="AN399" i="28"/>
  <c r="AR399" i="28" s="1"/>
  <c r="AM401" i="28"/>
  <c r="AL401" i="28"/>
  <c r="CM401" i="28" s="1"/>
  <c r="CG402" i="28"/>
  <c r="CF402" i="28"/>
  <c r="CR409" i="28"/>
  <c r="CP409" i="28"/>
  <c r="CO409" i="28"/>
  <c r="X459" i="28"/>
  <c r="Y459" i="28"/>
  <c r="AN333" i="28"/>
  <c r="AR333" i="28" s="1"/>
  <c r="AQ333" i="28"/>
  <c r="Y335" i="28"/>
  <c r="CR337" i="28"/>
  <c r="CP337" i="28"/>
  <c r="CO337" i="28"/>
  <c r="CP340" i="28"/>
  <c r="CO340" i="28"/>
  <c r="CG455" i="28"/>
  <c r="CF455" i="28"/>
  <c r="Y330" i="28"/>
  <c r="X330" i="28"/>
  <c r="AN332" i="28"/>
  <c r="AR332" i="28" s="1"/>
  <c r="AQ334" i="28"/>
  <c r="AF335" i="28"/>
  <c r="AE335" i="28"/>
  <c r="CD335" i="28" s="1"/>
  <c r="AF371" i="28"/>
  <c r="AE371" i="28"/>
  <c r="CD371" i="28" s="1"/>
  <c r="Y380" i="28"/>
  <c r="X380" i="28"/>
  <c r="BU400" i="28"/>
  <c r="AO400" i="28"/>
  <c r="AQ400" i="28"/>
  <c r="CO402" i="28"/>
  <c r="Y419" i="28"/>
  <c r="X419" i="28"/>
  <c r="AM455" i="28"/>
  <c r="AL455" i="28"/>
  <c r="CP458" i="28"/>
  <c r="CO458" i="28"/>
  <c r="AL325" i="28"/>
  <c r="CM325" i="28" s="1"/>
  <c r="X328" i="28"/>
  <c r="CP336" i="28"/>
  <c r="CO336" i="28"/>
  <c r="AN338" i="28"/>
  <c r="AR338" i="28" s="1"/>
  <c r="AQ338" i="28"/>
  <c r="AF370" i="28"/>
  <c r="AE370" i="28"/>
  <c r="AO370" i="28" s="1"/>
  <c r="CG406" i="28"/>
  <c r="CF406" i="28"/>
  <c r="AN324" i="28"/>
  <c r="AR324" i="28" s="1"/>
  <c r="AN329" i="28"/>
  <c r="AR329" i="28" s="1"/>
  <c r="AO332" i="28"/>
  <c r="CG333" i="28"/>
  <c r="CF333" i="28"/>
  <c r="CG334" i="28"/>
  <c r="CF334" i="28"/>
  <c r="CP335" i="28"/>
  <c r="CO335" i="28"/>
  <c r="BU339" i="28"/>
  <c r="AF369" i="28"/>
  <c r="AE369" i="28"/>
  <c r="AO369" i="28" s="1"/>
  <c r="CR371" i="28"/>
  <c r="CP371" i="28"/>
  <c r="CO371" i="28"/>
  <c r="CP373" i="28"/>
  <c r="CO373" i="28"/>
  <c r="Y379" i="28"/>
  <c r="X379" i="28"/>
  <c r="AQ398" i="28"/>
  <c r="BU398" i="28"/>
  <c r="AN398" i="28"/>
  <c r="AR398" i="28" s="1"/>
  <c r="AL321" i="28"/>
  <c r="CM321" i="28" s="1"/>
  <c r="AQ329" i="28"/>
  <c r="AO329" i="28"/>
  <c r="CP339" i="28"/>
  <c r="CO339" i="28"/>
  <c r="CR339" i="28"/>
  <c r="CP399" i="28"/>
  <c r="CO399" i="28"/>
  <c r="CP402" i="28"/>
  <c r="AM406" i="28"/>
  <c r="AL406" i="28"/>
  <c r="CM406" i="28" s="1"/>
  <c r="Y412" i="28"/>
  <c r="X412" i="28"/>
  <c r="AM332" i="28"/>
  <c r="AL332" i="28"/>
  <c r="CM332" i="28" s="1"/>
  <c r="CR334" i="28"/>
  <c r="CP334" i="28"/>
  <c r="CO334" i="28"/>
  <c r="AO335" i="28"/>
  <c r="X337" i="28"/>
  <c r="AN339" i="28"/>
  <c r="AR339" i="28" s="1"/>
  <c r="Y340" i="28"/>
  <c r="X340" i="28"/>
  <c r="CR370" i="28"/>
  <c r="CP370" i="28"/>
  <c r="CO370" i="28"/>
  <c r="AO371" i="28"/>
  <c r="AP371" i="28" s="1"/>
  <c r="AN374" i="28"/>
  <c r="AQ374" i="28"/>
  <c r="AN376" i="28"/>
  <c r="AR376" i="28" s="1"/>
  <c r="AQ376" i="28"/>
  <c r="Y378" i="28"/>
  <c r="X378" i="28"/>
  <c r="AQ402" i="28"/>
  <c r="AO402" i="28"/>
  <c r="AP402" i="28" s="1"/>
  <c r="BU402" i="28"/>
  <c r="CR402" i="28" s="1"/>
  <c r="AN402" i="28"/>
  <c r="AR402" i="28" s="1"/>
  <c r="CG407" i="28"/>
  <c r="CF407" i="28"/>
  <c r="AQ411" i="28"/>
  <c r="AN411" i="28"/>
  <c r="AR411" i="28" s="1"/>
  <c r="AQ457" i="28"/>
  <c r="AO457" i="28"/>
  <c r="AP457" i="28" s="1"/>
  <c r="AN457" i="28"/>
  <c r="AR457" i="28" s="1"/>
  <c r="BU457" i="28"/>
  <c r="AM460" i="28"/>
  <c r="AL460" i="28"/>
  <c r="AF404" i="28"/>
  <c r="AE404" i="28"/>
  <c r="CD404" i="28" s="1"/>
  <c r="Y493" i="28"/>
  <c r="X493" i="28"/>
  <c r="AM551" i="28"/>
  <c r="AL551" i="28"/>
  <c r="CM551" i="28" s="1"/>
  <c r="AM399" i="28"/>
  <c r="AE400" i="28"/>
  <c r="CD400" i="28" s="1"/>
  <c r="CP400" i="28"/>
  <c r="CR407" i="28"/>
  <c r="CP407" i="28"/>
  <c r="AM408" i="28"/>
  <c r="AL408" i="28"/>
  <c r="CM408" i="28" s="1"/>
  <c r="AO415" i="28"/>
  <c r="AN415" i="28"/>
  <c r="AR415" i="28" s="1"/>
  <c r="Y418" i="28"/>
  <c r="X418" i="28"/>
  <c r="CM462" i="28"/>
  <c r="AN462" i="28"/>
  <c r="AR462" i="28" s="1"/>
  <c r="AN463" i="28"/>
  <c r="AR463" i="28" s="1"/>
  <c r="AQ463" i="28"/>
  <c r="CP545" i="28"/>
  <c r="CO545" i="28"/>
  <c r="CO550" i="28"/>
  <c r="CP550" i="28"/>
  <c r="CG550" i="28"/>
  <c r="CF550" i="28"/>
  <c r="X341" i="28"/>
  <c r="X342" i="28"/>
  <c r="X343" i="28"/>
  <c r="X344" i="28"/>
  <c r="X345" i="28"/>
  <c r="X346" i="28"/>
  <c r="AE372" i="28"/>
  <c r="AN375" i="28"/>
  <c r="AR375" i="28" s="1"/>
  <c r="AN377" i="28"/>
  <c r="AR377" i="28" s="1"/>
  <c r="X395" i="28"/>
  <c r="AL396" i="28"/>
  <c r="CM396" i="28" s="1"/>
  <c r="AO401" i="28"/>
  <c r="AP401" i="28" s="1"/>
  <c r="BW401" i="28"/>
  <c r="AF402" i="28"/>
  <c r="X403" i="28"/>
  <c r="CP403" i="28"/>
  <c r="CO403" i="28"/>
  <c r="AL404" i="28"/>
  <c r="BU404" i="28"/>
  <c r="AN409" i="28"/>
  <c r="AR409" i="28" s="1"/>
  <c r="AL413" i="28"/>
  <c r="CM413" i="28" s="1"/>
  <c r="AM456" i="28"/>
  <c r="AL456" i="28"/>
  <c r="AO456" i="28" s="1"/>
  <c r="AP456" i="28" s="1"/>
  <c r="AQ464" i="28"/>
  <c r="AO375" i="28"/>
  <c r="AO377" i="28"/>
  <c r="AF398" i="28"/>
  <c r="AN401" i="28"/>
  <c r="AR401" i="28" s="1"/>
  <c r="AO417" i="28"/>
  <c r="AP417" i="28" s="1"/>
  <c r="AN417" i="28"/>
  <c r="AR417" i="28" s="1"/>
  <c r="Y421" i="28"/>
  <c r="X421" i="28"/>
  <c r="CP457" i="28"/>
  <c r="CO457" i="28"/>
  <c r="BX460" i="28"/>
  <c r="BW460" i="28"/>
  <c r="AO465" i="28"/>
  <c r="CO474" i="28"/>
  <c r="CP474" i="28"/>
  <c r="CO548" i="28"/>
  <c r="AU590" i="28"/>
  <c r="AQ401" i="28"/>
  <c r="AO407" i="28"/>
  <c r="AP407" i="28" s="1"/>
  <c r="BU407" i="28"/>
  <c r="AN408" i="28"/>
  <c r="AR408" i="28" s="1"/>
  <c r="AF410" i="28"/>
  <c r="AE410" i="28"/>
  <c r="CP411" i="28"/>
  <c r="CO411" i="28"/>
  <c r="CP412" i="28"/>
  <c r="CO412" i="28"/>
  <c r="Y543" i="28"/>
  <c r="X543" i="28"/>
  <c r="Y560" i="28"/>
  <c r="X560" i="28"/>
  <c r="AL372" i="28"/>
  <c r="CM372" i="28" s="1"/>
  <c r="AO396" i="28"/>
  <c r="AL398" i="28"/>
  <c r="AQ407" i="28"/>
  <c r="AE409" i="28"/>
  <c r="CR412" i="28"/>
  <c r="AQ415" i="28"/>
  <c r="Y420" i="28"/>
  <c r="X420" i="28"/>
  <c r="CO454" i="28"/>
  <c r="BX455" i="28"/>
  <c r="BW455" i="28"/>
  <c r="Y458" i="28"/>
  <c r="X458" i="28"/>
  <c r="X461" i="28"/>
  <c r="AM464" i="28"/>
  <c r="AL464" i="28"/>
  <c r="CM464" i="28" s="1"/>
  <c r="Y467" i="28"/>
  <c r="X467" i="28"/>
  <c r="BU469" i="28"/>
  <c r="AQ547" i="28"/>
  <c r="AN547" i="28"/>
  <c r="AR547" i="28" s="1"/>
  <c r="AO547" i="28"/>
  <c r="AP547" i="28" s="1"/>
  <c r="BU547" i="28"/>
  <c r="CR547" i="28" s="1"/>
  <c r="CG559" i="28"/>
  <c r="CF559" i="28"/>
  <c r="CR410" i="28"/>
  <c r="CP410" i="28"/>
  <c r="CO410" i="28"/>
  <c r="Y413" i="28"/>
  <c r="X413" i="28"/>
  <c r="AQ456" i="28"/>
  <c r="BU456" i="28"/>
  <c r="AN456" i="28"/>
  <c r="AR456" i="28" s="1"/>
  <c r="BU463" i="28"/>
  <c r="BX471" i="28"/>
  <c r="BW471" i="28"/>
  <c r="CP549" i="28"/>
  <c r="CO549" i="28"/>
  <c r="BX562" i="28"/>
  <c r="BW562" i="28"/>
  <c r="AQ593" i="28"/>
  <c r="CO463" i="28"/>
  <c r="AM465" i="28"/>
  <c r="AL465" i="28"/>
  <c r="CM465" i="28" s="1"/>
  <c r="AM470" i="28"/>
  <c r="AL470" i="28"/>
  <c r="CM470" i="28" s="1"/>
  <c r="CP472" i="28"/>
  <c r="CR473" i="28"/>
  <c r="CP473" i="28"/>
  <c r="CG474" i="28"/>
  <c r="CF474" i="28"/>
  <c r="AF543" i="28"/>
  <c r="AE543" i="28"/>
  <c r="CR544" i="28"/>
  <c r="CO544" i="28"/>
  <c r="AQ550" i="28"/>
  <c r="AN550" i="28"/>
  <c r="AR550" i="28" s="1"/>
  <c r="AM560" i="28"/>
  <c r="AL560" i="28"/>
  <c r="CM560" i="28" s="1"/>
  <c r="X454" i="28"/>
  <c r="AN455" i="28"/>
  <c r="AR455" i="28" s="1"/>
  <c r="CF456" i="28"/>
  <c r="CF459" i="28"/>
  <c r="CG461" i="28"/>
  <c r="CP463" i="28"/>
  <c r="AO464" i="28"/>
  <c r="AP464" i="28" s="1"/>
  <c r="BW464" i="28"/>
  <c r="AN465" i="28"/>
  <c r="AR465" i="28" s="1"/>
  <c r="BW465" i="28"/>
  <c r="AM473" i="28"/>
  <c r="AM493" i="28"/>
  <c r="AL493" i="28"/>
  <c r="CM493" i="28" s="1"/>
  <c r="BX544" i="28"/>
  <c r="BW544" i="28"/>
  <c r="CP544" i="28"/>
  <c r="AQ546" i="28"/>
  <c r="BU546" i="28"/>
  <c r="AQ559" i="28"/>
  <c r="AN559" i="28"/>
  <c r="AR559" i="28" s="1"/>
  <c r="AO455" i="28"/>
  <c r="AP455" i="28" s="1"/>
  <c r="BU462" i="28"/>
  <c r="AO462" i="28"/>
  <c r="AP462" i="28" s="1"/>
  <c r="AQ462" i="28"/>
  <c r="AQ474" i="28"/>
  <c r="AN474" i="28"/>
  <c r="AR474" i="28" s="1"/>
  <c r="AM543" i="28"/>
  <c r="CF545" i="28"/>
  <c r="CP547" i="28"/>
  <c r="CO547" i="28"/>
  <c r="CG548" i="28"/>
  <c r="AQ549" i="28"/>
  <c r="Y561" i="28"/>
  <c r="X561" i="28"/>
  <c r="AQ460" i="28"/>
  <c r="AN460" i="28"/>
  <c r="AR460" i="28" s="1"/>
  <c r="AL461" i="28"/>
  <c r="CM461" i="28" s="1"/>
  <c r="Y462" i="28"/>
  <c r="CP467" i="28"/>
  <c r="AL469" i="28"/>
  <c r="CM469" i="28" s="1"/>
  <c r="AP544" i="28"/>
  <c r="Y545" i="28"/>
  <c r="X545" i="28"/>
  <c r="AF546" i="28"/>
  <c r="AE546" i="28"/>
  <c r="CD546" i="28" s="1"/>
  <c r="BU550" i="28"/>
  <c r="CR559" i="28"/>
  <c r="CO559" i="28"/>
  <c r="CM562" i="28"/>
  <c r="AN464" i="28"/>
  <c r="AR464" i="28" s="1"/>
  <c r="AQ465" i="28"/>
  <c r="CP466" i="28"/>
  <c r="CO466" i="28"/>
  <c r="CR468" i="28"/>
  <c r="CP468" i="28"/>
  <c r="AQ473" i="28"/>
  <c r="CG544" i="28"/>
  <c r="CF544" i="28"/>
  <c r="AM546" i="28"/>
  <c r="AL546" i="28"/>
  <c r="CM546" i="28" s="1"/>
  <c r="Y548" i="28"/>
  <c r="X548" i="28"/>
  <c r="BX559" i="28"/>
  <c r="BW559" i="28"/>
  <c r="AM561" i="28"/>
  <c r="AL561" i="28"/>
  <c r="CM561" i="28" s="1"/>
  <c r="BY587" i="28"/>
  <c r="BY590" i="28" s="1"/>
  <c r="CG464" i="28"/>
  <c r="CF464" i="28"/>
  <c r="CG469" i="28"/>
  <c r="CF469" i="28"/>
  <c r="Y470" i="28"/>
  <c r="X470" i="28"/>
  <c r="Y472" i="28"/>
  <c r="X472" i="28"/>
  <c r="BU474" i="28"/>
  <c r="AF545" i="28"/>
  <c r="AN546" i="28"/>
  <c r="AR546" i="28" s="1"/>
  <c r="AO550" i="28"/>
  <c r="AP550" i="28" s="1"/>
  <c r="Y551" i="28"/>
  <c r="X551" i="28"/>
  <c r="CI587" i="28"/>
  <c r="CI590" i="28" s="1"/>
  <c r="BK586" i="28"/>
  <c r="BK587" i="28" s="1"/>
  <c r="AN468" i="28"/>
  <c r="AR468" i="28" s="1"/>
  <c r="AN473" i="28"/>
  <c r="AR473" i="28" s="1"/>
  <c r="AN549" i="28"/>
  <c r="AR549" i="28" s="1"/>
  <c r="BY586" i="28"/>
  <c r="AO468" i="28"/>
  <c r="AP468" i="28" s="1"/>
  <c r="BU468" i="28"/>
  <c r="AO473" i="28"/>
  <c r="BU473" i="28"/>
  <c r="AO549" i="28"/>
  <c r="AP549" i="28" s="1"/>
  <c r="BU549" i="28"/>
  <c r="CR549" i="28" s="1"/>
  <c r="CI586" i="28"/>
  <c r="AN471" i="28"/>
  <c r="AR471" i="28" s="1"/>
  <c r="AN562" i="28"/>
  <c r="AR562" i="28" s="1"/>
  <c r="AO471" i="28"/>
  <c r="AO562" i="28"/>
  <c r="AP562" i="28" s="1"/>
  <c r="AL19" i="27"/>
  <c r="CM19" i="27" s="1"/>
  <c r="CR19" i="27" s="1"/>
  <c r="Y31" i="27"/>
  <c r="X31" i="27"/>
  <c r="BU31" i="27" s="1"/>
  <c r="AM32" i="27"/>
  <c r="AL32" i="27"/>
  <c r="CM32" i="27" s="1"/>
  <c r="CR32" i="27" s="1"/>
  <c r="CO41" i="27"/>
  <c r="CP41" i="27"/>
  <c r="CR41" i="27"/>
  <c r="AF35" i="27"/>
  <c r="AE35" i="27"/>
  <c r="CD35" i="27" s="1"/>
  <c r="CG35" i="27" s="1"/>
  <c r="AM31" i="27"/>
  <c r="AL31" i="27"/>
  <c r="CM31" i="27" s="1"/>
  <c r="CR31" i="27" s="1"/>
  <c r="AL21" i="27"/>
  <c r="CM21" i="27" s="1"/>
  <c r="BW24" i="27"/>
  <c r="Y26" i="27"/>
  <c r="AE40" i="27"/>
  <c r="CD40" i="27" s="1"/>
  <c r="CG40" i="27" s="1"/>
  <c r="AF40" i="27"/>
  <c r="AF25" i="27"/>
  <c r="AO46" i="27"/>
  <c r="AN46" i="27"/>
  <c r="AR46" i="27" s="1"/>
  <c r="Y55" i="27"/>
  <c r="X55" i="27"/>
  <c r="BW29" i="27"/>
  <c r="AQ43" i="27"/>
  <c r="AF37" i="27"/>
  <c r="Y38" i="27"/>
  <c r="CO40" i="27"/>
  <c r="AM41" i="27"/>
  <c r="AN43" i="27"/>
  <c r="AR43" i="27" s="1"/>
  <c r="AO47" i="27"/>
  <c r="AN49" i="27"/>
  <c r="AR49" i="27" s="1"/>
  <c r="Y52" i="27"/>
  <c r="AO43" i="27"/>
  <c r="AN45" i="27"/>
  <c r="AR45" i="27" s="1"/>
  <c r="AO45" i="27"/>
  <c r="X30" i="27"/>
  <c r="AO30" i="27" s="1"/>
  <c r="Y32" i="27"/>
  <c r="AL34" i="27"/>
  <c r="CM34" i="27" s="1"/>
  <c r="X40" i="27"/>
  <c r="AQ44" i="27"/>
  <c r="CF30" i="27"/>
  <c r="AF31" i="27"/>
  <c r="AO42" i="27"/>
  <c r="CF25" i="27"/>
  <c r="CG25" i="27"/>
  <c r="BX19" i="27"/>
  <c r="BW19" i="27"/>
  <c r="BX23" i="27"/>
  <c r="CO18" i="27"/>
  <c r="CF22" i="27"/>
  <c r="CG23" i="27"/>
  <c r="CF23" i="27"/>
  <c r="AQ23" i="27"/>
  <c r="CD24" i="27"/>
  <c r="CO29" i="27"/>
  <c r="AE21" i="27"/>
  <c r="AF24" i="27"/>
  <c r="AL25" i="27"/>
  <c r="CM25" i="27" s="1"/>
  <c r="X18" i="27"/>
  <c r="AE19" i="27"/>
  <c r="CO21" i="27"/>
  <c r="AL22" i="27"/>
  <c r="CM22" i="27" s="1"/>
  <c r="CO23" i="27"/>
  <c r="BU25" i="27"/>
  <c r="AE26" i="27"/>
  <c r="AN26" i="27" s="1"/>
  <c r="AR26" i="27" s="1"/>
  <c r="CP21" i="27"/>
  <c r="AN24" i="27"/>
  <c r="AR24" i="27" s="1"/>
  <c r="CR26" i="27"/>
  <c r="Y27" i="27"/>
  <c r="X27" i="27"/>
  <c r="BW31" i="27"/>
  <c r="BX31" i="27"/>
  <c r="BU22" i="27"/>
  <c r="CO30" i="27"/>
  <c r="CP30" i="27"/>
  <c r="CG31" i="27"/>
  <c r="CF31" i="27"/>
  <c r="X21" i="27"/>
  <c r="AQ24" i="27"/>
  <c r="CO24" i="27"/>
  <c r="BW26" i="27"/>
  <c r="AE27" i="27"/>
  <c r="CD27" i="27" s="1"/>
  <c r="AF29" i="27"/>
  <c r="AE29" i="27"/>
  <c r="CP29" i="27"/>
  <c r="CO26" i="27"/>
  <c r="AQ31" i="27"/>
  <c r="CO31" i="27"/>
  <c r="AM33" i="27"/>
  <c r="AL33" i="27"/>
  <c r="CM33" i="27" s="1"/>
  <c r="AN31" i="27"/>
  <c r="AR31" i="27" s="1"/>
  <c r="CG38" i="27"/>
  <c r="CF38" i="27"/>
  <c r="AO31" i="27"/>
  <c r="AM38" i="27"/>
  <c r="AL38" i="27"/>
  <c r="CM38" i="27" s="1"/>
  <c r="AE34" i="27"/>
  <c r="CR34" i="27"/>
  <c r="CP36" i="27"/>
  <c r="CO36" i="27"/>
  <c r="CR36" i="27"/>
  <c r="CD39" i="27"/>
  <c r="Y33" i="27"/>
  <c r="AF39" i="27"/>
  <c r="CG41" i="27"/>
  <c r="AE32" i="27"/>
  <c r="AE33" i="27"/>
  <c r="CD33" i="27" s="1"/>
  <c r="X34" i="27"/>
  <c r="X35" i="27"/>
  <c r="AE36" i="27"/>
  <c r="AN36" i="27" s="1"/>
  <c r="AR36" i="27" s="1"/>
  <c r="AL39" i="27"/>
  <c r="CM39" i="27" s="1"/>
  <c r="CP40" i="27"/>
  <c r="AQ49" i="27"/>
  <c r="AQ48" i="27"/>
  <c r="AO48" i="27"/>
  <c r="AN48" i="27"/>
  <c r="AR48" i="27" s="1"/>
  <c r="AN42" i="27"/>
  <c r="AR42" i="27" s="1"/>
  <c r="AN44" i="27"/>
  <c r="AR44" i="27" s="1"/>
  <c r="AN47" i="27"/>
  <c r="AR47" i="27" s="1"/>
  <c r="AO49" i="27"/>
  <c r="V563" i="24"/>
  <c r="V564" i="24"/>
  <c r="V565" i="24"/>
  <c r="V562" i="24"/>
  <c r="AN41" i="27" l="1"/>
  <c r="AR41" i="27" s="1"/>
  <c r="AN19" i="27"/>
  <c r="AR19" i="27" s="1"/>
  <c r="AO41" i="27"/>
  <c r="AP41" i="27" s="1"/>
  <c r="AN23" i="27"/>
  <c r="AR23" i="27" s="1"/>
  <c r="CO19" i="27"/>
  <c r="AO23" i="27"/>
  <c r="CP19" i="27"/>
  <c r="CO37" i="27"/>
  <c r="CO35" i="27"/>
  <c r="AN38" i="27"/>
  <c r="AR38" i="27" s="1"/>
  <c r="CP37" i="27"/>
  <c r="CR35" i="27"/>
  <c r="AO37" i="27"/>
  <c r="AQ37" i="27"/>
  <c r="CP31" i="27"/>
  <c r="CF35" i="27"/>
  <c r="AN37" i="27"/>
  <c r="AR37" i="27" s="1"/>
  <c r="AQ29" i="27"/>
  <c r="CR29" i="27"/>
  <c r="AP46" i="27"/>
  <c r="CF18" i="27"/>
  <c r="AO24" i="27"/>
  <c r="AQ40" i="27"/>
  <c r="AN29" i="27"/>
  <c r="AR29" i="27" s="1"/>
  <c r="AP23" i="27"/>
  <c r="AP42" i="27"/>
  <c r="AO22" i="27"/>
  <c r="AP49" i="27"/>
  <c r="AQ19" i="27"/>
  <c r="CF40" i="27"/>
  <c r="AN39" i="27"/>
  <c r="AR39" i="27" s="1"/>
  <c r="AN52" i="29"/>
  <c r="AR52" i="29" s="1"/>
  <c r="AQ39" i="29"/>
  <c r="CO30" i="29"/>
  <c r="AN30" i="29"/>
  <c r="AR30" i="29" s="1"/>
  <c r="AP49" i="29"/>
  <c r="AP63" i="29"/>
  <c r="AQ56" i="29"/>
  <c r="AQ63" i="29"/>
  <c r="AQ60" i="29"/>
  <c r="AN49" i="29"/>
  <c r="AR49" i="29" s="1"/>
  <c r="CO27" i="29"/>
  <c r="AO47" i="29"/>
  <c r="AO60" i="29"/>
  <c r="AN44" i="29"/>
  <c r="AR44" i="29" s="1"/>
  <c r="CG49" i="29"/>
  <c r="AP62" i="29"/>
  <c r="AQ49" i="29"/>
  <c r="CP47" i="29"/>
  <c r="AQ47" i="29"/>
  <c r="CG50" i="29"/>
  <c r="CF50" i="29"/>
  <c r="CR47" i="29"/>
  <c r="CG44" i="29"/>
  <c r="CO41" i="29"/>
  <c r="CP41" i="29"/>
  <c r="BU40" i="29"/>
  <c r="AO40" i="29"/>
  <c r="AQ48" i="29"/>
  <c r="AP50" i="29"/>
  <c r="AO34" i="29"/>
  <c r="AO52" i="29"/>
  <c r="AP52" i="29" s="1"/>
  <c r="AN34" i="29"/>
  <c r="AR34" i="29" s="1"/>
  <c r="AQ58" i="29"/>
  <c r="AQ62" i="29"/>
  <c r="CM62" i="29"/>
  <c r="BX33" i="29"/>
  <c r="BW33" i="29"/>
  <c r="CG58" i="29"/>
  <c r="AO36" i="29"/>
  <c r="AP36" i="29" s="1"/>
  <c r="AN33" i="29"/>
  <c r="AR33" i="29" s="1"/>
  <c r="AQ40" i="29"/>
  <c r="AQ53" i="29"/>
  <c r="AN53" i="29"/>
  <c r="AR53" i="29" s="1"/>
  <c r="AO53" i="29"/>
  <c r="AP53" i="29" s="1"/>
  <c r="AN40" i="29"/>
  <c r="AR40" i="29" s="1"/>
  <c r="BU36" i="29"/>
  <c r="BW36" i="29" s="1"/>
  <c r="BW47" i="29"/>
  <c r="BX47" i="29"/>
  <c r="AO44" i="29"/>
  <c r="AO58" i="29"/>
  <c r="AP58" i="29" s="1"/>
  <c r="AO56" i="29"/>
  <c r="AP56" i="29" s="1"/>
  <c r="AO41" i="29"/>
  <c r="AP41" i="29" s="1"/>
  <c r="AO30" i="29"/>
  <c r="AP30" i="29" s="1"/>
  <c r="CO44" i="29"/>
  <c r="CP44" i="29"/>
  <c r="AQ30" i="29"/>
  <c r="AO43" i="29"/>
  <c r="AQ41" i="29"/>
  <c r="AN47" i="29"/>
  <c r="AR47" i="29" s="1"/>
  <c r="BX39" i="29"/>
  <c r="BW39" i="29"/>
  <c r="AN35" i="29"/>
  <c r="AR35" i="29" s="1"/>
  <c r="CM35" i="29"/>
  <c r="BX36" i="29"/>
  <c r="BU59" i="29"/>
  <c r="AO59" i="29"/>
  <c r="AN59" i="29"/>
  <c r="AR59" i="29" s="1"/>
  <c r="AQ59" i="29"/>
  <c r="AP45" i="29"/>
  <c r="AO48" i="29"/>
  <c r="AQ55" i="29"/>
  <c r="AO55" i="29"/>
  <c r="AN55" i="29"/>
  <c r="AR55" i="29" s="1"/>
  <c r="CG25" i="29"/>
  <c r="CF25" i="29"/>
  <c r="CP25" i="29"/>
  <c r="CO25" i="29"/>
  <c r="AN43" i="29"/>
  <c r="AR43" i="29" s="1"/>
  <c r="CM52" i="29"/>
  <c r="AQ52" i="29"/>
  <c r="BW48" i="29"/>
  <c r="BX48" i="29"/>
  <c r="AN54" i="29"/>
  <c r="AR54" i="29" s="1"/>
  <c r="AQ46" i="29"/>
  <c r="BU46" i="29"/>
  <c r="AO46" i="29"/>
  <c r="AN46" i="29"/>
  <c r="AR46" i="29" s="1"/>
  <c r="CM48" i="29"/>
  <c r="AN48" i="29"/>
  <c r="AR48" i="29" s="1"/>
  <c r="BX45" i="29"/>
  <c r="BW45" i="29"/>
  <c r="BX41" i="29"/>
  <c r="BW41" i="29"/>
  <c r="CR41" i="29"/>
  <c r="BX52" i="29"/>
  <c r="BW52" i="29"/>
  <c r="CO33" i="29"/>
  <c r="CR33" i="29"/>
  <c r="CP33" i="29"/>
  <c r="CR57" i="29"/>
  <c r="CO57" i="29"/>
  <c r="CP57" i="29"/>
  <c r="AO33" i="29"/>
  <c r="AN25" i="29"/>
  <c r="AR25" i="29" s="1"/>
  <c r="AQ25" i="29"/>
  <c r="AP25" i="29"/>
  <c r="AN37" i="29"/>
  <c r="AR37" i="29" s="1"/>
  <c r="CD37" i="29"/>
  <c r="AQ37" i="29"/>
  <c r="CG30" i="29"/>
  <c r="CF30" i="29"/>
  <c r="AQ32" i="29"/>
  <c r="BU32" i="29"/>
  <c r="AO32" i="29"/>
  <c r="AN32" i="29"/>
  <c r="AR32" i="29" s="1"/>
  <c r="AO35" i="29"/>
  <c r="AQ33" i="29"/>
  <c r="AO27" i="29"/>
  <c r="CR39" i="29"/>
  <c r="AQ57" i="29"/>
  <c r="AO57" i="29"/>
  <c r="AN57" i="29"/>
  <c r="AR57" i="29" s="1"/>
  <c r="AQ51" i="29"/>
  <c r="BU51" i="29"/>
  <c r="AO51" i="29"/>
  <c r="AN51" i="29"/>
  <c r="AR51" i="29" s="1"/>
  <c r="AO37" i="29"/>
  <c r="AP60" i="29"/>
  <c r="CG26" i="29"/>
  <c r="CF26" i="29"/>
  <c r="CF43" i="29"/>
  <c r="CG43" i="29"/>
  <c r="CR34" i="29"/>
  <c r="CP34" i="29"/>
  <c r="CO34" i="29"/>
  <c r="AN31" i="29"/>
  <c r="AR31" i="29" s="1"/>
  <c r="AQ31" i="29"/>
  <c r="BU31" i="29"/>
  <c r="AO31" i="29"/>
  <c r="AQ27" i="29"/>
  <c r="BX43" i="29"/>
  <c r="BW43" i="29"/>
  <c r="BW61" i="29"/>
  <c r="BX61" i="29"/>
  <c r="AO54" i="29"/>
  <c r="CP37" i="29"/>
  <c r="CO37" i="29"/>
  <c r="AQ29" i="29"/>
  <c r="BU29" i="29"/>
  <c r="AO29" i="29"/>
  <c r="AN29" i="29"/>
  <c r="AR29" i="29" s="1"/>
  <c r="AQ42" i="29"/>
  <c r="BU42" i="29"/>
  <c r="AO42" i="29"/>
  <c r="AN42" i="29"/>
  <c r="AR42" i="29" s="1"/>
  <c r="CR45" i="29"/>
  <c r="BX27" i="29"/>
  <c r="BW27" i="29"/>
  <c r="AP38" i="29"/>
  <c r="AO92" i="29"/>
  <c r="AN92" i="29"/>
  <c r="AR92" i="29" s="1"/>
  <c r="BU92" i="29"/>
  <c r="AQ92" i="29"/>
  <c r="CF54" i="29"/>
  <c r="CG54" i="29"/>
  <c r="BX38" i="29"/>
  <c r="BW38" i="29"/>
  <c r="AQ54" i="29"/>
  <c r="CP43" i="29"/>
  <c r="CR43" i="29"/>
  <c r="CO43" i="29"/>
  <c r="CG27" i="29"/>
  <c r="CF27" i="29"/>
  <c r="AQ28" i="29"/>
  <c r="BU28" i="29"/>
  <c r="AO28" i="29"/>
  <c r="AN28" i="29"/>
  <c r="AR28" i="29" s="1"/>
  <c r="AN27" i="29"/>
  <c r="AR27" i="29" s="1"/>
  <c r="AQ35" i="29"/>
  <c r="AO32" i="27"/>
  <c r="AO38" i="27"/>
  <c r="AQ30" i="27"/>
  <c r="BU30" i="27"/>
  <c r="CR30" i="27" s="1"/>
  <c r="AP31" i="27"/>
  <c r="AN30" i="27"/>
  <c r="AR30" i="27" s="1"/>
  <c r="CO32" i="27"/>
  <c r="CP32" i="27"/>
  <c r="AP45" i="27"/>
  <c r="BK590" i="28"/>
  <c r="AQ591" i="28" s="1"/>
  <c r="AQ595" i="28" s="1"/>
  <c r="CS587" i="28"/>
  <c r="CR587" i="28"/>
  <c r="CR325" i="28"/>
  <c r="CP325" i="28"/>
  <c r="CO325" i="28"/>
  <c r="BX336" i="28"/>
  <c r="BW336" i="28"/>
  <c r="CP193" i="28"/>
  <c r="CO193" i="28"/>
  <c r="AP196" i="28"/>
  <c r="AP225" i="28"/>
  <c r="AQ193" i="28"/>
  <c r="BX474" i="28"/>
  <c r="BW474" i="28"/>
  <c r="CF546" i="28"/>
  <c r="CG546" i="28"/>
  <c r="CR461" i="28"/>
  <c r="CP461" i="28"/>
  <c r="CO461" i="28"/>
  <c r="AO546" i="28"/>
  <c r="AP546" i="28" s="1"/>
  <c r="BX469" i="28"/>
  <c r="BW469" i="28"/>
  <c r="AO461" i="28"/>
  <c r="AP461" i="28" s="1"/>
  <c r="BU461" i="28"/>
  <c r="AN461" i="28"/>
  <c r="AR461" i="28" s="1"/>
  <c r="AQ461" i="28"/>
  <c r="CR372" i="28"/>
  <c r="CP372" i="28"/>
  <c r="CO372" i="28"/>
  <c r="AP377" i="28"/>
  <c r="BX404" i="28"/>
  <c r="BW404" i="28"/>
  <c r="CR396" i="28"/>
  <c r="CP396" i="28"/>
  <c r="CO396" i="28"/>
  <c r="AP332" i="28"/>
  <c r="AP463" i="28"/>
  <c r="CG371" i="28"/>
  <c r="CF371" i="28"/>
  <c r="AO330" i="28"/>
  <c r="AN330" i="28"/>
  <c r="AR330" i="28" s="1"/>
  <c r="AQ330" i="28"/>
  <c r="BU459" i="28"/>
  <c r="AO459" i="28"/>
  <c r="AN459" i="28"/>
  <c r="AR459" i="28" s="1"/>
  <c r="AQ459" i="28"/>
  <c r="BU228" i="28"/>
  <c r="AO228" i="28"/>
  <c r="AN228" i="28"/>
  <c r="AR228" i="28" s="1"/>
  <c r="AQ228" i="28"/>
  <c r="AP334" i="28"/>
  <c r="AP336" i="28"/>
  <c r="AO321" i="28"/>
  <c r="AP321" i="28" s="1"/>
  <c r="AN218" i="28"/>
  <c r="AR218" i="28" s="1"/>
  <c r="AQ323" i="28"/>
  <c r="BU323" i="28"/>
  <c r="AO323" i="28"/>
  <c r="AP323" i="28" s="1"/>
  <c r="AN323" i="28"/>
  <c r="AR323" i="28" s="1"/>
  <c r="AP376" i="28"/>
  <c r="AO208" i="28"/>
  <c r="AP208" i="28" s="1"/>
  <c r="CR189" i="28"/>
  <c r="CP189" i="28"/>
  <c r="CO189" i="28"/>
  <c r="AN199" i="28"/>
  <c r="AR199" i="28" s="1"/>
  <c r="CO199" i="28"/>
  <c r="CR199" i="28"/>
  <c r="CP199" i="28"/>
  <c r="AQ205" i="28"/>
  <c r="AP232" i="28"/>
  <c r="AQ189" i="28"/>
  <c r="AO194" i="28"/>
  <c r="AP194" i="28" s="1"/>
  <c r="AN194" i="28"/>
  <c r="AR194" i="28" s="1"/>
  <c r="AQ194" i="28"/>
  <c r="CD204" i="28"/>
  <c r="AO204" i="28"/>
  <c r="AP204" i="28" s="1"/>
  <c r="AO221" i="28"/>
  <c r="AO205" i="28"/>
  <c r="AQ36" i="28"/>
  <c r="AP52" i="28"/>
  <c r="AP54" i="28"/>
  <c r="AO167" i="28"/>
  <c r="AQ17" i="28"/>
  <c r="BW183" i="28"/>
  <c r="BX183" i="28"/>
  <c r="BX463" i="28"/>
  <c r="BW463" i="28"/>
  <c r="BX306" i="28"/>
  <c r="BW306" i="28"/>
  <c r="AO244" i="28"/>
  <c r="AN244" i="28"/>
  <c r="AR244" i="28" s="1"/>
  <c r="AQ244" i="28"/>
  <c r="CG224" i="28"/>
  <c r="CF224" i="28"/>
  <c r="CG228" i="28"/>
  <c r="CF228" i="28"/>
  <c r="AO193" i="28"/>
  <c r="CP188" i="28"/>
  <c r="CO188" i="28"/>
  <c r="CM219" i="28"/>
  <c r="AO219" i="28"/>
  <c r="BX473" i="28"/>
  <c r="BW473" i="28"/>
  <c r="BU472" i="28"/>
  <c r="AO472" i="28"/>
  <c r="AP472" i="28" s="1"/>
  <c r="AQ472" i="28"/>
  <c r="AN472" i="28"/>
  <c r="AR472" i="28" s="1"/>
  <c r="CP546" i="28"/>
  <c r="CR546" i="28"/>
  <c r="CO546" i="28"/>
  <c r="BX546" i="28"/>
  <c r="BW546" i="28"/>
  <c r="CP470" i="28"/>
  <c r="CO470" i="28"/>
  <c r="AQ404" i="28"/>
  <c r="AO469" i="28"/>
  <c r="AP469" i="28" s="1"/>
  <c r="AQ458" i="28"/>
  <c r="BU458" i="28"/>
  <c r="AO458" i="28"/>
  <c r="AN458" i="28"/>
  <c r="AR458" i="28" s="1"/>
  <c r="BU560" i="28"/>
  <c r="AO560" i="28"/>
  <c r="AP560" i="28" s="1"/>
  <c r="AQ560" i="28"/>
  <c r="AN560" i="28"/>
  <c r="AR560" i="28" s="1"/>
  <c r="AN396" i="28"/>
  <c r="AR396" i="28" s="1"/>
  <c r="CR474" i="28"/>
  <c r="AP375" i="28"/>
  <c r="AQ395" i="28"/>
  <c r="BU395" i="28"/>
  <c r="AO395" i="28"/>
  <c r="AP395" i="28" s="1"/>
  <c r="AN395" i="28"/>
  <c r="AR395" i="28" s="1"/>
  <c r="CG400" i="28"/>
  <c r="CF400" i="28"/>
  <c r="CM460" i="28"/>
  <c r="AO460" i="28"/>
  <c r="AP460" i="28" s="1"/>
  <c r="AQ340" i="28"/>
  <c r="BU340" i="28"/>
  <c r="AO340" i="28"/>
  <c r="AP340" i="28" s="1"/>
  <c r="AN340" i="28"/>
  <c r="AR340" i="28" s="1"/>
  <c r="CR332" i="28"/>
  <c r="CP332" i="28"/>
  <c r="CO332" i="28"/>
  <c r="AP329" i="28"/>
  <c r="BX339" i="28"/>
  <c r="BW339" i="28"/>
  <c r="AQ332" i="28"/>
  <c r="BW399" i="28"/>
  <c r="BX399" i="28"/>
  <c r="AP333" i="28"/>
  <c r="AQ325" i="28"/>
  <c r="BX315" i="28"/>
  <c r="BW315" i="28"/>
  <c r="CR306" i="28"/>
  <c r="BU242" i="28"/>
  <c r="AO242" i="28"/>
  <c r="AN242" i="28"/>
  <c r="AR242" i="28" s="1"/>
  <c r="AQ242" i="28"/>
  <c r="AP310" i="28"/>
  <c r="BX240" i="28"/>
  <c r="BW240" i="28"/>
  <c r="AQ309" i="28"/>
  <c r="BU309" i="28"/>
  <c r="AO309" i="28"/>
  <c r="AN309" i="28"/>
  <c r="AR309" i="28" s="1"/>
  <c r="BX466" i="28"/>
  <c r="BW466" i="28"/>
  <c r="CR466" i="28"/>
  <c r="CR240" i="28"/>
  <c r="CP240" i="28"/>
  <c r="CO240" i="28"/>
  <c r="CM231" i="28"/>
  <c r="AO231" i="28"/>
  <c r="AP231" i="28" s="1"/>
  <c r="AP339" i="28"/>
  <c r="AQ305" i="28"/>
  <c r="BU217" i="28"/>
  <c r="AO217" i="28"/>
  <c r="AP217" i="28" s="1"/>
  <c r="AN217" i="28"/>
  <c r="AR217" i="28" s="1"/>
  <c r="AQ217" i="28"/>
  <c r="CG208" i="28"/>
  <c r="CF208" i="28"/>
  <c r="AQ321" i="28"/>
  <c r="CR196" i="28"/>
  <c r="CP196" i="28"/>
  <c r="CO196" i="28"/>
  <c r="CD206" i="28"/>
  <c r="AN206" i="28"/>
  <c r="AR206" i="28" s="1"/>
  <c r="AQ188" i="28"/>
  <c r="BU188" i="28"/>
  <c r="CR188" i="28" s="1"/>
  <c r="AO188" i="28"/>
  <c r="AN188" i="28"/>
  <c r="AR188" i="28" s="1"/>
  <c r="AQ226" i="28"/>
  <c r="BU226" i="28"/>
  <c r="AO226" i="28"/>
  <c r="AN226" i="28"/>
  <c r="AR226" i="28" s="1"/>
  <c r="AQ307" i="28"/>
  <c r="AN307" i="28"/>
  <c r="AR307" i="28" s="1"/>
  <c r="AO307" i="28"/>
  <c r="BU307" i="28"/>
  <c r="AQ204" i="28"/>
  <c r="AQ216" i="28"/>
  <c r="BU216" i="28"/>
  <c r="AO216" i="28"/>
  <c r="AP216" i="28" s="1"/>
  <c r="AN216" i="28"/>
  <c r="AR216" i="28" s="1"/>
  <c r="AQ35" i="28"/>
  <c r="AO35" i="28"/>
  <c r="AN35" i="28"/>
  <c r="AR35" i="28" s="1"/>
  <c r="AP331" i="28"/>
  <c r="BX184" i="28"/>
  <c r="BW184" i="28"/>
  <c r="CG220" i="28"/>
  <c r="CF220" i="28"/>
  <c r="CR200" i="28"/>
  <c r="CP200" i="28"/>
  <c r="CO200" i="28"/>
  <c r="AN184" i="28"/>
  <c r="AR184" i="28" s="1"/>
  <c r="AQ43" i="28"/>
  <c r="AO43" i="28"/>
  <c r="AN43" i="28"/>
  <c r="AR43" i="28" s="1"/>
  <c r="AO36" i="28"/>
  <c r="AP36" i="28" s="1"/>
  <c r="AP58" i="28"/>
  <c r="AN167" i="28"/>
  <c r="AR167" i="28" s="1"/>
  <c r="BX550" i="28"/>
  <c r="BW550" i="28"/>
  <c r="CM229" i="28"/>
  <c r="AN229" i="28"/>
  <c r="AR229" i="28" s="1"/>
  <c r="AP473" i="28"/>
  <c r="AQ454" i="28"/>
  <c r="BU454" i="28"/>
  <c r="AO454" i="28"/>
  <c r="AN454" i="28"/>
  <c r="AR454" i="28" s="1"/>
  <c r="BX456" i="28"/>
  <c r="BW456" i="28"/>
  <c r="AN469" i="28"/>
  <c r="AR469" i="28" s="1"/>
  <c r="AP465" i="28"/>
  <c r="AQ369" i="28"/>
  <c r="AQ373" i="28"/>
  <c r="AO373" i="28"/>
  <c r="AN373" i="28"/>
  <c r="AR373" i="28" s="1"/>
  <c r="BU241" i="28"/>
  <c r="AO241" i="28"/>
  <c r="AP241" i="28" s="1"/>
  <c r="AN241" i="28"/>
  <c r="AR241" i="28" s="1"/>
  <c r="AQ241" i="28"/>
  <c r="CP225" i="28"/>
  <c r="CO225" i="28"/>
  <c r="CR225" i="28"/>
  <c r="BX310" i="28"/>
  <c r="BW310" i="28"/>
  <c r="BX311" i="28"/>
  <c r="BW311" i="28"/>
  <c r="AQ230" i="28"/>
  <c r="BU230" i="28"/>
  <c r="AO230" i="28"/>
  <c r="AP230" i="28" s="1"/>
  <c r="AN230" i="28"/>
  <c r="AR230" i="28" s="1"/>
  <c r="AP338" i="28"/>
  <c r="BU320" i="28"/>
  <c r="AO320" i="28"/>
  <c r="AP320" i="28" s="1"/>
  <c r="AN320" i="28"/>
  <c r="AR320" i="28" s="1"/>
  <c r="AQ320" i="28"/>
  <c r="CR303" i="28"/>
  <c r="CP303" i="28"/>
  <c r="CO303" i="28"/>
  <c r="CO238" i="28"/>
  <c r="CR238" i="28"/>
  <c r="CP238" i="28"/>
  <c r="CP205" i="28"/>
  <c r="CO205" i="28"/>
  <c r="CG212" i="28"/>
  <c r="CF212" i="28"/>
  <c r="CG191" i="28"/>
  <c r="CF191" i="28"/>
  <c r="CR317" i="28"/>
  <c r="CP317" i="28"/>
  <c r="CO317" i="28"/>
  <c r="AN308" i="28"/>
  <c r="AR308" i="28" s="1"/>
  <c r="AQ308" i="28"/>
  <c r="BU308" i="28"/>
  <c r="AO308" i="28"/>
  <c r="BX229" i="28"/>
  <c r="BW229" i="28"/>
  <c r="AQ200" i="28"/>
  <c r="BU200" i="28"/>
  <c r="AO200" i="28"/>
  <c r="AP200" i="28" s="1"/>
  <c r="AN200" i="28"/>
  <c r="AR200" i="28" s="1"/>
  <c r="AQ191" i="28"/>
  <c r="BU191" i="28"/>
  <c r="AO191" i="28"/>
  <c r="AP191" i="28" s="1"/>
  <c r="AN191" i="28"/>
  <c r="AR191" i="28" s="1"/>
  <c r="AP59" i="28"/>
  <c r="BX186" i="28"/>
  <c r="BW186" i="28"/>
  <c r="AQ34" i="28"/>
  <c r="AO34" i="28"/>
  <c r="AP34" i="28" s="1"/>
  <c r="AN34" i="28"/>
  <c r="AR34" i="28" s="1"/>
  <c r="AQ212" i="28"/>
  <c r="BU212" i="28"/>
  <c r="AO212" i="28"/>
  <c r="AP212" i="28" s="1"/>
  <c r="AN212" i="28"/>
  <c r="AR212" i="28" s="1"/>
  <c r="AQ236" i="28"/>
  <c r="AO236" i="28"/>
  <c r="AN236" i="28"/>
  <c r="AR236" i="28" s="1"/>
  <c r="AQ198" i="28"/>
  <c r="BU198" i="28"/>
  <c r="AO198" i="28"/>
  <c r="AN198" i="28"/>
  <c r="AR198" i="28" s="1"/>
  <c r="AO184" i="28"/>
  <c r="AP184" i="28" s="1"/>
  <c r="AQ167" i="28"/>
  <c r="AQ42" i="28"/>
  <c r="AO42" i="28"/>
  <c r="AP42" i="28" s="1"/>
  <c r="AN42" i="28"/>
  <c r="AR42" i="28" s="1"/>
  <c r="AQ25" i="28"/>
  <c r="AO25" i="28"/>
  <c r="AN25" i="28"/>
  <c r="AR25" i="28" s="1"/>
  <c r="AO186" i="28"/>
  <c r="AQ182" i="28"/>
  <c r="CF404" i="28"/>
  <c r="CG404" i="28"/>
  <c r="CR406" i="28"/>
  <c r="CP406" i="28"/>
  <c r="CO406" i="28"/>
  <c r="BX327" i="28"/>
  <c r="BW327" i="28"/>
  <c r="BU313" i="28"/>
  <c r="AO313" i="28"/>
  <c r="AQ313" i="28"/>
  <c r="AN313" i="28"/>
  <c r="AR313" i="28" s="1"/>
  <c r="CG396" i="28"/>
  <c r="CF396" i="28"/>
  <c r="CM190" i="28"/>
  <c r="AO190" i="28"/>
  <c r="AN190" i="28"/>
  <c r="AR190" i="28" s="1"/>
  <c r="BU201" i="28"/>
  <c r="AO201" i="28"/>
  <c r="AP201" i="28" s="1"/>
  <c r="AN201" i="28"/>
  <c r="AR201" i="28" s="1"/>
  <c r="AQ201" i="28"/>
  <c r="AP17" i="28"/>
  <c r="BU545" i="28"/>
  <c r="AO545" i="28"/>
  <c r="AN545" i="28"/>
  <c r="AR545" i="28" s="1"/>
  <c r="AQ545" i="28"/>
  <c r="AP471" i="28"/>
  <c r="BX468" i="28"/>
  <c r="BW468" i="28"/>
  <c r="BU551" i="28"/>
  <c r="AO551" i="28"/>
  <c r="AP551" i="28" s="1"/>
  <c r="AQ551" i="28"/>
  <c r="AN551" i="28"/>
  <c r="AR551" i="28" s="1"/>
  <c r="BU470" i="28"/>
  <c r="AO470" i="28"/>
  <c r="AP470" i="28" s="1"/>
  <c r="AQ470" i="28"/>
  <c r="AN470" i="28"/>
  <c r="AR470" i="28" s="1"/>
  <c r="CP561" i="28"/>
  <c r="CR561" i="28"/>
  <c r="CO561" i="28"/>
  <c r="BX462" i="28"/>
  <c r="BW462" i="28"/>
  <c r="CP465" i="28"/>
  <c r="CR465" i="28"/>
  <c r="CO465" i="28"/>
  <c r="AQ469" i="28"/>
  <c r="CD409" i="28"/>
  <c r="AO409" i="28"/>
  <c r="AP409" i="28" s="1"/>
  <c r="AP559" i="28"/>
  <c r="CD410" i="28"/>
  <c r="AO410" i="28"/>
  <c r="AP410" i="28" s="1"/>
  <c r="AN410" i="28"/>
  <c r="AR410" i="28" s="1"/>
  <c r="AQ409" i="28"/>
  <c r="AP415" i="28"/>
  <c r="CP551" i="28"/>
  <c r="CR551" i="28"/>
  <c r="CO551" i="28"/>
  <c r="BX457" i="28"/>
  <c r="BW457" i="28"/>
  <c r="CR457" i="28"/>
  <c r="AO325" i="28"/>
  <c r="AP325" i="28" s="1"/>
  <c r="AN325" i="28"/>
  <c r="AR325" i="28" s="1"/>
  <c r="AN400" i="28"/>
  <c r="AR400" i="28" s="1"/>
  <c r="AN369" i="28"/>
  <c r="AR369" i="28" s="1"/>
  <c r="CG303" i="28"/>
  <c r="CF303" i="28"/>
  <c r="AO238" i="28"/>
  <c r="CD238" i="28"/>
  <c r="BU224" i="28"/>
  <c r="AO224" i="28"/>
  <c r="AN224" i="28"/>
  <c r="AR224" i="28" s="1"/>
  <c r="AQ224" i="28"/>
  <c r="AN219" i="28"/>
  <c r="AR219" i="28" s="1"/>
  <c r="AP324" i="28"/>
  <c r="AP466" i="28"/>
  <c r="AN321" i="28"/>
  <c r="AR321" i="28" s="1"/>
  <c r="CM239" i="28"/>
  <c r="AO239" i="28"/>
  <c r="AP239" i="28" s="1"/>
  <c r="AQ215" i="28"/>
  <c r="AQ225" i="28"/>
  <c r="AQ319" i="28"/>
  <c r="AN319" i="28"/>
  <c r="AR319" i="28" s="1"/>
  <c r="AO319" i="28"/>
  <c r="AP319" i="28" s="1"/>
  <c r="BU319" i="28"/>
  <c r="CP210" i="28"/>
  <c r="CO210" i="28"/>
  <c r="CG187" i="28"/>
  <c r="CF187" i="28"/>
  <c r="AQ303" i="28"/>
  <c r="AQ229" i="28"/>
  <c r="BX199" i="28"/>
  <c r="BW199" i="28"/>
  <c r="AO223" i="28"/>
  <c r="AP223" i="28" s="1"/>
  <c r="CM223" i="28"/>
  <c r="AP249" i="28"/>
  <c r="AP57" i="28"/>
  <c r="AQ190" i="28"/>
  <c r="AQ38" i="28"/>
  <c r="AQ41" i="28"/>
  <c r="AO41" i="28"/>
  <c r="AN41" i="28"/>
  <c r="AR41" i="28" s="1"/>
  <c r="AQ24" i="28"/>
  <c r="AO24" i="28"/>
  <c r="AP24" i="28" s="1"/>
  <c r="AN24" i="28"/>
  <c r="AR24" i="28" s="1"/>
  <c r="BX185" i="28"/>
  <c r="BW185" i="28"/>
  <c r="AO27" i="28"/>
  <c r="AP27" i="28" s="1"/>
  <c r="AQ60" i="28"/>
  <c r="AN60" i="28"/>
  <c r="AR60" i="28" s="1"/>
  <c r="AO60" i="28"/>
  <c r="BX304" i="28"/>
  <c r="BW304" i="28"/>
  <c r="CF221" i="28"/>
  <c r="CG221" i="28"/>
  <c r="CR562" i="28"/>
  <c r="CP562" i="28"/>
  <c r="CO562" i="28"/>
  <c r="BU561" i="28"/>
  <c r="AO561" i="28"/>
  <c r="AP561" i="28" s="1"/>
  <c r="AN561" i="28"/>
  <c r="AR561" i="28" s="1"/>
  <c r="AQ561" i="28"/>
  <c r="CR560" i="28"/>
  <c r="CO560" i="28"/>
  <c r="CP560" i="28"/>
  <c r="AQ413" i="28"/>
  <c r="AO413" i="28"/>
  <c r="AN413" i="28"/>
  <c r="AR413" i="28" s="1"/>
  <c r="BX547" i="28"/>
  <c r="BW547" i="28"/>
  <c r="BU467" i="28"/>
  <c r="AO467" i="28"/>
  <c r="AP467" i="28" s="1"/>
  <c r="AQ467" i="28"/>
  <c r="AN467" i="28"/>
  <c r="AR467" i="28" s="1"/>
  <c r="AQ543" i="28"/>
  <c r="BU543" i="28"/>
  <c r="AO543" i="28"/>
  <c r="AN543" i="28"/>
  <c r="AR543" i="28" s="1"/>
  <c r="AQ406" i="28"/>
  <c r="BU403" i="28"/>
  <c r="AO403" i="28"/>
  <c r="AP403" i="28" s="1"/>
  <c r="AQ403" i="28"/>
  <c r="AN403" i="28"/>
  <c r="AR403" i="28" s="1"/>
  <c r="CD372" i="28"/>
  <c r="AO372" i="28"/>
  <c r="CR408" i="28"/>
  <c r="CP408" i="28"/>
  <c r="CO408" i="28"/>
  <c r="BX402" i="28"/>
  <c r="BW402" i="28"/>
  <c r="AR374" i="28"/>
  <c r="AP374" i="28"/>
  <c r="AQ337" i="28"/>
  <c r="AO337" i="28"/>
  <c r="AP337" i="28" s="1"/>
  <c r="AN337" i="28"/>
  <c r="AR337" i="28" s="1"/>
  <c r="AQ412" i="28"/>
  <c r="AO412" i="28"/>
  <c r="AN412" i="28"/>
  <c r="AR412" i="28" s="1"/>
  <c r="CP321" i="28"/>
  <c r="CO321" i="28"/>
  <c r="CR321" i="28"/>
  <c r="CM455" i="28"/>
  <c r="AQ455" i="28"/>
  <c r="CF335" i="28"/>
  <c r="CG335" i="28"/>
  <c r="AQ370" i="28"/>
  <c r="AN372" i="28"/>
  <c r="AR372" i="28" s="1"/>
  <c r="CP314" i="28"/>
  <c r="CO314" i="28"/>
  <c r="AO247" i="28"/>
  <c r="AN247" i="28"/>
  <c r="AR247" i="28" s="1"/>
  <c r="AQ247" i="28"/>
  <c r="AQ408" i="28"/>
  <c r="BX303" i="28"/>
  <c r="BW303" i="28"/>
  <c r="AN303" i="28"/>
  <c r="AR303" i="28" s="1"/>
  <c r="CG320" i="28"/>
  <c r="CF320" i="28"/>
  <c r="AQ237" i="28"/>
  <c r="AO237" i="28"/>
  <c r="AN237" i="28"/>
  <c r="AR237" i="28" s="1"/>
  <c r="CG233" i="28"/>
  <c r="CF233" i="28"/>
  <c r="CM197" i="28"/>
  <c r="AN197" i="28"/>
  <c r="AR197" i="28" s="1"/>
  <c r="CR311" i="28"/>
  <c r="CG207" i="28"/>
  <c r="CF207" i="28"/>
  <c r="AO227" i="28"/>
  <c r="AP227" i="28" s="1"/>
  <c r="CM227" i="28"/>
  <c r="AP199" i="28"/>
  <c r="BW312" i="28"/>
  <c r="BX312" i="28"/>
  <c r="AQ238" i="28"/>
  <c r="AQ222" i="28"/>
  <c r="BU222" i="28"/>
  <c r="AO222" i="28"/>
  <c r="AP222" i="28" s="1"/>
  <c r="AN222" i="28"/>
  <c r="AR222" i="28" s="1"/>
  <c r="BU220" i="28"/>
  <c r="AO220" i="28"/>
  <c r="AN220" i="28"/>
  <c r="AR220" i="28" s="1"/>
  <c r="AQ220" i="28"/>
  <c r="AQ207" i="28"/>
  <c r="BU207" i="28"/>
  <c r="AO207" i="28"/>
  <c r="AP207" i="28" s="1"/>
  <c r="AN207" i="28"/>
  <c r="AR207" i="28" s="1"/>
  <c r="AP248" i="28"/>
  <c r="CD186" i="28"/>
  <c r="AN186" i="28"/>
  <c r="AR186" i="28" s="1"/>
  <c r="AP251" i="28"/>
  <c r="BU192" i="28"/>
  <c r="AO192" i="28"/>
  <c r="AP192" i="28" s="1"/>
  <c r="AN192" i="28"/>
  <c r="AR192" i="28" s="1"/>
  <c r="AQ192" i="28"/>
  <c r="AQ40" i="28"/>
  <c r="AO40" i="28"/>
  <c r="AP40" i="28" s="1"/>
  <c r="AN40" i="28"/>
  <c r="AR40" i="28" s="1"/>
  <c r="AQ23" i="28"/>
  <c r="AO23" i="28"/>
  <c r="AN23" i="28"/>
  <c r="AR23" i="28" s="1"/>
  <c r="AN187" i="28"/>
  <c r="AR187" i="28" s="1"/>
  <c r="AN38" i="28"/>
  <c r="AR38" i="28" s="1"/>
  <c r="AN27" i="28"/>
  <c r="AR27" i="28" s="1"/>
  <c r="AN28" i="28"/>
  <c r="AR28" i="28" s="1"/>
  <c r="AP396" i="28"/>
  <c r="CR550" i="28"/>
  <c r="AO218" i="28"/>
  <c r="AP218" i="28" s="1"/>
  <c r="CD218" i="28"/>
  <c r="CD215" i="28"/>
  <c r="AO215" i="28"/>
  <c r="AP215" i="28" s="1"/>
  <c r="BX208" i="28"/>
  <c r="BW208" i="28"/>
  <c r="CR469" i="28"/>
  <c r="CP469" i="28"/>
  <c r="CO469" i="28"/>
  <c r="AN406" i="28"/>
  <c r="AR406" i="28" s="1"/>
  <c r="AO406" i="28"/>
  <c r="AN404" i="28"/>
  <c r="AR404" i="28" s="1"/>
  <c r="CO413" i="28"/>
  <c r="CR413" i="28"/>
  <c r="CP413" i="28"/>
  <c r="AO493" i="28"/>
  <c r="AP493" i="28" s="1"/>
  <c r="BU493" i="28"/>
  <c r="AQ493" i="28"/>
  <c r="AN493" i="28"/>
  <c r="AR493" i="28" s="1"/>
  <c r="AP335" i="28"/>
  <c r="AQ372" i="28"/>
  <c r="CR336" i="28"/>
  <c r="BW400" i="28"/>
  <c r="BX400" i="28"/>
  <c r="AN370" i="28"/>
  <c r="AR370" i="28" s="1"/>
  <c r="CG313" i="28"/>
  <c r="CF313" i="28"/>
  <c r="AO246" i="28"/>
  <c r="AP246" i="28" s="1"/>
  <c r="AN246" i="28"/>
  <c r="AR246" i="28" s="1"/>
  <c r="AQ246" i="28"/>
  <c r="CM235" i="28"/>
  <c r="AN235" i="28"/>
  <c r="AR235" i="28" s="1"/>
  <c r="CG408" i="28"/>
  <c r="CF408" i="28"/>
  <c r="CG316" i="28"/>
  <c r="CF316" i="28"/>
  <c r="AP303" i="28"/>
  <c r="BX213" i="28"/>
  <c r="BW213" i="28"/>
  <c r="CO310" i="28"/>
  <c r="CR310" i="28"/>
  <c r="CP310" i="28"/>
  <c r="CP204" i="28"/>
  <c r="CO204" i="28"/>
  <c r="CR315" i="28"/>
  <c r="BW214" i="28"/>
  <c r="BX214" i="28"/>
  <c r="CM195" i="28"/>
  <c r="AQ195" i="28"/>
  <c r="AQ219" i="28"/>
  <c r="CO218" i="28"/>
  <c r="CP218" i="28"/>
  <c r="BX206" i="28"/>
  <c r="BW206" i="28"/>
  <c r="CD210" i="28"/>
  <c r="AQ210" i="28"/>
  <c r="AO210" i="28"/>
  <c r="AP210" i="28" s="1"/>
  <c r="AP26" i="28"/>
  <c r="AQ208" i="28"/>
  <c r="AQ196" i="28"/>
  <c r="AQ39" i="28"/>
  <c r="AO39" i="28"/>
  <c r="AP39" i="28" s="1"/>
  <c r="AN39" i="28"/>
  <c r="AR39" i="28" s="1"/>
  <c r="AO187" i="28"/>
  <c r="AP187" i="28" s="1"/>
  <c r="AQ184" i="28"/>
  <c r="AN37" i="28"/>
  <c r="AR37" i="28" s="1"/>
  <c r="AN26" i="28"/>
  <c r="AR26" i="28" s="1"/>
  <c r="CR182" i="28"/>
  <c r="CP182" i="28"/>
  <c r="CO182" i="28"/>
  <c r="BX549" i="28"/>
  <c r="BW549" i="28"/>
  <c r="BU548" i="28"/>
  <c r="AO548" i="28"/>
  <c r="AQ548" i="28"/>
  <c r="AN548" i="28"/>
  <c r="AR548" i="28" s="1"/>
  <c r="AP370" i="28"/>
  <c r="CR327" i="28"/>
  <c r="CP493" i="28"/>
  <c r="CO493" i="28"/>
  <c r="CR493" i="28"/>
  <c r="CR463" i="28"/>
  <c r="CR464" i="28"/>
  <c r="CO464" i="28"/>
  <c r="CP464" i="28"/>
  <c r="CM398" i="28"/>
  <c r="AO398" i="28"/>
  <c r="AP398" i="28" s="1"/>
  <c r="AP474" i="28"/>
  <c r="BW407" i="28"/>
  <c r="BX407" i="28"/>
  <c r="AQ410" i="28"/>
  <c r="CP462" i="28"/>
  <c r="CR462" i="28"/>
  <c r="CO462" i="28"/>
  <c r="AP411" i="28"/>
  <c r="BX398" i="28"/>
  <c r="BW398" i="28"/>
  <c r="AO404" i="28"/>
  <c r="AQ328" i="28"/>
  <c r="BU328" i="28"/>
  <c r="AO328" i="28"/>
  <c r="AP328" i="28" s="1"/>
  <c r="AN328" i="28"/>
  <c r="AR328" i="28" s="1"/>
  <c r="CP401" i="28"/>
  <c r="CO401" i="28"/>
  <c r="AQ335" i="28"/>
  <c r="AP327" i="28"/>
  <c r="AO245" i="28"/>
  <c r="AP245" i="28" s="1"/>
  <c r="AN245" i="28"/>
  <c r="AR245" i="28" s="1"/>
  <c r="AQ245" i="28"/>
  <c r="AO233" i="28"/>
  <c r="AN233" i="28"/>
  <c r="AR233" i="28" s="1"/>
  <c r="AQ233" i="28"/>
  <c r="CG329" i="28"/>
  <c r="CF329" i="28"/>
  <c r="AP304" i="28"/>
  <c r="AO408" i="28"/>
  <c r="AP408" i="28" s="1"/>
  <c r="BX326" i="28"/>
  <c r="BW326" i="28"/>
  <c r="AN238" i="28"/>
  <c r="AR238" i="28" s="1"/>
  <c r="BU316" i="28"/>
  <c r="AO316" i="28"/>
  <c r="AP316" i="28" s="1"/>
  <c r="AN316" i="28"/>
  <c r="AR316" i="28" s="1"/>
  <c r="AQ316" i="28"/>
  <c r="AO305" i="28"/>
  <c r="AP305" i="28" s="1"/>
  <c r="CD234" i="28"/>
  <c r="AO234" i="28"/>
  <c r="AP234" i="28" s="1"/>
  <c r="AQ396" i="28"/>
  <c r="AN193" i="28"/>
  <c r="AR193" i="28" s="1"/>
  <c r="BU203" i="28"/>
  <c r="AO203" i="28"/>
  <c r="AN203" i="28"/>
  <c r="AR203" i="28" s="1"/>
  <c r="AQ203" i="28"/>
  <c r="AQ240" i="28"/>
  <c r="AN225" i="28"/>
  <c r="AR225" i="28" s="1"/>
  <c r="AQ209" i="28"/>
  <c r="BU209" i="28"/>
  <c r="AO209" i="28"/>
  <c r="AP209" i="28" s="1"/>
  <c r="AN209" i="28"/>
  <c r="AR209" i="28" s="1"/>
  <c r="CR194" i="28"/>
  <c r="CP194" i="28"/>
  <c r="CO194" i="28"/>
  <c r="CG306" i="28"/>
  <c r="CF306" i="28"/>
  <c r="CR213" i="28"/>
  <c r="AP311" i="28"/>
  <c r="CP221" i="28"/>
  <c r="CO221" i="28"/>
  <c r="CR221" i="28"/>
  <c r="AN205" i="28"/>
  <c r="AR205" i="28" s="1"/>
  <c r="AN221" i="28"/>
  <c r="AR221" i="28" s="1"/>
  <c r="CG213" i="28"/>
  <c r="CF213" i="28"/>
  <c r="AQ206" i="28"/>
  <c r="CP184" i="28"/>
  <c r="CO184" i="28"/>
  <c r="CR184" i="28"/>
  <c r="AQ302" i="28"/>
  <c r="BU302" i="28"/>
  <c r="AO302" i="28"/>
  <c r="AP302" i="28" s="1"/>
  <c r="AN302" i="28"/>
  <c r="AR302" i="28" s="1"/>
  <c r="AQ37" i="28"/>
  <c r="BX187" i="28"/>
  <c r="BW187" i="28"/>
  <c r="AP53" i="28"/>
  <c r="AP55" i="28"/>
  <c r="AQ26" i="28"/>
  <c r="CF184" i="28"/>
  <c r="CG184" i="28"/>
  <c r="CR185" i="28"/>
  <c r="AP44" i="27"/>
  <c r="CO34" i="27"/>
  <c r="CP34" i="27"/>
  <c r="AO39" i="27"/>
  <c r="AQ38" i="27"/>
  <c r="AN22" i="27"/>
  <c r="AR22" i="27" s="1"/>
  <c r="AP47" i="27"/>
  <c r="AN33" i="27"/>
  <c r="AR33" i="27" s="1"/>
  <c r="AP43" i="27"/>
  <c r="AO40" i="27"/>
  <c r="AN40" i="27"/>
  <c r="AR40" i="27" s="1"/>
  <c r="CD36" i="27"/>
  <c r="AO36" i="27"/>
  <c r="AP36" i="27" s="1"/>
  <c r="AO33" i="27"/>
  <c r="AQ18" i="27"/>
  <c r="BU18" i="27"/>
  <c r="AO18" i="27"/>
  <c r="AN18" i="27"/>
  <c r="AR18" i="27" s="1"/>
  <c r="AP24" i="27"/>
  <c r="AQ32" i="27"/>
  <c r="CO33" i="27"/>
  <c r="CR33" i="27"/>
  <c r="CP33" i="27"/>
  <c r="AQ25" i="27"/>
  <c r="AP48" i="27"/>
  <c r="AO35" i="27"/>
  <c r="AN35" i="27"/>
  <c r="AR35" i="27" s="1"/>
  <c r="AQ35" i="27"/>
  <c r="AQ36" i="27"/>
  <c r="AN32" i="27"/>
  <c r="AR32" i="27" s="1"/>
  <c r="CG27" i="27"/>
  <c r="CF27" i="27"/>
  <c r="CP22" i="27"/>
  <c r="CO22" i="27"/>
  <c r="CF24" i="27"/>
  <c r="CG24" i="27"/>
  <c r="AO34" i="27"/>
  <c r="AN34" i="27"/>
  <c r="AR34" i="27" s="1"/>
  <c r="AQ34" i="27"/>
  <c r="AO29" i="27"/>
  <c r="CD29" i="27"/>
  <c r="CG33" i="27"/>
  <c r="CF33" i="27"/>
  <c r="AQ39" i="27"/>
  <c r="CO38" i="27"/>
  <c r="CR38" i="27"/>
  <c r="CP38" i="27"/>
  <c r="CD26" i="27"/>
  <c r="AQ26" i="27"/>
  <c r="AO25" i="27"/>
  <c r="AQ22" i="27"/>
  <c r="BX22" i="27"/>
  <c r="BW22" i="27"/>
  <c r="BX25" i="27"/>
  <c r="BW25" i="27"/>
  <c r="AO26" i="27"/>
  <c r="AP26" i="27" s="1"/>
  <c r="CP39" i="27"/>
  <c r="CO39" i="27"/>
  <c r="CR39" i="27"/>
  <c r="CG39" i="27"/>
  <c r="CF39" i="27"/>
  <c r="AQ33" i="27"/>
  <c r="BU21" i="27"/>
  <c r="AO21" i="27"/>
  <c r="AN21" i="27"/>
  <c r="AR21" i="27" s="1"/>
  <c r="AQ21" i="27"/>
  <c r="AP22" i="27"/>
  <c r="BU27" i="27"/>
  <c r="AO27" i="27"/>
  <c r="AN27" i="27"/>
  <c r="AR27" i="27" s="1"/>
  <c r="AQ27" i="27"/>
  <c r="AN25" i="27"/>
  <c r="AR25" i="27" s="1"/>
  <c r="CD19" i="27"/>
  <c r="AO19" i="27"/>
  <c r="AP19" i="27" s="1"/>
  <c r="BX30" i="27"/>
  <c r="BW30" i="27"/>
  <c r="CR25" i="27"/>
  <c r="CP25" i="27"/>
  <c r="CO25" i="27"/>
  <c r="CR561" i="24"/>
  <c r="CQ561" i="24"/>
  <c r="CR560" i="24"/>
  <c r="CQ560" i="24"/>
  <c r="CR559" i="24"/>
  <c r="CQ559" i="24"/>
  <c r="CR558" i="24"/>
  <c r="CQ558" i="24"/>
  <c r="CR557" i="24"/>
  <c r="CQ557" i="24"/>
  <c r="CR556" i="24"/>
  <c r="CQ556" i="24"/>
  <c r="CR555" i="24"/>
  <c r="CQ555" i="24"/>
  <c r="CR554" i="24"/>
  <c r="CQ554" i="24"/>
  <c r="CR553" i="24"/>
  <c r="CQ553" i="24"/>
  <c r="CR552" i="24"/>
  <c r="CQ552" i="24"/>
  <c r="CR551" i="24"/>
  <c r="CQ551" i="24"/>
  <c r="CR550" i="24"/>
  <c r="CQ550" i="24"/>
  <c r="BJ548" i="24"/>
  <c r="BE548" i="24"/>
  <c r="AP37" i="27" l="1"/>
  <c r="AP38" i="27"/>
  <c r="AP39" i="27"/>
  <c r="AP29" i="27"/>
  <c r="AP32" i="27"/>
  <c r="AP30" i="27"/>
  <c r="AP27" i="27"/>
  <c r="AP40" i="29"/>
  <c r="AP54" i="29"/>
  <c r="AP44" i="29"/>
  <c r="AP92" i="29"/>
  <c r="AP47" i="29"/>
  <c r="CP62" i="29"/>
  <c r="CR62" i="29"/>
  <c r="CO62" i="29"/>
  <c r="AP29" i="29"/>
  <c r="AP57" i="29"/>
  <c r="AP43" i="29"/>
  <c r="BW40" i="29"/>
  <c r="BX40" i="29"/>
  <c r="CR40" i="29"/>
  <c r="AP34" i="29"/>
  <c r="AP42" i="29"/>
  <c r="AP37" i="29"/>
  <c r="AP33" i="29"/>
  <c r="AP51" i="29"/>
  <c r="BX51" i="29"/>
  <c r="BW51" i="29"/>
  <c r="CR51" i="29"/>
  <c r="CP48" i="29"/>
  <c r="CO48" i="29"/>
  <c r="CR48" i="29"/>
  <c r="CP52" i="29"/>
  <c r="CO52" i="29"/>
  <c r="CR52" i="29"/>
  <c r="AP28" i="29"/>
  <c r="AP31" i="29"/>
  <c r="CG37" i="29"/>
  <c r="CF37" i="29"/>
  <c r="AP59" i="29"/>
  <c r="BX29" i="29"/>
  <c r="BW29" i="29"/>
  <c r="CR29" i="29"/>
  <c r="BX28" i="29"/>
  <c r="BW28" i="29"/>
  <c r="CR28" i="29"/>
  <c r="BX92" i="29"/>
  <c r="BW92" i="29"/>
  <c r="CR92" i="29"/>
  <c r="BX31" i="29"/>
  <c r="BW31" i="29"/>
  <c r="CR31" i="29"/>
  <c r="BW59" i="29"/>
  <c r="BX59" i="29"/>
  <c r="CR59" i="29"/>
  <c r="BX42" i="29"/>
  <c r="BW42" i="29"/>
  <c r="CR42" i="29"/>
  <c r="AP27" i="29"/>
  <c r="AP32" i="29"/>
  <c r="AP46" i="29"/>
  <c r="AP55" i="29"/>
  <c r="BX32" i="29"/>
  <c r="BW32" i="29"/>
  <c r="CR32" i="29"/>
  <c r="BX46" i="29"/>
  <c r="BW46" i="29"/>
  <c r="CR46" i="29"/>
  <c r="AP35" i="29"/>
  <c r="AP48" i="29"/>
  <c r="CR35" i="29"/>
  <c r="CP35" i="29"/>
  <c r="CO35" i="29"/>
  <c r="AP18" i="27"/>
  <c r="BX220" i="28"/>
  <c r="BW220" i="28"/>
  <c r="CR220" i="28"/>
  <c r="CG204" i="28"/>
  <c r="CF204" i="28"/>
  <c r="BX459" i="28"/>
  <c r="BW459" i="28"/>
  <c r="CR459" i="28"/>
  <c r="AP203" i="28"/>
  <c r="AP404" i="28"/>
  <c r="AP406" i="28"/>
  <c r="CG215" i="28"/>
  <c r="CF215" i="28"/>
  <c r="CR227" i="28"/>
  <c r="CP227" i="28"/>
  <c r="CO227" i="28"/>
  <c r="AP413" i="28"/>
  <c r="BW561" i="28"/>
  <c r="BX561" i="28"/>
  <c r="AP60" i="28"/>
  <c r="CR223" i="28"/>
  <c r="CP223" i="28"/>
  <c r="CO223" i="28"/>
  <c r="AP224" i="28"/>
  <c r="BW551" i="28"/>
  <c r="BX551" i="28"/>
  <c r="AP25" i="28"/>
  <c r="AP198" i="28"/>
  <c r="BX212" i="28"/>
  <c r="BW212" i="28"/>
  <c r="BX320" i="28"/>
  <c r="BW320" i="28"/>
  <c r="CR320" i="28"/>
  <c r="BW241" i="28"/>
  <c r="BX241" i="28"/>
  <c r="BW217" i="28"/>
  <c r="BX217" i="28"/>
  <c r="AP458" i="28"/>
  <c r="BW472" i="28"/>
  <c r="BX472" i="28"/>
  <c r="CR472" i="28"/>
  <c r="AP244" i="28"/>
  <c r="AP167" i="28"/>
  <c r="AP38" i="28"/>
  <c r="AP197" i="28"/>
  <c r="CG409" i="28"/>
  <c r="CF409" i="28"/>
  <c r="BX545" i="28"/>
  <c r="BW545" i="28"/>
  <c r="CR545" i="28"/>
  <c r="CP229" i="28"/>
  <c r="CO229" i="28"/>
  <c r="CR229" i="28"/>
  <c r="BW203" i="28"/>
  <c r="BX203" i="28"/>
  <c r="CR203" i="28"/>
  <c r="AP548" i="28"/>
  <c r="CG218" i="28"/>
  <c r="CF218" i="28"/>
  <c r="CR239" i="28"/>
  <c r="CP239" i="28"/>
  <c r="CO239" i="28"/>
  <c r="BX224" i="28"/>
  <c r="BW224" i="28"/>
  <c r="CR224" i="28"/>
  <c r="BX198" i="28"/>
  <c r="BW198" i="28"/>
  <c r="CR198" i="28"/>
  <c r="BX307" i="28"/>
  <c r="BW307" i="28"/>
  <c r="CR307" i="28"/>
  <c r="CR460" i="28"/>
  <c r="CP460" i="28"/>
  <c r="CO460" i="28"/>
  <c r="BX458" i="28"/>
  <c r="BW458" i="28"/>
  <c r="CR458" i="28"/>
  <c r="AP193" i="28"/>
  <c r="AP229" i="28"/>
  <c r="CG372" i="28"/>
  <c r="CF372" i="28"/>
  <c r="BX543" i="28"/>
  <c r="BW543" i="28"/>
  <c r="CR543" i="28"/>
  <c r="CP190" i="28"/>
  <c r="CO190" i="28"/>
  <c r="CR190" i="28"/>
  <c r="BX226" i="28"/>
  <c r="BW226" i="28"/>
  <c r="CR226" i="28"/>
  <c r="BX209" i="28"/>
  <c r="BW209" i="28"/>
  <c r="BX316" i="28"/>
  <c r="BW316" i="28"/>
  <c r="CR316" i="28"/>
  <c r="BW548" i="28"/>
  <c r="BX548" i="28"/>
  <c r="CR548" i="28"/>
  <c r="BW493" i="28"/>
  <c r="BX493" i="28"/>
  <c r="AP23" i="28"/>
  <c r="BW192" i="28"/>
  <c r="BX192" i="28"/>
  <c r="BX207" i="28"/>
  <c r="BW207" i="28"/>
  <c r="BX222" i="28"/>
  <c r="BW222" i="28"/>
  <c r="CR222" i="28"/>
  <c r="AP237" i="28"/>
  <c r="AP412" i="28"/>
  <c r="AP41" i="28"/>
  <c r="BX319" i="28"/>
  <c r="BW319" i="28"/>
  <c r="CR319" i="28"/>
  <c r="CG238" i="28"/>
  <c r="CF238" i="28"/>
  <c r="BX191" i="28"/>
  <c r="BW191" i="28"/>
  <c r="CR191" i="28"/>
  <c r="AP308" i="28"/>
  <c r="AP373" i="28"/>
  <c r="AP454" i="28"/>
  <c r="AP35" i="28"/>
  <c r="AP307" i="28"/>
  <c r="AP188" i="28"/>
  <c r="BX323" i="28"/>
  <c r="BW323" i="28"/>
  <c r="CR323" i="28"/>
  <c r="AP228" i="28"/>
  <c r="AP330" i="28"/>
  <c r="BW461" i="28"/>
  <c r="BX461" i="28"/>
  <c r="AP369" i="28"/>
  <c r="AP400" i="28"/>
  <c r="CR403" i="28"/>
  <c r="BX403" i="28"/>
  <c r="BW403" i="28"/>
  <c r="AP238" i="28"/>
  <c r="BX308" i="28"/>
  <c r="BW308" i="28"/>
  <c r="CR308" i="28"/>
  <c r="BX454" i="28"/>
  <c r="BW454" i="28"/>
  <c r="CR454" i="28"/>
  <c r="BX188" i="28"/>
  <c r="BW188" i="28"/>
  <c r="AP219" i="28"/>
  <c r="BX228" i="28"/>
  <c r="BW228" i="28"/>
  <c r="CR228" i="28"/>
  <c r="AP28" i="28"/>
  <c r="CR195" i="28"/>
  <c r="CP195" i="28"/>
  <c r="CO195" i="28"/>
  <c r="BX302" i="28"/>
  <c r="BW302" i="28"/>
  <c r="AP233" i="28"/>
  <c r="CR398" i="28"/>
  <c r="CP398" i="28"/>
  <c r="CO398" i="28"/>
  <c r="AP235" i="28"/>
  <c r="CG210" i="28"/>
  <c r="CF210" i="28"/>
  <c r="CR235" i="28"/>
  <c r="CP235" i="28"/>
  <c r="CO235" i="28"/>
  <c r="AP247" i="28"/>
  <c r="BW467" i="28"/>
  <c r="BX467" i="28"/>
  <c r="CR467" i="28"/>
  <c r="CG410" i="28"/>
  <c r="CF410" i="28"/>
  <c r="BW470" i="28"/>
  <c r="BX470" i="28"/>
  <c r="BW201" i="28"/>
  <c r="BX201" i="28"/>
  <c r="CR201" i="28"/>
  <c r="AP313" i="28"/>
  <c r="AP236" i="28"/>
  <c r="BX230" i="28"/>
  <c r="BW230" i="28"/>
  <c r="CR230" i="28"/>
  <c r="CR231" i="28"/>
  <c r="CP231" i="28"/>
  <c r="CO231" i="28"/>
  <c r="AP309" i="28"/>
  <c r="AP242" i="28"/>
  <c r="CR219" i="28"/>
  <c r="CP219" i="28"/>
  <c r="CO219" i="28"/>
  <c r="AP205" i="28"/>
  <c r="CG234" i="28"/>
  <c r="CF234" i="28"/>
  <c r="BX313" i="28"/>
  <c r="BW313" i="28"/>
  <c r="BX309" i="28"/>
  <c r="CR309" i="28"/>
  <c r="BW309" i="28"/>
  <c r="BW242" i="28"/>
  <c r="BX242" i="28"/>
  <c r="CR242" i="28"/>
  <c r="AP37" i="28"/>
  <c r="AP221" i="28"/>
  <c r="CG186" i="28"/>
  <c r="CF186" i="28"/>
  <c r="CR455" i="28"/>
  <c r="CP455" i="28"/>
  <c r="CO455" i="28"/>
  <c r="BX328" i="28"/>
  <c r="BW328" i="28"/>
  <c r="CR328" i="28"/>
  <c r="AP206" i="28"/>
  <c r="AP220" i="28"/>
  <c r="CP197" i="28"/>
  <c r="CO197" i="28"/>
  <c r="CR197" i="28"/>
  <c r="AP372" i="28"/>
  <c r="AP543" i="28"/>
  <c r="AP545" i="28"/>
  <c r="AP190" i="28"/>
  <c r="AP186" i="28"/>
  <c r="BX200" i="28"/>
  <c r="BW200" i="28"/>
  <c r="AP43" i="28"/>
  <c r="BX216" i="28"/>
  <c r="BW216" i="28"/>
  <c r="AP226" i="28"/>
  <c r="CG206" i="28"/>
  <c r="CF206" i="28"/>
  <c r="BX340" i="28"/>
  <c r="BW340" i="28"/>
  <c r="CR340" i="28"/>
  <c r="BX395" i="28"/>
  <c r="BW395" i="28"/>
  <c r="CR395" i="28"/>
  <c r="BW560" i="28"/>
  <c r="BX560" i="28"/>
  <c r="CR470" i="28"/>
  <c r="AP459" i="28"/>
  <c r="AP33" i="27"/>
  <c r="AP40" i="27"/>
  <c r="CF36" i="27"/>
  <c r="CG36" i="27"/>
  <c r="AP34" i="27"/>
  <c r="AP21" i="27"/>
  <c r="AP25" i="27"/>
  <c r="AP35" i="27"/>
  <c r="BX21" i="27"/>
  <c r="BW21" i="27"/>
  <c r="CR21" i="27"/>
  <c r="CG26" i="27"/>
  <c r="CF26" i="27"/>
  <c r="CG19" i="27"/>
  <c r="CF19" i="27"/>
  <c r="CG29" i="27"/>
  <c r="CF29" i="27"/>
  <c r="BW27" i="27"/>
  <c r="BX27" i="27"/>
  <c r="BX18" i="27"/>
  <c r="BW18" i="27"/>
  <c r="CR18" i="27"/>
  <c r="CH546" i="24"/>
  <c r="BO10" i="24"/>
  <c r="BO11" i="24"/>
  <c r="BO12" i="24"/>
  <c r="BO13" i="24"/>
  <c r="BO14" i="24"/>
  <c r="BO15" i="24"/>
  <c r="BO16" i="24"/>
  <c r="BO17" i="24"/>
  <c r="BO18" i="24"/>
  <c r="BO19" i="24"/>
  <c r="BO20" i="24"/>
  <c r="BO21" i="24"/>
  <c r="BO22" i="24"/>
  <c r="BO23" i="24"/>
  <c r="BO24" i="24"/>
  <c r="BO25" i="24"/>
  <c r="BO26" i="24"/>
  <c r="BO27" i="24"/>
  <c r="BO28" i="24"/>
  <c r="BO29" i="24"/>
  <c r="BO30" i="24"/>
  <c r="BO31" i="24"/>
  <c r="BO32" i="24"/>
  <c r="BO33" i="24"/>
  <c r="BO34" i="24"/>
  <c r="BO35" i="24"/>
  <c r="BO36" i="24"/>
  <c r="BO37" i="24"/>
  <c r="BO38" i="24"/>
  <c r="BO39" i="24"/>
  <c r="BO40" i="24"/>
  <c r="BO41" i="24"/>
  <c r="BO42" i="24"/>
  <c r="BO43" i="24"/>
  <c r="BO44" i="24"/>
  <c r="BO45" i="24"/>
  <c r="BO46" i="24"/>
  <c r="BO47" i="24"/>
  <c r="BO48" i="24"/>
  <c r="BO49" i="24"/>
  <c r="BO50" i="24"/>
  <c r="BO51" i="24"/>
  <c r="BO52" i="24"/>
  <c r="BO53" i="24"/>
  <c r="BO54" i="24"/>
  <c r="BO55" i="24"/>
  <c r="BO56" i="24"/>
  <c r="BO57" i="24"/>
  <c r="BO58" i="24"/>
  <c r="BO59" i="24"/>
  <c r="BO60" i="24"/>
  <c r="BO61" i="24"/>
  <c r="BO62" i="24"/>
  <c r="BO63" i="24"/>
  <c r="BO64" i="24"/>
  <c r="BO65" i="24"/>
  <c r="BO66" i="24"/>
  <c r="BO67" i="24"/>
  <c r="BO68" i="24"/>
  <c r="BO69" i="24"/>
  <c r="BO70" i="24"/>
  <c r="BO71" i="24"/>
  <c r="BO72" i="24"/>
  <c r="BO73" i="24"/>
  <c r="BO74" i="24"/>
  <c r="BO75" i="24"/>
  <c r="BO76" i="24"/>
  <c r="BO77" i="24"/>
  <c r="BO78" i="24"/>
  <c r="BO79" i="24"/>
  <c r="BO80" i="24"/>
  <c r="BO81" i="24"/>
  <c r="BO82" i="24"/>
  <c r="BO83" i="24"/>
  <c r="BO84" i="24"/>
  <c r="BO85" i="24"/>
  <c r="BO86" i="24"/>
  <c r="BO87" i="24"/>
  <c r="BO88" i="24"/>
  <c r="BO89" i="24"/>
  <c r="BO90" i="24"/>
  <c r="BO91" i="24"/>
  <c r="BO92" i="24"/>
  <c r="BO93" i="24"/>
  <c r="BO94" i="24"/>
  <c r="BO95" i="24"/>
  <c r="BO96" i="24"/>
  <c r="BO97" i="24"/>
  <c r="BO98" i="24"/>
  <c r="BO99" i="24"/>
  <c r="BO100" i="24"/>
  <c r="BO101" i="24"/>
  <c r="BO102" i="24"/>
  <c r="BO103" i="24"/>
  <c r="BO104" i="24"/>
  <c r="BO105" i="24"/>
  <c r="BO106" i="24"/>
  <c r="BO107" i="24"/>
  <c r="BO108" i="24"/>
  <c r="BO109" i="24"/>
  <c r="BO110" i="24"/>
  <c r="BO111" i="24"/>
  <c r="BO112" i="24"/>
  <c r="BO113" i="24"/>
  <c r="BO114" i="24"/>
  <c r="BO115" i="24"/>
  <c r="BO116" i="24"/>
  <c r="BO117" i="24"/>
  <c r="BO118" i="24"/>
  <c r="BO119" i="24"/>
  <c r="BO120" i="24"/>
  <c r="BO121" i="24"/>
  <c r="BO122" i="24"/>
  <c r="BO123" i="24"/>
  <c r="BO124" i="24"/>
  <c r="BO125" i="24"/>
  <c r="BO126" i="24"/>
  <c r="BO127" i="24"/>
  <c r="BO128" i="24"/>
  <c r="BO129" i="24"/>
  <c r="BO130" i="24"/>
  <c r="BO131" i="24"/>
  <c r="BO132" i="24"/>
  <c r="BO133" i="24"/>
  <c r="BO134" i="24"/>
  <c r="BO135" i="24"/>
  <c r="BO136" i="24"/>
  <c r="BO137" i="24"/>
  <c r="BO138" i="24"/>
  <c r="BO139" i="24"/>
  <c r="BO140" i="24"/>
  <c r="BO141" i="24"/>
  <c r="BO142" i="24"/>
  <c r="BO143" i="24"/>
  <c r="BO144" i="24"/>
  <c r="BO145" i="24"/>
  <c r="BO146" i="24"/>
  <c r="BO147" i="24"/>
  <c r="BO148" i="24"/>
  <c r="BO149" i="24"/>
  <c r="BO150" i="24"/>
  <c r="BO151" i="24"/>
  <c r="BO152" i="24"/>
  <c r="BO153" i="24"/>
  <c r="BO154" i="24"/>
  <c r="BO155" i="24"/>
  <c r="BO156" i="24"/>
  <c r="BO157" i="24"/>
  <c r="BO158" i="24"/>
  <c r="BO159" i="24"/>
  <c r="BO160" i="24"/>
  <c r="BO161" i="24"/>
  <c r="BO162" i="24"/>
  <c r="BO163" i="24"/>
  <c r="BO164" i="24"/>
  <c r="BO165" i="24"/>
  <c r="BO166" i="24"/>
  <c r="BO167" i="24"/>
  <c r="BO168" i="24"/>
  <c r="BO169" i="24"/>
  <c r="BO170" i="24"/>
  <c r="BO171" i="24"/>
  <c r="BO172" i="24"/>
  <c r="BO173" i="24"/>
  <c r="BO174" i="24"/>
  <c r="BO175" i="24"/>
  <c r="BO176" i="24"/>
  <c r="BO177" i="24"/>
  <c r="BO178" i="24"/>
  <c r="BO179" i="24"/>
  <c r="BO180" i="24"/>
  <c r="BO181" i="24"/>
  <c r="BO182" i="24"/>
  <c r="BO183" i="24"/>
  <c r="BO184" i="24"/>
  <c r="BO185" i="24"/>
  <c r="BO186" i="24"/>
  <c r="BO187" i="24"/>
  <c r="BO188" i="24"/>
  <c r="BO189" i="24"/>
  <c r="BO190" i="24"/>
  <c r="BO191" i="24"/>
  <c r="BO192" i="24"/>
  <c r="BO193" i="24"/>
  <c r="BO194" i="24"/>
  <c r="BO195" i="24"/>
  <c r="BO196" i="24"/>
  <c r="BO197" i="24"/>
  <c r="BO198" i="24"/>
  <c r="BO199" i="24"/>
  <c r="BO200" i="24"/>
  <c r="BO201" i="24"/>
  <c r="BO202" i="24"/>
  <c r="BO203" i="24"/>
  <c r="BO204" i="24"/>
  <c r="BO205" i="24"/>
  <c r="BO206" i="24"/>
  <c r="BO207" i="24"/>
  <c r="BO208" i="24"/>
  <c r="BO209" i="24"/>
  <c r="BO210" i="24"/>
  <c r="BO211" i="24"/>
  <c r="BO212" i="24"/>
  <c r="BO213" i="24"/>
  <c r="BO214" i="24"/>
  <c r="BO215" i="24"/>
  <c r="BO216" i="24"/>
  <c r="BO217" i="24"/>
  <c r="BO218" i="24"/>
  <c r="BO219" i="24"/>
  <c r="BO220" i="24"/>
  <c r="BO221" i="24"/>
  <c r="BO222" i="24"/>
  <c r="BO223" i="24"/>
  <c r="BO224" i="24"/>
  <c r="BO225" i="24"/>
  <c r="BO226" i="24"/>
  <c r="BO227" i="24"/>
  <c r="BO228" i="24"/>
  <c r="BO229" i="24"/>
  <c r="BO230" i="24"/>
  <c r="BO231" i="24"/>
  <c r="BO232" i="24"/>
  <c r="BO233" i="24"/>
  <c r="BO234" i="24"/>
  <c r="BO235" i="24"/>
  <c r="BO236" i="24"/>
  <c r="BO237" i="24"/>
  <c r="BO238" i="24"/>
  <c r="BO239" i="24"/>
  <c r="BO240" i="24"/>
  <c r="BO241" i="24"/>
  <c r="BO242" i="24"/>
  <c r="BO243" i="24"/>
  <c r="BO244" i="24"/>
  <c r="BO245" i="24"/>
  <c r="BO246" i="24"/>
  <c r="BO247" i="24"/>
  <c r="BO248" i="24"/>
  <c r="BO249" i="24"/>
  <c r="BO250" i="24"/>
  <c r="BO251" i="24"/>
  <c r="BO252" i="24"/>
  <c r="BO253" i="24"/>
  <c r="BO254" i="24"/>
  <c r="BO255" i="24"/>
  <c r="BO256" i="24"/>
  <c r="BO257" i="24"/>
  <c r="BO258" i="24"/>
  <c r="BO259" i="24"/>
  <c r="BO260" i="24"/>
  <c r="BO261" i="24"/>
  <c r="BO262" i="24"/>
  <c r="BO263" i="24"/>
  <c r="BO264" i="24"/>
  <c r="BO265" i="24"/>
  <c r="BO266" i="24"/>
  <c r="BO267" i="24"/>
  <c r="BO268" i="24"/>
  <c r="BO269" i="24"/>
  <c r="BO270" i="24"/>
  <c r="BO271" i="24"/>
  <c r="BO272" i="24"/>
  <c r="BO273" i="24"/>
  <c r="BO274" i="24"/>
  <c r="BO275" i="24"/>
  <c r="BO276" i="24"/>
  <c r="BO277" i="24"/>
  <c r="BO278" i="24"/>
  <c r="BO279" i="24"/>
  <c r="BO280" i="24"/>
  <c r="BO281" i="24"/>
  <c r="BO282" i="24"/>
  <c r="BO283" i="24"/>
  <c r="BO284" i="24"/>
  <c r="BO285" i="24"/>
  <c r="BO286" i="24"/>
  <c r="BO287" i="24"/>
  <c r="BO288" i="24"/>
  <c r="BO289" i="24"/>
  <c r="BO290" i="24"/>
  <c r="BO291" i="24"/>
  <c r="BO292" i="24"/>
  <c r="BO293" i="24"/>
  <c r="BO294" i="24"/>
  <c r="BO295" i="24"/>
  <c r="BO296" i="24"/>
  <c r="BO297" i="24"/>
  <c r="BO298" i="24"/>
  <c r="BO299" i="24"/>
  <c r="BO300" i="24"/>
  <c r="BO301" i="24"/>
  <c r="BO302" i="24"/>
  <c r="BO303" i="24"/>
  <c r="BO304" i="24"/>
  <c r="BO305" i="24"/>
  <c r="BO306" i="24"/>
  <c r="BO307" i="24"/>
  <c r="BO308" i="24"/>
  <c r="BO309" i="24"/>
  <c r="BO310" i="24"/>
  <c r="BO311" i="24"/>
  <c r="BO312" i="24"/>
  <c r="BO313" i="24"/>
  <c r="BO314" i="24"/>
  <c r="BO315" i="24"/>
  <c r="BO316" i="24"/>
  <c r="BO317" i="24"/>
  <c r="BO318" i="24"/>
  <c r="BO319" i="24"/>
  <c r="BO320" i="24"/>
  <c r="BO321" i="24"/>
  <c r="BO322" i="24"/>
  <c r="BO323" i="24"/>
  <c r="BO324" i="24"/>
  <c r="BO325" i="24"/>
  <c r="BO326" i="24"/>
  <c r="BO327" i="24"/>
  <c r="BO328" i="24"/>
  <c r="BO329" i="24"/>
  <c r="BO330" i="24"/>
  <c r="BO331" i="24"/>
  <c r="BO332" i="24"/>
  <c r="BO333" i="24"/>
  <c r="BO334" i="24"/>
  <c r="BO335" i="24"/>
  <c r="BO336" i="24"/>
  <c r="BO337" i="24"/>
  <c r="BO338" i="24"/>
  <c r="BO339" i="24"/>
  <c r="BO340" i="24"/>
  <c r="BO341" i="24"/>
  <c r="BO342" i="24"/>
  <c r="BO343" i="24"/>
  <c r="BO344" i="24"/>
  <c r="BO345" i="24"/>
  <c r="BO346" i="24"/>
  <c r="BO347" i="24"/>
  <c r="BO348" i="24"/>
  <c r="BO349" i="24"/>
  <c r="BO350" i="24"/>
  <c r="BO351" i="24"/>
  <c r="BO352" i="24"/>
  <c r="BO353" i="24"/>
  <c r="BO354" i="24"/>
  <c r="BO355" i="24"/>
  <c r="BO356" i="24"/>
  <c r="BO357" i="24"/>
  <c r="BO358" i="24"/>
  <c r="BO359" i="24"/>
  <c r="BO360" i="24"/>
  <c r="BO361" i="24"/>
  <c r="BO362" i="24"/>
  <c r="BO363" i="24"/>
  <c r="BO364" i="24"/>
  <c r="BO365" i="24"/>
  <c r="BO366" i="24"/>
  <c r="BO367" i="24"/>
  <c r="BO368" i="24"/>
  <c r="BO369" i="24"/>
  <c r="BO370" i="24"/>
  <c r="BO371" i="24"/>
  <c r="BO372" i="24"/>
  <c r="BO373" i="24"/>
  <c r="BO374" i="24"/>
  <c r="BO375" i="24"/>
  <c r="BO376" i="24"/>
  <c r="BO377" i="24"/>
  <c r="BO378" i="24"/>
  <c r="BO379" i="24"/>
  <c r="BO380" i="24"/>
  <c r="BO381" i="24"/>
  <c r="BO382" i="24"/>
  <c r="BO383" i="24"/>
  <c r="BO384" i="24"/>
  <c r="BO385" i="24"/>
  <c r="BO386" i="24"/>
  <c r="BO387" i="24"/>
  <c r="BO388" i="24"/>
  <c r="BO389" i="24"/>
  <c r="BO390" i="24"/>
  <c r="BO391" i="24"/>
  <c r="BO392" i="24"/>
  <c r="BO393" i="24"/>
  <c r="BO394" i="24"/>
  <c r="BO395" i="24"/>
  <c r="BO396" i="24"/>
  <c r="BO397" i="24"/>
  <c r="BO398" i="24"/>
  <c r="BO399" i="24"/>
  <c r="BO400" i="24"/>
  <c r="BO401" i="24"/>
  <c r="BO402" i="24"/>
  <c r="BO403" i="24"/>
  <c r="BO404" i="24"/>
  <c r="BO405" i="24"/>
  <c r="BO406" i="24"/>
  <c r="BO407" i="24"/>
  <c r="BO408" i="24"/>
  <c r="BO409" i="24"/>
  <c r="BO410" i="24"/>
  <c r="BO411" i="24"/>
  <c r="BO412" i="24"/>
  <c r="BO413" i="24"/>
  <c r="BO414" i="24"/>
  <c r="BO415" i="24"/>
  <c r="BO416" i="24"/>
  <c r="BO417" i="24"/>
  <c r="BO418" i="24"/>
  <c r="BO419" i="24"/>
  <c r="BO420" i="24"/>
  <c r="BO421" i="24"/>
  <c r="BO422" i="24"/>
  <c r="BO423" i="24"/>
  <c r="BO424" i="24"/>
  <c r="BO425" i="24"/>
  <c r="BO426" i="24"/>
  <c r="BO427" i="24"/>
  <c r="BO428" i="24"/>
  <c r="BO429" i="24"/>
  <c r="BO430" i="24"/>
  <c r="BO431" i="24"/>
  <c r="BO432" i="24"/>
  <c r="BO433" i="24"/>
  <c r="BO9" i="24"/>
  <c r="CQ520" i="24"/>
  <c r="CR520" i="24"/>
  <c r="CQ521" i="24"/>
  <c r="CR521" i="24"/>
  <c r="CQ522" i="24"/>
  <c r="CR522" i="24"/>
  <c r="CQ523" i="24"/>
  <c r="CR523" i="24"/>
  <c r="CQ524" i="24"/>
  <c r="CR524" i="24"/>
  <c r="CQ525" i="24"/>
  <c r="CR525" i="24"/>
  <c r="CQ526" i="24"/>
  <c r="CR526" i="24"/>
  <c r="CQ527" i="24"/>
  <c r="CR527" i="24"/>
  <c r="CQ528" i="24"/>
  <c r="CR528" i="24"/>
  <c r="CQ529" i="24"/>
  <c r="CR529" i="24"/>
  <c r="CQ530" i="24"/>
  <c r="CR530" i="24"/>
  <c r="CQ531" i="24"/>
  <c r="CR531" i="24"/>
  <c r="CQ532" i="24"/>
  <c r="CR532" i="24"/>
  <c r="CQ533" i="24"/>
  <c r="CR533" i="24"/>
  <c r="CQ534" i="24"/>
  <c r="CR534" i="24"/>
  <c r="CQ535" i="24"/>
  <c r="CR535" i="24"/>
  <c r="CQ536" i="24"/>
  <c r="CR536" i="24"/>
  <c r="CQ537" i="24"/>
  <c r="CR537" i="24"/>
  <c r="CQ538" i="24"/>
  <c r="CR538" i="24"/>
  <c r="CQ539" i="24"/>
  <c r="CR539" i="24"/>
  <c r="CQ540" i="24"/>
  <c r="CR540" i="24"/>
  <c r="CQ541" i="24"/>
  <c r="CR541" i="24"/>
  <c r="CQ542" i="24"/>
  <c r="CR542" i="24"/>
  <c r="CQ543" i="24"/>
  <c r="CR543" i="24"/>
  <c r="CQ544" i="24"/>
  <c r="CR544" i="24"/>
  <c r="CQ545" i="24"/>
  <c r="CR545" i="24"/>
  <c r="CQ546" i="24"/>
  <c r="CR546" i="24"/>
  <c r="CP332" i="24"/>
  <c r="CP333" i="24"/>
  <c r="CP334" i="24"/>
  <c r="CP336" i="24"/>
  <c r="CP337" i="24"/>
  <c r="CP338" i="24"/>
  <c r="CP339" i="24"/>
  <c r="CP340" i="24"/>
  <c r="CP341" i="24"/>
  <c r="CP342" i="24"/>
  <c r="CP343" i="24"/>
  <c r="CP344" i="24"/>
  <c r="CP345" i="24"/>
  <c r="CP346" i="24"/>
  <c r="CP347" i="24"/>
  <c r="CP348" i="24"/>
  <c r="CP349" i="24"/>
  <c r="CP350" i="24"/>
  <c r="CP351" i="24"/>
  <c r="CP352" i="24"/>
  <c r="CP353" i="24"/>
  <c r="CP354" i="24"/>
  <c r="CP355" i="24"/>
  <c r="CP356" i="24"/>
  <c r="CP357" i="24"/>
  <c r="CP358" i="24"/>
  <c r="CP359" i="24"/>
  <c r="CP360" i="24"/>
  <c r="CP361" i="24"/>
  <c r="CP362" i="24"/>
  <c r="CP363" i="24"/>
  <c r="CP364" i="24"/>
  <c r="CP365" i="24"/>
  <c r="CP366" i="24"/>
  <c r="CP367" i="24"/>
  <c r="CP368" i="24"/>
  <c r="CP369" i="24"/>
  <c r="CP370" i="24"/>
  <c r="CP371" i="24"/>
  <c r="CP372" i="24"/>
  <c r="CP373" i="24"/>
  <c r="CP374" i="24"/>
  <c r="CP375" i="24"/>
  <c r="CQ297" i="24"/>
  <c r="BD10" i="24"/>
  <c r="BX394" i="24"/>
  <c r="BT394" i="24"/>
  <c r="BX384" i="24"/>
  <c r="BT384" i="24"/>
  <c r="BP99" i="24"/>
  <c r="CH275" i="24"/>
  <c r="CL208" i="24"/>
  <c r="CL36" i="24"/>
  <c r="CL37" i="24"/>
  <c r="CL39" i="24"/>
  <c r="CL40" i="24"/>
  <c r="CL45" i="24"/>
  <c r="CL46" i="24"/>
  <c r="CL67" i="24"/>
  <c r="CL68" i="24"/>
  <c r="CL69" i="24"/>
  <c r="CL70" i="24"/>
  <c r="CL71" i="24"/>
  <c r="CL73" i="24"/>
  <c r="CL74" i="24"/>
  <c r="CL76" i="24"/>
  <c r="CL77" i="24"/>
  <c r="CL78" i="24"/>
  <c r="CL79" i="24"/>
  <c r="CL80" i="24"/>
  <c r="CL81" i="24"/>
  <c r="CL82" i="24"/>
  <c r="CL83" i="24"/>
  <c r="CL85" i="24"/>
  <c r="CL86" i="24"/>
  <c r="CL87" i="24"/>
  <c r="CL89" i="24"/>
  <c r="CL90" i="24"/>
  <c r="CL91" i="24"/>
  <c r="CL95" i="24"/>
  <c r="CL96" i="24"/>
  <c r="CL99" i="24"/>
  <c r="CL100" i="24"/>
  <c r="CL101" i="24"/>
  <c r="CL102" i="24"/>
  <c r="CL108" i="24"/>
  <c r="CL109" i="24"/>
  <c r="CL110" i="24"/>
  <c r="CL115" i="24"/>
  <c r="CL116" i="24"/>
  <c r="CL117" i="24"/>
  <c r="CL118" i="24"/>
  <c r="CL119" i="24"/>
  <c r="CL120" i="24"/>
  <c r="CL123" i="24"/>
  <c r="CL124" i="24"/>
  <c r="CL126" i="24"/>
  <c r="CL127" i="24"/>
  <c r="CL128" i="24"/>
  <c r="CL130" i="24"/>
  <c r="CL131" i="24"/>
  <c r="CL134" i="24"/>
  <c r="CL135" i="24"/>
  <c r="CL137" i="24"/>
  <c r="CL139" i="24"/>
  <c r="CL140" i="24"/>
  <c r="CL141" i="24"/>
  <c r="CL142" i="24"/>
  <c r="CL143" i="24"/>
  <c r="CL144" i="24"/>
  <c r="CL145" i="24"/>
  <c r="CL147" i="24"/>
  <c r="CL148" i="24"/>
  <c r="CL149" i="24"/>
  <c r="CL155" i="24"/>
  <c r="CL156" i="24"/>
  <c r="CL158" i="24"/>
  <c r="CL159" i="24"/>
  <c r="CL160" i="24"/>
  <c r="CL162" i="24"/>
  <c r="CL163" i="24"/>
  <c r="CL164" i="24"/>
  <c r="CL166" i="24"/>
  <c r="CL167" i="24"/>
  <c r="CL168" i="24"/>
  <c r="CL170" i="24"/>
  <c r="CL171" i="24"/>
  <c r="CL173" i="24"/>
  <c r="CL174" i="24"/>
  <c r="CL175" i="24"/>
  <c r="CL177" i="24"/>
  <c r="CL178" i="24"/>
  <c r="CL180" i="24"/>
  <c r="CL181" i="24"/>
  <c r="CL183" i="24"/>
  <c r="CL184" i="24"/>
  <c r="CL185" i="24"/>
  <c r="CL186" i="24"/>
  <c r="CL187" i="24"/>
  <c r="CL188" i="24"/>
  <c r="CL189" i="24"/>
  <c r="CL191" i="24"/>
  <c r="CL192" i="24"/>
  <c r="CL193" i="24"/>
  <c r="CL194" i="24"/>
  <c r="CL196" i="24"/>
  <c r="CL197" i="24"/>
  <c r="CL198" i="24"/>
  <c r="CL200" i="24"/>
  <c r="CL201" i="24"/>
  <c r="CL209" i="24"/>
  <c r="CL211" i="24"/>
  <c r="CL212" i="24"/>
  <c r="CL213" i="24"/>
  <c r="CL214" i="24"/>
  <c r="CL215" i="24"/>
  <c r="CL216" i="24"/>
  <c r="CL217" i="24"/>
  <c r="CL218" i="24"/>
  <c r="CL219" i="24"/>
  <c r="CL220" i="24"/>
  <c r="CL221" i="24"/>
  <c r="CL223" i="24"/>
  <c r="CL224" i="24"/>
  <c r="CL225" i="24"/>
  <c r="CL226" i="24"/>
  <c r="CL227" i="24"/>
  <c r="CL228" i="24"/>
  <c r="CL229" i="24"/>
  <c r="CL230" i="24"/>
  <c r="CL231" i="24"/>
  <c r="CL232" i="24"/>
  <c r="CL233" i="24"/>
  <c r="CL234" i="24"/>
  <c r="CL235" i="24"/>
  <c r="CL236" i="24"/>
  <c r="CL238" i="24"/>
  <c r="CL239" i="24"/>
  <c r="CL240" i="24"/>
  <c r="CL241" i="24"/>
  <c r="CL242" i="24"/>
  <c r="CL243" i="24"/>
  <c r="CL244" i="24"/>
  <c r="CL245" i="24"/>
  <c r="CL247" i="24"/>
  <c r="CL248" i="24"/>
  <c r="CL249" i="24"/>
  <c r="CL250" i="24"/>
  <c r="CL251" i="24"/>
  <c r="CL252" i="24"/>
  <c r="CL253" i="24"/>
  <c r="CL254" i="24"/>
  <c r="CL255" i="24"/>
  <c r="CL256" i="24"/>
  <c r="CL258" i="24"/>
  <c r="CL259" i="24"/>
  <c r="CL260" i="24"/>
  <c r="CL261" i="24"/>
  <c r="CL262" i="24"/>
  <c r="CL263" i="24"/>
  <c r="CL265" i="24"/>
  <c r="CL266" i="24"/>
  <c r="CL267" i="24"/>
  <c r="CL268" i="24"/>
  <c r="CL269" i="24"/>
  <c r="CL270" i="24"/>
  <c r="CL271" i="24"/>
  <c r="CL272" i="24"/>
  <c r="CL273" i="24"/>
  <c r="CL274" i="24"/>
  <c r="CL275" i="24"/>
  <c r="CL278" i="24"/>
  <c r="CL279" i="24"/>
  <c r="CL280" i="24"/>
  <c r="CL281" i="24"/>
  <c r="CL282" i="24"/>
  <c r="CL283" i="24"/>
  <c r="CL284" i="24"/>
  <c r="CL285" i="24"/>
  <c r="CL286" i="24"/>
  <c r="CL287" i="24"/>
  <c r="CL288" i="24"/>
  <c r="CL289" i="24"/>
  <c r="CL290" i="24"/>
  <c r="CL291" i="24"/>
  <c r="CL292" i="24"/>
  <c r="CL293" i="24"/>
  <c r="CL294" i="24"/>
  <c r="CL295" i="24"/>
  <c r="CL296" i="24"/>
  <c r="CL297" i="24"/>
  <c r="CL298" i="24"/>
  <c r="CL299" i="24"/>
  <c r="CL300" i="24"/>
  <c r="CL301" i="24"/>
  <c r="CL302" i="24"/>
  <c r="CL303" i="24"/>
  <c r="CL304" i="24"/>
  <c r="CL305" i="24"/>
  <c r="CL306" i="24"/>
  <c r="CL307" i="24"/>
  <c r="CL308" i="24"/>
  <c r="CL309" i="24"/>
  <c r="CL310" i="24"/>
  <c r="CL311" i="24"/>
  <c r="CL312" i="24"/>
  <c r="CL313" i="24"/>
  <c r="CL314" i="24"/>
  <c r="CL315" i="24"/>
  <c r="CL316" i="24"/>
  <c r="CL317" i="24"/>
  <c r="CL318" i="24"/>
  <c r="CL319" i="24"/>
  <c r="CL320" i="24"/>
  <c r="CL321" i="24"/>
  <c r="CL322" i="24"/>
  <c r="CL323" i="24"/>
  <c r="CL324" i="24"/>
  <c r="CL325" i="24"/>
  <c r="CL326" i="24"/>
  <c r="CL327" i="24"/>
  <c r="CL328" i="24"/>
  <c r="CL329" i="24"/>
  <c r="CL330" i="24"/>
  <c r="CL331" i="24"/>
  <c r="CL332" i="24"/>
  <c r="CL333" i="24"/>
  <c r="CL334" i="24"/>
  <c r="CL336" i="24"/>
  <c r="CL337" i="24"/>
  <c r="CL338" i="24"/>
  <c r="CL339" i="24"/>
  <c r="CL340" i="24"/>
  <c r="CL341" i="24"/>
  <c r="CL342" i="24"/>
  <c r="CL343" i="24"/>
  <c r="CL344" i="24"/>
  <c r="CL345" i="24"/>
  <c r="CL346" i="24"/>
  <c r="CL347" i="24"/>
  <c r="CL348" i="24"/>
  <c r="CL349" i="24"/>
  <c r="CL350" i="24"/>
  <c r="CL351" i="24"/>
  <c r="CL352" i="24"/>
  <c r="CL353" i="24"/>
  <c r="CL354" i="24"/>
  <c r="CL355" i="24"/>
  <c r="CL356" i="24"/>
  <c r="CL357" i="24"/>
  <c r="CL358" i="24"/>
  <c r="CL359" i="24"/>
  <c r="CL360" i="24"/>
  <c r="CL361" i="24"/>
  <c r="CL362" i="24"/>
  <c r="CL363" i="24"/>
  <c r="CL364" i="24"/>
  <c r="CL365" i="24"/>
  <c r="CL366" i="24"/>
  <c r="CL367" i="24"/>
  <c r="CL368" i="24"/>
  <c r="CL369" i="24"/>
  <c r="CL370" i="24"/>
  <c r="CL371" i="24"/>
  <c r="CL372" i="24"/>
  <c r="CL373" i="24"/>
  <c r="CL374" i="24"/>
  <c r="CL375" i="24"/>
  <c r="CL376" i="24"/>
  <c r="CL377" i="24"/>
  <c r="CL378" i="24"/>
  <c r="CL379" i="24"/>
  <c r="CL380" i="24"/>
  <c r="CL381" i="24"/>
  <c r="CL382" i="24"/>
  <c r="CL383" i="24"/>
  <c r="CL384" i="24"/>
  <c r="CL385" i="24"/>
  <c r="CL386" i="24"/>
  <c r="CL387" i="24"/>
  <c r="CL388" i="24"/>
  <c r="CL389" i="24"/>
  <c r="CL390" i="24"/>
  <c r="CL391" i="24"/>
  <c r="CL392" i="24"/>
  <c r="CL393" i="24"/>
  <c r="CL394" i="24"/>
  <c r="CL395" i="24"/>
  <c r="CL396" i="24"/>
  <c r="CL397" i="24"/>
  <c r="CL398" i="24"/>
  <c r="CL399" i="24"/>
  <c r="CL400" i="24"/>
  <c r="CL401" i="24"/>
  <c r="CL402" i="24"/>
  <c r="CL403" i="24"/>
  <c r="CL404" i="24"/>
  <c r="CL405" i="24"/>
  <c r="CL406" i="24"/>
  <c r="CL407" i="24"/>
  <c r="CL408" i="24"/>
  <c r="CL409" i="24"/>
  <c r="CL410" i="24"/>
  <c r="CL411" i="24"/>
  <c r="CL412" i="24"/>
  <c r="CL413" i="24"/>
  <c r="CL414" i="24"/>
  <c r="CL416" i="24"/>
  <c r="CL417" i="24"/>
  <c r="CL418" i="24"/>
  <c r="CL419" i="24"/>
  <c r="CL420" i="24"/>
  <c r="CL421" i="24"/>
  <c r="CL423" i="24"/>
  <c r="CL424" i="24"/>
  <c r="CL425" i="24"/>
  <c r="CL426" i="24"/>
  <c r="CL427" i="24"/>
  <c r="CL428" i="24"/>
  <c r="CL429" i="24"/>
  <c r="CL430" i="24"/>
  <c r="CL431" i="24"/>
  <c r="CL432" i="24"/>
  <c r="CL433" i="24"/>
  <c r="CL10" i="24"/>
  <c r="CL12" i="24"/>
  <c r="CL17" i="24"/>
  <c r="CL18" i="24"/>
  <c r="CL19" i="24"/>
  <c r="CL20" i="24"/>
  <c r="CL21" i="24"/>
  <c r="CL22" i="24"/>
  <c r="CL23" i="24"/>
  <c r="CL25" i="24"/>
  <c r="CL26" i="24"/>
  <c r="CL27" i="24"/>
  <c r="CL28" i="24"/>
  <c r="CP433" i="24"/>
  <c r="CP432" i="24"/>
  <c r="CP431" i="24"/>
  <c r="CP430" i="24"/>
  <c r="CP429" i="24"/>
  <c r="CP428" i="24"/>
  <c r="CP427" i="24"/>
  <c r="CP426" i="24"/>
  <c r="CP425" i="24"/>
  <c r="CP424" i="24"/>
  <c r="CP423" i="24"/>
  <c r="CP421" i="24"/>
  <c r="CP420" i="24"/>
  <c r="CP419" i="24"/>
  <c r="CP418" i="24"/>
  <c r="CP417" i="24"/>
  <c r="CP416" i="24"/>
  <c r="CP414" i="24"/>
  <c r="CP413" i="24"/>
  <c r="CP412" i="24"/>
  <c r="CP411" i="24"/>
  <c r="CP410" i="24"/>
  <c r="CP409" i="24"/>
  <c r="CP408" i="24"/>
  <c r="CP407" i="24"/>
  <c r="CP406" i="24"/>
  <c r="CP405" i="24"/>
  <c r="CP404" i="24"/>
  <c r="CP403" i="24"/>
  <c r="CP402" i="24"/>
  <c r="CP401" i="24"/>
  <c r="CP400" i="24"/>
  <c r="CP399" i="24"/>
  <c r="CP398" i="24"/>
  <c r="CP397" i="24"/>
  <c r="CP396" i="24"/>
  <c r="CP395" i="24"/>
  <c r="CP394" i="24"/>
  <c r="CP393" i="24"/>
  <c r="CP392" i="24"/>
  <c r="CP391" i="24"/>
  <c r="CP390" i="24"/>
  <c r="CP389" i="24"/>
  <c r="CP388" i="24"/>
  <c r="CP387" i="24"/>
  <c r="CP386" i="24"/>
  <c r="CP385" i="24"/>
  <c r="CP384" i="24"/>
  <c r="CP383" i="24"/>
  <c r="CP382" i="24"/>
  <c r="CP381" i="24"/>
  <c r="CP380" i="24"/>
  <c r="CP379" i="24"/>
  <c r="CP378" i="24"/>
  <c r="CP377" i="24"/>
  <c r="CP376" i="24"/>
  <c r="CP331" i="24"/>
  <c r="CP330" i="24"/>
  <c r="CP329" i="24"/>
  <c r="CP328" i="24"/>
  <c r="CP327" i="24"/>
  <c r="CP326" i="24"/>
  <c r="CP325" i="24"/>
  <c r="CP324" i="24"/>
  <c r="CP323" i="24"/>
  <c r="CP322" i="24"/>
  <c r="CP321" i="24"/>
  <c r="CP320" i="24"/>
  <c r="CP319" i="24"/>
  <c r="CP318" i="24"/>
  <c r="CP317" i="24"/>
  <c r="CP316" i="24"/>
  <c r="CP315" i="24"/>
  <c r="CP314" i="24"/>
  <c r="CP313" i="24"/>
  <c r="CP312" i="24"/>
  <c r="CP311" i="24"/>
  <c r="CP310" i="24"/>
  <c r="CP309" i="24"/>
  <c r="CP308" i="24"/>
  <c r="CP307" i="24"/>
  <c r="CP306" i="24"/>
  <c r="CP305" i="24"/>
  <c r="CP304" i="24"/>
  <c r="CP303" i="24"/>
  <c r="CP302" i="24"/>
  <c r="CP301" i="24"/>
  <c r="CP300" i="24"/>
  <c r="CP299" i="24"/>
  <c r="CP298" i="24"/>
  <c r="CP297" i="24"/>
  <c r="CP296" i="24"/>
  <c r="CP295" i="24"/>
  <c r="CP294" i="24"/>
  <c r="CP293" i="24"/>
  <c r="CP292" i="24"/>
  <c r="CP291" i="24"/>
  <c r="CP290" i="24"/>
  <c r="CP289" i="24"/>
  <c r="CP288" i="24"/>
  <c r="CP287" i="24"/>
  <c r="CP286" i="24"/>
  <c r="CP285" i="24"/>
  <c r="CP284" i="24"/>
  <c r="CP264" i="24"/>
  <c r="CP246" i="24"/>
  <c r="CP237" i="24"/>
  <c r="CP207" i="24"/>
  <c r="CP206" i="24"/>
  <c r="CP205" i="24"/>
  <c r="CP204" i="24"/>
  <c r="CP203" i="24"/>
  <c r="CP202" i="24"/>
  <c r="CP66" i="24"/>
  <c r="CP65" i="24"/>
  <c r="CP64" i="24"/>
  <c r="CP63" i="24"/>
  <c r="CP62" i="24"/>
  <c r="CP61" i="24"/>
  <c r="CP60" i="24"/>
  <c r="CP59" i="24"/>
  <c r="CP58" i="24"/>
  <c r="CP57" i="24"/>
  <c r="CP56" i="24"/>
  <c r="CP55" i="24"/>
  <c r="CP54" i="24"/>
  <c r="CP53" i="24"/>
  <c r="CP52" i="24"/>
  <c r="CP51" i="24"/>
  <c r="CP50" i="24"/>
  <c r="CP49" i="24"/>
  <c r="CP48" i="24"/>
  <c r="CP46" i="24"/>
  <c r="CP45" i="24"/>
  <c r="CP44" i="24"/>
  <c r="CP43" i="24"/>
  <c r="CP42" i="24"/>
  <c r="CP40" i="24"/>
  <c r="CP39" i="24"/>
  <c r="CP37" i="24"/>
  <c r="CP36" i="24"/>
  <c r="CP35" i="24"/>
  <c r="CP34" i="24"/>
  <c r="CP33" i="24"/>
  <c r="CP32" i="24"/>
  <c r="CP31" i="24"/>
  <c r="CP30" i="24"/>
  <c r="CP28" i="24"/>
  <c r="CP27" i="24"/>
  <c r="CP26" i="24"/>
  <c r="CP25" i="24"/>
  <c r="CP23" i="24"/>
  <c r="CP22" i="24"/>
  <c r="CP21" i="24"/>
  <c r="CP20" i="24"/>
  <c r="CP19" i="24"/>
  <c r="CP18" i="24"/>
  <c r="CP17" i="24"/>
  <c r="CP16" i="24"/>
  <c r="CP15" i="24"/>
  <c r="CP14" i="24"/>
  <c r="CP13" i="24"/>
  <c r="CP12" i="24"/>
  <c r="CP11" i="24"/>
  <c r="CP10" i="24"/>
  <c r="CP9" i="24"/>
  <c r="CG10" i="24"/>
  <c r="CG11" i="24"/>
  <c r="CG12" i="24"/>
  <c r="CG13" i="24"/>
  <c r="CG14" i="24"/>
  <c r="CG15" i="24"/>
  <c r="CG16" i="24"/>
  <c r="CG17" i="24"/>
  <c r="CG18" i="24"/>
  <c r="CG19" i="24"/>
  <c r="CG20" i="24"/>
  <c r="CG21" i="24"/>
  <c r="CG22" i="24"/>
  <c r="CG23" i="24"/>
  <c r="CG24" i="24"/>
  <c r="CG25" i="24"/>
  <c r="CG26" i="24"/>
  <c r="CG27" i="24"/>
  <c r="CG28" i="24"/>
  <c r="CG29" i="24"/>
  <c r="CG30" i="24"/>
  <c r="CG31" i="24"/>
  <c r="CG32" i="24"/>
  <c r="CG33" i="24"/>
  <c r="CG34" i="24"/>
  <c r="CG35" i="24"/>
  <c r="CG36" i="24"/>
  <c r="CG37" i="24"/>
  <c r="CG38" i="24"/>
  <c r="CG39" i="24"/>
  <c r="CG40" i="24"/>
  <c r="CG41" i="24"/>
  <c r="CG42" i="24"/>
  <c r="CG43" i="24"/>
  <c r="CG44" i="24"/>
  <c r="CG45" i="24"/>
  <c r="CG46" i="24"/>
  <c r="CG47" i="24"/>
  <c r="CG48" i="24"/>
  <c r="CG49" i="24"/>
  <c r="CG50" i="24"/>
  <c r="CG51" i="24"/>
  <c r="CG52" i="24"/>
  <c r="CG53" i="24"/>
  <c r="CG54" i="24"/>
  <c r="CG55" i="24"/>
  <c r="CG56" i="24"/>
  <c r="CG57" i="24"/>
  <c r="CG58" i="24"/>
  <c r="CG59" i="24"/>
  <c r="CG60" i="24"/>
  <c r="CG61" i="24"/>
  <c r="CG62" i="24"/>
  <c r="CG63" i="24"/>
  <c r="CG64" i="24"/>
  <c r="CG65" i="24"/>
  <c r="CG66" i="24"/>
  <c r="CG68" i="24"/>
  <c r="CG72" i="24"/>
  <c r="CG75" i="24"/>
  <c r="CG77" i="24"/>
  <c r="CG82" i="24"/>
  <c r="CG88" i="24"/>
  <c r="CG92" i="24"/>
  <c r="CG95" i="24"/>
  <c r="CG96" i="24"/>
  <c r="CG99" i="24"/>
  <c r="CG100" i="24"/>
  <c r="CG101" i="24"/>
  <c r="CG102" i="24"/>
  <c r="CG103" i="24"/>
  <c r="CG108" i="24"/>
  <c r="CG109" i="24"/>
  <c r="CG110" i="24"/>
  <c r="CG117" i="24"/>
  <c r="CG120" i="24"/>
  <c r="CG121" i="24"/>
  <c r="CG122" i="24"/>
  <c r="CG125" i="24"/>
  <c r="CG126" i="24"/>
  <c r="CG129" i="24"/>
  <c r="CG135" i="24"/>
  <c r="CG136" i="24"/>
  <c r="CG138" i="24"/>
  <c r="CG142" i="24"/>
  <c r="CG146" i="24"/>
  <c r="CG150" i="24"/>
  <c r="CG157" i="24"/>
  <c r="CG165" i="24"/>
  <c r="CG169" i="24"/>
  <c r="CG172" i="24"/>
  <c r="CG176" i="24"/>
  <c r="CG179" i="24"/>
  <c r="CG182" i="24"/>
  <c r="CG183" i="24"/>
  <c r="CG186" i="24"/>
  <c r="CG190" i="24"/>
  <c r="CG195" i="24"/>
  <c r="CG199" i="24"/>
  <c r="CG202" i="24"/>
  <c r="CG203" i="24"/>
  <c r="CG204" i="24"/>
  <c r="CG205" i="24"/>
  <c r="CG206" i="24"/>
  <c r="CG207" i="24"/>
  <c r="CG210" i="24"/>
  <c r="CG214" i="24"/>
  <c r="CG218" i="24"/>
  <c r="CG222" i="24"/>
  <c r="CG237" i="24"/>
  <c r="CG238" i="24"/>
  <c r="CG244" i="24"/>
  <c r="CG257" i="24"/>
  <c r="CG260" i="24"/>
  <c r="CG268" i="24"/>
  <c r="CG276" i="24"/>
  <c r="CG278" i="24"/>
  <c r="CG279" i="24"/>
  <c r="CG280" i="24"/>
  <c r="CG281" i="24"/>
  <c r="CG282" i="24"/>
  <c r="CG283" i="24"/>
  <c r="CG284" i="24"/>
  <c r="CG285" i="24"/>
  <c r="CG286" i="24"/>
  <c r="CG287" i="24"/>
  <c r="CG288" i="24"/>
  <c r="CG289" i="24"/>
  <c r="CG290" i="24"/>
  <c r="CG291" i="24"/>
  <c r="CG292" i="24"/>
  <c r="CG293" i="24"/>
  <c r="CG294" i="24"/>
  <c r="CG295" i="24"/>
  <c r="CG296" i="24"/>
  <c r="CG297" i="24"/>
  <c r="CG298" i="24"/>
  <c r="CG299" i="24"/>
  <c r="CG300" i="24"/>
  <c r="CG301" i="24"/>
  <c r="CG302" i="24"/>
  <c r="CG303" i="24"/>
  <c r="CG304" i="24"/>
  <c r="CG305" i="24"/>
  <c r="CG306" i="24"/>
  <c r="CG307" i="24"/>
  <c r="CG308" i="24"/>
  <c r="CG309" i="24"/>
  <c r="CG310" i="24"/>
  <c r="CG311" i="24"/>
  <c r="CG312" i="24"/>
  <c r="CG313" i="24"/>
  <c r="CG314" i="24"/>
  <c r="CG315" i="24"/>
  <c r="CG316" i="24"/>
  <c r="CG317" i="24"/>
  <c r="CG318" i="24"/>
  <c r="CG319" i="24"/>
  <c r="CG320" i="24"/>
  <c r="CG321" i="24"/>
  <c r="CG322" i="24"/>
  <c r="CG323" i="24"/>
  <c r="CG324" i="24"/>
  <c r="CG325" i="24"/>
  <c r="CG326" i="24"/>
  <c r="CG327" i="24"/>
  <c r="CG328" i="24"/>
  <c r="CG329" i="24"/>
  <c r="CG330" i="24"/>
  <c r="CG331" i="24"/>
  <c r="CG332" i="24"/>
  <c r="CG333" i="24"/>
  <c r="CG334" i="24"/>
  <c r="CG336" i="24"/>
  <c r="CG337" i="24"/>
  <c r="CG338" i="24"/>
  <c r="CG339" i="24"/>
  <c r="CG340" i="24"/>
  <c r="CG341" i="24"/>
  <c r="CG342" i="24"/>
  <c r="CG343" i="24"/>
  <c r="CG344" i="24"/>
  <c r="CG345" i="24"/>
  <c r="CG346" i="24"/>
  <c r="CG347" i="24"/>
  <c r="CG348" i="24"/>
  <c r="CG349" i="24"/>
  <c r="CG350" i="24"/>
  <c r="CG351" i="24"/>
  <c r="CG352" i="24"/>
  <c r="CG353" i="24"/>
  <c r="CG354" i="24"/>
  <c r="CG355" i="24"/>
  <c r="CG356" i="24"/>
  <c r="CG357" i="24"/>
  <c r="CG358" i="24"/>
  <c r="CG359" i="24"/>
  <c r="CG360" i="24"/>
  <c r="CG361" i="24"/>
  <c r="CG362" i="24"/>
  <c r="CG363" i="24"/>
  <c r="CG364" i="24"/>
  <c r="CG365" i="24"/>
  <c r="CG366" i="24"/>
  <c r="CG367" i="24"/>
  <c r="CG368" i="24"/>
  <c r="CG369" i="24"/>
  <c r="CG370" i="24"/>
  <c r="CG371" i="24"/>
  <c r="CG372" i="24"/>
  <c r="CG373" i="24"/>
  <c r="CG374" i="24"/>
  <c r="CG375" i="24"/>
  <c r="CG376" i="24"/>
  <c r="CG377" i="24"/>
  <c r="CG378" i="24"/>
  <c r="CG379" i="24"/>
  <c r="CG380" i="24"/>
  <c r="CG381" i="24"/>
  <c r="CG382" i="24"/>
  <c r="CG383" i="24"/>
  <c r="CG384" i="24"/>
  <c r="CG385" i="24"/>
  <c r="CG386" i="24"/>
  <c r="CG387" i="24"/>
  <c r="CG388" i="24"/>
  <c r="CG389" i="24"/>
  <c r="CG390" i="24"/>
  <c r="CG391" i="24"/>
  <c r="CG392" i="24"/>
  <c r="CG393" i="24"/>
  <c r="CG394" i="24"/>
  <c r="CG395" i="24"/>
  <c r="CG396" i="24"/>
  <c r="CG397" i="24"/>
  <c r="CG398" i="24"/>
  <c r="CG399" i="24"/>
  <c r="CG400" i="24"/>
  <c r="CG401" i="24"/>
  <c r="CG402" i="24"/>
  <c r="CG403" i="24"/>
  <c r="CG404" i="24"/>
  <c r="CG405" i="24"/>
  <c r="CG406" i="24"/>
  <c r="CG407" i="24"/>
  <c r="CG408" i="24"/>
  <c r="CG409" i="24"/>
  <c r="CG410" i="24"/>
  <c r="CG411" i="24"/>
  <c r="CG412" i="24"/>
  <c r="CG413" i="24"/>
  <c r="CG414" i="24"/>
  <c r="CG415" i="24"/>
  <c r="CG416" i="24"/>
  <c r="CG417" i="24"/>
  <c r="CG418" i="24"/>
  <c r="CG419" i="24"/>
  <c r="CG420" i="24"/>
  <c r="CG421" i="24"/>
  <c r="CG422" i="24"/>
  <c r="CG423" i="24"/>
  <c r="CG424" i="24"/>
  <c r="CG425" i="24"/>
  <c r="CG426" i="24"/>
  <c r="CG427" i="24"/>
  <c r="CG428" i="24"/>
  <c r="CG429" i="24"/>
  <c r="CG430" i="24"/>
  <c r="CG431" i="24"/>
  <c r="CG432" i="24"/>
  <c r="CG433" i="24"/>
  <c r="CG9" i="24"/>
  <c r="CC10" i="24"/>
  <c r="CC12" i="24"/>
  <c r="CC36" i="24"/>
  <c r="CC37" i="24"/>
  <c r="CC39" i="24"/>
  <c r="CC40" i="24"/>
  <c r="CC45" i="24"/>
  <c r="CC46" i="24"/>
  <c r="CC67" i="24"/>
  <c r="CC68" i="24"/>
  <c r="CC69" i="24"/>
  <c r="CC70" i="24"/>
  <c r="CC71" i="24"/>
  <c r="CC73" i="24"/>
  <c r="CC74" i="24"/>
  <c r="CC76" i="24"/>
  <c r="CC77" i="24"/>
  <c r="CC78" i="24"/>
  <c r="CC79" i="24"/>
  <c r="CC80" i="24"/>
  <c r="CC81" i="24"/>
  <c r="CC82" i="24"/>
  <c r="CC83" i="24"/>
  <c r="CC85" i="24"/>
  <c r="CC86" i="24"/>
  <c r="CC87" i="24"/>
  <c r="CC89" i="24"/>
  <c r="CC90" i="24"/>
  <c r="CC91" i="24"/>
  <c r="CC95" i="24"/>
  <c r="CC96" i="24"/>
  <c r="CC99" i="24"/>
  <c r="CC100" i="24"/>
  <c r="CC101" i="24"/>
  <c r="CC102" i="24"/>
  <c r="CC108" i="24"/>
  <c r="CC109" i="24"/>
  <c r="CC110" i="24"/>
  <c r="CC115" i="24"/>
  <c r="CC116" i="24"/>
  <c r="CC117" i="24"/>
  <c r="CC118" i="24"/>
  <c r="CC119" i="24"/>
  <c r="CC120" i="24"/>
  <c r="CC123" i="24"/>
  <c r="CC124" i="24"/>
  <c r="CC126" i="24"/>
  <c r="CC127" i="24"/>
  <c r="CC128" i="24"/>
  <c r="CC130" i="24"/>
  <c r="CC131" i="24"/>
  <c r="CC132" i="24"/>
  <c r="CC134" i="24"/>
  <c r="CC135" i="24"/>
  <c r="CC137" i="24"/>
  <c r="CC138" i="24"/>
  <c r="CC139" i="24"/>
  <c r="CC140" i="24"/>
  <c r="CC141" i="24"/>
  <c r="CC143" i="24"/>
  <c r="CC144" i="24"/>
  <c r="CC145" i="24"/>
  <c r="CC147" i="24"/>
  <c r="CC148" i="24"/>
  <c r="CC149" i="24"/>
  <c r="CC155" i="24"/>
  <c r="CC156" i="24"/>
  <c r="CC158" i="24"/>
  <c r="CC159" i="24"/>
  <c r="CC160" i="24"/>
  <c r="CC161" i="24"/>
  <c r="CC162" i="24"/>
  <c r="CC163" i="24"/>
  <c r="CC164" i="24"/>
  <c r="CC166" i="24"/>
  <c r="CC167" i="24"/>
  <c r="CC168" i="24"/>
  <c r="CC170" i="24"/>
  <c r="CC171" i="24"/>
  <c r="CC173" i="24"/>
  <c r="CC174" i="24"/>
  <c r="CC175" i="24"/>
  <c r="CC176" i="24"/>
  <c r="CC177" i="24"/>
  <c r="CC178" i="24"/>
  <c r="CC180" i="24"/>
  <c r="CC181" i="24"/>
  <c r="CC183" i="24"/>
  <c r="CC184" i="24"/>
  <c r="CC185" i="24"/>
  <c r="CC186" i="24"/>
  <c r="CC187" i="24"/>
  <c r="CC188" i="24"/>
  <c r="CC189" i="24"/>
  <c r="CC191" i="24"/>
  <c r="CC192" i="24"/>
  <c r="CC193" i="24"/>
  <c r="CC194" i="24"/>
  <c r="CC196" i="24"/>
  <c r="CC197" i="24"/>
  <c r="CC198" i="24"/>
  <c r="CC200" i="24"/>
  <c r="CC201" i="24"/>
  <c r="CC208" i="24"/>
  <c r="CC209" i="24"/>
  <c r="CC211" i="24"/>
  <c r="CC212" i="24"/>
  <c r="CC213" i="24"/>
  <c r="CC214" i="24"/>
  <c r="CC215" i="24"/>
  <c r="CC216" i="24"/>
  <c r="CC217" i="24"/>
  <c r="CC218" i="24"/>
  <c r="CC219" i="24"/>
  <c r="CC220" i="24"/>
  <c r="CC221" i="24"/>
  <c r="CC223" i="24"/>
  <c r="CC224" i="24"/>
  <c r="CC225" i="24"/>
  <c r="CC226" i="24"/>
  <c r="CC227" i="24"/>
  <c r="CC228" i="24"/>
  <c r="CC229" i="24"/>
  <c r="CC230" i="24"/>
  <c r="CC231" i="24"/>
  <c r="CC232" i="24"/>
  <c r="CC233" i="24"/>
  <c r="CC234" i="24"/>
  <c r="CC235" i="24"/>
  <c r="CC236" i="24"/>
  <c r="CC238" i="24"/>
  <c r="CC239" i="24"/>
  <c r="CC240" i="24"/>
  <c r="CC241" i="24"/>
  <c r="CC242" i="24"/>
  <c r="CC243" i="24"/>
  <c r="CC244" i="24"/>
  <c r="CC245" i="24"/>
  <c r="CC246" i="24"/>
  <c r="CC247" i="24"/>
  <c r="CC248" i="24"/>
  <c r="CC249" i="24"/>
  <c r="CC250" i="24"/>
  <c r="CC251" i="24"/>
  <c r="CC252" i="24"/>
  <c r="CC253" i="24"/>
  <c r="CC254" i="24"/>
  <c r="CC255" i="24"/>
  <c r="CC256" i="24"/>
  <c r="CC258" i="24"/>
  <c r="CC259" i="24"/>
  <c r="CC260" i="24"/>
  <c r="CC261" i="24"/>
  <c r="CC262" i="24"/>
  <c r="CC263" i="24"/>
  <c r="CC264" i="24"/>
  <c r="CC265" i="24"/>
  <c r="CC266" i="24"/>
  <c r="CC267" i="24"/>
  <c r="CC268" i="24"/>
  <c r="CC269" i="24"/>
  <c r="CC270" i="24"/>
  <c r="CC271" i="24"/>
  <c r="CC272" i="24"/>
  <c r="CC273" i="24"/>
  <c r="CC274" i="24"/>
  <c r="CC275" i="24"/>
  <c r="CC278" i="24"/>
  <c r="CC279" i="24"/>
  <c r="CC280" i="24"/>
  <c r="CC281" i="24"/>
  <c r="CC282" i="24"/>
  <c r="CC283" i="24"/>
  <c r="CC284" i="24"/>
  <c r="CC285" i="24"/>
  <c r="CC286" i="24"/>
  <c r="CC287" i="24"/>
  <c r="CC288" i="24"/>
  <c r="CC289" i="24"/>
  <c r="CC290" i="24"/>
  <c r="CC291" i="24"/>
  <c r="CC292" i="24"/>
  <c r="CC293" i="24"/>
  <c r="CC294" i="24"/>
  <c r="CC295" i="24"/>
  <c r="CC296" i="24"/>
  <c r="CC297" i="24"/>
  <c r="CC298" i="24"/>
  <c r="CC299" i="24"/>
  <c r="CC300" i="24"/>
  <c r="CC301" i="24"/>
  <c r="CC302" i="24"/>
  <c r="CC303" i="24"/>
  <c r="CC304" i="24"/>
  <c r="CC305" i="24"/>
  <c r="CC306" i="24"/>
  <c r="CC307" i="24"/>
  <c r="CC308" i="24"/>
  <c r="CC309" i="24"/>
  <c r="CC310" i="24"/>
  <c r="CC311" i="24"/>
  <c r="CC312" i="24"/>
  <c r="CC313" i="24"/>
  <c r="CC314" i="24"/>
  <c r="CC315" i="24"/>
  <c r="CC316" i="24"/>
  <c r="CC317" i="24"/>
  <c r="CC318" i="24"/>
  <c r="CC319" i="24"/>
  <c r="CC320" i="24"/>
  <c r="CC321" i="24"/>
  <c r="CC322" i="24"/>
  <c r="CC323" i="24"/>
  <c r="CC324" i="24"/>
  <c r="CC325" i="24"/>
  <c r="CC326" i="24"/>
  <c r="CC327" i="24"/>
  <c r="CC328" i="24"/>
  <c r="CC329" i="24"/>
  <c r="CC330" i="24"/>
  <c r="CC331" i="24"/>
  <c r="CC332" i="24"/>
  <c r="CC333" i="24"/>
  <c r="CC334" i="24"/>
  <c r="CC336" i="24"/>
  <c r="CC337" i="24"/>
  <c r="CC338" i="24"/>
  <c r="CC339" i="24"/>
  <c r="CC340" i="24"/>
  <c r="CC341" i="24"/>
  <c r="CC342" i="24"/>
  <c r="CC343" i="24"/>
  <c r="CC344" i="24"/>
  <c r="CC346" i="24"/>
  <c r="CC347" i="24"/>
  <c r="CC348" i="24"/>
  <c r="CC349" i="24"/>
  <c r="CC351" i="24"/>
  <c r="CC352" i="24"/>
  <c r="CC353" i="24"/>
  <c r="CC354" i="24"/>
  <c r="CC355" i="24"/>
  <c r="CC356" i="24"/>
  <c r="CC357" i="24"/>
  <c r="CC358" i="24"/>
  <c r="CC359" i="24"/>
  <c r="CC360" i="24"/>
  <c r="CC361" i="24"/>
  <c r="CC362" i="24"/>
  <c r="CC363" i="24"/>
  <c r="CC364" i="24"/>
  <c r="CC365" i="24"/>
  <c r="CC366" i="24"/>
  <c r="CC367" i="24"/>
  <c r="CC368" i="24"/>
  <c r="CC369" i="24"/>
  <c r="CC370" i="24"/>
  <c r="CC371" i="24"/>
  <c r="CC372" i="24"/>
  <c r="CC373" i="24"/>
  <c r="CC374" i="24"/>
  <c r="CC375" i="24"/>
  <c r="CC376" i="24"/>
  <c r="CC377" i="24"/>
  <c r="CC378" i="24"/>
  <c r="CC379" i="24"/>
  <c r="CC380" i="24"/>
  <c r="CC381" i="24"/>
  <c r="CC382" i="24"/>
  <c r="CC383" i="24"/>
  <c r="CC385" i="24"/>
  <c r="CC386" i="24"/>
  <c r="CC387" i="24"/>
  <c r="CC388" i="24"/>
  <c r="CC389" i="24"/>
  <c r="CC390" i="24"/>
  <c r="CC391" i="24"/>
  <c r="CC392" i="24"/>
  <c r="CC393" i="24"/>
  <c r="CC394" i="24"/>
  <c r="CC395" i="24"/>
  <c r="CC396" i="24"/>
  <c r="CC397" i="24"/>
  <c r="CC398" i="24"/>
  <c r="CC399" i="24"/>
  <c r="CC400" i="24"/>
  <c r="CC401" i="24"/>
  <c r="CC402" i="24"/>
  <c r="CC403" i="24"/>
  <c r="CC404" i="24"/>
  <c r="CC405" i="24"/>
  <c r="CC406" i="24"/>
  <c r="CC407" i="24"/>
  <c r="CC408" i="24"/>
  <c r="CC409" i="24"/>
  <c r="CC410" i="24"/>
  <c r="CC411" i="24"/>
  <c r="CC412" i="24"/>
  <c r="CC413" i="24"/>
  <c r="CC414" i="24"/>
  <c r="CC415" i="24"/>
  <c r="CC416" i="24"/>
  <c r="CC417" i="24"/>
  <c r="CC418" i="24"/>
  <c r="CC419" i="24"/>
  <c r="CC421" i="24"/>
  <c r="CC422" i="24"/>
  <c r="CC423" i="24"/>
  <c r="CC424" i="24"/>
  <c r="CC425" i="24"/>
  <c r="CC426" i="24"/>
  <c r="CC427" i="24"/>
  <c r="CC428" i="24"/>
  <c r="CC429" i="24"/>
  <c r="CC430" i="24"/>
  <c r="CC431" i="24"/>
  <c r="CC432" i="24"/>
  <c r="CC433" i="24"/>
  <c r="CC9" i="24"/>
  <c r="BX9" i="24"/>
  <c r="BX88" i="24"/>
  <c r="BX92" i="24"/>
  <c r="BX96" i="24"/>
  <c r="BX99" i="24"/>
  <c r="BX103" i="24"/>
  <c r="BX121" i="24"/>
  <c r="BX122" i="24"/>
  <c r="BX125" i="24"/>
  <c r="BX129" i="24"/>
  <c r="BX136" i="24"/>
  <c r="BX142" i="24"/>
  <c r="BX146" i="24"/>
  <c r="BX150" i="24"/>
  <c r="BX157" i="24"/>
  <c r="BX165" i="24"/>
  <c r="BX169" i="24"/>
  <c r="BX172" i="24"/>
  <c r="BX176" i="24"/>
  <c r="BX179" i="24"/>
  <c r="BX182" i="24"/>
  <c r="BX190" i="24"/>
  <c r="BX195" i="24"/>
  <c r="BX199" i="24"/>
  <c r="BX202" i="24"/>
  <c r="BX203" i="24"/>
  <c r="BX204" i="24"/>
  <c r="BX205" i="24"/>
  <c r="BX206" i="24"/>
  <c r="BX207" i="24"/>
  <c r="BX208" i="24"/>
  <c r="BX209" i="24"/>
  <c r="BX210" i="24"/>
  <c r="BX211" i="24"/>
  <c r="BX212" i="24"/>
  <c r="BX213" i="24"/>
  <c r="BX214" i="24"/>
  <c r="BX215" i="24"/>
  <c r="BX216" i="24"/>
  <c r="BX217" i="24"/>
  <c r="BX218" i="24"/>
  <c r="BX219" i="24"/>
  <c r="BX220" i="24"/>
  <c r="BX221" i="24"/>
  <c r="BX222" i="24"/>
  <c r="BX223" i="24"/>
  <c r="BX224" i="24"/>
  <c r="BX225" i="24"/>
  <c r="BX226" i="24"/>
  <c r="BX227" i="24"/>
  <c r="BX228" i="24"/>
  <c r="BX229" i="24"/>
  <c r="BX230" i="24"/>
  <c r="BX231" i="24"/>
  <c r="BX232" i="24"/>
  <c r="BX233" i="24"/>
  <c r="BX234" i="24"/>
  <c r="BX237" i="24"/>
  <c r="BX238" i="24"/>
  <c r="BX257" i="24"/>
  <c r="BX276" i="24"/>
  <c r="BX277" i="24"/>
  <c r="BX278" i="24"/>
  <c r="BX279" i="24"/>
  <c r="BX280" i="24"/>
  <c r="BX281" i="24"/>
  <c r="BX282" i="24"/>
  <c r="BX283" i="24"/>
  <c r="BX284" i="24"/>
  <c r="BX285" i="24"/>
  <c r="BX286" i="24"/>
  <c r="BX287" i="24"/>
  <c r="BX288" i="24"/>
  <c r="BX289" i="24"/>
  <c r="BX290" i="24"/>
  <c r="BX291" i="24"/>
  <c r="BX292" i="24"/>
  <c r="BX293" i="24"/>
  <c r="BX294" i="24"/>
  <c r="BX295" i="24"/>
  <c r="BX296" i="24"/>
  <c r="BX297" i="24"/>
  <c r="BX298" i="24"/>
  <c r="BX299" i="24"/>
  <c r="BX300" i="24"/>
  <c r="BX301" i="24"/>
  <c r="BX302" i="24"/>
  <c r="BX303" i="24"/>
  <c r="BX304" i="24"/>
  <c r="BX305" i="24"/>
  <c r="BX306" i="24"/>
  <c r="BX307" i="24"/>
  <c r="BX308" i="24"/>
  <c r="BX309" i="24"/>
  <c r="BX310" i="24"/>
  <c r="BX311" i="24"/>
  <c r="BX312" i="24"/>
  <c r="BX313" i="24"/>
  <c r="BX314" i="24"/>
  <c r="BX315" i="24"/>
  <c r="BX316" i="24"/>
  <c r="BX317" i="24"/>
  <c r="BX318" i="24"/>
  <c r="BX319" i="24"/>
  <c r="BX320" i="24"/>
  <c r="BX321" i="24"/>
  <c r="BX322" i="24"/>
  <c r="BX323" i="24"/>
  <c r="BX324" i="24"/>
  <c r="BX325" i="24"/>
  <c r="BX326" i="24"/>
  <c r="BX327" i="24"/>
  <c r="BX328" i="24"/>
  <c r="BX329" i="24"/>
  <c r="BX330" i="24"/>
  <c r="BX331" i="24"/>
  <c r="BX332" i="24"/>
  <c r="BX333" i="24"/>
  <c r="BX334" i="24"/>
  <c r="BX336" i="24"/>
  <c r="BX337" i="24"/>
  <c r="BX338" i="24"/>
  <c r="BX339" i="24"/>
  <c r="BX340" i="24"/>
  <c r="BX341" i="24"/>
  <c r="BX342" i="24"/>
  <c r="BX343" i="24"/>
  <c r="BX344" i="24"/>
  <c r="BX345" i="24"/>
  <c r="BX346" i="24"/>
  <c r="BX347" i="24"/>
  <c r="BX348" i="24"/>
  <c r="BX349" i="24"/>
  <c r="BX350" i="24"/>
  <c r="BX351" i="24"/>
  <c r="BX352" i="24"/>
  <c r="BX353" i="24"/>
  <c r="BX354" i="24"/>
  <c r="BX355" i="24"/>
  <c r="BX356" i="24"/>
  <c r="BX357" i="24"/>
  <c r="BX358" i="24"/>
  <c r="BX359" i="24"/>
  <c r="BX360" i="24"/>
  <c r="BX361" i="24"/>
  <c r="BX362" i="24"/>
  <c r="BX363" i="24"/>
  <c r="BX364" i="24"/>
  <c r="BX365" i="24"/>
  <c r="BX366" i="24"/>
  <c r="BX367" i="24"/>
  <c r="BX368" i="24"/>
  <c r="BX369" i="24"/>
  <c r="BX370" i="24"/>
  <c r="BX371" i="24"/>
  <c r="BX372" i="24"/>
  <c r="BX373" i="24"/>
  <c r="BX374" i="24"/>
  <c r="BX375" i="24"/>
  <c r="BX376" i="24"/>
  <c r="BX377" i="24"/>
  <c r="BX378" i="24"/>
  <c r="BX379" i="24"/>
  <c r="BX380" i="24"/>
  <c r="BX381" i="24"/>
  <c r="BX382" i="24"/>
  <c r="BX383" i="24"/>
  <c r="BX385" i="24"/>
  <c r="BX386" i="24"/>
  <c r="BX387" i="24"/>
  <c r="BX388" i="24"/>
  <c r="BX389" i="24"/>
  <c r="BX390" i="24"/>
  <c r="BX391" i="24"/>
  <c r="BX392" i="24"/>
  <c r="BX393" i="24"/>
  <c r="BX395" i="24"/>
  <c r="BX396" i="24"/>
  <c r="BX397" i="24"/>
  <c r="BX398" i="24"/>
  <c r="BX399" i="24"/>
  <c r="BX400" i="24"/>
  <c r="BX401" i="24"/>
  <c r="BX402" i="24"/>
  <c r="BX403" i="24"/>
  <c r="BX404" i="24"/>
  <c r="BX405" i="24"/>
  <c r="BX406" i="24"/>
  <c r="BX407" i="24"/>
  <c r="BX408" i="24"/>
  <c r="BX409" i="24"/>
  <c r="BX410" i="24"/>
  <c r="BX411" i="24"/>
  <c r="BX412" i="24"/>
  <c r="BX413" i="24"/>
  <c r="BX414" i="24"/>
  <c r="BX416" i="24"/>
  <c r="BX417" i="24"/>
  <c r="BX418" i="24"/>
  <c r="BX419" i="24"/>
  <c r="BX420" i="24"/>
  <c r="BX421" i="24"/>
  <c r="BX422" i="24"/>
  <c r="BX423" i="24"/>
  <c r="BX424" i="24"/>
  <c r="BX425" i="24"/>
  <c r="BX426" i="24"/>
  <c r="BX427" i="24"/>
  <c r="BX428" i="24"/>
  <c r="BX429" i="24"/>
  <c r="BX430" i="24"/>
  <c r="BX431" i="24"/>
  <c r="BX432" i="24"/>
  <c r="BX433" i="24"/>
  <c r="BX61" i="24"/>
  <c r="BX62" i="24"/>
  <c r="BX63" i="24"/>
  <c r="BX64" i="24"/>
  <c r="BX65" i="24"/>
  <c r="BX66" i="24"/>
  <c r="BX72" i="24"/>
  <c r="BX75" i="24"/>
  <c r="BX40" i="24"/>
  <c r="BX41" i="24"/>
  <c r="BX42" i="24"/>
  <c r="BX43" i="24"/>
  <c r="BX44" i="24"/>
  <c r="BX45" i="24"/>
  <c r="BX46" i="24"/>
  <c r="BX47" i="24"/>
  <c r="BX48" i="24"/>
  <c r="BX49" i="24"/>
  <c r="BX50" i="24"/>
  <c r="BX51" i="24"/>
  <c r="BX52" i="24"/>
  <c r="BX53" i="24"/>
  <c r="BX54" i="24"/>
  <c r="BX55" i="24"/>
  <c r="BX56" i="24"/>
  <c r="BX57" i="24"/>
  <c r="BX58" i="24"/>
  <c r="BX59" i="24"/>
  <c r="BX60" i="24"/>
  <c r="BX10" i="24"/>
  <c r="BX11" i="24"/>
  <c r="BX12" i="24"/>
  <c r="BX13" i="24"/>
  <c r="BX14" i="24"/>
  <c r="BX15" i="24"/>
  <c r="BX16" i="24"/>
  <c r="BX17" i="24"/>
  <c r="BX18" i="24"/>
  <c r="BX19" i="24"/>
  <c r="BX20" i="24"/>
  <c r="BX21" i="24"/>
  <c r="BX22" i="24"/>
  <c r="BX23" i="24"/>
  <c r="BX24" i="24"/>
  <c r="BX25" i="24"/>
  <c r="BX26" i="24"/>
  <c r="BX27" i="24"/>
  <c r="BX28" i="24"/>
  <c r="BX29" i="24"/>
  <c r="BX30" i="24"/>
  <c r="BX31" i="24"/>
  <c r="BX32" i="24"/>
  <c r="BX33" i="24"/>
  <c r="BX34" i="24"/>
  <c r="BX35" i="24"/>
  <c r="BX36" i="24"/>
  <c r="BX37" i="24"/>
  <c r="BX38" i="24"/>
  <c r="BX39" i="24"/>
  <c r="BT199" i="24"/>
  <c r="BT195" i="24"/>
  <c r="BT190" i="24"/>
  <c r="BT182" i="24"/>
  <c r="BT179" i="24"/>
  <c r="BT176" i="24"/>
  <c r="BT172" i="24"/>
  <c r="BT169" i="24"/>
  <c r="BT165" i="24"/>
  <c r="BT157" i="24"/>
  <c r="BT150" i="24"/>
  <c r="BT146" i="24"/>
  <c r="BT142" i="24"/>
  <c r="BT136" i="24"/>
  <c r="BT129" i="24"/>
  <c r="BT125" i="24"/>
  <c r="BT122" i="24"/>
  <c r="BT121" i="24"/>
  <c r="BT103" i="24"/>
  <c r="BT92" i="24"/>
  <c r="BT88" i="24"/>
  <c r="BT75" i="24"/>
  <c r="BT72" i="24"/>
  <c r="BT10" i="24"/>
  <c r="BT12" i="24"/>
  <c r="BT36" i="24"/>
  <c r="BT37" i="24"/>
  <c r="BT39" i="24"/>
  <c r="BT40" i="24"/>
  <c r="BT45" i="24"/>
  <c r="BT46" i="24"/>
  <c r="BT67" i="24"/>
  <c r="BT68" i="24"/>
  <c r="BT69" i="24"/>
  <c r="BT70" i="24"/>
  <c r="BT71" i="24"/>
  <c r="BT73" i="24"/>
  <c r="BT74" i="24"/>
  <c r="BT76" i="24"/>
  <c r="BT77" i="24"/>
  <c r="BT78" i="24"/>
  <c r="BT79" i="24"/>
  <c r="BT80" i="24"/>
  <c r="BT81" i="24"/>
  <c r="BT82" i="24"/>
  <c r="BT83" i="24"/>
  <c r="BT85" i="24"/>
  <c r="BT86" i="24"/>
  <c r="BT87" i="24"/>
  <c r="BT89" i="24"/>
  <c r="BT90" i="24"/>
  <c r="BT91" i="24"/>
  <c r="BT95" i="24"/>
  <c r="BT96" i="24"/>
  <c r="BT99" i="24"/>
  <c r="BT100" i="24"/>
  <c r="BT101" i="24"/>
  <c r="BT102" i="24"/>
  <c r="BT108" i="24"/>
  <c r="BT109" i="24"/>
  <c r="BT110" i="24"/>
  <c r="BT115" i="24"/>
  <c r="BT116" i="24"/>
  <c r="BT117" i="24"/>
  <c r="BT118" i="24"/>
  <c r="BT119" i="24"/>
  <c r="BT120" i="24"/>
  <c r="BT123" i="24"/>
  <c r="BT124" i="24"/>
  <c r="BT126" i="24"/>
  <c r="BT127" i="24"/>
  <c r="BT128" i="24"/>
  <c r="BT130" i="24"/>
  <c r="BT131" i="24"/>
  <c r="BT132" i="24"/>
  <c r="BT133" i="24"/>
  <c r="BT134" i="24"/>
  <c r="BT135" i="24"/>
  <c r="BT137" i="24"/>
  <c r="BT138" i="24"/>
  <c r="BT139" i="24"/>
  <c r="BT140" i="24"/>
  <c r="BT141" i="24"/>
  <c r="BT143" i="24"/>
  <c r="BT144" i="24"/>
  <c r="BT145" i="24"/>
  <c r="BT147" i="24"/>
  <c r="BT148" i="24"/>
  <c r="BT149" i="24"/>
  <c r="BT155" i="24"/>
  <c r="BT156" i="24"/>
  <c r="BT158" i="24"/>
  <c r="BT159" i="24"/>
  <c r="BT160" i="24"/>
  <c r="BT161" i="24"/>
  <c r="BT162" i="24"/>
  <c r="BT163" i="24"/>
  <c r="BT164" i="24"/>
  <c r="BT166" i="24"/>
  <c r="BT167" i="24"/>
  <c r="BT168" i="24"/>
  <c r="BT170" i="24"/>
  <c r="BT171" i="24"/>
  <c r="BT173" i="24"/>
  <c r="BT174" i="24"/>
  <c r="BT175" i="24"/>
  <c r="BT177" i="24"/>
  <c r="BT178" i="24"/>
  <c r="BT180" i="24"/>
  <c r="BT181" i="24"/>
  <c r="BT183" i="24"/>
  <c r="BT184" i="24"/>
  <c r="BT185" i="24"/>
  <c r="BT186" i="24"/>
  <c r="BT187" i="24"/>
  <c r="BT188" i="24"/>
  <c r="BT189" i="24"/>
  <c r="BT191" i="24"/>
  <c r="BT192" i="24"/>
  <c r="BT193" i="24"/>
  <c r="BT194" i="24"/>
  <c r="BT196" i="24"/>
  <c r="BT197" i="24"/>
  <c r="BT198" i="24"/>
  <c r="BT200" i="24"/>
  <c r="BT201" i="24"/>
  <c r="BT208" i="24"/>
  <c r="BT209" i="24"/>
  <c r="BT211" i="24"/>
  <c r="BT212" i="24"/>
  <c r="BT213" i="24"/>
  <c r="BT214" i="24"/>
  <c r="BT215" i="24"/>
  <c r="BT216" i="24"/>
  <c r="BT217" i="24"/>
  <c r="BT218" i="24"/>
  <c r="BT219" i="24"/>
  <c r="BT220" i="24"/>
  <c r="BT221" i="24"/>
  <c r="BT223" i="24"/>
  <c r="BT224" i="24"/>
  <c r="BT225" i="24"/>
  <c r="BT226" i="24"/>
  <c r="BT227" i="24"/>
  <c r="BT228" i="24"/>
  <c r="BT229" i="24"/>
  <c r="BT230" i="24"/>
  <c r="BT231" i="24"/>
  <c r="BT232" i="24"/>
  <c r="BT233" i="24"/>
  <c r="BT234" i="24"/>
  <c r="BT235" i="24"/>
  <c r="BT236" i="24"/>
  <c r="BT238" i="24"/>
  <c r="BT239" i="24"/>
  <c r="BT240" i="24"/>
  <c r="BT241" i="24"/>
  <c r="BT242" i="24"/>
  <c r="BT243" i="24"/>
  <c r="BT244" i="24"/>
  <c r="BT245" i="24"/>
  <c r="BT246" i="24"/>
  <c r="BT247" i="24"/>
  <c r="BT248" i="24"/>
  <c r="BT249" i="24"/>
  <c r="BT250" i="24"/>
  <c r="BT251" i="24"/>
  <c r="BT252" i="24"/>
  <c r="BT253" i="24"/>
  <c r="BT254" i="24"/>
  <c r="BT255" i="24"/>
  <c r="BT256" i="24"/>
  <c r="BT258" i="24"/>
  <c r="BT259" i="24"/>
  <c r="BT260" i="24"/>
  <c r="BT261" i="24"/>
  <c r="BT262" i="24"/>
  <c r="BT263" i="24"/>
  <c r="BT264" i="24"/>
  <c r="BT265" i="24"/>
  <c r="BT266" i="24"/>
  <c r="BT267" i="24"/>
  <c r="BT268" i="24"/>
  <c r="BT269" i="24"/>
  <c r="BT270" i="24"/>
  <c r="BT271" i="24"/>
  <c r="BT272" i="24"/>
  <c r="BT273" i="24"/>
  <c r="BT274" i="24"/>
  <c r="BT275" i="24"/>
  <c r="BT277" i="24"/>
  <c r="BT278" i="24"/>
  <c r="BT279" i="24"/>
  <c r="BT280" i="24"/>
  <c r="BT281" i="24"/>
  <c r="BT282" i="24"/>
  <c r="BT283" i="24"/>
  <c r="BT284" i="24"/>
  <c r="BT285" i="24"/>
  <c r="BT286" i="24"/>
  <c r="BT287" i="24"/>
  <c r="BT288" i="24"/>
  <c r="BT289" i="24"/>
  <c r="BT290" i="24"/>
  <c r="BT291" i="24"/>
  <c r="BT292" i="24"/>
  <c r="BT293" i="24"/>
  <c r="BT294" i="24"/>
  <c r="BT295" i="24"/>
  <c r="BT296" i="24"/>
  <c r="BT297" i="24"/>
  <c r="BT298" i="24"/>
  <c r="BT299" i="24"/>
  <c r="BT300" i="24"/>
  <c r="BT301" i="24"/>
  <c r="BT302" i="24"/>
  <c r="BT303" i="24"/>
  <c r="BT304" i="24"/>
  <c r="BT305" i="24"/>
  <c r="BT306" i="24"/>
  <c r="BT307" i="24"/>
  <c r="BT308" i="24"/>
  <c r="BT309" i="24"/>
  <c r="BT310" i="24"/>
  <c r="BT311" i="24"/>
  <c r="BT312" i="24"/>
  <c r="BT313" i="24"/>
  <c r="BT314" i="24"/>
  <c r="BT315" i="24"/>
  <c r="BT316" i="24"/>
  <c r="BT317" i="24"/>
  <c r="BT318" i="24"/>
  <c r="BT319" i="24"/>
  <c r="BT320" i="24"/>
  <c r="BT321" i="24"/>
  <c r="BT322" i="24"/>
  <c r="BT323" i="24"/>
  <c r="BT324" i="24"/>
  <c r="BT325" i="24"/>
  <c r="BT326" i="24"/>
  <c r="BT327" i="24"/>
  <c r="BT328" i="24"/>
  <c r="BT329" i="24"/>
  <c r="BT330" i="24"/>
  <c r="BT331" i="24"/>
  <c r="BT332" i="24"/>
  <c r="BT333" i="24"/>
  <c r="BT334" i="24"/>
  <c r="BT336" i="24"/>
  <c r="BT337" i="24"/>
  <c r="BT338" i="24"/>
  <c r="BT339" i="24"/>
  <c r="BT340" i="24"/>
  <c r="BT341" i="24"/>
  <c r="BT342" i="24"/>
  <c r="BT343" i="24"/>
  <c r="BT344" i="24"/>
  <c r="BT345" i="24"/>
  <c r="BT346" i="24"/>
  <c r="BT347" i="24"/>
  <c r="BT348" i="24"/>
  <c r="BT349" i="24"/>
  <c r="BT350" i="24"/>
  <c r="BT351" i="24"/>
  <c r="BT352" i="24"/>
  <c r="BT353" i="24"/>
  <c r="BT354" i="24"/>
  <c r="BT355" i="24"/>
  <c r="BT356" i="24"/>
  <c r="BT357" i="24"/>
  <c r="BT358" i="24"/>
  <c r="BT359" i="24"/>
  <c r="BT360" i="24"/>
  <c r="BT361" i="24"/>
  <c r="BT362" i="24"/>
  <c r="BT363" i="24"/>
  <c r="BT364" i="24"/>
  <c r="BT365" i="24"/>
  <c r="BT366" i="24"/>
  <c r="BT367" i="24"/>
  <c r="BT368" i="24"/>
  <c r="BT369" i="24"/>
  <c r="BT370" i="24"/>
  <c r="BT371" i="24"/>
  <c r="BT372" i="24"/>
  <c r="BT373" i="24"/>
  <c r="BT374" i="24"/>
  <c r="BT375" i="24"/>
  <c r="BT376" i="24"/>
  <c r="BT377" i="24"/>
  <c r="BT378" i="24"/>
  <c r="BT379" i="24"/>
  <c r="BT380" i="24"/>
  <c r="BT381" i="24"/>
  <c r="BT382" i="24"/>
  <c r="BT383" i="24"/>
  <c r="BT385" i="24"/>
  <c r="BT386" i="24"/>
  <c r="BT387" i="24"/>
  <c r="BT388" i="24"/>
  <c r="BT389" i="24"/>
  <c r="BT390" i="24"/>
  <c r="BT391" i="24"/>
  <c r="BT392" i="24"/>
  <c r="BT393" i="24"/>
  <c r="BT395" i="24"/>
  <c r="BT396" i="24"/>
  <c r="BT397" i="24"/>
  <c r="BT398" i="24"/>
  <c r="BT399" i="24"/>
  <c r="BT400" i="24"/>
  <c r="BT401" i="24"/>
  <c r="BT402" i="24"/>
  <c r="BT403" i="24"/>
  <c r="BT404" i="24"/>
  <c r="BT405" i="24"/>
  <c r="BT406" i="24"/>
  <c r="BT407" i="24"/>
  <c r="BT408" i="24"/>
  <c r="BT409" i="24"/>
  <c r="BT410" i="24"/>
  <c r="BT411" i="24"/>
  <c r="BT412" i="24"/>
  <c r="BT413" i="24"/>
  <c r="BT414" i="24"/>
  <c r="BT416" i="24"/>
  <c r="BT417" i="24"/>
  <c r="BT418" i="24"/>
  <c r="BT419" i="24"/>
  <c r="BT420" i="24"/>
  <c r="BT421" i="24"/>
  <c r="BT422" i="24"/>
  <c r="BT423" i="24"/>
  <c r="BT424" i="24"/>
  <c r="BT425" i="24"/>
  <c r="BT426" i="24"/>
  <c r="BT427" i="24"/>
  <c r="BT428" i="24"/>
  <c r="BT429" i="24"/>
  <c r="BT430" i="24"/>
  <c r="BT431" i="24"/>
  <c r="BT432" i="24"/>
  <c r="BT433" i="24"/>
  <c r="BT9" i="24"/>
  <c r="BN433" i="24"/>
  <c r="BN432" i="24"/>
  <c r="BN431" i="24"/>
  <c r="BN430" i="24"/>
  <c r="BN429" i="24"/>
  <c r="BN428" i="24"/>
  <c r="BN427" i="24"/>
  <c r="BN426" i="24"/>
  <c r="BN425" i="24"/>
  <c r="BN424" i="24"/>
  <c r="BN423" i="24"/>
  <c r="BN422" i="24"/>
  <c r="BN421" i="24"/>
  <c r="BN420" i="24"/>
  <c r="BN419" i="24"/>
  <c r="BN418" i="24"/>
  <c r="BN417" i="24"/>
  <c r="BN416" i="24"/>
  <c r="BN415" i="24"/>
  <c r="BN414" i="24"/>
  <c r="BN413" i="24"/>
  <c r="BN412" i="24"/>
  <c r="BN411" i="24"/>
  <c r="BN410" i="24"/>
  <c r="BN409" i="24"/>
  <c r="BN408" i="24"/>
  <c r="BN407" i="24"/>
  <c r="BN406" i="24"/>
  <c r="BN405" i="24"/>
  <c r="BN404" i="24"/>
  <c r="BN403" i="24"/>
  <c r="BN402" i="24"/>
  <c r="BN401" i="24"/>
  <c r="BN400" i="24"/>
  <c r="BN399" i="24"/>
  <c r="BN398" i="24"/>
  <c r="BN397" i="24"/>
  <c r="BN396" i="24"/>
  <c r="BN395" i="24"/>
  <c r="BN394" i="24"/>
  <c r="BN393" i="24"/>
  <c r="BN392" i="24"/>
  <c r="BN391" i="24"/>
  <c r="BN390" i="24"/>
  <c r="BN389" i="24"/>
  <c r="BN388" i="24"/>
  <c r="BN387" i="24"/>
  <c r="BN386" i="24"/>
  <c r="BN385" i="24"/>
  <c r="BN384" i="24"/>
  <c r="BN383" i="24"/>
  <c r="BN382" i="24"/>
  <c r="BN381" i="24"/>
  <c r="BN380" i="24"/>
  <c r="BN379" i="24"/>
  <c r="BN378" i="24"/>
  <c r="BN377" i="24"/>
  <c r="BN376" i="24"/>
  <c r="BN375" i="24"/>
  <c r="BN374" i="24"/>
  <c r="BN373" i="24"/>
  <c r="BN372" i="24"/>
  <c r="BN371" i="24"/>
  <c r="BN370" i="24"/>
  <c r="BN369" i="24"/>
  <c r="BN368" i="24"/>
  <c r="BN367" i="24"/>
  <c r="BN366" i="24"/>
  <c r="BN365" i="24"/>
  <c r="BN364" i="24"/>
  <c r="BN363" i="24"/>
  <c r="BN362" i="24"/>
  <c r="BN361" i="24"/>
  <c r="BN360" i="24"/>
  <c r="BN359" i="24"/>
  <c r="BN358" i="24"/>
  <c r="BN357" i="24"/>
  <c r="BN356" i="24"/>
  <c r="BN355" i="24"/>
  <c r="BN354" i="24"/>
  <c r="BN353" i="24"/>
  <c r="BN352" i="24"/>
  <c r="BN351" i="24"/>
  <c r="BN350" i="24"/>
  <c r="BN349" i="24"/>
  <c r="BN348" i="24"/>
  <c r="BN347" i="24"/>
  <c r="BN346" i="24"/>
  <c r="BN345" i="24"/>
  <c r="BN344" i="24"/>
  <c r="BN343" i="24"/>
  <c r="BN342" i="24"/>
  <c r="BN341" i="24"/>
  <c r="BN340" i="24"/>
  <c r="BN339" i="24"/>
  <c r="BN338" i="24"/>
  <c r="BN337" i="24"/>
  <c r="BN336" i="24"/>
  <c r="BN335" i="24"/>
  <c r="BN334" i="24"/>
  <c r="BN333" i="24"/>
  <c r="BN332" i="24"/>
  <c r="BN331" i="24"/>
  <c r="BN330" i="24"/>
  <c r="BN329" i="24"/>
  <c r="BN328" i="24"/>
  <c r="BN327" i="24"/>
  <c r="BN326" i="24"/>
  <c r="BN325" i="24"/>
  <c r="BN324" i="24"/>
  <c r="BN323" i="24"/>
  <c r="BN322" i="24"/>
  <c r="BN321" i="24"/>
  <c r="BN320" i="24"/>
  <c r="BN319" i="24"/>
  <c r="BN318" i="24"/>
  <c r="BN317" i="24"/>
  <c r="BN316" i="24"/>
  <c r="BN315" i="24"/>
  <c r="BN314" i="24"/>
  <c r="BN313" i="24"/>
  <c r="BN312" i="24"/>
  <c r="BN311" i="24"/>
  <c r="BN310" i="24"/>
  <c r="BN309" i="24"/>
  <c r="BN308" i="24"/>
  <c r="BN307" i="24"/>
  <c r="BN306" i="24"/>
  <c r="BN305" i="24"/>
  <c r="BN304" i="24"/>
  <c r="BN303" i="24"/>
  <c r="BN302" i="24"/>
  <c r="BN301" i="24"/>
  <c r="BN300" i="24"/>
  <c r="BN299" i="24"/>
  <c r="BN298" i="24"/>
  <c r="BN297" i="24"/>
  <c r="BN296" i="24"/>
  <c r="BN295" i="24"/>
  <c r="BN294" i="24"/>
  <c r="BN293" i="24"/>
  <c r="BN292" i="24"/>
  <c r="BN291" i="24"/>
  <c r="BN290" i="24"/>
  <c r="BN289" i="24"/>
  <c r="BN288" i="24"/>
  <c r="BN287" i="24"/>
  <c r="BN286" i="24"/>
  <c r="BN285" i="24"/>
  <c r="BN284" i="24"/>
  <c r="BN283" i="24"/>
  <c r="BN282" i="24"/>
  <c r="BN281" i="24"/>
  <c r="BN280" i="24"/>
  <c r="BN279" i="24"/>
  <c r="BN278" i="24"/>
  <c r="BN277" i="24"/>
  <c r="BN276"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7" i="24"/>
  <c r="BN206" i="24"/>
  <c r="BN205" i="24"/>
  <c r="BN204" i="24"/>
  <c r="BN203" i="24"/>
  <c r="BN202"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4" i="24"/>
  <c r="BN153" i="24"/>
  <c r="BN152" i="24"/>
  <c r="BN151" i="24"/>
  <c r="BN150" i="24"/>
  <c r="BN149" i="24"/>
  <c r="BN148" i="24"/>
  <c r="BN147" i="24"/>
  <c r="BN146" i="24"/>
  <c r="BN145" i="24"/>
  <c r="BN144" i="24"/>
  <c r="BN143" i="24"/>
  <c r="BN142" i="24"/>
  <c r="BN141" i="24"/>
  <c r="BN140" i="24"/>
  <c r="BN139" i="24"/>
  <c r="BN138" i="24"/>
  <c r="BN137" i="24"/>
  <c r="BN136" i="24"/>
  <c r="BN135" i="24"/>
  <c r="BN134" i="24"/>
  <c r="BN133" i="24"/>
  <c r="BN132" i="24"/>
  <c r="BN131" i="24"/>
  <c r="BN130" i="24"/>
  <c r="BN129" i="24"/>
  <c r="BN128" i="24"/>
  <c r="BN127" i="24"/>
  <c r="BN126" i="24"/>
  <c r="BN125" i="24"/>
  <c r="BN124" i="24"/>
  <c r="BN123" i="24"/>
  <c r="BN122" i="24"/>
  <c r="BN121" i="24"/>
  <c r="BN120" i="24"/>
  <c r="BN119" i="24"/>
  <c r="BN118" i="24"/>
  <c r="BN117" i="24"/>
  <c r="BN116" i="24"/>
  <c r="BN115" i="24"/>
  <c r="BN114" i="24"/>
  <c r="BN113" i="24"/>
  <c r="BN112" i="24"/>
  <c r="BN111" i="24"/>
  <c r="BN110" i="24"/>
  <c r="BN109" i="24"/>
  <c r="BN108" i="24"/>
  <c r="BN107" i="24"/>
  <c r="BN106" i="24"/>
  <c r="BN105" i="24"/>
  <c r="BN104" i="24"/>
  <c r="BN103" i="24"/>
  <c r="BN102" i="24"/>
  <c r="BN101" i="24"/>
  <c r="BN100" i="24"/>
  <c r="BN99" i="24"/>
  <c r="BN98" i="24"/>
  <c r="BN97" i="24"/>
  <c r="BN96" i="24"/>
  <c r="BN95" i="24"/>
  <c r="BN94" i="24"/>
  <c r="BN93"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66" i="24"/>
  <c r="BN65" i="24"/>
  <c r="BN64" i="24"/>
  <c r="BN63" i="24"/>
  <c r="BN62" i="24"/>
  <c r="BN61" i="24"/>
  <c r="BN60" i="24"/>
  <c r="BN59" i="24"/>
  <c r="BN58" i="24"/>
  <c r="BN57" i="24"/>
  <c r="BN56" i="24"/>
  <c r="BN55" i="24"/>
  <c r="BN54" i="24"/>
  <c r="BN53" i="24"/>
  <c r="BN52" i="24"/>
  <c r="BN51" i="24"/>
  <c r="BN50" i="24"/>
  <c r="BN49" i="24"/>
  <c r="BN48" i="24"/>
  <c r="BN47" i="24"/>
  <c r="BN46" i="24"/>
  <c r="BN45" i="24"/>
  <c r="BN44" i="24"/>
  <c r="BN43" i="24"/>
  <c r="BN42" i="24"/>
  <c r="BN41" i="24"/>
  <c r="BN40" i="24"/>
  <c r="BN39" i="24"/>
  <c r="BN38" i="24"/>
  <c r="BN37" i="24"/>
  <c r="BN36" i="24"/>
  <c r="BN35" i="24"/>
  <c r="BN34" i="24"/>
  <c r="BN33" i="24"/>
  <c r="BN32" i="24"/>
  <c r="BN31" i="24"/>
  <c r="BN30" i="24"/>
  <c r="BN29" i="24"/>
  <c r="BN28" i="24"/>
  <c r="BN27" i="24"/>
  <c r="BN26" i="24"/>
  <c r="BN25" i="24"/>
  <c r="BN24" i="24"/>
  <c r="BN23" i="24"/>
  <c r="BN22" i="24"/>
  <c r="BN21" i="24"/>
  <c r="BN20" i="24"/>
  <c r="BN19" i="24"/>
  <c r="BN18" i="24"/>
  <c r="BN17" i="24"/>
  <c r="BN16" i="24"/>
  <c r="BN15" i="24"/>
  <c r="BN14" i="24"/>
  <c r="BN13" i="24"/>
  <c r="BN12" i="24"/>
  <c r="BN11" i="24"/>
  <c r="BN10" i="24"/>
  <c r="BI10" i="24"/>
  <c r="BI11" i="24"/>
  <c r="BI12" i="24"/>
  <c r="BI13" i="24"/>
  <c r="BI14" i="24"/>
  <c r="BI15" i="24"/>
  <c r="BI16" i="24"/>
  <c r="BI17" i="24"/>
  <c r="BI18" i="24"/>
  <c r="BI19" i="24"/>
  <c r="BI20" i="24"/>
  <c r="BI21" i="24"/>
  <c r="BI22" i="24"/>
  <c r="BI23" i="24"/>
  <c r="BI24" i="24"/>
  <c r="BI25" i="24"/>
  <c r="BI26" i="24"/>
  <c r="BI27" i="24"/>
  <c r="BI28" i="24"/>
  <c r="BI29" i="24"/>
  <c r="BI30" i="24"/>
  <c r="BI31" i="24"/>
  <c r="BI32" i="24"/>
  <c r="BI33" i="24"/>
  <c r="BI34" i="24"/>
  <c r="BI35" i="24"/>
  <c r="BI36" i="24"/>
  <c r="BI37" i="24"/>
  <c r="BI38" i="24"/>
  <c r="BI39" i="24"/>
  <c r="BI40" i="24"/>
  <c r="BI41" i="24"/>
  <c r="BI42" i="24"/>
  <c r="BI43" i="24"/>
  <c r="BI44" i="24"/>
  <c r="BI45" i="24"/>
  <c r="BI46" i="24"/>
  <c r="BI47" i="24"/>
  <c r="BI48" i="24"/>
  <c r="BI49" i="24"/>
  <c r="BI50" i="24"/>
  <c r="BI51" i="24"/>
  <c r="BI52" i="24"/>
  <c r="BI53" i="24"/>
  <c r="BI54" i="24"/>
  <c r="BI55" i="24"/>
  <c r="BI56" i="24"/>
  <c r="BI57" i="24"/>
  <c r="BI58" i="24"/>
  <c r="BI59" i="24"/>
  <c r="BI60" i="24"/>
  <c r="BI61" i="24"/>
  <c r="BI62" i="24"/>
  <c r="BI63" i="24"/>
  <c r="BI64" i="24"/>
  <c r="BI65" i="24"/>
  <c r="BI66" i="24"/>
  <c r="BI67" i="24"/>
  <c r="BI68" i="24"/>
  <c r="BI69" i="24"/>
  <c r="BI70" i="24"/>
  <c r="BI71" i="24"/>
  <c r="BI72" i="24"/>
  <c r="BI73" i="24"/>
  <c r="BI74" i="24"/>
  <c r="BI75" i="24"/>
  <c r="BI76" i="24"/>
  <c r="BI77" i="24"/>
  <c r="BI78" i="24"/>
  <c r="BI79" i="24"/>
  <c r="BI80" i="24"/>
  <c r="BI81" i="24"/>
  <c r="BI82" i="24"/>
  <c r="BI83" i="24"/>
  <c r="BI84" i="24"/>
  <c r="BI85" i="24"/>
  <c r="BI86" i="24"/>
  <c r="BI87" i="24"/>
  <c r="BI88" i="24"/>
  <c r="BI89" i="24"/>
  <c r="BI90" i="24"/>
  <c r="BI91" i="24"/>
  <c r="BI92" i="24"/>
  <c r="BI93" i="24"/>
  <c r="BI94" i="24"/>
  <c r="BI95" i="24"/>
  <c r="BI96" i="24"/>
  <c r="BI97" i="24"/>
  <c r="BI98" i="24"/>
  <c r="BI99" i="24"/>
  <c r="BI100" i="24"/>
  <c r="BI101" i="24"/>
  <c r="BI102" i="24"/>
  <c r="BI103" i="24"/>
  <c r="BI104" i="24"/>
  <c r="BI105" i="24"/>
  <c r="BI106" i="24"/>
  <c r="BI107" i="24"/>
  <c r="BI108" i="24"/>
  <c r="BI109" i="24"/>
  <c r="BI110" i="24"/>
  <c r="BI111" i="24"/>
  <c r="BI112" i="24"/>
  <c r="BI113" i="24"/>
  <c r="BI114" i="24"/>
  <c r="BI115" i="24"/>
  <c r="BI116" i="24"/>
  <c r="BI117" i="24"/>
  <c r="BI118" i="24"/>
  <c r="BI119" i="24"/>
  <c r="BI120" i="24"/>
  <c r="BI121" i="24"/>
  <c r="BI122" i="24"/>
  <c r="BI123" i="24"/>
  <c r="BI124" i="24"/>
  <c r="BI125" i="24"/>
  <c r="BI126" i="24"/>
  <c r="BI127" i="24"/>
  <c r="BI128" i="24"/>
  <c r="BI129" i="24"/>
  <c r="BI130" i="24"/>
  <c r="BI131" i="24"/>
  <c r="BI132" i="24"/>
  <c r="BI133" i="24"/>
  <c r="BI134" i="24"/>
  <c r="BI135" i="24"/>
  <c r="BI136" i="24"/>
  <c r="BI137" i="24"/>
  <c r="BI138" i="24"/>
  <c r="BI139" i="24"/>
  <c r="BI140" i="24"/>
  <c r="BI141" i="24"/>
  <c r="BI142" i="24"/>
  <c r="BI143" i="24"/>
  <c r="BI144" i="24"/>
  <c r="BI145" i="24"/>
  <c r="BI146" i="24"/>
  <c r="BI147" i="24"/>
  <c r="BI148" i="24"/>
  <c r="BI149" i="24"/>
  <c r="BI150" i="24"/>
  <c r="BI151" i="24"/>
  <c r="BI152" i="24"/>
  <c r="BI153" i="24"/>
  <c r="BI154" i="24"/>
  <c r="BI155" i="24"/>
  <c r="BI156" i="24"/>
  <c r="BI157" i="24"/>
  <c r="BI158" i="24"/>
  <c r="BI159" i="24"/>
  <c r="BI160" i="24"/>
  <c r="BI161" i="24"/>
  <c r="BI162" i="24"/>
  <c r="BI163" i="24"/>
  <c r="BI164" i="24"/>
  <c r="BI165" i="24"/>
  <c r="BI166" i="24"/>
  <c r="BI167" i="24"/>
  <c r="BI168" i="24"/>
  <c r="BI169" i="24"/>
  <c r="BI170" i="24"/>
  <c r="BI171" i="24"/>
  <c r="BI172" i="24"/>
  <c r="BI173" i="24"/>
  <c r="BI174" i="24"/>
  <c r="BI175" i="24"/>
  <c r="BI176" i="24"/>
  <c r="BI177" i="24"/>
  <c r="BI178" i="24"/>
  <c r="BI179" i="24"/>
  <c r="BI180" i="24"/>
  <c r="BI181" i="24"/>
  <c r="BI182" i="24"/>
  <c r="BI183" i="24"/>
  <c r="BI184" i="24"/>
  <c r="BI185" i="24"/>
  <c r="BI186" i="24"/>
  <c r="BI187" i="24"/>
  <c r="BI188" i="24"/>
  <c r="BI189" i="24"/>
  <c r="BI190" i="24"/>
  <c r="BI191" i="24"/>
  <c r="BI192" i="24"/>
  <c r="BI193" i="24"/>
  <c r="BI194" i="24"/>
  <c r="BI195" i="24"/>
  <c r="BI196" i="24"/>
  <c r="BI197" i="24"/>
  <c r="BI198" i="24"/>
  <c r="BI199" i="24"/>
  <c r="BI200" i="24"/>
  <c r="BI201" i="24"/>
  <c r="BI202" i="24"/>
  <c r="BI203" i="24"/>
  <c r="BI204" i="24"/>
  <c r="BI205" i="24"/>
  <c r="BI206" i="24"/>
  <c r="BI207" i="24"/>
  <c r="BI208" i="24"/>
  <c r="BI209" i="24"/>
  <c r="BI210" i="24"/>
  <c r="BI211" i="24"/>
  <c r="BI212" i="24"/>
  <c r="BI213" i="24"/>
  <c r="BI214" i="24"/>
  <c r="BI215" i="24"/>
  <c r="BI216" i="24"/>
  <c r="BI217" i="24"/>
  <c r="BI218" i="24"/>
  <c r="BI219" i="24"/>
  <c r="BI220" i="24"/>
  <c r="BI221" i="24"/>
  <c r="BI222" i="24"/>
  <c r="BI223" i="24"/>
  <c r="BI224" i="24"/>
  <c r="BI225" i="24"/>
  <c r="BI226" i="24"/>
  <c r="BI227" i="24"/>
  <c r="BI228" i="24"/>
  <c r="BI229" i="24"/>
  <c r="BI230" i="24"/>
  <c r="BI231" i="24"/>
  <c r="BI232" i="24"/>
  <c r="BI233" i="24"/>
  <c r="BI234" i="24"/>
  <c r="BI235" i="24"/>
  <c r="BI236" i="24"/>
  <c r="BI237" i="24"/>
  <c r="BI238" i="24"/>
  <c r="BI239" i="24"/>
  <c r="BI240" i="24"/>
  <c r="BI241" i="24"/>
  <c r="BI242" i="24"/>
  <c r="BI243" i="24"/>
  <c r="BI244" i="24"/>
  <c r="BI245" i="24"/>
  <c r="BI246" i="24"/>
  <c r="BI247" i="24"/>
  <c r="BI248" i="24"/>
  <c r="BI249" i="24"/>
  <c r="BI250" i="24"/>
  <c r="BI251" i="24"/>
  <c r="BI252" i="24"/>
  <c r="BI253" i="24"/>
  <c r="BI254" i="24"/>
  <c r="BI255" i="24"/>
  <c r="BI256" i="24"/>
  <c r="BI257" i="24"/>
  <c r="BI258" i="24"/>
  <c r="BI259" i="24"/>
  <c r="BI260" i="24"/>
  <c r="BI261" i="24"/>
  <c r="BI262" i="24"/>
  <c r="BI263" i="24"/>
  <c r="BI264" i="24"/>
  <c r="BI265" i="24"/>
  <c r="BI266" i="24"/>
  <c r="BI267" i="24"/>
  <c r="BI268" i="24"/>
  <c r="BI269" i="24"/>
  <c r="BI270" i="24"/>
  <c r="BI271" i="24"/>
  <c r="BI272" i="24"/>
  <c r="BI273" i="24"/>
  <c r="BI274" i="24"/>
  <c r="BI275" i="24"/>
  <c r="BI276" i="24"/>
  <c r="BI277" i="24"/>
  <c r="BI278" i="24"/>
  <c r="BI279" i="24"/>
  <c r="BI280" i="24"/>
  <c r="BI281" i="24"/>
  <c r="BI282" i="24"/>
  <c r="BI283" i="24"/>
  <c r="BI284" i="24"/>
  <c r="BI285" i="24"/>
  <c r="BI286" i="24"/>
  <c r="BI287" i="24"/>
  <c r="BI288" i="24"/>
  <c r="BI289" i="24"/>
  <c r="BI290" i="24"/>
  <c r="BI291" i="24"/>
  <c r="BI292" i="24"/>
  <c r="BI293" i="24"/>
  <c r="BI294" i="24"/>
  <c r="BI295" i="24"/>
  <c r="BI296" i="24"/>
  <c r="BI297" i="24"/>
  <c r="BI298" i="24"/>
  <c r="BI299" i="24"/>
  <c r="BI300" i="24"/>
  <c r="BI301" i="24"/>
  <c r="BI302" i="24"/>
  <c r="BI303" i="24"/>
  <c r="BI304" i="24"/>
  <c r="BI305" i="24"/>
  <c r="BI306" i="24"/>
  <c r="BI307" i="24"/>
  <c r="BI308" i="24"/>
  <c r="BI309" i="24"/>
  <c r="BI310" i="24"/>
  <c r="BI311" i="24"/>
  <c r="BI312" i="24"/>
  <c r="BI313" i="24"/>
  <c r="BI314" i="24"/>
  <c r="BI315" i="24"/>
  <c r="BI316" i="24"/>
  <c r="BI317" i="24"/>
  <c r="BI318" i="24"/>
  <c r="BI319" i="24"/>
  <c r="BI320" i="24"/>
  <c r="BI321" i="24"/>
  <c r="BI322" i="24"/>
  <c r="BI323" i="24"/>
  <c r="BI324" i="24"/>
  <c r="BI325" i="24"/>
  <c r="BI326" i="24"/>
  <c r="BI327" i="24"/>
  <c r="BI328" i="24"/>
  <c r="BI329" i="24"/>
  <c r="BI330" i="24"/>
  <c r="BI331" i="24"/>
  <c r="BI332" i="24"/>
  <c r="BI333" i="24"/>
  <c r="BI334" i="24"/>
  <c r="BI335" i="24"/>
  <c r="BI336" i="24"/>
  <c r="BI337" i="24"/>
  <c r="BI338" i="24"/>
  <c r="BI339" i="24"/>
  <c r="BI340" i="24"/>
  <c r="BI341" i="24"/>
  <c r="BI342" i="24"/>
  <c r="BI343" i="24"/>
  <c r="BI344" i="24"/>
  <c r="BI345" i="24"/>
  <c r="BI346" i="24"/>
  <c r="BI347" i="24"/>
  <c r="BI348" i="24"/>
  <c r="BI349" i="24"/>
  <c r="BI350" i="24"/>
  <c r="BI351" i="24"/>
  <c r="BI352" i="24"/>
  <c r="BI353" i="24"/>
  <c r="BI354" i="24"/>
  <c r="BI355" i="24"/>
  <c r="BI356" i="24"/>
  <c r="BI357" i="24"/>
  <c r="BI358" i="24"/>
  <c r="BI359" i="24"/>
  <c r="BI360" i="24"/>
  <c r="BI361" i="24"/>
  <c r="BI362" i="24"/>
  <c r="BI363" i="24"/>
  <c r="BI364" i="24"/>
  <c r="BI365" i="24"/>
  <c r="BI366" i="24"/>
  <c r="BI367" i="24"/>
  <c r="BI368" i="24"/>
  <c r="BI369" i="24"/>
  <c r="BI370" i="24"/>
  <c r="BI371" i="24"/>
  <c r="BI372" i="24"/>
  <c r="BI373" i="24"/>
  <c r="BI374" i="24"/>
  <c r="BI375" i="24"/>
  <c r="BI376" i="24"/>
  <c r="BI377" i="24"/>
  <c r="BI378" i="24"/>
  <c r="BI379" i="24"/>
  <c r="BI380" i="24"/>
  <c r="BI381" i="24"/>
  <c r="BI382" i="24"/>
  <c r="BI383" i="24"/>
  <c r="BI384" i="24"/>
  <c r="BI385" i="24"/>
  <c r="BI386" i="24"/>
  <c r="BI387" i="24"/>
  <c r="BI388" i="24"/>
  <c r="BI389" i="24"/>
  <c r="BI390" i="24"/>
  <c r="BI391" i="24"/>
  <c r="BI392" i="24"/>
  <c r="BI393" i="24"/>
  <c r="BI394" i="24"/>
  <c r="BI395" i="24"/>
  <c r="BI396" i="24"/>
  <c r="BI397" i="24"/>
  <c r="BI398" i="24"/>
  <c r="BI399" i="24"/>
  <c r="BI400" i="24"/>
  <c r="BI401" i="24"/>
  <c r="BI402" i="24"/>
  <c r="BI403" i="24"/>
  <c r="BI404" i="24"/>
  <c r="BI405" i="24"/>
  <c r="BI406" i="24"/>
  <c r="BI407" i="24"/>
  <c r="BI408" i="24"/>
  <c r="BI409" i="24"/>
  <c r="BI410" i="24"/>
  <c r="BI411" i="24"/>
  <c r="BI412" i="24"/>
  <c r="BI413" i="24"/>
  <c r="BI414" i="24"/>
  <c r="BI415" i="24"/>
  <c r="BI416" i="24"/>
  <c r="BI417" i="24"/>
  <c r="BI418" i="24"/>
  <c r="BI419" i="24"/>
  <c r="BI420" i="24"/>
  <c r="BI421" i="24"/>
  <c r="BI422" i="24"/>
  <c r="BI423" i="24"/>
  <c r="BI424" i="24"/>
  <c r="BI425" i="24"/>
  <c r="BI426" i="24"/>
  <c r="BI427" i="24"/>
  <c r="BI428" i="24"/>
  <c r="BI429" i="24"/>
  <c r="BI430" i="24"/>
  <c r="BI431" i="24"/>
  <c r="BI432" i="24"/>
  <c r="BI433" i="24"/>
  <c r="BI9" i="24"/>
  <c r="BC9" i="24"/>
  <c r="BC433" i="24"/>
  <c r="BC432" i="24"/>
  <c r="BC431" i="24"/>
  <c r="BC430" i="24"/>
  <c r="BC429" i="24"/>
  <c r="BC428" i="24"/>
  <c r="BC427" i="24"/>
  <c r="BC426" i="24"/>
  <c r="BC425" i="24"/>
  <c r="BC424" i="24"/>
  <c r="BC423" i="24"/>
  <c r="BC422" i="24"/>
  <c r="BC421" i="24"/>
  <c r="BC420" i="24"/>
  <c r="BC419" i="24"/>
  <c r="BC418" i="24"/>
  <c r="BC417" i="24"/>
  <c r="BC416" i="24"/>
  <c r="BC415" i="24"/>
  <c r="BC414" i="24"/>
  <c r="BC413" i="24"/>
  <c r="BC412" i="24"/>
  <c r="BC411" i="24"/>
  <c r="BC410" i="24"/>
  <c r="BC409" i="24"/>
  <c r="BC408" i="24"/>
  <c r="BC407" i="24"/>
  <c r="BC406" i="24"/>
  <c r="BC405" i="24"/>
  <c r="BC404" i="24"/>
  <c r="BC403" i="24"/>
  <c r="BC402" i="24"/>
  <c r="BC401" i="24"/>
  <c r="BC400" i="24"/>
  <c r="BC399" i="24"/>
  <c r="BC398" i="24"/>
  <c r="BC397" i="24"/>
  <c r="BC396" i="24"/>
  <c r="BC395" i="24"/>
  <c r="BC394" i="24"/>
  <c r="BC393" i="24"/>
  <c r="BC392" i="24"/>
  <c r="BC391" i="24"/>
  <c r="BC390" i="24"/>
  <c r="BC389" i="24"/>
  <c r="BC388" i="24"/>
  <c r="BC387" i="24"/>
  <c r="BC386" i="24"/>
  <c r="BC385" i="24"/>
  <c r="BC384" i="24"/>
  <c r="BC383" i="24"/>
  <c r="BC382" i="24"/>
  <c r="BC381" i="24"/>
  <c r="BC380" i="24"/>
  <c r="BC379" i="24"/>
  <c r="BC378" i="24"/>
  <c r="BC377" i="24"/>
  <c r="BC376" i="24"/>
  <c r="BC375" i="24"/>
  <c r="BC374" i="24"/>
  <c r="BC373" i="24"/>
  <c r="BC372" i="24"/>
  <c r="BC371" i="24"/>
  <c r="BC370" i="24"/>
  <c r="BC369" i="24"/>
  <c r="BC368" i="24"/>
  <c r="BC367" i="24"/>
  <c r="BC366" i="24"/>
  <c r="BC365" i="24"/>
  <c r="BC364" i="24"/>
  <c r="BC363" i="24"/>
  <c r="BC362" i="24"/>
  <c r="BC361" i="24"/>
  <c r="BC360" i="24"/>
  <c r="BC359" i="24"/>
  <c r="BC358" i="24"/>
  <c r="BC357" i="24"/>
  <c r="BC356" i="24"/>
  <c r="BC355" i="24"/>
  <c r="BC354" i="24"/>
  <c r="BC353" i="24"/>
  <c r="BC352" i="24"/>
  <c r="BC351" i="24"/>
  <c r="BC350" i="24"/>
  <c r="BC349" i="24"/>
  <c r="BC348" i="24"/>
  <c r="BC347" i="24"/>
  <c r="BC346" i="24"/>
  <c r="BC345" i="24"/>
  <c r="BC344" i="24"/>
  <c r="BC343" i="24"/>
  <c r="BC342" i="24"/>
  <c r="BC341" i="24"/>
  <c r="BC340" i="24"/>
  <c r="BC339" i="24"/>
  <c r="BC338" i="24"/>
  <c r="BC337" i="24"/>
  <c r="BC336" i="24"/>
  <c r="BC335" i="24"/>
  <c r="BC334" i="24"/>
  <c r="BC333" i="24"/>
  <c r="BC332" i="24"/>
  <c r="BC331" i="24"/>
  <c r="BC330" i="24"/>
  <c r="BC329" i="24"/>
  <c r="BC328" i="24"/>
  <c r="BC327" i="24"/>
  <c r="BC326" i="24"/>
  <c r="BC325" i="24"/>
  <c r="BC324" i="24"/>
  <c r="BC323" i="24"/>
  <c r="BC322" i="24"/>
  <c r="BC321" i="24"/>
  <c r="BC320" i="24"/>
  <c r="BC319" i="24"/>
  <c r="BC318" i="24"/>
  <c r="BC317" i="24"/>
  <c r="BC316" i="24"/>
  <c r="BC315" i="24"/>
  <c r="BC314" i="24"/>
  <c r="BC313" i="24"/>
  <c r="BC312" i="24"/>
  <c r="BC311" i="24"/>
  <c r="BC310" i="24"/>
  <c r="BC309" i="24"/>
  <c r="BC308" i="24"/>
  <c r="BC307" i="24"/>
  <c r="BC306" i="24"/>
  <c r="BC305" i="24"/>
  <c r="BC304" i="24"/>
  <c r="BC303" i="24"/>
  <c r="BC302" i="24"/>
  <c r="BC301" i="24"/>
  <c r="BC300" i="24"/>
  <c r="BC299" i="24"/>
  <c r="BC298" i="24"/>
  <c r="BC297" i="24"/>
  <c r="BC296" i="24"/>
  <c r="BC295" i="24"/>
  <c r="BC294" i="24"/>
  <c r="BC293" i="24"/>
  <c r="BC292" i="24"/>
  <c r="BC291" i="24"/>
  <c r="BC290" i="24"/>
  <c r="BC289" i="24"/>
  <c r="BC288" i="24"/>
  <c r="BC287" i="24"/>
  <c r="BC286" i="24"/>
  <c r="BC285" i="24"/>
  <c r="BC284" i="24"/>
  <c r="BC283" i="24"/>
  <c r="BC282" i="24"/>
  <c r="BC281" i="24"/>
  <c r="BC280" i="24"/>
  <c r="BC279" i="24"/>
  <c r="BC278" i="24"/>
  <c r="BC277" i="24"/>
  <c r="BC276" i="24"/>
  <c r="BC275" i="24"/>
  <c r="BC274" i="24"/>
  <c r="BC273" i="24"/>
  <c r="BC272" i="24"/>
  <c r="BC271" i="24"/>
  <c r="BC270" i="24"/>
  <c r="BC269" i="24"/>
  <c r="BC268" i="24"/>
  <c r="BC267" i="24"/>
  <c r="BC266" i="24"/>
  <c r="BC265" i="24"/>
  <c r="BC264" i="24"/>
  <c r="BC263" i="24"/>
  <c r="BC262" i="24"/>
  <c r="BC261" i="24"/>
  <c r="BC260" i="24"/>
  <c r="BC259" i="24"/>
  <c r="BC258" i="24"/>
  <c r="BC257" i="24"/>
  <c r="BC256" i="24"/>
  <c r="BC255" i="24"/>
  <c r="BC254" i="24"/>
  <c r="BC253" i="24"/>
  <c r="BC252" i="24"/>
  <c r="BC251" i="24"/>
  <c r="BC250" i="24"/>
  <c r="BC249" i="24"/>
  <c r="BC248" i="24"/>
  <c r="BC247" i="24"/>
  <c r="BC246" i="24"/>
  <c r="BC245" i="24"/>
  <c r="BC244" i="24"/>
  <c r="BC243" i="24"/>
  <c r="BC242" i="24"/>
  <c r="BC241" i="24"/>
  <c r="BC240" i="24"/>
  <c r="BC239" i="24"/>
  <c r="BC238" i="24"/>
  <c r="BC237" i="24"/>
  <c r="BC236" i="24"/>
  <c r="BC235" i="24"/>
  <c r="BC234" i="24"/>
  <c r="BC233" i="24"/>
  <c r="BC232" i="24"/>
  <c r="BC231" i="24"/>
  <c r="BC230" i="24"/>
  <c r="BC229" i="24"/>
  <c r="BC228" i="24"/>
  <c r="BC227" i="24"/>
  <c r="BC226" i="24"/>
  <c r="BC225" i="24"/>
  <c r="BC224" i="24"/>
  <c r="BC223" i="24"/>
  <c r="BC222" i="24"/>
  <c r="BC221" i="24"/>
  <c r="BC220" i="24"/>
  <c r="BC219" i="24"/>
  <c r="BC218" i="24"/>
  <c r="BC217" i="24"/>
  <c r="BC216" i="24"/>
  <c r="BC215" i="24"/>
  <c r="BC214" i="24"/>
  <c r="BC213" i="24"/>
  <c r="BC212" i="24"/>
  <c r="BC211" i="24"/>
  <c r="BC210" i="24"/>
  <c r="BC209" i="24"/>
  <c r="BC208" i="24"/>
  <c r="BC207" i="24"/>
  <c r="BC206" i="24"/>
  <c r="BC205" i="24"/>
  <c r="BC204" i="24"/>
  <c r="BC203" i="24"/>
  <c r="BC202" i="24"/>
  <c r="BC201" i="24"/>
  <c r="BC200" i="24"/>
  <c r="BC199" i="24"/>
  <c r="BC198" i="24"/>
  <c r="BC197" i="24"/>
  <c r="BC196" i="24"/>
  <c r="BC195" i="24"/>
  <c r="BC194" i="24"/>
  <c r="BC193" i="24"/>
  <c r="BC192" i="24"/>
  <c r="BC191" i="24"/>
  <c r="BC190" i="24"/>
  <c r="BC189" i="24"/>
  <c r="BC188" i="24"/>
  <c r="BC187" i="24"/>
  <c r="BC186" i="24"/>
  <c r="BC185" i="24"/>
  <c r="BC184" i="24"/>
  <c r="BC183" i="24"/>
  <c r="BC182" i="24"/>
  <c r="BC181" i="24"/>
  <c r="BC180" i="24"/>
  <c r="BC179" i="24"/>
  <c r="BC178" i="24"/>
  <c r="BC177" i="24"/>
  <c r="BC176" i="24"/>
  <c r="BC175" i="24"/>
  <c r="BC174" i="24"/>
  <c r="BC173" i="24"/>
  <c r="BC172" i="24"/>
  <c r="BC171" i="24"/>
  <c r="BC170" i="24"/>
  <c r="BC169" i="24"/>
  <c r="BC168" i="24"/>
  <c r="BC167" i="24"/>
  <c r="BC166" i="24"/>
  <c r="BC165" i="24"/>
  <c r="BC164" i="24"/>
  <c r="BC163" i="24"/>
  <c r="BC162" i="24"/>
  <c r="BC161" i="24"/>
  <c r="BC160" i="24"/>
  <c r="BC159" i="24"/>
  <c r="BC158" i="24"/>
  <c r="BC157" i="24"/>
  <c r="BC156" i="24"/>
  <c r="BC155" i="24"/>
  <c r="BC150" i="24"/>
  <c r="BC149" i="24"/>
  <c r="BC148" i="24"/>
  <c r="BC147" i="24"/>
  <c r="BC146" i="24"/>
  <c r="BC145" i="24"/>
  <c r="BC144" i="24"/>
  <c r="BC143" i="24"/>
  <c r="BC142" i="24"/>
  <c r="BC141" i="24"/>
  <c r="BC140" i="24"/>
  <c r="BC139" i="24"/>
  <c r="BC138" i="24"/>
  <c r="BC137" i="24"/>
  <c r="BC136" i="24"/>
  <c r="BC135" i="24"/>
  <c r="BC134" i="24"/>
  <c r="BC133" i="24"/>
  <c r="BC132" i="24"/>
  <c r="BC131" i="24"/>
  <c r="BC130" i="24"/>
  <c r="BC129" i="24"/>
  <c r="BC128" i="24"/>
  <c r="BC127" i="24"/>
  <c r="BC126" i="24"/>
  <c r="BC125" i="24"/>
  <c r="BC124" i="24"/>
  <c r="BC123" i="24"/>
  <c r="BC122" i="24"/>
  <c r="BC121" i="24"/>
  <c r="BC120" i="24"/>
  <c r="BC119" i="24"/>
  <c r="BC118" i="24"/>
  <c r="BC117" i="24"/>
  <c r="BC116" i="24"/>
  <c r="BC115" i="24"/>
  <c r="BC114" i="24"/>
  <c r="BC113" i="24"/>
  <c r="BC112" i="24"/>
  <c r="BC111" i="24"/>
  <c r="BC110" i="24"/>
  <c r="BC109" i="24"/>
  <c r="BC108" i="24"/>
  <c r="BC107" i="24"/>
  <c r="BC106" i="24"/>
  <c r="BC105" i="24"/>
  <c r="BC104" i="24"/>
  <c r="BC103" i="24"/>
  <c r="BC102" i="24"/>
  <c r="BC101" i="24"/>
  <c r="BC100" i="24"/>
  <c r="BC99" i="24"/>
  <c r="BC98" i="24"/>
  <c r="BC97" i="24"/>
  <c r="BC96" i="24"/>
  <c r="BC95" i="24"/>
  <c r="BC94" i="24"/>
  <c r="BC93" i="24"/>
  <c r="BC92" i="24"/>
  <c r="BC91" i="24"/>
  <c r="BC90" i="24"/>
  <c r="BC89" i="24"/>
  <c r="BC88" i="24"/>
  <c r="BC87" i="24"/>
  <c r="BC86" i="24"/>
  <c r="BC85" i="24"/>
  <c r="BC84" i="24"/>
  <c r="BC83" i="24"/>
  <c r="BC82" i="24"/>
  <c r="BC81" i="24"/>
  <c r="BC80" i="24"/>
  <c r="BC79" i="24"/>
  <c r="BC78" i="24"/>
  <c r="BC77" i="24"/>
  <c r="BC76" i="24"/>
  <c r="BC75" i="24"/>
  <c r="BC74" i="24"/>
  <c r="BC73" i="24"/>
  <c r="BC72" i="24"/>
  <c r="BC71" i="24"/>
  <c r="BC70" i="24"/>
  <c r="BC69" i="24"/>
  <c r="BC68" i="24"/>
  <c r="BC67" i="24"/>
  <c r="BC66" i="24"/>
  <c r="BC65" i="24"/>
  <c r="BC64" i="24"/>
  <c r="BC63" i="24"/>
  <c r="BC62" i="24"/>
  <c r="BC61" i="24"/>
  <c r="BC60" i="24"/>
  <c r="BC59" i="24"/>
  <c r="BC58" i="24"/>
  <c r="BC57" i="24"/>
  <c r="BC56" i="24"/>
  <c r="BC55" i="24"/>
  <c r="BC54" i="24"/>
  <c r="BC53" i="24"/>
  <c r="BC52" i="24"/>
  <c r="BC51" i="24"/>
  <c r="BC50" i="24"/>
  <c r="BC49" i="24"/>
  <c r="BC48" i="24"/>
  <c r="BC47" i="24"/>
  <c r="BC46" i="24"/>
  <c r="BC45" i="24"/>
  <c r="BC44" i="24"/>
  <c r="BC43" i="24"/>
  <c r="BC42" i="24"/>
  <c r="BC41" i="24"/>
  <c r="BC40" i="24"/>
  <c r="BC39" i="24"/>
  <c r="BC38" i="24"/>
  <c r="BC37" i="24"/>
  <c r="BC36" i="24"/>
  <c r="BC35" i="24"/>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AX31" i="24"/>
  <c r="AX32" i="24"/>
  <c r="AX33" i="24"/>
  <c r="AX34" i="24"/>
  <c r="AX35" i="24"/>
  <c r="AX36" i="24"/>
  <c r="AX37" i="24"/>
  <c r="AX38" i="24"/>
  <c r="AX39" i="24"/>
  <c r="AX40" i="24"/>
  <c r="AX41" i="24"/>
  <c r="AX42" i="24"/>
  <c r="AX43" i="24"/>
  <c r="AX44" i="24"/>
  <c r="AX45" i="24"/>
  <c r="AX46" i="24"/>
  <c r="AX47" i="24"/>
  <c r="AX48" i="24"/>
  <c r="AX49" i="24"/>
  <c r="AX50" i="24"/>
  <c r="AX51" i="24"/>
  <c r="AX52" i="24"/>
  <c r="AX53" i="24"/>
  <c r="AX54" i="24"/>
  <c r="AX55" i="24"/>
  <c r="AX56" i="24"/>
  <c r="AX57" i="24"/>
  <c r="AX58" i="24"/>
  <c r="AX59" i="24"/>
  <c r="AX60" i="24"/>
  <c r="AX61" i="24"/>
  <c r="AX62" i="24"/>
  <c r="AX63" i="24"/>
  <c r="AX64" i="24"/>
  <c r="AX65" i="24"/>
  <c r="AX66" i="24"/>
  <c r="AX67" i="24"/>
  <c r="AX68" i="24"/>
  <c r="AX69" i="24"/>
  <c r="AX70" i="24"/>
  <c r="AX71" i="24"/>
  <c r="AX72" i="24"/>
  <c r="AX73" i="24"/>
  <c r="AX74" i="24"/>
  <c r="AX75" i="24"/>
  <c r="AX76" i="24"/>
  <c r="AX77" i="24"/>
  <c r="AX78" i="24"/>
  <c r="AX79" i="24"/>
  <c r="AX80" i="24"/>
  <c r="AX81" i="24"/>
  <c r="AX82" i="24"/>
  <c r="AX83" i="24"/>
  <c r="AX84" i="24"/>
  <c r="AX85" i="24"/>
  <c r="AX86" i="24"/>
  <c r="AX87" i="24"/>
  <c r="AX88" i="24"/>
  <c r="AX89" i="24"/>
  <c r="AX90" i="24"/>
  <c r="AX91" i="24"/>
  <c r="AX92" i="24"/>
  <c r="AX93" i="24"/>
  <c r="AX94" i="24"/>
  <c r="AX95" i="24"/>
  <c r="AX96" i="24"/>
  <c r="AX97" i="24"/>
  <c r="AX98" i="24"/>
  <c r="AX99" i="24"/>
  <c r="AX100" i="24"/>
  <c r="AX101" i="24"/>
  <c r="AX102" i="24"/>
  <c r="AX103" i="24"/>
  <c r="AX104" i="24"/>
  <c r="AX105" i="24"/>
  <c r="AX106" i="24"/>
  <c r="AX107" i="24"/>
  <c r="AX108" i="24"/>
  <c r="AX109" i="24"/>
  <c r="AX110" i="24"/>
  <c r="AX111" i="24"/>
  <c r="AX112" i="24"/>
  <c r="AX113" i="24"/>
  <c r="AX114" i="24"/>
  <c r="AX115" i="24"/>
  <c r="AX116" i="24"/>
  <c r="AX117" i="24"/>
  <c r="AX118" i="24"/>
  <c r="AX119" i="24"/>
  <c r="AX120" i="24"/>
  <c r="AX121" i="24"/>
  <c r="AX122" i="24"/>
  <c r="AX123" i="24"/>
  <c r="AX124" i="24"/>
  <c r="AX125" i="24"/>
  <c r="AX126" i="24"/>
  <c r="AX127" i="24"/>
  <c r="AX128" i="24"/>
  <c r="AX129" i="24"/>
  <c r="AX130" i="24"/>
  <c r="AX131" i="24"/>
  <c r="AX132" i="24"/>
  <c r="AX133" i="24"/>
  <c r="AX134" i="24"/>
  <c r="AX135" i="24"/>
  <c r="AX136" i="24"/>
  <c r="AX137" i="24"/>
  <c r="AX138" i="24"/>
  <c r="AX139" i="24"/>
  <c r="AX140" i="24"/>
  <c r="AX141" i="24"/>
  <c r="AX142" i="24"/>
  <c r="AX143" i="24"/>
  <c r="AX144" i="24"/>
  <c r="AX145" i="24"/>
  <c r="AX146" i="24"/>
  <c r="AX147" i="24"/>
  <c r="AX148" i="24"/>
  <c r="AX149" i="24"/>
  <c r="AX150" i="24"/>
  <c r="AX155" i="24"/>
  <c r="AX156" i="24"/>
  <c r="AX157" i="24"/>
  <c r="AX158" i="24"/>
  <c r="AX159" i="24"/>
  <c r="AX160" i="24"/>
  <c r="AX161" i="24"/>
  <c r="AX162" i="24"/>
  <c r="AX163" i="24"/>
  <c r="AX164" i="24"/>
  <c r="AX165" i="24"/>
  <c r="AX166" i="24"/>
  <c r="AX167" i="24"/>
  <c r="AX168" i="24"/>
  <c r="AX169" i="24"/>
  <c r="AX170" i="24"/>
  <c r="AX171" i="24"/>
  <c r="AX172" i="24"/>
  <c r="AX173" i="24"/>
  <c r="AX174" i="24"/>
  <c r="AX175" i="24"/>
  <c r="AX176" i="24"/>
  <c r="AX177" i="24"/>
  <c r="AX178" i="24"/>
  <c r="AX179" i="24"/>
  <c r="AX180" i="24"/>
  <c r="AX181" i="24"/>
  <c r="AX182" i="24"/>
  <c r="AX183" i="24"/>
  <c r="AX184" i="24"/>
  <c r="AX185" i="24"/>
  <c r="AX186" i="24"/>
  <c r="AX187" i="24"/>
  <c r="AX188" i="24"/>
  <c r="AX189" i="24"/>
  <c r="AX190" i="24"/>
  <c r="AX191" i="24"/>
  <c r="AX192" i="24"/>
  <c r="AX193" i="24"/>
  <c r="AX194" i="24"/>
  <c r="AX195" i="24"/>
  <c r="AX196" i="24"/>
  <c r="AX197" i="24"/>
  <c r="AX198" i="24"/>
  <c r="AX199" i="24"/>
  <c r="AX200" i="24"/>
  <c r="AX201" i="24"/>
  <c r="AX202" i="24"/>
  <c r="AX203" i="24"/>
  <c r="AX204" i="24"/>
  <c r="AX205" i="24"/>
  <c r="AX206" i="24"/>
  <c r="AX207" i="24"/>
  <c r="AX208" i="24"/>
  <c r="AX209" i="24"/>
  <c r="AX210" i="24"/>
  <c r="AX211" i="24"/>
  <c r="AX212" i="24"/>
  <c r="AX213" i="24"/>
  <c r="AX214" i="24"/>
  <c r="AX215" i="24"/>
  <c r="AX216" i="24"/>
  <c r="AX217" i="24"/>
  <c r="AX218" i="24"/>
  <c r="AX219" i="24"/>
  <c r="AX220" i="24"/>
  <c r="AX221" i="24"/>
  <c r="AX222" i="24"/>
  <c r="AX223" i="24"/>
  <c r="AX224" i="24"/>
  <c r="AX225" i="24"/>
  <c r="AX226" i="24"/>
  <c r="AX227" i="24"/>
  <c r="AX228" i="24"/>
  <c r="AX229" i="24"/>
  <c r="AX230" i="24"/>
  <c r="AX231" i="24"/>
  <c r="AX232" i="24"/>
  <c r="AX233" i="24"/>
  <c r="AX234" i="24"/>
  <c r="AX235" i="24"/>
  <c r="AX236" i="24"/>
  <c r="AX237" i="24"/>
  <c r="AX238" i="24"/>
  <c r="AX239" i="24"/>
  <c r="AX240" i="24"/>
  <c r="AX241" i="24"/>
  <c r="AX242" i="24"/>
  <c r="AX243" i="24"/>
  <c r="AX244" i="24"/>
  <c r="AX245" i="24"/>
  <c r="AX246" i="24"/>
  <c r="AX247" i="24"/>
  <c r="AX248" i="24"/>
  <c r="AX249" i="24"/>
  <c r="AX250" i="24"/>
  <c r="AX251" i="24"/>
  <c r="AX252" i="24"/>
  <c r="AX253" i="24"/>
  <c r="AX254" i="24"/>
  <c r="AX255" i="24"/>
  <c r="AX256" i="24"/>
  <c r="AX257" i="24"/>
  <c r="AX258" i="24"/>
  <c r="AX259" i="24"/>
  <c r="AX260" i="24"/>
  <c r="AX261" i="24"/>
  <c r="AX262" i="24"/>
  <c r="AX263" i="24"/>
  <c r="AX264" i="24"/>
  <c r="AX265" i="24"/>
  <c r="AX266" i="24"/>
  <c r="AX267" i="24"/>
  <c r="AX268" i="24"/>
  <c r="AX269" i="24"/>
  <c r="AX270" i="24"/>
  <c r="AX271" i="24"/>
  <c r="AX272" i="24"/>
  <c r="AX273" i="24"/>
  <c r="AX274" i="24"/>
  <c r="AX275" i="24"/>
  <c r="AX276" i="24"/>
  <c r="AX277" i="24"/>
  <c r="AX278" i="24"/>
  <c r="AX279" i="24"/>
  <c r="AX280" i="24"/>
  <c r="AX281" i="24"/>
  <c r="AX282" i="24"/>
  <c r="AX283" i="24"/>
  <c r="AX284" i="24"/>
  <c r="AX285" i="24"/>
  <c r="AX286" i="24"/>
  <c r="AX287" i="24"/>
  <c r="AX288" i="24"/>
  <c r="AX289" i="24"/>
  <c r="AX290" i="24"/>
  <c r="AX291" i="24"/>
  <c r="AX292" i="24"/>
  <c r="AX293" i="24"/>
  <c r="AX294" i="24"/>
  <c r="AX295" i="24"/>
  <c r="AX296" i="24"/>
  <c r="AX297" i="24"/>
  <c r="AX298" i="24"/>
  <c r="AX299" i="24"/>
  <c r="AX300" i="24"/>
  <c r="AX301" i="24"/>
  <c r="AX302" i="24"/>
  <c r="AX303" i="24"/>
  <c r="AX304" i="24"/>
  <c r="AX305" i="24"/>
  <c r="AX306" i="24"/>
  <c r="AX307" i="24"/>
  <c r="AX308" i="24"/>
  <c r="AX309" i="24"/>
  <c r="AX310" i="24"/>
  <c r="AX311" i="24"/>
  <c r="AX312" i="24"/>
  <c r="AX313" i="24"/>
  <c r="AX314" i="24"/>
  <c r="AX315" i="24"/>
  <c r="AX316" i="24"/>
  <c r="AX317" i="24"/>
  <c r="AX318" i="24"/>
  <c r="AX319" i="24"/>
  <c r="AX320" i="24"/>
  <c r="AX321" i="24"/>
  <c r="AX322" i="24"/>
  <c r="AX323" i="24"/>
  <c r="AX324" i="24"/>
  <c r="AX325" i="24"/>
  <c r="AX326" i="24"/>
  <c r="AX327" i="24"/>
  <c r="AX328" i="24"/>
  <c r="AX329" i="24"/>
  <c r="AX330" i="24"/>
  <c r="AX331" i="24"/>
  <c r="AX332" i="24"/>
  <c r="AX333" i="24"/>
  <c r="AX334" i="24"/>
  <c r="AX335" i="24"/>
  <c r="AX336" i="24"/>
  <c r="AX337" i="24"/>
  <c r="AX338" i="24"/>
  <c r="AX339" i="24"/>
  <c r="AX340" i="24"/>
  <c r="AX341" i="24"/>
  <c r="AX342" i="24"/>
  <c r="AX343" i="24"/>
  <c r="AX344" i="24"/>
  <c r="AX345" i="24"/>
  <c r="AX346" i="24"/>
  <c r="AX347" i="24"/>
  <c r="AX348" i="24"/>
  <c r="AX349" i="24"/>
  <c r="AX350" i="24"/>
  <c r="AX351" i="24"/>
  <c r="AX352" i="24"/>
  <c r="AX353" i="24"/>
  <c r="AX354" i="24"/>
  <c r="AX355" i="24"/>
  <c r="AX356" i="24"/>
  <c r="AX357" i="24"/>
  <c r="AX358" i="24"/>
  <c r="AX359" i="24"/>
  <c r="AX360" i="24"/>
  <c r="AX361" i="24"/>
  <c r="AX362" i="24"/>
  <c r="AX363" i="24"/>
  <c r="AX364" i="24"/>
  <c r="AX365" i="24"/>
  <c r="AX366" i="24"/>
  <c r="AX367" i="24"/>
  <c r="AX368" i="24"/>
  <c r="AX369" i="24"/>
  <c r="AX370" i="24"/>
  <c r="AX371" i="24"/>
  <c r="AX372" i="24"/>
  <c r="AX373" i="24"/>
  <c r="AX374" i="24"/>
  <c r="AX375" i="24"/>
  <c r="AX376" i="24"/>
  <c r="AX377" i="24"/>
  <c r="AX378" i="24"/>
  <c r="AX379" i="24"/>
  <c r="AX380" i="24"/>
  <c r="AX381" i="24"/>
  <c r="AX382" i="24"/>
  <c r="AX383" i="24"/>
  <c r="AX384" i="24"/>
  <c r="AX385" i="24"/>
  <c r="AX386" i="24"/>
  <c r="AX387" i="24"/>
  <c r="AX388" i="24"/>
  <c r="AX389" i="24"/>
  <c r="AX390" i="24"/>
  <c r="AX391" i="24"/>
  <c r="AX392" i="24"/>
  <c r="AX393" i="24"/>
  <c r="AX394" i="24"/>
  <c r="AX395" i="24"/>
  <c r="AX396" i="24"/>
  <c r="AX397" i="24"/>
  <c r="AX398" i="24"/>
  <c r="AX399" i="24"/>
  <c r="AX400" i="24"/>
  <c r="AX401" i="24"/>
  <c r="AX402" i="24"/>
  <c r="AX403" i="24"/>
  <c r="AX404" i="24"/>
  <c r="AX405" i="24"/>
  <c r="AX406" i="24"/>
  <c r="AX407" i="24"/>
  <c r="AX408" i="24"/>
  <c r="AX409" i="24"/>
  <c r="AX410" i="24"/>
  <c r="AX411" i="24"/>
  <c r="AX412" i="24"/>
  <c r="AX413" i="24"/>
  <c r="AX414" i="24"/>
  <c r="AX415" i="24"/>
  <c r="AX416" i="24"/>
  <c r="AX417" i="24"/>
  <c r="AX418" i="24"/>
  <c r="AX419" i="24"/>
  <c r="AX420" i="24"/>
  <c r="AX421" i="24"/>
  <c r="AX422" i="24"/>
  <c r="AX423" i="24"/>
  <c r="AX424" i="24"/>
  <c r="AX425" i="24"/>
  <c r="AX426" i="24"/>
  <c r="AX427" i="24"/>
  <c r="AX428" i="24"/>
  <c r="AX429" i="24"/>
  <c r="AX430" i="24"/>
  <c r="AX431" i="24"/>
  <c r="AX432" i="24"/>
  <c r="AX433" i="24"/>
  <c r="AX26" i="24"/>
  <c r="AX27" i="24"/>
  <c r="AX28" i="24"/>
  <c r="AX29" i="24"/>
  <c r="AX30" i="24"/>
  <c r="AX14" i="24"/>
  <c r="AX15" i="24"/>
  <c r="AX16" i="24"/>
  <c r="AX17" i="24"/>
  <c r="AX18" i="24"/>
  <c r="AX19" i="24"/>
  <c r="AX20" i="24"/>
  <c r="AX21" i="24"/>
  <c r="AX22" i="24"/>
  <c r="AX23" i="24"/>
  <c r="AX24" i="24"/>
  <c r="AX25" i="24"/>
  <c r="AX10" i="24"/>
  <c r="AX11" i="24"/>
  <c r="AX12" i="24"/>
  <c r="AX13" i="24"/>
  <c r="AX9" i="24"/>
  <c r="AW9"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422" i="24"/>
  <c r="AR423" i="24"/>
  <c r="AR424" i="24"/>
  <c r="AR425" i="24"/>
  <c r="AR426" i="24"/>
  <c r="AR427" i="24"/>
  <c r="AR428" i="24"/>
  <c r="AR429" i="24"/>
  <c r="AR430" i="24"/>
  <c r="AR431" i="24"/>
  <c r="AR432" i="24"/>
  <c r="AR433"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BM152" i="24"/>
  <c r="BS238" i="24"/>
  <c r="AE222" i="24"/>
  <c r="AE210" i="24"/>
  <c r="BM75" i="24"/>
  <c r="BM10" i="24"/>
  <c r="BM11" i="24"/>
  <c r="BM12" i="24"/>
  <c r="BM13" i="24"/>
  <c r="BM14" i="24"/>
  <c r="BM15" i="24"/>
  <c r="BM16" i="24"/>
  <c r="BM17" i="24"/>
  <c r="BM18" i="24"/>
  <c r="BM19" i="24"/>
  <c r="BM20" i="24"/>
  <c r="BM21" i="24"/>
  <c r="BM22" i="24"/>
  <c r="BM23" i="24"/>
  <c r="BM24" i="24"/>
  <c r="BM25" i="24"/>
  <c r="BM26" i="24"/>
  <c r="BM27" i="24"/>
  <c r="BM28" i="24"/>
  <c r="BM29" i="24"/>
  <c r="BP528" i="24"/>
  <c r="BP529" i="24"/>
  <c r="BP530" i="24"/>
  <c r="BP531" i="24"/>
  <c r="BP532" i="24"/>
  <c r="BP533" i="24"/>
  <c r="BP534" i="24"/>
  <c r="BP535" i="24"/>
  <c r="BP536" i="24"/>
  <c r="BP537" i="24"/>
  <c r="BP538" i="24"/>
  <c r="BP539" i="24"/>
  <c r="BP540" i="24"/>
  <c r="BP541" i="24"/>
  <c r="BP542" i="24"/>
  <c r="BP543" i="24"/>
  <c r="BP544" i="24"/>
  <c r="BP545" i="24"/>
  <c r="BP546" i="24"/>
  <c r="BP520" i="24"/>
  <c r="BP521" i="24"/>
  <c r="BP522" i="24"/>
  <c r="BP523" i="24"/>
  <c r="BP524" i="24"/>
  <c r="BP525" i="24"/>
  <c r="BP526" i="24"/>
  <c r="BP527" i="24"/>
  <c r="CI585" i="24"/>
  <c r="AU585" i="24"/>
  <c r="AU587" i="24" s="1"/>
  <c r="AU590" i="24" s="1"/>
  <c r="CH520" i="24"/>
  <c r="CH521" i="24"/>
  <c r="CH522" i="24"/>
  <c r="CH523" i="24"/>
  <c r="CH524" i="24"/>
  <c r="CH525" i="24"/>
  <c r="CH526" i="24"/>
  <c r="CH527" i="24"/>
  <c r="CH528" i="24"/>
  <c r="CH529" i="24"/>
  <c r="CH530" i="24"/>
  <c r="CH531" i="24"/>
  <c r="CH532" i="24"/>
  <c r="CH533" i="24"/>
  <c r="CH534" i="24"/>
  <c r="CH535" i="24"/>
  <c r="CH536" i="24"/>
  <c r="CH537" i="24"/>
  <c r="CH538" i="24"/>
  <c r="CH539" i="24"/>
  <c r="CH540" i="24"/>
  <c r="CH541" i="24"/>
  <c r="CH542" i="24"/>
  <c r="CH543" i="24"/>
  <c r="CH544" i="24"/>
  <c r="CH545" i="24"/>
  <c r="CR519" i="24"/>
  <c r="CR518" i="24"/>
  <c r="CR517" i="24"/>
  <c r="CR516" i="24"/>
  <c r="CR515" i="24"/>
  <c r="CR514" i="24"/>
  <c r="CR513" i="24"/>
  <c r="CR512" i="24"/>
  <c r="CR511" i="24"/>
  <c r="CR510" i="24"/>
  <c r="CR509" i="24"/>
  <c r="CR508" i="24"/>
  <c r="CR507" i="24"/>
  <c r="CR506" i="24"/>
  <c r="CR505" i="24"/>
  <c r="CR504" i="24"/>
  <c r="CR503" i="24"/>
  <c r="CR502" i="24"/>
  <c r="CR501" i="24"/>
  <c r="CR500" i="24"/>
  <c r="CR499" i="24"/>
  <c r="CR498" i="24"/>
  <c r="CR497" i="24"/>
  <c r="CR496" i="24"/>
  <c r="CR495" i="24"/>
  <c r="CR494" i="24"/>
  <c r="CR493" i="24"/>
  <c r="CR492" i="24"/>
  <c r="CR491" i="24"/>
  <c r="CR490" i="24"/>
  <c r="CR489" i="24"/>
  <c r="CR488" i="24"/>
  <c r="CR487" i="24"/>
  <c r="CR486" i="24"/>
  <c r="CR485" i="24"/>
  <c r="CR484" i="24"/>
  <c r="CR483" i="24"/>
  <c r="CR482" i="24"/>
  <c r="CR481" i="24"/>
  <c r="CR480" i="24"/>
  <c r="CR479" i="24"/>
  <c r="CR478" i="24"/>
  <c r="CR477" i="24"/>
  <c r="CR476" i="24"/>
  <c r="CR475" i="24"/>
  <c r="CR474" i="24"/>
  <c r="CR473" i="24"/>
  <c r="CR472" i="24"/>
  <c r="CR471" i="24"/>
  <c r="CR470" i="24"/>
  <c r="CR469" i="24"/>
  <c r="CR468" i="24"/>
  <c r="CR467" i="24"/>
  <c r="CR466" i="24"/>
  <c r="CR465" i="24"/>
  <c r="CR464" i="24"/>
  <c r="CR463" i="24"/>
  <c r="CR462" i="24"/>
  <c r="CR461" i="24"/>
  <c r="CR460" i="24"/>
  <c r="CR459" i="24"/>
  <c r="CR458" i="24"/>
  <c r="CR457" i="24"/>
  <c r="CR456" i="24"/>
  <c r="CR455" i="24"/>
  <c r="CR454" i="24"/>
  <c r="CR453" i="24"/>
  <c r="CR452" i="24"/>
  <c r="CR451" i="24"/>
  <c r="CR450" i="24"/>
  <c r="CR449" i="24"/>
  <c r="CR448" i="24"/>
  <c r="CR447" i="24"/>
  <c r="CR446" i="24"/>
  <c r="CR445" i="24"/>
  <c r="CR444" i="24"/>
  <c r="CR443" i="24"/>
  <c r="CR442" i="24"/>
  <c r="CR441" i="24"/>
  <c r="CR440" i="24"/>
  <c r="CR439" i="24"/>
  <c r="CR438" i="24"/>
  <c r="CR437" i="24"/>
  <c r="CR436" i="24"/>
  <c r="CR435" i="24"/>
  <c r="CR434" i="24"/>
  <c r="CR423" i="24"/>
  <c r="CR424" i="24"/>
  <c r="CR425" i="24"/>
  <c r="CR426" i="24"/>
  <c r="CR427" i="24"/>
  <c r="CR428" i="24"/>
  <c r="CR429" i="24"/>
  <c r="CR430" i="24"/>
  <c r="CR431" i="24"/>
  <c r="CR432" i="24"/>
  <c r="CR433" i="24"/>
  <c r="CQ436" i="24"/>
  <c r="CQ437" i="24"/>
  <c r="CQ438" i="24"/>
  <c r="CQ439" i="24"/>
  <c r="CQ440" i="24"/>
  <c r="CQ441" i="24"/>
  <c r="CQ442" i="24"/>
  <c r="CQ443" i="24"/>
  <c r="CQ444" i="24"/>
  <c r="CQ445" i="24"/>
  <c r="CQ446" i="24"/>
  <c r="CQ447" i="24"/>
  <c r="CQ448" i="24"/>
  <c r="CQ449" i="24"/>
  <c r="CQ450" i="24"/>
  <c r="CQ451" i="24"/>
  <c r="CQ452" i="24"/>
  <c r="CQ453" i="24"/>
  <c r="CQ454" i="24"/>
  <c r="CQ455" i="24"/>
  <c r="CQ456" i="24"/>
  <c r="CQ457" i="24"/>
  <c r="CQ458" i="24"/>
  <c r="CQ459" i="24"/>
  <c r="CQ460" i="24"/>
  <c r="CQ461" i="24"/>
  <c r="CQ462" i="24"/>
  <c r="CQ463" i="24"/>
  <c r="CQ464" i="24"/>
  <c r="CQ465" i="24"/>
  <c r="CQ466" i="24"/>
  <c r="CQ467" i="24"/>
  <c r="CQ468" i="24"/>
  <c r="CQ469" i="24"/>
  <c r="CQ470" i="24"/>
  <c r="CQ471" i="24"/>
  <c r="CQ472" i="24"/>
  <c r="CQ473" i="24"/>
  <c r="CQ474" i="24"/>
  <c r="CQ475" i="24"/>
  <c r="CQ476" i="24"/>
  <c r="CQ477" i="24"/>
  <c r="CQ478" i="24"/>
  <c r="CQ479" i="24"/>
  <c r="CQ480" i="24"/>
  <c r="CQ481" i="24"/>
  <c r="CQ482" i="24"/>
  <c r="CQ483" i="24"/>
  <c r="CQ484" i="24"/>
  <c r="CQ485" i="24"/>
  <c r="CQ486" i="24"/>
  <c r="CQ487" i="24"/>
  <c r="CQ488" i="24"/>
  <c r="CQ489" i="24"/>
  <c r="CQ490" i="24"/>
  <c r="CQ491" i="24"/>
  <c r="CQ492" i="24"/>
  <c r="CQ493" i="24"/>
  <c r="CQ494" i="24"/>
  <c r="CQ495" i="24"/>
  <c r="CQ496" i="24"/>
  <c r="CQ497" i="24"/>
  <c r="CQ498" i="24"/>
  <c r="CQ499" i="24"/>
  <c r="CQ500" i="24"/>
  <c r="CQ501" i="24"/>
  <c r="CQ502" i="24"/>
  <c r="CQ503" i="24"/>
  <c r="CQ504" i="24"/>
  <c r="CQ505" i="24"/>
  <c r="CQ506" i="24"/>
  <c r="CQ507" i="24"/>
  <c r="CQ508" i="24"/>
  <c r="CQ509" i="24"/>
  <c r="CQ510" i="24"/>
  <c r="CQ511" i="24"/>
  <c r="CQ512" i="24"/>
  <c r="CQ513" i="24"/>
  <c r="CQ514" i="24"/>
  <c r="CQ515" i="24"/>
  <c r="CQ516" i="24"/>
  <c r="CQ517" i="24"/>
  <c r="CQ518" i="24"/>
  <c r="CQ519" i="24"/>
  <c r="CQ435" i="24"/>
  <c r="CQ434" i="24"/>
  <c r="CH437" i="24"/>
  <c r="CH438" i="24"/>
  <c r="CH439" i="24"/>
  <c r="CH440" i="24"/>
  <c r="CH441" i="24"/>
  <c r="CH442" i="24"/>
  <c r="CH443" i="24"/>
  <c r="CH444" i="24"/>
  <c r="CH445" i="24"/>
  <c r="CH446" i="24"/>
  <c r="CH447" i="24"/>
  <c r="CH448" i="24"/>
  <c r="CH449" i="24"/>
  <c r="CH450" i="24"/>
  <c r="CH451" i="24"/>
  <c r="CH452" i="24"/>
  <c r="CH453" i="24"/>
  <c r="CH454" i="24"/>
  <c r="CH455" i="24"/>
  <c r="CH456" i="24"/>
  <c r="CH457" i="24"/>
  <c r="CH458" i="24"/>
  <c r="CH459" i="24"/>
  <c r="CH460" i="24"/>
  <c r="CH461" i="24"/>
  <c r="CH462" i="24"/>
  <c r="CH463" i="24"/>
  <c r="CH464" i="24"/>
  <c r="CH465" i="24"/>
  <c r="CH466" i="24"/>
  <c r="CH467" i="24"/>
  <c r="CH468" i="24"/>
  <c r="CH469" i="24"/>
  <c r="CH470" i="24"/>
  <c r="CH471" i="24"/>
  <c r="CH472" i="24"/>
  <c r="CH473" i="24"/>
  <c r="CH474" i="24"/>
  <c r="CH475" i="24"/>
  <c r="CH476" i="24"/>
  <c r="CH477" i="24"/>
  <c r="CH478" i="24"/>
  <c r="CH479" i="24"/>
  <c r="CH480" i="24"/>
  <c r="CH481" i="24"/>
  <c r="CH482" i="24"/>
  <c r="CH483" i="24"/>
  <c r="CH484" i="24"/>
  <c r="CH485" i="24"/>
  <c r="CH486" i="24"/>
  <c r="CH487" i="24"/>
  <c r="CH488" i="24"/>
  <c r="CH489" i="24"/>
  <c r="CH490" i="24"/>
  <c r="CH491" i="24"/>
  <c r="CH492" i="24"/>
  <c r="CH493" i="24"/>
  <c r="CH494" i="24"/>
  <c r="CH495" i="24"/>
  <c r="CH496" i="24"/>
  <c r="CH497" i="24"/>
  <c r="CH498" i="24"/>
  <c r="CH499" i="24"/>
  <c r="CH500" i="24"/>
  <c r="CH501" i="24"/>
  <c r="CH502" i="24"/>
  <c r="CH503" i="24"/>
  <c r="CH504" i="24"/>
  <c r="CH505" i="24"/>
  <c r="CH506" i="24"/>
  <c r="CH507" i="24"/>
  <c r="CH508" i="24"/>
  <c r="CH509" i="24"/>
  <c r="CH510" i="24"/>
  <c r="CH511" i="24"/>
  <c r="CH512" i="24"/>
  <c r="CH513" i="24"/>
  <c r="CH514" i="24"/>
  <c r="CH515" i="24"/>
  <c r="CH516" i="24"/>
  <c r="CH517" i="24"/>
  <c r="CH518" i="24"/>
  <c r="CH519" i="24"/>
  <c r="CH435" i="24"/>
  <c r="CH436" i="24"/>
  <c r="CH434" i="24"/>
  <c r="BB546" i="24"/>
  <c r="BB520" i="24"/>
  <c r="BB521" i="24"/>
  <c r="BB522" i="24"/>
  <c r="BB523" i="24"/>
  <c r="BB524" i="24"/>
  <c r="BB525" i="24"/>
  <c r="BB526" i="24"/>
  <c r="BB527" i="24"/>
  <c r="BB528" i="24"/>
  <c r="BB529" i="24"/>
  <c r="BB530" i="24"/>
  <c r="BB531" i="24"/>
  <c r="BB532" i="24"/>
  <c r="BB533" i="24"/>
  <c r="BB534" i="24"/>
  <c r="BB535" i="24"/>
  <c r="BB536" i="24"/>
  <c r="BB537" i="24"/>
  <c r="BB538" i="24"/>
  <c r="BB539" i="24"/>
  <c r="BB540" i="24"/>
  <c r="BB541" i="24"/>
  <c r="BB542" i="24"/>
  <c r="BB543" i="24"/>
  <c r="BB544" i="24"/>
  <c r="BB545" i="24"/>
  <c r="BP498" i="24"/>
  <c r="BP499" i="24"/>
  <c r="BP500" i="24"/>
  <c r="CS592" i="24"/>
  <c r="CR592" i="24"/>
  <c r="CI589" i="24"/>
  <c r="CI593" i="24" s="1"/>
  <c r="BY589" i="24"/>
  <c r="BY593" i="24"/>
  <c r="BQ589" i="24"/>
  <c r="BQ593" i="24" s="1"/>
  <c r="AQ593" i="24" s="1"/>
  <c r="BK589" i="24"/>
  <c r="BK593" i="24" s="1"/>
  <c r="BF589" i="24"/>
  <c r="BF593" i="24" s="1"/>
  <c r="AZ589" i="24"/>
  <c r="AU589" i="24"/>
  <c r="AN587" i="24"/>
  <c r="AN590" i="24" s="1"/>
  <c r="BQ585" i="24"/>
  <c r="BQ586" i="24" s="1"/>
  <c r="BQ587" i="24"/>
  <c r="BQ590" i="24" s="1"/>
  <c r="BK585" i="24"/>
  <c r="BF585" i="24"/>
  <c r="BF586" i="24" s="1"/>
  <c r="BF587" i="24" s="1"/>
  <c r="BF590" i="24" s="1"/>
  <c r="AZ585" i="24"/>
  <c r="AZ587" i="24"/>
  <c r="AZ590" i="24" s="1"/>
  <c r="BP519" i="24"/>
  <c r="BB519" i="24"/>
  <c r="BP518" i="24"/>
  <c r="BB518" i="24"/>
  <c r="BP517" i="24"/>
  <c r="BB517" i="24"/>
  <c r="BP516" i="24"/>
  <c r="BB516" i="24"/>
  <c r="BP515" i="24"/>
  <c r="BB515" i="24"/>
  <c r="AW515" i="24"/>
  <c r="BP514" i="24"/>
  <c r="BB514" i="24"/>
  <c r="AW514" i="24"/>
  <c r="BP513" i="24"/>
  <c r="BB513" i="24"/>
  <c r="AW513" i="24"/>
  <c r="BP512" i="24"/>
  <c r="BB512" i="24"/>
  <c r="AW512" i="24"/>
  <c r="BP511" i="24"/>
  <c r="BB511" i="24"/>
  <c r="AW511" i="24"/>
  <c r="BP510" i="24"/>
  <c r="BB510" i="24"/>
  <c r="AW510" i="24"/>
  <c r="BP509" i="24"/>
  <c r="BB509" i="24"/>
  <c r="AW509" i="24"/>
  <c r="BP508" i="24"/>
  <c r="BB508" i="24"/>
  <c r="AW508" i="24"/>
  <c r="BP507" i="24"/>
  <c r="BB507" i="24"/>
  <c r="AW507" i="24"/>
  <c r="BP506" i="24"/>
  <c r="BB506" i="24"/>
  <c r="AW506" i="24"/>
  <c r="BP505" i="24"/>
  <c r="BB505" i="24"/>
  <c r="AW505" i="24"/>
  <c r="BP504" i="24"/>
  <c r="BB504" i="24"/>
  <c r="AW504" i="24"/>
  <c r="BP503" i="24"/>
  <c r="BB503" i="24"/>
  <c r="AW503" i="24"/>
  <c r="BP502" i="24"/>
  <c r="BB502" i="24"/>
  <c r="AW502" i="24"/>
  <c r="BP501" i="24"/>
  <c r="BB501" i="24"/>
  <c r="AW501" i="24"/>
  <c r="BB500" i="24"/>
  <c r="AW500" i="24"/>
  <c r="BB499" i="24"/>
  <c r="AW499" i="24"/>
  <c r="BB498" i="24"/>
  <c r="AW498" i="24"/>
  <c r="BP497" i="24"/>
  <c r="BB497" i="24"/>
  <c r="AW497" i="24"/>
  <c r="BP496" i="24"/>
  <c r="BB496" i="24"/>
  <c r="AW496" i="24"/>
  <c r="BP495" i="24"/>
  <c r="BB495" i="24"/>
  <c r="AW495" i="24"/>
  <c r="BP494" i="24"/>
  <c r="BB494" i="24"/>
  <c r="AW494" i="24"/>
  <c r="BP493" i="24"/>
  <c r="BB493" i="24"/>
  <c r="AW493" i="24"/>
  <c r="BP492" i="24"/>
  <c r="BB492" i="24"/>
  <c r="AW492" i="24"/>
  <c r="BP491" i="24"/>
  <c r="BB491" i="24"/>
  <c r="AW491" i="24"/>
  <c r="BP490" i="24"/>
  <c r="BB490" i="24"/>
  <c r="AW490" i="24"/>
  <c r="BP489" i="24"/>
  <c r="BB489" i="24"/>
  <c r="AW489" i="24"/>
  <c r="BP488" i="24"/>
  <c r="BB488" i="24"/>
  <c r="AW488" i="24"/>
  <c r="BP487" i="24"/>
  <c r="BB487" i="24"/>
  <c r="AW487" i="24"/>
  <c r="BP486" i="24"/>
  <c r="BB486" i="24"/>
  <c r="AW486" i="24"/>
  <c r="BP485" i="24"/>
  <c r="BB485" i="24"/>
  <c r="AW485" i="24"/>
  <c r="BP484" i="24"/>
  <c r="BB484" i="24"/>
  <c r="AW484" i="24"/>
  <c r="BP483" i="24"/>
  <c r="BB483" i="24"/>
  <c r="AW483" i="24"/>
  <c r="BP482" i="24"/>
  <c r="BB482" i="24"/>
  <c r="AW482" i="24"/>
  <c r="BP481" i="24"/>
  <c r="BB481" i="24"/>
  <c r="AW481" i="24"/>
  <c r="BP480" i="24"/>
  <c r="BB480" i="24"/>
  <c r="AW480" i="24"/>
  <c r="BP479" i="24"/>
  <c r="BB479" i="24"/>
  <c r="AW479" i="24"/>
  <c r="BP478" i="24"/>
  <c r="BB478" i="24"/>
  <c r="AW478" i="24"/>
  <c r="BP477" i="24"/>
  <c r="BB477" i="24"/>
  <c r="AW477" i="24"/>
  <c r="BP476" i="24"/>
  <c r="BB476" i="24"/>
  <c r="AW476" i="24"/>
  <c r="BP475" i="24"/>
  <c r="BB475" i="24"/>
  <c r="AW475" i="24"/>
  <c r="BP474" i="24"/>
  <c r="BB474" i="24"/>
  <c r="AW474" i="24"/>
  <c r="BP473" i="24"/>
  <c r="BB473" i="24"/>
  <c r="AW473" i="24"/>
  <c r="BP472" i="24"/>
  <c r="BB472" i="24"/>
  <c r="AW472" i="24"/>
  <c r="BP471" i="24"/>
  <c r="BB471" i="24"/>
  <c r="AW471" i="24"/>
  <c r="BP470" i="24"/>
  <c r="BB470" i="24"/>
  <c r="AW470" i="24"/>
  <c r="BP469" i="24"/>
  <c r="BB469" i="24"/>
  <c r="AW469" i="24"/>
  <c r="BP468" i="24"/>
  <c r="BB468" i="24"/>
  <c r="AW468" i="24"/>
  <c r="BP467" i="24"/>
  <c r="BB467" i="24"/>
  <c r="AW467" i="24"/>
  <c r="BP466" i="24"/>
  <c r="BB466" i="24"/>
  <c r="AW466" i="24"/>
  <c r="BP465" i="24"/>
  <c r="BB465" i="24"/>
  <c r="AW465" i="24"/>
  <c r="BP464" i="24"/>
  <c r="BB464" i="24"/>
  <c r="AW464" i="24"/>
  <c r="BP463" i="24"/>
  <c r="BB463" i="24"/>
  <c r="AW463" i="24"/>
  <c r="BP462" i="24"/>
  <c r="BB462" i="24"/>
  <c r="AW462" i="24"/>
  <c r="BP461" i="24"/>
  <c r="BB461" i="24"/>
  <c r="AW461" i="24"/>
  <c r="BP460" i="24"/>
  <c r="BB460" i="24"/>
  <c r="AW460" i="24"/>
  <c r="BP459" i="24"/>
  <c r="BB459" i="24"/>
  <c r="AW459" i="24"/>
  <c r="BP458" i="24"/>
  <c r="BB458" i="24"/>
  <c r="AW458" i="24"/>
  <c r="BP457" i="24"/>
  <c r="BB457" i="24"/>
  <c r="AW457" i="24"/>
  <c r="BP456" i="24"/>
  <c r="BB456" i="24"/>
  <c r="AW456" i="24"/>
  <c r="BP455" i="24"/>
  <c r="BB455" i="24"/>
  <c r="AW455" i="24"/>
  <c r="BP454" i="24"/>
  <c r="BB454" i="24"/>
  <c r="AW454" i="24"/>
  <c r="BP453" i="24"/>
  <c r="BB453" i="24"/>
  <c r="AW453" i="24"/>
  <c r="BP452" i="24"/>
  <c r="BB452" i="24"/>
  <c r="AW452" i="24"/>
  <c r="BP451" i="24"/>
  <c r="BB451" i="24"/>
  <c r="AW451" i="24"/>
  <c r="BP450" i="24"/>
  <c r="BB450" i="24"/>
  <c r="AW450" i="24"/>
  <c r="BP449" i="24"/>
  <c r="BB449" i="24"/>
  <c r="AW449" i="24"/>
  <c r="BP448" i="24"/>
  <c r="BB448" i="24"/>
  <c r="AW448" i="24"/>
  <c r="BP447" i="24"/>
  <c r="BB447" i="24"/>
  <c r="AW447" i="24"/>
  <c r="BP446" i="24"/>
  <c r="BB446" i="24"/>
  <c r="AW446" i="24"/>
  <c r="BP445" i="24"/>
  <c r="BB445" i="24"/>
  <c r="AW445" i="24"/>
  <c r="BP444" i="24"/>
  <c r="BB444" i="24"/>
  <c r="AW444" i="24"/>
  <c r="BP443" i="24"/>
  <c r="BB443" i="24"/>
  <c r="AW443" i="24"/>
  <c r="BP442" i="24"/>
  <c r="BB442" i="24"/>
  <c r="AW442" i="24"/>
  <c r="BP441" i="24"/>
  <c r="BB441" i="24"/>
  <c r="AW441" i="24"/>
  <c r="BP440" i="24"/>
  <c r="BB440" i="24"/>
  <c r="AW440" i="24"/>
  <c r="BP439" i="24"/>
  <c r="BB439" i="24"/>
  <c r="AW439" i="24"/>
  <c r="BP438" i="24"/>
  <c r="BB438" i="24"/>
  <c r="AW438" i="24"/>
  <c r="BP437" i="24"/>
  <c r="BB437" i="24"/>
  <c r="AW437" i="24"/>
  <c r="BP436" i="24"/>
  <c r="BB436" i="24"/>
  <c r="AW436" i="24"/>
  <c r="BP435" i="24"/>
  <c r="BB435" i="24"/>
  <c r="AW435" i="24"/>
  <c r="BP434" i="24"/>
  <c r="BB434" i="24"/>
  <c r="AW434" i="24"/>
  <c r="CQ433" i="24"/>
  <c r="CH433" i="24"/>
  <c r="BP433" i="24"/>
  <c r="AW433" i="24"/>
  <c r="CQ432" i="24"/>
  <c r="CH432" i="24"/>
  <c r="BP432" i="24"/>
  <c r="AW432" i="24"/>
  <c r="CQ431" i="24"/>
  <c r="CH431" i="24"/>
  <c r="BP431" i="24"/>
  <c r="AW431" i="24"/>
  <c r="CQ430" i="24"/>
  <c r="CH430" i="24"/>
  <c r="BP430" i="24"/>
  <c r="AW430" i="24"/>
  <c r="CQ429" i="24"/>
  <c r="CH429" i="24"/>
  <c r="BP429" i="24"/>
  <c r="AW429" i="24"/>
  <c r="CQ428" i="24"/>
  <c r="CH428" i="24"/>
  <c r="BP428" i="24"/>
  <c r="AW428" i="24"/>
  <c r="CQ427" i="24"/>
  <c r="CH427" i="24"/>
  <c r="BP427" i="24"/>
  <c r="AW427" i="24"/>
  <c r="CQ426" i="24"/>
  <c r="CH426" i="24"/>
  <c r="BP426" i="24"/>
  <c r="AW426" i="24"/>
  <c r="CQ425" i="24"/>
  <c r="CH425" i="24"/>
  <c r="BP425" i="24"/>
  <c r="AW425" i="24"/>
  <c r="CQ424" i="24"/>
  <c r="CH424" i="24"/>
  <c r="BP424" i="24"/>
  <c r="AW424" i="24"/>
  <c r="CQ423" i="24"/>
  <c r="CH423" i="24"/>
  <c r="BP423" i="24"/>
  <c r="AW423" i="24"/>
  <c r="CH422" i="24"/>
  <c r="BP422" i="24"/>
  <c r="AW422" i="24"/>
  <c r="CR421" i="24"/>
  <c r="CQ421" i="24"/>
  <c r="CH421" i="24"/>
  <c r="BP421" i="24"/>
  <c r="AW421" i="24"/>
  <c r="BP420" i="24"/>
  <c r="AW420" i="24"/>
  <c r="CR419" i="24"/>
  <c r="CQ419" i="24"/>
  <c r="CH419" i="24"/>
  <c r="BP419" i="24"/>
  <c r="AW419" i="24"/>
  <c r="CR418" i="24"/>
  <c r="CQ418" i="24"/>
  <c r="CH418" i="24"/>
  <c r="BP418" i="24"/>
  <c r="AW418" i="24"/>
  <c r="CR417" i="24"/>
  <c r="CQ417" i="24"/>
  <c r="CH417" i="24"/>
  <c r="BP417" i="24"/>
  <c r="AW417" i="24"/>
  <c r="CR416" i="24"/>
  <c r="CQ416" i="24"/>
  <c r="CH416" i="24"/>
  <c r="BP416" i="24"/>
  <c r="AW416" i="24"/>
  <c r="CB415" i="24"/>
  <c r="CR414" i="24"/>
  <c r="CQ414" i="24"/>
  <c r="CH414" i="24"/>
  <c r="BP414" i="24"/>
  <c r="AW414" i="24"/>
  <c r="CR413" i="24"/>
  <c r="CQ413" i="24"/>
  <c r="CH413" i="24"/>
  <c r="BP413" i="24"/>
  <c r="AW413" i="24"/>
  <c r="CR412" i="24"/>
  <c r="CQ412" i="24"/>
  <c r="CH412" i="24"/>
  <c r="BP412" i="24"/>
  <c r="AW412" i="24"/>
  <c r="CR411" i="24"/>
  <c r="CQ411" i="24"/>
  <c r="CH411" i="24"/>
  <c r="BP411" i="24"/>
  <c r="AW411" i="24"/>
  <c r="CR410" i="24"/>
  <c r="CQ410" i="24"/>
  <c r="CH410" i="24"/>
  <c r="BP410" i="24"/>
  <c r="AW410" i="24"/>
  <c r="CR409" i="24"/>
  <c r="CQ409" i="24"/>
  <c r="CH409" i="24"/>
  <c r="CB409" i="24"/>
  <c r="BP409" i="24"/>
  <c r="AW409" i="24"/>
  <c r="CR408" i="24"/>
  <c r="CQ408" i="24"/>
  <c r="CH408" i="24"/>
  <c r="CB408" i="24"/>
  <c r="BP408" i="24"/>
  <c r="AW408" i="24"/>
  <c r="CR407" i="24"/>
  <c r="CQ407" i="24"/>
  <c r="CH407" i="24"/>
  <c r="CB407" i="24"/>
  <c r="BP407" i="24"/>
  <c r="AW407" i="24"/>
  <c r="CR406" i="24"/>
  <c r="CQ406" i="24"/>
  <c r="CH406" i="24"/>
  <c r="BP406" i="24"/>
  <c r="AW406" i="24"/>
  <c r="CR405" i="24"/>
  <c r="CQ405" i="24"/>
  <c r="CH405" i="24"/>
  <c r="BP405" i="24"/>
  <c r="AW405" i="24"/>
  <c r="CR404" i="24"/>
  <c r="CQ404" i="24"/>
  <c r="CH404" i="24"/>
  <c r="BP404" i="24"/>
  <c r="AW404" i="24"/>
  <c r="CR403" i="24"/>
  <c r="CQ403" i="24"/>
  <c r="CH403" i="24"/>
  <c r="BP403" i="24"/>
  <c r="AW403" i="24"/>
  <c r="CR402" i="24"/>
  <c r="CQ402" i="24"/>
  <c r="CH402" i="24"/>
  <c r="BP402" i="24"/>
  <c r="AW402" i="24"/>
  <c r="CR401" i="24"/>
  <c r="CQ401" i="24"/>
  <c r="CH401" i="24"/>
  <c r="CB401" i="24"/>
  <c r="BP401" i="24"/>
  <c r="AW401" i="24"/>
  <c r="CR400" i="24"/>
  <c r="CQ400" i="24"/>
  <c r="CH400" i="24"/>
  <c r="BP400" i="24"/>
  <c r="AW400" i="24"/>
  <c r="CR399" i="24"/>
  <c r="CQ399" i="24"/>
  <c r="CH399" i="24"/>
  <c r="BP399" i="24"/>
  <c r="AW399" i="24"/>
  <c r="CR398" i="24"/>
  <c r="CQ398" i="24"/>
  <c r="CH398" i="24"/>
  <c r="BP398" i="24"/>
  <c r="AW398" i="24"/>
  <c r="CR397" i="24"/>
  <c r="CQ397" i="24"/>
  <c r="CH397" i="24"/>
  <c r="BP397" i="24"/>
  <c r="AW397" i="24"/>
  <c r="CR396" i="24"/>
  <c r="CQ396" i="24"/>
  <c r="CH396" i="24"/>
  <c r="BP396" i="24"/>
  <c r="AW396" i="24"/>
  <c r="CR395" i="24"/>
  <c r="CQ395" i="24"/>
  <c r="CH395" i="24"/>
  <c r="BP395" i="24"/>
  <c r="AW395" i="24"/>
  <c r="AW394" i="24"/>
  <c r="CR393" i="24"/>
  <c r="CQ393" i="24"/>
  <c r="CH393" i="24"/>
  <c r="BP393" i="24"/>
  <c r="AW393" i="24"/>
  <c r="CR392" i="24"/>
  <c r="CQ392" i="24"/>
  <c r="CH392" i="24"/>
  <c r="BP392" i="24"/>
  <c r="AW392" i="24"/>
  <c r="CR391" i="24"/>
  <c r="CQ391" i="24"/>
  <c r="BP391" i="24"/>
  <c r="AW391" i="24"/>
  <c r="CR390" i="24"/>
  <c r="CQ390" i="24"/>
  <c r="BP390" i="24"/>
  <c r="AW390" i="24"/>
  <c r="CR389" i="24"/>
  <c r="CQ389" i="24"/>
  <c r="CH389" i="24"/>
  <c r="BP389" i="24"/>
  <c r="AW389" i="24"/>
  <c r="CR388" i="24"/>
  <c r="CQ388" i="24"/>
  <c r="CH388" i="24"/>
  <c r="BP388" i="24"/>
  <c r="AW388" i="24"/>
  <c r="CR387" i="24"/>
  <c r="CQ387" i="24"/>
  <c r="CH387" i="24"/>
  <c r="BP387" i="24"/>
  <c r="AW387" i="24"/>
  <c r="CR386" i="24"/>
  <c r="CQ386" i="24"/>
  <c r="CH386" i="24"/>
  <c r="BP386" i="24"/>
  <c r="AW386" i="24"/>
  <c r="CR385" i="24"/>
  <c r="CQ385" i="24"/>
  <c r="CH385" i="24"/>
  <c r="BP385" i="24"/>
  <c r="AW385" i="24"/>
  <c r="AW384" i="24"/>
  <c r="CR383" i="24"/>
  <c r="CQ383" i="24"/>
  <c r="CH383" i="24"/>
  <c r="BP383" i="24"/>
  <c r="AW383" i="24"/>
  <c r="CR382" i="24"/>
  <c r="CQ382" i="24"/>
  <c r="CH382" i="24"/>
  <c r="BP382" i="24"/>
  <c r="AW382" i="24"/>
  <c r="CR381" i="24"/>
  <c r="CQ381" i="24"/>
  <c r="CH381" i="24"/>
  <c r="BP381" i="24"/>
  <c r="AW381" i="24"/>
  <c r="CR380" i="24"/>
  <c r="CQ380" i="24"/>
  <c r="CH380" i="24"/>
  <c r="BP380" i="24"/>
  <c r="AW380" i="24"/>
  <c r="CR379" i="24"/>
  <c r="CQ379" i="24"/>
  <c r="CH379" i="24"/>
  <c r="BP379" i="24"/>
  <c r="AW379" i="24"/>
  <c r="CR378" i="24"/>
  <c r="CQ378" i="24"/>
  <c r="BP378" i="24"/>
  <c r="AW378" i="24"/>
  <c r="CR377" i="24"/>
  <c r="CQ377" i="24"/>
  <c r="CH377" i="24"/>
  <c r="BP377" i="24"/>
  <c r="AW377" i="24"/>
  <c r="CR376" i="24"/>
  <c r="CQ376" i="24"/>
  <c r="CH376" i="24"/>
  <c r="BP376" i="24"/>
  <c r="AW376" i="24"/>
  <c r="CR375" i="24"/>
  <c r="CQ375" i="24"/>
  <c r="CH375" i="24"/>
  <c r="BP375" i="24"/>
  <c r="AW375" i="24"/>
  <c r="CR374" i="24"/>
  <c r="CQ374" i="24"/>
  <c r="CH374" i="24"/>
  <c r="BP374" i="24"/>
  <c r="AW374" i="24"/>
  <c r="CR373" i="24"/>
  <c r="CQ373" i="24"/>
  <c r="CH373" i="24"/>
  <c r="BP373" i="24"/>
  <c r="AW373" i="24"/>
  <c r="CR372" i="24"/>
  <c r="CQ372" i="24"/>
  <c r="CH372" i="24"/>
  <c r="BP372" i="24"/>
  <c r="AW372" i="24"/>
  <c r="CR371" i="24"/>
  <c r="CQ371" i="24"/>
  <c r="CH371" i="24"/>
  <c r="BP371" i="24"/>
  <c r="AW371" i="24"/>
  <c r="CR370" i="24"/>
  <c r="CQ370" i="24"/>
  <c r="CH370" i="24"/>
  <c r="BP370" i="24"/>
  <c r="AW370" i="24"/>
  <c r="CR369" i="24"/>
  <c r="CQ369" i="24"/>
  <c r="CH369" i="24"/>
  <c r="BP369" i="24"/>
  <c r="AW369" i="24"/>
  <c r="CR368" i="24"/>
  <c r="CQ368" i="24"/>
  <c r="CH368" i="24"/>
  <c r="BP368" i="24"/>
  <c r="AW368" i="24"/>
  <c r="CR367" i="24"/>
  <c r="CQ367" i="24"/>
  <c r="CH367" i="24"/>
  <c r="BP367" i="24"/>
  <c r="AW367" i="24"/>
  <c r="CR366" i="24"/>
  <c r="CQ366" i="24"/>
  <c r="CH366" i="24"/>
  <c r="BP366" i="24"/>
  <c r="AW366" i="24"/>
  <c r="CR365" i="24"/>
  <c r="CQ365" i="24"/>
  <c r="CH365" i="24"/>
  <c r="BP365" i="24"/>
  <c r="AW365" i="24"/>
  <c r="CR364" i="24"/>
  <c r="CQ364" i="24"/>
  <c r="CH364" i="24"/>
  <c r="BP364" i="24"/>
  <c r="AW364" i="24"/>
  <c r="CR363" i="24"/>
  <c r="CQ363" i="24"/>
  <c r="CH363" i="24"/>
  <c r="BP363" i="24"/>
  <c r="AW363" i="24"/>
  <c r="CR362" i="24"/>
  <c r="CQ362" i="24"/>
  <c r="CH362" i="24"/>
  <c r="BP362" i="24"/>
  <c r="AW362" i="24"/>
  <c r="CR361" i="24"/>
  <c r="CQ361" i="24"/>
  <c r="CH361" i="24"/>
  <c r="BP361" i="24"/>
  <c r="AW361" i="24"/>
  <c r="CR360" i="24"/>
  <c r="CQ360" i="24"/>
  <c r="BP360" i="24"/>
  <c r="AW360" i="24"/>
  <c r="CR359" i="24"/>
  <c r="CQ359" i="24"/>
  <c r="CH359" i="24"/>
  <c r="BP359" i="24"/>
  <c r="AW359" i="24"/>
  <c r="CR358" i="24"/>
  <c r="CQ358" i="24"/>
  <c r="CH358" i="24"/>
  <c r="BP358" i="24"/>
  <c r="AW358" i="24"/>
  <c r="CR357" i="24"/>
  <c r="CQ357" i="24"/>
  <c r="CH357" i="24"/>
  <c r="BP357" i="24"/>
  <c r="AW357" i="24"/>
  <c r="CR356" i="24"/>
  <c r="CQ356" i="24"/>
  <c r="CH356" i="24"/>
  <c r="BP356" i="24"/>
  <c r="AW356" i="24"/>
  <c r="CR355" i="24"/>
  <c r="CQ355" i="24"/>
  <c r="CH355" i="24"/>
  <c r="BP355" i="24"/>
  <c r="AW355" i="24"/>
  <c r="CR354" i="24"/>
  <c r="CQ354" i="24"/>
  <c r="CH354" i="24"/>
  <c r="BP354" i="24"/>
  <c r="AW354" i="24"/>
  <c r="CR353" i="24"/>
  <c r="CQ353" i="24"/>
  <c r="CH353" i="24"/>
  <c r="BP353" i="24"/>
  <c r="AW353" i="24"/>
  <c r="CR352" i="24"/>
  <c r="CQ352" i="24"/>
  <c r="CH352" i="24"/>
  <c r="BP352" i="24"/>
  <c r="AW352" i="24"/>
  <c r="CR351" i="24"/>
  <c r="CQ351" i="24"/>
  <c r="CH351" i="24"/>
  <c r="BP351" i="24"/>
  <c r="AW351" i="24"/>
  <c r="AW350" i="24"/>
  <c r="CR349" i="24"/>
  <c r="CQ349" i="24"/>
  <c r="CH349" i="24"/>
  <c r="BP349" i="24"/>
  <c r="AW349" i="24"/>
  <c r="CR348" i="24"/>
  <c r="CQ348" i="24"/>
  <c r="CH348" i="24"/>
  <c r="BP348" i="24"/>
  <c r="AW348" i="24"/>
  <c r="CR347" i="24"/>
  <c r="CQ347" i="24"/>
  <c r="CH347" i="24"/>
  <c r="BP347" i="24"/>
  <c r="AW347" i="24"/>
  <c r="CR346" i="24"/>
  <c r="CQ346" i="24"/>
  <c r="CH346" i="24"/>
  <c r="BP346" i="24"/>
  <c r="AW346" i="24"/>
  <c r="BP345" i="24"/>
  <c r="AW345" i="24"/>
  <c r="CR344" i="24"/>
  <c r="CQ344" i="24"/>
  <c r="CH344" i="24"/>
  <c r="BP344" i="24"/>
  <c r="AW344" i="24"/>
  <c r="CR343" i="24"/>
  <c r="CQ343" i="24"/>
  <c r="CH343" i="24"/>
  <c r="BP343" i="24"/>
  <c r="AW343" i="24"/>
  <c r="CR342" i="24"/>
  <c r="CQ342" i="24"/>
  <c r="CH342" i="24"/>
  <c r="AW342" i="24"/>
  <c r="CR341" i="24"/>
  <c r="CQ341" i="24"/>
  <c r="CH341" i="24"/>
  <c r="AW341" i="24"/>
  <c r="CR340" i="24"/>
  <c r="CQ340" i="24"/>
  <c r="CH340" i="24"/>
  <c r="BP340" i="24"/>
  <c r="AW340" i="24"/>
  <c r="CR339" i="24"/>
  <c r="CQ339" i="24"/>
  <c r="CH339" i="24"/>
  <c r="AW339" i="24"/>
  <c r="CR338" i="24"/>
  <c r="CQ338" i="24"/>
  <c r="CH338" i="24"/>
  <c r="AW338" i="24"/>
  <c r="CR337" i="24"/>
  <c r="CQ337" i="24"/>
  <c r="CH337" i="24"/>
  <c r="BP337" i="24"/>
  <c r="AW337" i="24"/>
  <c r="CR336" i="24"/>
  <c r="CQ336" i="24"/>
  <c r="CH336" i="24"/>
  <c r="BP336" i="24"/>
  <c r="AW336" i="24"/>
  <c r="BP335" i="24"/>
  <c r="AW335" i="24"/>
  <c r="CR334" i="24"/>
  <c r="CQ334" i="24"/>
  <c r="CH334" i="24"/>
  <c r="BP334" i="24"/>
  <c r="AW334" i="24"/>
  <c r="CR333" i="24"/>
  <c r="CQ333" i="24"/>
  <c r="CH333" i="24"/>
  <c r="BP333" i="24"/>
  <c r="AW333" i="24"/>
  <c r="CR332" i="24"/>
  <c r="CQ332" i="24"/>
  <c r="CH332" i="24"/>
  <c r="BP332" i="24"/>
  <c r="AW332" i="24"/>
  <c r="CR331" i="24"/>
  <c r="CQ331" i="24"/>
  <c r="CH331" i="24"/>
  <c r="BP331" i="24"/>
  <c r="AW331" i="24"/>
  <c r="AL331" i="24"/>
  <c r="AE331" i="24"/>
  <c r="V331" i="24"/>
  <c r="Y331" i="24" s="1"/>
  <c r="CR330" i="24"/>
  <c r="CQ330" i="24"/>
  <c r="CH330" i="24"/>
  <c r="BP330" i="24"/>
  <c r="AW330" i="24"/>
  <c r="AL330" i="24"/>
  <c r="AE330" i="24"/>
  <c r="V330" i="24"/>
  <c r="Y330" i="24" s="1"/>
  <c r="CR329" i="24"/>
  <c r="CQ329" i="24"/>
  <c r="BP329" i="24"/>
  <c r="AW329" i="24"/>
  <c r="AL329" i="24"/>
  <c r="AE329" i="24"/>
  <c r="V329" i="24"/>
  <c r="Y329" i="24" s="1"/>
  <c r="CR328" i="24"/>
  <c r="CQ328" i="24"/>
  <c r="CH328" i="24"/>
  <c r="BP328" i="24"/>
  <c r="AW328" i="24"/>
  <c r="AL328" i="24"/>
  <c r="AE328" i="24"/>
  <c r="V328" i="24"/>
  <c r="Y328" i="24" s="1"/>
  <c r="CR327" i="24"/>
  <c r="CQ327" i="24"/>
  <c r="CH327" i="24"/>
  <c r="BP327" i="24"/>
  <c r="AW327" i="24"/>
  <c r="AL327" i="24"/>
  <c r="AE327" i="24"/>
  <c r="V327" i="24"/>
  <c r="Y327" i="24"/>
  <c r="CR326" i="24"/>
  <c r="CQ326" i="24"/>
  <c r="CH326" i="24"/>
  <c r="BP326" i="24"/>
  <c r="AW326" i="24"/>
  <c r="AL326" i="24"/>
  <c r="AE326" i="24"/>
  <c r="V326" i="24"/>
  <c r="Y326" i="24" s="1"/>
  <c r="CR325" i="24"/>
  <c r="CQ325" i="24"/>
  <c r="CH325" i="24"/>
  <c r="BP325" i="24"/>
  <c r="AW325" i="24"/>
  <c r="AL325" i="24"/>
  <c r="AE325" i="24"/>
  <c r="V325" i="24"/>
  <c r="Y325" i="24" s="1"/>
  <c r="CR324" i="24"/>
  <c r="CQ324" i="24"/>
  <c r="CH324" i="24"/>
  <c r="BP324" i="24"/>
  <c r="AW324" i="24"/>
  <c r="AL324" i="24"/>
  <c r="AE324" i="24"/>
  <c r="V324" i="24"/>
  <c r="Y324" i="24" s="1"/>
  <c r="CR323" i="24"/>
  <c r="CQ323" i="24"/>
  <c r="CH323" i="24"/>
  <c r="BP323" i="24"/>
  <c r="AW323" i="24"/>
  <c r="AL323" i="24"/>
  <c r="AE323" i="24"/>
  <c r="V323" i="24"/>
  <c r="Y323" i="24" s="1"/>
  <c r="CR322" i="24"/>
  <c r="CQ322" i="24"/>
  <c r="CH322" i="24"/>
  <c r="BP322" i="24"/>
  <c r="AW322" i="24"/>
  <c r="AL322" i="24"/>
  <c r="AE322" i="24"/>
  <c r="V322" i="24"/>
  <c r="Y322" i="24" s="1"/>
  <c r="CR321" i="24"/>
  <c r="CQ321" i="24"/>
  <c r="CH321" i="24"/>
  <c r="BP321" i="24"/>
  <c r="AW321" i="24"/>
  <c r="AL321" i="24"/>
  <c r="AE321" i="24"/>
  <c r="V321" i="24"/>
  <c r="Y321" i="24" s="1"/>
  <c r="CR320" i="24"/>
  <c r="CQ320" i="24"/>
  <c r="CH320" i="24"/>
  <c r="BP320" i="24"/>
  <c r="AW320" i="24"/>
  <c r="AL320" i="24"/>
  <c r="AE320" i="24"/>
  <c r="V320" i="24"/>
  <c r="Y320" i="24"/>
  <c r="CR319" i="24"/>
  <c r="CQ319" i="24"/>
  <c r="CH319" i="24"/>
  <c r="BP319" i="24"/>
  <c r="AW319" i="24"/>
  <c r="AL319" i="24"/>
  <c r="AE319" i="24"/>
  <c r="V319" i="24"/>
  <c r="Y319" i="24" s="1"/>
  <c r="CR318" i="24"/>
  <c r="CQ318" i="24"/>
  <c r="CH318" i="24"/>
  <c r="BP318" i="24"/>
  <c r="AW318" i="24"/>
  <c r="AL318" i="24"/>
  <c r="AE318" i="24"/>
  <c r="V318" i="24"/>
  <c r="Y318" i="24" s="1"/>
  <c r="CR317" i="24"/>
  <c r="CQ317" i="24"/>
  <c r="BP317" i="24"/>
  <c r="AW317" i="24"/>
  <c r="AL317" i="24"/>
  <c r="AE317" i="24"/>
  <c r="V317" i="24"/>
  <c r="Y317" i="24" s="1"/>
  <c r="CR316" i="24"/>
  <c r="CQ316" i="24"/>
  <c r="BP316" i="24"/>
  <c r="AW316" i="24"/>
  <c r="AL316" i="24"/>
  <c r="AE316" i="24"/>
  <c r="V316" i="24"/>
  <c r="Y316" i="24" s="1"/>
  <c r="CR315" i="24"/>
  <c r="CQ315" i="24"/>
  <c r="CH315" i="24"/>
  <c r="BP315" i="24"/>
  <c r="AW315" i="24"/>
  <c r="AL315" i="24"/>
  <c r="AE315" i="24"/>
  <c r="V315" i="24"/>
  <c r="Y315" i="24" s="1"/>
  <c r="CR314" i="24"/>
  <c r="CQ314" i="24"/>
  <c r="CH314" i="24"/>
  <c r="BP314" i="24"/>
  <c r="AW314" i="24"/>
  <c r="AL314" i="24"/>
  <c r="AE314" i="24"/>
  <c r="V314" i="24"/>
  <c r="CR313" i="24"/>
  <c r="CQ313" i="24"/>
  <c r="CH313" i="24"/>
  <c r="BP313" i="24"/>
  <c r="AW313" i="24"/>
  <c r="AL313" i="24"/>
  <c r="AE313" i="24"/>
  <c r="V313" i="24"/>
  <c r="Y313" i="24" s="1"/>
  <c r="CR312" i="24"/>
  <c r="CQ312" i="24"/>
  <c r="CH312" i="24"/>
  <c r="BP312" i="24"/>
  <c r="AW312" i="24"/>
  <c r="AL312" i="24"/>
  <c r="AE312" i="24"/>
  <c r="V312" i="24"/>
  <c r="Y312" i="24" s="1"/>
  <c r="CR311" i="24"/>
  <c r="CQ311" i="24"/>
  <c r="CH311" i="24"/>
  <c r="BP311" i="24"/>
  <c r="AW311" i="24"/>
  <c r="AL311" i="24"/>
  <c r="AE311" i="24"/>
  <c r="V311" i="24"/>
  <c r="Y311" i="24"/>
  <c r="CR310" i="24"/>
  <c r="CQ310" i="24"/>
  <c r="CH310" i="24"/>
  <c r="BP310" i="24"/>
  <c r="AW310" i="24"/>
  <c r="AL310" i="24"/>
  <c r="AE310" i="24"/>
  <c r="V310" i="24"/>
  <c r="Y310" i="24"/>
  <c r="CR309" i="24"/>
  <c r="CQ309" i="24"/>
  <c r="CH309" i="24"/>
  <c r="BP309" i="24"/>
  <c r="AW309" i="24"/>
  <c r="AL309" i="24"/>
  <c r="AE309" i="24"/>
  <c r="V309" i="24"/>
  <c r="Y309" i="24" s="1"/>
  <c r="CR308" i="24"/>
  <c r="CQ308" i="24"/>
  <c r="BP308" i="24"/>
  <c r="AW308" i="24"/>
  <c r="AL308" i="24"/>
  <c r="AE308" i="24"/>
  <c r="V308" i="24"/>
  <c r="Y308" i="24" s="1"/>
  <c r="CR307" i="24"/>
  <c r="CQ307" i="24"/>
  <c r="CH307" i="24"/>
  <c r="BP307" i="24"/>
  <c r="BM307" i="24"/>
  <c r="AW307" i="24"/>
  <c r="AL307" i="24"/>
  <c r="AE307" i="24"/>
  <c r="V307" i="24"/>
  <c r="Y307" i="24" s="1"/>
  <c r="CR306" i="24"/>
  <c r="CQ306" i="24"/>
  <c r="CH306" i="24"/>
  <c r="BP306" i="24"/>
  <c r="BM306" i="24"/>
  <c r="AW306" i="24"/>
  <c r="AL306" i="24"/>
  <c r="AE306" i="24"/>
  <c r="V306" i="24"/>
  <c r="Y306" i="24" s="1"/>
  <c r="CR305" i="24"/>
  <c r="CQ305" i="24"/>
  <c r="BP305" i="24"/>
  <c r="BM305" i="24"/>
  <c r="AW305" i="24"/>
  <c r="AL305" i="24"/>
  <c r="AE305" i="24"/>
  <c r="V305" i="24"/>
  <c r="Y305" i="24" s="1"/>
  <c r="CR304" i="24"/>
  <c r="CQ304" i="24"/>
  <c r="BP304" i="24"/>
  <c r="BM304" i="24"/>
  <c r="AW304" i="24"/>
  <c r="AL304" i="24"/>
  <c r="AE304" i="24"/>
  <c r="V304" i="24"/>
  <c r="Y304" i="24"/>
  <c r="CR303" i="24"/>
  <c r="CQ303" i="24"/>
  <c r="BP303" i="24"/>
  <c r="BM303" i="24"/>
  <c r="AW303" i="24"/>
  <c r="AL303" i="24"/>
  <c r="AE303" i="24"/>
  <c r="V303" i="24"/>
  <c r="Y303" i="24" s="1"/>
  <c r="CR302" i="24"/>
  <c r="CQ302" i="24"/>
  <c r="BP302" i="24"/>
  <c r="BM302" i="24"/>
  <c r="AW302" i="24"/>
  <c r="AL302" i="24"/>
  <c r="AE302" i="24"/>
  <c r="V302" i="24"/>
  <c r="Y302" i="24" s="1"/>
  <c r="CR301" i="24"/>
  <c r="CQ301" i="24"/>
  <c r="BP301" i="24"/>
  <c r="BM301" i="24"/>
  <c r="AW301" i="24"/>
  <c r="AL301" i="24"/>
  <c r="AE301" i="24"/>
  <c r="V301" i="24"/>
  <c r="Y301" i="24" s="1"/>
  <c r="CR300" i="24"/>
  <c r="CQ300" i="24"/>
  <c r="BP300" i="24"/>
  <c r="BM300" i="24"/>
  <c r="AW300" i="24"/>
  <c r="AL300" i="24"/>
  <c r="AE300" i="24"/>
  <c r="V300" i="24"/>
  <c r="Y300" i="24"/>
  <c r="CR299" i="24"/>
  <c r="CQ299" i="24"/>
  <c r="BP299" i="24"/>
  <c r="BM299" i="24"/>
  <c r="AW299" i="24"/>
  <c r="AL299" i="24"/>
  <c r="AE299" i="24"/>
  <c r="V299" i="24"/>
  <c r="Y299" i="24" s="1"/>
  <c r="BP298" i="24"/>
  <c r="AW298" i="24"/>
  <c r="AL298" i="24"/>
  <c r="AE298" i="24"/>
  <c r="V298" i="24"/>
  <c r="CR297" i="24"/>
  <c r="BP297" i="24"/>
  <c r="BM297" i="24"/>
  <c r="AW297" i="24"/>
  <c r="AL297" i="24"/>
  <c r="AO297" i="24" s="1"/>
  <c r="AE297" i="24"/>
  <c r="X297" i="24"/>
  <c r="CR296" i="24"/>
  <c r="CQ296" i="24"/>
  <c r="CH296" i="24"/>
  <c r="BP296" i="24"/>
  <c r="BM296" i="24"/>
  <c r="AW296" i="24"/>
  <c r="AL296" i="24"/>
  <c r="AE296" i="24"/>
  <c r="X296" i="24"/>
  <c r="CR295" i="24"/>
  <c r="CQ295" i="24"/>
  <c r="BP295" i="24"/>
  <c r="BM295" i="24"/>
  <c r="AW295" i="24"/>
  <c r="AL295" i="24"/>
  <c r="AE295" i="24"/>
  <c r="X295" i="24"/>
  <c r="CR294" i="24"/>
  <c r="CQ294" i="24"/>
  <c r="CH294" i="24"/>
  <c r="BP294" i="24"/>
  <c r="BM294" i="24"/>
  <c r="AW294" i="24"/>
  <c r="AL294" i="24"/>
  <c r="AE294" i="24"/>
  <c r="X294" i="24"/>
  <c r="CR293" i="24"/>
  <c r="CQ293" i="24"/>
  <c r="CH293" i="24"/>
  <c r="BP293" i="24"/>
  <c r="BM293" i="24"/>
  <c r="AW293" i="24"/>
  <c r="AL293" i="24"/>
  <c r="AE293" i="24"/>
  <c r="X293" i="24"/>
  <c r="CR292" i="24"/>
  <c r="CQ292" i="24"/>
  <c r="CH292" i="24"/>
  <c r="BP292" i="24"/>
  <c r="BM292" i="24"/>
  <c r="AW292" i="24"/>
  <c r="AL292" i="24"/>
  <c r="AE292" i="24"/>
  <c r="X292" i="24"/>
  <c r="CR291" i="24"/>
  <c r="CQ291" i="24"/>
  <c r="CH291" i="24"/>
  <c r="BP291" i="24"/>
  <c r="BM291" i="24"/>
  <c r="AW291" i="24"/>
  <c r="AL291" i="24"/>
  <c r="AE291" i="24"/>
  <c r="X291" i="24"/>
  <c r="CR290" i="24"/>
  <c r="CQ290" i="24"/>
  <c r="CH290" i="24"/>
  <c r="BP290" i="24"/>
  <c r="BM290" i="24"/>
  <c r="AW290" i="24"/>
  <c r="AL290" i="24"/>
  <c r="AE290" i="24"/>
  <c r="X290" i="24"/>
  <c r="CR289" i="24"/>
  <c r="CQ289" i="24"/>
  <c r="CH289" i="24"/>
  <c r="BP289" i="24"/>
  <c r="BM289" i="24"/>
  <c r="AW289" i="24"/>
  <c r="AL289" i="24"/>
  <c r="AE289" i="24"/>
  <c r="X289" i="24"/>
  <c r="CR288" i="24"/>
  <c r="CQ288" i="24"/>
  <c r="CH288" i="24"/>
  <c r="BP288" i="24"/>
  <c r="BM288" i="24"/>
  <c r="AW288" i="24"/>
  <c r="AL288" i="24"/>
  <c r="AQ288" i="24" s="1"/>
  <c r="AE288" i="24"/>
  <c r="X288" i="24"/>
  <c r="CR287" i="24"/>
  <c r="CQ287" i="24"/>
  <c r="CH287" i="24"/>
  <c r="BP287" i="24"/>
  <c r="BM287" i="24"/>
  <c r="AW287" i="24"/>
  <c r="AL287" i="24"/>
  <c r="AE287" i="24"/>
  <c r="X287" i="24"/>
  <c r="CR286" i="24"/>
  <c r="CQ286" i="24"/>
  <c r="CH286" i="24"/>
  <c r="BP286" i="24"/>
  <c r="BM286" i="24"/>
  <c r="AW286" i="24"/>
  <c r="AL286" i="24"/>
  <c r="AE286" i="24"/>
  <c r="X286" i="24"/>
  <c r="CR285" i="24"/>
  <c r="CQ285" i="24"/>
  <c r="CH285" i="24"/>
  <c r="BP285" i="24"/>
  <c r="BM285" i="24"/>
  <c r="AW285" i="24"/>
  <c r="AL285" i="24"/>
  <c r="AE285" i="24"/>
  <c r="X285" i="24"/>
  <c r="CR284" i="24"/>
  <c r="CQ284" i="24"/>
  <c r="CH284" i="24"/>
  <c r="BP284" i="24"/>
  <c r="BM284" i="24"/>
  <c r="AW284" i="24"/>
  <c r="AL284" i="24"/>
  <c r="AE284" i="24"/>
  <c r="X284" i="24"/>
  <c r="CQ283" i="24"/>
  <c r="CH283" i="24"/>
  <c r="BP283" i="24"/>
  <c r="BM283" i="24"/>
  <c r="AW283" i="24"/>
  <c r="AJ283" i="24"/>
  <c r="AL283" i="24" s="1"/>
  <c r="AC283" i="24"/>
  <c r="AF283" i="24" s="1"/>
  <c r="V283" i="24"/>
  <c r="Y283" i="24"/>
  <c r="CQ282" i="24"/>
  <c r="CH282" i="24"/>
  <c r="BP282" i="24"/>
  <c r="BM282" i="24"/>
  <c r="AW282" i="24"/>
  <c r="AJ282" i="24"/>
  <c r="AM282" i="24"/>
  <c r="AC282" i="24"/>
  <c r="AF282" i="24" s="1"/>
  <c r="V282" i="24"/>
  <c r="Y282" i="24"/>
  <c r="CQ281" i="24"/>
  <c r="CH281" i="24"/>
  <c r="BP281" i="24"/>
  <c r="BM281" i="24"/>
  <c r="AW281" i="24"/>
  <c r="AJ281" i="24"/>
  <c r="AM281" i="24" s="1"/>
  <c r="AC281" i="24"/>
  <c r="AF281" i="24"/>
  <c r="V281" i="24"/>
  <c r="CQ280" i="24"/>
  <c r="CH280" i="24"/>
  <c r="BP280" i="24"/>
  <c r="BM280" i="24"/>
  <c r="AW280" i="24"/>
  <c r="AJ280" i="24"/>
  <c r="AM280" i="24"/>
  <c r="AC280" i="24"/>
  <c r="AF280" i="24" s="1"/>
  <c r="V280" i="24"/>
  <c r="Y280" i="24"/>
  <c r="CQ279" i="24"/>
  <c r="CH279" i="24"/>
  <c r="BP279" i="24"/>
  <c r="BM279" i="24"/>
  <c r="AW279" i="24"/>
  <c r="AJ279" i="24"/>
  <c r="AM279" i="24" s="1"/>
  <c r="AC279" i="24"/>
  <c r="AF279" i="24" s="1"/>
  <c r="V279" i="24"/>
  <c r="Y279" i="24"/>
  <c r="CQ278" i="24"/>
  <c r="CH278" i="24"/>
  <c r="BP278" i="24"/>
  <c r="BM278" i="24"/>
  <c r="AW278" i="24"/>
  <c r="AJ278" i="24"/>
  <c r="AM278" i="24"/>
  <c r="AC278" i="24"/>
  <c r="AF278" i="24" s="1"/>
  <c r="V278" i="24"/>
  <c r="Y278" i="24" s="1"/>
  <c r="BP277" i="24"/>
  <c r="AW277" i="24"/>
  <c r="AJ277" i="24"/>
  <c r="AM277" i="24"/>
  <c r="AC277" i="24"/>
  <c r="AF277" i="24" s="1"/>
  <c r="V277" i="24"/>
  <c r="Y277" i="24" s="1"/>
  <c r="CO276" i="24"/>
  <c r="CK276" i="24"/>
  <c r="CF276" i="24"/>
  <c r="CB276" i="24"/>
  <c r="BW276" i="24"/>
  <c r="BS276" i="24"/>
  <c r="BM276" i="24"/>
  <c r="BH276" i="24"/>
  <c r="BB276" i="24"/>
  <c r="AW276" i="24"/>
  <c r="AJ276" i="24"/>
  <c r="AM276" i="24" s="1"/>
  <c r="AC276" i="24"/>
  <c r="AF276" i="24" s="1"/>
  <c r="V276" i="24"/>
  <c r="CQ275" i="24"/>
  <c r="CK275" i="24"/>
  <c r="CD275" i="24"/>
  <c r="CB275" i="24"/>
  <c r="BS275" i="24"/>
  <c r="BP275" i="24"/>
  <c r="BM275" i="24"/>
  <c r="BH275" i="24"/>
  <c r="BB275" i="24"/>
  <c r="AW275" i="24"/>
  <c r="AJ275" i="24"/>
  <c r="AM275" i="24" s="1"/>
  <c r="AC275" i="24"/>
  <c r="AF275" i="24" s="1"/>
  <c r="V275" i="24"/>
  <c r="CQ274" i="24"/>
  <c r="CK274" i="24"/>
  <c r="CH274" i="24"/>
  <c r="CD274" i="24"/>
  <c r="CB274" i="24"/>
  <c r="BS274" i="24"/>
  <c r="BP274" i="24"/>
  <c r="BM274" i="24"/>
  <c r="BH274" i="24"/>
  <c r="BB274" i="24"/>
  <c r="AW274" i="24"/>
  <c r="AJ274" i="24"/>
  <c r="AM274" i="24" s="1"/>
  <c r="AC274" i="24"/>
  <c r="AF274" i="24" s="1"/>
  <c r="V274" i="24"/>
  <c r="Y274" i="24"/>
  <c r="CQ273" i="24"/>
  <c r="CK273" i="24"/>
  <c r="CH273" i="24"/>
  <c r="CD273" i="24"/>
  <c r="CB273" i="24"/>
  <c r="BS273" i="24"/>
  <c r="BP273" i="24"/>
  <c r="BM273" i="24"/>
  <c r="BH273" i="24"/>
  <c r="BB273" i="24"/>
  <c r="AW273" i="24"/>
  <c r="AJ273" i="24"/>
  <c r="AM273" i="24"/>
  <c r="AC273" i="24"/>
  <c r="AF273" i="24" s="1"/>
  <c r="V273" i="24"/>
  <c r="Y273" i="24" s="1"/>
  <c r="CQ272" i="24"/>
  <c r="CK272" i="24"/>
  <c r="CH272" i="24"/>
  <c r="CD272" i="24"/>
  <c r="CB272" i="24"/>
  <c r="BS272" i="24"/>
  <c r="BP272" i="24"/>
  <c r="BM272" i="24"/>
  <c r="BH272" i="24"/>
  <c r="BB272" i="24"/>
  <c r="AW272" i="24"/>
  <c r="AJ272" i="24"/>
  <c r="AM272" i="24" s="1"/>
  <c r="AC272" i="24"/>
  <c r="AF272" i="24" s="1"/>
  <c r="V272" i="24"/>
  <c r="Y272" i="24"/>
  <c r="CQ271" i="24"/>
  <c r="CK271" i="24"/>
  <c r="CH271" i="24"/>
  <c r="CD271" i="24"/>
  <c r="CB271" i="24"/>
  <c r="BS271" i="24"/>
  <c r="BP271" i="24"/>
  <c r="BM271" i="24"/>
  <c r="BH271" i="24"/>
  <c r="BB271" i="24"/>
  <c r="AW271" i="24"/>
  <c r="AJ271" i="24"/>
  <c r="AM271" i="24" s="1"/>
  <c r="AC271" i="24"/>
  <c r="AF271" i="24" s="1"/>
  <c r="V271" i="24"/>
  <c r="Y271" i="24" s="1"/>
  <c r="CQ270" i="24"/>
  <c r="CK270" i="24"/>
  <c r="CH270" i="24"/>
  <c r="CD270" i="24"/>
  <c r="CB270" i="24"/>
  <c r="BS270" i="24"/>
  <c r="BP270" i="24"/>
  <c r="BM270" i="24"/>
  <c r="BH270" i="24"/>
  <c r="BB270" i="24"/>
  <c r="AW270" i="24"/>
  <c r="AJ270" i="24"/>
  <c r="AM270" i="24" s="1"/>
  <c r="AC270" i="24"/>
  <c r="AF270" i="24" s="1"/>
  <c r="V270" i="24"/>
  <c r="Y270" i="24"/>
  <c r="CQ269" i="24"/>
  <c r="CK269" i="24"/>
  <c r="CH269" i="24"/>
  <c r="CD269" i="24"/>
  <c r="CB269" i="24"/>
  <c r="BS269" i="24"/>
  <c r="BP269" i="24"/>
  <c r="BM269" i="24"/>
  <c r="BH269" i="24"/>
  <c r="BB269" i="24"/>
  <c r="AW269" i="24"/>
  <c r="AJ269" i="24"/>
  <c r="AM269" i="24"/>
  <c r="AC269" i="24"/>
  <c r="AF269" i="24" s="1"/>
  <c r="V269" i="24"/>
  <c r="Y269" i="24"/>
  <c r="CQ268" i="24"/>
  <c r="CK268" i="24"/>
  <c r="CH268" i="24"/>
  <c r="CF268" i="24"/>
  <c r="CB268" i="24"/>
  <c r="BS268" i="24"/>
  <c r="BP268" i="24"/>
  <c r="BM268" i="24"/>
  <c r="BH268" i="24"/>
  <c r="BB268" i="24"/>
  <c r="AW268" i="24"/>
  <c r="AJ268" i="24"/>
  <c r="AM268" i="24"/>
  <c r="AC268" i="24"/>
  <c r="AF268" i="24" s="1"/>
  <c r="V268" i="24"/>
  <c r="Y268" i="24"/>
  <c r="CQ267" i="24"/>
  <c r="CK267" i="24"/>
  <c r="CH267" i="24"/>
  <c r="CD267" i="24"/>
  <c r="CB267" i="24"/>
  <c r="BS267" i="24"/>
  <c r="BP267" i="24"/>
  <c r="BM267" i="24"/>
  <c r="BH267" i="24"/>
  <c r="BB267" i="24"/>
  <c r="AW267" i="24"/>
  <c r="AJ267" i="24"/>
  <c r="AC267" i="24"/>
  <c r="AF267" i="24" s="1"/>
  <c r="V267" i="24"/>
  <c r="Y267" i="24" s="1"/>
  <c r="CQ266" i="24"/>
  <c r="CK266" i="24"/>
  <c r="CH266" i="24"/>
  <c r="CD266" i="24"/>
  <c r="CB266" i="24"/>
  <c r="BS266" i="24"/>
  <c r="BP266" i="24"/>
  <c r="BM266" i="24"/>
  <c r="BH266" i="24"/>
  <c r="BB266" i="24"/>
  <c r="AW266" i="24"/>
  <c r="AJ266" i="24"/>
  <c r="AM266" i="24" s="1"/>
  <c r="AC266" i="24"/>
  <c r="AF266" i="24" s="1"/>
  <c r="V266" i="24"/>
  <c r="Y266" i="24" s="1"/>
  <c r="CQ265" i="24"/>
  <c r="CK265" i="24"/>
  <c r="CH265" i="24"/>
  <c r="CD265" i="24"/>
  <c r="CF265" i="24" s="1"/>
  <c r="CB265" i="24"/>
  <c r="BS265" i="24"/>
  <c r="BP265" i="24"/>
  <c r="BM265" i="24"/>
  <c r="BH265" i="24"/>
  <c r="BB265" i="24"/>
  <c r="AW265" i="24"/>
  <c r="AJ265" i="24"/>
  <c r="AL265" i="24" s="1"/>
  <c r="CM265" i="24" s="1"/>
  <c r="AC265" i="24"/>
  <c r="AF265" i="24" s="1"/>
  <c r="V265" i="24"/>
  <c r="Y265" i="24" s="1"/>
  <c r="CO264" i="24"/>
  <c r="CH264" i="24"/>
  <c r="CD264" i="24"/>
  <c r="CB264" i="24"/>
  <c r="BS264" i="24"/>
  <c r="BP264" i="24"/>
  <c r="BM264" i="24"/>
  <c r="BH264" i="24"/>
  <c r="BB264" i="24"/>
  <c r="AW264" i="24"/>
  <c r="AJ264" i="24"/>
  <c r="AM264" i="24"/>
  <c r="AC264" i="24"/>
  <c r="AF264" i="24" s="1"/>
  <c r="V264" i="24"/>
  <c r="Y264" i="24"/>
  <c r="CQ263" i="24"/>
  <c r="CK263" i="24"/>
  <c r="CH263" i="24"/>
  <c r="CD263" i="24"/>
  <c r="CB263" i="24"/>
  <c r="BS263" i="24"/>
  <c r="BP263" i="24"/>
  <c r="BM263" i="24"/>
  <c r="BH263" i="24"/>
  <c r="BB263" i="24"/>
  <c r="AW263" i="24"/>
  <c r="AJ263" i="24"/>
  <c r="AM263" i="24"/>
  <c r="AC263" i="24"/>
  <c r="AF263" i="24" s="1"/>
  <c r="V263" i="24"/>
  <c r="CQ262" i="24"/>
  <c r="CK262" i="24"/>
  <c r="CH262" i="24"/>
  <c r="CD262" i="24"/>
  <c r="CF262" i="24" s="1"/>
  <c r="CB262" i="24"/>
  <c r="BS262" i="24"/>
  <c r="BP262" i="24"/>
  <c r="BM262" i="24"/>
  <c r="BH262" i="24"/>
  <c r="BB262" i="24"/>
  <c r="AW262" i="24"/>
  <c r="AJ262" i="24"/>
  <c r="AC262" i="24"/>
  <c r="AF262" i="24" s="1"/>
  <c r="V262" i="24"/>
  <c r="Y262" i="24" s="1"/>
  <c r="CQ261" i="24"/>
  <c r="CK261" i="24"/>
  <c r="CH261" i="24"/>
  <c r="CD261" i="24"/>
  <c r="CB261" i="24"/>
  <c r="BS261" i="24"/>
  <c r="BP261" i="24"/>
  <c r="BM261" i="24"/>
  <c r="BH261" i="24"/>
  <c r="BB261" i="24"/>
  <c r="AW261" i="24"/>
  <c r="AJ261" i="24"/>
  <c r="AM261" i="24"/>
  <c r="AC261" i="24"/>
  <c r="AF261" i="24" s="1"/>
  <c r="V261" i="24"/>
  <c r="Y261" i="24" s="1"/>
  <c r="CQ260" i="24"/>
  <c r="CK260" i="24"/>
  <c r="CH260" i="24"/>
  <c r="CF260" i="24"/>
  <c r="CB260" i="24"/>
  <c r="BS260" i="24"/>
  <c r="BP260" i="24"/>
  <c r="BM260" i="24"/>
  <c r="BH260" i="24"/>
  <c r="BB260" i="24"/>
  <c r="AW260" i="24"/>
  <c r="AJ260" i="24"/>
  <c r="AM260" i="24"/>
  <c r="AC260" i="24"/>
  <c r="AF260" i="24" s="1"/>
  <c r="V260" i="24"/>
  <c r="Y260" i="24" s="1"/>
  <c r="CQ259" i="24"/>
  <c r="CK259" i="24"/>
  <c r="CH259" i="24"/>
  <c r="CD259" i="24"/>
  <c r="CB259" i="24"/>
  <c r="BS259" i="24"/>
  <c r="BP259" i="24"/>
  <c r="BM259" i="24"/>
  <c r="BH259" i="24"/>
  <c r="BB259" i="24"/>
  <c r="AW259" i="24"/>
  <c r="AJ259" i="24"/>
  <c r="AM259" i="24"/>
  <c r="AC259" i="24"/>
  <c r="AF259" i="24" s="1"/>
  <c r="V259" i="24"/>
  <c r="X259" i="24" s="1"/>
  <c r="Y259" i="24"/>
  <c r="CQ258" i="24"/>
  <c r="CK258" i="24"/>
  <c r="CH258" i="24"/>
  <c r="CD258" i="24"/>
  <c r="CB258" i="24"/>
  <c r="BS258" i="24"/>
  <c r="BP258" i="24"/>
  <c r="BM258" i="24"/>
  <c r="BH258" i="24"/>
  <c r="BB258" i="24"/>
  <c r="AW258" i="24"/>
  <c r="AJ258" i="24"/>
  <c r="AC258" i="24"/>
  <c r="AF258" i="24" s="1"/>
  <c r="V258" i="24"/>
  <c r="Y258" i="24" s="1"/>
  <c r="CO257" i="24"/>
  <c r="CK257" i="24"/>
  <c r="CF257" i="24"/>
  <c r="CB257" i="24"/>
  <c r="BW257" i="24"/>
  <c r="BS257" i="24"/>
  <c r="BM257" i="24"/>
  <c r="BH257" i="24"/>
  <c r="BB257" i="24"/>
  <c r="AW257" i="24"/>
  <c r="AJ257" i="24"/>
  <c r="AM257" i="24" s="1"/>
  <c r="AC257" i="24"/>
  <c r="AF257" i="24"/>
  <c r="V257" i="24"/>
  <c r="CQ256" i="24"/>
  <c r="CK256" i="24"/>
  <c r="CH256" i="24"/>
  <c r="CD256" i="24"/>
  <c r="CB256" i="24"/>
  <c r="BS256" i="24"/>
  <c r="BP256" i="24"/>
  <c r="BM256" i="24"/>
  <c r="BH256" i="24"/>
  <c r="BB256" i="24"/>
  <c r="AW256" i="24"/>
  <c r="AJ256" i="24"/>
  <c r="AM256" i="24" s="1"/>
  <c r="AC256" i="24"/>
  <c r="AF256" i="24"/>
  <c r="V256" i="24"/>
  <c r="Y256" i="24" s="1"/>
  <c r="CQ255" i="24"/>
  <c r="CK255" i="24"/>
  <c r="CH255" i="24"/>
  <c r="CD255" i="24"/>
  <c r="CB255" i="24"/>
  <c r="BS255" i="24"/>
  <c r="BP255" i="24"/>
  <c r="BM255" i="24"/>
  <c r="BH255" i="24"/>
  <c r="BB255" i="24"/>
  <c r="AW255" i="24"/>
  <c r="AJ255" i="24"/>
  <c r="AM255" i="24" s="1"/>
  <c r="AC255" i="24"/>
  <c r="AF255" i="24"/>
  <c r="V255" i="24"/>
  <c r="Y255" i="24"/>
  <c r="CQ254" i="24"/>
  <c r="CK254" i="24"/>
  <c r="CH254" i="24"/>
  <c r="CD254" i="24"/>
  <c r="CB254" i="24"/>
  <c r="BS254" i="24"/>
  <c r="BP254" i="24"/>
  <c r="BM254" i="24"/>
  <c r="BH254" i="24"/>
  <c r="BB254" i="24"/>
  <c r="AW254" i="24"/>
  <c r="AJ254" i="24"/>
  <c r="AM254" i="24" s="1"/>
  <c r="AC254" i="24"/>
  <c r="AF254" i="24" s="1"/>
  <c r="V254" i="24"/>
  <c r="Y254" i="24" s="1"/>
  <c r="CQ253" i="24"/>
  <c r="CK253" i="24"/>
  <c r="CH253" i="24"/>
  <c r="CD253" i="24"/>
  <c r="CF253" i="24" s="1"/>
  <c r="CB253" i="24"/>
  <c r="BS253" i="24"/>
  <c r="BP253" i="24"/>
  <c r="BM253" i="24"/>
  <c r="BH253" i="24"/>
  <c r="BB253" i="24"/>
  <c r="AW253" i="24"/>
  <c r="AJ253" i="24"/>
  <c r="AM253" i="24" s="1"/>
  <c r="AC253" i="24"/>
  <c r="AF253" i="24"/>
  <c r="V253" i="24"/>
  <c r="Y253" i="24"/>
  <c r="CQ252" i="24"/>
  <c r="CK252" i="24"/>
  <c r="CH252" i="24"/>
  <c r="CD252" i="24"/>
  <c r="CB252" i="24"/>
  <c r="BS252" i="24"/>
  <c r="BP252" i="24"/>
  <c r="BM252" i="24"/>
  <c r="BH252" i="24"/>
  <c r="BB252" i="24"/>
  <c r="AW252" i="24"/>
  <c r="AJ252" i="24"/>
  <c r="AM252" i="24" s="1"/>
  <c r="AC252" i="24"/>
  <c r="AF252" i="24" s="1"/>
  <c r="V252" i="24"/>
  <c r="Y252" i="24" s="1"/>
  <c r="CQ251" i="24"/>
  <c r="CK251" i="24"/>
  <c r="CH251" i="24"/>
  <c r="CD251" i="24"/>
  <c r="CB251" i="24"/>
  <c r="BS251" i="24"/>
  <c r="BP251" i="24"/>
  <c r="BM251" i="24"/>
  <c r="BH251" i="24"/>
  <c r="BB251" i="24"/>
  <c r="AW251" i="24"/>
  <c r="AJ251" i="24"/>
  <c r="AM251" i="24"/>
  <c r="AC251" i="24"/>
  <c r="AF251" i="24" s="1"/>
  <c r="V251" i="24"/>
  <c r="Y251" i="24"/>
  <c r="CQ250" i="24"/>
  <c r="CK250" i="24"/>
  <c r="CH250" i="24"/>
  <c r="CD250" i="24"/>
  <c r="CB250" i="24"/>
  <c r="BS250" i="24"/>
  <c r="BP250" i="24"/>
  <c r="BM250" i="24"/>
  <c r="BH250" i="24"/>
  <c r="BB250" i="24"/>
  <c r="AW250" i="24"/>
  <c r="AJ250" i="24"/>
  <c r="AM250" i="24"/>
  <c r="AC250" i="24"/>
  <c r="AF250" i="24" s="1"/>
  <c r="V250" i="24"/>
  <c r="Y250" i="24"/>
  <c r="CQ249" i="24"/>
  <c r="CK249" i="24"/>
  <c r="CH249" i="24"/>
  <c r="CD249" i="24"/>
  <c r="CB249" i="24"/>
  <c r="BS249" i="24"/>
  <c r="BP249" i="24"/>
  <c r="BM249" i="24"/>
  <c r="BH249" i="24"/>
  <c r="BB249" i="24"/>
  <c r="AW249" i="24"/>
  <c r="AJ249" i="24"/>
  <c r="AM249" i="24"/>
  <c r="AC249" i="24"/>
  <c r="AF249" i="24" s="1"/>
  <c r="V249" i="24"/>
  <c r="Y249" i="24"/>
  <c r="CQ248" i="24"/>
  <c r="CK248" i="24"/>
  <c r="CH248" i="24"/>
  <c r="CD248" i="24"/>
  <c r="CB248" i="24"/>
  <c r="BS248" i="24"/>
  <c r="BP248" i="24"/>
  <c r="BM248" i="24"/>
  <c r="BH248" i="24"/>
  <c r="BB248" i="24"/>
  <c r="AW248" i="24"/>
  <c r="AJ248" i="24"/>
  <c r="AM248" i="24" s="1"/>
  <c r="AC248" i="24"/>
  <c r="AF248" i="24" s="1"/>
  <c r="V248" i="24"/>
  <c r="Y248" i="24" s="1"/>
  <c r="CQ247" i="24"/>
  <c r="CK247" i="24"/>
  <c r="CH247" i="24"/>
  <c r="CD247" i="24"/>
  <c r="CB247" i="24"/>
  <c r="BS247" i="24"/>
  <c r="BP247" i="24"/>
  <c r="BM247" i="24"/>
  <c r="BH247" i="24"/>
  <c r="BB247" i="24"/>
  <c r="AW247" i="24"/>
  <c r="AJ247" i="24"/>
  <c r="AM247" i="24" s="1"/>
  <c r="AC247" i="24"/>
  <c r="AF247" i="24" s="1"/>
  <c r="V247" i="24"/>
  <c r="Y247" i="24" s="1"/>
  <c r="CO246" i="24"/>
  <c r="CH246" i="24"/>
  <c r="CD246" i="24"/>
  <c r="CG246" i="24" s="1"/>
  <c r="CB246" i="24"/>
  <c r="BS246" i="24"/>
  <c r="BP246" i="24"/>
  <c r="BM246" i="24"/>
  <c r="BH246" i="24"/>
  <c r="BB246" i="24"/>
  <c r="AW246" i="24"/>
  <c r="AJ246" i="24"/>
  <c r="AM246" i="24" s="1"/>
  <c r="AC246" i="24"/>
  <c r="AF246" i="24" s="1"/>
  <c r="V246" i="24"/>
  <c r="Y246" i="24" s="1"/>
  <c r="CQ245" i="24"/>
  <c r="CK245" i="24"/>
  <c r="CH245" i="24"/>
  <c r="CD245" i="24"/>
  <c r="CB245" i="24"/>
  <c r="BS245" i="24"/>
  <c r="BP245" i="24"/>
  <c r="BM245" i="24"/>
  <c r="BH245" i="24"/>
  <c r="BB245" i="24"/>
  <c r="AW245" i="24"/>
  <c r="AJ245" i="24"/>
  <c r="AM245" i="24" s="1"/>
  <c r="AC245" i="24"/>
  <c r="AF245" i="24" s="1"/>
  <c r="V245" i="24"/>
  <c r="Y245" i="24" s="1"/>
  <c r="CQ244" i="24"/>
  <c r="CK244" i="24"/>
  <c r="CH244" i="24"/>
  <c r="CF244" i="24"/>
  <c r="CB244" i="24"/>
  <c r="BS244" i="24"/>
  <c r="BP244" i="24"/>
  <c r="BM244" i="24"/>
  <c r="BH244" i="24"/>
  <c r="BB244" i="24"/>
  <c r="AW244" i="24"/>
  <c r="AJ244" i="24"/>
  <c r="AM244" i="24" s="1"/>
  <c r="AC244" i="24"/>
  <c r="AF244" i="24"/>
  <c r="V244" i="24"/>
  <c r="Y244" i="24" s="1"/>
  <c r="CQ243" i="24"/>
  <c r="CK243" i="24"/>
  <c r="CH243" i="24"/>
  <c r="CD243" i="24"/>
  <c r="CB243" i="24"/>
  <c r="BS243" i="24"/>
  <c r="BP243" i="24"/>
  <c r="BM243" i="24"/>
  <c r="BH243" i="24"/>
  <c r="BB243" i="24"/>
  <c r="AW243" i="24"/>
  <c r="AJ243" i="24"/>
  <c r="AM243" i="24" s="1"/>
  <c r="AC243" i="24"/>
  <c r="AF243" i="24"/>
  <c r="V243" i="24"/>
  <c r="Y243" i="24" s="1"/>
  <c r="CQ242" i="24"/>
  <c r="CK242" i="24"/>
  <c r="CH242" i="24"/>
  <c r="CD242" i="24"/>
  <c r="CF242" i="24" s="1"/>
  <c r="CB242" i="24"/>
  <c r="BS242" i="24"/>
  <c r="BP242" i="24"/>
  <c r="BM242" i="24"/>
  <c r="BH242" i="24"/>
  <c r="BB242" i="24"/>
  <c r="AW242" i="24"/>
  <c r="AJ242" i="24"/>
  <c r="AM242" i="24" s="1"/>
  <c r="AC242" i="24"/>
  <c r="AF242" i="24"/>
  <c r="V242" i="24"/>
  <c r="Y242" i="24" s="1"/>
  <c r="CQ241" i="24"/>
  <c r="CK241" i="24"/>
  <c r="CH241" i="24"/>
  <c r="CD241" i="24"/>
  <c r="CB241" i="24"/>
  <c r="BS241" i="24"/>
  <c r="BP241" i="24"/>
  <c r="BM241" i="24"/>
  <c r="BH241" i="24"/>
  <c r="BB241" i="24"/>
  <c r="AW241" i="24"/>
  <c r="AJ241" i="24"/>
  <c r="AC241" i="24"/>
  <c r="AF241" i="24" s="1"/>
  <c r="V241" i="24"/>
  <c r="CQ240" i="24"/>
  <c r="CK240" i="24"/>
  <c r="CH240" i="24"/>
  <c r="CD240" i="24"/>
  <c r="CF240" i="24" s="1"/>
  <c r="CB240" i="24"/>
  <c r="BS240" i="24"/>
  <c r="BP240" i="24"/>
  <c r="BM240" i="24"/>
  <c r="BH240" i="24"/>
  <c r="BB240" i="24"/>
  <c r="AW240" i="24"/>
  <c r="AJ240" i="24"/>
  <c r="AM240" i="24" s="1"/>
  <c r="AC240" i="24"/>
  <c r="AF240" i="24" s="1"/>
  <c r="V240" i="24"/>
  <c r="CQ239" i="24"/>
  <c r="CK239" i="24"/>
  <c r="CH239" i="24"/>
  <c r="CD239" i="24"/>
  <c r="CB239" i="24"/>
  <c r="BS239" i="24"/>
  <c r="BP239" i="24"/>
  <c r="BM239" i="24"/>
  <c r="BH239" i="24"/>
  <c r="BB239" i="24"/>
  <c r="AW239" i="24"/>
  <c r="AJ239" i="24"/>
  <c r="AM239" i="24" s="1"/>
  <c r="AC239" i="24"/>
  <c r="AF239" i="24"/>
  <c r="V239" i="24"/>
  <c r="Y239" i="24" s="1"/>
  <c r="CQ238" i="24"/>
  <c r="CK238" i="24"/>
  <c r="CH238" i="24"/>
  <c r="CF238" i="24"/>
  <c r="CB238" i="24"/>
  <c r="BP238" i="24"/>
  <c r="BM238" i="24"/>
  <c r="BH238" i="24"/>
  <c r="BB238" i="24"/>
  <c r="AW238" i="24"/>
  <c r="AJ238" i="24"/>
  <c r="AM238" i="24" s="1"/>
  <c r="AC238" i="24"/>
  <c r="AF238" i="24" s="1"/>
  <c r="V238" i="24"/>
  <c r="Y238" i="24" s="1"/>
  <c r="CO237" i="24"/>
  <c r="CK237" i="24"/>
  <c r="CF237" i="24"/>
  <c r="CB237" i="24"/>
  <c r="BW237" i="24"/>
  <c r="BS237" i="24"/>
  <c r="BM237" i="24"/>
  <c r="BH237" i="24"/>
  <c r="BB237" i="24"/>
  <c r="AW237" i="24"/>
  <c r="AJ237" i="24"/>
  <c r="AM237" i="24" s="1"/>
  <c r="AC237" i="24"/>
  <c r="AF237" i="24"/>
  <c r="V237" i="24"/>
  <c r="CQ236" i="24"/>
  <c r="CK236" i="24"/>
  <c r="CH236" i="24"/>
  <c r="CD236" i="24"/>
  <c r="CB236" i="24"/>
  <c r="BS236" i="24"/>
  <c r="BP236" i="24"/>
  <c r="BM236" i="24"/>
  <c r="BH236" i="24"/>
  <c r="BB236" i="24"/>
  <c r="AW236" i="24"/>
  <c r="AJ236" i="24"/>
  <c r="AM236" i="24" s="1"/>
  <c r="AC236" i="24"/>
  <c r="AF236" i="24" s="1"/>
  <c r="V236" i="24"/>
  <c r="Y236" i="24" s="1"/>
  <c r="CQ235" i="24"/>
  <c r="CK235" i="24"/>
  <c r="CH235" i="24"/>
  <c r="CD235" i="24"/>
  <c r="CB235" i="24"/>
  <c r="BS235" i="24"/>
  <c r="BP235" i="24"/>
  <c r="BM235" i="24"/>
  <c r="BH235" i="24"/>
  <c r="BB235" i="24"/>
  <c r="AW235" i="24"/>
  <c r="AJ235" i="24"/>
  <c r="AM235" i="24"/>
  <c r="AC235" i="24"/>
  <c r="AF235" i="24" s="1"/>
  <c r="V235" i="24"/>
  <c r="Y235" i="24" s="1"/>
  <c r="CQ234" i="24"/>
  <c r="CK234" i="24"/>
  <c r="CH234" i="24"/>
  <c r="CB234" i="24"/>
  <c r="BW234" i="24"/>
  <c r="BS234" i="24"/>
  <c r="BP234" i="24"/>
  <c r="BM234" i="24"/>
  <c r="BH234" i="24"/>
  <c r="BB234" i="24"/>
  <c r="AW234" i="24"/>
  <c r="AJ234" i="24"/>
  <c r="AM234" i="24" s="1"/>
  <c r="AC234" i="24"/>
  <c r="AF234" i="24" s="1"/>
  <c r="V234" i="24"/>
  <c r="CQ233" i="24"/>
  <c r="CK233" i="24"/>
  <c r="CH233" i="24"/>
  <c r="CB233" i="24"/>
  <c r="BW233" i="24"/>
  <c r="BS233" i="24"/>
  <c r="BP233" i="24"/>
  <c r="BM233" i="24"/>
  <c r="BH233" i="24"/>
  <c r="BB233" i="24"/>
  <c r="AW233" i="24"/>
  <c r="AJ233" i="24"/>
  <c r="AM233" i="24" s="1"/>
  <c r="AC233" i="24"/>
  <c r="AF233" i="24"/>
  <c r="V233" i="24"/>
  <c r="CQ232" i="24"/>
  <c r="CK232" i="24"/>
  <c r="CH232" i="24"/>
  <c r="CB232" i="24"/>
  <c r="BW232" i="24"/>
  <c r="BS232" i="24"/>
  <c r="BP232" i="24"/>
  <c r="BM232" i="24"/>
  <c r="BH232" i="24"/>
  <c r="BB232" i="24"/>
  <c r="AW232" i="24"/>
  <c r="AJ232" i="24"/>
  <c r="AM232" i="24" s="1"/>
  <c r="AC232" i="24"/>
  <c r="AF232" i="24"/>
  <c r="V232" i="24"/>
  <c r="CQ231" i="24"/>
  <c r="CK231" i="24"/>
  <c r="CH231" i="24"/>
  <c r="CB231" i="24"/>
  <c r="BW231" i="24"/>
  <c r="BS231" i="24"/>
  <c r="BP231" i="24"/>
  <c r="BM231" i="24"/>
  <c r="BH231" i="24"/>
  <c r="BB231" i="24"/>
  <c r="AW231" i="24"/>
  <c r="AJ231" i="24"/>
  <c r="AM231" i="24" s="1"/>
  <c r="AC231" i="24"/>
  <c r="AF231" i="24"/>
  <c r="V231" i="24"/>
  <c r="CQ230" i="24"/>
  <c r="CK230" i="24"/>
  <c r="CH230" i="24"/>
  <c r="CB230" i="24"/>
  <c r="BW230" i="24"/>
  <c r="BS230" i="24"/>
  <c r="BP230" i="24"/>
  <c r="BM230" i="24"/>
  <c r="BH230" i="24"/>
  <c r="BB230" i="24"/>
  <c r="AW230" i="24"/>
  <c r="AJ230" i="24"/>
  <c r="AM230" i="24"/>
  <c r="AC230" i="24"/>
  <c r="AF230" i="24" s="1"/>
  <c r="V230" i="24"/>
  <c r="CQ229" i="24"/>
  <c r="CK229" i="24"/>
  <c r="CH229" i="24"/>
  <c r="CB229" i="24"/>
  <c r="BW229" i="24"/>
  <c r="BS229" i="24"/>
  <c r="BP229" i="24"/>
  <c r="BM229" i="24"/>
  <c r="BH229" i="24"/>
  <c r="BB229" i="24"/>
  <c r="AW229" i="24"/>
  <c r="AJ229" i="24"/>
  <c r="AM229" i="24" s="1"/>
  <c r="AC229" i="24"/>
  <c r="AF229" i="24"/>
  <c r="V229" i="24"/>
  <c r="Y229" i="24" s="1"/>
  <c r="CQ228" i="24"/>
  <c r="CK228" i="24"/>
  <c r="CH228" i="24"/>
  <c r="CB228" i="24"/>
  <c r="BW228" i="24"/>
  <c r="BS228" i="24"/>
  <c r="BP228" i="24"/>
  <c r="BM228" i="24"/>
  <c r="BH228" i="24"/>
  <c r="BB228" i="24"/>
  <c r="AW228" i="24"/>
  <c r="AJ228" i="24"/>
  <c r="AM228" i="24" s="1"/>
  <c r="AC228" i="24"/>
  <c r="AF228" i="24"/>
  <c r="V228" i="24"/>
  <c r="Y228" i="24" s="1"/>
  <c r="CQ227" i="24"/>
  <c r="CK227" i="24"/>
  <c r="CH227" i="24"/>
  <c r="CB227" i="24"/>
  <c r="BW227" i="24"/>
  <c r="BS227" i="24"/>
  <c r="BP227" i="24"/>
  <c r="BM227" i="24"/>
  <c r="BH227" i="24"/>
  <c r="BB227" i="24"/>
  <c r="AW227" i="24"/>
  <c r="AJ227" i="24"/>
  <c r="AM227" i="24" s="1"/>
  <c r="AC227" i="24"/>
  <c r="AF227" i="24"/>
  <c r="V227" i="24"/>
  <c r="Y227" i="24" s="1"/>
  <c r="CQ226" i="24"/>
  <c r="CK226" i="24"/>
  <c r="CH226" i="24"/>
  <c r="CB226" i="24"/>
  <c r="BW226" i="24"/>
  <c r="BS226" i="24"/>
  <c r="BP226" i="24"/>
  <c r="BM226" i="24"/>
  <c r="BH226" i="24"/>
  <c r="BB226" i="24"/>
  <c r="AW226" i="24"/>
  <c r="AJ226" i="24"/>
  <c r="AM226" i="24"/>
  <c r="AC226" i="24"/>
  <c r="AF226" i="24" s="1"/>
  <c r="V226" i="24"/>
  <c r="CQ225" i="24"/>
  <c r="CK225" i="24"/>
  <c r="CH225" i="24"/>
  <c r="CB225" i="24"/>
  <c r="BW225" i="24"/>
  <c r="BS225" i="24"/>
  <c r="BP225" i="24"/>
  <c r="BM225" i="24"/>
  <c r="BH225" i="24"/>
  <c r="BB225" i="24"/>
  <c r="AW225" i="24"/>
  <c r="AJ225" i="24"/>
  <c r="AM225" i="24"/>
  <c r="AC225" i="24"/>
  <c r="AF225" i="24"/>
  <c r="V225" i="24"/>
  <c r="Y225" i="24" s="1"/>
  <c r="CQ224" i="24"/>
  <c r="CK224" i="24"/>
  <c r="CH224" i="24"/>
  <c r="CB224" i="24"/>
  <c r="BW224" i="24"/>
  <c r="BS224" i="24"/>
  <c r="BP224" i="24"/>
  <c r="BM224" i="24"/>
  <c r="BH224" i="24"/>
  <c r="BB224" i="24"/>
  <c r="AW224" i="24"/>
  <c r="AJ224" i="24"/>
  <c r="AM224" i="24" s="1"/>
  <c r="AC224" i="24"/>
  <c r="AF224" i="24" s="1"/>
  <c r="V224" i="24"/>
  <c r="Y224" i="24" s="1"/>
  <c r="CQ223" i="24"/>
  <c r="CK223" i="24"/>
  <c r="CH223" i="24"/>
  <c r="CB223" i="24"/>
  <c r="BW223" i="24"/>
  <c r="BS223" i="24"/>
  <c r="BP223" i="24"/>
  <c r="BM223" i="24"/>
  <c r="BH223" i="24"/>
  <c r="BB223" i="24"/>
  <c r="AW223" i="24"/>
  <c r="AJ223" i="24"/>
  <c r="AM223" i="24" s="1"/>
  <c r="AC223" i="24"/>
  <c r="AF223" i="24" s="1"/>
  <c r="V223" i="24"/>
  <c r="Y223" i="24"/>
  <c r="CO222" i="24"/>
  <c r="CK222" i="24"/>
  <c r="CF222" i="24"/>
  <c r="CB222" i="24"/>
  <c r="BW222" i="24"/>
  <c r="BS222" i="24"/>
  <c r="BM222" i="24"/>
  <c r="BH222" i="24"/>
  <c r="BB222" i="24"/>
  <c r="AW222" i="24"/>
  <c r="AJ222" i="24"/>
  <c r="AM222" i="24" s="1"/>
  <c r="V222" i="24"/>
  <c r="CQ221" i="24"/>
  <c r="CK221" i="24"/>
  <c r="CH221" i="24"/>
  <c r="CB221" i="24"/>
  <c r="BW221" i="24"/>
  <c r="BS221" i="24"/>
  <c r="BP221" i="24"/>
  <c r="BM221" i="24"/>
  <c r="BH221" i="24"/>
  <c r="BB221" i="24"/>
  <c r="AW221" i="24"/>
  <c r="AJ221" i="24"/>
  <c r="AM221" i="24" s="1"/>
  <c r="AC221" i="24"/>
  <c r="AF221" i="24"/>
  <c r="V221" i="24"/>
  <c r="CQ220" i="24"/>
  <c r="CK220" i="24"/>
  <c r="CH220" i="24"/>
  <c r="CB220" i="24"/>
  <c r="BW220" i="24"/>
  <c r="BS220" i="24"/>
  <c r="BP220" i="24"/>
  <c r="BM220" i="24"/>
  <c r="BH220" i="24"/>
  <c r="BB220" i="24"/>
  <c r="AW220" i="24"/>
  <c r="AJ220" i="24"/>
  <c r="AM220" i="24" s="1"/>
  <c r="AC220" i="24"/>
  <c r="AF220" i="24" s="1"/>
  <c r="V220" i="24"/>
  <c r="Y220" i="24" s="1"/>
  <c r="CQ219" i="24"/>
  <c r="CK219" i="24"/>
  <c r="CH219" i="24"/>
  <c r="CB219" i="24"/>
  <c r="BW219" i="24"/>
  <c r="BS219" i="24"/>
  <c r="BP219" i="24"/>
  <c r="BM219" i="24"/>
  <c r="BH219" i="24"/>
  <c r="BB219" i="24"/>
  <c r="AW219" i="24"/>
  <c r="AJ219" i="24"/>
  <c r="AM219" i="24"/>
  <c r="AC219" i="24"/>
  <c r="AF219" i="24" s="1"/>
  <c r="V219" i="24"/>
  <c r="CQ218" i="24"/>
  <c r="CK218" i="24"/>
  <c r="CH218" i="24"/>
  <c r="CB218" i="24"/>
  <c r="BW218" i="24"/>
  <c r="BS218" i="24"/>
  <c r="BP218" i="24"/>
  <c r="BM218" i="24"/>
  <c r="BH218" i="24"/>
  <c r="BB218" i="24"/>
  <c r="AW218" i="24"/>
  <c r="AJ218" i="24"/>
  <c r="AM218" i="24" s="1"/>
  <c r="AC218" i="24"/>
  <c r="V218" i="24"/>
  <c r="Y218" i="24" s="1"/>
  <c r="CQ217" i="24"/>
  <c r="CK217" i="24"/>
  <c r="CH217" i="24"/>
  <c r="CB217" i="24"/>
  <c r="BW217" i="24"/>
  <c r="BS217" i="24"/>
  <c r="BP217" i="24"/>
  <c r="BM217" i="24"/>
  <c r="BH217" i="24"/>
  <c r="BB217" i="24"/>
  <c r="AW217" i="24"/>
  <c r="AJ217" i="24"/>
  <c r="AM217" i="24"/>
  <c r="AC217" i="24"/>
  <c r="AF217" i="24" s="1"/>
  <c r="V217" i="24"/>
  <c r="CQ216" i="24"/>
  <c r="CK216" i="24"/>
  <c r="CH216" i="24"/>
  <c r="CB216" i="24"/>
  <c r="BW216" i="24"/>
  <c r="BS216" i="24"/>
  <c r="BP216" i="24"/>
  <c r="BM216" i="24"/>
  <c r="BH216" i="24"/>
  <c r="BB216" i="24"/>
  <c r="AW216" i="24"/>
  <c r="AJ216" i="24"/>
  <c r="AM216" i="24" s="1"/>
  <c r="AC216" i="24"/>
  <c r="AF216" i="24" s="1"/>
  <c r="V216" i="24"/>
  <c r="Y216" i="24" s="1"/>
  <c r="CQ215" i="24"/>
  <c r="CK215" i="24"/>
  <c r="CH215" i="24"/>
  <c r="CB215" i="24"/>
  <c r="BW215" i="24"/>
  <c r="BS215" i="24"/>
  <c r="BP215" i="24"/>
  <c r="BM215" i="24"/>
  <c r="BH215" i="24"/>
  <c r="BB215" i="24"/>
  <c r="AW215" i="24"/>
  <c r="AJ215" i="24"/>
  <c r="AM215" i="24"/>
  <c r="AC215" i="24"/>
  <c r="V215" i="24"/>
  <c r="Y215" i="24" s="1"/>
  <c r="CQ214" i="24"/>
  <c r="CK214" i="24"/>
  <c r="CH214" i="24"/>
  <c r="CB214" i="24"/>
  <c r="BW214" i="24"/>
  <c r="BS214" i="24"/>
  <c r="BP214" i="24"/>
  <c r="BM214" i="24"/>
  <c r="BH214" i="24"/>
  <c r="BB214" i="24"/>
  <c r="AW214" i="24"/>
  <c r="AJ214" i="24"/>
  <c r="AM214" i="24"/>
  <c r="AC214" i="24"/>
  <c r="V214" i="24"/>
  <c r="Y214" i="24" s="1"/>
  <c r="CQ213" i="24"/>
  <c r="CK213" i="24"/>
  <c r="CH213" i="24"/>
  <c r="CB213" i="24"/>
  <c r="BW213" i="24"/>
  <c r="BS213" i="24"/>
  <c r="BP213" i="24"/>
  <c r="BM213" i="24"/>
  <c r="BH213" i="24"/>
  <c r="BB213" i="24"/>
  <c r="AW213" i="24"/>
  <c r="AJ213" i="24"/>
  <c r="AM213" i="24"/>
  <c r="AC213" i="24"/>
  <c r="AF213" i="24" s="1"/>
  <c r="V213" i="24"/>
  <c r="Y213" i="24"/>
  <c r="CQ212" i="24"/>
  <c r="CK212" i="24"/>
  <c r="CH212" i="24"/>
  <c r="CB212" i="24"/>
  <c r="BW212" i="24"/>
  <c r="BS212" i="24"/>
  <c r="BP212" i="24"/>
  <c r="BM212" i="24"/>
  <c r="BH212" i="24"/>
  <c r="BB212" i="24"/>
  <c r="AW212" i="24"/>
  <c r="AJ212" i="24"/>
  <c r="AC212" i="24"/>
  <c r="AF212" i="24" s="1"/>
  <c r="V212" i="24"/>
  <c r="Y212" i="24" s="1"/>
  <c r="CQ211" i="24"/>
  <c r="CK211" i="24"/>
  <c r="CH211" i="24"/>
  <c r="CB211" i="24"/>
  <c r="BW211" i="24"/>
  <c r="BS211" i="24"/>
  <c r="BP211" i="24"/>
  <c r="BM211" i="24"/>
  <c r="BH211" i="24"/>
  <c r="BB211" i="24"/>
  <c r="AW211" i="24"/>
  <c r="AJ211" i="24"/>
  <c r="AM211" i="24"/>
  <c r="AC211" i="24"/>
  <c r="V211" i="24"/>
  <c r="CO210" i="24"/>
  <c r="CK210" i="24"/>
  <c r="CF210" i="24"/>
  <c r="CB210" i="24"/>
  <c r="BW210" i="24"/>
  <c r="BS210" i="24"/>
  <c r="BM210" i="24"/>
  <c r="BH210" i="24"/>
  <c r="BB210" i="24"/>
  <c r="AW210" i="24"/>
  <c r="AJ210" i="24"/>
  <c r="AM210" i="24" s="1"/>
  <c r="V210" i="24"/>
  <c r="CQ209" i="24"/>
  <c r="CK209" i="24"/>
  <c r="CH209" i="24"/>
  <c r="CB209" i="24"/>
  <c r="BW209" i="24"/>
  <c r="BS209" i="24"/>
  <c r="BP209" i="24"/>
  <c r="BM209" i="24"/>
  <c r="BH209" i="24"/>
  <c r="BB209" i="24"/>
  <c r="AW209" i="24"/>
  <c r="AJ209" i="24"/>
  <c r="AM209" i="24" s="1"/>
  <c r="AC209" i="24"/>
  <c r="AF209" i="24" s="1"/>
  <c r="V209" i="24"/>
  <c r="Y209" i="24" s="1"/>
  <c r="CQ208" i="24"/>
  <c r="CK208" i="24"/>
  <c r="CH208" i="24"/>
  <c r="CB208" i="24"/>
  <c r="BW208" i="24"/>
  <c r="BS208" i="24"/>
  <c r="BP208" i="24"/>
  <c r="BM208" i="24"/>
  <c r="BH208" i="24"/>
  <c r="BB208" i="24"/>
  <c r="AW208" i="24"/>
  <c r="AJ208" i="24"/>
  <c r="AM208" i="24" s="1"/>
  <c r="AC208" i="24"/>
  <c r="AF208" i="24" s="1"/>
  <c r="V208" i="24"/>
  <c r="Y208" i="24"/>
  <c r="CO207" i="24"/>
  <c r="CF207" i="24"/>
  <c r="BW207" i="24"/>
  <c r="BD207" i="24"/>
  <c r="BB207" i="24"/>
  <c r="AW207" i="24"/>
  <c r="CO206" i="24"/>
  <c r="CF206" i="24"/>
  <c r="BW206" i="24"/>
  <c r="BD206" i="24"/>
  <c r="BB206" i="24"/>
  <c r="AW206" i="24"/>
  <c r="CO205" i="24"/>
  <c r="CF205" i="24"/>
  <c r="BW205" i="24"/>
  <c r="BD205" i="24"/>
  <c r="BB205" i="24"/>
  <c r="AW205" i="24"/>
  <c r="CO204" i="24"/>
  <c r="CF204" i="24"/>
  <c r="BW204" i="24"/>
  <c r="BD204" i="24"/>
  <c r="BB204" i="24"/>
  <c r="AW204" i="24"/>
  <c r="CO203" i="24"/>
  <c r="CF203" i="24"/>
  <c r="BW203" i="24"/>
  <c r="BD203" i="24"/>
  <c r="BB203" i="24"/>
  <c r="AW203" i="24"/>
  <c r="CO202" i="24"/>
  <c r="CF202" i="24"/>
  <c r="BW202" i="24"/>
  <c r="BD202" i="24"/>
  <c r="BB202" i="24"/>
  <c r="AW202" i="24"/>
  <c r="CQ201" i="24"/>
  <c r="CK201" i="24"/>
  <c r="CH201" i="24"/>
  <c r="CB201" i="24"/>
  <c r="BS201" i="24"/>
  <c r="BP201" i="24"/>
  <c r="BM201" i="24"/>
  <c r="BH201" i="24"/>
  <c r="BB201" i="24"/>
  <c r="AW201" i="24"/>
  <c r="AJ201" i="24"/>
  <c r="AM201" i="24"/>
  <c r="AC201" i="24"/>
  <c r="AF201" i="24"/>
  <c r="V201" i="24"/>
  <c r="Y201" i="24" s="1"/>
  <c r="CQ200" i="24"/>
  <c r="CK200" i="24"/>
  <c r="CH200" i="24"/>
  <c r="CB200" i="24"/>
  <c r="BS200" i="24"/>
  <c r="BP200" i="24"/>
  <c r="BM200" i="24"/>
  <c r="BH200" i="24"/>
  <c r="BB200" i="24"/>
  <c r="AW200" i="24"/>
  <c r="AJ200" i="24"/>
  <c r="AM200" i="24"/>
  <c r="AC200" i="24"/>
  <c r="AF200" i="24"/>
  <c r="V200" i="24"/>
  <c r="Y200" i="24" s="1"/>
  <c r="CO199" i="24"/>
  <c r="CK199" i="24"/>
  <c r="CF199" i="24"/>
  <c r="CB199" i="24"/>
  <c r="BW199" i="24"/>
  <c r="BS199" i="24"/>
  <c r="BM199" i="24"/>
  <c r="BH199" i="24"/>
  <c r="BB199" i="24"/>
  <c r="AW199" i="24"/>
  <c r="AJ199" i="24"/>
  <c r="AM199" i="24"/>
  <c r="AC199" i="24"/>
  <c r="AF199" i="24"/>
  <c r="V199" i="24"/>
  <c r="Y199" i="24" s="1"/>
  <c r="CQ198" i="24"/>
  <c r="CK198" i="24"/>
  <c r="CH198" i="24"/>
  <c r="CB198" i="24"/>
  <c r="BS198" i="24"/>
  <c r="BP198" i="24"/>
  <c r="BM198" i="24"/>
  <c r="BH198" i="24"/>
  <c r="BB198" i="24"/>
  <c r="AW198" i="24"/>
  <c r="AJ198" i="24"/>
  <c r="AM198" i="24"/>
  <c r="AC198" i="24"/>
  <c r="AF198" i="24"/>
  <c r="V198" i="24"/>
  <c r="Y198" i="24" s="1"/>
  <c r="CQ197" i="24"/>
  <c r="CK197" i="24"/>
  <c r="CH197" i="24"/>
  <c r="CB197" i="24"/>
  <c r="BS197" i="24"/>
  <c r="BP197" i="24"/>
  <c r="BM197" i="24"/>
  <c r="BH197" i="24"/>
  <c r="BB197" i="24"/>
  <c r="AW197" i="24"/>
  <c r="AJ197" i="24"/>
  <c r="AM197" i="24"/>
  <c r="AC197" i="24"/>
  <c r="AF197" i="24"/>
  <c r="V197" i="24"/>
  <c r="Y197" i="24" s="1"/>
  <c r="CQ196" i="24"/>
  <c r="CK196" i="24"/>
  <c r="CH196" i="24"/>
  <c r="CB196" i="24"/>
  <c r="BS196" i="24"/>
  <c r="BP196" i="24"/>
  <c r="BM196" i="24"/>
  <c r="BH196" i="24"/>
  <c r="BB196" i="24"/>
  <c r="AW196" i="24"/>
  <c r="AJ196" i="24"/>
  <c r="AM196" i="24"/>
  <c r="AC196" i="24"/>
  <c r="AF196" i="24"/>
  <c r="V196" i="24"/>
  <c r="Y196" i="24" s="1"/>
  <c r="CO195" i="24"/>
  <c r="CK195" i="24"/>
  <c r="CF195" i="24"/>
  <c r="CB195" i="24"/>
  <c r="BW195" i="24"/>
  <c r="BS195" i="24"/>
  <c r="BM195" i="24"/>
  <c r="BH195" i="24"/>
  <c r="BB195" i="24"/>
  <c r="AW195" i="24"/>
  <c r="AJ195" i="24"/>
  <c r="AM195" i="24"/>
  <c r="AC195" i="24"/>
  <c r="AF195" i="24"/>
  <c r="V195" i="24"/>
  <c r="Y195" i="24" s="1"/>
  <c r="CQ194" i="24"/>
  <c r="CK194" i="24"/>
  <c r="CH194" i="24"/>
  <c r="CB194" i="24"/>
  <c r="BS194" i="24"/>
  <c r="BP194" i="24"/>
  <c r="BM194" i="24"/>
  <c r="BH194" i="24"/>
  <c r="BB194" i="24"/>
  <c r="AW194" i="24"/>
  <c r="AJ194" i="24"/>
  <c r="AM194" i="24"/>
  <c r="AC194" i="24"/>
  <c r="AF194" i="24"/>
  <c r="V194" i="24"/>
  <c r="Y194" i="24" s="1"/>
  <c r="CQ193" i="24"/>
  <c r="CK193" i="24"/>
  <c r="CH193" i="24"/>
  <c r="CB193" i="24"/>
  <c r="BS193" i="24"/>
  <c r="BP193" i="24"/>
  <c r="BM193" i="24"/>
  <c r="BH193" i="24"/>
  <c r="BB193" i="24"/>
  <c r="AW193" i="24"/>
  <c r="AJ193" i="24"/>
  <c r="AM193" i="24"/>
  <c r="AC193" i="24"/>
  <c r="AF193" i="24"/>
  <c r="V193" i="24"/>
  <c r="Y193" i="24" s="1"/>
  <c r="CQ192" i="24"/>
  <c r="CK192" i="24"/>
  <c r="CH192" i="24"/>
  <c r="CB192" i="24"/>
  <c r="BS192" i="24"/>
  <c r="BP192" i="24"/>
  <c r="BM192" i="24"/>
  <c r="BH192" i="24"/>
  <c r="BB192" i="24"/>
  <c r="AW192" i="24"/>
  <c r="AJ192" i="24"/>
  <c r="AM192" i="24"/>
  <c r="AC192" i="24"/>
  <c r="AF192" i="24"/>
  <c r="V192" i="24"/>
  <c r="Y192" i="24" s="1"/>
  <c r="CQ191" i="24"/>
  <c r="CK191" i="24"/>
  <c r="CH191" i="24"/>
  <c r="CB191" i="24"/>
  <c r="BS191" i="24"/>
  <c r="BP191" i="24"/>
  <c r="BM191" i="24"/>
  <c r="BH191" i="24"/>
  <c r="BB191" i="24"/>
  <c r="AW191" i="24"/>
  <c r="AJ191" i="24"/>
  <c r="AM191" i="24"/>
  <c r="AC191" i="24"/>
  <c r="AF191" i="24"/>
  <c r="V191" i="24"/>
  <c r="Y191" i="24" s="1"/>
  <c r="CO190" i="24"/>
  <c r="CK190" i="24"/>
  <c r="CF190" i="24"/>
  <c r="CB190" i="24"/>
  <c r="BW190" i="24"/>
  <c r="BS190" i="24"/>
  <c r="BM190" i="24"/>
  <c r="BH190" i="24"/>
  <c r="BB190" i="24"/>
  <c r="AW190" i="24"/>
  <c r="AJ190" i="24"/>
  <c r="AM190" i="24"/>
  <c r="AC190" i="24"/>
  <c r="AF190" i="24"/>
  <c r="V190" i="24"/>
  <c r="Y190" i="24" s="1"/>
  <c r="CQ189" i="24"/>
  <c r="CK189" i="24"/>
  <c r="CH189" i="24"/>
  <c r="CB189" i="24"/>
  <c r="BS189" i="24"/>
  <c r="BP189" i="24"/>
  <c r="BM189" i="24"/>
  <c r="BH189" i="24"/>
  <c r="BB189" i="24"/>
  <c r="AW189" i="24"/>
  <c r="AJ189" i="24"/>
  <c r="AM189" i="24"/>
  <c r="AC189" i="24"/>
  <c r="AF189" i="24"/>
  <c r="V189" i="24"/>
  <c r="Y189" i="24" s="1"/>
  <c r="CQ188" i="24"/>
  <c r="CK188" i="24"/>
  <c r="CH188" i="24"/>
  <c r="CB188" i="24"/>
  <c r="BS188" i="24"/>
  <c r="BP188" i="24"/>
  <c r="BM188" i="24"/>
  <c r="BH188" i="24"/>
  <c r="BB188" i="24"/>
  <c r="AW188" i="24"/>
  <c r="AJ188" i="24"/>
  <c r="AM188" i="24"/>
  <c r="AC188" i="24"/>
  <c r="AF188" i="24"/>
  <c r="V188" i="24"/>
  <c r="Y188" i="24" s="1"/>
  <c r="CQ187" i="24"/>
  <c r="CK187" i="24"/>
  <c r="CH187" i="24"/>
  <c r="CB187" i="24"/>
  <c r="BS187" i="24"/>
  <c r="BP187" i="24"/>
  <c r="BM187" i="24"/>
  <c r="BH187" i="24"/>
  <c r="BB187" i="24"/>
  <c r="AW187" i="24"/>
  <c r="AJ187" i="24"/>
  <c r="AM187" i="24"/>
  <c r="AC187" i="24"/>
  <c r="AF187" i="24"/>
  <c r="V187" i="24"/>
  <c r="Y187" i="24" s="1"/>
  <c r="CQ186" i="24"/>
  <c r="CK186" i="24"/>
  <c r="CH186" i="24"/>
  <c r="CB186" i="24"/>
  <c r="BS186" i="24"/>
  <c r="BP186" i="24"/>
  <c r="BM186" i="24"/>
  <c r="BH186" i="24"/>
  <c r="BB186" i="24"/>
  <c r="AW186" i="24"/>
  <c r="AJ186" i="24"/>
  <c r="AM186" i="24"/>
  <c r="AC186" i="24"/>
  <c r="AF186" i="24"/>
  <c r="V186" i="24"/>
  <c r="Y186" i="24" s="1"/>
  <c r="CQ185" i="24"/>
  <c r="CK185" i="24"/>
  <c r="CH185" i="24"/>
  <c r="CB185" i="24"/>
  <c r="BS185" i="24"/>
  <c r="BP185" i="24"/>
  <c r="BM185" i="24"/>
  <c r="BH185" i="24"/>
  <c r="BB185" i="24"/>
  <c r="AW185" i="24"/>
  <c r="AJ185" i="24"/>
  <c r="AM185" i="24"/>
  <c r="AC185" i="24"/>
  <c r="AF185" i="24"/>
  <c r="V185" i="24"/>
  <c r="Y185" i="24" s="1"/>
  <c r="CQ184" i="24"/>
  <c r="CK184" i="24"/>
  <c r="CH184" i="24"/>
  <c r="CB184" i="24"/>
  <c r="BS184" i="24"/>
  <c r="BP184" i="24"/>
  <c r="BM184" i="24"/>
  <c r="BH184" i="24"/>
  <c r="BB184" i="24"/>
  <c r="AW184" i="24"/>
  <c r="AJ184" i="24"/>
  <c r="AM184" i="24"/>
  <c r="AC184" i="24"/>
  <c r="AF184" i="24"/>
  <c r="V184" i="24"/>
  <c r="Y184" i="24" s="1"/>
  <c r="CQ183" i="24"/>
  <c r="CK183" i="24"/>
  <c r="CH183" i="24"/>
  <c r="CB183" i="24"/>
  <c r="BS183" i="24"/>
  <c r="BP183" i="24"/>
  <c r="BM183" i="24"/>
  <c r="BH183" i="24"/>
  <c r="BB183" i="24"/>
  <c r="AW183" i="24"/>
  <c r="AJ183" i="24"/>
  <c r="AM183" i="24"/>
  <c r="AC183" i="24"/>
  <c r="AF183" i="24"/>
  <c r="V183" i="24"/>
  <c r="Y183" i="24" s="1"/>
  <c r="CO182" i="24"/>
  <c r="CK182" i="24"/>
  <c r="CF182" i="24"/>
  <c r="CB182" i="24"/>
  <c r="BW182" i="24"/>
  <c r="BS182" i="24"/>
  <c r="BM182" i="24"/>
  <c r="BH182" i="24"/>
  <c r="BB182" i="24"/>
  <c r="AW182" i="24"/>
  <c r="AJ182" i="24"/>
  <c r="AM182" i="24"/>
  <c r="AC182" i="24"/>
  <c r="AF182" i="24"/>
  <c r="V182" i="24"/>
  <c r="Y182" i="24" s="1"/>
  <c r="CQ181" i="24"/>
  <c r="CK181" i="24"/>
  <c r="CH181" i="24"/>
  <c r="CB181" i="24"/>
  <c r="BS181" i="24"/>
  <c r="BP181" i="24"/>
  <c r="BM181" i="24"/>
  <c r="BH181" i="24"/>
  <c r="BB181" i="24"/>
  <c r="AW181" i="24"/>
  <c r="AJ181" i="24"/>
  <c r="AM181" i="24"/>
  <c r="AC181" i="24"/>
  <c r="AF181" i="24"/>
  <c r="V181" i="24"/>
  <c r="Y181" i="24" s="1"/>
  <c r="CQ180" i="24"/>
  <c r="CK180" i="24"/>
  <c r="CH180" i="24"/>
  <c r="CB180" i="24"/>
  <c r="BS180" i="24"/>
  <c r="BP180" i="24"/>
  <c r="BM180" i="24"/>
  <c r="BH180" i="24"/>
  <c r="BB180" i="24"/>
  <c r="AW180" i="24"/>
  <c r="AJ180" i="24"/>
  <c r="AM180" i="24"/>
  <c r="AC180" i="24"/>
  <c r="AF180" i="24"/>
  <c r="V180" i="24"/>
  <c r="Y180" i="24" s="1"/>
  <c r="CO179" i="24"/>
  <c r="CK179" i="24"/>
  <c r="CF179" i="24"/>
  <c r="CB179" i="24"/>
  <c r="BW179" i="24"/>
  <c r="BS179" i="24"/>
  <c r="BM179" i="24"/>
  <c r="BH179" i="24"/>
  <c r="BB179" i="24"/>
  <c r="AW179" i="24"/>
  <c r="AJ179" i="24"/>
  <c r="AM179" i="24"/>
  <c r="AC179" i="24"/>
  <c r="AF179" i="24"/>
  <c r="V179" i="24"/>
  <c r="Y179" i="24" s="1"/>
  <c r="CQ178" i="24"/>
  <c r="CK178" i="24"/>
  <c r="CH178" i="24"/>
  <c r="CB178" i="24"/>
  <c r="BS178" i="24"/>
  <c r="BP178" i="24"/>
  <c r="BM178" i="24"/>
  <c r="BH178" i="24"/>
  <c r="BB178" i="24"/>
  <c r="AW178" i="24"/>
  <c r="AJ178" i="24"/>
  <c r="AM178" i="24"/>
  <c r="AC178" i="24"/>
  <c r="AF178" i="24"/>
  <c r="V178" i="24"/>
  <c r="Y178" i="24" s="1"/>
  <c r="CQ177" i="24"/>
  <c r="CK177" i="24"/>
  <c r="CH177" i="24"/>
  <c r="CB177" i="24"/>
  <c r="BS177" i="24"/>
  <c r="BP177" i="24"/>
  <c r="BM177" i="24"/>
  <c r="BH177" i="24"/>
  <c r="BB177" i="24"/>
  <c r="AW177" i="24"/>
  <c r="AJ177" i="24"/>
  <c r="AM177" i="24"/>
  <c r="AC177" i="24"/>
  <c r="AF177" i="24"/>
  <c r="V177" i="24"/>
  <c r="Y177" i="24" s="1"/>
  <c r="CO176" i="24"/>
  <c r="CK176" i="24"/>
  <c r="CF176" i="24"/>
  <c r="CB176" i="24"/>
  <c r="BW176" i="24"/>
  <c r="BS176" i="24"/>
  <c r="BP176" i="24"/>
  <c r="BM176" i="24"/>
  <c r="BH176" i="24"/>
  <c r="BB176" i="24"/>
  <c r="AW176" i="24"/>
  <c r="AJ176" i="24"/>
  <c r="AM176" i="24"/>
  <c r="AC176" i="24"/>
  <c r="V176" i="24"/>
  <c r="Y176" i="24" s="1"/>
  <c r="CQ175" i="24"/>
  <c r="CK175" i="24"/>
  <c r="CH175" i="24"/>
  <c r="CB175" i="24"/>
  <c r="BS175" i="24"/>
  <c r="BP175" i="24"/>
  <c r="BM175" i="24"/>
  <c r="BH175" i="24"/>
  <c r="BB175" i="24"/>
  <c r="AW175" i="24"/>
  <c r="AJ175" i="24"/>
  <c r="AM175" i="24" s="1"/>
  <c r="AC175" i="24"/>
  <c r="AF175" i="24" s="1"/>
  <c r="V175" i="24"/>
  <c r="X175" i="24" s="1"/>
  <c r="Y175" i="24"/>
  <c r="CQ174" i="24"/>
  <c r="CK174" i="24"/>
  <c r="CH174" i="24"/>
  <c r="CB174" i="24"/>
  <c r="BS174" i="24"/>
  <c r="BP174" i="24"/>
  <c r="BM174" i="24"/>
  <c r="BH174" i="24"/>
  <c r="BB174" i="24"/>
  <c r="AW174" i="24"/>
  <c r="AJ174" i="24"/>
  <c r="AL174" i="24" s="1"/>
  <c r="AM174" i="24"/>
  <c r="AC174" i="24"/>
  <c r="AF174" i="24" s="1"/>
  <c r="V174" i="24"/>
  <c r="Y174" i="24"/>
  <c r="CQ173" i="24"/>
  <c r="CK173" i="24"/>
  <c r="CH173" i="24"/>
  <c r="CB173" i="24"/>
  <c r="BS173" i="24"/>
  <c r="BP173" i="24"/>
  <c r="BM173" i="24"/>
  <c r="BH173" i="24"/>
  <c r="BB173" i="24"/>
  <c r="AW173" i="24"/>
  <c r="AJ173" i="24"/>
  <c r="AM173" i="24" s="1"/>
  <c r="AC173" i="24"/>
  <c r="V173" i="24"/>
  <c r="Y173" i="24" s="1"/>
  <c r="CO172" i="24"/>
  <c r="CK172" i="24"/>
  <c r="CF172" i="24"/>
  <c r="CB172" i="24"/>
  <c r="BW172" i="24"/>
  <c r="BS172" i="24"/>
  <c r="BP172" i="24"/>
  <c r="BM172" i="24"/>
  <c r="BH172" i="24"/>
  <c r="BB172" i="24"/>
  <c r="AW172" i="24"/>
  <c r="AJ172" i="24"/>
  <c r="AM172" i="24" s="1"/>
  <c r="AC172" i="24"/>
  <c r="AF172" i="24" s="1"/>
  <c r="V172" i="24"/>
  <c r="Y172" i="24"/>
  <c r="CQ171" i="24"/>
  <c r="CK171" i="24"/>
  <c r="CH171" i="24"/>
  <c r="CB171" i="24"/>
  <c r="BS171" i="24"/>
  <c r="BP171" i="24"/>
  <c r="BM171" i="24"/>
  <c r="BH171" i="24"/>
  <c r="BB171" i="24"/>
  <c r="AW171" i="24"/>
  <c r="AJ171" i="24"/>
  <c r="AM171" i="24" s="1"/>
  <c r="AC171" i="24"/>
  <c r="AF171" i="24" s="1"/>
  <c r="V171" i="24"/>
  <c r="Y171" i="24"/>
  <c r="CQ170" i="24"/>
  <c r="CK170" i="24"/>
  <c r="CH170" i="24"/>
  <c r="CB170" i="24"/>
  <c r="BS170" i="24"/>
  <c r="BP170" i="24"/>
  <c r="BM170" i="24"/>
  <c r="BH170" i="24"/>
  <c r="BB170" i="24"/>
  <c r="AW170" i="24"/>
  <c r="AJ170" i="24"/>
  <c r="AM170" i="24" s="1"/>
  <c r="AC170" i="24"/>
  <c r="AF170" i="24" s="1"/>
  <c r="V170" i="24"/>
  <c r="Y170" i="24"/>
  <c r="CO169" i="24"/>
  <c r="CK169" i="24"/>
  <c r="CF169" i="24"/>
  <c r="CB169" i="24"/>
  <c r="BW169" i="24"/>
  <c r="BS169" i="24"/>
  <c r="BM169" i="24"/>
  <c r="BH169" i="24"/>
  <c r="BB169" i="24"/>
  <c r="AW169" i="24"/>
  <c r="AJ169" i="24"/>
  <c r="AM169" i="24" s="1"/>
  <c r="AC169" i="24"/>
  <c r="V169" i="24"/>
  <c r="Y169" i="24"/>
  <c r="CQ168" i="24"/>
  <c r="CK168" i="24"/>
  <c r="CH168" i="24"/>
  <c r="CB168" i="24"/>
  <c r="BS168" i="24"/>
  <c r="BP168" i="24"/>
  <c r="BM168" i="24"/>
  <c r="BH168" i="24"/>
  <c r="BB168" i="24"/>
  <c r="AW168" i="24"/>
  <c r="AJ168" i="24"/>
  <c r="AM168" i="24" s="1"/>
  <c r="AC168" i="24"/>
  <c r="AF168" i="24" s="1"/>
  <c r="V168" i="24"/>
  <c r="Y168" i="24"/>
  <c r="CQ167" i="24"/>
  <c r="CK167" i="24"/>
  <c r="CH167" i="24"/>
  <c r="CB167" i="24"/>
  <c r="BS167" i="24"/>
  <c r="BP167" i="24"/>
  <c r="BM167" i="24"/>
  <c r="BH167" i="24"/>
  <c r="BB167" i="24"/>
  <c r="AW167" i="24"/>
  <c r="AJ167" i="24"/>
  <c r="AM167" i="24" s="1"/>
  <c r="AC167" i="24"/>
  <c r="AF167" i="24" s="1"/>
  <c r="V167" i="24"/>
  <c r="Y167" i="24"/>
  <c r="CQ166" i="24"/>
  <c r="CK166" i="24"/>
  <c r="CH166" i="24"/>
  <c r="CB166" i="24"/>
  <c r="BS166" i="24"/>
  <c r="BP166" i="24"/>
  <c r="BM166" i="24"/>
  <c r="BH166" i="24"/>
  <c r="BB166" i="24"/>
  <c r="AW166" i="24"/>
  <c r="AJ166" i="24"/>
  <c r="AM166" i="24" s="1"/>
  <c r="AC166" i="24"/>
  <c r="AF166" i="24" s="1"/>
  <c r="V166" i="24"/>
  <c r="Y166" i="24"/>
  <c r="CO165" i="24"/>
  <c r="CK165" i="24"/>
  <c r="CF165" i="24"/>
  <c r="CB165" i="24"/>
  <c r="BW165" i="24"/>
  <c r="BS165" i="24"/>
  <c r="BP165" i="24"/>
  <c r="BM165" i="24"/>
  <c r="BH165" i="24"/>
  <c r="BB165" i="24"/>
  <c r="AW165" i="24"/>
  <c r="AJ165" i="24"/>
  <c r="AC165" i="24"/>
  <c r="V165" i="24"/>
  <c r="Y165" i="24" s="1"/>
  <c r="CQ164" i="24"/>
  <c r="CK164" i="24"/>
  <c r="CH164" i="24"/>
  <c r="CB164" i="24"/>
  <c r="BS164" i="24"/>
  <c r="BP164" i="24"/>
  <c r="BM164" i="24"/>
  <c r="BH164" i="24"/>
  <c r="BB164" i="24"/>
  <c r="AW164" i="24"/>
  <c r="AJ164" i="24"/>
  <c r="AM164" i="24" s="1"/>
  <c r="AC164" i="24"/>
  <c r="AF164" i="24" s="1"/>
  <c r="V164" i="24"/>
  <c r="CQ163" i="24"/>
  <c r="CK163" i="24"/>
  <c r="CH163" i="24"/>
  <c r="CB163" i="24"/>
  <c r="BS163" i="24"/>
  <c r="BP163" i="24"/>
  <c r="BM163" i="24"/>
  <c r="BH163" i="24"/>
  <c r="BB163" i="24"/>
  <c r="AW163" i="24"/>
  <c r="AJ163" i="24"/>
  <c r="AC163" i="24"/>
  <c r="AF163" i="24" s="1"/>
  <c r="V163" i="24"/>
  <c r="Y163" i="24" s="1"/>
  <c r="CQ162" i="24"/>
  <c r="CK162" i="24"/>
  <c r="CH162" i="24"/>
  <c r="CB162" i="24"/>
  <c r="BS162" i="24"/>
  <c r="BP162" i="24"/>
  <c r="BM162" i="24"/>
  <c r="BH162" i="24"/>
  <c r="BB162" i="24"/>
  <c r="AW162" i="24"/>
  <c r="AJ162" i="24"/>
  <c r="AM162" i="24" s="1"/>
  <c r="AC162" i="24"/>
  <c r="V162" i="24"/>
  <c r="Y162" i="24" s="1"/>
  <c r="CH161" i="24"/>
  <c r="CB161" i="24"/>
  <c r="BS161" i="24"/>
  <c r="BP161" i="24"/>
  <c r="BM161" i="24"/>
  <c r="BH161" i="24"/>
  <c r="BB161" i="24"/>
  <c r="AW161" i="24"/>
  <c r="AJ161" i="24"/>
  <c r="AM161" i="24" s="1"/>
  <c r="AC161" i="24"/>
  <c r="AF161" i="24" s="1"/>
  <c r="V161" i="24"/>
  <c r="Y161" i="24" s="1"/>
  <c r="CQ160" i="24"/>
  <c r="CK160" i="24"/>
  <c r="CH160" i="24"/>
  <c r="CB160" i="24"/>
  <c r="BS160" i="24"/>
  <c r="BP160" i="24"/>
  <c r="BM160" i="24"/>
  <c r="BH160" i="24"/>
  <c r="BB160" i="24"/>
  <c r="AW160" i="24"/>
  <c r="AJ160" i="24"/>
  <c r="AM160" i="24"/>
  <c r="AC160" i="24"/>
  <c r="AF160" i="24" s="1"/>
  <c r="V160" i="24"/>
  <c r="CQ159" i="24"/>
  <c r="CK159" i="24"/>
  <c r="CH159" i="24"/>
  <c r="CB159" i="24"/>
  <c r="BS159" i="24"/>
  <c r="BP159" i="24"/>
  <c r="BM159" i="24"/>
  <c r="BH159" i="24"/>
  <c r="BB159" i="24"/>
  <c r="AW159" i="24"/>
  <c r="AJ159" i="24"/>
  <c r="AM159" i="24" s="1"/>
  <c r="AC159" i="24"/>
  <c r="AF159" i="24" s="1"/>
  <c r="V159" i="24"/>
  <c r="Y159" i="24"/>
  <c r="CQ158" i="24"/>
  <c r="CK158" i="24"/>
  <c r="CH158" i="24"/>
  <c r="CB158" i="24"/>
  <c r="BS158" i="24"/>
  <c r="BP158" i="24"/>
  <c r="BM158" i="24"/>
  <c r="BH158" i="24"/>
  <c r="BB158" i="24"/>
  <c r="AW158" i="24"/>
  <c r="AJ158" i="24"/>
  <c r="AM158" i="24" s="1"/>
  <c r="AC158" i="24"/>
  <c r="AF158" i="24" s="1"/>
  <c r="V158" i="24"/>
  <c r="Y158" i="24" s="1"/>
  <c r="CO157" i="24"/>
  <c r="CK157" i="24"/>
  <c r="CF157" i="24"/>
  <c r="CB157" i="24"/>
  <c r="BW157" i="24"/>
  <c r="BS157" i="24"/>
  <c r="BM157" i="24"/>
  <c r="BH157" i="24"/>
  <c r="BB157" i="24"/>
  <c r="AW157" i="24"/>
  <c r="AJ157" i="24"/>
  <c r="AM157" i="24"/>
  <c r="AC157" i="24"/>
  <c r="AF157" i="24" s="1"/>
  <c r="V157" i="24"/>
  <c r="Y157" i="24"/>
  <c r="CQ156" i="24"/>
  <c r="CK156" i="24"/>
  <c r="CH156" i="24"/>
  <c r="CB156" i="24"/>
  <c r="BS156" i="24"/>
  <c r="BP156" i="24"/>
  <c r="BM156" i="24"/>
  <c r="BH156" i="24"/>
  <c r="BB156" i="24"/>
  <c r="AW156" i="24"/>
  <c r="AJ156" i="24"/>
  <c r="AM156" i="24" s="1"/>
  <c r="AC156" i="24"/>
  <c r="V156" i="24"/>
  <c r="Y156" i="24" s="1"/>
  <c r="CQ155" i="24"/>
  <c r="CK155" i="24"/>
  <c r="CH155" i="24"/>
  <c r="CB155" i="24"/>
  <c r="BS155" i="24"/>
  <c r="BP155" i="24"/>
  <c r="BM155" i="24"/>
  <c r="BH155" i="24"/>
  <c r="BB155" i="24"/>
  <c r="AW155" i="24"/>
  <c r="AJ155" i="24"/>
  <c r="AM155" i="24" s="1"/>
  <c r="AC155" i="24"/>
  <c r="AE155" i="24" s="1"/>
  <c r="V155" i="24"/>
  <c r="CO150" i="24"/>
  <c r="CK150" i="24"/>
  <c r="CF150" i="24"/>
  <c r="CB150" i="24"/>
  <c r="BW150" i="24"/>
  <c r="BS150" i="24"/>
  <c r="BH150" i="24"/>
  <c r="BB150" i="24"/>
  <c r="AW150" i="24"/>
  <c r="AJ150" i="24"/>
  <c r="AM150" i="24" s="1"/>
  <c r="V150" i="24"/>
  <c r="Y150" i="24"/>
  <c r="CQ149" i="24"/>
  <c r="CK149" i="24"/>
  <c r="CH149" i="24"/>
  <c r="CB149" i="24"/>
  <c r="BS149" i="24"/>
  <c r="BP149" i="24"/>
  <c r="BM149" i="24"/>
  <c r="BH149" i="24"/>
  <c r="BB149" i="24"/>
  <c r="AW149" i="24"/>
  <c r="AJ149" i="24"/>
  <c r="AM149" i="24" s="1"/>
  <c r="AC149" i="24"/>
  <c r="V149" i="24"/>
  <c r="Y149" i="24" s="1"/>
  <c r="CQ148" i="24"/>
  <c r="CK148" i="24"/>
  <c r="CH148" i="24"/>
  <c r="CB148" i="24"/>
  <c r="BS148" i="24"/>
  <c r="BP148" i="24"/>
  <c r="BM148" i="24"/>
  <c r="BH148" i="24"/>
  <c r="BB148" i="24"/>
  <c r="AW148" i="24"/>
  <c r="AJ148" i="24"/>
  <c r="AM148" i="24"/>
  <c r="AC148" i="24"/>
  <c r="AF148" i="24" s="1"/>
  <c r="V148" i="24"/>
  <c r="Y148" i="24"/>
  <c r="CQ147" i="24"/>
  <c r="CK147" i="24"/>
  <c r="CH147" i="24"/>
  <c r="CB147" i="24"/>
  <c r="BS147" i="24"/>
  <c r="BP147" i="24"/>
  <c r="BM147" i="24"/>
  <c r="BH147" i="24"/>
  <c r="BB147" i="24"/>
  <c r="AW147" i="24"/>
  <c r="AJ147" i="24"/>
  <c r="AM147" i="24" s="1"/>
  <c r="AC147" i="24"/>
  <c r="V147" i="24"/>
  <c r="Y147" i="24" s="1"/>
  <c r="CO146" i="24"/>
  <c r="CK146" i="24"/>
  <c r="CF146" i="24"/>
  <c r="CB146" i="24"/>
  <c r="BW146" i="24"/>
  <c r="BS146" i="24"/>
  <c r="BM146" i="24"/>
  <c r="BH146" i="24"/>
  <c r="BB146" i="24"/>
  <c r="AW146" i="24"/>
  <c r="AJ146" i="24"/>
  <c r="AM146" i="24" s="1"/>
  <c r="AC146" i="24"/>
  <c r="AF146" i="24" s="1"/>
  <c r="V146" i="24"/>
  <c r="Y146" i="24" s="1"/>
  <c r="CQ145" i="24"/>
  <c r="CK145" i="24"/>
  <c r="CH145" i="24"/>
  <c r="CB145" i="24"/>
  <c r="BS145" i="24"/>
  <c r="BP145" i="24"/>
  <c r="BM145" i="24"/>
  <c r="BH145" i="24"/>
  <c r="BB145" i="24"/>
  <c r="AW145" i="24"/>
  <c r="AJ145" i="24"/>
  <c r="AM145" i="24"/>
  <c r="AC145" i="24"/>
  <c r="AF145" i="24" s="1"/>
  <c r="V145" i="24"/>
  <c r="Y145" i="24"/>
  <c r="CQ144" i="24"/>
  <c r="CK144" i="24"/>
  <c r="CH144" i="24"/>
  <c r="CB144" i="24"/>
  <c r="BS144" i="24"/>
  <c r="BP144" i="24"/>
  <c r="BM144" i="24"/>
  <c r="BH144" i="24"/>
  <c r="BB144" i="24"/>
  <c r="AW144" i="24"/>
  <c r="AJ144" i="24"/>
  <c r="AM144" i="24" s="1"/>
  <c r="AC144" i="24"/>
  <c r="AF144" i="24" s="1"/>
  <c r="V144" i="24"/>
  <c r="Y144" i="24" s="1"/>
  <c r="CQ143" i="24"/>
  <c r="CK143" i="24"/>
  <c r="CH143" i="24"/>
  <c r="CB143" i="24"/>
  <c r="BS143" i="24"/>
  <c r="BP143" i="24"/>
  <c r="BM143" i="24"/>
  <c r="BH143" i="24"/>
  <c r="BB143" i="24"/>
  <c r="AW143" i="24"/>
  <c r="AJ143" i="24"/>
  <c r="AM143" i="24"/>
  <c r="AC143" i="24"/>
  <c r="AF143" i="24" s="1"/>
  <c r="V143" i="24"/>
  <c r="Y143" i="24" s="1"/>
  <c r="CF142" i="24"/>
  <c r="CB142" i="24"/>
  <c r="BW142" i="24"/>
  <c r="BS142" i="24"/>
  <c r="BM142" i="24"/>
  <c r="BH142" i="24"/>
  <c r="BB142" i="24"/>
  <c r="AW142" i="24"/>
  <c r="AC142" i="24"/>
  <c r="AF142" i="24" s="1"/>
  <c r="V142" i="24"/>
  <c r="Y142" i="24" s="1"/>
  <c r="CQ141" i="24"/>
  <c r="CK141" i="24"/>
  <c r="CH141" i="24"/>
  <c r="CB141" i="24"/>
  <c r="BS141" i="24"/>
  <c r="BB141" i="24"/>
  <c r="AW141" i="24"/>
  <c r="AJ141" i="24"/>
  <c r="AM141" i="24" s="1"/>
  <c r="AC141" i="24"/>
  <c r="AF141" i="24"/>
  <c r="V141" i="24"/>
  <c r="Y141" i="24" s="1"/>
  <c r="CQ140" i="24"/>
  <c r="CK140" i="24"/>
  <c r="CH140" i="24"/>
  <c r="CB140" i="24"/>
  <c r="BS140" i="24"/>
  <c r="BP140" i="24"/>
  <c r="BM140" i="24"/>
  <c r="BH140" i="24"/>
  <c r="BB140" i="24"/>
  <c r="AW140" i="24"/>
  <c r="AJ140" i="24"/>
  <c r="AM140" i="24" s="1"/>
  <c r="AC140" i="24"/>
  <c r="AF140" i="24" s="1"/>
  <c r="V140" i="24"/>
  <c r="Y140" i="24" s="1"/>
  <c r="CQ139" i="24"/>
  <c r="CK139" i="24"/>
  <c r="CH139" i="24"/>
  <c r="CB139" i="24"/>
  <c r="BS139" i="24"/>
  <c r="BP139" i="24"/>
  <c r="BM139" i="24"/>
  <c r="BH139" i="24"/>
  <c r="BB139" i="24"/>
  <c r="AW139" i="24"/>
  <c r="AJ139" i="24"/>
  <c r="AM139" i="24" s="1"/>
  <c r="AC139" i="24"/>
  <c r="AF139" i="24" s="1"/>
  <c r="V139" i="24"/>
  <c r="CH138" i="24"/>
  <c r="CF138" i="24"/>
  <c r="CB138" i="24"/>
  <c r="BS138" i="24"/>
  <c r="BB138" i="24"/>
  <c r="AW138" i="24"/>
  <c r="CQ137" i="24"/>
  <c r="CK137" i="24"/>
  <c r="CH137" i="24"/>
  <c r="CB137" i="24"/>
  <c r="BS137" i="24"/>
  <c r="BP137" i="24"/>
  <c r="BM137" i="24"/>
  <c r="BH137" i="24"/>
  <c r="BB137" i="24"/>
  <c r="AW137" i="24"/>
  <c r="AJ137" i="24"/>
  <c r="AM137" i="24" s="1"/>
  <c r="AC137" i="24"/>
  <c r="V137" i="24"/>
  <c r="Y137" i="24"/>
  <c r="CO136" i="24"/>
  <c r="CK136" i="24"/>
  <c r="CF136" i="24"/>
  <c r="CB136" i="24"/>
  <c r="BW136" i="24"/>
  <c r="BS136" i="24"/>
  <c r="BM136" i="24"/>
  <c r="BH136" i="24"/>
  <c r="BB136" i="24"/>
  <c r="AW136" i="24"/>
  <c r="AJ136" i="24"/>
  <c r="AM136" i="24" s="1"/>
  <c r="AC136" i="24"/>
  <c r="AF136" i="24" s="1"/>
  <c r="V136" i="24"/>
  <c r="Y136" i="24" s="1"/>
  <c r="CQ135" i="24"/>
  <c r="CK135" i="24"/>
  <c r="CH135" i="24"/>
  <c r="CB135" i="24"/>
  <c r="BS135" i="24"/>
  <c r="BP135" i="24"/>
  <c r="BM135" i="24"/>
  <c r="BH135" i="24"/>
  <c r="BB135" i="24"/>
  <c r="AW135" i="24"/>
  <c r="AJ135" i="24"/>
  <c r="AM135" i="24"/>
  <c r="AC135" i="24"/>
  <c r="V135" i="24"/>
  <c r="Y135" i="24"/>
  <c r="CQ134" i="24"/>
  <c r="CK134" i="24"/>
  <c r="CH134" i="24"/>
  <c r="CB134" i="24"/>
  <c r="BS134" i="24"/>
  <c r="BP134" i="24"/>
  <c r="BM134" i="24"/>
  <c r="BH134" i="24"/>
  <c r="BB134" i="24"/>
  <c r="AW134" i="24"/>
  <c r="AJ134" i="24"/>
  <c r="AM134" i="24" s="1"/>
  <c r="AC134" i="24"/>
  <c r="V134" i="24"/>
  <c r="Y134" i="24" s="1"/>
  <c r="BS133" i="24"/>
  <c r="BB133" i="24"/>
  <c r="AW133" i="24"/>
  <c r="CH132" i="24"/>
  <c r="CB132" i="24"/>
  <c r="BS132" i="24"/>
  <c r="BP132" i="24"/>
  <c r="BM132" i="24"/>
  <c r="BH132" i="24"/>
  <c r="BB132" i="24"/>
  <c r="AW132" i="24"/>
  <c r="AJ132" i="24"/>
  <c r="AM132" i="24" s="1"/>
  <c r="AC132" i="24"/>
  <c r="AF132" i="24" s="1"/>
  <c r="V132" i="24"/>
  <c r="Y132" i="24" s="1"/>
  <c r="CQ131" i="24"/>
  <c r="CK131" i="24"/>
  <c r="CH131" i="24"/>
  <c r="CB131" i="24"/>
  <c r="BS131" i="24"/>
  <c r="BP131" i="24"/>
  <c r="BM131" i="24"/>
  <c r="BH131" i="24"/>
  <c r="BB131" i="24"/>
  <c r="AW131" i="24"/>
  <c r="AJ131" i="24"/>
  <c r="AM131" i="24" s="1"/>
  <c r="AC131" i="24"/>
  <c r="V131" i="24"/>
  <c r="Y131" i="24" s="1"/>
  <c r="CQ130" i="24"/>
  <c r="CK130" i="24"/>
  <c r="CH130" i="24"/>
  <c r="CB130" i="24"/>
  <c r="BS130" i="24"/>
  <c r="BP130" i="24"/>
  <c r="BM130" i="24"/>
  <c r="BH130" i="24"/>
  <c r="BB130" i="24"/>
  <c r="AW130" i="24"/>
  <c r="AJ130" i="24"/>
  <c r="AM130" i="24"/>
  <c r="AC130" i="24"/>
  <c r="AF130" i="24" s="1"/>
  <c r="V130" i="24"/>
  <c r="Y130" i="24"/>
  <c r="CO129" i="24"/>
  <c r="CK129" i="24"/>
  <c r="CF129" i="24"/>
  <c r="CB129" i="24"/>
  <c r="BW129" i="24"/>
  <c r="BS129" i="24"/>
  <c r="BP129" i="24"/>
  <c r="BM129" i="24"/>
  <c r="BH129" i="24"/>
  <c r="BB129" i="24"/>
  <c r="AW129" i="24"/>
  <c r="AJ129" i="24"/>
  <c r="AM129" i="24" s="1"/>
  <c r="AC129" i="24"/>
  <c r="AF129" i="24" s="1"/>
  <c r="V129" i="24"/>
  <c r="Y129" i="24" s="1"/>
  <c r="CQ128" i="24"/>
  <c r="CK128" i="24"/>
  <c r="CH128" i="24"/>
  <c r="CB128" i="24"/>
  <c r="BS128" i="24"/>
  <c r="BP128" i="24"/>
  <c r="BM128" i="24"/>
  <c r="BH128" i="24"/>
  <c r="BB128" i="24"/>
  <c r="AW128" i="24"/>
  <c r="AJ128" i="24"/>
  <c r="AM128" i="24" s="1"/>
  <c r="AC128" i="24"/>
  <c r="AF128" i="24" s="1"/>
  <c r="V128" i="24"/>
  <c r="Y128" i="24" s="1"/>
  <c r="CQ127" i="24"/>
  <c r="CK127" i="24"/>
  <c r="CH127" i="24"/>
  <c r="CB127" i="24"/>
  <c r="BS127" i="24"/>
  <c r="BP127" i="24"/>
  <c r="BM127" i="24"/>
  <c r="BH127" i="24"/>
  <c r="BB127" i="24"/>
  <c r="AW127" i="24"/>
  <c r="AJ127" i="24"/>
  <c r="AL127" i="24" s="1"/>
  <c r="AO127" i="24" s="1"/>
  <c r="AC127" i="24"/>
  <c r="AF127" i="24" s="1"/>
  <c r="V127" i="24"/>
  <c r="Y127" i="24" s="1"/>
  <c r="CQ126" i="24"/>
  <c r="CK126" i="24"/>
  <c r="CH126" i="24"/>
  <c r="CB126" i="24"/>
  <c r="BS126" i="24"/>
  <c r="BP126" i="24"/>
  <c r="BM126" i="24"/>
  <c r="BH126" i="24"/>
  <c r="BB126" i="24"/>
  <c r="AW126" i="24"/>
  <c r="AJ126" i="24"/>
  <c r="AM126" i="24" s="1"/>
  <c r="AC126" i="24"/>
  <c r="AF126" i="24"/>
  <c r="V126" i="24"/>
  <c r="Y126" i="24" s="1"/>
  <c r="CO125" i="24"/>
  <c r="CK125" i="24"/>
  <c r="CF125" i="24"/>
  <c r="CB125" i="24"/>
  <c r="BW125" i="24"/>
  <c r="BS125" i="24"/>
  <c r="BM125" i="24"/>
  <c r="BH125" i="24"/>
  <c r="BB125" i="24"/>
  <c r="AW125" i="24"/>
  <c r="AJ125" i="24"/>
  <c r="AL125" i="24" s="1"/>
  <c r="AC125" i="24"/>
  <c r="AF125" i="24" s="1"/>
  <c r="V125" i="24"/>
  <c r="Y125" i="24" s="1"/>
  <c r="CQ124" i="24"/>
  <c r="CK124" i="24"/>
  <c r="CH124" i="24"/>
  <c r="CB124" i="24"/>
  <c r="BS124" i="24"/>
  <c r="BP124" i="24"/>
  <c r="BM124" i="24"/>
  <c r="BH124" i="24"/>
  <c r="BB124" i="24"/>
  <c r="AW124" i="24"/>
  <c r="AJ124" i="24"/>
  <c r="AM124" i="24" s="1"/>
  <c r="AC124" i="24"/>
  <c r="AF124" i="24" s="1"/>
  <c r="V124" i="24"/>
  <c r="Y124" i="24" s="1"/>
  <c r="CQ123" i="24"/>
  <c r="CK123" i="24"/>
  <c r="CH123" i="24"/>
  <c r="CB123" i="24"/>
  <c r="BS123" i="24"/>
  <c r="BP123" i="24"/>
  <c r="BM123" i="24"/>
  <c r="BH123" i="24"/>
  <c r="BB123" i="24"/>
  <c r="AW123" i="24"/>
  <c r="AJ123" i="24"/>
  <c r="AM123" i="24" s="1"/>
  <c r="AC123" i="24"/>
  <c r="AF123" i="24" s="1"/>
  <c r="V123" i="24"/>
  <c r="Y123" i="24" s="1"/>
  <c r="CO122" i="24"/>
  <c r="CK122" i="24"/>
  <c r="CF122" i="24"/>
  <c r="CB122" i="24"/>
  <c r="BW122" i="24"/>
  <c r="BS122" i="24"/>
  <c r="BM122" i="24"/>
  <c r="BH122" i="24"/>
  <c r="BB122" i="24"/>
  <c r="AW122" i="24"/>
  <c r="AJ122" i="24"/>
  <c r="AM122" i="24" s="1"/>
  <c r="AC122" i="24"/>
  <c r="AF122" i="24"/>
  <c r="V122" i="24"/>
  <c r="Y122" i="24" s="1"/>
  <c r="CF121" i="24"/>
  <c r="CB121" i="24"/>
  <c r="BW121" i="24"/>
  <c r="BS121" i="24"/>
  <c r="BM121" i="24"/>
  <c r="BH121" i="24"/>
  <c r="BB121" i="24"/>
  <c r="AW121" i="24"/>
  <c r="AJ121" i="24"/>
  <c r="AM121" i="24"/>
  <c r="AC121" i="24"/>
  <c r="AF121" i="24" s="1"/>
  <c r="V121" i="24"/>
  <c r="Y121" i="24" s="1"/>
  <c r="CQ120" i="24"/>
  <c r="CK120" i="24"/>
  <c r="CH120" i="24"/>
  <c r="CB120" i="24"/>
  <c r="BS120" i="24"/>
  <c r="BP120" i="24"/>
  <c r="BM120" i="24"/>
  <c r="BH120" i="24"/>
  <c r="BB120" i="24"/>
  <c r="AW120" i="24"/>
  <c r="AJ120" i="24"/>
  <c r="AM120" i="24" s="1"/>
  <c r="AC120" i="24"/>
  <c r="AF120" i="24" s="1"/>
  <c r="V120" i="24"/>
  <c r="Y120" i="24"/>
  <c r="CQ119" i="24"/>
  <c r="CK119" i="24"/>
  <c r="CH119" i="24"/>
  <c r="CB119" i="24"/>
  <c r="BS119" i="24"/>
  <c r="BP119" i="24"/>
  <c r="BM119" i="24"/>
  <c r="BH119" i="24"/>
  <c r="BB119" i="24"/>
  <c r="AW119" i="24"/>
  <c r="AJ119" i="24"/>
  <c r="AC119" i="24"/>
  <c r="AE119" i="24" s="1"/>
  <c r="V119" i="24"/>
  <c r="Y119" i="24" s="1"/>
  <c r="CQ118" i="24"/>
  <c r="CK118" i="24"/>
  <c r="CH118" i="24"/>
  <c r="CB118" i="24"/>
  <c r="BS118" i="24"/>
  <c r="BP118" i="24"/>
  <c r="BM118" i="24"/>
  <c r="BH118" i="24"/>
  <c r="BB118" i="24"/>
  <c r="AW118" i="24"/>
  <c r="AJ118" i="24"/>
  <c r="AM118" i="24"/>
  <c r="AC118" i="24"/>
  <c r="AF118" i="24" s="1"/>
  <c r="V118" i="24"/>
  <c r="Y118" i="24"/>
  <c r="CQ117" i="24"/>
  <c r="CK117" i="24"/>
  <c r="CH117" i="24"/>
  <c r="CF117" i="24"/>
  <c r="CB117" i="24"/>
  <c r="BS117" i="24"/>
  <c r="BB117" i="24"/>
  <c r="AW117" i="24"/>
  <c r="AJ117" i="24"/>
  <c r="AL117" i="24" s="1"/>
  <c r="AC117" i="24"/>
  <c r="AF117" i="24" s="1"/>
  <c r="V117" i="24"/>
  <c r="X117" i="24" s="1"/>
  <c r="CQ116" i="24"/>
  <c r="CK116" i="24"/>
  <c r="CH116" i="24"/>
  <c r="CB116" i="24"/>
  <c r="BS116" i="24"/>
  <c r="BP116" i="24"/>
  <c r="BM116" i="24"/>
  <c r="BH116" i="24"/>
  <c r="BB116" i="24"/>
  <c r="AW116" i="24"/>
  <c r="AJ116" i="24"/>
  <c r="AM116" i="24" s="1"/>
  <c r="AC116" i="24"/>
  <c r="AF116" i="24" s="1"/>
  <c r="V116" i="24"/>
  <c r="CQ115" i="24"/>
  <c r="CK115" i="24"/>
  <c r="CH115" i="24"/>
  <c r="CB115" i="24"/>
  <c r="BS115" i="24"/>
  <c r="BP115" i="24"/>
  <c r="BM115" i="24"/>
  <c r="BH115" i="24"/>
  <c r="BB115" i="24"/>
  <c r="AW115" i="24"/>
  <c r="AJ115" i="24"/>
  <c r="AM115" i="24" s="1"/>
  <c r="AC115" i="24"/>
  <c r="AF115" i="24" s="1"/>
  <c r="V115" i="24"/>
  <c r="Y115" i="24" s="1"/>
  <c r="BP114" i="24"/>
  <c r="BM114" i="24"/>
  <c r="BH114" i="24"/>
  <c r="BD114" i="24"/>
  <c r="BB114" i="24"/>
  <c r="AW114" i="24"/>
  <c r="BP113" i="24"/>
  <c r="BM113" i="24"/>
  <c r="BH113" i="24"/>
  <c r="BD113" i="24"/>
  <c r="BB113" i="24"/>
  <c r="AW113" i="24"/>
  <c r="BP112" i="24"/>
  <c r="BM112" i="24"/>
  <c r="BH112" i="24"/>
  <c r="BD112" i="24"/>
  <c r="BB112" i="24"/>
  <c r="AW112" i="24"/>
  <c r="BP111" i="24"/>
  <c r="BM111" i="24"/>
  <c r="BH111" i="24"/>
  <c r="BD111" i="24"/>
  <c r="BB111" i="24"/>
  <c r="AW111" i="24"/>
  <c r="CQ110" i="24"/>
  <c r="CK110" i="24"/>
  <c r="CH110" i="24"/>
  <c r="CF110" i="24"/>
  <c r="CB110" i="24"/>
  <c r="BS110" i="24"/>
  <c r="BP110" i="24"/>
  <c r="BM110" i="24"/>
  <c r="BH110" i="24"/>
  <c r="BB110" i="24"/>
  <c r="AW110" i="24"/>
  <c r="AJ110" i="24"/>
  <c r="AM110" i="24" s="1"/>
  <c r="AC110" i="24"/>
  <c r="V110" i="24"/>
  <c r="Y110" i="24" s="1"/>
  <c r="CQ109" i="24"/>
  <c r="CK109" i="24"/>
  <c r="CH109" i="24"/>
  <c r="CF109" i="24"/>
  <c r="CB109" i="24"/>
  <c r="BS109" i="24"/>
  <c r="BP109" i="24"/>
  <c r="BM109" i="24"/>
  <c r="BH109" i="24"/>
  <c r="BB109" i="24"/>
  <c r="AW109" i="24"/>
  <c r="AJ109" i="24"/>
  <c r="AM109" i="24" s="1"/>
  <c r="AC109" i="24"/>
  <c r="AF109" i="24" s="1"/>
  <c r="V109" i="24"/>
  <c r="Y109" i="24" s="1"/>
  <c r="CQ108" i="24"/>
  <c r="CK108" i="24"/>
  <c r="CH108" i="24"/>
  <c r="CF108" i="24"/>
  <c r="CB108" i="24"/>
  <c r="BS108" i="24"/>
  <c r="BP108" i="24"/>
  <c r="BM108" i="24"/>
  <c r="BH108" i="24"/>
  <c r="BB108" i="24"/>
  <c r="AW108" i="24"/>
  <c r="AJ108" i="24"/>
  <c r="AC108" i="24"/>
  <c r="AF108" i="24" s="1"/>
  <c r="V108" i="24"/>
  <c r="BP107" i="24"/>
  <c r="BM107" i="24"/>
  <c r="BH107" i="24"/>
  <c r="BD107" i="24"/>
  <c r="BB107" i="24"/>
  <c r="AW107" i="24"/>
  <c r="BP106" i="24"/>
  <c r="BM106" i="24"/>
  <c r="BH106" i="24"/>
  <c r="BD106" i="24"/>
  <c r="BB106" i="24"/>
  <c r="AW106" i="24"/>
  <c r="BP105" i="24"/>
  <c r="BM105" i="24"/>
  <c r="BH105" i="24"/>
  <c r="BD105" i="24"/>
  <c r="BB105" i="24"/>
  <c r="AW105" i="24"/>
  <c r="BP104" i="24"/>
  <c r="BM104" i="24"/>
  <c r="BH104" i="24"/>
  <c r="BD104" i="24"/>
  <c r="BB104" i="24"/>
  <c r="AW104" i="24"/>
  <c r="CO103" i="24"/>
  <c r="CK103" i="24"/>
  <c r="CF103" i="24"/>
  <c r="CB103" i="24"/>
  <c r="BW103" i="24"/>
  <c r="BS103" i="24"/>
  <c r="BM103" i="24"/>
  <c r="BH103" i="24"/>
  <c r="BB103" i="24"/>
  <c r="AW103" i="24"/>
  <c r="AJ103" i="24"/>
  <c r="AM103" i="24" s="1"/>
  <c r="AC103" i="24"/>
  <c r="V103" i="24"/>
  <c r="CQ102" i="24"/>
  <c r="CK102" i="24"/>
  <c r="CH102" i="24"/>
  <c r="CF102" i="24"/>
  <c r="CB102" i="24"/>
  <c r="BS102" i="24"/>
  <c r="BP102" i="24"/>
  <c r="BM102" i="24"/>
  <c r="BH102" i="24"/>
  <c r="BB102" i="24"/>
  <c r="AW102" i="24"/>
  <c r="AJ102" i="24"/>
  <c r="AM102" i="24" s="1"/>
  <c r="AC102" i="24"/>
  <c r="AF102" i="24"/>
  <c r="V102" i="24"/>
  <c r="Y102" i="24" s="1"/>
  <c r="CQ101" i="24"/>
  <c r="CK101" i="24"/>
  <c r="CH101" i="24"/>
  <c r="CF101" i="24"/>
  <c r="CB101" i="24"/>
  <c r="BS101" i="24"/>
  <c r="BP101" i="24"/>
  <c r="BM101" i="24"/>
  <c r="BH101" i="24"/>
  <c r="BB101" i="24"/>
  <c r="AW101" i="24"/>
  <c r="AJ101" i="24"/>
  <c r="AM101" i="24" s="1"/>
  <c r="AC101" i="24"/>
  <c r="V101" i="24"/>
  <c r="Y101" i="24" s="1"/>
  <c r="CQ100" i="24"/>
  <c r="CK100" i="24"/>
  <c r="CH100" i="24"/>
  <c r="CF100" i="24"/>
  <c r="CB100" i="24"/>
  <c r="BS100" i="24"/>
  <c r="BP100" i="24"/>
  <c r="BM100" i="24"/>
  <c r="BH100" i="24"/>
  <c r="BB100" i="24"/>
  <c r="AW100" i="24"/>
  <c r="AJ100" i="24"/>
  <c r="AM100" i="24" s="1"/>
  <c r="AC100" i="24"/>
  <c r="U100" i="24"/>
  <c r="V100" i="24" s="1"/>
  <c r="Y100" i="24" s="1"/>
  <c r="CQ99" i="24"/>
  <c r="CK99" i="24"/>
  <c r="CH99" i="24"/>
  <c r="CF99" i="24"/>
  <c r="CB99" i="24"/>
  <c r="BS99" i="24"/>
  <c r="BM99" i="24"/>
  <c r="BH99" i="24"/>
  <c r="BB99" i="24"/>
  <c r="AW99" i="24"/>
  <c r="AJ99" i="24"/>
  <c r="AM99" i="24" s="1"/>
  <c r="AC99" i="24"/>
  <c r="U99" i="24"/>
  <c r="V99" i="24" s="1"/>
  <c r="Y99" i="24" s="1"/>
  <c r="BD98" i="24"/>
  <c r="BB98" i="24"/>
  <c r="AW98" i="24"/>
  <c r="BD97" i="24"/>
  <c r="BB97" i="24"/>
  <c r="AW97" i="24"/>
  <c r="CQ96" i="24"/>
  <c r="CK96" i="24"/>
  <c r="CH96" i="24"/>
  <c r="CF96" i="24"/>
  <c r="CB96" i="24"/>
  <c r="BS96" i="24"/>
  <c r="BP96" i="24"/>
  <c r="BM96" i="24"/>
  <c r="BH96" i="24"/>
  <c r="BB96" i="24"/>
  <c r="AW96" i="24"/>
  <c r="AJ96" i="24"/>
  <c r="AM96" i="24" s="1"/>
  <c r="AC96" i="24"/>
  <c r="AF96" i="24" s="1"/>
  <c r="V96" i="24"/>
  <c r="Y96" i="24" s="1"/>
  <c r="CQ95" i="24"/>
  <c r="CK95" i="24"/>
  <c r="CH95" i="24"/>
  <c r="CF95" i="24"/>
  <c r="CB95" i="24"/>
  <c r="BS95" i="24"/>
  <c r="BP95" i="24"/>
  <c r="BM95" i="24"/>
  <c r="BH95" i="24"/>
  <c r="BB95" i="24"/>
  <c r="AW95" i="24"/>
  <c r="AJ95" i="24"/>
  <c r="AM95" i="24" s="1"/>
  <c r="AC95" i="24"/>
  <c r="AF95" i="24"/>
  <c r="V95" i="24"/>
  <c r="X95" i="24" s="1"/>
  <c r="BD94" i="24"/>
  <c r="BB94" i="24"/>
  <c r="AW94" i="24"/>
  <c r="BD93" i="24"/>
  <c r="BB93" i="24"/>
  <c r="AW93" i="24"/>
  <c r="CO92" i="24"/>
  <c r="CK92" i="24"/>
  <c r="CF92" i="24"/>
  <c r="CB92" i="24"/>
  <c r="BW92" i="24"/>
  <c r="BS92" i="24"/>
  <c r="BP92" i="24"/>
  <c r="BM92" i="24"/>
  <c r="BH92" i="24"/>
  <c r="BB92" i="24"/>
  <c r="AW92" i="24"/>
  <c r="AJ92" i="24"/>
  <c r="AC92" i="24"/>
  <c r="AF92" i="24" s="1"/>
  <c r="V92" i="24"/>
  <c r="Y92" i="24" s="1"/>
  <c r="CQ91" i="24"/>
  <c r="CK91" i="24"/>
  <c r="CH91" i="24"/>
  <c r="CB91" i="24"/>
  <c r="BS91" i="24"/>
  <c r="BP91" i="24"/>
  <c r="BM91" i="24"/>
  <c r="BH91" i="24"/>
  <c r="BB91" i="24"/>
  <c r="AW91" i="24"/>
  <c r="AJ91" i="24"/>
  <c r="AM91" i="24" s="1"/>
  <c r="AC91" i="24"/>
  <c r="AF91" i="24" s="1"/>
  <c r="U91" i="24"/>
  <c r="V91" i="24" s="1"/>
  <c r="CQ90" i="24"/>
  <c r="CK90" i="24"/>
  <c r="CH90" i="24"/>
  <c r="CB90" i="24"/>
  <c r="BS90" i="24"/>
  <c r="BP90" i="24"/>
  <c r="BM90" i="24"/>
  <c r="BH90" i="24"/>
  <c r="BB90" i="24"/>
  <c r="AW90" i="24"/>
  <c r="AJ90" i="24"/>
  <c r="AM90" i="24" s="1"/>
  <c r="AC90" i="24"/>
  <c r="AF90" i="24"/>
  <c r="U90" i="24"/>
  <c r="V90" i="24" s="1"/>
  <c r="CQ89" i="24"/>
  <c r="CK89" i="24"/>
  <c r="CH89" i="24"/>
  <c r="CB89" i="24"/>
  <c r="BS89" i="24"/>
  <c r="BP89" i="24"/>
  <c r="BM89" i="24"/>
  <c r="BH89" i="24"/>
  <c r="BB89" i="24"/>
  <c r="AW89" i="24"/>
  <c r="AJ89" i="24"/>
  <c r="AC89" i="24"/>
  <c r="AF89" i="24" s="1"/>
  <c r="U89" i="24"/>
  <c r="V89" i="24" s="1"/>
  <c r="Y89" i="24" s="1"/>
  <c r="CO88" i="24"/>
  <c r="CK88" i="24"/>
  <c r="CF88" i="24"/>
  <c r="CB88" i="24"/>
  <c r="BW88" i="24"/>
  <c r="BS88" i="24"/>
  <c r="BM88" i="24"/>
  <c r="BH88" i="24"/>
  <c r="BB88" i="24"/>
  <c r="AW88" i="24"/>
  <c r="AJ88" i="24"/>
  <c r="AM88" i="24" s="1"/>
  <c r="AC88" i="24"/>
  <c r="AF88" i="24" s="1"/>
  <c r="V88" i="24"/>
  <c r="CQ87" i="24"/>
  <c r="CK87" i="24"/>
  <c r="CH87" i="24"/>
  <c r="CB87" i="24"/>
  <c r="BS87" i="24"/>
  <c r="BP87" i="24"/>
  <c r="BM87" i="24"/>
  <c r="BH87" i="24"/>
  <c r="BB87" i="24"/>
  <c r="AW87" i="24"/>
  <c r="AJ87" i="24"/>
  <c r="AM87" i="24"/>
  <c r="AC87" i="24"/>
  <c r="V87" i="24"/>
  <c r="Y87" i="24"/>
  <c r="CQ86" i="24"/>
  <c r="CK86" i="24"/>
  <c r="CH86" i="24"/>
  <c r="CB86" i="24"/>
  <c r="BS86" i="24"/>
  <c r="BP86" i="24"/>
  <c r="BM86" i="24"/>
  <c r="BH86" i="24"/>
  <c r="BB86" i="24"/>
  <c r="AW86" i="24"/>
  <c r="AJ86" i="24"/>
  <c r="AM86" i="24" s="1"/>
  <c r="AC86" i="24"/>
  <c r="V86" i="24"/>
  <c r="Y86" i="24" s="1"/>
  <c r="CQ85" i="24"/>
  <c r="CK85" i="24"/>
  <c r="CH85" i="24"/>
  <c r="CB85" i="24"/>
  <c r="BS85" i="24"/>
  <c r="BP85" i="24"/>
  <c r="BM85" i="24"/>
  <c r="BH85" i="24"/>
  <c r="BB85" i="24"/>
  <c r="AW85" i="24"/>
  <c r="AJ85" i="24"/>
  <c r="AM85" i="24"/>
  <c r="AC85" i="24"/>
  <c r="V85" i="24"/>
  <c r="Y85" i="24" s="1"/>
  <c r="BM84" i="24"/>
  <c r="BH84" i="24"/>
  <c r="BB84" i="24"/>
  <c r="AW84" i="24"/>
  <c r="CQ83" i="24"/>
  <c r="CK83" i="24"/>
  <c r="CH83" i="24"/>
  <c r="CB83" i="24"/>
  <c r="BS83" i="24"/>
  <c r="BP83" i="24"/>
  <c r="BM83" i="24"/>
  <c r="BH83" i="24"/>
  <c r="BB83" i="24"/>
  <c r="AW83" i="24"/>
  <c r="AJ83" i="24"/>
  <c r="AM83" i="24" s="1"/>
  <c r="AC83" i="24"/>
  <c r="V83" i="24"/>
  <c r="Y83" i="24" s="1"/>
  <c r="CQ82" i="24"/>
  <c r="CK82" i="24"/>
  <c r="CH82" i="24"/>
  <c r="CB82" i="24"/>
  <c r="BS82" i="24"/>
  <c r="BP82" i="24"/>
  <c r="BM82" i="24"/>
  <c r="BH82" i="24"/>
  <c r="BB82" i="24"/>
  <c r="AW82" i="24"/>
  <c r="AJ82" i="24"/>
  <c r="AM82" i="24"/>
  <c r="AC82" i="24"/>
  <c r="V82" i="24"/>
  <c r="Y82" i="24"/>
  <c r="CQ81" i="24"/>
  <c r="CK81" i="24"/>
  <c r="CH81" i="24"/>
  <c r="CB81" i="24"/>
  <c r="BS81" i="24"/>
  <c r="BP81" i="24"/>
  <c r="BM81" i="24"/>
  <c r="BH81" i="24"/>
  <c r="BB81" i="24"/>
  <c r="AW81" i="24"/>
  <c r="AJ81" i="24"/>
  <c r="AM81" i="24" s="1"/>
  <c r="AC81" i="24"/>
  <c r="V81" i="24"/>
  <c r="Y81" i="24" s="1"/>
  <c r="CQ80" i="24"/>
  <c r="CK80" i="24"/>
  <c r="CH80" i="24"/>
  <c r="CB80" i="24"/>
  <c r="BS80" i="24"/>
  <c r="BP80" i="24"/>
  <c r="BM80" i="24"/>
  <c r="BH80" i="24"/>
  <c r="BB80" i="24"/>
  <c r="AW80" i="24"/>
  <c r="AJ80" i="24"/>
  <c r="AM80" i="24"/>
  <c r="AC80" i="24"/>
  <c r="V80" i="24"/>
  <c r="CQ79" i="24"/>
  <c r="CK79" i="24"/>
  <c r="CH79" i="24"/>
  <c r="CB79" i="24"/>
  <c r="BS79" i="24"/>
  <c r="BP79" i="24"/>
  <c r="BM79" i="24"/>
  <c r="BH79" i="24"/>
  <c r="BB79" i="24"/>
  <c r="AW79" i="24"/>
  <c r="AJ79" i="24"/>
  <c r="AM79" i="24" s="1"/>
  <c r="AC79" i="24"/>
  <c r="AF79" i="24" s="1"/>
  <c r="V79" i="24"/>
  <c r="Y79" i="24"/>
  <c r="CQ78" i="24"/>
  <c r="CK78" i="24"/>
  <c r="CH78" i="24"/>
  <c r="CB78" i="24"/>
  <c r="BS78" i="24"/>
  <c r="BP78" i="24"/>
  <c r="BM78" i="24"/>
  <c r="BH78" i="24"/>
  <c r="BB78" i="24"/>
  <c r="AW78" i="24"/>
  <c r="AJ78" i="24"/>
  <c r="AC78" i="24"/>
  <c r="V78" i="24"/>
  <c r="Y78" i="24" s="1"/>
  <c r="CQ77" i="24"/>
  <c r="CK77" i="24"/>
  <c r="CH77" i="24"/>
  <c r="CB77" i="24"/>
  <c r="BS77" i="24"/>
  <c r="BP77" i="24"/>
  <c r="BM77" i="24"/>
  <c r="BH77" i="24"/>
  <c r="BB77" i="24"/>
  <c r="AW77" i="24"/>
  <c r="AJ77" i="24"/>
  <c r="AM77" i="24"/>
  <c r="AC77" i="24"/>
  <c r="AF77" i="24" s="1"/>
  <c r="V77" i="24"/>
  <c r="Y77" i="24"/>
  <c r="CQ76" i="24"/>
  <c r="CK76" i="24"/>
  <c r="CH76" i="24"/>
  <c r="CB76" i="24"/>
  <c r="BS76" i="24"/>
  <c r="BP76" i="24"/>
  <c r="BM76" i="24"/>
  <c r="BH76" i="24"/>
  <c r="BB76" i="24"/>
  <c r="AW76" i="24"/>
  <c r="AJ76" i="24"/>
  <c r="AM76" i="24" s="1"/>
  <c r="AC76" i="24"/>
  <c r="V76" i="24"/>
  <c r="Y76" i="24" s="1"/>
  <c r="CO75" i="24"/>
  <c r="CK75" i="24"/>
  <c r="CF75" i="24"/>
  <c r="CB75" i="24"/>
  <c r="BW75" i="24"/>
  <c r="BS75" i="24"/>
  <c r="BH75" i="24"/>
  <c r="BB75" i="24"/>
  <c r="AW75" i="24"/>
  <c r="AJ75" i="24"/>
  <c r="AM75" i="24" s="1"/>
  <c r="AC75" i="24"/>
  <c r="AF75" i="24" s="1"/>
  <c r="V75" i="24"/>
  <c r="CQ74" i="24"/>
  <c r="CK74" i="24"/>
  <c r="CH74" i="24"/>
  <c r="CB74" i="24"/>
  <c r="BS74" i="24"/>
  <c r="BP74" i="24"/>
  <c r="BM74" i="24"/>
  <c r="BH74" i="24"/>
  <c r="BB74" i="24"/>
  <c r="AW74" i="24"/>
  <c r="AJ74" i="24"/>
  <c r="AC74" i="24"/>
  <c r="AF74" i="24" s="1"/>
  <c r="V74" i="24"/>
  <c r="Y74" i="24" s="1"/>
  <c r="CQ73" i="24"/>
  <c r="CK73" i="24"/>
  <c r="CH73" i="24"/>
  <c r="CB73" i="24"/>
  <c r="BS73" i="24"/>
  <c r="BP73" i="24"/>
  <c r="BM73" i="24"/>
  <c r="BH73" i="24"/>
  <c r="BB73" i="24"/>
  <c r="AW73" i="24"/>
  <c r="AJ73" i="24"/>
  <c r="AM73" i="24" s="1"/>
  <c r="AC73" i="24"/>
  <c r="V73" i="24"/>
  <c r="CO72" i="24"/>
  <c r="CK72" i="24"/>
  <c r="CF72" i="24"/>
  <c r="CB72" i="24"/>
  <c r="BW72" i="24"/>
  <c r="BS72" i="24"/>
  <c r="BM72" i="24"/>
  <c r="BH72" i="24"/>
  <c r="BB72" i="24"/>
  <c r="AW72" i="24"/>
  <c r="AJ72" i="24"/>
  <c r="AC72" i="24"/>
  <c r="V72" i="24"/>
  <c r="Y72" i="24" s="1"/>
  <c r="CQ71" i="24"/>
  <c r="CK71" i="24"/>
  <c r="CH71" i="24"/>
  <c r="CB71" i="24"/>
  <c r="BS71" i="24"/>
  <c r="BP71" i="24"/>
  <c r="BM71" i="24"/>
  <c r="BH71" i="24"/>
  <c r="BB71" i="24"/>
  <c r="AW71" i="24"/>
  <c r="AJ71" i="24"/>
  <c r="AM71" i="24" s="1"/>
  <c r="AC71" i="24"/>
  <c r="AF71" i="24" s="1"/>
  <c r="V71" i="24"/>
  <c r="Y71" i="24" s="1"/>
  <c r="CQ70" i="24"/>
  <c r="CK70" i="24"/>
  <c r="CH70" i="24"/>
  <c r="CB70" i="24"/>
  <c r="BS70" i="24"/>
  <c r="BP70" i="24"/>
  <c r="BM70" i="24"/>
  <c r="BH70" i="24"/>
  <c r="BB70" i="24"/>
  <c r="AW70" i="24"/>
  <c r="AJ70" i="24"/>
  <c r="AC70" i="24"/>
  <c r="V70" i="24"/>
  <c r="Y70" i="24" s="1"/>
  <c r="CQ69" i="24"/>
  <c r="CK69" i="24"/>
  <c r="CH69" i="24"/>
  <c r="CB69" i="24"/>
  <c r="BS69" i="24"/>
  <c r="BP69" i="24"/>
  <c r="BM69" i="24"/>
  <c r="BH69" i="24"/>
  <c r="BB69" i="24"/>
  <c r="AW69" i="24"/>
  <c r="AJ69" i="24"/>
  <c r="AM69" i="24" s="1"/>
  <c r="AC69" i="24"/>
  <c r="AF69" i="24" s="1"/>
  <c r="V69" i="24"/>
  <c r="CQ68" i="24"/>
  <c r="CK68" i="24"/>
  <c r="CH68" i="24"/>
  <c r="CB68" i="24"/>
  <c r="BS68" i="24"/>
  <c r="BP68" i="24"/>
  <c r="BM68" i="24"/>
  <c r="BH68" i="24"/>
  <c r="BD68" i="24"/>
  <c r="BB68" i="24"/>
  <c r="AW68" i="24"/>
  <c r="AJ68" i="24"/>
  <c r="AM68" i="24"/>
  <c r="AC68" i="24"/>
  <c r="AF68" i="24" s="1"/>
  <c r="V68" i="24"/>
  <c r="Y68" i="24" s="1"/>
  <c r="CQ67" i="24"/>
  <c r="CK67" i="24"/>
  <c r="CH67" i="24"/>
  <c r="CB67" i="24"/>
  <c r="BS67" i="24"/>
  <c r="BP67" i="24"/>
  <c r="BM67" i="24"/>
  <c r="BH67" i="24"/>
  <c r="BD67" i="24"/>
  <c r="BB67" i="24"/>
  <c r="AW67" i="24"/>
  <c r="AJ67" i="24"/>
  <c r="AC67" i="24"/>
  <c r="V67" i="24"/>
  <c r="Y67" i="24" s="1"/>
  <c r="CF66" i="24"/>
  <c r="BW66" i="24"/>
  <c r="BD66" i="24"/>
  <c r="BB66" i="24"/>
  <c r="AW66" i="24"/>
  <c r="CF65" i="24"/>
  <c r="BW65" i="24"/>
  <c r="BD65" i="24"/>
  <c r="BB65" i="24"/>
  <c r="AW65" i="24"/>
  <c r="CF64" i="24"/>
  <c r="BW64" i="24"/>
  <c r="BD64" i="24"/>
  <c r="BB64" i="24"/>
  <c r="AW64" i="24"/>
  <c r="CF63" i="24"/>
  <c r="BW63" i="24"/>
  <c r="BD63" i="24"/>
  <c r="BB63" i="24"/>
  <c r="AW63" i="24"/>
  <c r="CF62" i="24"/>
  <c r="BW62" i="24"/>
  <c r="BD62" i="24"/>
  <c r="BB62" i="24"/>
  <c r="AW62" i="24"/>
  <c r="CF61" i="24"/>
  <c r="BW61" i="24"/>
  <c r="BD61" i="24"/>
  <c r="BB61" i="24"/>
  <c r="AW61" i="24"/>
  <c r="CF60" i="24"/>
  <c r="BW60" i="24"/>
  <c r="BD60" i="24"/>
  <c r="BB60" i="24"/>
  <c r="AW60" i="24"/>
  <c r="CF59" i="24"/>
  <c r="BW59" i="24"/>
  <c r="BD59" i="24"/>
  <c r="BB59" i="24"/>
  <c r="AW59" i="24"/>
  <c r="CF58" i="24"/>
  <c r="BW58" i="24"/>
  <c r="BB58" i="24"/>
  <c r="AW58" i="24"/>
  <c r="CF57" i="24"/>
  <c r="BW57" i="24"/>
  <c r="BD57" i="24"/>
  <c r="BB57" i="24"/>
  <c r="AW57" i="24"/>
  <c r="CF56" i="24"/>
  <c r="BW56" i="24"/>
  <c r="BD56" i="24"/>
  <c r="BB56" i="24"/>
  <c r="AW56" i="24"/>
  <c r="CF55" i="24"/>
  <c r="BW55" i="24"/>
  <c r="BD55" i="24"/>
  <c r="BB55" i="24"/>
  <c r="AW55" i="24"/>
  <c r="CF54" i="24"/>
  <c r="BW54" i="24"/>
  <c r="BB54" i="24"/>
  <c r="AW54" i="24"/>
  <c r="CF53" i="24"/>
  <c r="BW53" i="24"/>
  <c r="BD53" i="24"/>
  <c r="BB53" i="24"/>
  <c r="AW53" i="24"/>
  <c r="CF52" i="24"/>
  <c r="BW52" i="24"/>
  <c r="BD52" i="24"/>
  <c r="BB52" i="24"/>
  <c r="AW52" i="24"/>
  <c r="CF51" i="24"/>
  <c r="BW51" i="24"/>
  <c r="BD51" i="24"/>
  <c r="BB51" i="24"/>
  <c r="AW51" i="24"/>
  <c r="CF50" i="24"/>
  <c r="BW50" i="24"/>
  <c r="BD50" i="24"/>
  <c r="BB50" i="24"/>
  <c r="AW50" i="24"/>
  <c r="CF49" i="24"/>
  <c r="BW49" i="24"/>
  <c r="BD49" i="24"/>
  <c r="BB49" i="24"/>
  <c r="AW49" i="24"/>
  <c r="CF48" i="24"/>
  <c r="BW48" i="24"/>
  <c r="BD48" i="24"/>
  <c r="BB48" i="24"/>
  <c r="AW48" i="24"/>
  <c r="CO47" i="24"/>
  <c r="CK47" i="24"/>
  <c r="CF47" i="24"/>
  <c r="BW47" i="24"/>
  <c r="BS47" i="24"/>
  <c r="BP47" i="24"/>
  <c r="BM47" i="24"/>
  <c r="BH47" i="24"/>
  <c r="BD47" i="24"/>
  <c r="BB47" i="24"/>
  <c r="AW47" i="24"/>
  <c r="CR46" i="24"/>
  <c r="CQ46" i="24"/>
  <c r="CO46" i="24"/>
  <c r="CK46" i="24"/>
  <c r="CH46" i="24"/>
  <c r="CF46" i="24"/>
  <c r="CB46" i="24"/>
  <c r="BW46" i="24"/>
  <c r="BS46" i="24"/>
  <c r="BP46" i="24"/>
  <c r="BM46" i="24"/>
  <c r="BH46" i="24"/>
  <c r="BD46" i="24"/>
  <c r="BB46" i="24"/>
  <c r="AW46" i="24"/>
  <c r="AP46" i="24"/>
  <c r="CR45" i="24"/>
  <c r="CQ45" i="24"/>
  <c r="CO45" i="24"/>
  <c r="CK45" i="24"/>
  <c r="CH45" i="24"/>
  <c r="CF45" i="24"/>
  <c r="CB45" i="24"/>
  <c r="BW45" i="24"/>
  <c r="BS45" i="24"/>
  <c r="BP45" i="24"/>
  <c r="BM45" i="24"/>
  <c r="BH45" i="24"/>
  <c r="BD45" i="24"/>
  <c r="BB45" i="24"/>
  <c r="AW45" i="24"/>
  <c r="AP45" i="24"/>
  <c r="CF44" i="24"/>
  <c r="BW44" i="24"/>
  <c r="BP44" i="24"/>
  <c r="BM44" i="24"/>
  <c r="BH44" i="24"/>
  <c r="BD44" i="24"/>
  <c r="BB44" i="24"/>
  <c r="AW44" i="24"/>
  <c r="CF43" i="24"/>
  <c r="BW43" i="24"/>
  <c r="BP43" i="24"/>
  <c r="BM43" i="24"/>
  <c r="BH43" i="24"/>
  <c r="BD43" i="24"/>
  <c r="BB43" i="24"/>
  <c r="AW43" i="24"/>
  <c r="CF42" i="24"/>
  <c r="BW42" i="24"/>
  <c r="BP42" i="24"/>
  <c r="BM42" i="24"/>
  <c r="BH42" i="24"/>
  <c r="BB42" i="24"/>
  <c r="AW42" i="24"/>
  <c r="CO41" i="24"/>
  <c r="CK41" i="24"/>
  <c r="CF41" i="24"/>
  <c r="BW41" i="24"/>
  <c r="BS41" i="24"/>
  <c r="BH41" i="24"/>
  <c r="BB41" i="24"/>
  <c r="AW41" i="24"/>
  <c r="CR40" i="24"/>
  <c r="CQ40" i="24"/>
  <c r="CO40" i="24"/>
  <c r="CK40" i="24"/>
  <c r="CH40" i="24"/>
  <c r="CF40" i="24"/>
  <c r="CB40" i="24"/>
  <c r="BW40" i="24"/>
  <c r="BS40" i="24"/>
  <c r="BP40" i="24"/>
  <c r="BM40" i="24"/>
  <c r="BH40" i="24"/>
  <c r="BB40" i="24"/>
  <c r="AW40" i="24"/>
  <c r="AP40" i="24"/>
  <c r="CR39" i="24"/>
  <c r="CQ39" i="24"/>
  <c r="CO39" i="24"/>
  <c r="CK39" i="24"/>
  <c r="CH39" i="24"/>
  <c r="CF39" i="24"/>
  <c r="CB39" i="24"/>
  <c r="BW39" i="24"/>
  <c r="BS39" i="24"/>
  <c r="BP39" i="24"/>
  <c r="BM39" i="24"/>
  <c r="BH39" i="24"/>
  <c r="BB39" i="24"/>
  <c r="AW39" i="24"/>
  <c r="AP39" i="24"/>
  <c r="CO38" i="24"/>
  <c r="CK38" i="24"/>
  <c r="CF38" i="24"/>
  <c r="CB38" i="24"/>
  <c r="BW38" i="24"/>
  <c r="BS38" i="24"/>
  <c r="BM38" i="24"/>
  <c r="BH38" i="24"/>
  <c r="BB38" i="24"/>
  <c r="AW38" i="24"/>
  <c r="AP38" i="24"/>
  <c r="CR37" i="24"/>
  <c r="CQ37" i="24"/>
  <c r="CO37" i="24"/>
  <c r="CK37" i="24"/>
  <c r="CH37" i="24"/>
  <c r="CF37" i="24"/>
  <c r="CB37" i="24"/>
  <c r="BW37" i="24"/>
  <c r="BS37" i="24"/>
  <c r="BP37" i="24"/>
  <c r="BM37" i="24"/>
  <c r="BH37" i="24"/>
  <c r="BB37" i="24"/>
  <c r="AW37" i="24"/>
  <c r="AP37" i="24"/>
  <c r="CR36" i="24"/>
  <c r="CQ36" i="24"/>
  <c r="CO36" i="24"/>
  <c r="CK36" i="24"/>
  <c r="CH36" i="24"/>
  <c r="CF36" i="24"/>
  <c r="CB36" i="24"/>
  <c r="BW36" i="24"/>
  <c r="BS36" i="24"/>
  <c r="BP36" i="24"/>
  <c r="BM36" i="24"/>
  <c r="BH36" i="24"/>
  <c r="BB36" i="24"/>
  <c r="AW36" i="24"/>
  <c r="AP36" i="24"/>
  <c r="CF35" i="24"/>
  <c r="BW35" i="24"/>
  <c r="BB35" i="24"/>
  <c r="AW35" i="24"/>
  <c r="CF34" i="24"/>
  <c r="BW34" i="24"/>
  <c r="BB34" i="24"/>
  <c r="AW34" i="24"/>
  <c r="CF33" i="24"/>
  <c r="BW33" i="24"/>
  <c r="BB33" i="24"/>
  <c r="AW33" i="24"/>
  <c r="CF32" i="24"/>
  <c r="BW32" i="24"/>
  <c r="BP32" i="24"/>
  <c r="BM32" i="24"/>
  <c r="BH32" i="24"/>
  <c r="BB32" i="24"/>
  <c r="AW32" i="24"/>
  <c r="CF31" i="24"/>
  <c r="BW31" i="24"/>
  <c r="BP31" i="24"/>
  <c r="BM31" i="24"/>
  <c r="BH31" i="24"/>
  <c r="BB31" i="24"/>
  <c r="AW31" i="24"/>
  <c r="CF30" i="24"/>
  <c r="BW30" i="24"/>
  <c r="BP30" i="24"/>
  <c r="BM30" i="24"/>
  <c r="BH30" i="24"/>
  <c r="BB30" i="24"/>
  <c r="AW30" i="24"/>
  <c r="CO29" i="24"/>
  <c r="CK29" i="24"/>
  <c r="CF29" i="24"/>
  <c r="BW29" i="24"/>
  <c r="BB29" i="24"/>
  <c r="AW29" i="24"/>
  <c r="CO28" i="24"/>
  <c r="CK28" i="24"/>
  <c r="CF28" i="24"/>
  <c r="BW28" i="24"/>
  <c r="BD28" i="24"/>
  <c r="BB28" i="24"/>
  <c r="AW28" i="24"/>
  <c r="CO27" i="24"/>
  <c r="CK27" i="24"/>
  <c r="CF27" i="24"/>
  <c r="BW27" i="24"/>
  <c r="BD27" i="24"/>
  <c r="BB27" i="24"/>
  <c r="AW27" i="24"/>
  <c r="AP27" i="24"/>
  <c r="CO26" i="24"/>
  <c r="CK26" i="24"/>
  <c r="CF26" i="24"/>
  <c r="BW26" i="24"/>
  <c r="BD26" i="24"/>
  <c r="BB26" i="24"/>
  <c r="AW26" i="24"/>
  <c r="CO25" i="24"/>
  <c r="CK25" i="24"/>
  <c r="CF25" i="24"/>
  <c r="BW25" i="24"/>
  <c r="BD25" i="24"/>
  <c r="BB25" i="24"/>
  <c r="AW25" i="24"/>
  <c r="CO24" i="24"/>
  <c r="CK24" i="24"/>
  <c r="CF24" i="24"/>
  <c r="BW24" i="24"/>
  <c r="BB24" i="24"/>
  <c r="AW24" i="24"/>
  <c r="CO23" i="24"/>
  <c r="CK23" i="24"/>
  <c r="CF23" i="24"/>
  <c r="BW23" i="24"/>
  <c r="BD23" i="24"/>
  <c r="BB23" i="24"/>
  <c r="AW23" i="24"/>
  <c r="CO22" i="24"/>
  <c r="CK22" i="24"/>
  <c r="CF22" i="24"/>
  <c r="BW22" i="24"/>
  <c r="BD22" i="24"/>
  <c r="BB22" i="24"/>
  <c r="AW22" i="24"/>
  <c r="AP22" i="24"/>
  <c r="CO21" i="24"/>
  <c r="CK21" i="24"/>
  <c r="CF21" i="24"/>
  <c r="BW21" i="24"/>
  <c r="BD21" i="24"/>
  <c r="BB21" i="24"/>
  <c r="AW21" i="24"/>
  <c r="CO20" i="24"/>
  <c r="CK20" i="24"/>
  <c r="CF20" i="24"/>
  <c r="BW20" i="24"/>
  <c r="BD20" i="24"/>
  <c r="BB20" i="24"/>
  <c r="AW20" i="24"/>
  <c r="CO19" i="24"/>
  <c r="CK19" i="24"/>
  <c r="CF19" i="24"/>
  <c r="BW19" i="24"/>
  <c r="BD19" i="24"/>
  <c r="BB19" i="24"/>
  <c r="AW19" i="24"/>
  <c r="CO18" i="24"/>
  <c r="CK18" i="24"/>
  <c r="CF18" i="24"/>
  <c r="BW18" i="24"/>
  <c r="BD18" i="24"/>
  <c r="BB18" i="24"/>
  <c r="AW18" i="24"/>
  <c r="CO17" i="24"/>
  <c r="CK17" i="24"/>
  <c r="CF17" i="24"/>
  <c r="BW17" i="24"/>
  <c r="BD17" i="24"/>
  <c r="BB17" i="24"/>
  <c r="AW17" i="24"/>
  <c r="CO16" i="24"/>
  <c r="CF16" i="24"/>
  <c r="BW16" i="24"/>
  <c r="BD16" i="24"/>
  <c r="BB16" i="24"/>
  <c r="AW16" i="24"/>
  <c r="CO15" i="24"/>
  <c r="CF15" i="24"/>
  <c r="BW15" i="24"/>
  <c r="BB15" i="24"/>
  <c r="AW15" i="24"/>
  <c r="CO14" i="24"/>
  <c r="CF14" i="24"/>
  <c r="BW14" i="24"/>
  <c r="BB14" i="24"/>
  <c r="AW14" i="24"/>
  <c r="CO13" i="24"/>
  <c r="CF13" i="24"/>
  <c r="BW13" i="24"/>
  <c r="BB13" i="24"/>
  <c r="AW13" i="24"/>
  <c r="CR12" i="24"/>
  <c r="CQ12" i="24"/>
  <c r="CO12" i="24"/>
  <c r="CK12" i="24"/>
  <c r="CH12" i="24"/>
  <c r="CF12" i="24"/>
  <c r="CB12" i="24"/>
  <c r="BW12" i="24"/>
  <c r="BS12" i="24"/>
  <c r="BP12" i="24"/>
  <c r="BH12" i="24"/>
  <c r="BD12" i="24"/>
  <c r="BB12" i="24"/>
  <c r="AW12" i="24"/>
  <c r="AP12" i="24"/>
  <c r="CO11" i="24"/>
  <c r="CF11" i="24"/>
  <c r="BW11" i="24"/>
  <c r="BD11" i="24"/>
  <c r="BB11" i="24"/>
  <c r="AW11" i="24"/>
  <c r="CR10" i="24"/>
  <c r="CQ10" i="24"/>
  <c r="CO10" i="24"/>
  <c r="CK10" i="24"/>
  <c r="CH10" i="24"/>
  <c r="CF10" i="24"/>
  <c r="CB10" i="24"/>
  <c r="BW10" i="24"/>
  <c r="BS10" i="24"/>
  <c r="BP10" i="24"/>
  <c r="BH10" i="24"/>
  <c r="BB10" i="24"/>
  <c r="AW10" i="24"/>
  <c r="AP10" i="24"/>
  <c r="CO9" i="24"/>
  <c r="CF9" i="24"/>
  <c r="CB9" i="24"/>
  <c r="BW9" i="24"/>
  <c r="BS9" i="24"/>
  <c r="BP9" i="24"/>
  <c r="BM9" i="24"/>
  <c r="BH9" i="24"/>
  <c r="BB9" i="24"/>
  <c r="CF241" i="24"/>
  <c r="CG241" i="24"/>
  <c r="CF264" i="24"/>
  <c r="CG264" i="24"/>
  <c r="CF252" i="24"/>
  <c r="CG252" i="24"/>
  <c r="CF256" i="24"/>
  <c r="CG256" i="24"/>
  <c r="CF267" i="24"/>
  <c r="CG267" i="24"/>
  <c r="CG240" i="24"/>
  <c r="CF259" i="24"/>
  <c r="CG259" i="24"/>
  <c r="CF263" i="24"/>
  <c r="CG263" i="24"/>
  <c r="CF271" i="24"/>
  <c r="CG271" i="24"/>
  <c r="CF275" i="24"/>
  <c r="CG275" i="24"/>
  <c r="CF247" i="24"/>
  <c r="CG247" i="24"/>
  <c r="CF251" i="24"/>
  <c r="CG251" i="24"/>
  <c r="CF255" i="24"/>
  <c r="CG255" i="24"/>
  <c r="CF266" i="24"/>
  <c r="CG266" i="24"/>
  <c r="CF270" i="24"/>
  <c r="CG270" i="24"/>
  <c r="CF274" i="24"/>
  <c r="CG274" i="24"/>
  <c r="CF258" i="24"/>
  <c r="CG258" i="24"/>
  <c r="CF250" i="24"/>
  <c r="CG250" i="24"/>
  <c r="CF254" i="24"/>
  <c r="CG254" i="24"/>
  <c r="CG265" i="24"/>
  <c r="CF269" i="24"/>
  <c r="CG269" i="24"/>
  <c r="CF273" i="24"/>
  <c r="CG273" i="24"/>
  <c r="CF239" i="24"/>
  <c r="CG239" i="24"/>
  <c r="CF243" i="24"/>
  <c r="CG243" i="24"/>
  <c r="CG262" i="24"/>
  <c r="CF235" i="24"/>
  <c r="CG235" i="24"/>
  <c r="CG242" i="24"/>
  <c r="CF246" i="24"/>
  <c r="CF261" i="24"/>
  <c r="CG261" i="24"/>
  <c r="CF249" i="24"/>
  <c r="CG249" i="24"/>
  <c r="CG253" i="24"/>
  <c r="CF272" i="24"/>
  <c r="CG272" i="24"/>
  <c r="Y237" i="24"/>
  <c r="X237" i="24"/>
  <c r="Y276" i="24"/>
  <c r="X276" i="24"/>
  <c r="AE71" i="24"/>
  <c r="CD71" i="24" s="1"/>
  <c r="CG71" i="24" s="1"/>
  <c r="AL79" i="24"/>
  <c r="CM79" i="24"/>
  <c r="CO79" i="24" s="1"/>
  <c r="X81" i="24"/>
  <c r="AL143" i="24"/>
  <c r="CM143" i="24" s="1"/>
  <c r="CP143" i="24" s="1"/>
  <c r="AE148" i="24"/>
  <c r="AL183" i="24"/>
  <c r="CM183" i="24"/>
  <c r="CP183" i="24" s="1"/>
  <c r="AL199" i="24"/>
  <c r="AQ199" i="24" s="1"/>
  <c r="X201" i="24"/>
  <c r="AE209" i="24"/>
  <c r="CD209" i="24" s="1"/>
  <c r="CG209" i="24" s="1"/>
  <c r="AE223" i="24"/>
  <c r="X279" i="24"/>
  <c r="X283" i="24"/>
  <c r="X301" i="24"/>
  <c r="AQ301" i="24" s="1"/>
  <c r="X327" i="24"/>
  <c r="AL68" i="24"/>
  <c r="CM68" i="24" s="1"/>
  <c r="X86" i="24"/>
  <c r="BU86" i="24" s="1"/>
  <c r="X119" i="24"/>
  <c r="X135" i="24"/>
  <c r="BU135" i="24" s="1"/>
  <c r="BW135" i="24" s="1"/>
  <c r="X165" i="24"/>
  <c r="AL166" i="24"/>
  <c r="CM166" i="24" s="1"/>
  <c r="X168" i="24"/>
  <c r="BU168" i="24" s="1"/>
  <c r="AE171" i="24"/>
  <c r="CD171" i="24" s="1"/>
  <c r="AE174" i="24"/>
  <c r="AE177" i="24"/>
  <c r="AL180" i="24"/>
  <c r="CM180" i="24" s="1"/>
  <c r="X182" i="24"/>
  <c r="AE185" i="24"/>
  <c r="X190" i="24"/>
  <c r="AE193" i="24"/>
  <c r="CD193" i="24" s="1"/>
  <c r="CG193" i="24" s="1"/>
  <c r="AL196" i="24"/>
  <c r="CM196" i="24" s="1"/>
  <c r="X198" i="24"/>
  <c r="AE201" i="24"/>
  <c r="CD201" i="24" s="1"/>
  <c r="X208" i="24"/>
  <c r="AQ208" i="24" s="1"/>
  <c r="AL209" i="24"/>
  <c r="X215" i="24"/>
  <c r="AL216" i="24"/>
  <c r="CM216" i="24"/>
  <c r="AL220" i="24"/>
  <c r="CM220" i="24" s="1"/>
  <c r="CP220" i="24" s="1"/>
  <c r="AL223" i="24"/>
  <c r="CM223" i="24" s="1"/>
  <c r="AL227" i="24"/>
  <c r="CM227" i="24" s="1"/>
  <c r="AL231" i="24"/>
  <c r="AL235" i="24"/>
  <c r="CM235" i="24" s="1"/>
  <c r="CP235" i="24" s="1"/>
  <c r="X249" i="24"/>
  <c r="AL250" i="24"/>
  <c r="CM250" i="24" s="1"/>
  <c r="X253" i="24"/>
  <c r="AL254" i="24"/>
  <c r="X268" i="24"/>
  <c r="AL269" i="24"/>
  <c r="X272" i="24"/>
  <c r="AN272" i="24" s="1"/>
  <c r="AR272" i="24" s="1"/>
  <c r="AL273" i="24"/>
  <c r="CM273" i="24" s="1"/>
  <c r="CP273" i="24" s="1"/>
  <c r="AL277" i="24"/>
  <c r="AE279" i="24"/>
  <c r="AE283" i="24"/>
  <c r="X304" i="24"/>
  <c r="X312" i="24"/>
  <c r="X320" i="24"/>
  <c r="X70" i="24"/>
  <c r="BU70" i="24" s="1"/>
  <c r="BW70" i="24" s="1"/>
  <c r="AL81" i="24"/>
  <c r="CM81" i="24" s="1"/>
  <c r="CR81" i="24" s="1"/>
  <c r="X83" i="24"/>
  <c r="BU83" i="24" s="1"/>
  <c r="X102" i="24"/>
  <c r="BU102" i="24" s="1"/>
  <c r="BX102" i="24"/>
  <c r="AL103" i="24"/>
  <c r="AE108" i="24"/>
  <c r="CD119" i="24"/>
  <c r="CF119" i="24" s="1"/>
  <c r="AE124" i="24"/>
  <c r="CD124" i="24" s="1"/>
  <c r="CG124" i="24" s="1"/>
  <c r="X129" i="24"/>
  <c r="AL130" i="24"/>
  <c r="CM130" i="24"/>
  <c r="CP130" i="24" s="1"/>
  <c r="X132" i="24"/>
  <c r="BU132" i="24" s="1"/>
  <c r="BX132" i="24" s="1"/>
  <c r="AE141" i="24"/>
  <c r="AL145" i="24"/>
  <c r="CM145" i="24" s="1"/>
  <c r="CP145" i="24" s="1"/>
  <c r="X147" i="24"/>
  <c r="AL150" i="24"/>
  <c r="CD155" i="24"/>
  <c r="CG155" i="24" s="1"/>
  <c r="AL158" i="24"/>
  <c r="CM158" i="24" s="1"/>
  <c r="CP158" i="24" s="1"/>
  <c r="X162" i="24"/>
  <c r="AL171" i="24"/>
  <c r="CM171" i="24" s="1"/>
  <c r="CM174" i="24"/>
  <c r="CP174" i="24" s="1"/>
  <c r="X176" i="24"/>
  <c r="AL177" i="24"/>
  <c r="CM177" i="24" s="1"/>
  <c r="CO177" i="24" s="1"/>
  <c r="X179" i="24"/>
  <c r="AE182" i="24"/>
  <c r="AO182" i="24" s="1"/>
  <c r="AL185" i="24"/>
  <c r="CM185" i="24" s="1"/>
  <c r="X187" i="24"/>
  <c r="BU187" i="24" s="1"/>
  <c r="BX187" i="24" s="1"/>
  <c r="AE190" i="24"/>
  <c r="AL193" i="24"/>
  <c r="X195" i="24"/>
  <c r="AE198" i="24"/>
  <c r="CD198" i="24"/>
  <c r="AL201" i="24"/>
  <c r="AN201" i="24" s="1"/>
  <c r="AR201" i="24" s="1"/>
  <c r="AE208" i="24"/>
  <c r="AE219" i="24"/>
  <c r="CD219" i="24" s="1"/>
  <c r="AE226" i="24"/>
  <c r="AE230" i="24"/>
  <c r="CD230" i="24" s="1"/>
  <c r="CF230" i="24" s="1"/>
  <c r="AE234" i="24"/>
  <c r="CD234" i="24" s="1"/>
  <c r="CG234" i="24" s="1"/>
  <c r="AL238" i="24"/>
  <c r="AN238" i="24" s="1"/>
  <c r="AR238" i="24" s="1"/>
  <c r="AL242" i="24"/>
  <c r="CM242" i="24" s="1"/>
  <c r="X245" i="24"/>
  <c r="AL246" i="24"/>
  <c r="AE257" i="24"/>
  <c r="X260" i="24"/>
  <c r="BU260" i="24" s="1"/>
  <c r="BW260" i="24" s="1"/>
  <c r="AL261" i="24"/>
  <c r="X264" i="24"/>
  <c r="AE276" i="24"/>
  <c r="AL279" i="24"/>
  <c r="CM279" i="24" s="1"/>
  <c r="CR279" i="24" s="1"/>
  <c r="X280" i="24"/>
  <c r="AQ280" i="24" s="1"/>
  <c r="CM283" i="24"/>
  <c r="X299" i="24"/>
  <c r="AO299" i="24"/>
  <c r="X307" i="24"/>
  <c r="AN307" i="24" s="1"/>
  <c r="AR307" i="24" s="1"/>
  <c r="X313" i="24"/>
  <c r="X321" i="24"/>
  <c r="X329" i="24"/>
  <c r="AL73" i="24"/>
  <c r="CM73" i="24" s="1"/>
  <c r="CP73" i="24" s="1"/>
  <c r="AL86" i="24"/>
  <c r="CM86" i="24"/>
  <c r="CP86" i="24" s="1"/>
  <c r="AE91" i="24"/>
  <c r="CD91" i="24" s="1"/>
  <c r="CG91" i="24" s="1"/>
  <c r="AL99" i="24"/>
  <c r="CM99" i="24" s="1"/>
  <c r="CP99" i="24" s="1"/>
  <c r="AE102" i="24"/>
  <c r="CM117" i="24"/>
  <c r="CP117" i="24" s="1"/>
  <c r="X121" i="24"/>
  <c r="AL124" i="24"/>
  <c r="X126" i="24"/>
  <c r="BU126" i="24"/>
  <c r="BX126" i="24" s="1"/>
  <c r="AE129" i="24"/>
  <c r="AE132" i="24"/>
  <c r="CD132" i="24" s="1"/>
  <c r="AL135" i="24"/>
  <c r="CM135" i="24" s="1"/>
  <c r="CO135" i="24" s="1"/>
  <c r="X137" i="24"/>
  <c r="AL141" i="24"/>
  <c r="CM141" i="24" s="1"/>
  <c r="CP141" i="24" s="1"/>
  <c r="X142" i="24"/>
  <c r="X144" i="24"/>
  <c r="BU144" i="24"/>
  <c r="AL155" i="24"/>
  <c r="CM155" i="24" s="1"/>
  <c r="X157" i="24"/>
  <c r="AE160" i="24"/>
  <c r="AL168" i="24"/>
  <c r="X170" i="24"/>
  <c r="AN170" i="24" s="1"/>
  <c r="AR170" i="24" s="1"/>
  <c r="X173" i="24"/>
  <c r="AE179" i="24"/>
  <c r="AQ179" i="24" s="1"/>
  <c r="AL182" i="24"/>
  <c r="X184" i="24"/>
  <c r="AE187" i="24"/>
  <c r="AL190" i="24"/>
  <c r="X192" i="24"/>
  <c r="BU192" i="24" s="1"/>
  <c r="AE195" i="24"/>
  <c r="AL198" i="24"/>
  <c r="X200" i="24"/>
  <c r="BU200" i="24" s="1"/>
  <c r="AL208" i="24"/>
  <c r="CM208" i="24"/>
  <c r="AL211" i="24"/>
  <c r="CM211" i="24" s="1"/>
  <c r="CP211" i="24" s="1"/>
  <c r="X214" i="24"/>
  <c r="AL215" i="24"/>
  <c r="X218" i="24"/>
  <c r="AL219" i="24"/>
  <c r="CM219" i="24"/>
  <c r="CR219" i="24" s="1"/>
  <c r="X225" i="24"/>
  <c r="AL226" i="24"/>
  <c r="CM226" i="24" s="1"/>
  <c r="X229" i="24"/>
  <c r="AL230" i="24"/>
  <c r="CM230" i="24" s="1"/>
  <c r="AL234" i="24"/>
  <c r="CM234" i="24" s="1"/>
  <c r="CP234" i="24" s="1"/>
  <c r="X248" i="24"/>
  <c r="AL249" i="24"/>
  <c r="CM249" i="24"/>
  <c r="CO249" i="24" s="1"/>
  <c r="X252" i="24"/>
  <c r="BU252" i="24"/>
  <c r="BX252" i="24" s="1"/>
  <c r="AL253" i="24"/>
  <c r="CM253" i="24" s="1"/>
  <c r="CP253" i="24" s="1"/>
  <c r="X256" i="24"/>
  <c r="X267" i="24"/>
  <c r="BU267" i="24"/>
  <c r="BX267" i="24" s="1"/>
  <c r="AL268" i="24"/>
  <c r="X271" i="24"/>
  <c r="AL272" i="24"/>
  <c r="CM272" i="24"/>
  <c r="CP272" i="24" s="1"/>
  <c r="AE280" i="24"/>
  <c r="AN280" i="24" s="1"/>
  <c r="AR280" i="24" s="1"/>
  <c r="X302" i="24"/>
  <c r="X322" i="24"/>
  <c r="X330" i="24"/>
  <c r="AE68" i="24"/>
  <c r="AL87" i="24"/>
  <c r="CM87" i="24" s="1"/>
  <c r="CO87" i="24" s="1"/>
  <c r="X89" i="24"/>
  <c r="BU89" i="24" s="1"/>
  <c r="AE92" i="24"/>
  <c r="AL100" i="24"/>
  <c r="CM100" i="24" s="1"/>
  <c r="CO100" i="24" s="1"/>
  <c r="AE115" i="24"/>
  <c r="CD115" i="24" s="1"/>
  <c r="AE122" i="24"/>
  <c r="AL120" i="24"/>
  <c r="CM120" i="24" s="1"/>
  <c r="CO120" i="24" s="1"/>
  <c r="X145" i="24"/>
  <c r="AE163" i="24"/>
  <c r="CD163" i="24" s="1"/>
  <c r="AE166" i="24"/>
  <c r="X177" i="24"/>
  <c r="BU177" i="24" s="1"/>
  <c r="AE212" i="24"/>
  <c r="CD212" i="24" s="1"/>
  <c r="CG212" i="24" s="1"/>
  <c r="AE220" i="24"/>
  <c r="CD220" i="24" s="1"/>
  <c r="X238" i="24"/>
  <c r="BW238" i="24"/>
  <c r="AL239" i="24"/>
  <c r="CM239" i="24" s="1"/>
  <c r="AL243" i="24"/>
  <c r="CM243" i="24" s="1"/>
  <c r="AE277" i="24"/>
  <c r="AL282" i="24"/>
  <c r="CM282" i="24" s="1"/>
  <c r="AE145" i="24"/>
  <c r="AE158" i="24"/>
  <c r="CD158" i="24" s="1"/>
  <c r="CG158" i="24" s="1"/>
  <c r="AL161" i="24"/>
  <c r="AL102" i="24"/>
  <c r="X118" i="24"/>
  <c r="BU118" i="24" s="1"/>
  <c r="AE121" i="24"/>
  <c r="X140" i="24"/>
  <c r="AE157" i="24"/>
  <c r="AE170" i="24"/>
  <c r="CD170" i="24"/>
  <c r="AL176" i="24"/>
  <c r="AL179" i="24"/>
  <c r="X181" i="24"/>
  <c r="AE192" i="24"/>
  <c r="CD192" i="24"/>
  <c r="AL195" i="24"/>
  <c r="X197" i="24"/>
  <c r="AE200" i="24"/>
  <c r="CD200" i="24" s="1"/>
  <c r="CF214" i="24"/>
  <c r="AE225" i="24"/>
  <c r="AE229" i="24"/>
  <c r="CD229" i="24" s="1"/>
  <c r="CF229" i="24" s="1"/>
  <c r="AE233" i="24"/>
  <c r="AE237" i="24"/>
  <c r="X244" i="24"/>
  <c r="AO244" i="24" s="1"/>
  <c r="AL260" i="24"/>
  <c r="CM260" i="24" s="1"/>
  <c r="CP260" i="24" s="1"/>
  <c r="AL264" i="24"/>
  <c r="AL280" i="24"/>
  <c r="CM280" i="24" s="1"/>
  <c r="X305" i="24"/>
  <c r="AN305" i="24" s="1"/>
  <c r="AR305" i="24" s="1"/>
  <c r="X315" i="24"/>
  <c r="X323" i="24"/>
  <c r="X331" i="24"/>
  <c r="AL75" i="24"/>
  <c r="AE77" i="24"/>
  <c r="AL80" i="24"/>
  <c r="CM80" i="24"/>
  <c r="X82" i="24"/>
  <c r="BU82" i="24" s="1"/>
  <c r="CR82" i="24" s="1"/>
  <c r="AL88" i="24"/>
  <c r="BU95" i="24"/>
  <c r="BX95" i="24" s="1"/>
  <c r="AL96" i="24"/>
  <c r="CM96" i="24" s="1"/>
  <c r="X110" i="24"/>
  <c r="BU110" i="24" s="1"/>
  <c r="BX110" i="24" s="1"/>
  <c r="AE116" i="24"/>
  <c r="AE118" i="24"/>
  <c r="AL121" i="24"/>
  <c r="AN121" i="24" s="1"/>
  <c r="AR121" i="24" s="1"/>
  <c r="AE123" i="24"/>
  <c r="AL126" i="24"/>
  <c r="CM126" i="24" s="1"/>
  <c r="CP126" i="24" s="1"/>
  <c r="X128" i="24"/>
  <c r="AQ128" i="24" s="1"/>
  <c r="AL137" i="24"/>
  <c r="CM137" i="24"/>
  <c r="AE140" i="24"/>
  <c r="CD140" i="24" s="1"/>
  <c r="CG140" i="24" s="1"/>
  <c r="AL144" i="24"/>
  <c r="CM144" i="24" s="1"/>
  <c r="AL157" i="24"/>
  <c r="X159" i="24"/>
  <c r="BU159" i="24" s="1"/>
  <c r="AE167" i="24"/>
  <c r="AL170" i="24"/>
  <c r="CM170" i="24" s="1"/>
  <c r="X172" i="24"/>
  <c r="AL173" i="24"/>
  <c r="CM173" i="24" s="1"/>
  <c r="X178" i="24"/>
  <c r="AE181" i="24"/>
  <c r="CD181" i="24"/>
  <c r="CG181" i="24" s="1"/>
  <c r="AL184" i="24"/>
  <c r="CM184" i="24"/>
  <c r="CP184" i="24" s="1"/>
  <c r="X186" i="24"/>
  <c r="BU186" i="24"/>
  <c r="BW186" i="24" s="1"/>
  <c r="AE189" i="24"/>
  <c r="AQ189" i="24" s="1"/>
  <c r="AL192" i="24"/>
  <c r="CM192" i="24" s="1"/>
  <c r="CP192" i="24"/>
  <c r="X194" i="24"/>
  <c r="BU194" i="24"/>
  <c r="BX194" i="24" s="1"/>
  <c r="AE197" i="24"/>
  <c r="CD197" i="24"/>
  <c r="AL200" i="24"/>
  <c r="CM200" i="24"/>
  <c r="CO200" i="24" s="1"/>
  <c r="X213" i="24"/>
  <c r="AL214" i="24"/>
  <c r="AL218" i="24"/>
  <c r="CM218" i="24" s="1"/>
  <c r="X224" i="24"/>
  <c r="AL225" i="24"/>
  <c r="CM225" i="24" s="1"/>
  <c r="X228" i="24"/>
  <c r="AL229" i="24"/>
  <c r="CM229" i="24" s="1"/>
  <c r="CP229" i="24" s="1"/>
  <c r="AL233" i="24"/>
  <c r="CM233" i="24" s="1"/>
  <c r="X236" i="24"/>
  <c r="X247" i="24"/>
  <c r="BU247" i="24" s="1"/>
  <c r="X251" i="24"/>
  <c r="BU251" i="24" s="1"/>
  <c r="AL252" i="24"/>
  <c r="X255" i="24"/>
  <c r="AL256" i="24"/>
  <c r="X266" i="24"/>
  <c r="BU266" i="24" s="1"/>
  <c r="X270" i="24"/>
  <c r="AL271" i="24"/>
  <c r="AQ271" i="24" s="1"/>
  <c r="X274" i="24"/>
  <c r="BU274" i="24" s="1"/>
  <c r="AL275" i="24"/>
  <c r="CM275" i="24"/>
  <c r="AE281" i="24"/>
  <c r="X300" i="24"/>
  <c r="AN300" i="24"/>
  <c r="AR300" i="24" s="1"/>
  <c r="X308" i="24"/>
  <c r="X316" i="24"/>
  <c r="X324" i="24"/>
  <c r="AE109" i="24"/>
  <c r="X127" i="24"/>
  <c r="BU127" i="24" s="1"/>
  <c r="BW127" i="24" s="1"/>
  <c r="X130" i="24"/>
  <c r="AE139" i="24"/>
  <c r="CD139" i="24" s="1"/>
  <c r="AL156" i="24"/>
  <c r="CM156" i="24" s="1"/>
  <c r="CP156" i="24" s="1"/>
  <c r="X158" i="24"/>
  <c r="AE161" i="24"/>
  <c r="X174" i="24"/>
  <c r="AE180" i="24"/>
  <c r="CD180" i="24" s="1"/>
  <c r="AE188" i="24"/>
  <c r="CD188" i="24" s="1"/>
  <c r="AL191" i="24"/>
  <c r="CM191" i="24" s="1"/>
  <c r="AE196" i="24"/>
  <c r="AQ196" i="24" s="1"/>
  <c r="AE231" i="24"/>
  <c r="CD231" i="24" s="1"/>
  <c r="CG231" i="24" s="1"/>
  <c r="X261" i="24"/>
  <c r="X311" i="24"/>
  <c r="X99" i="24"/>
  <c r="BW99" i="24"/>
  <c r="AL148" i="24"/>
  <c r="CM148" i="24" s="1"/>
  <c r="X150" i="24"/>
  <c r="AO150" i="24" s="1"/>
  <c r="X77" i="24"/>
  <c r="BU77" i="24"/>
  <c r="BX77" i="24" s="1"/>
  <c r="AL91" i="24"/>
  <c r="CM91" i="24" s="1"/>
  <c r="CO91" i="24" s="1"/>
  <c r="AE96" i="24"/>
  <c r="X101" i="24"/>
  <c r="AL129" i="24"/>
  <c r="AO129" i="24" s="1"/>
  <c r="AE144" i="24"/>
  <c r="CD144" i="24"/>
  <c r="CG144" i="24" s="1"/>
  <c r="AL147" i="24"/>
  <c r="CM147" i="24" s="1"/>
  <c r="AL160" i="24"/>
  <c r="CM160" i="24" s="1"/>
  <c r="AL162" i="24"/>
  <c r="CM162" i="24"/>
  <c r="CO162" i="24" s="1"/>
  <c r="AE184" i="24"/>
  <c r="X74" i="24"/>
  <c r="BU74" i="24" s="1"/>
  <c r="BX74" i="24" s="1"/>
  <c r="X79" i="24"/>
  <c r="X87" i="24"/>
  <c r="BU87" i="24" s="1"/>
  <c r="AE95" i="24"/>
  <c r="AO95" i="24" s="1"/>
  <c r="AL116" i="24"/>
  <c r="CM116" i="24" s="1"/>
  <c r="AL134" i="24"/>
  <c r="CM134" i="24"/>
  <c r="AE159" i="24"/>
  <c r="AL164" i="24"/>
  <c r="AL167" i="24"/>
  <c r="CM167" i="24" s="1"/>
  <c r="X169" i="24"/>
  <c r="AE178" i="24"/>
  <c r="X183" i="24"/>
  <c r="AE186" i="24"/>
  <c r="AQ186" i="24" s="1"/>
  <c r="CF186" i="24"/>
  <c r="AL189" i="24"/>
  <c r="X191" i="24"/>
  <c r="AE194" i="24"/>
  <c r="AL197" i="24"/>
  <c r="CM197" i="24" s="1"/>
  <c r="CP197" i="24" s="1"/>
  <c r="X199" i="24"/>
  <c r="AE213" i="24"/>
  <c r="CD213" i="24"/>
  <c r="CG213" i="24" s="1"/>
  <c r="AE228" i="24"/>
  <c r="CD228" i="24" s="1"/>
  <c r="AE232" i="24"/>
  <c r="CD232" i="24" s="1"/>
  <c r="AL240" i="24"/>
  <c r="CM240" i="24" s="1"/>
  <c r="CP240" i="24" s="1"/>
  <c r="AL244" i="24"/>
  <c r="CM244" i="24"/>
  <c r="CP244" i="24" s="1"/>
  <c r="X258" i="24"/>
  <c r="AL259" i="24"/>
  <c r="CM259" i="24"/>
  <c r="CO259" i="24" s="1"/>
  <c r="CP259" i="24"/>
  <c r="X262" i="24"/>
  <c r="AL263" i="24"/>
  <c r="CM263" i="24" s="1"/>
  <c r="X278" i="24"/>
  <c r="AL281" i="24"/>
  <c r="CM281" i="24" s="1"/>
  <c r="X282" i="24"/>
  <c r="X309" i="24"/>
  <c r="X317" i="24"/>
  <c r="X325" i="24"/>
  <c r="AL169" i="24"/>
  <c r="X171" i="24"/>
  <c r="X185" i="24"/>
  <c r="BU185" i="24"/>
  <c r="BX185" i="24" s="1"/>
  <c r="X193" i="24"/>
  <c r="AE216" i="24"/>
  <c r="AE227" i="24"/>
  <c r="CD227" i="24" s="1"/>
  <c r="X242" i="24"/>
  <c r="BU242" i="24" s="1"/>
  <c r="X246" i="24"/>
  <c r="BU246" i="24" s="1"/>
  <c r="AL278" i="24"/>
  <c r="CM278" i="24"/>
  <c r="CP278" i="24" s="1"/>
  <c r="X67" i="24"/>
  <c r="BU67" i="24" s="1"/>
  <c r="AL71" i="24"/>
  <c r="CM71" i="24"/>
  <c r="CP71" i="24" s="1"/>
  <c r="AL76" i="24"/>
  <c r="CM76" i="24" s="1"/>
  <c r="X78" i="24"/>
  <c r="AE89" i="24"/>
  <c r="AL115" i="24"/>
  <c r="AL122" i="24"/>
  <c r="X124" i="24"/>
  <c r="AE127" i="24"/>
  <c r="CD127" i="24" s="1"/>
  <c r="CF127" i="24" s="1"/>
  <c r="AE130" i="24"/>
  <c r="AL139" i="24"/>
  <c r="CM139" i="24"/>
  <c r="CP139" i="24" s="1"/>
  <c r="X141" i="24"/>
  <c r="AL188" i="24"/>
  <c r="CM188" i="24"/>
  <c r="CO188" i="24" s="1"/>
  <c r="X72" i="24"/>
  <c r="X85" i="24"/>
  <c r="BU85" i="24"/>
  <c r="CR85" i="24" s="1"/>
  <c r="AE88" i="24"/>
  <c r="AE126" i="24"/>
  <c r="AL132" i="24"/>
  <c r="AO132" i="24" s="1"/>
  <c r="AP132" i="24" s="1"/>
  <c r="X134" i="24"/>
  <c r="AE142" i="24"/>
  <c r="AN142" i="24" s="1"/>
  <c r="AR142" i="24" s="1"/>
  <c r="X149" i="24"/>
  <c r="X167" i="24"/>
  <c r="AL187" i="24"/>
  <c r="CM187" i="24" s="1"/>
  <c r="X189" i="24"/>
  <c r="BU189" i="24" s="1"/>
  <c r="BX189" i="24" s="1"/>
  <c r="AE69" i="24"/>
  <c r="CD69" i="24" s="1"/>
  <c r="CG69" i="24" s="1"/>
  <c r="AL77" i="24"/>
  <c r="CM77" i="24" s="1"/>
  <c r="AL85" i="24"/>
  <c r="CM85" i="24"/>
  <c r="CP85" i="24" s="1"/>
  <c r="AE90" i="24"/>
  <c r="CD90" i="24" s="1"/>
  <c r="CF90" i="24" s="1"/>
  <c r="AL101" i="24"/>
  <c r="CM101" i="24" s="1"/>
  <c r="CO101" i="24" s="1"/>
  <c r="AL118" i="24"/>
  <c r="CM118" i="24"/>
  <c r="CP118" i="24" s="1"/>
  <c r="X120" i="24"/>
  <c r="AL123" i="24"/>
  <c r="X125" i="24"/>
  <c r="AE128" i="24"/>
  <c r="CD128" i="24" s="1"/>
  <c r="CF128" i="24" s="1"/>
  <c r="X136" i="24"/>
  <c r="AL140" i="24"/>
  <c r="CM140" i="24" s="1"/>
  <c r="CP140" i="24" s="1"/>
  <c r="X143" i="24"/>
  <c r="BU143" i="24" s="1"/>
  <c r="BW143" i="24" s="1"/>
  <c r="AE146" i="24"/>
  <c r="AL149" i="24"/>
  <c r="CM149" i="24" s="1"/>
  <c r="CP149" i="24" s="1"/>
  <c r="X156" i="24"/>
  <c r="AE175" i="24"/>
  <c r="CD175" i="24"/>
  <c r="CG175" i="24" s="1"/>
  <c r="AL181" i="24"/>
  <c r="CM181" i="24" s="1"/>
  <c r="AE217" i="24"/>
  <c r="CD217" i="24" s="1"/>
  <c r="CG217" i="24" s="1"/>
  <c r="AE221" i="24"/>
  <c r="CD221" i="24" s="1"/>
  <c r="AE224" i="24"/>
  <c r="CD224" i="24" s="1"/>
  <c r="X239" i="24"/>
  <c r="X243" i="24"/>
  <c r="X71" i="24"/>
  <c r="AE74" i="24"/>
  <c r="CD74" i="24" s="1"/>
  <c r="CG74" i="24" s="1"/>
  <c r="X76" i="24"/>
  <c r="BU76" i="24" s="1"/>
  <c r="AE79" i="24"/>
  <c r="AL82" i="24"/>
  <c r="CM82" i="24" s="1"/>
  <c r="CO82" i="24" s="1"/>
  <c r="AL90" i="24"/>
  <c r="CM90" i="24" s="1"/>
  <c r="CO90" i="24" s="1"/>
  <c r="X92" i="24"/>
  <c r="AL95" i="24"/>
  <c r="CM95" i="24" s="1"/>
  <c r="X109" i="24"/>
  <c r="BU109" i="24" s="1"/>
  <c r="AL110" i="24"/>
  <c r="CM110" i="24" s="1"/>
  <c r="CP110" i="24" s="1"/>
  <c r="X115" i="24"/>
  <c r="AE120" i="24"/>
  <c r="AQ120" i="24" s="1"/>
  <c r="X122" i="24"/>
  <c r="AO122" i="24" s="1"/>
  <c r="AE125" i="24"/>
  <c r="AL128" i="24"/>
  <c r="CM128" i="24" s="1"/>
  <c r="AL131" i="24"/>
  <c r="CM131" i="24"/>
  <c r="CP131" i="24"/>
  <c r="AE136" i="24"/>
  <c r="X148" i="24"/>
  <c r="BU148" i="24" s="1"/>
  <c r="AL159" i="24"/>
  <c r="CM159" i="24"/>
  <c r="CO159" i="24" s="1"/>
  <c r="X161" i="24"/>
  <c r="X163" i="24"/>
  <c r="BU163" i="24" s="1"/>
  <c r="X166" i="24"/>
  <c r="AL172" i="24"/>
  <c r="AL175" i="24"/>
  <c r="CM175" i="24" s="1"/>
  <c r="CP175" i="24" s="1"/>
  <c r="AL178" i="24"/>
  <c r="CM178" i="24" s="1"/>
  <c r="CR178" i="24" s="1"/>
  <c r="X180" i="24"/>
  <c r="AE183" i="24"/>
  <c r="AO183" i="24" s="1"/>
  <c r="CF183" i="24"/>
  <c r="AL186" i="24"/>
  <c r="CM186" i="24" s="1"/>
  <c r="X188" i="24"/>
  <c r="AN188" i="24" s="1"/>
  <c r="AE191" i="24"/>
  <c r="CD191" i="24"/>
  <c r="AL194" i="24"/>
  <c r="X196" i="24"/>
  <c r="BU196" i="24"/>
  <c r="BW196" i="24" s="1"/>
  <c r="BX196" i="24"/>
  <c r="AE199" i="24"/>
  <c r="X209" i="24"/>
  <c r="X212" i="24"/>
  <c r="AL213" i="24"/>
  <c r="CM213" i="24" s="1"/>
  <c r="CP213" i="24" s="1"/>
  <c r="X216" i="24"/>
  <c r="AL217" i="24"/>
  <c r="CM217" i="24" s="1"/>
  <c r="CR217" i="24" s="1"/>
  <c r="X220" i="24"/>
  <c r="AL221" i="24"/>
  <c r="CM221" i="24" s="1"/>
  <c r="X223" i="24"/>
  <c r="AL224" i="24"/>
  <c r="X227" i="24"/>
  <c r="AL228" i="24"/>
  <c r="CM228" i="24" s="1"/>
  <c r="AL232" i="24"/>
  <c r="CM232" i="24" s="1"/>
  <c r="CR232" i="24" s="1"/>
  <c r="X235" i="24"/>
  <c r="AL236" i="24"/>
  <c r="CM236" i="24" s="1"/>
  <c r="CO236" i="24" s="1"/>
  <c r="AL247" i="24"/>
  <c r="CM247" i="24"/>
  <c r="CP247" i="24" s="1"/>
  <c r="X250" i="24"/>
  <c r="AO250" i="24" s="1"/>
  <c r="AL251" i="24"/>
  <c r="X254" i="24"/>
  <c r="AL255" i="24"/>
  <c r="CM255" i="24" s="1"/>
  <c r="X265" i="24"/>
  <c r="AL266" i="24"/>
  <c r="X269" i="24"/>
  <c r="BU269" i="24" s="1"/>
  <c r="BX269" i="24" s="1"/>
  <c r="AL270" i="24"/>
  <c r="X273" i="24"/>
  <c r="AL274" i="24"/>
  <c r="AN274" i="24" s="1"/>
  <c r="AR274" i="24" s="1"/>
  <c r="X277" i="24"/>
  <c r="AE282" i="24"/>
  <c r="AQ282" i="24" s="1"/>
  <c r="X306" i="24"/>
  <c r="AO306" i="24" s="1"/>
  <c r="X310" i="24"/>
  <c r="X318" i="24"/>
  <c r="X326" i="24"/>
  <c r="CF120" i="24"/>
  <c r="CF82" i="24"/>
  <c r="CF218" i="24"/>
  <c r="AN295" i="24"/>
  <c r="AR295" i="24" s="1"/>
  <c r="AO288" i="24"/>
  <c r="AQ296" i="24"/>
  <c r="AQ294" i="24"/>
  <c r="AQ286" i="24"/>
  <c r="AO296" i="24"/>
  <c r="AN287" i="24"/>
  <c r="AQ287" i="24"/>
  <c r="AO287" i="24"/>
  <c r="AQ295" i="24"/>
  <c r="AO295" i="24"/>
  <c r="AN296" i="24"/>
  <c r="AR296" i="24" s="1"/>
  <c r="AN294" i="24"/>
  <c r="AR294" i="24" s="1"/>
  <c r="AN286" i="24"/>
  <c r="AR286" i="24" s="1"/>
  <c r="BY585" i="24"/>
  <c r="BW96" i="24"/>
  <c r="AQ284" i="24"/>
  <c r="AO284" i="24"/>
  <c r="AP284" i="24" s="1"/>
  <c r="AN284" i="24"/>
  <c r="AR284" i="24" s="1"/>
  <c r="AO291" i="24"/>
  <c r="AN291" i="24"/>
  <c r="AR291" i="24" s="1"/>
  <c r="AQ291" i="24"/>
  <c r="BK586" i="24"/>
  <c r="BK587" i="24" s="1"/>
  <c r="AQ285" i="24"/>
  <c r="AN285" i="24"/>
  <c r="AR285" i="24" s="1"/>
  <c r="AO285" i="24"/>
  <c r="AP285" i="24" s="1"/>
  <c r="AQ292" i="24"/>
  <c r="AO292" i="24"/>
  <c r="AN292" i="24"/>
  <c r="AR292" i="24" s="1"/>
  <c r="AQ293" i="24"/>
  <c r="AN293" i="24"/>
  <c r="AP293" i="24" s="1"/>
  <c r="AR293" i="24"/>
  <c r="AO293" i="24"/>
  <c r="AO286" i="24"/>
  <c r="AO294" i="24"/>
  <c r="CO175" i="24"/>
  <c r="CO80" i="24"/>
  <c r="CP80" i="24"/>
  <c r="CO130" i="24"/>
  <c r="CO250" i="24"/>
  <c r="CP250" i="24"/>
  <c r="CO180" i="24"/>
  <c r="CP180" i="24"/>
  <c r="CF71" i="24"/>
  <c r="CO139" i="24"/>
  <c r="CF227" i="24"/>
  <c r="CG227" i="24"/>
  <c r="CF155" i="24"/>
  <c r="CO273" i="24"/>
  <c r="CF201" i="24"/>
  <c r="CG201" i="24"/>
  <c r="CO183" i="24"/>
  <c r="CP217" i="24"/>
  <c r="CP82" i="24"/>
  <c r="CF69" i="24"/>
  <c r="CF132" i="24"/>
  <c r="CG132" i="24"/>
  <c r="CO174" i="24"/>
  <c r="CF231" i="24"/>
  <c r="CO184" i="24"/>
  <c r="CO158" i="24"/>
  <c r="CO155" i="24"/>
  <c r="CP155" i="24"/>
  <c r="CR283" i="24"/>
  <c r="CP283" i="24"/>
  <c r="CF171" i="24"/>
  <c r="CG171" i="24"/>
  <c r="CO143" i="24"/>
  <c r="CO71" i="24"/>
  <c r="CO239" i="24"/>
  <c r="CP239" i="24"/>
  <c r="CF74" i="24"/>
  <c r="CF217" i="24"/>
  <c r="CF192" i="24"/>
  <c r="CG192" i="24"/>
  <c r="CF91" i="24"/>
  <c r="CO242" i="24"/>
  <c r="CO185" i="24"/>
  <c r="CP185" i="24"/>
  <c r="CO265" i="24"/>
  <c r="CP265" i="24"/>
  <c r="CO166" i="24"/>
  <c r="CP166" i="24"/>
  <c r="CP282" i="24"/>
  <c r="CO211" i="24"/>
  <c r="CP177" i="24"/>
  <c r="CO118" i="24"/>
  <c r="CF188" i="24"/>
  <c r="CG188" i="24"/>
  <c r="CO243" i="24"/>
  <c r="CP243" i="24"/>
  <c r="CO171" i="24"/>
  <c r="CP171" i="24"/>
  <c r="CP196" i="24"/>
  <c r="CR281" i="24"/>
  <c r="CP281" i="24"/>
  <c r="CF158" i="24"/>
  <c r="CP87" i="24"/>
  <c r="CO219" i="24"/>
  <c r="CP219" i="24"/>
  <c r="CO145" i="24"/>
  <c r="CG90" i="24"/>
  <c r="CP91" i="24"/>
  <c r="CO170" i="24"/>
  <c r="CP170" i="24"/>
  <c r="CF140" i="24"/>
  <c r="CO260" i="24"/>
  <c r="CF220" i="24"/>
  <c r="CG220" i="24"/>
  <c r="CO234" i="24"/>
  <c r="CO68" i="24"/>
  <c r="CP68" i="24"/>
  <c r="CP79" i="24"/>
  <c r="CF144" i="24"/>
  <c r="CO156" i="24"/>
  <c r="CR230" i="24"/>
  <c r="CP230" i="24"/>
  <c r="CO117" i="24"/>
  <c r="CF198" i="24"/>
  <c r="CG198" i="24"/>
  <c r="CO240" i="24"/>
  <c r="CO126" i="24"/>
  <c r="CO99" i="24"/>
  <c r="CF219" i="24"/>
  <c r="CG219" i="24"/>
  <c r="CO140" i="24"/>
  <c r="CP120" i="24"/>
  <c r="CP249" i="24"/>
  <c r="CO73" i="24"/>
  <c r="CG119" i="24"/>
  <c r="CF193" i="24"/>
  <c r="CO128" i="24"/>
  <c r="CP128" i="24"/>
  <c r="CF175" i="24"/>
  <c r="CO85" i="24"/>
  <c r="CR233" i="24"/>
  <c r="CF115" i="24"/>
  <c r="CG115" i="24"/>
  <c r="CO141" i="24"/>
  <c r="CO86" i="24"/>
  <c r="CR211" i="24"/>
  <c r="BW109" i="24"/>
  <c r="BX109" i="24"/>
  <c r="BW189" i="24"/>
  <c r="BW246" i="24"/>
  <c r="BX246" i="24"/>
  <c r="BW77" i="24"/>
  <c r="BX127" i="24"/>
  <c r="BW274" i="24"/>
  <c r="BX274" i="24"/>
  <c r="BW266" i="24"/>
  <c r="BX266" i="24"/>
  <c r="BW251" i="24"/>
  <c r="BX251" i="24"/>
  <c r="BX186" i="24"/>
  <c r="BW95" i="24"/>
  <c r="BW118" i="24"/>
  <c r="BX118" i="24"/>
  <c r="BW89" i="24"/>
  <c r="BX89" i="24"/>
  <c r="BW132" i="24"/>
  <c r="BW267" i="24"/>
  <c r="BW185" i="24"/>
  <c r="BW194" i="24"/>
  <c r="BW110" i="24"/>
  <c r="BW177" i="24"/>
  <c r="BX177" i="24"/>
  <c r="BW126" i="24"/>
  <c r="BW187" i="24"/>
  <c r="BW83" i="24"/>
  <c r="BX83" i="24"/>
  <c r="BW168" i="24"/>
  <c r="BX168" i="24"/>
  <c r="BX135" i="24"/>
  <c r="BW192" i="24"/>
  <c r="BX192" i="24"/>
  <c r="BW144" i="24"/>
  <c r="BX144" i="24"/>
  <c r="BX260" i="24"/>
  <c r="CR223" i="24"/>
  <c r="CO230" i="24"/>
  <c r="AQ123" i="24"/>
  <c r="AO251" i="24"/>
  <c r="AQ250" i="24"/>
  <c r="AQ300" i="24"/>
  <c r="AO300" i="24"/>
  <c r="AP300" i="24" s="1"/>
  <c r="AR188" i="24"/>
  <c r="CD167" i="24"/>
  <c r="CG167" i="24" s="1"/>
  <c r="AQ256" i="24"/>
  <c r="AQ269" i="24"/>
  <c r="AN249" i="24"/>
  <c r="AN175" i="24"/>
  <c r="AR175" i="24" s="1"/>
  <c r="BU253" i="24"/>
  <c r="BU259" i="24"/>
  <c r="BX259" i="24" s="1"/>
  <c r="AO259" i="24"/>
  <c r="BU197" i="24"/>
  <c r="BX197" i="24"/>
  <c r="CM268" i="24"/>
  <c r="AN225" i="24"/>
  <c r="AR225" i="24" s="1"/>
  <c r="BU264" i="24"/>
  <c r="BU147" i="24"/>
  <c r="BX147" i="24" s="1"/>
  <c r="BW102" i="24"/>
  <c r="CM269" i="24"/>
  <c r="CR269" i="24" s="1"/>
  <c r="CO216" i="24"/>
  <c r="AN223" i="24"/>
  <c r="AR223" i="24" s="1"/>
  <c r="AN259" i="24"/>
  <c r="AR259" i="24" s="1"/>
  <c r="BU262" i="24"/>
  <c r="BW262" i="24" s="1"/>
  <c r="AQ175" i="24"/>
  <c r="AQ259" i="24"/>
  <c r="AN264" i="24"/>
  <c r="AR264" i="24"/>
  <c r="AO268" i="24"/>
  <c r="AQ188" i="24"/>
  <c r="AN246" i="24"/>
  <c r="AR246" i="24" s="1"/>
  <c r="BU261" i="24"/>
  <c r="AQ261" i="24"/>
  <c r="AO270" i="24"/>
  <c r="AQ246" i="24"/>
  <c r="BU175" i="24"/>
  <c r="AN269" i="24"/>
  <c r="AR269" i="24" s="1"/>
  <c r="AO188" i="24"/>
  <c r="AQ126" i="24"/>
  <c r="BU134" i="24"/>
  <c r="BW134" i="24" s="1"/>
  <c r="AO102" i="24"/>
  <c r="AO193" i="24"/>
  <c r="AO117" i="24"/>
  <c r="AO175" i="24"/>
  <c r="AP175" i="24" s="1"/>
  <c r="AO142" i="24"/>
  <c r="AO157" i="24"/>
  <c r="BU117" i="24"/>
  <c r="CR117" i="24" s="1"/>
  <c r="AN302" i="24"/>
  <c r="AR302" i="24" s="1"/>
  <c r="AQ190" i="24"/>
  <c r="AQ150" i="24"/>
  <c r="AQ142" i="24"/>
  <c r="AQ130" i="24"/>
  <c r="AO255" i="24"/>
  <c r="AQ200" i="24"/>
  <c r="AQ157" i="24"/>
  <c r="AN250" i="24"/>
  <c r="AP250" i="24" s="1"/>
  <c r="AO242" i="24"/>
  <c r="BU198" i="24"/>
  <c r="BW198" i="24" s="1"/>
  <c r="AO200" i="24"/>
  <c r="BU130" i="24"/>
  <c r="BU178" i="24"/>
  <c r="BU191" i="24"/>
  <c r="BW191" i="24" s="1"/>
  <c r="AQ183" i="24"/>
  <c r="AO130" i="24"/>
  <c r="AO249" i="24"/>
  <c r="AO302" i="24"/>
  <c r="AN190" i="24"/>
  <c r="AR190" i="24" s="1"/>
  <c r="AQ274" i="24"/>
  <c r="AQ213" i="24"/>
  <c r="CM266" i="24"/>
  <c r="AN266" i="24"/>
  <c r="AR266" i="24" s="1"/>
  <c r="AO266" i="24"/>
  <c r="BU161" i="24"/>
  <c r="AQ170" i="24"/>
  <c r="AO190" i="24"/>
  <c r="AP190" i="24" s="1"/>
  <c r="AO282" i="24"/>
  <c r="BU250" i="24"/>
  <c r="CR250" i="24" s="1"/>
  <c r="CM224" i="24"/>
  <c r="CP224" i="24" s="1"/>
  <c r="AN180" i="24"/>
  <c r="AR180" i="24" s="1"/>
  <c r="BU115" i="24"/>
  <c r="BW115" i="24" s="1"/>
  <c r="CM164" i="24"/>
  <c r="CP164" i="24" s="1"/>
  <c r="CM252" i="24"/>
  <c r="CR252" i="24" s="1"/>
  <c r="AN252" i="24"/>
  <c r="AR252" i="24" s="1"/>
  <c r="CM215" i="24"/>
  <c r="AN179" i="24"/>
  <c r="AR179" i="24" s="1"/>
  <c r="CD208" i="24"/>
  <c r="CF208" i="24" s="1"/>
  <c r="AO208" i="24"/>
  <c r="AP208" i="24" s="1"/>
  <c r="CF135" i="24"/>
  <c r="AQ283" i="24"/>
  <c r="AQ304" i="24"/>
  <c r="AN260" i="24"/>
  <c r="AR260" i="24" s="1"/>
  <c r="BU256" i="24"/>
  <c r="BX256" i="24" s="1"/>
  <c r="AN185" i="24"/>
  <c r="AR185" i="24" s="1"/>
  <c r="BU171" i="24"/>
  <c r="BW171" i="24" s="1"/>
  <c r="CO217" i="24"/>
  <c r="AQ117" i="24"/>
  <c r="AN126" i="24"/>
  <c r="AR126" i="24" s="1"/>
  <c r="AQ272" i="24"/>
  <c r="AO192" i="24"/>
  <c r="AP192" i="24" s="1"/>
  <c r="CM251" i="24"/>
  <c r="CO251" i="24" s="1"/>
  <c r="AO227" i="24"/>
  <c r="AQ174" i="24"/>
  <c r="AO174" i="24"/>
  <c r="CF77" i="24"/>
  <c r="AO166" i="24"/>
  <c r="AQ201" i="24"/>
  <c r="AN177" i="24"/>
  <c r="AR177" i="24" s="1"/>
  <c r="AQ177" i="24"/>
  <c r="BU119" i="24"/>
  <c r="BX119" i="24"/>
  <c r="AN265" i="24"/>
  <c r="AR265" i="24" s="1"/>
  <c r="CD233" i="24"/>
  <c r="CG233" i="24" s="1"/>
  <c r="BU120" i="24"/>
  <c r="BX120" i="24" s="1"/>
  <c r="AO120" i="24"/>
  <c r="BU149" i="24"/>
  <c r="AO118" i="24"/>
  <c r="CD118" i="24"/>
  <c r="AN118" i="24"/>
  <c r="AQ118" i="24"/>
  <c r="CF68" i="24"/>
  <c r="CR227" i="24"/>
  <c r="AQ180" i="24"/>
  <c r="AQ166" i="24"/>
  <c r="AN299" i="24"/>
  <c r="AR299" i="24" s="1"/>
  <c r="AN182" i="24"/>
  <c r="AR182" i="24" s="1"/>
  <c r="AQ299" i="24"/>
  <c r="AN301" i="24"/>
  <c r="AR301" i="24"/>
  <c r="AO252" i="24"/>
  <c r="AP252" i="24" s="1"/>
  <c r="BU174" i="24"/>
  <c r="AN117" i="24"/>
  <c r="AR117" i="24" s="1"/>
  <c r="CM168" i="24"/>
  <c r="CP168" i="24" s="1"/>
  <c r="CO149" i="24"/>
  <c r="BU243" i="24"/>
  <c r="AN243" i="24"/>
  <c r="AR243" i="24" s="1"/>
  <c r="CM123" i="24"/>
  <c r="CP123" i="24" s="1"/>
  <c r="AO123" i="24"/>
  <c r="BU167" i="24"/>
  <c r="CO192" i="24"/>
  <c r="CR192" i="24"/>
  <c r="AQ229" i="24"/>
  <c r="CM124" i="24"/>
  <c r="CO124" i="24" s="1"/>
  <c r="AQ124" i="24"/>
  <c r="BU249" i="24"/>
  <c r="BX249" i="24" s="1"/>
  <c r="AQ249" i="24"/>
  <c r="AO307" i="24"/>
  <c r="AP307" i="24" s="1"/>
  <c r="AQ266" i="24"/>
  <c r="AQ247" i="24"/>
  <c r="AN195" i="24"/>
  <c r="AR195" i="24" s="1"/>
  <c r="CO208" i="24"/>
  <c r="AO273" i="24"/>
  <c r="AN273" i="24"/>
  <c r="AR273" i="24" s="1"/>
  <c r="CP232" i="24"/>
  <c r="CP95" i="24"/>
  <c r="BU181" i="24"/>
  <c r="AQ122" i="24"/>
  <c r="BU271" i="24"/>
  <c r="BW271" i="24" s="1"/>
  <c r="AN200" i="24"/>
  <c r="AR200" i="24" s="1"/>
  <c r="CM254" i="24"/>
  <c r="CO254" i="24" s="1"/>
  <c r="AQ254" i="24"/>
  <c r="BU248" i="24"/>
  <c r="BW248" i="24" s="1"/>
  <c r="AQ306" i="24"/>
  <c r="AQ235" i="24"/>
  <c r="AN208" i="24"/>
  <c r="AR208" i="24" s="1"/>
  <c r="BU170" i="24"/>
  <c r="BW170" i="24" s="1"/>
  <c r="CD166" i="24"/>
  <c r="AN256" i="24"/>
  <c r="AR256" i="24"/>
  <c r="AN171" i="24"/>
  <c r="AR171" i="24" s="1"/>
  <c r="AN242" i="24"/>
  <c r="AR242" i="24" s="1"/>
  <c r="CD177" i="24"/>
  <c r="CF126" i="24"/>
  <c r="CD145" i="24"/>
  <c r="CG145" i="24" s="1"/>
  <c r="BU183" i="24"/>
  <c r="BW183" i="24" s="1"/>
  <c r="AQ79" i="24"/>
  <c r="BU79" i="24"/>
  <c r="BU270" i="24"/>
  <c r="BW270" i="24" s="1"/>
  <c r="CD141" i="24"/>
  <c r="CF141" i="24" s="1"/>
  <c r="CO220" i="24"/>
  <c r="CR220" i="24"/>
  <c r="CD223" i="24"/>
  <c r="CF223" i="24" s="1"/>
  <c r="BU258" i="24"/>
  <c r="BW258" i="24" s="1"/>
  <c r="AQ307" i="24"/>
  <c r="AO170" i="24"/>
  <c r="CD226" i="24"/>
  <c r="CF226" i="24" s="1"/>
  <c r="CM193" i="24"/>
  <c r="CO193" i="24" s="1"/>
  <c r="CM127" i="24"/>
  <c r="AO185" i="24"/>
  <c r="CD148" i="24"/>
  <c r="CG148" i="24" s="1"/>
  <c r="AQ270" i="24"/>
  <c r="AN132" i="24"/>
  <c r="AR132" i="24" s="1"/>
  <c r="CD194" i="24"/>
  <c r="BU239" i="24"/>
  <c r="CR226" i="24"/>
  <c r="AO301" i="24"/>
  <c r="AP301" i="24" s="1"/>
  <c r="AO260" i="24"/>
  <c r="AQ194" i="24"/>
  <c r="AO254" i="24"/>
  <c r="AO304" i="24"/>
  <c r="AQ260" i="24"/>
  <c r="AN229" i="24"/>
  <c r="AR229" i="24" s="1"/>
  <c r="AQ223" i="24"/>
  <c r="AQ192" i="24"/>
  <c r="AQ252" i="24"/>
  <c r="AQ182" i="24"/>
  <c r="BU162" i="24"/>
  <c r="AO126" i="24"/>
  <c r="AO148" i="24"/>
  <c r="BU81" i="24"/>
  <c r="BW81" i="24" s="1"/>
  <c r="AN102" i="24"/>
  <c r="AN79" i="24"/>
  <c r="AR79" i="24" s="1"/>
  <c r="CD89" i="24"/>
  <c r="CR234" i="24"/>
  <c r="AN192" i="24"/>
  <c r="AR192" i="24" s="1"/>
  <c r="AO274" i="24"/>
  <c r="AP274" i="24" s="1"/>
  <c r="AP296" i="24"/>
  <c r="AP294" i="24"/>
  <c r="AP292" i="24"/>
  <c r="CR86" i="24"/>
  <c r="CR177" i="24"/>
  <c r="CR126" i="24"/>
  <c r="CR186" i="24"/>
  <c r="CR213" i="24"/>
  <c r="CO213" i="24"/>
  <c r="BW252" i="24"/>
  <c r="CR143" i="24"/>
  <c r="CO272" i="24"/>
  <c r="AP291" i="24"/>
  <c r="CO247" i="24"/>
  <c r="CR185" i="24"/>
  <c r="CR99" i="24"/>
  <c r="CF163" i="24"/>
  <c r="CG163" i="24"/>
  <c r="CF177" i="24"/>
  <c r="CG177" i="24"/>
  <c r="CG208" i="24"/>
  <c r="CO116" i="24"/>
  <c r="CP116" i="24"/>
  <c r="CF167" i="24"/>
  <c r="CO269" i="24"/>
  <c r="CP269" i="24"/>
  <c r="CG141" i="24"/>
  <c r="CO266" i="24"/>
  <c r="CP266" i="24"/>
  <c r="CP254" i="24"/>
  <c r="CO168" i="24"/>
  <c r="CF166" i="24"/>
  <c r="CG166" i="24"/>
  <c r="CO268" i="24"/>
  <c r="CP268" i="24"/>
  <c r="CP251" i="24"/>
  <c r="CP193" i="24"/>
  <c r="CF118" i="24"/>
  <c r="CG118" i="24"/>
  <c r="CP252" i="24"/>
  <c r="CF194" i="24"/>
  <c r="CG194" i="24"/>
  <c r="BW174" i="24"/>
  <c r="BX174" i="24"/>
  <c r="BW161" i="24"/>
  <c r="BX161" i="24"/>
  <c r="BX262" i="24"/>
  <c r="BW147" i="24"/>
  <c r="BW120" i="24"/>
  <c r="BW200" i="24"/>
  <c r="BX200" i="24"/>
  <c r="BW149" i="24"/>
  <c r="BX149" i="24"/>
  <c r="BX191" i="24"/>
  <c r="BW178" i="24"/>
  <c r="BX178" i="24"/>
  <c r="BW264" i="24"/>
  <c r="BX264" i="24"/>
  <c r="BX81" i="24"/>
  <c r="BX134" i="24"/>
  <c r="BW175" i="24"/>
  <c r="BX175" i="24"/>
  <c r="BW261" i="24"/>
  <c r="BX261" i="24"/>
  <c r="BX270" i="24"/>
  <c r="BW181" i="24"/>
  <c r="BX181" i="24"/>
  <c r="BW162" i="24"/>
  <c r="BX162" i="24"/>
  <c r="BW239" i="24"/>
  <c r="BX239" i="24"/>
  <c r="BW167" i="24"/>
  <c r="BX167" i="24"/>
  <c r="BX171" i="24"/>
  <c r="BX198" i="24"/>
  <c r="BX117" i="24"/>
  <c r="BW259" i="24"/>
  <c r="BW253" i="24"/>
  <c r="BX253" i="24"/>
  <c r="AP188" i="24"/>
  <c r="CR253" i="24"/>
  <c r="CR130" i="24"/>
  <c r="CR175" i="24"/>
  <c r="AP259" i="24"/>
  <c r="CR266" i="24"/>
  <c r="BW197" i="24"/>
  <c r="AP200" i="24"/>
  <c r="CR200" i="24"/>
  <c r="AP126" i="24"/>
  <c r="CR239" i="24"/>
  <c r="AP170" i="24"/>
  <c r="CR251" i="24"/>
  <c r="CO164" i="24"/>
  <c r="BW119" i="24"/>
  <c r="BW249" i="24"/>
  <c r="CR249" i="24"/>
  <c r="CR224" i="24"/>
  <c r="CO224" i="24"/>
  <c r="CR149" i="24"/>
  <c r="CR171" i="24"/>
  <c r="CR95" i="24"/>
  <c r="CO95" i="24"/>
  <c r="CO148" i="24" l="1"/>
  <c r="CP148" i="24"/>
  <c r="CG180" i="24"/>
  <c r="CF180" i="24"/>
  <c r="CP218" i="24"/>
  <c r="CR218" i="24"/>
  <c r="CO218" i="24"/>
  <c r="BW67" i="24"/>
  <c r="BX67" i="24"/>
  <c r="CP191" i="24"/>
  <c r="CR191" i="24"/>
  <c r="BX163" i="24"/>
  <c r="BW163" i="24"/>
  <c r="BW247" i="24"/>
  <c r="BX247" i="24"/>
  <c r="CR247" i="24"/>
  <c r="CG200" i="24"/>
  <c r="CF200" i="24"/>
  <c r="AP127" i="24"/>
  <c r="BW242" i="24"/>
  <c r="BX242" i="24"/>
  <c r="CG224" i="24"/>
  <c r="CF224" i="24"/>
  <c r="AP193" i="24"/>
  <c r="CO255" i="24"/>
  <c r="CP255" i="24"/>
  <c r="BX148" i="24"/>
  <c r="BW148" i="24"/>
  <c r="Y91" i="24"/>
  <c r="X91" i="24"/>
  <c r="AN91" i="24" s="1"/>
  <c r="AR91" i="24" s="1"/>
  <c r="AP185" i="24"/>
  <c r="AO238" i="24"/>
  <c r="AP238" i="24" s="1"/>
  <c r="AO121" i="24"/>
  <c r="AP121" i="24" s="1"/>
  <c r="AN144" i="24"/>
  <c r="AR144" i="24" s="1"/>
  <c r="CP200" i="24"/>
  <c r="AO220" i="24"/>
  <c r="AP220" i="24" s="1"/>
  <c r="AN220" i="24"/>
  <c r="AR220" i="24" s="1"/>
  <c r="BU193" i="24"/>
  <c r="CR193" i="24" s="1"/>
  <c r="AN193" i="24"/>
  <c r="AR193" i="24" s="1"/>
  <c r="CD184" i="24"/>
  <c r="AQ184" i="24"/>
  <c r="AM70" i="24"/>
  <c r="AL70" i="24"/>
  <c r="CM70" i="24" s="1"/>
  <c r="CO70" i="24" s="1"/>
  <c r="Y108" i="24"/>
  <c r="X108" i="24"/>
  <c r="AM119" i="24"/>
  <c r="AL119" i="24"/>
  <c r="AF156" i="24"/>
  <c r="AE156" i="24"/>
  <c r="CD156" i="24" s="1"/>
  <c r="AF162" i="24"/>
  <c r="AE162" i="24"/>
  <c r="AF169" i="24"/>
  <c r="AE169" i="24"/>
  <c r="AO290" i="24"/>
  <c r="AQ290" i="24"/>
  <c r="CR259" i="24"/>
  <c r="AN127" i="24"/>
  <c r="AR127" i="24" s="1"/>
  <c r="AO199" i="24"/>
  <c r="AP199" i="24" s="1"/>
  <c r="AN199" i="24"/>
  <c r="AR199" i="24" s="1"/>
  <c r="BU265" i="24"/>
  <c r="AO265" i="24"/>
  <c r="AP265" i="24" s="1"/>
  <c r="X303" i="24"/>
  <c r="CR134" i="24"/>
  <c r="AQ158" i="24"/>
  <c r="AO158" i="24"/>
  <c r="AN236" i="24"/>
  <c r="AR236" i="24" s="1"/>
  <c r="AO229" i="24"/>
  <c r="AP229" i="24" s="1"/>
  <c r="AP273" i="24"/>
  <c r="AP182" i="24"/>
  <c r="BW117" i="24"/>
  <c r="CO252" i="24"/>
  <c r="AO159" i="24"/>
  <c r="AQ193" i="24"/>
  <c r="AO228" i="24"/>
  <c r="AO181" i="24"/>
  <c r="BU244" i="24"/>
  <c r="AP302" i="24"/>
  <c r="AP242" i="24"/>
  <c r="AO236" i="24"/>
  <c r="CF212" i="24"/>
  <c r="CF124" i="24"/>
  <c r="AE278" i="24"/>
  <c r="AN196" i="24"/>
  <c r="AR196" i="24" s="1"/>
  <c r="CP159" i="24"/>
  <c r="CP101" i="24"/>
  <c r="AL109" i="24"/>
  <c r="X146" i="24"/>
  <c r="BU140" i="24"/>
  <c r="AO140" i="24"/>
  <c r="X96" i="24"/>
  <c r="AN96" i="24" s="1"/>
  <c r="AR96" i="24" s="1"/>
  <c r="CP227" i="24"/>
  <c r="CO227" i="24"/>
  <c r="CP181" i="24"/>
  <c r="CO181" i="24"/>
  <c r="AM108" i="24"/>
  <c r="AL108" i="24"/>
  <c r="CM108" i="24" s="1"/>
  <c r="AN228" i="24"/>
  <c r="CP144" i="24"/>
  <c r="CO144" i="24"/>
  <c r="Y80" i="24"/>
  <c r="X80" i="24"/>
  <c r="BU80" i="24" s="1"/>
  <c r="Y231" i="24"/>
  <c r="X231" i="24"/>
  <c r="BX250" i="24"/>
  <c r="AP286" i="24"/>
  <c r="AQ159" i="24"/>
  <c r="BU236" i="24"/>
  <c r="AO144" i="24"/>
  <c r="AP144" i="24" s="1"/>
  <c r="AO272" i="24"/>
  <c r="AP272" i="24" s="1"/>
  <c r="AN158" i="24"/>
  <c r="AR158" i="24" s="1"/>
  <c r="BX70" i="24"/>
  <c r="BX143" i="24"/>
  <c r="CF181" i="24"/>
  <c r="CP236" i="24"/>
  <c r="AN290" i="24"/>
  <c r="AR290" i="24" s="1"/>
  <c r="AQ297" i="24"/>
  <c r="AP295" i="24"/>
  <c r="AN297" i="24"/>
  <c r="AR297" i="24" s="1"/>
  <c r="CO228" i="24"/>
  <c r="CR228" i="24"/>
  <c r="X68" i="24"/>
  <c r="AQ171" i="24"/>
  <c r="AO171" i="24"/>
  <c r="AP171" i="24" s="1"/>
  <c r="AE172" i="24"/>
  <c r="AQ172" i="24" s="1"/>
  <c r="X100" i="24"/>
  <c r="BU100" i="24" s="1"/>
  <c r="CP160" i="24"/>
  <c r="CO160" i="24"/>
  <c r="CM256" i="24"/>
  <c r="AO256" i="24"/>
  <c r="AP256" i="24" s="1"/>
  <c r="AN247" i="24"/>
  <c r="AR247" i="24" s="1"/>
  <c r="AO247" i="24"/>
  <c r="Y116" i="24"/>
  <c r="X116" i="24"/>
  <c r="Y226" i="24"/>
  <c r="X226" i="24"/>
  <c r="Y263" i="24"/>
  <c r="X263" i="24"/>
  <c r="AN289" i="24"/>
  <c r="AR289" i="24" s="1"/>
  <c r="AO289" i="24"/>
  <c r="CF233" i="24"/>
  <c r="AN183" i="24"/>
  <c r="AR183" i="24" s="1"/>
  <c r="AQ181" i="24"/>
  <c r="AO196" i="24"/>
  <c r="AP196" i="24" s="1"/>
  <c r="CR181" i="24"/>
  <c r="BW250" i="24"/>
  <c r="BX258" i="24"/>
  <c r="CP124" i="24"/>
  <c r="CF145" i="24"/>
  <c r="CF148" i="24"/>
  <c r="AQ121" i="24"/>
  <c r="AN181" i="24"/>
  <c r="AR181" i="24" s="1"/>
  <c r="CD196" i="24"/>
  <c r="AQ144" i="24"/>
  <c r="AN224" i="24"/>
  <c r="AR224" i="24" s="1"/>
  <c r="AQ228" i="24"/>
  <c r="CG128" i="24"/>
  <c r="CF209" i="24"/>
  <c r="CG229" i="24"/>
  <c r="CO235" i="24"/>
  <c r="AQ289" i="24"/>
  <c r="AN288" i="24"/>
  <c r="AR288" i="24" s="1"/>
  <c r="AQ273" i="24"/>
  <c r="BU273" i="24"/>
  <c r="AN251" i="24"/>
  <c r="AQ251" i="24"/>
  <c r="AO243" i="24"/>
  <c r="AP243" i="24" s="1"/>
  <c r="AQ243" i="24"/>
  <c r="AE168" i="24"/>
  <c r="CP216" i="24"/>
  <c r="CR216" i="24"/>
  <c r="Y88" i="24"/>
  <c r="X88" i="24"/>
  <c r="Y155" i="24"/>
  <c r="X155" i="24"/>
  <c r="AF214" i="24"/>
  <c r="AE214" i="24"/>
  <c r="AN214" i="24" s="1"/>
  <c r="AR214" i="24" s="1"/>
  <c r="CO232" i="24"/>
  <c r="CR168" i="24"/>
  <c r="BW256" i="24"/>
  <c r="BX115" i="24"/>
  <c r="BX271" i="24"/>
  <c r="CG223" i="24"/>
  <c r="AQ127" i="24"/>
  <c r="CO229" i="24"/>
  <c r="BU272" i="24"/>
  <c r="CD189" i="24"/>
  <c r="CF213" i="24"/>
  <c r="CP228" i="24"/>
  <c r="CF234" i="24"/>
  <c r="AQ148" i="24"/>
  <c r="AO156" i="24"/>
  <c r="CP188" i="24"/>
  <c r="AQ242" i="24"/>
  <c r="AO191" i="24"/>
  <c r="AQ191" i="24"/>
  <c r="AN191" i="24"/>
  <c r="AR191" i="24" s="1"/>
  <c r="CP275" i="24"/>
  <c r="CO275" i="24"/>
  <c r="AO77" i="24"/>
  <c r="AL136" i="24"/>
  <c r="AN136" i="24" s="1"/>
  <c r="AR136" i="24" s="1"/>
  <c r="CM201" i="24"/>
  <c r="AQ162" i="24"/>
  <c r="BU128" i="24"/>
  <c r="AO128" i="24"/>
  <c r="CF245" i="24"/>
  <c r="CG245" i="24"/>
  <c r="Y257" i="24"/>
  <c r="X257" i="24"/>
  <c r="AQ136" i="24"/>
  <c r="AQ96" i="24"/>
  <c r="Y219" i="24"/>
  <c r="X219" i="24"/>
  <c r="AQ219" i="24" s="1"/>
  <c r="CR110" i="24"/>
  <c r="CO110" i="24"/>
  <c r="CO123" i="24"/>
  <c r="CR144" i="24"/>
  <c r="CR229" i="24"/>
  <c r="AQ220" i="24"/>
  <c r="AQ145" i="24"/>
  <c r="AQ265" i="24"/>
  <c r="AN150" i="24"/>
  <c r="AR150" i="24" s="1"/>
  <c r="BU158" i="24"/>
  <c r="AO136" i="24"/>
  <c r="AL146" i="24"/>
  <c r="BU124" i="24"/>
  <c r="AO124" i="24"/>
  <c r="AN124" i="24"/>
  <c r="AR124" i="24" s="1"/>
  <c r="AE75" i="24"/>
  <c r="AE164" i="24"/>
  <c r="CD164" i="24" s="1"/>
  <c r="X131" i="24"/>
  <c r="AL245" i="24"/>
  <c r="CM245" i="24" s="1"/>
  <c r="CP242" i="24"/>
  <c r="CR242" i="24"/>
  <c r="CD185" i="24"/>
  <c r="AQ185" i="24"/>
  <c r="AO179" i="24"/>
  <c r="AP179" i="24" s="1"/>
  <c r="AN253" i="24"/>
  <c r="AR253" i="24" s="1"/>
  <c r="AN161" i="24"/>
  <c r="AR161" i="24" s="1"/>
  <c r="AO189" i="24"/>
  <c r="AQ215" i="24"/>
  <c r="Y69" i="24"/>
  <c r="X69" i="24"/>
  <c r="AM78" i="24"/>
  <c r="AL78" i="24"/>
  <c r="CM78" i="24" s="1"/>
  <c r="CP78" i="24" s="1"/>
  <c r="AF215" i="24"/>
  <c r="AE215" i="24"/>
  <c r="CD215" i="24" s="1"/>
  <c r="AQ187" i="24"/>
  <c r="AP299" i="24"/>
  <c r="Y230" i="24"/>
  <c r="X230" i="24"/>
  <c r="AO177" i="24"/>
  <c r="AP177" i="24" s="1"/>
  <c r="AN282" i="24"/>
  <c r="AR282" i="24" s="1"/>
  <c r="X211" i="24"/>
  <c r="Y211" i="24"/>
  <c r="Y298" i="24"/>
  <c r="X298" i="24"/>
  <c r="AL69" i="24"/>
  <c r="AQ69" i="24" s="1"/>
  <c r="AN120" i="24"/>
  <c r="AL83" i="24"/>
  <c r="CM83" i="24" s="1"/>
  <c r="CO83" i="24" s="1"/>
  <c r="Y217" i="24"/>
  <c r="X217" i="24"/>
  <c r="AQ77" i="24"/>
  <c r="AF73" i="24"/>
  <c r="AE73" i="24"/>
  <c r="CD73" i="24" s="1"/>
  <c r="X160" i="24"/>
  <c r="Y160" i="24"/>
  <c r="CF236" i="24"/>
  <c r="CG236" i="24"/>
  <c r="AN157" i="24"/>
  <c r="AQ302" i="24"/>
  <c r="AN304" i="24"/>
  <c r="AR304" i="24" s="1"/>
  <c r="AN148" i="24"/>
  <c r="AR148" i="24" s="1"/>
  <c r="AM283" i="24"/>
  <c r="BX183" i="24"/>
  <c r="CF89" i="24"/>
  <c r="CG89" i="24"/>
  <c r="BW243" i="24"/>
  <c r="BX243" i="24"/>
  <c r="CR243" i="24"/>
  <c r="AR118" i="24"/>
  <c r="AP118" i="24"/>
  <c r="AR249" i="24"/>
  <c r="AP249" i="24"/>
  <c r="CG127" i="24"/>
  <c r="AR287" i="24"/>
  <c r="AP287" i="24"/>
  <c r="CR183" i="24"/>
  <c r="CR120" i="24"/>
  <c r="CR244" i="24"/>
  <c r="CF139" i="24"/>
  <c r="CG139" i="24"/>
  <c r="CP215" i="24"/>
  <c r="CO215" i="24"/>
  <c r="CR215" i="24"/>
  <c r="BW130" i="24"/>
  <c r="BX130" i="24"/>
  <c r="BK590" i="24"/>
  <c r="CP167" i="24"/>
  <c r="CR167" i="24"/>
  <c r="CO167" i="24"/>
  <c r="CO173" i="24"/>
  <c r="CP173" i="24"/>
  <c r="CO127" i="24"/>
  <c r="CR127" i="24"/>
  <c r="CP127" i="24"/>
  <c r="BW159" i="24"/>
  <c r="BX159" i="24"/>
  <c r="BW79" i="24"/>
  <c r="BX79" i="24"/>
  <c r="CO221" i="24"/>
  <c r="CR221" i="24"/>
  <c r="CP221" i="24"/>
  <c r="AN125" i="24"/>
  <c r="AR125" i="24" s="1"/>
  <c r="AQ125" i="24"/>
  <c r="AO125" i="24"/>
  <c r="AP125" i="24" s="1"/>
  <c r="CP90" i="24"/>
  <c r="CP77" i="24"/>
  <c r="CR77" i="24"/>
  <c r="CO77" i="24"/>
  <c r="BU141" i="24"/>
  <c r="AQ141" i="24"/>
  <c r="AN141" i="24"/>
  <c r="AR141" i="24" s="1"/>
  <c r="AO141" i="24"/>
  <c r="AP141" i="24" s="1"/>
  <c r="CM115" i="24"/>
  <c r="AO115" i="24"/>
  <c r="BU78" i="24"/>
  <c r="CD216" i="24"/>
  <c r="AN216" i="24"/>
  <c r="AR216" i="24" s="1"/>
  <c r="AQ216" i="24"/>
  <c r="CR79" i="24"/>
  <c r="AP142" i="24"/>
  <c r="BX248" i="24"/>
  <c r="AR102" i="24"/>
  <c r="AP102" i="24"/>
  <c r="AR228" i="24"/>
  <c r="AP228" i="24"/>
  <c r="CP186" i="24"/>
  <c r="CO186" i="24"/>
  <c r="CR100" i="24"/>
  <c r="AP266" i="24"/>
  <c r="AP247" i="24"/>
  <c r="CR83" i="24"/>
  <c r="AP150" i="24"/>
  <c r="AP117" i="24"/>
  <c r="BX170" i="24"/>
  <c r="CP83" i="24"/>
  <c r="CP279" i="24"/>
  <c r="CG226" i="24"/>
  <c r="CO78" i="24"/>
  <c r="BW269" i="24"/>
  <c r="CM274" i="24"/>
  <c r="AR250" i="24"/>
  <c r="AN197" i="24"/>
  <c r="AR197" i="24" s="1"/>
  <c r="CO197" i="24"/>
  <c r="CO191" i="24"/>
  <c r="CG230" i="24"/>
  <c r="AO216" i="24"/>
  <c r="AP216" i="24" s="1"/>
  <c r="CM194" i="24"/>
  <c r="AO194" i="24"/>
  <c r="AP194" i="24" s="1"/>
  <c r="AN194" i="24"/>
  <c r="AR194" i="24" s="1"/>
  <c r="AO180" i="24"/>
  <c r="AP180" i="24" s="1"/>
  <c r="BU180" i="24"/>
  <c r="AN172" i="24"/>
  <c r="AR172" i="24" s="1"/>
  <c r="AO172" i="24"/>
  <c r="CR131" i="24"/>
  <c r="CO131" i="24"/>
  <c r="CP187" i="24"/>
  <c r="CO187" i="24"/>
  <c r="CR187" i="24"/>
  <c r="BX85" i="24"/>
  <c r="BW85" i="24"/>
  <c r="CM109" i="24"/>
  <c r="AO109" i="24"/>
  <c r="CP76" i="24"/>
  <c r="CO76" i="24"/>
  <c r="BX193" i="24"/>
  <c r="BW193" i="24"/>
  <c r="AO303" i="24"/>
  <c r="AQ303" i="24"/>
  <c r="AN303" i="24"/>
  <c r="AR303" i="24" s="1"/>
  <c r="CP263" i="24"/>
  <c r="CO263" i="24"/>
  <c r="AQ244" i="24"/>
  <c r="AN244" i="24"/>
  <c r="AR244" i="24" s="1"/>
  <c r="CD161" i="24"/>
  <c r="AQ161" i="24"/>
  <c r="CO233" i="24"/>
  <c r="CP233" i="24"/>
  <c r="CR225" i="24"/>
  <c r="CO225" i="24"/>
  <c r="CP225" i="24"/>
  <c r="AQ167" i="24"/>
  <c r="CP96" i="24"/>
  <c r="CO96" i="24"/>
  <c r="AO264" i="24"/>
  <c r="AP264" i="24" s="1"/>
  <c r="AQ264" i="24"/>
  <c r="CD225" i="24"/>
  <c r="AQ225" i="24"/>
  <c r="AO225" i="24"/>
  <c r="AP225" i="24" s="1"/>
  <c r="CF170" i="24"/>
  <c r="CG170" i="24"/>
  <c r="CP226" i="24"/>
  <c r="CO226" i="24"/>
  <c r="CP208" i="24"/>
  <c r="CR208" i="24"/>
  <c r="AO195" i="24"/>
  <c r="AP195" i="24" s="1"/>
  <c r="AQ195" i="24"/>
  <c r="BU184" i="24"/>
  <c r="AN184" i="24"/>
  <c r="AR184" i="24" s="1"/>
  <c r="AO184" i="24"/>
  <c r="AP184" i="24" s="1"/>
  <c r="CM238" i="24"/>
  <c r="AQ238" i="24"/>
  <c r="AQ209" i="24"/>
  <c r="AN209" i="24"/>
  <c r="AR209" i="24" s="1"/>
  <c r="CM209" i="24"/>
  <c r="AO209" i="24"/>
  <c r="CO196" i="24"/>
  <c r="CR196" i="24"/>
  <c r="AO279" i="24"/>
  <c r="AQ279" i="24"/>
  <c r="AN279" i="24"/>
  <c r="AR279" i="24" s="1"/>
  <c r="AQ278" i="24"/>
  <c r="AN278" i="24"/>
  <c r="AR278" i="24" s="1"/>
  <c r="CG228" i="24"/>
  <c r="CF228" i="24"/>
  <c r="AQ178" i="24"/>
  <c r="AN178" i="24"/>
  <c r="AR178" i="24" s="1"/>
  <c r="BW87" i="24"/>
  <c r="BX87" i="24"/>
  <c r="BU131" i="24"/>
  <c r="BW82" i="24"/>
  <c r="BX82" i="24"/>
  <c r="CR280" i="24"/>
  <c r="CP280" i="24"/>
  <c r="AN68" i="24"/>
  <c r="AQ68" i="24"/>
  <c r="CM198" i="24"/>
  <c r="AQ198" i="24"/>
  <c r="CD187" i="24"/>
  <c r="AN187" i="24"/>
  <c r="AR187" i="24" s="1"/>
  <c r="BU173" i="24"/>
  <c r="CD160" i="24"/>
  <c r="AN160" i="24"/>
  <c r="AR160" i="24" s="1"/>
  <c r="AO160" i="24"/>
  <c r="CP135" i="24"/>
  <c r="CR135" i="24"/>
  <c r="BU91" i="24"/>
  <c r="AO91" i="24"/>
  <c r="AP91" i="24" s="1"/>
  <c r="AF100" i="24"/>
  <c r="AE100" i="24"/>
  <c r="AF110" i="24"/>
  <c r="AE110" i="24"/>
  <c r="AF134" i="24"/>
  <c r="AE134" i="24"/>
  <c r="AO134" i="24" s="1"/>
  <c r="Y139" i="24"/>
  <c r="X139" i="24"/>
  <c r="AF147" i="24"/>
  <c r="AE147" i="24"/>
  <c r="AF165" i="24"/>
  <c r="AE165" i="24"/>
  <c r="AF173" i="24"/>
  <c r="AE173" i="24"/>
  <c r="CD173" i="24" s="1"/>
  <c r="AF211" i="24"/>
  <c r="AE211" i="24"/>
  <c r="AM212" i="24"/>
  <c r="AL212" i="24"/>
  <c r="X241" i="24"/>
  <c r="Y241" i="24"/>
  <c r="CF248" i="24"/>
  <c r="CG248" i="24"/>
  <c r="CI586" i="24"/>
  <c r="CI587" i="24" s="1"/>
  <c r="CI590" i="24" s="1"/>
  <c r="BW74" i="24"/>
  <c r="AP260" i="24"/>
  <c r="CR197" i="24"/>
  <c r="CR87" i="24"/>
  <c r="CR148" i="24"/>
  <c r="AO223" i="24"/>
  <c r="AP223" i="24" s="1"/>
  <c r="AO278" i="24"/>
  <c r="AP278" i="24" s="1"/>
  <c r="AO178" i="24"/>
  <c r="AP178" i="24" s="1"/>
  <c r="AQ197" i="24"/>
  <c r="CP162" i="24"/>
  <c r="CO253" i="24"/>
  <c r="CO244" i="24"/>
  <c r="CP100" i="24"/>
  <c r="AN306" i="24"/>
  <c r="AR306" i="24" s="1"/>
  <c r="AO235" i="24"/>
  <c r="AP235" i="24" s="1"/>
  <c r="AN235" i="24"/>
  <c r="AR235" i="24" s="1"/>
  <c r="BU235" i="24"/>
  <c r="AQ227" i="24"/>
  <c r="AN227" i="24"/>
  <c r="CG191" i="24"/>
  <c r="CF191" i="24"/>
  <c r="AO186" i="24"/>
  <c r="AN186" i="24"/>
  <c r="AR186" i="24" s="1"/>
  <c r="CP178" i="24"/>
  <c r="CO178" i="24"/>
  <c r="AE143" i="24"/>
  <c r="AO79" i="24"/>
  <c r="AP79" i="24" s="1"/>
  <c r="CD79" i="24"/>
  <c r="BU71" i="24"/>
  <c r="AQ71" i="24"/>
  <c r="AO71" i="24"/>
  <c r="AP71" i="24" s="1"/>
  <c r="AN71" i="24"/>
  <c r="AR71" i="24" s="1"/>
  <c r="CF221" i="24"/>
  <c r="CG221" i="24"/>
  <c r="AO146" i="24"/>
  <c r="AP146" i="24" s="1"/>
  <c r="AN146" i="24"/>
  <c r="AR146" i="24" s="1"/>
  <c r="AQ129" i="24"/>
  <c r="AN129" i="24"/>
  <c r="CM271" i="24"/>
  <c r="AO271" i="24"/>
  <c r="AN271" i="24"/>
  <c r="AR271" i="24" s="1"/>
  <c r="AL248" i="24"/>
  <c r="CM248" i="24" s="1"/>
  <c r="AQ224" i="24"/>
  <c r="AO224" i="24"/>
  <c r="AP224" i="24" s="1"/>
  <c r="CM214" i="24"/>
  <c r="AO214" i="24"/>
  <c r="AP214" i="24" s="1"/>
  <c r="AQ214" i="24"/>
  <c r="CF197" i="24"/>
  <c r="CG197" i="24"/>
  <c r="CP137" i="24"/>
  <c r="CO137" i="24"/>
  <c r="CM261" i="24"/>
  <c r="AO261" i="24"/>
  <c r="BU245" i="24"/>
  <c r="AO245" i="24"/>
  <c r="CP81" i="24"/>
  <c r="CO81" i="24"/>
  <c r="CM231" i="24"/>
  <c r="AN231" i="24"/>
  <c r="AR231" i="24" s="1"/>
  <c r="AO231" i="24"/>
  <c r="AQ231" i="24"/>
  <c r="AN226" i="24"/>
  <c r="AR226" i="24" s="1"/>
  <c r="AO226" i="24"/>
  <c r="AQ226" i="24"/>
  <c r="CD174" i="24"/>
  <c r="AN174" i="24"/>
  <c r="BX86" i="24"/>
  <c r="BW86" i="24"/>
  <c r="X319" i="24"/>
  <c r="BU201" i="24"/>
  <c r="AO201" i="24"/>
  <c r="AP201" i="24" s="1"/>
  <c r="AF67" i="24"/>
  <c r="AE67" i="24"/>
  <c r="AF72" i="24"/>
  <c r="AE72" i="24"/>
  <c r="Y73" i="24"/>
  <c r="X73" i="24"/>
  <c r="AM74" i="24"/>
  <c r="AL74" i="24"/>
  <c r="AF78" i="24"/>
  <c r="AE78" i="24"/>
  <c r="CD78" i="24" s="1"/>
  <c r="AF82" i="24"/>
  <c r="AE82" i="24"/>
  <c r="AF87" i="24"/>
  <c r="AE87" i="24"/>
  <c r="AL92" i="24"/>
  <c r="AQ92" i="24" s="1"/>
  <c r="AM92" i="24"/>
  <c r="AN140" i="24"/>
  <c r="AQ140" i="24"/>
  <c r="AQ91" i="24"/>
  <c r="AN198" i="24"/>
  <c r="AR198" i="24" s="1"/>
  <c r="AO197" i="24"/>
  <c r="AO280" i="24"/>
  <c r="AP280" i="24" s="1"/>
  <c r="AP306" i="24"/>
  <c r="BW76" i="24"/>
  <c r="BX76" i="24"/>
  <c r="CM69" i="24"/>
  <c r="AN69" i="24"/>
  <c r="AR69" i="24" s="1"/>
  <c r="AN239" i="24"/>
  <c r="AR239" i="24" s="1"/>
  <c r="AQ239" i="24"/>
  <c r="AO239" i="24"/>
  <c r="AP239" i="24" s="1"/>
  <c r="CF232" i="24"/>
  <c r="CG232" i="24"/>
  <c r="CM189" i="24"/>
  <c r="AN189" i="24"/>
  <c r="AR189" i="24" s="1"/>
  <c r="CD178" i="24"/>
  <c r="CP134" i="24"/>
  <c r="CO134" i="24"/>
  <c r="AN95" i="24"/>
  <c r="AR95" i="24" s="1"/>
  <c r="AQ95" i="24"/>
  <c r="CP147" i="24"/>
  <c r="CO147" i="24"/>
  <c r="CP70" i="24"/>
  <c r="CR70" i="24"/>
  <c r="CF215" i="24"/>
  <c r="CG215" i="24"/>
  <c r="BU268" i="24"/>
  <c r="AN268" i="24"/>
  <c r="AR268" i="24" s="1"/>
  <c r="AQ268" i="24"/>
  <c r="AQ230" i="24"/>
  <c r="AO230" i="24"/>
  <c r="AP230" i="24" s="1"/>
  <c r="AN230" i="24"/>
  <c r="AR230" i="24" s="1"/>
  <c r="CP223" i="24"/>
  <c r="CO223" i="24"/>
  <c r="AN219" i="24"/>
  <c r="AR219" i="24" s="1"/>
  <c r="AO219" i="24"/>
  <c r="AO215" i="24"/>
  <c r="AN215" i="24"/>
  <c r="AR215" i="24" s="1"/>
  <c r="AE101" i="24"/>
  <c r="AF101" i="24"/>
  <c r="X103" i="24"/>
  <c r="Y103" i="24"/>
  <c r="BY586" i="24"/>
  <c r="BY587" i="24" s="1"/>
  <c r="BU166" i="24"/>
  <c r="AN166" i="24"/>
  <c r="BU156" i="24"/>
  <c r="AN156" i="24"/>
  <c r="AQ156" i="24"/>
  <c r="AO167" i="24"/>
  <c r="AP167" i="24" s="1"/>
  <c r="AN167" i="24"/>
  <c r="AR167" i="24" s="1"/>
  <c r="AN261" i="24"/>
  <c r="AR261" i="24" s="1"/>
  <c r="BU255" i="24"/>
  <c r="AN255" i="24"/>
  <c r="AQ255" i="24"/>
  <c r="CD116" i="24"/>
  <c r="AO116" i="24"/>
  <c r="AO305" i="24"/>
  <c r="AP305" i="24" s="1"/>
  <c r="AQ305" i="24"/>
  <c r="AN122" i="24"/>
  <c r="AR122" i="24" s="1"/>
  <c r="AO96" i="24"/>
  <c r="AP96" i="24" s="1"/>
  <c r="AM67" i="24"/>
  <c r="AL67" i="24"/>
  <c r="CM67" i="24" s="1"/>
  <c r="AF70" i="24"/>
  <c r="AE70" i="24"/>
  <c r="AM72" i="24"/>
  <c r="AL72" i="24"/>
  <c r="AF81" i="24"/>
  <c r="AE81" i="24"/>
  <c r="AF86" i="24"/>
  <c r="AE86" i="24"/>
  <c r="AO86" i="24" s="1"/>
  <c r="AF131" i="24"/>
  <c r="AE131" i="24"/>
  <c r="AN131" i="24" s="1"/>
  <c r="AR131" i="24" s="1"/>
  <c r="AF137" i="24"/>
  <c r="AE137" i="24"/>
  <c r="Y164" i="24"/>
  <c r="X164" i="24"/>
  <c r="AM165" i="24"/>
  <c r="AL165" i="24"/>
  <c r="Y210" i="24"/>
  <c r="X210" i="24"/>
  <c r="X234" i="24"/>
  <c r="Y234" i="24"/>
  <c r="Y240" i="24"/>
  <c r="X240" i="24"/>
  <c r="X314" i="24"/>
  <c r="Y314" i="24"/>
  <c r="CM270" i="24"/>
  <c r="AN270" i="24"/>
  <c r="BU254" i="24"/>
  <c r="AN254" i="24"/>
  <c r="AN115" i="24"/>
  <c r="AR115" i="24" s="1"/>
  <c r="AQ115" i="24"/>
  <c r="AN128" i="24"/>
  <c r="CD130" i="24"/>
  <c r="AN130" i="24"/>
  <c r="AN213" i="24"/>
  <c r="AR213" i="24" s="1"/>
  <c r="AO213" i="24"/>
  <c r="AP213" i="24" s="1"/>
  <c r="CD159" i="24"/>
  <c r="AN159" i="24"/>
  <c r="AR159" i="24" s="1"/>
  <c r="BU101" i="24"/>
  <c r="AN77" i="24"/>
  <c r="AR77" i="24" s="1"/>
  <c r="CD123" i="24"/>
  <c r="AN123" i="24"/>
  <c r="CM102" i="24"/>
  <c r="AQ102" i="24"/>
  <c r="BU145" i="24"/>
  <c r="AO145" i="24"/>
  <c r="AP145" i="24" s="1"/>
  <c r="AN145" i="24"/>
  <c r="AR145" i="24" s="1"/>
  <c r="BU137" i="24"/>
  <c r="AO283" i="24"/>
  <c r="AN283" i="24"/>
  <c r="AR283" i="24" s="1"/>
  <c r="AO198" i="24"/>
  <c r="AP198" i="24" s="1"/>
  <c r="Y90" i="24"/>
  <c r="X90" i="24"/>
  <c r="AF99" i="24"/>
  <c r="AE99" i="24"/>
  <c r="AO161" i="24"/>
  <c r="AP161" i="24" s="1"/>
  <c r="AQ236" i="24"/>
  <c r="AQ253" i="24"/>
  <c r="AQ132" i="24"/>
  <c r="AN109" i="24"/>
  <c r="AR109" i="24" s="1"/>
  <c r="AO246" i="24"/>
  <c r="AP246" i="24" s="1"/>
  <c r="AQ109" i="24"/>
  <c r="BU188" i="24"/>
  <c r="AO187" i="24"/>
  <c r="AP187" i="24" s="1"/>
  <c r="AO269" i="24"/>
  <c r="AP269" i="24" s="1"/>
  <c r="AO253" i="24"/>
  <c r="AP253" i="24" s="1"/>
  <c r="AE76" i="24"/>
  <c r="AF76" i="24"/>
  <c r="AF80" i="24"/>
  <c r="AE80" i="24"/>
  <c r="AE85" i="24"/>
  <c r="AQ85" i="24" s="1"/>
  <c r="AF85" i="24"/>
  <c r="AF103" i="24"/>
  <c r="AE103" i="24"/>
  <c r="Y222" i="24"/>
  <c r="X222" i="24"/>
  <c r="Y233" i="24"/>
  <c r="X233" i="24"/>
  <c r="AM265" i="24"/>
  <c r="Y75" i="24"/>
  <c r="X75" i="24"/>
  <c r="AF83" i="24"/>
  <c r="AE83" i="24"/>
  <c r="AM89" i="24"/>
  <c r="AL89" i="24"/>
  <c r="AF135" i="24"/>
  <c r="AE135" i="24"/>
  <c r="Y221" i="24"/>
  <c r="X221" i="24"/>
  <c r="Y232" i="24"/>
  <c r="X232" i="24"/>
  <c r="AM262" i="24"/>
  <c r="AL262" i="24"/>
  <c r="AQ262" i="24" s="1"/>
  <c r="Y275" i="24"/>
  <c r="X275" i="24"/>
  <c r="Y95" i="24"/>
  <c r="Y117" i="24"/>
  <c r="AM117" i="24"/>
  <c r="AF119" i="24"/>
  <c r="AM125" i="24"/>
  <c r="AM127" i="24"/>
  <c r="AF155" i="24"/>
  <c r="AM163" i="24"/>
  <c r="AL163" i="24"/>
  <c r="AM241" i="24"/>
  <c r="AL241" i="24"/>
  <c r="CM241" i="24" s="1"/>
  <c r="AM258" i="24"/>
  <c r="AL258" i="24"/>
  <c r="Y281" i="24"/>
  <c r="X281" i="24"/>
  <c r="AF149" i="24"/>
  <c r="AE149" i="24"/>
  <c r="AF176" i="24"/>
  <c r="AE176" i="24"/>
  <c r="AF218" i="24"/>
  <c r="AE218" i="24"/>
  <c r="AO218" i="24" s="1"/>
  <c r="AM267" i="24"/>
  <c r="AL267" i="24"/>
  <c r="X328" i="24"/>
  <c r="CP245" i="24" l="1"/>
  <c r="CO245" i="24"/>
  <c r="CF184" i="24"/>
  <c r="CG184" i="24"/>
  <c r="AQ245" i="24"/>
  <c r="AP271" i="24"/>
  <c r="AN248" i="24"/>
  <c r="AR248" i="24" s="1"/>
  <c r="CG73" i="24"/>
  <c r="CF73" i="24"/>
  <c r="AQ298" i="24"/>
  <c r="AN298" i="24"/>
  <c r="AR298" i="24" s="1"/>
  <c r="AO298" i="24"/>
  <c r="CD168" i="24"/>
  <c r="AN168" i="24"/>
  <c r="AR168" i="24" s="1"/>
  <c r="AO168" i="24"/>
  <c r="AP168" i="24" s="1"/>
  <c r="AQ168" i="24"/>
  <c r="CG196" i="24"/>
  <c r="CF196" i="24"/>
  <c r="BU263" i="24"/>
  <c r="AN263" i="24"/>
  <c r="AR263" i="24" s="1"/>
  <c r="AQ263" i="24"/>
  <c r="AO263" i="24"/>
  <c r="AO68" i="24"/>
  <c r="BU68" i="24"/>
  <c r="AP158" i="24"/>
  <c r="CF156" i="24"/>
  <c r="CG156" i="24"/>
  <c r="AP136" i="24"/>
  <c r="CP108" i="24"/>
  <c r="CO108" i="24"/>
  <c r="BW140" i="24"/>
  <c r="CR140" i="24"/>
  <c r="AP197" i="24"/>
  <c r="AP231" i="24"/>
  <c r="BX140" i="24"/>
  <c r="BW158" i="24"/>
  <c r="BX158" i="24"/>
  <c r="AN155" i="24"/>
  <c r="AR155" i="24" s="1"/>
  <c r="AO155" i="24"/>
  <c r="AP155" i="24" s="1"/>
  <c r="AQ155" i="24"/>
  <c r="BU155" i="24"/>
  <c r="AP304" i="24"/>
  <c r="AQ146" i="24"/>
  <c r="AP236" i="24"/>
  <c r="CM119" i="24"/>
  <c r="AQ119" i="24"/>
  <c r="AN119" i="24"/>
  <c r="AR119" i="24" s="1"/>
  <c r="AO119" i="24"/>
  <c r="AP288" i="24"/>
  <c r="AP268" i="24"/>
  <c r="AR157" i="24"/>
  <c r="AP157" i="24"/>
  <c r="AQ217" i="24"/>
  <c r="AO217" i="24"/>
  <c r="AN217" i="24"/>
  <c r="AR217" i="24" s="1"/>
  <c r="CF164" i="24"/>
  <c r="CG164" i="24"/>
  <c r="AP290" i="24"/>
  <c r="AP297" i="24"/>
  <c r="AN108" i="24"/>
  <c r="AR108" i="24" s="1"/>
  <c r="AN88" i="24"/>
  <c r="AR88" i="24" s="1"/>
  <c r="AQ88" i="24"/>
  <c r="AO88" i="24"/>
  <c r="AP88" i="24" s="1"/>
  <c r="AR251" i="24"/>
  <c r="AP251" i="24"/>
  <c r="AN116" i="24"/>
  <c r="AR116" i="24" s="1"/>
  <c r="AQ116" i="24"/>
  <c r="BU116" i="24"/>
  <c r="BW100" i="24"/>
  <c r="BX100" i="24"/>
  <c r="BX80" i="24"/>
  <c r="BW80" i="24"/>
  <c r="CR80" i="24"/>
  <c r="AN169" i="24"/>
  <c r="AR169" i="24" s="1"/>
  <c r="AQ169" i="24"/>
  <c r="AO169" i="24"/>
  <c r="BU108" i="24"/>
  <c r="AQ108" i="24"/>
  <c r="AO108" i="24"/>
  <c r="AP181" i="24"/>
  <c r="CR128" i="24"/>
  <c r="BW128" i="24"/>
  <c r="BX128" i="24"/>
  <c r="CR273" i="24"/>
  <c r="BW273" i="24"/>
  <c r="BX273" i="24"/>
  <c r="BW244" i="24"/>
  <c r="BX244" i="24"/>
  <c r="BX265" i="24"/>
  <c r="BW265" i="24"/>
  <c r="CR265" i="24"/>
  <c r="AP183" i="24"/>
  <c r="CP256" i="24"/>
  <c r="CR256" i="24"/>
  <c r="CO256" i="24"/>
  <c r="AP283" i="24"/>
  <c r="AR120" i="24"/>
  <c r="AP120" i="24"/>
  <c r="BU69" i="24"/>
  <c r="AO69" i="24"/>
  <c r="AP69" i="24" s="1"/>
  <c r="CG185" i="24"/>
  <c r="CF185" i="24"/>
  <c r="AP124" i="24"/>
  <c r="AP191" i="24"/>
  <c r="CF189" i="24"/>
  <c r="CG189" i="24"/>
  <c r="AP289" i="24"/>
  <c r="BX236" i="24"/>
  <c r="BW236" i="24"/>
  <c r="CR236" i="24"/>
  <c r="CD162" i="24"/>
  <c r="AN162" i="24"/>
  <c r="AR162" i="24" s="1"/>
  <c r="AO162" i="24"/>
  <c r="AP162" i="24" s="1"/>
  <c r="AP282" i="24"/>
  <c r="AP148" i="24"/>
  <c r="AN245" i="24"/>
  <c r="AR245" i="24" s="1"/>
  <c r="AQ160" i="24"/>
  <c r="BU160" i="24"/>
  <c r="BX124" i="24"/>
  <c r="BW124" i="24"/>
  <c r="CP201" i="24"/>
  <c r="CO201" i="24"/>
  <c r="BW272" i="24"/>
  <c r="BX272" i="24"/>
  <c r="CR272" i="24"/>
  <c r="AP86" i="24"/>
  <c r="BY590" i="24"/>
  <c r="CR587" i="24"/>
  <c r="CS587" i="24"/>
  <c r="AN149" i="24"/>
  <c r="AR149" i="24" s="1"/>
  <c r="AQ149" i="24"/>
  <c r="CD149" i="24"/>
  <c r="AO149" i="24"/>
  <c r="AP149" i="24" s="1"/>
  <c r="CM163" i="24"/>
  <c r="AO163" i="24"/>
  <c r="AQ163" i="24"/>
  <c r="AN163" i="24"/>
  <c r="AR163" i="24" s="1"/>
  <c r="AP123" i="24"/>
  <c r="AR123" i="24"/>
  <c r="BX101" i="24"/>
  <c r="CR101" i="24"/>
  <c r="BW101" i="24"/>
  <c r="CF130" i="24"/>
  <c r="CG130" i="24"/>
  <c r="AR254" i="24"/>
  <c r="AP254" i="24"/>
  <c r="AN137" i="24"/>
  <c r="AR137" i="24" s="1"/>
  <c r="CD137" i="24"/>
  <c r="AO137" i="24"/>
  <c r="AP137" i="24" s="1"/>
  <c r="CP67" i="24"/>
  <c r="CO67" i="24"/>
  <c r="BW255" i="24"/>
  <c r="BX255" i="24"/>
  <c r="AR166" i="24"/>
  <c r="AP166" i="24"/>
  <c r="AO101" i="24"/>
  <c r="AQ101" i="24"/>
  <c r="CF78" i="24"/>
  <c r="CG78" i="24"/>
  <c r="CD67" i="24"/>
  <c r="AO67" i="24"/>
  <c r="AN67" i="24"/>
  <c r="AR67" i="24" s="1"/>
  <c r="CG174" i="24"/>
  <c r="CF174" i="24"/>
  <c r="CP271" i="24"/>
  <c r="CR271" i="24"/>
  <c r="CO271" i="24"/>
  <c r="AR227" i="24"/>
  <c r="AP227" i="24"/>
  <c r="CM212" i="24"/>
  <c r="AQ212" i="24"/>
  <c r="AO212" i="24"/>
  <c r="CD147" i="24"/>
  <c r="AN147" i="24"/>
  <c r="AR147" i="24" s="1"/>
  <c r="AO147" i="24"/>
  <c r="AQ147" i="24"/>
  <c r="AQ100" i="24"/>
  <c r="AO100" i="24"/>
  <c r="AQ218" i="24"/>
  <c r="CR180" i="24"/>
  <c r="BW180" i="24"/>
  <c r="BX180" i="24"/>
  <c r="CF216" i="24"/>
  <c r="CG216" i="24"/>
  <c r="AO78" i="24"/>
  <c r="AP244" i="24"/>
  <c r="AQ232" i="24"/>
  <c r="AO232" i="24"/>
  <c r="AN232" i="24"/>
  <c r="AR232" i="24" s="1"/>
  <c r="AN83" i="24"/>
  <c r="AR83" i="24" s="1"/>
  <c r="CD83" i="24"/>
  <c r="AO83" i="24"/>
  <c r="AQ83" i="24"/>
  <c r="BW188" i="24"/>
  <c r="BX188" i="24"/>
  <c r="CR188" i="24"/>
  <c r="BX145" i="24"/>
  <c r="CR145" i="24"/>
  <c r="BW145" i="24"/>
  <c r="BX254" i="24"/>
  <c r="BW254" i="24"/>
  <c r="CR254" i="24"/>
  <c r="CO248" i="24"/>
  <c r="CP248" i="24"/>
  <c r="CR248" i="24"/>
  <c r="AP186" i="24"/>
  <c r="AO173" i="24"/>
  <c r="AR68" i="24"/>
  <c r="AP68" i="24"/>
  <c r="AQ67" i="24"/>
  <c r="AQ78" i="24"/>
  <c r="CM267" i="24"/>
  <c r="AQ267" i="24"/>
  <c r="AN267" i="24"/>
  <c r="AR267" i="24" s="1"/>
  <c r="AO267" i="24"/>
  <c r="AQ176" i="24"/>
  <c r="AO176" i="24"/>
  <c r="AN176" i="24"/>
  <c r="AR176" i="24" s="1"/>
  <c r="AO281" i="24"/>
  <c r="AN281" i="24"/>
  <c r="AR281" i="24" s="1"/>
  <c r="AQ281" i="24"/>
  <c r="CO241" i="24"/>
  <c r="CP241" i="24"/>
  <c r="AN233" i="24"/>
  <c r="AR233" i="24" s="1"/>
  <c r="AO233" i="24"/>
  <c r="AQ233" i="24"/>
  <c r="CD80" i="24"/>
  <c r="AO80" i="24"/>
  <c r="AP80" i="24" s="1"/>
  <c r="AQ80" i="24"/>
  <c r="AN80" i="24"/>
  <c r="AR80" i="24" s="1"/>
  <c r="AN99" i="24"/>
  <c r="AR99" i="24" s="1"/>
  <c r="AQ99" i="24"/>
  <c r="AO99" i="24"/>
  <c r="BX137" i="24"/>
  <c r="BW137" i="24"/>
  <c r="CR137" i="24"/>
  <c r="AR270" i="24"/>
  <c r="AP270" i="24"/>
  <c r="AN240" i="24"/>
  <c r="AR240" i="24" s="1"/>
  <c r="AQ240" i="24"/>
  <c r="BU240" i="24"/>
  <c r="AO240" i="24"/>
  <c r="BU164" i="24"/>
  <c r="AN164" i="24"/>
  <c r="AR164" i="24" s="1"/>
  <c r="AQ164" i="24"/>
  <c r="AO164" i="24"/>
  <c r="CD131" i="24"/>
  <c r="AO131" i="24"/>
  <c r="AP131" i="24" s="1"/>
  <c r="CD81" i="24"/>
  <c r="AQ81" i="24"/>
  <c r="AN81" i="24"/>
  <c r="AR81" i="24" s="1"/>
  <c r="AO81" i="24"/>
  <c r="AP81" i="24" s="1"/>
  <c r="AQ70" i="24"/>
  <c r="AO70" i="24"/>
  <c r="CD70" i="24"/>
  <c r="AN70" i="24"/>
  <c r="AR70" i="24" s="1"/>
  <c r="AR156" i="24"/>
  <c r="AP156" i="24"/>
  <c r="AN212" i="24"/>
  <c r="AR212" i="24" s="1"/>
  <c r="AO103" i="24"/>
  <c r="AP103" i="24" s="1"/>
  <c r="AN103" i="24"/>
  <c r="AR103" i="24" s="1"/>
  <c r="AQ103" i="24"/>
  <c r="AP215" i="24"/>
  <c r="AN82" i="24"/>
  <c r="AR82" i="24" s="1"/>
  <c r="AQ82" i="24"/>
  <c r="AO82" i="24"/>
  <c r="CM74" i="24"/>
  <c r="AN74" i="24"/>
  <c r="AR74" i="24" s="1"/>
  <c r="AO74" i="24"/>
  <c r="AQ74" i="24"/>
  <c r="AQ72" i="24"/>
  <c r="AP226" i="24"/>
  <c r="AP261" i="24"/>
  <c r="CP214" i="24"/>
  <c r="CR214" i="24"/>
  <c r="CO214" i="24"/>
  <c r="CR71" i="24"/>
  <c r="BW71" i="24"/>
  <c r="BX71" i="24"/>
  <c r="BW235" i="24"/>
  <c r="BX235" i="24"/>
  <c r="CR235" i="24"/>
  <c r="CD211" i="24"/>
  <c r="AO211" i="24"/>
  <c r="AP211" i="24" s="1"/>
  <c r="AN211" i="24"/>
  <c r="AR211" i="24" s="1"/>
  <c r="AQ211" i="24"/>
  <c r="AQ165" i="24"/>
  <c r="AN165" i="24"/>
  <c r="AR165" i="24" s="1"/>
  <c r="AO165" i="24"/>
  <c r="AN139" i="24"/>
  <c r="AR139" i="24" s="1"/>
  <c r="BU139" i="24"/>
  <c r="AQ139" i="24"/>
  <c r="AO139" i="24"/>
  <c r="AQ110" i="24"/>
  <c r="AO110" i="24"/>
  <c r="AN110" i="24"/>
  <c r="AR110" i="24" s="1"/>
  <c r="AP160" i="24"/>
  <c r="AN173" i="24"/>
  <c r="AR173" i="24" s="1"/>
  <c r="AQ131" i="24"/>
  <c r="AP209" i="24"/>
  <c r="CR184" i="24"/>
  <c r="BW184" i="24"/>
  <c r="BX184" i="24"/>
  <c r="AP303" i="24"/>
  <c r="AP172" i="24"/>
  <c r="AP159" i="24"/>
  <c r="AN78" i="24"/>
  <c r="AR78" i="24" s="1"/>
  <c r="AP115" i="24"/>
  <c r="AP95" i="24"/>
  <c r="CM258" i="24"/>
  <c r="AQ258" i="24"/>
  <c r="AN258" i="24"/>
  <c r="AR258" i="24" s="1"/>
  <c r="AO258" i="24"/>
  <c r="AP258" i="24" s="1"/>
  <c r="BU90" i="24"/>
  <c r="AQ90" i="24"/>
  <c r="AO90" i="24"/>
  <c r="AN90" i="24"/>
  <c r="AR90" i="24" s="1"/>
  <c r="AN86" i="24"/>
  <c r="AR86" i="24" s="1"/>
  <c r="CD86" i="24"/>
  <c r="BX268" i="24"/>
  <c r="CR268" i="24"/>
  <c r="BW268" i="24"/>
  <c r="CP69" i="24"/>
  <c r="CO69" i="24"/>
  <c r="CD87" i="24"/>
  <c r="AO87" i="24"/>
  <c r="AQ87" i="24"/>
  <c r="AN87" i="24"/>
  <c r="AR87" i="24" s="1"/>
  <c r="BU73" i="24"/>
  <c r="AQ73" i="24"/>
  <c r="AN73" i="24"/>
  <c r="AR73" i="24" s="1"/>
  <c r="AO73" i="24"/>
  <c r="CF173" i="24"/>
  <c r="CG173" i="24"/>
  <c r="CD134" i="24"/>
  <c r="AQ134" i="24"/>
  <c r="CG160" i="24"/>
  <c r="CF160" i="24"/>
  <c r="CO109" i="24"/>
  <c r="CP109" i="24"/>
  <c r="CR109" i="24"/>
  <c r="CO194" i="24"/>
  <c r="CP194" i="24"/>
  <c r="CR194" i="24"/>
  <c r="AQ591" i="24"/>
  <c r="AQ595" i="24" s="1"/>
  <c r="BU275" i="24"/>
  <c r="AO275" i="24"/>
  <c r="AN275" i="24"/>
  <c r="AR275" i="24" s="1"/>
  <c r="AQ275" i="24"/>
  <c r="AN135" i="24"/>
  <c r="AR135" i="24" s="1"/>
  <c r="AQ135" i="24"/>
  <c r="AO135" i="24"/>
  <c r="CD85" i="24"/>
  <c r="AN85" i="24"/>
  <c r="AR85" i="24" s="1"/>
  <c r="AO85" i="24"/>
  <c r="AP85" i="24" s="1"/>
  <c r="AN76" i="24"/>
  <c r="AR76" i="24" s="1"/>
  <c r="AQ76" i="24"/>
  <c r="CD76" i="24"/>
  <c r="AO76" i="24"/>
  <c r="AQ137" i="24"/>
  <c r="CG123" i="24"/>
  <c r="CF123" i="24"/>
  <c r="AN100" i="24"/>
  <c r="AR100" i="24" s="1"/>
  <c r="AR128" i="24"/>
  <c r="AP128" i="24"/>
  <c r="AN234" i="24"/>
  <c r="AR234" i="24" s="1"/>
  <c r="AQ234" i="24"/>
  <c r="AO234" i="24"/>
  <c r="CF116" i="24"/>
  <c r="CG116" i="24"/>
  <c r="BW166" i="24"/>
  <c r="BX166" i="24"/>
  <c r="CR166" i="24"/>
  <c r="CO189" i="24"/>
  <c r="CR189" i="24"/>
  <c r="CP189" i="24"/>
  <c r="AR140" i="24"/>
  <c r="AP140" i="24"/>
  <c r="BX245" i="24"/>
  <c r="BW245" i="24"/>
  <c r="CR245" i="24"/>
  <c r="AR129" i="24"/>
  <c r="AP129" i="24"/>
  <c r="CD143" i="24"/>
  <c r="AO143" i="24"/>
  <c r="AN143" i="24"/>
  <c r="AR143" i="24" s="1"/>
  <c r="AQ143" i="24"/>
  <c r="CR255" i="24"/>
  <c r="CF187" i="24"/>
  <c r="CG187" i="24"/>
  <c r="AO248" i="24"/>
  <c r="AP248" i="24" s="1"/>
  <c r="AP189" i="24"/>
  <c r="AN262" i="24"/>
  <c r="AR262" i="24" s="1"/>
  <c r="CM262" i="24"/>
  <c r="AO262" i="24"/>
  <c r="AQ221" i="24"/>
  <c r="AN221" i="24"/>
  <c r="AR221" i="24" s="1"/>
  <c r="AO221" i="24"/>
  <c r="CM89" i="24"/>
  <c r="AN89" i="24"/>
  <c r="AR89" i="24" s="1"/>
  <c r="AO89" i="24"/>
  <c r="AP89" i="24" s="1"/>
  <c r="AQ89" i="24"/>
  <c r="AN75" i="24"/>
  <c r="AR75" i="24" s="1"/>
  <c r="AO75" i="24"/>
  <c r="AQ75" i="24"/>
  <c r="CO102" i="24"/>
  <c r="CP102" i="24"/>
  <c r="CR102" i="24"/>
  <c r="AN101" i="24"/>
  <c r="AR101" i="24" s="1"/>
  <c r="CG159" i="24"/>
  <c r="CF159" i="24"/>
  <c r="AR130" i="24"/>
  <c r="AP130" i="24"/>
  <c r="CO270" i="24"/>
  <c r="CR270" i="24"/>
  <c r="CP270" i="24"/>
  <c r="AQ86" i="24"/>
  <c r="AR255" i="24"/>
  <c r="AP255" i="24"/>
  <c r="BX156" i="24"/>
  <c r="CR156" i="24"/>
  <c r="BW156" i="24"/>
  <c r="AP219" i="24"/>
  <c r="CG178" i="24"/>
  <c r="CF178" i="24"/>
  <c r="AN92" i="24"/>
  <c r="AR92" i="24" s="1"/>
  <c r="AO92" i="24"/>
  <c r="AP92" i="24" s="1"/>
  <c r="BW201" i="24"/>
  <c r="BX201" i="24"/>
  <c r="CR201" i="24"/>
  <c r="AR174" i="24"/>
  <c r="AP174" i="24"/>
  <c r="CR231" i="24"/>
  <c r="CP231" i="24"/>
  <c r="CO231" i="24"/>
  <c r="CP261" i="24"/>
  <c r="CO261" i="24"/>
  <c r="CR261" i="24"/>
  <c r="CG79" i="24"/>
  <c r="CF79" i="24"/>
  <c r="AQ173" i="24"/>
  <c r="AQ241" i="24"/>
  <c r="AO241" i="24"/>
  <c r="BU241" i="24"/>
  <c r="CR241" i="24" s="1"/>
  <c r="AN241" i="24"/>
  <c r="AR241" i="24" s="1"/>
  <c r="BW91" i="24"/>
  <c r="BX91" i="24"/>
  <c r="CR91" i="24"/>
  <c r="BW173" i="24"/>
  <c r="BX173" i="24"/>
  <c r="CO198" i="24"/>
  <c r="CP198" i="24"/>
  <c r="CR198" i="24"/>
  <c r="BX131" i="24"/>
  <c r="BW131" i="24"/>
  <c r="AP279" i="24"/>
  <c r="CP209" i="24"/>
  <c r="CO209" i="24"/>
  <c r="CR209" i="24"/>
  <c r="CO238" i="24"/>
  <c r="CP238" i="24"/>
  <c r="CR238" i="24"/>
  <c r="AN218" i="24"/>
  <c r="AR218" i="24" s="1"/>
  <c r="AQ248" i="24"/>
  <c r="CG225" i="24"/>
  <c r="CF225" i="24"/>
  <c r="CG161" i="24"/>
  <c r="CF161" i="24"/>
  <c r="AP109" i="24"/>
  <c r="AN134" i="24"/>
  <c r="AR134" i="24" s="1"/>
  <c r="CO274" i="24"/>
  <c r="CP274" i="24"/>
  <c r="CR274" i="24"/>
  <c r="AP122" i="24"/>
  <c r="BW78" i="24"/>
  <c r="BX78" i="24"/>
  <c r="CR78" i="24"/>
  <c r="CP115" i="24"/>
  <c r="CO115" i="24"/>
  <c r="CR115" i="24"/>
  <c r="BW141" i="24"/>
  <c r="CR141" i="24"/>
  <c r="BX141" i="24"/>
  <c r="AP108" i="24"/>
  <c r="AP77" i="24"/>
  <c r="BX68" i="24" l="1"/>
  <c r="BW68" i="24"/>
  <c r="CR68" i="24"/>
  <c r="AP241" i="24"/>
  <c r="AP275" i="24"/>
  <c r="AP101" i="24"/>
  <c r="BX108" i="24"/>
  <c r="BW108" i="24"/>
  <c r="AP217" i="24"/>
  <c r="CR108" i="24"/>
  <c r="AP262" i="24"/>
  <c r="BX69" i="24"/>
  <c r="BW69" i="24"/>
  <c r="AP169" i="24"/>
  <c r="BX116" i="24"/>
  <c r="BW116" i="24"/>
  <c r="AP116" i="24"/>
  <c r="CO119" i="24"/>
  <c r="CP119" i="24"/>
  <c r="AP263" i="24"/>
  <c r="CG168" i="24"/>
  <c r="CF168" i="24"/>
  <c r="AP176" i="24"/>
  <c r="AP78" i="24"/>
  <c r="AP67" i="24"/>
  <c r="AP298" i="24"/>
  <c r="AP76" i="24"/>
  <c r="AP83" i="24"/>
  <c r="BX263" i="24"/>
  <c r="BW263" i="24"/>
  <c r="CR263" i="24"/>
  <c r="AP221" i="24"/>
  <c r="AP87" i="24"/>
  <c r="AP267" i="24"/>
  <c r="AP147" i="24"/>
  <c r="CG162" i="24"/>
  <c r="CF162" i="24"/>
  <c r="AP245" i="24"/>
  <c r="BX155" i="24"/>
  <c r="BW155" i="24"/>
  <c r="BX160" i="24"/>
  <c r="BW160" i="24"/>
  <c r="AP119" i="24"/>
  <c r="CF147" i="24"/>
  <c r="CG147" i="24"/>
  <c r="CP262" i="24"/>
  <c r="CO262" i="24"/>
  <c r="CR262" i="24"/>
  <c r="CG76" i="24"/>
  <c r="CF76" i="24"/>
  <c r="CP258" i="24"/>
  <c r="CR258" i="24"/>
  <c r="CO258" i="24"/>
  <c r="BX139" i="24"/>
  <c r="BW139" i="24"/>
  <c r="CR139" i="24"/>
  <c r="CG211" i="24"/>
  <c r="CF211" i="24"/>
  <c r="CF70" i="24"/>
  <c r="CG70" i="24"/>
  <c r="CG80" i="24"/>
  <c r="CF80" i="24"/>
  <c r="AP232" i="24"/>
  <c r="AP212" i="24"/>
  <c r="CF67" i="24"/>
  <c r="CG67" i="24"/>
  <c r="CF137" i="24"/>
  <c r="CG137" i="24"/>
  <c r="AP143" i="24"/>
  <c r="CG85" i="24"/>
  <c r="CF85" i="24"/>
  <c r="BW73" i="24"/>
  <c r="BX73" i="24"/>
  <c r="CR73" i="24"/>
  <c r="CF87" i="24"/>
  <c r="CG87" i="24"/>
  <c r="AP218" i="24"/>
  <c r="AP82" i="24"/>
  <c r="AP70" i="24"/>
  <c r="AP164" i="24"/>
  <c r="AP240" i="24"/>
  <c r="AP281" i="24"/>
  <c r="AP173" i="24"/>
  <c r="CF83" i="24"/>
  <c r="CG83" i="24"/>
  <c r="AP163" i="24"/>
  <c r="CP89" i="24"/>
  <c r="CO89" i="24"/>
  <c r="CG134" i="24"/>
  <c r="CF134" i="24"/>
  <c r="CG86" i="24"/>
  <c r="CF86" i="24"/>
  <c r="BX275" i="24"/>
  <c r="CR275" i="24"/>
  <c r="BW275" i="24"/>
  <c r="BW90" i="24"/>
  <c r="BX90" i="24"/>
  <c r="CR90" i="24"/>
  <c r="AP110" i="24"/>
  <c r="CP74" i="24"/>
  <c r="CO74" i="24"/>
  <c r="CR74" i="24"/>
  <c r="CF131" i="24"/>
  <c r="CG131" i="24"/>
  <c r="BX164" i="24"/>
  <c r="BW164" i="24"/>
  <c r="CO267" i="24"/>
  <c r="CP267" i="24"/>
  <c r="CR267" i="24"/>
  <c r="CF149" i="24"/>
  <c r="CG149" i="24"/>
  <c r="BW241" i="24"/>
  <c r="BX241" i="24"/>
  <c r="AP75" i="24"/>
  <c r="CG143" i="24"/>
  <c r="CF143" i="24"/>
  <c r="AP234" i="24"/>
  <c r="AP135" i="24"/>
  <c r="AP73" i="24"/>
  <c r="AP90" i="24"/>
  <c r="AP139" i="24"/>
  <c r="AP165" i="24"/>
  <c r="AP74" i="24"/>
  <c r="CF81" i="24"/>
  <c r="CG81" i="24"/>
  <c r="BW240" i="24"/>
  <c r="BX240" i="24"/>
  <c r="AP99" i="24"/>
  <c r="AP233" i="24"/>
  <c r="AP100" i="24"/>
  <c r="CP212" i="24"/>
  <c r="CR212" i="24"/>
  <c r="CO212" i="24"/>
  <c r="CO163" i="24"/>
  <c r="CR163" i="24"/>
  <c r="CP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jlagee</author>
    <author>kakouros</author>
    <author>Michelle Beyer</author>
    <author>Beyer, Michelle R.</author>
    <author>Kakouros, Evangelos</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00000000-0006-0000-0100-000004000000}">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0000000-0006-0000-0100-000005000000}">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00000000-0006-0000-0100-000006000000}">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00000000-0006-0000-0100-00000700000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00000000-0006-0000-0100-000008000000}">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00000000-0006-0000-0100-000009000000}">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0000000-0006-0000-0100-00000A000000}">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00000000-0006-0000-0100-00000B000000}">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00000000-0006-0000-0100-00000C000000}">
      <text>
        <r>
          <rPr>
            <b/>
            <sz val="9"/>
            <color indexed="81"/>
            <rFont val="Tahoma"/>
            <family val="2"/>
          </rPr>
          <t>Agee, Jennifer L.:</t>
        </r>
        <r>
          <rPr>
            <sz val="9"/>
            <color indexed="81"/>
            <rFont val="Tahoma"/>
            <family val="2"/>
          </rPr>
          <t xml:space="preserve">
used for flagging CCSB data 2010-2013. Lowest std ratio. </t>
        </r>
      </text>
    </comment>
    <comment ref="AZ20" authorId="2" shapeId="0" xr:uid="{00000000-0006-0000-0100-00000D000000}">
      <text>
        <r>
          <rPr>
            <b/>
            <sz val="10"/>
            <color indexed="81"/>
            <rFont val="Tahoma"/>
            <family val="2"/>
          </rPr>
          <t>Jennifer L Agee:</t>
        </r>
        <r>
          <rPr>
            <sz val="10"/>
            <color indexed="81"/>
            <rFont val="Tahoma"/>
            <family val="2"/>
          </rPr>
          <t xml:space="preserve">
correction18Mar13JA</t>
        </r>
      </text>
    </comment>
    <comment ref="H26" authorId="3"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3"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3"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3"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3" shapeId="0" xr:uid="{00000000-0006-0000-0100-000012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3" shapeId="0" xr:uid="{00000000-0006-0000-0100-000013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3" shapeId="0" xr:uid="{00000000-0006-0000-0100-000014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3" shapeId="0" xr:uid="{00000000-0006-0000-0100-000015000000}">
      <text>
        <r>
          <rPr>
            <b/>
            <sz val="9"/>
            <color indexed="81"/>
            <rFont val="Tahoma"/>
            <family val="2"/>
          </rPr>
          <t>Rose, Shanna Lynn:</t>
        </r>
        <r>
          <rPr>
            <sz val="10"/>
            <color indexed="81"/>
            <rFont val="Tahoma"/>
            <family val="2"/>
          </rPr>
          <t xml:space="preserve">
WSQ/7/time=1410</t>
        </r>
      </text>
    </comment>
    <comment ref="P35" authorId="3" shapeId="0" xr:uid="{00000000-0006-0000-0100-000016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3" shapeId="0" xr:uid="{00000000-0006-0000-0100-000017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3" shapeId="0" xr:uid="{00000000-0006-0000-0100-000018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3" shapeId="0" xr:uid="{00000000-0006-0000-0100-000019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BY47" authorId="1" shapeId="0" xr:uid="{00000000-0006-0000-0100-00001A000000}">
      <text>
        <r>
          <rPr>
            <b/>
            <sz val="9"/>
            <color indexed="81"/>
            <rFont val="Tahoma"/>
            <family val="2"/>
          </rPr>
          <t>Agee, Jennifer L.:</t>
        </r>
        <r>
          <rPr>
            <sz val="9"/>
            <color indexed="81"/>
            <rFont val="Tahoma"/>
            <family val="2"/>
          </rPr>
          <t xml:space="preserve">
0.28pg/filter
</t>
        </r>
      </text>
    </comment>
    <comment ref="P65" authorId="3"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3" shapeId="0" xr:uid="{00000000-0006-0000-0100-00001C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4" shapeId="0" xr:uid="{00000000-0006-0000-0100-00001D000000}">
      <text>
        <r>
          <rPr>
            <b/>
            <sz val="9"/>
            <color indexed="81"/>
            <rFont val="Tahoma"/>
            <family val="2"/>
          </rPr>
          <t>jlagee:</t>
        </r>
        <r>
          <rPr>
            <sz val="9"/>
            <color indexed="81"/>
            <rFont val="Tahoma"/>
            <family val="2"/>
          </rPr>
          <t xml:space="preserve">
*Filters should have been included in an ealier shipment</t>
        </r>
      </text>
    </comment>
    <comment ref="H68" authorId="4" shapeId="0" xr:uid="{00000000-0006-0000-0100-00001E000000}">
      <text>
        <r>
          <rPr>
            <b/>
            <sz val="9"/>
            <color indexed="81"/>
            <rFont val="Tahoma"/>
            <family val="2"/>
          </rPr>
          <t>jlagee:</t>
        </r>
        <r>
          <rPr>
            <sz val="9"/>
            <color indexed="81"/>
            <rFont val="Tahoma"/>
            <family val="2"/>
          </rPr>
          <t xml:space="preserve">
info taken from THg sheet</t>
        </r>
      </text>
    </comment>
    <comment ref="M68" authorId="4" shapeId="0" xr:uid="{00000000-0006-0000-0100-00001F000000}">
      <text>
        <r>
          <rPr>
            <b/>
            <sz val="9"/>
            <color indexed="81"/>
            <rFont val="Tahoma"/>
            <family val="2"/>
          </rPr>
          <t>jlagee:</t>
        </r>
        <r>
          <rPr>
            <sz val="9"/>
            <color indexed="81"/>
            <rFont val="Tahoma"/>
            <family val="2"/>
          </rPr>
          <t xml:space="preserve">
info taken from THg sheet</t>
        </r>
      </text>
    </comment>
    <comment ref="P68" authorId="4" shapeId="0" xr:uid="{00000000-0006-0000-0100-000020000000}">
      <text>
        <r>
          <rPr>
            <b/>
            <sz val="9"/>
            <color indexed="81"/>
            <rFont val="Tahoma"/>
            <family val="2"/>
          </rPr>
          <t>jlagee:</t>
        </r>
        <r>
          <rPr>
            <sz val="9"/>
            <color indexed="81"/>
            <rFont val="Tahoma"/>
            <family val="2"/>
          </rPr>
          <t xml:space="preserve">
info taken from THg sheet</t>
        </r>
      </text>
    </comment>
    <comment ref="BQ72" authorId="2" shapeId="0" xr:uid="{00000000-0006-0000-0100-000021000000}">
      <text>
        <r>
          <rPr>
            <b/>
            <sz val="10"/>
            <color indexed="81"/>
            <rFont val="Tahoma"/>
            <family val="2"/>
          </rPr>
          <t>Jennifer L Agee:</t>
        </r>
        <r>
          <rPr>
            <sz val="10"/>
            <color indexed="81"/>
            <rFont val="Tahoma"/>
            <family val="2"/>
          </rPr>
          <t xml:space="preserve">
units total (ng)</t>
        </r>
      </text>
    </comment>
    <comment ref="H73" authorId="1" shapeId="0" xr:uid="{00000000-0006-0000-0100-000022000000}">
      <text>
        <r>
          <rPr>
            <b/>
            <sz val="9"/>
            <color indexed="81"/>
            <rFont val="Tahoma"/>
            <family val="2"/>
          </rPr>
          <t>Agee, Jennifer L.:</t>
        </r>
        <r>
          <rPr>
            <sz val="9"/>
            <color indexed="81"/>
            <rFont val="Tahoma"/>
            <family val="2"/>
          </rPr>
          <t xml:space="preserve">
change made by Shanna 7/11/16 from 1530 to 1520 </t>
        </r>
      </text>
    </comment>
    <comment ref="H74" authorId="1" shapeId="0" xr:uid="{00000000-0006-0000-0100-000023000000}">
      <text>
        <r>
          <rPr>
            <b/>
            <sz val="9"/>
            <color indexed="81"/>
            <rFont val="Tahoma"/>
            <family val="2"/>
          </rPr>
          <t>Agee, Jennifer L.:</t>
        </r>
        <r>
          <rPr>
            <sz val="9"/>
            <color indexed="81"/>
            <rFont val="Tahoma"/>
            <family val="2"/>
          </rPr>
          <t xml:space="preserve">
change made by Shanna 7/11/16 from 1530 to 1520 </t>
        </r>
      </text>
    </comment>
    <comment ref="BY74" authorId="5" shapeId="0" xr:uid="{00000000-0006-0000-0100-000024000000}">
      <text>
        <r>
          <rPr>
            <b/>
            <sz val="8"/>
            <color indexed="81"/>
            <rFont val="Tahoma"/>
            <family val="2"/>
          </rPr>
          <t>kakouros:</t>
        </r>
        <r>
          <rPr>
            <sz val="8"/>
            <color indexed="81"/>
            <rFont val="Tahoma"/>
            <family val="2"/>
          </rPr>
          <t xml:space="preserve">
134.5mg tare value in COC, used value on filter</t>
        </r>
      </text>
    </comment>
    <comment ref="BZ74" authorId="5" shapeId="0" xr:uid="{00000000-0006-0000-0100-000025000000}">
      <text>
        <r>
          <rPr>
            <b/>
            <sz val="8"/>
            <color indexed="81"/>
            <rFont val="Tahoma"/>
            <family val="2"/>
          </rPr>
          <t>kakouros:</t>
        </r>
        <r>
          <rPr>
            <sz val="8"/>
            <color indexed="81"/>
            <rFont val="Tahoma"/>
            <family val="2"/>
          </rPr>
          <t xml:space="preserve">
134.5mg tare value in COC, used value on filter</t>
        </r>
      </text>
    </comment>
    <comment ref="BQ75" authorId="2" shapeId="0" xr:uid="{00000000-0006-0000-0100-000026000000}">
      <text>
        <r>
          <rPr>
            <b/>
            <sz val="10"/>
            <color indexed="81"/>
            <rFont val="Tahoma"/>
            <family val="2"/>
          </rPr>
          <t>Jennifer L Agee:</t>
        </r>
        <r>
          <rPr>
            <sz val="10"/>
            <color indexed="81"/>
            <rFont val="Tahoma"/>
            <family val="2"/>
          </rPr>
          <t xml:space="preserve">
units in total (ng)</t>
        </r>
      </text>
    </comment>
    <comment ref="H76" authorId="1" shapeId="0" xr:uid="{00000000-0006-0000-0100-000027000000}">
      <text>
        <r>
          <rPr>
            <b/>
            <sz val="9"/>
            <color indexed="81"/>
            <rFont val="Tahoma"/>
            <family val="2"/>
          </rPr>
          <t>Agee, Jennifer L.:</t>
        </r>
        <r>
          <rPr>
            <sz val="9"/>
            <color indexed="81"/>
            <rFont val="Tahoma"/>
            <family val="2"/>
          </rPr>
          <t xml:space="preserve">
changed date to match CA apdx table</t>
        </r>
      </text>
    </comment>
    <comment ref="P77" authorId="3" shapeId="0" xr:uid="{00000000-0006-0000-0100-000028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77" authorId="1" shapeId="0" xr:uid="{00000000-0006-0000-0100-000029000000}">
      <text>
        <r>
          <rPr>
            <b/>
            <sz val="9"/>
            <color indexed="81"/>
            <rFont val="Tahoma"/>
            <family val="2"/>
          </rPr>
          <t>Agee, Jennifer L.:</t>
        </r>
        <r>
          <rPr>
            <sz val="9"/>
            <color indexed="81"/>
            <rFont val="Tahoma"/>
            <family val="2"/>
          </rPr>
          <t xml:space="preserve">
updated 9/25/17
</t>
        </r>
      </text>
    </comment>
    <comment ref="H78" authorId="1" shapeId="0" xr:uid="{00000000-0006-0000-0100-00002A000000}">
      <text>
        <r>
          <rPr>
            <b/>
            <sz val="9"/>
            <color indexed="81"/>
            <rFont val="Tahoma"/>
            <family val="2"/>
          </rPr>
          <t>Agee, Jennifer L.:</t>
        </r>
        <r>
          <rPr>
            <sz val="9"/>
            <color indexed="81"/>
            <rFont val="Tahoma"/>
            <family val="2"/>
          </rPr>
          <t xml:space="preserve">
changed date to match CA apdx table</t>
        </r>
      </text>
    </comment>
    <comment ref="P78" authorId="1" shapeId="0" xr:uid="{00000000-0006-0000-0100-00002B000000}">
      <text>
        <r>
          <rPr>
            <b/>
            <sz val="9"/>
            <color indexed="81"/>
            <rFont val="Tahoma"/>
            <family val="2"/>
          </rPr>
          <t>Agee, Jennifer L.:</t>
        </r>
        <r>
          <rPr>
            <sz val="9"/>
            <color indexed="81"/>
            <rFont val="Tahoma"/>
            <family val="2"/>
          </rPr>
          <t xml:space="preserve">
changed date to match CA apdx table</t>
        </r>
      </text>
    </comment>
    <comment ref="P81" authorId="3" shapeId="0" xr:uid="{00000000-0006-0000-0100-00002C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Z82" authorId="1" shapeId="0" xr:uid="{00000000-0006-0000-0100-00002D000000}">
      <text>
        <r>
          <rPr>
            <b/>
            <sz val="9"/>
            <color indexed="81"/>
            <rFont val="Tahoma"/>
            <family val="2"/>
          </rPr>
          <t>Agee, Jennifer L.:</t>
        </r>
        <r>
          <rPr>
            <sz val="9"/>
            <color indexed="81"/>
            <rFont val="Tahoma"/>
            <family val="2"/>
          </rPr>
          <t xml:space="preserve">
updated 9/25/17
</t>
        </r>
      </text>
    </comment>
    <comment ref="H84" authorId="1" shapeId="0" xr:uid="{00000000-0006-0000-0100-00002E000000}">
      <text>
        <r>
          <rPr>
            <b/>
            <sz val="9"/>
            <color indexed="81"/>
            <rFont val="Tahoma"/>
            <family val="2"/>
          </rPr>
          <t>Agee, Jennifer L.:</t>
        </r>
        <r>
          <rPr>
            <sz val="9"/>
            <color indexed="81"/>
            <rFont val="Tahoma"/>
            <family val="2"/>
          </rPr>
          <t xml:space="preserve">
changed time 12/14/15</t>
        </r>
      </text>
    </comment>
    <comment ref="J84" authorId="3" shapeId="0" xr:uid="{00000000-0006-0000-0100-00002F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1" shapeId="0" xr:uid="{00000000-0006-0000-0100-000030000000}">
      <text>
        <r>
          <rPr>
            <b/>
            <sz val="9"/>
            <color indexed="81"/>
            <rFont val="Tahoma"/>
            <family val="2"/>
          </rPr>
          <t>Agee, Jennifer L.:</t>
        </r>
        <r>
          <rPr>
            <sz val="9"/>
            <color indexed="81"/>
            <rFont val="Tahoma"/>
            <family val="2"/>
          </rPr>
          <t xml:space="preserve">
changed date</t>
        </r>
      </text>
    </comment>
    <comment ref="P88" authorId="1" shapeId="0" xr:uid="{00000000-0006-0000-0100-000031000000}">
      <text>
        <r>
          <rPr>
            <b/>
            <sz val="9"/>
            <color indexed="81"/>
            <rFont val="Tahoma"/>
            <family val="2"/>
          </rPr>
          <t>Agee, Jennifer L.:</t>
        </r>
        <r>
          <rPr>
            <sz val="9"/>
            <color indexed="81"/>
            <rFont val="Tahoma"/>
            <family val="2"/>
          </rPr>
          <t xml:space="preserve">
changed date</t>
        </r>
      </text>
    </comment>
    <comment ref="BQ88" authorId="2" shapeId="0" xr:uid="{00000000-0006-0000-0100-000032000000}">
      <text>
        <r>
          <rPr>
            <b/>
            <sz val="10"/>
            <color indexed="81"/>
            <rFont val="Tahoma"/>
            <family val="2"/>
          </rPr>
          <t>Jennifer L Agee:</t>
        </r>
        <r>
          <rPr>
            <sz val="10"/>
            <color indexed="81"/>
            <rFont val="Tahoma"/>
            <family val="2"/>
          </rPr>
          <t xml:space="preserve">
units in total (ng)</t>
        </r>
      </text>
    </comment>
    <comment ref="BJ89" authorId="5" shapeId="0" xr:uid="{00000000-0006-0000-0100-000033000000}">
      <text>
        <r>
          <rPr>
            <b/>
            <sz val="8"/>
            <color indexed="81"/>
            <rFont val="Tahoma"/>
            <family val="2"/>
          </rPr>
          <t>kakouros:</t>
        </r>
        <r>
          <rPr>
            <sz val="8"/>
            <color indexed="81"/>
            <rFont val="Tahoma"/>
            <family val="2"/>
          </rPr>
          <t xml:space="preserve">
T-247 on bottle, T-226 in COC</t>
        </r>
      </text>
    </comment>
    <comment ref="H92" authorId="1" shapeId="0" xr:uid="{00000000-0006-0000-0100-000034000000}">
      <text>
        <r>
          <rPr>
            <b/>
            <sz val="9"/>
            <color indexed="81"/>
            <rFont val="Tahoma"/>
            <family val="2"/>
          </rPr>
          <t>Agee, Jennifer L.:</t>
        </r>
        <r>
          <rPr>
            <sz val="9"/>
            <color indexed="81"/>
            <rFont val="Tahoma"/>
            <family val="2"/>
          </rPr>
          <t xml:space="preserve">
changed date 12/14/15</t>
        </r>
      </text>
    </comment>
    <comment ref="P92" authorId="1" shapeId="0" xr:uid="{00000000-0006-0000-0100-000035000000}">
      <text>
        <r>
          <rPr>
            <b/>
            <sz val="9"/>
            <color indexed="81"/>
            <rFont val="Tahoma"/>
            <family val="2"/>
          </rPr>
          <t>Agee, Jennifer L.:</t>
        </r>
        <r>
          <rPr>
            <sz val="9"/>
            <color indexed="81"/>
            <rFont val="Tahoma"/>
            <family val="2"/>
          </rPr>
          <t xml:space="preserve">
changed date 12/14/15</t>
        </r>
      </text>
    </comment>
    <comment ref="BQ92" authorId="2" shapeId="0" xr:uid="{00000000-0006-0000-0100-000036000000}">
      <text>
        <r>
          <rPr>
            <b/>
            <sz val="10"/>
            <color indexed="81"/>
            <rFont val="Tahoma"/>
            <family val="2"/>
          </rPr>
          <t>Jennifer L Agee:</t>
        </r>
        <r>
          <rPr>
            <sz val="10"/>
            <color indexed="81"/>
            <rFont val="Tahoma"/>
            <family val="2"/>
          </rPr>
          <t xml:space="preserve">
units in total (ng)</t>
        </r>
      </text>
    </comment>
    <comment ref="BQ96" authorId="2" shapeId="0" xr:uid="{00000000-0006-0000-0100-000037000000}">
      <text>
        <r>
          <rPr>
            <b/>
            <sz val="10"/>
            <color indexed="81"/>
            <rFont val="Tahoma"/>
            <family val="2"/>
          </rPr>
          <t>Jennifer L Agee:</t>
        </r>
        <r>
          <rPr>
            <sz val="10"/>
            <color indexed="81"/>
            <rFont val="Tahoma"/>
            <family val="2"/>
          </rPr>
          <t xml:space="preserve">
seems high. Le re-ran extract 7/27/11. </t>
        </r>
      </text>
    </comment>
    <comment ref="P99" authorId="1" shapeId="0" xr:uid="{00000000-0006-0000-0100-000038000000}">
      <text>
        <r>
          <rPr>
            <b/>
            <sz val="9"/>
            <color indexed="81"/>
            <rFont val="Tahoma"/>
            <family val="2"/>
          </rPr>
          <t>Agee, Jennifer L.:</t>
        </r>
        <r>
          <rPr>
            <sz val="9"/>
            <color indexed="81"/>
            <rFont val="Tahoma"/>
            <family val="2"/>
          </rPr>
          <t xml:space="preserve">
date cahnged 12/14/15ja</t>
        </r>
      </text>
    </comment>
    <comment ref="P100" authorId="1" shapeId="0" xr:uid="{00000000-0006-0000-0100-000039000000}">
      <text>
        <r>
          <rPr>
            <b/>
            <sz val="9"/>
            <color indexed="81"/>
            <rFont val="Tahoma"/>
            <family val="2"/>
          </rPr>
          <t>Agee, Jennifer L.:</t>
        </r>
        <r>
          <rPr>
            <sz val="9"/>
            <color indexed="81"/>
            <rFont val="Tahoma"/>
            <family val="2"/>
          </rPr>
          <t xml:space="preserve">
changed date to 2/17/11 on 6/9/16</t>
        </r>
      </text>
    </comment>
    <comment ref="BQ103" authorId="2" shapeId="0" xr:uid="{00000000-0006-0000-0100-00003A000000}">
      <text>
        <r>
          <rPr>
            <b/>
            <sz val="10"/>
            <color indexed="81"/>
            <rFont val="Tahoma"/>
            <family val="2"/>
          </rPr>
          <t>Jennifer L Agee:</t>
        </r>
        <r>
          <rPr>
            <sz val="10"/>
            <color indexed="81"/>
            <rFont val="Tahoma"/>
            <family val="2"/>
          </rPr>
          <t xml:space="preserve">
units in total (ng)</t>
        </r>
      </text>
    </comment>
    <comment ref="BJ107" authorId="5" shapeId="0" xr:uid="{00000000-0006-0000-0100-00003B000000}">
      <text>
        <r>
          <rPr>
            <b/>
            <sz val="8"/>
            <color indexed="81"/>
            <rFont val="Tahoma"/>
            <family val="2"/>
          </rPr>
          <t>kakouros:</t>
        </r>
        <r>
          <rPr>
            <sz val="8"/>
            <color indexed="81"/>
            <rFont val="Tahoma"/>
            <family val="2"/>
          </rPr>
          <t xml:space="preserve">
T125-171 in COC, T125-177 on bottle</t>
        </r>
      </text>
    </comment>
    <comment ref="H110" authorId="1" shapeId="0" xr:uid="{00000000-0006-0000-0100-00003C000000}">
      <text>
        <r>
          <rPr>
            <b/>
            <sz val="9"/>
            <color indexed="81"/>
            <rFont val="Tahoma"/>
            <family val="2"/>
          </rPr>
          <t>Agee, Jennifer L.:</t>
        </r>
        <r>
          <rPr>
            <sz val="9"/>
            <color indexed="81"/>
            <rFont val="Tahoma"/>
            <family val="2"/>
          </rPr>
          <t xml:space="preserve">
time changed 12/14/15</t>
        </r>
      </text>
    </comment>
    <comment ref="Z117" authorId="6" shapeId="0" xr:uid="{00000000-0006-0000-0100-00003D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2" shapeId="0" xr:uid="{00000000-0006-0000-0100-00003E000000}">
      <text>
        <r>
          <rPr>
            <b/>
            <sz val="10"/>
            <color indexed="81"/>
            <rFont val="Tahoma"/>
            <family val="2"/>
          </rPr>
          <t>Jennifer L Agee:</t>
        </r>
        <r>
          <rPr>
            <sz val="10"/>
            <color indexed="81"/>
            <rFont val="Tahoma"/>
            <family val="2"/>
          </rPr>
          <t xml:space="preserve">
no volume recorded, Jacob would still like it run</t>
        </r>
      </text>
    </comment>
    <comment ref="AG117" authorId="6" shapeId="0" xr:uid="{00000000-0006-0000-0100-00003F000000}">
      <text>
        <r>
          <rPr>
            <b/>
            <sz val="8"/>
            <color indexed="81"/>
            <rFont val="Tahoma"/>
            <family val="2"/>
          </rPr>
          <t>Michelle Beyer:</t>
        </r>
        <r>
          <rPr>
            <sz val="8"/>
            <color indexed="81"/>
            <rFont val="Tahoma"/>
            <family val="2"/>
          </rPr>
          <t xml:space="preserve">
petri not labeled w/ "e", just SBW-105</t>
        </r>
      </text>
    </comment>
    <comment ref="BY117" authorId="6" shapeId="0" xr:uid="{00000000-0006-0000-0100-000040000000}">
      <text>
        <r>
          <rPr>
            <b/>
            <sz val="8"/>
            <color indexed="81"/>
            <rFont val="Tahoma"/>
            <family val="2"/>
          </rPr>
          <t>Michelle Beyer:</t>
        </r>
        <r>
          <rPr>
            <sz val="8"/>
            <color indexed="81"/>
            <rFont val="Tahoma"/>
            <family val="2"/>
          </rPr>
          <t xml:space="preserve">
many sample particles stuck to petri, unable to detach and weigh</t>
        </r>
      </text>
    </comment>
    <comment ref="CD117" authorId="5" shapeId="0" xr:uid="{00000000-0006-0000-0100-000041000000}">
      <text>
        <r>
          <rPr>
            <b/>
            <sz val="8"/>
            <color indexed="81"/>
            <rFont val="Tahoma"/>
            <family val="2"/>
          </rPr>
          <t>kakouros:</t>
        </r>
        <r>
          <rPr>
            <sz val="8"/>
            <color indexed="81"/>
            <rFont val="Tahoma"/>
            <family val="2"/>
          </rPr>
          <t xml:space="preserve">
filtered volume missing</t>
        </r>
      </text>
    </comment>
    <comment ref="CE117" authorId="5" shapeId="0" xr:uid="{00000000-0006-0000-0100-000042000000}">
      <text>
        <r>
          <rPr>
            <b/>
            <sz val="8"/>
            <color indexed="81"/>
            <rFont val="Tahoma"/>
            <family val="2"/>
          </rPr>
          <t>kakouros:</t>
        </r>
        <r>
          <rPr>
            <sz val="8"/>
            <color indexed="81"/>
            <rFont val="Tahoma"/>
            <family val="2"/>
          </rPr>
          <t xml:space="preserve">
filtered volume missing</t>
        </r>
      </text>
    </comment>
    <comment ref="U120" authorId="6" shapeId="0" xr:uid="{00000000-0006-0000-0100-000043000000}">
      <text>
        <r>
          <rPr>
            <b/>
            <sz val="8"/>
            <color indexed="81"/>
            <rFont val="Tahoma"/>
            <family val="2"/>
          </rPr>
          <t>Michelle Beyer:</t>
        </r>
        <r>
          <rPr>
            <sz val="8"/>
            <color indexed="81"/>
            <rFont val="Tahoma"/>
            <family val="2"/>
          </rPr>
          <t xml:space="preserve">
sample stuck to petri dish</t>
        </r>
      </text>
    </comment>
    <comment ref="AG120" authorId="6" shapeId="0" xr:uid="{00000000-0006-0000-0100-000044000000}">
      <text>
        <r>
          <rPr>
            <b/>
            <sz val="8"/>
            <color indexed="81"/>
            <rFont val="Tahoma"/>
            <family val="2"/>
          </rPr>
          <t>Michelle Beyer:</t>
        </r>
        <r>
          <rPr>
            <sz val="8"/>
            <color indexed="81"/>
            <rFont val="Tahoma"/>
            <family val="2"/>
          </rPr>
          <t xml:space="preserve">
many sample particulates stuck to petri</t>
        </r>
      </text>
    </comment>
    <comment ref="BQ121" authorId="2" shapeId="0" xr:uid="{00000000-0006-0000-0100-000045000000}">
      <text>
        <r>
          <rPr>
            <b/>
            <sz val="10"/>
            <color indexed="81"/>
            <rFont val="Tahoma"/>
            <family val="2"/>
          </rPr>
          <t>Jennifer L Agee:</t>
        </r>
        <r>
          <rPr>
            <sz val="10"/>
            <color indexed="81"/>
            <rFont val="Tahoma"/>
            <family val="2"/>
          </rPr>
          <t xml:space="preserve">
units in total (ng)</t>
        </r>
      </text>
    </comment>
    <comment ref="BQ122" authorId="2" shapeId="0" xr:uid="{00000000-0006-0000-0100-000046000000}">
      <text>
        <r>
          <rPr>
            <b/>
            <sz val="10"/>
            <color indexed="81"/>
            <rFont val="Tahoma"/>
            <family val="2"/>
          </rPr>
          <t>Jennifer L Agee:</t>
        </r>
        <r>
          <rPr>
            <sz val="10"/>
            <color indexed="81"/>
            <rFont val="Tahoma"/>
            <family val="2"/>
          </rPr>
          <t xml:space="preserve">
units in total (ng)</t>
        </r>
      </text>
    </comment>
    <comment ref="W123" authorId="2" shapeId="0" xr:uid="{00000000-0006-0000-0100-000047000000}">
      <text>
        <r>
          <rPr>
            <b/>
            <sz val="10"/>
            <color indexed="81"/>
            <rFont val="Tahoma"/>
            <family val="2"/>
          </rPr>
          <t>Jennifer L Agee:</t>
        </r>
        <r>
          <rPr>
            <sz val="10"/>
            <color indexed="81"/>
            <rFont val="Tahoma"/>
            <family val="2"/>
          </rPr>
          <t xml:space="preserve">
no volume recorded, Liz mistake</t>
        </r>
      </text>
    </comment>
    <comment ref="AO123" authorId="2" shapeId="0" xr:uid="{00000000-0006-0000-0100-000048000000}">
      <text>
        <r>
          <rPr>
            <b/>
            <sz val="10"/>
            <color indexed="81"/>
            <rFont val="Tahoma"/>
            <family val="2"/>
          </rPr>
          <t>Jennifer L Agee:</t>
        </r>
        <r>
          <rPr>
            <sz val="10"/>
            <color indexed="81"/>
            <rFont val="Tahoma"/>
            <family val="2"/>
          </rPr>
          <t xml:space="preserve">
n=2 abs </t>
        </r>
      </text>
    </comment>
    <comment ref="BQ125" authorId="2" shapeId="0" xr:uid="{00000000-0006-0000-0100-000049000000}">
      <text>
        <r>
          <rPr>
            <b/>
            <sz val="10"/>
            <color indexed="81"/>
            <rFont val="Tahoma"/>
            <family val="2"/>
          </rPr>
          <t>Jennifer L Agee:</t>
        </r>
        <r>
          <rPr>
            <sz val="10"/>
            <color indexed="81"/>
            <rFont val="Tahoma"/>
            <family val="2"/>
          </rPr>
          <t xml:space="preserve">
units in total (ng)</t>
        </r>
      </text>
    </comment>
    <comment ref="Z128" authorId="6" shapeId="0" xr:uid="{00000000-0006-0000-0100-00004A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6" shapeId="0" xr:uid="{00000000-0006-0000-0100-00004B000000}">
      <text>
        <r>
          <rPr>
            <b/>
            <sz val="8"/>
            <color indexed="81"/>
            <rFont val="Tahoma"/>
            <family val="2"/>
          </rPr>
          <t>Michelle Beyer:</t>
        </r>
        <r>
          <rPr>
            <sz val="8"/>
            <color indexed="81"/>
            <rFont val="Tahoma"/>
            <family val="2"/>
          </rPr>
          <t xml:space="preserve">
sample particulates stuck to petri</t>
        </r>
      </text>
    </comment>
    <comment ref="BQ129" authorId="2" shapeId="0" xr:uid="{00000000-0006-0000-0100-00004C000000}">
      <text>
        <r>
          <rPr>
            <b/>
            <sz val="10"/>
            <color indexed="81"/>
            <rFont val="Tahoma"/>
            <family val="2"/>
          </rPr>
          <t>Jennifer L Agee:</t>
        </r>
        <r>
          <rPr>
            <sz val="10"/>
            <color indexed="81"/>
            <rFont val="Tahoma"/>
            <family val="2"/>
          </rPr>
          <t xml:space="preserve">
units in total (ng)</t>
        </r>
      </text>
    </comment>
    <comment ref="S133" authorId="6" shapeId="0" xr:uid="{00000000-0006-0000-0100-00004D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2" shapeId="0" xr:uid="{00000000-0006-0000-0100-00004E000000}">
      <text>
        <r>
          <rPr>
            <b/>
            <sz val="10"/>
            <color indexed="81"/>
            <rFont val="Tahoma"/>
            <family val="2"/>
          </rPr>
          <t>Jennifer L Agee:</t>
        </r>
        <r>
          <rPr>
            <sz val="10"/>
            <color indexed="81"/>
            <rFont val="Tahoma"/>
            <family val="2"/>
          </rPr>
          <t xml:space="preserve">
no filter tare wt. jacob still wants to run
</t>
        </r>
      </text>
    </comment>
    <comment ref="BQ133" authorId="0" shapeId="0" xr:uid="{00000000-0006-0000-0100-00004F000000}">
      <text>
        <r>
          <rPr>
            <b/>
            <sz val="9"/>
            <color indexed="81"/>
            <rFont val="Tahoma"/>
            <family val="2"/>
          </rPr>
          <t>Kieu, Le:</t>
        </r>
        <r>
          <rPr>
            <sz val="9"/>
            <color indexed="81"/>
            <rFont val="Tahoma"/>
            <family val="2"/>
          </rPr>
          <t xml:space="preserve">
No initial weight. So average weight of all intital filter weight was used
</t>
        </r>
      </text>
    </comment>
    <comment ref="H135" authorId="1" shapeId="0" xr:uid="{00000000-0006-0000-0100-000050000000}">
      <text>
        <r>
          <rPr>
            <b/>
            <sz val="9"/>
            <color indexed="81"/>
            <rFont val="Tahoma"/>
            <family val="2"/>
          </rPr>
          <t>Agee, Jennifer L.:</t>
        </r>
        <r>
          <rPr>
            <sz val="9"/>
            <color indexed="81"/>
            <rFont val="Tahoma"/>
            <family val="2"/>
          </rPr>
          <t xml:space="preserve">
changed date 12/14/15</t>
        </r>
      </text>
    </comment>
    <comment ref="P135" authorId="1" shapeId="0" xr:uid="{00000000-0006-0000-0100-000051000000}">
      <text>
        <r>
          <rPr>
            <b/>
            <sz val="9"/>
            <color indexed="81"/>
            <rFont val="Tahoma"/>
            <family val="2"/>
          </rPr>
          <t>Agee, Jennifer L.:</t>
        </r>
        <r>
          <rPr>
            <sz val="9"/>
            <color indexed="81"/>
            <rFont val="Tahoma"/>
            <family val="2"/>
          </rPr>
          <t xml:space="preserve">
changed date 12/14/15</t>
        </r>
      </text>
    </comment>
    <comment ref="Q135" authorId="1" shapeId="0" xr:uid="{00000000-0006-0000-0100-000052000000}">
      <text>
        <r>
          <rPr>
            <b/>
            <sz val="9"/>
            <color indexed="81"/>
            <rFont val="Tahoma"/>
            <family val="2"/>
          </rPr>
          <t>Agee, Jennifer L.:</t>
        </r>
        <r>
          <rPr>
            <sz val="9"/>
            <color indexed="81"/>
            <rFont val="Tahoma"/>
            <family val="2"/>
          </rPr>
          <t xml:space="preserve">
changed 11.1.17 per Shanna email</t>
        </r>
      </text>
    </comment>
    <comment ref="CD135" authorId="1" shapeId="0" xr:uid="{00000000-0006-0000-0100-000053000000}">
      <text>
        <r>
          <rPr>
            <b/>
            <sz val="9"/>
            <color indexed="81"/>
            <rFont val="Tahoma"/>
            <family val="2"/>
          </rPr>
          <t>Agee, Jennifer L.:</t>
        </r>
        <r>
          <rPr>
            <sz val="9"/>
            <color indexed="81"/>
            <rFont val="Tahoma"/>
            <family val="2"/>
          </rPr>
          <t xml:space="preserve">
updated 9/25/17
</t>
        </r>
      </text>
    </comment>
    <comment ref="CE135" authorId="1" shapeId="0" xr:uid="{00000000-0006-0000-0100-000054000000}">
      <text>
        <r>
          <rPr>
            <b/>
            <sz val="9"/>
            <color indexed="81"/>
            <rFont val="Tahoma"/>
            <family val="2"/>
          </rPr>
          <t>Agee, Jennifer L.:</t>
        </r>
        <r>
          <rPr>
            <sz val="9"/>
            <color indexed="81"/>
            <rFont val="Tahoma"/>
            <family val="2"/>
          </rPr>
          <t xml:space="preserve">
updated 9/25/17
</t>
        </r>
      </text>
    </comment>
    <comment ref="H136" authorId="1" shapeId="0" xr:uid="{00000000-0006-0000-0100-000055000000}">
      <text>
        <r>
          <rPr>
            <b/>
            <sz val="9"/>
            <color indexed="81"/>
            <rFont val="Tahoma"/>
            <family val="2"/>
          </rPr>
          <t>Agee, Jennifer L.:</t>
        </r>
        <r>
          <rPr>
            <sz val="9"/>
            <color indexed="81"/>
            <rFont val="Tahoma"/>
            <family val="2"/>
          </rPr>
          <t xml:space="preserve">
changed date 12/14/15</t>
        </r>
      </text>
    </comment>
    <comment ref="P136" authorId="1" shapeId="0" xr:uid="{00000000-0006-0000-0100-000056000000}">
      <text>
        <r>
          <rPr>
            <b/>
            <sz val="9"/>
            <color indexed="81"/>
            <rFont val="Tahoma"/>
            <family val="2"/>
          </rPr>
          <t>Agee, Jennifer L.:</t>
        </r>
        <r>
          <rPr>
            <sz val="9"/>
            <color indexed="81"/>
            <rFont val="Tahoma"/>
            <family val="2"/>
          </rPr>
          <t xml:space="preserve">
changed date 12/14/15</t>
        </r>
      </text>
    </comment>
    <comment ref="BQ136" authorId="2" shapeId="0" xr:uid="{00000000-0006-0000-0100-000057000000}">
      <text>
        <r>
          <rPr>
            <b/>
            <sz val="10"/>
            <color indexed="81"/>
            <rFont val="Tahoma"/>
            <family val="2"/>
          </rPr>
          <t>Jennifer L Agee:</t>
        </r>
        <r>
          <rPr>
            <sz val="10"/>
            <color indexed="81"/>
            <rFont val="Tahoma"/>
            <family val="2"/>
          </rPr>
          <t xml:space="preserve">
units in total (ng)</t>
        </r>
      </text>
    </comment>
    <comment ref="S137" authorId="6" shapeId="0" xr:uid="{00000000-0006-0000-0100-000058000000}">
      <text>
        <r>
          <rPr>
            <b/>
            <sz val="8"/>
            <color indexed="81"/>
            <rFont val="Tahoma"/>
            <family val="2"/>
          </rPr>
          <t>Michelle Beyer:</t>
        </r>
        <r>
          <rPr>
            <sz val="8"/>
            <color indexed="81"/>
            <rFont val="Tahoma"/>
            <family val="2"/>
          </rPr>
          <t xml:space="preserve">
rocks/particles stuck to petri, unable to detach all and weigh
</t>
        </r>
      </text>
    </comment>
    <comment ref="T138" authorId="2" shapeId="0" xr:uid="{00000000-0006-0000-0100-000059000000}">
      <text>
        <r>
          <rPr>
            <b/>
            <sz val="10"/>
            <color indexed="81"/>
            <rFont val="Tahoma"/>
            <family val="2"/>
          </rPr>
          <t>Jennifer L Agee:</t>
        </r>
        <r>
          <rPr>
            <sz val="10"/>
            <color indexed="81"/>
            <rFont val="Tahoma"/>
            <family val="2"/>
          </rPr>
          <t xml:space="preserve">
no filter tare wt. jacob still wants to run
</t>
        </r>
      </text>
    </comment>
    <comment ref="AA138" authorId="2" shapeId="0" xr:uid="{00000000-0006-0000-0100-00005A000000}">
      <text>
        <r>
          <rPr>
            <b/>
            <sz val="10"/>
            <color indexed="81"/>
            <rFont val="Tahoma"/>
            <family val="2"/>
          </rPr>
          <t>Jennifer L Agee:</t>
        </r>
        <r>
          <rPr>
            <sz val="10"/>
            <color indexed="81"/>
            <rFont val="Tahoma"/>
            <family val="2"/>
          </rPr>
          <t xml:space="preserve">
no filter tare wt. jacob still wants to run
</t>
        </r>
      </text>
    </comment>
    <comment ref="BQ138" authorId="0" shapeId="0" xr:uid="{00000000-0006-0000-0100-00005B000000}">
      <text>
        <r>
          <rPr>
            <b/>
            <sz val="9"/>
            <color indexed="81"/>
            <rFont val="Tahoma"/>
            <family val="2"/>
          </rPr>
          <t>Kieu, Le:</t>
        </r>
        <r>
          <rPr>
            <sz val="9"/>
            <color indexed="81"/>
            <rFont val="Tahoma"/>
            <family val="2"/>
          </rPr>
          <t xml:space="preserve">
No initial weight. So average weight of all intital filter weight was used
</t>
        </r>
      </text>
    </comment>
    <comment ref="S139" authorId="6" shapeId="0" xr:uid="{00000000-0006-0000-0100-00005C000000}">
      <text>
        <r>
          <rPr>
            <b/>
            <sz val="8"/>
            <color indexed="81"/>
            <rFont val="Tahoma"/>
            <family val="2"/>
          </rPr>
          <t>Michelle Beyer:</t>
        </r>
        <r>
          <rPr>
            <sz val="8"/>
            <color indexed="81"/>
            <rFont val="Tahoma"/>
            <family val="2"/>
          </rPr>
          <t xml:space="preserve">
many particles stuck to petri, unable to detach and weigh</t>
        </r>
      </text>
    </comment>
    <comment ref="Z139" authorId="6" shapeId="0" xr:uid="{00000000-0006-0000-0100-00005D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6" shapeId="0" xr:uid="{00000000-0006-0000-0100-00005E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6" shapeId="0" xr:uid="{00000000-0006-0000-0100-00005F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6" shapeId="0" xr:uid="{00000000-0006-0000-0100-000060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BQ142" authorId="2" shapeId="0" xr:uid="{00000000-0006-0000-0100-000061000000}">
      <text>
        <r>
          <rPr>
            <b/>
            <sz val="10"/>
            <color indexed="81"/>
            <rFont val="Tahoma"/>
            <family val="2"/>
          </rPr>
          <t>Jennifer L Agee:</t>
        </r>
        <r>
          <rPr>
            <sz val="10"/>
            <color indexed="81"/>
            <rFont val="Tahoma"/>
            <family val="2"/>
          </rPr>
          <t xml:space="preserve">
units in total (ng)</t>
        </r>
      </text>
    </comment>
    <comment ref="Z143" authorId="6" shapeId="0" xr:uid="{00000000-0006-0000-0100-000062000000}">
      <text>
        <r>
          <rPr>
            <b/>
            <sz val="8"/>
            <color indexed="81"/>
            <rFont val="Tahoma"/>
            <family val="2"/>
          </rPr>
          <t>Michelle Beyer:</t>
        </r>
        <r>
          <rPr>
            <sz val="8"/>
            <color indexed="81"/>
            <rFont val="Tahoma"/>
            <family val="2"/>
          </rPr>
          <t xml:space="preserve">
cracked petri</t>
        </r>
      </text>
    </comment>
    <comment ref="BQ146" authorId="2" shapeId="0" xr:uid="{00000000-0006-0000-0100-000063000000}">
      <text>
        <r>
          <rPr>
            <b/>
            <sz val="10"/>
            <color indexed="81"/>
            <rFont val="Tahoma"/>
            <family val="2"/>
          </rPr>
          <t>Jennifer L Agee:</t>
        </r>
        <r>
          <rPr>
            <sz val="10"/>
            <color indexed="81"/>
            <rFont val="Tahoma"/>
            <family val="2"/>
          </rPr>
          <t xml:space="preserve">
units in total (ng)</t>
        </r>
      </text>
    </comment>
    <comment ref="AO150" authorId="2" shapeId="0" xr:uid="{00000000-0006-0000-0100-000064000000}">
      <text>
        <r>
          <rPr>
            <b/>
            <sz val="10"/>
            <color indexed="81"/>
            <rFont val="Tahoma"/>
            <family val="2"/>
          </rPr>
          <t>Jennifer L Agee:</t>
        </r>
        <r>
          <rPr>
            <sz val="10"/>
            <color indexed="81"/>
            <rFont val="Tahoma"/>
            <family val="2"/>
          </rPr>
          <t xml:space="preserve">
n=2 abs </t>
        </r>
      </text>
    </comment>
    <comment ref="BQ150" authorId="2" shapeId="0" xr:uid="{00000000-0006-0000-0100-000065000000}">
      <text>
        <r>
          <rPr>
            <b/>
            <sz val="10"/>
            <color indexed="81"/>
            <rFont val="Tahoma"/>
            <family val="2"/>
          </rPr>
          <t>Jennifer L Agee:</t>
        </r>
        <r>
          <rPr>
            <sz val="10"/>
            <color indexed="81"/>
            <rFont val="Tahoma"/>
            <family val="2"/>
          </rPr>
          <t xml:space="preserve">
units in total (ng)</t>
        </r>
      </text>
    </comment>
    <comment ref="H152" authorId="1" shapeId="0" xr:uid="{00000000-0006-0000-0100-000066000000}">
      <text>
        <r>
          <rPr>
            <b/>
            <sz val="9"/>
            <color indexed="81"/>
            <rFont val="Tahoma"/>
            <family val="2"/>
          </rPr>
          <t>Agee, Jennifer L.:</t>
        </r>
        <r>
          <rPr>
            <sz val="9"/>
            <color indexed="81"/>
            <rFont val="Tahoma"/>
            <family val="2"/>
          </rPr>
          <t xml:space="preserve">
time changed</t>
        </r>
      </text>
    </comment>
    <comment ref="BQ157" authorId="2" shapeId="0" xr:uid="{00000000-0006-0000-0100-000067000000}">
      <text>
        <r>
          <rPr>
            <b/>
            <sz val="10"/>
            <color indexed="81"/>
            <rFont val="Tahoma"/>
            <family val="2"/>
          </rPr>
          <t>Jennifer L Agee:</t>
        </r>
        <r>
          <rPr>
            <sz val="10"/>
            <color indexed="81"/>
            <rFont val="Tahoma"/>
            <family val="2"/>
          </rPr>
          <t xml:space="preserve">
units in total (ng)</t>
        </r>
      </text>
    </comment>
    <comment ref="H158" authorId="1" shapeId="0" xr:uid="{00000000-0006-0000-0100-000068000000}">
      <text>
        <r>
          <rPr>
            <b/>
            <sz val="9"/>
            <color indexed="81"/>
            <rFont val="Tahoma"/>
            <family val="2"/>
          </rPr>
          <t>Agee, Jennifer L.:</t>
        </r>
        <r>
          <rPr>
            <sz val="9"/>
            <color indexed="81"/>
            <rFont val="Tahoma"/>
            <family val="2"/>
          </rPr>
          <t xml:space="preserve">
date changed 4/20/16</t>
        </r>
      </text>
    </comment>
    <comment ref="BE158" authorId="7" shapeId="0" xr:uid="{00000000-0006-0000-0100-000069000000}">
      <text>
        <r>
          <rPr>
            <b/>
            <sz val="9"/>
            <color indexed="81"/>
            <rFont val="Tahoma"/>
            <family val="2"/>
          </rPr>
          <t>Beyer, Michelle R.:</t>
        </r>
        <r>
          <rPr>
            <sz val="9"/>
            <color indexed="81"/>
            <rFont val="Tahoma"/>
            <family val="2"/>
          </rPr>
          <t xml:space="preserve">
s/b PETG
</t>
        </r>
      </text>
    </comment>
    <comment ref="BJ158" authorId="7" shapeId="0" xr:uid="{00000000-0006-0000-0100-00006A000000}">
      <text>
        <r>
          <rPr>
            <b/>
            <sz val="9"/>
            <color indexed="81"/>
            <rFont val="Tahoma"/>
            <family val="2"/>
          </rPr>
          <t>Beyer, Michelle R.:</t>
        </r>
        <r>
          <rPr>
            <sz val="9"/>
            <color indexed="81"/>
            <rFont val="Tahoma"/>
            <family val="2"/>
          </rPr>
          <t xml:space="preserve">
s/b glass</t>
        </r>
      </text>
    </comment>
    <comment ref="H159" authorId="1" shapeId="0" xr:uid="{00000000-0006-0000-0100-00006B000000}">
      <text>
        <r>
          <rPr>
            <b/>
            <sz val="9"/>
            <color indexed="81"/>
            <rFont val="Tahoma"/>
            <family val="2"/>
          </rPr>
          <t>Agee, Jennifer L.:</t>
        </r>
        <r>
          <rPr>
            <sz val="9"/>
            <color indexed="81"/>
            <rFont val="Tahoma"/>
            <family val="2"/>
          </rPr>
          <t xml:space="preserve">
date changed 4/20/16</t>
        </r>
      </text>
    </comment>
    <comment ref="BE159" authorId="7" shapeId="0" xr:uid="{00000000-0006-0000-0100-00006C000000}">
      <text>
        <r>
          <rPr>
            <b/>
            <sz val="9"/>
            <color indexed="81"/>
            <rFont val="Tahoma"/>
            <family val="2"/>
          </rPr>
          <t>Beyer, Michelle R.:</t>
        </r>
        <r>
          <rPr>
            <sz val="9"/>
            <color indexed="81"/>
            <rFont val="Tahoma"/>
            <family val="2"/>
          </rPr>
          <t xml:space="preserve">
s/b PETG</t>
        </r>
      </text>
    </comment>
    <comment ref="BJ159" authorId="7" shapeId="0" xr:uid="{00000000-0006-0000-0100-00006D000000}">
      <text>
        <r>
          <rPr>
            <b/>
            <sz val="9"/>
            <color indexed="81"/>
            <rFont val="Tahoma"/>
            <family val="2"/>
          </rPr>
          <t>Beyer, Michelle R.:</t>
        </r>
        <r>
          <rPr>
            <sz val="9"/>
            <color indexed="81"/>
            <rFont val="Tahoma"/>
            <family val="2"/>
          </rPr>
          <t xml:space="preserve">
s/b glass</t>
        </r>
      </text>
    </comment>
    <comment ref="BQ165" authorId="2" shapeId="0" xr:uid="{00000000-0006-0000-0100-00006E000000}">
      <text>
        <r>
          <rPr>
            <b/>
            <sz val="10"/>
            <color indexed="81"/>
            <rFont val="Tahoma"/>
            <family val="2"/>
          </rPr>
          <t>Jennifer L Agee:</t>
        </r>
        <r>
          <rPr>
            <sz val="10"/>
            <color indexed="81"/>
            <rFont val="Tahoma"/>
            <family val="2"/>
          </rPr>
          <t xml:space="preserve">
units in total (ng)</t>
        </r>
      </text>
    </comment>
    <comment ref="CD165" authorId="8" shapeId="0" xr:uid="{00000000-0006-0000-0100-00006F000000}">
      <text>
        <r>
          <rPr>
            <b/>
            <sz val="9"/>
            <color indexed="81"/>
            <rFont val="Tahoma"/>
            <family val="2"/>
          </rPr>
          <t>Kakouros, Evangelos:</t>
        </r>
        <r>
          <rPr>
            <sz val="9"/>
            <color indexed="81"/>
            <rFont val="Tahoma"/>
            <family val="2"/>
          </rPr>
          <t xml:space="preserve">
calculated without the negative mass for blank</t>
        </r>
      </text>
    </comment>
    <comment ref="O167" authorId="1" shapeId="0" xr:uid="{00000000-0006-0000-0100-000070000000}">
      <text>
        <r>
          <rPr>
            <b/>
            <sz val="9"/>
            <color indexed="81"/>
            <rFont val="Tahoma"/>
            <family val="2"/>
          </rPr>
          <t>Agee, Jennifer L.:</t>
        </r>
        <r>
          <rPr>
            <sz val="9"/>
            <color indexed="81"/>
            <rFont val="Tahoma"/>
            <family val="2"/>
          </rPr>
          <t xml:space="preserve">
added 9/21/17
</t>
        </r>
      </text>
    </comment>
    <comment ref="H169" authorId="1" shapeId="0" xr:uid="{00000000-0006-0000-0100-000071000000}">
      <text>
        <r>
          <rPr>
            <b/>
            <sz val="9"/>
            <color indexed="81"/>
            <rFont val="Tahoma"/>
            <family val="2"/>
          </rPr>
          <t>Agee, Jennifer L.:</t>
        </r>
        <r>
          <rPr>
            <sz val="9"/>
            <color indexed="81"/>
            <rFont val="Tahoma"/>
            <family val="2"/>
          </rPr>
          <t xml:space="preserve">
changed time</t>
        </r>
      </text>
    </comment>
    <comment ref="BQ169" authorId="2" shapeId="0" xr:uid="{00000000-0006-0000-0100-000072000000}">
      <text>
        <r>
          <rPr>
            <b/>
            <sz val="10"/>
            <color indexed="81"/>
            <rFont val="Tahoma"/>
            <family val="2"/>
          </rPr>
          <t>Jennifer L Agee:</t>
        </r>
        <r>
          <rPr>
            <sz val="10"/>
            <color indexed="81"/>
            <rFont val="Tahoma"/>
            <family val="2"/>
          </rPr>
          <t xml:space="preserve">
units in total (ng)</t>
        </r>
      </text>
    </comment>
    <comment ref="CD169" authorId="8" shapeId="0" xr:uid="{00000000-0006-0000-0100-000073000000}">
      <text>
        <r>
          <rPr>
            <b/>
            <sz val="9"/>
            <color indexed="81"/>
            <rFont val="Tahoma"/>
            <family val="2"/>
          </rPr>
          <t>Kakouros, Evangelos:</t>
        </r>
        <r>
          <rPr>
            <sz val="9"/>
            <color indexed="81"/>
            <rFont val="Tahoma"/>
            <family val="2"/>
          </rPr>
          <t xml:space="preserve">
calculated without the negative mass for blank</t>
        </r>
      </text>
    </comment>
    <comment ref="BQ172" authorId="2" shapeId="0" xr:uid="{00000000-0006-0000-0100-000074000000}">
      <text>
        <r>
          <rPr>
            <b/>
            <sz val="10"/>
            <color indexed="81"/>
            <rFont val="Tahoma"/>
            <family val="2"/>
          </rPr>
          <t>Jennifer L Agee:</t>
        </r>
        <r>
          <rPr>
            <sz val="10"/>
            <color indexed="81"/>
            <rFont val="Tahoma"/>
            <family val="2"/>
          </rPr>
          <t xml:space="preserve">
units in total (ng)</t>
        </r>
      </text>
    </comment>
    <comment ref="CD172" authorId="8" shapeId="0" xr:uid="{00000000-0006-0000-0100-000075000000}">
      <text>
        <r>
          <rPr>
            <b/>
            <sz val="9"/>
            <color indexed="81"/>
            <rFont val="Tahoma"/>
            <family val="2"/>
          </rPr>
          <t>Kakouros, Evangelos:</t>
        </r>
        <r>
          <rPr>
            <sz val="9"/>
            <color indexed="81"/>
            <rFont val="Tahoma"/>
            <family val="2"/>
          </rPr>
          <t xml:space="preserve">
calculated without the negative mass for blank</t>
        </r>
      </text>
    </comment>
    <comment ref="CD176" authorId="8" shapeId="0" xr:uid="{00000000-0006-0000-0100-000076000000}">
      <text>
        <r>
          <rPr>
            <b/>
            <sz val="9"/>
            <color indexed="81"/>
            <rFont val="Tahoma"/>
            <family val="2"/>
          </rPr>
          <t>Kakouros, Evangelos:</t>
        </r>
        <r>
          <rPr>
            <sz val="9"/>
            <color indexed="81"/>
            <rFont val="Tahoma"/>
            <family val="2"/>
          </rPr>
          <t xml:space="preserve">
calculated without the negative mass for blank</t>
        </r>
      </text>
    </comment>
    <comment ref="BQ179" authorId="2" shapeId="0" xr:uid="{00000000-0006-0000-0100-000077000000}">
      <text>
        <r>
          <rPr>
            <b/>
            <sz val="10"/>
            <color indexed="81"/>
            <rFont val="Tahoma"/>
            <family val="2"/>
          </rPr>
          <t>Jennifer L Agee:</t>
        </r>
        <r>
          <rPr>
            <sz val="10"/>
            <color indexed="81"/>
            <rFont val="Tahoma"/>
            <family val="2"/>
          </rPr>
          <t xml:space="preserve">
units in total (ng)</t>
        </r>
      </text>
    </comment>
    <comment ref="BY179" authorId="5" shapeId="0" xr:uid="{00000000-0006-0000-0100-000078000000}">
      <text>
        <r>
          <rPr>
            <b/>
            <sz val="8"/>
            <color indexed="81"/>
            <rFont val="Tahoma"/>
            <family val="2"/>
          </rPr>
          <t>kakouros:</t>
        </r>
        <r>
          <rPr>
            <sz val="8"/>
            <color indexed="81"/>
            <rFont val="Tahoma"/>
            <family val="2"/>
          </rPr>
          <t xml:space="preserve">
abs pg used for &lt;MDL</t>
        </r>
      </text>
    </comment>
    <comment ref="CD179" authorId="8" shapeId="0" xr:uid="{00000000-0006-0000-0100-000079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82" authorId="2" shapeId="0" xr:uid="{00000000-0006-0000-0100-00007A000000}">
      <text>
        <r>
          <rPr>
            <b/>
            <sz val="10"/>
            <color indexed="81"/>
            <rFont val="Tahoma"/>
            <family val="2"/>
          </rPr>
          <t>Jennifer L Agee:</t>
        </r>
        <r>
          <rPr>
            <sz val="10"/>
            <color indexed="81"/>
            <rFont val="Tahoma"/>
            <family val="2"/>
          </rPr>
          <t xml:space="preserve">
units in total (ng)</t>
        </r>
      </text>
    </comment>
    <comment ref="BY182" authorId="5" shapeId="0" xr:uid="{00000000-0006-0000-0100-00007B000000}">
      <text>
        <r>
          <rPr>
            <b/>
            <sz val="8"/>
            <color indexed="81"/>
            <rFont val="Tahoma"/>
            <family val="2"/>
          </rPr>
          <t>kakouros:</t>
        </r>
        <r>
          <rPr>
            <sz val="8"/>
            <color indexed="81"/>
            <rFont val="Tahoma"/>
            <family val="2"/>
          </rPr>
          <t xml:space="preserve">
abs pg used for &lt;MDL</t>
        </r>
      </text>
    </comment>
    <comment ref="CD182" authorId="8" shapeId="0" xr:uid="{00000000-0006-0000-0100-00007C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87" authorId="2" shapeId="0" xr:uid="{00000000-0006-0000-0100-00007D000000}">
      <text>
        <r>
          <rPr>
            <b/>
            <sz val="10"/>
            <color indexed="81"/>
            <rFont val="Tahoma"/>
            <family val="2"/>
          </rPr>
          <t>Jennifer L Agee:</t>
        </r>
        <r>
          <rPr>
            <sz val="10"/>
            <color indexed="81"/>
            <rFont val="Tahoma"/>
            <family val="2"/>
          </rPr>
          <t xml:space="preserve">
correction 18Mar13 JA</t>
        </r>
      </text>
    </comment>
    <comment ref="BK188" authorId="2" shapeId="0" xr:uid="{00000000-0006-0000-0100-00007E000000}">
      <text>
        <r>
          <rPr>
            <b/>
            <sz val="10"/>
            <color indexed="81"/>
            <rFont val="Tahoma"/>
            <family val="2"/>
          </rPr>
          <t>Jennifer L Agee:</t>
        </r>
        <r>
          <rPr>
            <sz val="10"/>
            <color indexed="81"/>
            <rFont val="Tahoma"/>
            <family val="2"/>
          </rPr>
          <t xml:space="preserve">
correction 18Mar13 JA</t>
        </r>
      </text>
    </comment>
    <comment ref="BK189" authorId="2" shapeId="0" xr:uid="{00000000-0006-0000-0100-00007F000000}">
      <text>
        <r>
          <rPr>
            <b/>
            <sz val="10"/>
            <color indexed="81"/>
            <rFont val="Tahoma"/>
            <family val="2"/>
          </rPr>
          <t>Jennifer L Agee:</t>
        </r>
        <r>
          <rPr>
            <sz val="10"/>
            <color indexed="81"/>
            <rFont val="Tahoma"/>
            <family val="2"/>
          </rPr>
          <t xml:space="preserve">
correction 18Mar13 JA</t>
        </r>
      </text>
    </comment>
    <comment ref="BK190" authorId="2" shapeId="0" xr:uid="{00000000-0006-0000-0100-000080000000}">
      <text>
        <r>
          <rPr>
            <b/>
            <sz val="10"/>
            <color indexed="81"/>
            <rFont val="Tahoma"/>
            <family val="2"/>
          </rPr>
          <t>Jennifer L Agee:</t>
        </r>
        <r>
          <rPr>
            <sz val="10"/>
            <color indexed="81"/>
            <rFont val="Tahoma"/>
            <family val="2"/>
          </rPr>
          <t xml:space="preserve">
correction 18Mar13 JA</t>
        </r>
      </text>
    </comment>
    <comment ref="BQ190" authorId="2" shapeId="0" xr:uid="{00000000-0006-0000-0100-000081000000}">
      <text>
        <r>
          <rPr>
            <b/>
            <sz val="10"/>
            <color indexed="81"/>
            <rFont val="Tahoma"/>
            <family val="2"/>
          </rPr>
          <t>Jennifer L Agee:</t>
        </r>
        <r>
          <rPr>
            <sz val="10"/>
            <color indexed="81"/>
            <rFont val="Tahoma"/>
            <family val="2"/>
          </rPr>
          <t xml:space="preserve">
units in total (ng)</t>
        </r>
      </text>
    </comment>
    <comment ref="BY190" authorId="5" shapeId="0" xr:uid="{00000000-0006-0000-0100-000082000000}">
      <text>
        <r>
          <rPr>
            <b/>
            <sz val="8"/>
            <color indexed="81"/>
            <rFont val="Tahoma"/>
            <family val="2"/>
          </rPr>
          <t>kakouros:</t>
        </r>
        <r>
          <rPr>
            <sz val="8"/>
            <color indexed="81"/>
            <rFont val="Tahoma"/>
            <family val="2"/>
          </rPr>
          <t xml:space="preserve">
abs pg used for &lt;MDL</t>
        </r>
      </text>
    </comment>
    <comment ref="CD190" authorId="8" shapeId="0" xr:uid="{00000000-0006-0000-0100-000083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91" authorId="2" shapeId="0" xr:uid="{00000000-0006-0000-0100-000084000000}">
      <text>
        <r>
          <rPr>
            <b/>
            <sz val="10"/>
            <color indexed="81"/>
            <rFont val="Tahoma"/>
            <family val="2"/>
          </rPr>
          <t>Jennifer L Agee:</t>
        </r>
        <r>
          <rPr>
            <sz val="10"/>
            <color indexed="81"/>
            <rFont val="Tahoma"/>
            <family val="2"/>
          </rPr>
          <t xml:space="preserve">
correction 18Mar13 JA</t>
        </r>
      </text>
    </comment>
    <comment ref="BK192" authorId="2" shapeId="0" xr:uid="{00000000-0006-0000-0100-000085000000}">
      <text>
        <r>
          <rPr>
            <b/>
            <sz val="10"/>
            <color indexed="81"/>
            <rFont val="Tahoma"/>
            <family val="2"/>
          </rPr>
          <t>Jennifer L Agee:</t>
        </r>
        <r>
          <rPr>
            <sz val="10"/>
            <color indexed="81"/>
            <rFont val="Tahoma"/>
            <family val="2"/>
          </rPr>
          <t xml:space="preserve">
correction 18Mar13 JA</t>
        </r>
      </text>
    </comment>
    <comment ref="BK193" authorId="2" shapeId="0" xr:uid="{00000000-0006-0000-0100-000086000000}">
      <text>
        <r>
          <rPr>
            <b/>
            <sz val="10"/>
            <color indexed="81"/>
            <rFont val="Tahoma"/>
            <family val="2"/>
          </rPr>
          <t>Jennifer L Agee:</t>
        </r>
        <r>
          <rPr>
            <sz val="10"/>
            <color indexed="81"/>
            <rFont val="Tahoma"/>
            <family val="2"/>
          </rPr>
          <t xml:space="preserve">
correction 18Mar13 JA</t>
        </r>
      </text>
    </comment>
    <comment ref="BK194" authorId="2" shapeId="0" xr:uid="{00000000-0006-0000-0100-000087000000}">
      <text>
        <r>
          <rPr>
            <b/>
            <sz val="10"/>
            <color indexed="81"/>
            <rFont val="Tahoma"/>
            <family val="2"/>
          </rPr>
          <t>Jennifer L Agee:</t>
        </r>
        <r>
          <rPr>
            <sz val="10"/>
            <color indexed="81"/>
            <rFont val="Tahoma"/>
            <family val="2"/>
          </rPr>
          <t xml:space="preserve">
correction 18Mar13 JA</t>
        </r>
      </text>
    </comment>
    <comment ref="BQ195" authorId="2" shapeId="0" xr:uid="{00000000-0006-0000-0100-000088000000}">
      <text>
        <r>
          <rPr>
            <b/>
            <sz val="10"/>
            <color indexed="81"/>
            <rFont val="Tahoma"/>
            <family val="2"/>
          </rPr>
          <t>Jennifer L Agee:</t>
        </r>
        <r>
          <rPr>
            <sz val="10"/>
            <color indexed="81"/>
            <rFont val="Tahoma"/>
            <family val="2"/>
          </rPr>
          <t xml:space="preserve">
units in total (ng)</t>
        </r>
      </text>
    </comment>
    <comment ref="BY195" authorId="5" shapeId="0" xr:uid="{00000000-0006-0000-0100-000089000000}">
      <text>
        <r>
          <rPr>
            <b/>
            <sz val="8"/>
            <color indexed="81"/>
            <rFont val="Tahoma"/>
            <family val="2"/>
          </rPr>
          <t>kakouros:</t>
        </r>
        <r>
          <rPr>
            <sz val="8"/>
            <color indexed="81"/>
            <rFont val="Tahoma"/>
            <family val="2"/>
          </rPr>
          <t xml:space="preserve">
abs pg used for &lt;MDL</t>
        </r>
      </text>
    </comment>
    <comment ref="CD195" authorId="8" shapeId="0" xr:uid="{00000000-0006-0000-0100-00008A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99" authorId="2" shapeId="0" xr:uid="{00000000-0006-0000-0100-00008B000000}">
      <text>
        <r>
          <rPr>
            <b/>
            <sz val="10"/>
            <color indexed="81"/>
            <rFont val="Tahoma"/>
            <family val="2"/>
          </rPr>
          <t>Jennifer L Agee:</t>
        </r>
        <r>
          <rPr>
            <sz val="10"/>
            <color indexed="81"/>
            <rFont val="Tahoma"/>
            <family val="2"/>
          </rPr>
          <t xml:space="preserve">
units in total (ng)</t>
        </r>
      </text>
    </comment>
    <comment ref="BY199" authorId="5" shapeId="0" xr:uid="{00000000-0006-0000-0100-00008C000000}">
      <text>
        <r>
          <rPr>
            <b/>
            <sz val="8"/>
            <color indexed="81"/>
            <rFont val="Tahoma"/>
            <family val="2"/>
          </rPr>
          <t>kakouros:</t>
        </r>
        <r>
          <rPr>
            <sz val="8"/>
            <color indexed="81"/>
            <rFont val="Tahoma"/>
            <family val="2"/>
          </rPr>
          <t xml:space="preserve">
abs pg used for &lt;MDL</t>
        </r>
      </text>
    </comment>
    <comment ref="CD199" authorId="8" shapeId="0" xr:uid="{00000000-0006-0000-0100-00008D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G202" authorId="1" shapeId="0" xr:uid="{00000000-0006-0000-0100-00008E000000}">
      <text>
        <r>
          <rPr>
            <b/>
            <sz val="9"/>
            <color indexed="81"/>
            <rFont val="Tahoma"/>
            <family val="2"/>
          </rPr>
          <t>Agee, Jennifer L.:</t>
        </r>
        <r>
          <rPr>
            <sz val="9"/>
            <color indexed="81"/>
            <rFont val="Tahoma"/>
            <family val="2"/>
          </rPr>
          <t xml:space="preserve">
updated 6/13/16. KC</t>
        </r>
      </text>
    </comment>
    <comment ref="G203" authorId="1" shapeId="0" xr:uid="{00000000-0006-0000-0100-00008F000000}">
      <text>
        <r>
          <rPr>
            <b/>
            <sz val="9"/>
            <color indexed="81"/>
            <rFont val="Tahoma"/>
            <family val="2"/>
          </rPr>
          <t>Agee, Jennifer L.:</t>
        </r>
        <r>
          <rPr>
            <sz val="9"/>
            <color indexed="81"/>
            <rFont val="Tahoma"/>
            <family val="2"/>
          </rPr>
          <t xml:space="preserve">
updated STAID code 6/9/16</t>
        </r>
      </text>
    </comment>
    <comment ref="G206" authorId="1" shapeId="0" xr:uid="{00000000-0006-0000-0100-000090000000}">
      <text>
        <r>
          <rPr>
            <b/>
            <sz val="9"/>
            <color indexed="81"/>
            <rFont val="Tahoma"/>
            <family val="2"/>
          </rPr>
          <t>Agee, Jennifer L.:</t>
        </r>
        <r>
          <rPr>
            <sz val="9"/>
            <color indexed="81"/>
            <rFont val="Tahoma"/>
            <family val="2"/>
          </rPr>
          <t xml:space="preserve">
updated STAID code 6/9/16 </t>
        </r>
      </text>
    </comment>
    <comment ref="G207" authorId="1" shapeId="0" xr:uid="{00000000-0006-0000-0100-000091000000}">
      <text>
        <r>
          <rPr>
            <b/>
            <sz val="9"/>
            <color indexed="81"/>
            <rFont val="Tahoma"/>
            <family val="2"/>
          </rPr>
          <t>Agee, Jennifer L.:</t>
        </r>
        <r>
          <rPr>
            <sz val="9"/>
            <color indexed="81"/>
            <rFont val="Tahoma"/>
            <family val="2"/>
          </rPr>
          <t xml:space="preserve">
updated STAID code 6/9/16</t>
        </r>
      </text>
    </comment>
    <comment ref="R208" authorId="2" shapeId="0" xr:uid="{00000000-0006-0000-0100-000092000000}">
      <text>
        <r>
          <rPr>
            <b/>
            <sz val="10"/>
            <color indexed="81"/>
            <rFont val="Tahoma"/>
            <family val="2"/>
          </rPr>
          <t>Jennifer L Agee:</t>
        </r>
        <r>
          <rPr>
            <sz val="10"/>
            <color indexed="81"/>
            <rFont val="Tahoma"/>
            <family val="2"/>
          </rPr>
          <t xml:space="preserve">
Misnumber by SAC</t>
        </r>
      </text>
    </comment>
    <comment ref="AI208" authorId="6" shapeId="0" xr:uid="{00000000-0006-0000-0100-000093000000}">
      <text>
        <r>
          <rPr>
            <b/>
            <sz val="8"/>
            <color indexed="81"/>
            <rFont val="Tahoma"/>
            <family val="2"/>
          </rPr>
          <t>Michelle Beyer:</t>
        </r>
        <r>
          <rPr>
            <sz val="8"/>
            <color indexed="81"/>
            <rFont val="Tahoma"/>
            <family val="2"/>
          </rPr>
          <t xml:space="preserve">
particles stuck to petri</t>
        </r>
      </text>
    </comment>
    <comment ref="U209" authorId="6" shapeId="0" xr:uid="{00000000-0006-0000-0100-000094000000}">
      <text>
        <r>
          <rPr>
            <b/>
            <sz val="8"/>
            <color indexed="81"/>
            <rFont val="Tahoma"/>
            <family val="2"/>
          </rPr>
          <t>Michelle Beyer:</t>
        </r>
        <r>
          <rPr>
            <sz val="8"/>
            <color indexed="81"/>
            <rFont val="Tahoma"/>
            <family val="2"/>
          </rPr>
          <t xml:space="preserve">
particles stuck to petri</t>
        </r>
      </text>
    </comment>
    <comment ref="BY210" authorId="5" shapeId="0" xr:uid="{00000000-0006-0000-0100-000095000000}">
      <text>
        <r>
          <rPr>
            <b/>
            <sz val="8"/>
            <color indexed="81"/>
            <rFont val="Tahoma"/>
            <family val="2"/>
          </rPr>
          <t>kakouros:</t>
        </r>
        <r>
          <rPr>
            <sz val="8"/>
            <color indexed="81"/>
            <rFont val="Tahoma"/>
            <family val="2"/>
          </rPr>
          <t xml:space="preserve">
abs pg used for &lt;MDL</t>
        </r>
      </text>
    </comment>
    <comment ref="CD210" authorId="8" shapeId="0" xr:uid="{00000000-0006-0000-0100-000096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10" authorId="5" shapeId="0" xr:uid="{00000000-0006-0000-0100-000097000000}">
      <text>
        <r>
          <rPr>
            <b/>
            <sz val="8"/>
            <color indexed="81"/>
            <rFont val="Tahoma"/>
            <family val="2"/>
          </rPr>
          <t>kakouros:</t>
        </r>
        <r>
          <rPr>
            <sz val="8"/>
            <color indexed="81"/>
            <rFont val="Tahoma"/>
            <family val="2"/>
          </rPr>
          <t xml:space="preserve">
abs pg used for &lt;MDL</t>
        </r>
      </text>
    </comment>
    <comment ref="U211" authorId="6" shapeId="0" xr:uid="{00000000-0006-0000-0100-000098000000}">
      <text>
        <r>
          <rPr>
            <b/>
            <sz val="8"/>
            <color indexed="81"/>
            <rFont val="Tahoma"/>
            <family val="2"/>
          </rPr>
          <t>Michelle Beyer:</t>
        </r>
        <r>
          <rPr>
            <sz val="8"/>
            <color indexed="81"/>
            <rFont val="Tahoma"/>
            <family val="2"/>
          </rPr>
          <t xml:space="preserve">
particles stuck to petri</t>
        </r>
      </text>
    </comment>
    <comment ref="U213" authorId="6" shapeId="0" xr:uid="{00000000-0006-0000-0100-000099000000}">
      <text>
        <r>
          <rPr>
            <b/>
            <sz val="8"/>
            <color indexed="81"/>
            <rFont val="Tahoma"/>
            <family val="2"/>
          </rPr>
          <t>Michelle Beyer:</t>
        </r>
        <r>
          <rPr>
            <sz val="8"/>
            <color indexed="81"/>
            <rFont val="Tahoma"/>
            <family val="2"/>
          </rPr>
          <t xml:space="preserve">
particles stuck to petri</t>
        </r>
      </text>
    </comment>
    <comment ref="AB213" authorId="6" shapeId="0" xr:uid="{00000000-0006-0000-0100-00009A000000}">
      <text>
        <r>
          <rPr>
            <b/>
            <sz val="8"/>
            <color indexed="81"/>
            <rFont val="Tahoma"/>
            <family val="2"/>
          </rPr>
          <t>Michelle Beyer:</t>
        </r>
        <r>
          <rPr>
            <sz val="8"/>
            <color indexed="81"/>
            <rFont val="Tahoma"/>
            <family val="2"/>
          </rPr>
          <t xml:space="preserve">
particles stuck to petri</t>
        </r>
      </text>
    </comment>
    <comment ref="AI216" authorId="6" shapeId="0" xr:uid="{00000000-0006-0000-0100-00009B000000}">
      <text>
        <r>
          <rPr>
            <b/>
            <sz val="8"/>
            <color indexed="81"/>
            <rFont val="Tahoma"/>
            <family val="2"/>
          </rPr>
          <t>Michelle Beyer:</t>
        </r>
        <r>
          <rPr>
            <sz val="8"/>
            <color indexed="81"/>
            <rFont val="Tahoma"/>
            <family val="2"/>
          </rPr>
          <t xml:space="preserve">
particles stuck to petri</t>
        </r>
      </text>
    </comment>
    <comment ref="AI218" authorId="6" shapeId="0" xr:uid="{00000000-0006-0000-0100-00009C000000}">
      <text>
        <r>
          <rPr>
            <b/>
            <sz val="8"/>
            <color indexed="81"/>
            <rFont val="Tahoma"/>
            <family val="2"/>
          </rPr>
          <t>Michelle Beyer:</t>
        </r>
        <r>
          <rPr>
            <sz val="8"/>
            <color indexed="81"/>
            <rFont val="Tahoma"/>
            <family val="2"/>
          </rPr>
          <t xml:space="preserve">
particles stuck to petri</t>
        </r>
      </text>
    </comment>
    <comment ref="U221" authorId="6" shapeId="0" xr:uid="{00000000-0006-0000-0100-00009D000000}">
      <text>
        <r>
          <rPr>
            <b/>
            <sz val="8"/>
            <color indexed="81"/>
            <rFont val="Tahoma"/>
            <family val="2"/>
          </rPr>
          <t>Michelle Beyer:</t>
        </r>
        <r>
          <rPr>
            <sz val="8"/>
            <color indexed="81"/>
            <rFont val="Tahoma"/>
            <family val="2"/>
          </rPr>
          <t xml:space="preserve">
particles stuck to petri
</t>
        </r>
      </text>
    </comment>
    <comment ref="BY222" authorId="5" shapeId="0" xr:uid="{00000000-0006-0000-0100-00009E000000}">
      <text>
        <r>
          <rPr>
            <b/>
            <sz val="8"/>
            <color indexed="81"/>
            <rFont val="Tahoma"/>
            <family val="2"/>
          </rPr>
          <t>kakouros:</t>
        </r>
        <r>
          <rPr>
            <sz val="8"/>
            <color indexed="81"/>
            <rFont val="Tahoma"/>
            <family val="2"/>
          </rPr>
          <t xml:space="preserve">
abs pg used for &lt;MDL</t>
        </r>
      </text>
    </comment>
    <comment ref="CD222" authorId="8" shapeId="0" xr:uid="{00000000-0006-0000-0100-00009F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22" authorId="5" shapeId="0" xr:uid="{00000000-0006-0000-0100-0000A0000000}">
      <text>
        <r>
          <rPr>
            <b/>
            <sz val="8"/>
            <color indexed="81"/>
            <rFont val="Tahoma"/>
            <family val="2"/>
          </rPr>
          <t>kakouros:</t>
        </r>
        <r>
          <rPr>
            <sz val="8"/>
            <color indexed="81"/>
            <rFont val="Tahoma"/>
            <family val="2"/>
          </rPr>
          <t xml:space="preserve">
abs pg used for &lt;MDL</t>
        </r>
      </text>
    </comment>
    <comment ref="U224" authorId="6" shapeId="0" xr:uid="{00000000-0006-0000-0100-0000A1000000}">
      <text>
        <r>
          <rPr>
            <b/>
            <sz val="8"/>
            <color indexed="81"/>
            <rFont val="Tahoma"/>
            <family val="2"/>
          </rPr>
          <t>Michelle Beyer:</t>
        </r>
        <r>
          <rPr>
            <sz val="8"/>
            <color indexed="81"/>
            <rFont val="Tahoma"/>
            <family val="2"/>
          </rPr>
          <t xml:space="preserve">
particles stuck to petri</t>
        </r>
      </text>
    </comment>
    <comment ref="AB224" authorId="6" shapeId="0" xr:uid="{00000000-0006-0000-0100-0000A2000000}">
      <text>
        <r>
          <rPr>
            <b/>
            <sz val="8"/>
            <color indexed="81"/>
            <rFont val="Tahoma"/>
            <family val="2"/>
          </rPr>
          <t>Michelle Beyer:</t>
        </r>
        <r>
          <rPr>
            <sz val="8"/>
            <color indexed="81"/>
            <rFont val="Tahoma"/>
            <family val="2"/>
          </rPr>
          <t xml:space="preserve">
particles stuck to petri</t>
        </r>
      </text>
    </comment>
    <comment ref="AI224" authorId="6" shapeId="0" xr:uid="{00000000-0006-0000-0100-0000A3000000}">
      <text>
        <r>
          <rPr>
            <b/>
            <sz val="8"/>
            <color indexed="81"/>
            <rFont val="Tahoma"/>
            <family val="2"/>
          </rPr>
          <t>Michelle Beyer:</t>
        </r>
        <r>
          <rPr>
            <sz val="8"/>
            <color indexed="81"/>
            <rFont val="Tahoma"/>
            <family val="2"/>
          </rPr>
          <t xml:space="preserve">
worst filter! Over 50% of particles stuck to surface of petri</t>
        </r>
      </text>
    </comment>
    <comment ref="AI226" authorId="6" shapeId="0" xr:uid="{00000000-0006-0000-0100-0000A4000000}">
      <text>
        <r>
          <rPr>
            <b/>
            <sz val="8"/>
            <color indexed="81"/>
            <rFont val="Tahoma"/>
            <family val="2"/>
          </rPr>
          <t>Michelle Beyer:</t>
        </r>
        <r>
          <rPr>
            <sz val="8"/>
            <color indexed="81"/>
            <rFont val="Tahoma"/>
            <family val="2"/>
          </rPr>
          <t xml:space="preserve">
particles stuck to petri</t>
        </r>
      </text>
    </comment>
    <comment ref="G243" authorId="1" shapeId="0" xr:uid="{00000000-0006-0000-0100-0000A5000000}">
      <text>
        <r>
          <rPr>
            <b/>
            <sz val="9"/>
            <color indexed="81"/>
            <rFont val="Tahoma"/>
            <family val="2"/>
          </rPr>
          <t>Agee, Jennifer L.:</t>
        </r>
        <r>
          <rPr>
            <sz val="9"/>
            <color indexed="81"/>
            <rFont val="Tahoma"/>
            <family val="2"/>
          </rPr>
          <t xml:space="preserve">
changed 6/13/16. KC</t>
        </r>
      </text>
    </comment>
    <comment ref="H243" authorId="1" shapeId="0" xr:uid="{00000000-0006-0000-0100-0000A6000000}">
      <text>
        <r>
          <rPr>
            <b/>
            <sz val="9"/>
            <color indexed="81"/>
            <rFont val="Tahoma"/>
            <family val="2"/>
          </rPr>
          <t>Agee, Jennifer L.:</t>
        </r>
        <r>
          <rPr>
            <sz val="9"/>
            <color indexed="81"/>
            <rFont val="Tahoma"/>
            <family val="2"/>
          </rPr>
          <t xml:space="preserve">
changed time 12/14/15, time adjusted again as per KC to 1320</t>
        </r>
      </text>
    </comment>
    <comment ref="Q243" authorId="1" shapeId="0" xr:uid="{00000000-0006-0000-0100-0000A7000000}">
      <text>
        <r>
          <rPr>
            <b/>
            <sz val="9"/>
            <color indexed="81"/>
            <rFont val="Tahoma"/>
            <family val="2"/>
          </rPr>
          <t>Agee, Jennifer L.:</t>
        </r>
        <r>
          <rPr>
            <sz val="9"/>
            <color indexed="81"/>
            <rFont val="Tahoma"/>
            <family val="2"/>
          </rPr>
          <t xml:space="preserve">
changed time 12/14/15</t>
        </r>
      </text>
    </comment>
    <comment ref="R243" authorId="9" shapeId="0" xr:uid="{00000000-0006-0000-0100-0000A8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10" shapeId="0" xr:uid="{00000000-0006-0000-0100-0000A9000000}">
      <text>
        <r>
          <rPr>
            <b/>
            <sz val="9"/>
            <color indexed="81"/>
            <rFont val="Tahoma"/>
            <family val="2"/>
          </rPr>
          <t>Arias, Michelle R.:</t>
        </r>
        <r>
          <rPr>
            <sz val="9"/>
            <color indexed="81"/>
            <rFont val="Tahoma"/>
            <family val="2"/>
          </rPr>
          <t xml:space="preserve">
Petri does say 1960 ml.  Seems strange considering other filters had less. ?????</t>
        </r>
      </text>
    </comment>
    <comment ref="CI246" authorId="2" shapeId="0" xr:uid="{00000000-0006-0000-0100-0000AA000000}">
      <text>
        <r>
          <rPr>
            <b/>
            <sz val="10"/>
            <color indexed="81"/>
            <rFont val="Tahoma"/>
            <family val="2"/>
          </rPr>
          <t>Jennifer L Agee:</t>
        </r>
        <r>
          <rPr>
            <sz val="10"/>
            <color indexed="81"/>
            <rFont val="Tahoma"/>
            <family val="2"/>
          </rPr>
          <t xml:space="preserve">
program crashed lost result</t>
        </r>
      </text>
    </comment>
    <comment ref="CM246" authorId="2" shapeId="0" xr:uid="{00000000-0006-0000-0100-0000AB000000}">
      <text>
        <r>
          <rPr>
            <b/>
            <sz val="10"/>
            <color indexed="81"/>
            <rFont val="Tahoma"/>
            <family val="2"/>
          </rPr>
          <t>Jennifer L Agee:</t>
        </r>
        <r>
          <rPr>
            <sz val="10"/>
            <color indexed="81"/>
            <rFont val="Tahoma"/>
            <family val="2"/>
          </rPr>
          <t xml:space="preserve">
program crashed lost result</t>
        </r>
      </text>
    </comment>
    <comment ref="CQ246" authorId="2" shapeId="0" xr:uid="{00000000-0006-0000-0100-0000AC000000}">
      <text>
        <r>
          <rPr>
            <b/>
            <sz val="10"/>
            <color indexed="81"/>
            <rFont val="Tahoma"/>
            <family val="2"/>
          </rPr>
          <t>Jennifer L Agee:</t>
        </r>
        <r>
          <rPr>
            <sz val="10"/>
            <color indexed="81"/>
            <rFont val="Tahoma"/>
            <family val="2"/>
          </rPr>
          <t xml:space="preserve">
program crashed lost result</t>
        </r>
      </text>
    </comment>
    <comment ref="AK255" authorId="6" shapeId="0" xr:uid="{00000000-0006-0000-0100-0000AD000000}">
      <text>
        <r>
          <rPr>
            <b/>
            <sz val="8"/>
            <color indexed="81"/>
            <rFont val="Tahoma"/>
            <family val="2"/>
          </rPr>
          <t>Michelle Beyer:</t>
        </r>
        <r>
          <rPr>
            <sz val="8"/>
            <color indexed="81"/>
            <rFont val="Tahoma"/>
            <family val="2"/>
          </rPr>
          <t xml:space="preserve">
petri says 250 ml, so MA changed on TSS.</t>
        </r>
      </text>
    </comment>
    <comment ref="CI264" authorId="2" shapeId="0" xr:uid="{00000000-0006-0000-0100-0000AE000000}">
      <text>
        <r>
          <rPr>
            <b/>
            <sz val="10"/>
            <color indexed="81"/>
            <rFont val="Tahoma"/>
            <family val="2"/>
          </rPr>
          <t>Jennifer L Agee:</t>
        </r>
        <r>
          <rPr>
            <sz val="10"/>
            <color indexed="81"/>
            <rFont val="Tahoma"/>
            <family val="2"/>
          </rPr>
          <t xml:space="preserve">
program crashed lost result</t>
        </r>
      </text>
    </comment>
    <comment ref="CM264" authorId="2" shapeId="0" xr:uid="{00000000-0006-0000-0100-0000AF000000}">
      <text>
        <r>
          <rPr>
            <b/>
            <sz val="10"/>
            <color indexed="81"/>
            <rFont val="Tahoma"/>
            <family val="2"/>
          </rPr>
          <t>Jennifer L Agee:</t>
        </r>
        <r>
          <rPr>
            <sz val="10"/>
            <color indexed="81"/>
            <rFont val="Tahoma"/>
            <family val="2"/>
          </rPr>
          <t xml:space="preserve">
program crashed lost result</t>
        </r>
      </text>
    </comment>
    <comment ref="CQ264" authorId="2" shapeId="0" xr:uid="{00000000-0006-0000-0100-0000B0000000}">
      <text>
        <r>
          <rPr>
            <b/>
            <sz val="10"/>
            <color indexed="81"/>
            <rFont val="Tahoma"/>
            <family val="2"/>
          </rPr>
          <t>Jennifer L Agee:</t>
        </r>
        <r>
          <rPr>
            <sz val="10"/>
            <color indexed="81"/>
            <rFont val="Tahoma"/>
            <family val="2"/>
          </rPr>
          <t xml:space="preserve">
program crashed lost result</t>
        </r>
      </text>
    </comment>
    <comment ref="R272" authorId="9" shapeId="0" xr:uid="{00000000-0006-0000-0100-0000B1000000}">
      <text>
        <r>
          <rPr>
            <b/>
            <sz val="9"/>
            <color indexed="81"/>
            <rFont val="Tahoma"/>
            <family val="2"/>
          </rPr>
          <t>Charles N Alpers:</t>
        </r>
        <r>
          <rPr>
            <sz val="9"/>
            <color indexed="81"/>
            <rFont val="Tahoma"/>
            <family val="2"/>
          </rPr>
          <t xml:space="preserve">
MeHg/THg in filtered water is anomalously low -- check both THg-F and MeHg-F</t>
        </r>
      </text>
    </comment>
    <comment ref="BK272" authorId="1" shapeId="0" xr:uid="{00000000-0006-0000-0100-0000B2000000}">
      <text>
        <r>
          <rPr>
            <b/>
            <sz val="9"/>
            <color indexed="81"/>
            <rFont val="Tahoma"/>
            <family val="2"/>
          </rPr>
          <t>Agee, Jennifer L.:</t>
        </r>
        <r>
          <rPr>
            <sz val="9"/>
            <color indexed="81"/>
            <rFont val="Tahoma"/>
            <family val="2"/>
          </rPr>
          <t xml:space="preserve">
this was run in duplicate </t>
        </r>
      </text>
    </comment>
    <comment ref="BP272" authorId="9" shapeId="0" xr:uid="{00000000-0006-0000-0100-0000B3000000}">
      <text>
        <r>
          <rPr>
            <b/>
            <sz val="9"/>
            <color indexed="81"/>
            <rFont val="Tahoma"/>
            <family val="2"/>
          </rPr>
          <t>Charles N Alpers:</t>
        </r>
        <r>
          <rPr>
            <sz val="9"/>
            <color indexed="81"/>
            <rFont val="Tahoma"/>
            <family val="2"/>
          </rPr>
          <t xml:space="preserve">
This ratio is anomalously low.</t>
        </r>
      </text>
    </comment>
    <comment ref="H273" authorId="1" shapeId="0" xr:uid="{00000000-0006-0000-0100-0000B4000000}">
      <text>
        <r>
          <rPr>
            <b/>
            <sz val="9"/>
            <color indexed="81"/>
            <rFont val="Tahoma"/>
            <family val="2"/>
          </rPr>
          <t>Agee, Jennifer L.:</t>
        </r>
        <r>
          <rPr>
            <sz val="9"/>
            <color indexed="81"/>
            <rFont val="Tahoma"/>
            <family val="2"/>
          </rPr>
          <t xml:space="preserve">
time changed 2/6/17 ja. SR tracking file
</t>
        </r>
      </text>
    </comment>
    <comment ref="Q273" authorId="1" shapeId="0" xr:uid="{00000000-0006-0000-0100-0000B5000000}">
      <text>
        <r>
          <rPr>
            <b/>
            <sz val="9"/>
            <color indexed="81"/>
            <rFont val="Tahoma"/>
            <family val="2"/>
          </rPr>
          <t>Agee, Jennifer L.:</t>
        </r>
        <r>
          <rPr>
            <sz val="9"/>
            <color indexed="81"/>
            <rFont val="Tahoma"/>
            <family val="2"/>
          </rPr>
          <t xml:space="preserve">
time changed 2/6/17 ja. SR tracking file
</t>
        </r>
      </text>
    </comment>
    <comment ref="H274" authorId="1" shapeId="0" xr:uid="{00000000-0006-0000-0100-0000B6000000}">
      <text>
        <r>
          <rPr>
            <b/>
            <sz val="9"/>
            <color indexed="81"/>
            <rFont val="Tahoma"/>
            <family val="2"/>
          </rPr>
          <t>Agee, Jennifer L.:</t>
        </r>
        <r>
          <rPr>
            <sz val="9"/>
            <color indexed="81"/>
            <rFont val="Tahoma"/>
            <family val="2"/>
          </rPr>
          <t xml:space="preserve">
time changed 2/6/17 ja. SR tracking file
</t>
        </r>
      </text>
    </comment>
    <comment ref="Q274" authorId="1" shapeId="0" xr:uid="{00000000-0006-0000-0100-0000B7000000}">
      <text>
        <r>
          <rPr>
            <b/>
            <sz val="9"/>
            <color indexed="81"/>
            <rFont val="Tahoma"/>
            <family val="2"/>
          </rPr>
          <t>Agee, Jennifer L.:</t>
        </r>
        <r>
          <rPr>
            <sz val="9"/>
            <color indexed="81"/>
            <rFont val="Tahoma"/>
            <family val="2"/>
          </rPr>
          <t xml:space="preserve">
time changed 2/6/17 ja. SR tracking file
</t>
        </r>
      </text>
    </comment>
    <comment ref="H275" authorId="1" shapeId="0" xr:uid="{00000000-0006-0000-0100-0000B8000000}">
      <text>
        <r>
          <rPr>
            <b/>
            <sz val="9"/>
            <color indexed="81"/>
            <rFont val="Tahoma"/>
            <family val="2"/>
          </rPr>
          <t>Agee, Jennifer L.:</t>
        </r>
        <r>
          <rPr>
            <sz val="9"/>
            <color indexed="81"/>
            <rFont val="Tahoma"/>
            <family val="2"/>
          </rPr>
          <t xml:space="preserve">
time changed 2/6/17 per SR tracking file
</t>
        </r>
      </text>
    </comment>
    <comment ref="BQ277" authorId="1" shapeId="0" xr:uid="{00000000-0006-0000-0100-0000B9000000}">
      <text>
        <r>
          <rPr>
            <b/>
            <sz val="9"/>
            <color indexed="81"/>
            <rFont val="Tahoma"/>
            <family val="2"/>
          </rPr>
          <t>Agee, Jennifer L.:</t>
        </r>
        <r>
          <rPr>
            <sz val="9"/>
            <color indexed="81"/>
            <rFont val="Tahoma"/>
            <family val="2"/>
          </rPr>
          <t xml:space="preserve">
units are total (ng)</t>
        </r>
      </text>
    </comment>
    <comment ref="BY277" authorId="1" shapeId="0" xr:uid="{00000000-0006-0000-0100-0000BA000000}">
      <text>
        <r>
          <rPr>
            <b/>
            <sz val="9"/>
            <color indexed="81"/>
            <rFont val="Tahoma"/>
            <family val="2"/>
          </rPr>
          <t>Agee, Jennifer L.:</t>
        </r>
        <r>
          <rPr>
            <sz val="9"/>
            <color indexed="81"/>
            <rFont val="Tahoma"/>
            <family val="2"/>
          </rPr>
          <t xml:space="preserve">
units are pg (total) 4.7pg/filter
</t>
        </r>
      </text>
    </comment>
    <comment ref="AA281" authorId="10" shapeId="0" xr:uid="{00000000-0006-0000-0100-0000BB000000}">
      <text>
        <r>
          <rPr>
            <b/>
            <sz val="9"/>
            <color indexed="81"/>
            <rFont val="Tahoma"/>
            <family val="2"/>
          </rPr>
          <t>Arias, Michelle R.:</t>
        </r>
        <r>
          <rPr>
            <sz val="9"/>
            <color indexed="81"/>
            <rFont val="Tahoma"/>
            <family val="2"/>
          </rPr>
          <t xml:space="preserve">
See notes  to the right - filter torn.</t>
        </r>
      </text>
    </comment>
    <comment ref="BQ298" authorId="1" shapeId="0" xr:uid="{00000000-0006-0000-0100-0000BC000000}">
      <text>
        <r>
          <rPr>
            <b/>
            <sz val="9"/>
            <color indexed="81"/>
            <rFont val="Tahoma"/>
            <family val="2"/>
          </rPr>
          <t>Agee, Jennifer L.:</t>
        </r>
        <r>
          <rPr>
            <sz val="9"/>
            <color indexed="81"/>
            <rFont val="Tahoma"/>
            <family val="2"/>
          </rPr>
          <t xml:space="preserve">
total ng</t>
        </r>
      </text>
    </comment>
    <comment ref="BY298" authorId="1" shapeId="0" xr:uid="{00000000-0006-0000-0100-0000BD000000}">
      <text>
        <r>
          <rPr>
            <b/>
            <sz val="9"/>
            <color indexed="81"/>
            <rFont val="Tahoma"/>
            <family val="2"/>
          </rPr>
          <t>Agee, Jennifer L.:</t>
        </r>
        <r>
          <rPr>
            <sz val="9"/>
            <color indexed="81"/>
            <rFont val="Tahoma"/>
            <family val="2"/>
          </rPr>
          <t xml:space="preserve">
forced zero
</t>
        </r>
      </text>
    </comment>
    <comment ref="R335" authorId="3" shapeId="0" xr:uid="{00000000-0006-0000-0100-0000BE000000}">
      <text>
        <r>
          <rPr>
            <b/>
            <sz val="9"/>
            <color indexed="81"/>
            <rFont val="Tahoma"/>
            <family val="2"/>
          </rPr>
          <t>Rose, Shanna Lynn:</t>
        </r>
        <r>
          <rPr>
            <sz val="9"/>
            <color indexed="81"/>
            <rFont val="Tahoma"/>
            <family val="2"/>
          </rPr>
          <t xml:space="preserve">
Was RUQ-15</t>
        </r>
      </text>
    </comment>
    <comment ref="BQ336" authorId="1" shapeId="0" xr:uid="{00000000-0006-0000-0100-0000BF000000}">
      <text>
        <r>
          <rPr>
            <b/>
            <sz val="9"/>
            <color indexed="81"/>
            <rFont val="Tahoma"/>
            <family val="2"/>
          </rPr>
          <t>Agee, Jennifer L.:</t>
        </r>
        <r>
          <rPr>
            <sz val="9"/>
            <color indexed="81"/>
            <rFont val="Tahoma"/>
            <family val="2"/>
          </rPr>
          <t xml:space="preserve">
updated with reruns</t>
        </r>
      </text>
    </comment>
    <comment ref="BU336" authorId="1" shapeId="0" xr:uid="{00000000-0006-0000-0100-0000C0000000}">
      <text>
        <r>
          <rPr>
            <b/>
            <sz val="9"/>
            <color indexed="81"/>
            <rFont val="Tahoma"/>
            <family val="2"/>
          </rPr>
          <t>Agee, Jennifer L.:</t>
        </r>
        <r>
          <rPr>
            <sz val="9"/>
            <color indexed="81"/>
            <rFont val="Tahoma"/>
            <family val="2"/>
          </rPr>
          <t xml:space="preserve">
updated with reruns</t>
        </r>
      </text>
    </comment>
    <comment ref="BQ337" authorId="1" shapeId="0" xr:uid="{00000000-0006-0000-0100-0000C1000000}">
      <text>
        <r>
          <rPr>
            <b/>
            <sz val="9"/>
            <color indexed="81"/>
            <rFont val="Tahoma"/>
            <family val="2"/>
          </rPr>
          <t>Agee, Jennifer L.:</t>
        </r>
        <r>
          <rPr>
            <sz val="9"/>
            <color indexed="81"/>
            <rFont val="Tahoma"/>
            <family val="2"/>
          </rPr>
          <t xml:space="preserve">
updated with reruns</t>
        </r>
      </text>
    </comment>
    <comment ref="BU337" authorId="1" shapeId="0" xr:uid="{00000000-0006-0000-0100-0000C2000000}">
      <text>
        <r>
          <rPr>
            <b/>
            <sz val="9"/>
            <color indexed="81"/>
            <rFont val="Tahoma"/>
            <family val="2"/>
          </rPr>
          <t>Agee, Jennifer L.:</t>
        </r>
        <r>
          <rPr>
            <sz val="9"/>
            <color indexed="81"/>
            <rFont val="Tahoma"/>
            <family val="2"/>
          </rPr>
          <t xml:space="preserve">
updated with reruns</t>
        </r>
      </text>
    </comment>
    <comment ref="BQ338" authorId="1" shapeId="0" xr:uid="{00000000-0006-0000-0100-0000C3000000}">
      <text>
        <r>
          <rPr>
            <b/>
            <sz val="9"/>
            <color indexed="81"/>
            <rFont val="Tahoma"/>
            <family val="2"/>
          </rPr>
          <t>Agee, Jennifer L.:</t>
        </r>
        <r>
          <rPr>
            <sz val="9"/>
            <color indexed="81"/>
            <rFont val="Tahoma"/>
            <family val="2"/>
          </rPr>
          <t xml:space="preserve">
updated with reruns</t>
        </r>
      </text>
    </comment>
    <comment ref="BU338" authorId="1" shapeId="0" xr:uid="{00000000-0006-0000-0100-0000C4000000}">
      <text>
        <r>
          <rPr>
            <b/>
            <sz val="9"/>
            <color indexed="81"/>
            <rFont val="Tahoma"/>
            <family val="2"/>
          </rPr>
          <t>Agee, Jennifer L.:</t>
        </r>
        <r>
          <rPr>
            <sz val="9"/>
            <color indexed="81"/>
            <rFont val="Tahoma"/>
            <family val="2"/>
          </rPr>
          <t xml:space="preserve">
updated with reruns</t>
        </r>
      </text>
    </comment>
    <comment ref="BY338" authorId="1" shapeId="0" xr:uid="{00000000-0006-0000-0100-0000C5000000}">
      <text>
        <r>
          <rPr>
            <b/>
            <sz val="9"/>
            <color indexed="81"/>
            <rFont val="Tahoma"/>
            <family val="2"/>
          </rPr>
          <t>Agee, Jennifer L.:</t>
        </r>
        <r>
          <rPr>
            <sz val="9"/>
            <color indexed="81"/>
            <rFont val="Tahoma"/>
            <family val="2"/>
          </rPr>
          <t xml:space="preserve">
ADUP same filter extract</t>
        </r>
      </text>
    </comment>
    <comment ref="CD338" authorId="1" shapeId="0" xr:uid="{00000000-0006-0000-0100-0000C6000000}">
      <text>
        <r>
          <rPr>
            <b/>
            <sz val="9"/>
            <color indexed="81"/>
            <rFont val="Tahoma"/>
            <family val="2"/>
          </rPr>
          <t>Agee, Jennifer L.:</t>
        </r>
        <r>
          <rPr>
            <sz val="9"/>
            <color indexed="81"/>
            <rFont val="Tahoma"/>
            <family val="2"/>
          </rPr>
          <t xml:space="preserve">
ADUP same filter extract</t>
        </r>
      </text>
    </comment>
    <comment ref="BY340" authorId="1" shapeId="0" xr:uid="{00000000-0006-0000-0100-0000C7000000}">
      <text>
        <r>
          <rPr>
            <b/>
            <sz val="9"/>
            <color indexed="81"/>
            <rFont val="Tahoma"/>
            <family val="2"/>
          </rPr>
          <t>Agee, Jennifer L.:</t>
        </r>
        <r>
          <rPr>
            <sz val="9"/>
            <color indexed="81"/>
            <rFont val="Tahoma"/>
            <family val="2"/>
          </rPr>
          <t xml:space="preserve">
ADUP same filter extract</t>
        </r>
      </text>
    </comment>
    <comment ref="CD340" authorId="1" shapeId="0" xr:uid="{00000000-0006-0000-0100-0000C8000000}">
      <text>
        <r>
          <rPr>
            <b/>
            <sz val="9"/>
            <color indexed="81"/>
            <rFont val="Tahoma"/>
            <family val="2"/>
          </rPr>
          <t>Agee, Jennifer L.:</t>
        </r>
        <r>
          <rPr>
            <sz val="9"/>
            <color indexed="81"/>
            <rFont val="Tahoma"/>
            <family val="2"/>
          </rPr>
          <t xml:space="preserve">
ADUP same filter extract</t>
        </r>
      </text>
    </comment>
    <comment ref="BQ345" authorId="11" shapeId="0" xr:uid="{00000000-0006-0000-0100-0000C9000000}">
      <text>
        <r>
          <rPr>
            <b/>
            <sz val="9"/>
            <color indexed="81"/>
            <rFont val="Tahoma"/>
            <family val="2"/>
          </rPr>
          <t>Marvin-DiPasquale, Mark C.:</t>
        </r>
        <r>
          <rPr>
            <sz val="9"/>
            <color indexed="81"/>
            <rFont val="Tahoma"/>
            <family val="2"/>
          </rPr>
          <t xml:space="preserve">
ng/filter
</t>
        </r>
      </text>
    </comment>
    <comment ref="BY345" authorId="1" shapeId="0" xr:uid="{00000000-0006-0000-0100-0000CA000000}">
      <text>
        <r>
          <rPr>
            <b/>
            <sz val="9"/>
            <color indexed="81"/>
            <rFont val="Tahoma"/>
            <family val="2"/>
          </rPr>
          <t>Agee, Jennifer L.:</t>
        </r>
        <r>
          <rPr>
            <sz val="9"/>
            <color indexed="81"/>
            <rFont val="Tahoma"/>
            <family val="2"/>
          </rPr>
          <t xml:space="preserve">
total pg</t>
        </r>
      </text>
    </comment>
    <comment ref="CI345" authorId="10" shapeId="0" xr:uid="{00000000-0006-0000-0100-0000CB000000}">
      <text>
        <r>
          <rPr>
            <b/>
            <sz val="9"/>
            <color indexed="81"/>
            <rFont val="Tahoma"/>
            <family val="2"/>
          </rPr>
          <t>Arias, Michelle:
BCPA is negative, so value can't be calculated.  This is the MDL (0.01 ng/filter)</t>
        </r>
      </text>
    </comment>
    <comment ref="CM345" authorId="10" shapeId="0" xr:uid="{00000000-0006-0000-0100-0000CC000000}">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BY350" authorId="1" shapeId="0" xr:uid="{00000000-0006-0000-0100-0000CD000000}">
      <text>
        <r>
          <rPr>
            <b/>
            <sz val="9"/>
            <color indexed="81"/>
            <rFont val="Tahoma"/>
            <family val="2"/>
          </rPr>
          <t>Agee, Jennifer L.:</t>
        </r>
        <r>
          <rPr>
            <sz val="9"/>
            <color indexed="81"/>
            <rFont val="Tahoma"/>
            <family val="2"/>
          </rPr>
          <t xml:space="preserve">
total pg, 1.00 pg/filter</t>
        </r>
      </text>
    </comment>
    <comment ref="CI350" authorId="10" shapeId="0" xr:uid="{00000000-0006-0000-0100-0000CE000000}">
      <text>
        <r>
          <rPr>
            <b/>
            <sz val="9"/>
            <color indexed="81"/>
            <rFont val="Tahoma"/>
            <family val="2"/>
          </rPr>
          <t>Arias, Michelle R.:</t>
        </r>
        <r>
          <rPr>
            <sz val="9"/>
            <color indexed="81"/>
            <rFont val="Tahoma"/>
            <family val="2"/>
          </rPr>
          <t xml:space="preserve">
This is absolute ng/filter</t>
        </r>
      </text>
    </comment>
    <comment ref="CM350" authorId="10" shapeId="0" xr:uid="{00000000-0006-0000-0100-0000CF000000}">
      <text>
        <r>
          <rPr>
            <b/>
            <sz val="9"/>
            <color indexed="81"/>
            <rFont val="Tahoma"/>
            <family val="2"/>
          </rPr>
          <t>Arias, Michelle R.:</t>
        </r>
        <r>
          <rPr>
            <sz val="9"/>
            <color indexed="81"/>
            <rFont val="Tahoma"/>
            <family val="2"/>
          </rPr>
          <t xml:space="preserve">
Since BCPA is equal to 0, the MDL was used to calculate ng/L
</t>
        </r>
      </text>
    </comment>
    <comment ref="H378" authorId="1" shapeId="0" xr:uid="{00000000-0006-0000-0100-0000D0000000}">
      <text>
        <r>
          <rPr>
            <b/>
            <sz val="9"/>
            <color indexed="81"/>
            <rFont val="Tahoma"/>
            <family val="2"/>
          </rPr>
          <t>Agee, Jennifer L.:</t>
        </r>
        <r>
          <rPr>
            <sz val="9"/>
            <color indexed="81"/>
            <rFont val="Tahoma"/>
            <family val="2"/>
          </rPr>
          <t xml:space="preserve">
change from 0316 to 0306 4/18/17</t>
        </r>
      </text>
    </comment>
    <comment ref="AB382" authorId="10" shapeId="0" xr:uid="{00000000-0006-0000-0100-0000D1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10" shapeId="0" xr:uid="{00000000-0006-0000-0100-0000D2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11" shapeId="0" xr:uid="{00000000-0006-0000-0100-0000D3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11" shapeId="0" xr:uid="{00000000-0006-0000-0100-0000D4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82" authorId="11" shapeId="0" xr:uid="{00000000-0006-0000-0100-0000D5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82" authorId="11" shapeId="0" xr:uid="{00000000-0006-0000-0100-0000D6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84" authorId="12" shapeId="0" xr:uid="{00000000-0006-0000-0100-0000D7000000}">
      <text>
        <r>
          <rPr>
            <b/>
            <sz val="9"/>
            <color indexed="81"/>
            <rFont val="Tahoma"/>
            <family val="2"/>
          </rPr>
          <t>Michelle Arias:</t>
        </r>
        <r>
          <rPr>
            <sz val="9"/>
            <color indexed="81"/>
            <rFont val="Tahoma"/>
            <family val="2"/>
          </rPr>
          <t xml:space="preserve">
Original label incorrect, COC is correct.</t>
        </r>
      </text>
    </comment>
    <comment ref="R384" authorId="1" shapeId="0" xr:uid="{00000000-0006-0000-0100-0000D8000000}">
      <text>
        <r>
          <rPr>
            <b/>
            <sz val="9"/>
            <color indexed="81"/>
            <rFont val="Tahoma"/>
            <family val="2"/>
          </rPr>
          <t>Agee, Jennifer L.:</t>
        </r>
        <r>
          <rPr>
            <sz val="9"/>
            <color indexed="81"/>
            <rFont val="Tahoma"/>
            <family val="2"/>
          </rPr>
          <t xml:space="preserve">
changed 2/6/17 per SR tracking file</t>
        </r>
      </text>
    </comment>
    <comment ref="BY384" authorId="11" shapeId="0" xr:uid="{00000000-0006-0000-0100-0000D9000000}">
      <text>
        <r>
          <rPr>
            <b/>
            <sz val="9"/>
            <color indexed="81"/>
            <rFont val="Tahoma"/>
            <family val="2"/>
          </rPr>
          <t>Marvin-DiPasquale, Mark C.:</t>
        </r>
        <r>
          <rPr>
            <sz val="9"/>
            <color indexed="81"/>
            <rFont val="Tahoma"/>
            <family val="2"/>
          </rPr>
          <t xml:space="preserve">
pg/filter</t>
        </r>
      </text>
    </comment>
    <comment ref="H394" authorId="12" shapeId="0" xr:uid="{00000000-0006-0000-0100-0000DA000000}">
      <text>
        <r>
          <rPr>
            <b/>
            <sz val="9"/>
            <color indexed="81"/>
            <rFont val="Tahoma"/>
            <family val="2"/>
          </rPr>
          <t>Michelle Arias:</t>
        </r>
        <r>
          <rPr>
            <sz val="9"/>
            <color indexed="81"/>
            <rFont val="Tahoma"/>
            <family val="2"/>
          </rPr>
          <t xml:space="preserve">
original label is incorrect, COC is correct.</t>
        </r>
      </text>
    </comment>
    <comment ref="BY394" authorId="11" shapeId="0" xr:uid="{00000000-0006-0000-0100-0000DB000000}">
      <text>
        <r>
          <rPr>
            <b/>
            <sz val="9"/>
            <color indexed="81"/>
            <rFont val="Tahoma"/>
            <family val="2"/>
          </rPr>
          <t>Marvin-DiPasquale, Mark C.:</t>
        </r>
        <r>
          <rPr>
            <sz val="9"/>
            <color indexed="81"/>
            <rFont val="Tahoma"/>
            <family val="2"/>
          </rPr>
          <t xml:space="preserve">
pg/filter</t>
        </r>
      </text>
    </comment>
    <comment ref="H396" authorId="1" shapeId="0" xr:uid="{00000000-0006-0000-0100-0000DC000000}">
      <text>
        <r>
          <rPr>
            <b/>
            <sz val="9"/>
            <color indexed="81"/>
            <rFont val="Tahoma"/>
            <family val="2"/>
          </rPr>
          <t>Agee, Jennifer L.:</t>
        </r>
        <r>
          <rPr>
            <sz val="9"/>
            <color indexed="81"/>
            <rFont val="Tahoma"/>
            <family val="2"/>
          </rPr>
          <t xml:space="preserve">
changed from 1330 to 1300 4/18/17</t>
        </r>
      </text>
    </comment>
    <comment ref="Q396" authorId="1" shapeId="0" xr:uid="{00000000-0006-0000-0100-0000DD000000}">
      <text>
        <r>
          <rPr>
            <b/>
            <sz val="9"/>
            <color indexed="81"/>
            <rFont val="Tahoma"/>
            <family val="2"/>
          </rPr>
          <t>Agee, Jennifer L.:</t>
        </r>
        <r>
          <rPr>
            <sz val="9"/>
            <color indexed="81"/>
            <rFont val="Tahoma"/>
            <family val="2"/>
          </rPr>
          <t xml:space="preserve">
changed from 1330 to 1300 4/18/17</t>
        </r>
      </text>
    </comment>
    <comment ref="AI409" authorId="10" shapeId="0" xr:uid="{00000000-0006-0000-0100-0000DE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11" shapeId="0" xr:uid="{00000000-0006-0000-0100-0000DF000000}">
      <text>
        <r>
          <rPr>
            <b/>
            <sz val="9"/>
            <color indexed="81"/>
            <rFont val="Tahoma"/>
            <family val="2"/>
          </rPr>
          <t>Marvin-DiPasquale, Mark C.:</t>
        </r>
        <r>
          <rPr>
            <sz val="9"/>
            <color indexed="81"/>
            <rFont val="Tahoma"/>
            <family val="2"/>
          </rPr>
          <t xml:space="preserve">
Not on COC, but p.MeHg filter exists for this code as a field blank</t>
        </r>
      </text>
    </comment>
    <comment ref="BY415" authorId="11" shapeId="0" xr:uid="{00000000-0006-0000-0100-0000E0000000}">
      <text>
        <r>
          <rPr>
            <b/>
            <sz val="9"/>
            <color indexed="81"/>
            <rFont val="Tahoma"/>
            <family val="2"/>
          </rPr>
          <t>Marvin-DiPasquale, Mark C.:</t>
        </r>
        <r>
          <rPr>
            <sz val="9"/>
            <color indexed="81"/>
            <rFont val="Tahoma"/>
            <family val="2"/>
          </rPr>
          <t xml:space="preserve">
pg/filter</t>
        </r>
      </text>
    </comment>
    <comment ref="BY420" authorId="1" shapeId="0" xr:uid="{00000000-0006-0000-0100-0000E1000000}">
      <text>
        <r>
          <rPr>
            <b/>
            <sz val="9"/>
            <color indexed="81"/>
            <rFont val="Tahoma"/>
            <family val="2"/>
          </rPr>
          <t>Agee, Jennifer L.:</t>
        </r>
        <r>
          <rPr>
            <sz val="9"/>
            <color indexed="81"/>
            <rFont val="Tahoma"/>
            <family val="2"/>
          </rPr>
          <t xml:space="preserve">
negative mass &lt;MDL
pg/filter</t>
        </r>
      </text>
    </comment>
    <comment ref="BY480" authorId="5" shapeId="0" xr:uid="{00000000-0006-0000-0100-0000E2000000}">
      <text>
        <r>
          <rPr>
            <b/>
            <sz val="9"/>
            <color indexed="81"/>
            <rFont val="Tahoma"/>
            <family val="2"/>
          </rPr>
          <t>kakouros:</t>
        </r>
        <r>
          <rPr>
            <sz val="9"/>
            <color indexed="81"/>
            <rFont val="Tahoma"/>
            <family val="2"/>
          </rPr>
          <t xml:space="preserve">
pg/filter
</t>
        </r>
      </text>
    </comment>
    <comment ref="CI480" authorId="10" shapeId="0" xr:uid="{00000000-0006-0000-0100-0000E3000000}">
      <text>
        <r>
          <rPr>
            <b/>
            <sz val="9"/>
            <color indexed="81"/>
            <rFont val="Tahoma"/>
            <family val="2"/>
          </rPr>
          <t>Arias, Michelle R.:</t>
        </r>
        <r>
          <rPr>
            <sz val="9"/>
            <color indexed="81"/>
            <rFont val="Tahoma"/>
            <family val="2"/>
          </rPr>
          <t xml:space="preserve">
ng per filter</t>
        </r>
      </text>
    </comment>
    <comment ref="CL521" authorId="1" shapeId="0" xr:uid="{00000000-0006-0000-0100-0000E4000000}">
      <text>
        <r>
          <rPr>
            <b/>
            <sz val="9"/>
            <color indexed="81"/>
            <rFont val="Tahoma"/>
            <family val="2"/>
          </rPr>
          <t>Agee, Jennifer L.:</t>
        </r>
        <r>
          <rPr>
            <sz val="9"/>
            <color indexed="81"/>
            <rFont val="Tahoma"/>
            <family val="2"/>
          </rPr>
          <t xml:space="preserve">
2017 QA flag at level of instrument</t>
        </r>
      </text>
    </comment>
    <comment ref="CP521" authorId="1" shapeId="0" xr:uid="{00000000-0006-0000-0100-0000E5000000}">
      <text>
        <r>
          <rPr>
            <b/>
            <sz val="9"/>
            <color indexed="81"/>
            <rFont val="Tahoma"/>
            <family val="2"/>
          </rPr>
          <t>Agee, Jennifer L.:</t>
        </r>
        <r>
          <rPr>
            <sz val="9"/>
            <color indexed="81"/>
            <rFont val="Tahoma"/>
            <family val="2"/>
          </rPr>
          <t xml:space="preserve">
2017 QA flag at level of instrument</t>
        </r>
      </text>
    </comment>
    <comment ref="CL522" authorId="1" shapeId="0" xr:uid="{00000000-0006-0000-0100-0000E6000000}">
      <text>
        <r>
          <rPr>
            <b/>
            <sz val="9"/>
            <color indexed="81"/>
            <rFont val="Tahoma"/>
            <family val="2"/>
          </rPr>
          <t>Agee, Jennifer L.:</t>
        </r>
        <r>
          <rPr>
            <sz val="9"/>
            <color indexed="81"/>
            <rFont val="Tahoma"/>
            <family val="2"/>
          </rPr>
          <t xml:space="preserve">
2017 QA flag at level of instrument</t>
        </r>
      </text>
    </comment>
    <comment ref="CP522" authorId="1" shapeId="0" xr:uid="{00000000-0006-0000-0100-0000E7000000}">
      <text>
        <r>
          <rPr>
            <b/>
            <sz val="9"/>
            <color indexed="81"/>
            <rFont val="Tahoma"/>
            <family val="2"/>
          </rPr>
          <t>Agee, Jennifer L.:</t>
        </r>
        <r>
          <rPr>
            <sz val="9"/>
            <color indexed="81"/>
            <rFont val="Tahoma"/>
            <family val="2"/>
          </rPr>
          <t xml:space="preserve">
2017 QA flag at level of instrument</t>
        </r>
      </text>
    </comment>
    <comment ref="CL523" authorId="1" shapeId="0" xr:uid="{00000000-0006-0000-0100-0000E8000000}">
      <text>
        <r>
          <rPr>
            <b/>
            <sz val="9"/>
            <color indexed="81"/>
            <rFont val="Tahoma"/>
            <family val="2"/>
          </rPr>
          <t>Agee, Jennifer L.:</t>
        </r>
        <r>
          <rPr>
            <sz val="9"/>
            <color indexed="81"/>
            <rFont val="Tahoma"/>
            <family val="2"/>
          </rPr>
          <t xml:space="preserve">
2017 QA flag at level of instrument</t>
        </r>
      </text>
    </comment>
    <comment ref="CP523" authorId="1" shapeId="0" xr:uid="{00000000-0006-0000-0100-0000E9000000}">
      <text>
        <r>
          <rPr>
            <b/>
            <sz val="9"/>
            <color indexed="81"/>
            <rFont val="Tahoma"/>
            <family val="2"/>
          </rPr>
          <t>Agee, Jennifer L.:</t>
        </r>
        <r>
          <rPr>
            <sz val="9"/>
            <color indexed="81"/>
            <rFont val="Tahoma"/>
            <family val="2"/>
          </rPr>
          <t xml:space="preserve">
2017 QA flag at level of instrument</t>
        </r>
      </text>
    </comment>
    <comment ref="CL532" authorId="1" shapeId="0" xr:uid="{00000000-0006-0000-0100-0000EA000000}">
      <text>
        <r>
          <rPr>
            <b/>
            <sz val="9"/>
            <color indexed="81"/>
            <rFont val="Tahoma"/>
            <family val="2"/>
          </rPr>
          <t>Agee, Jennifer L.:</t>
        </r>
        <r>
          <rPr>
            <sz val="9"/>
            <color indexed="81"/>
            <rFont val="Tahoma"/>
            <family val="2"/>
          </rPr>
          <t xml:space="preserve">
2017 QA flag at level of instrument</t>
        </r>
      </text>
    </comment>
    <comment ref="CP532" authorId="1" shapeId="0" xr:uid="{00000000-0006-0000-0100-0000EB000000}">
      <text>
        <r>
          <rPr>
            <b/>
            <sz val="9"/>
            <color indexed="81"/>
            <rFont val="Tahoma"/>
            <family val="2"/>
          </rPr>
          <t>Agee, Jennifer L.:</t>
        </r>
        <r>
          <rPr>
            <sz val="9"/>
            <color indexed="81"/>
            <rFont val="Tahoma"/>
            <family val="2"/>
          </rPr>
          <t xml:space="preserve">
2017 QA flag at level of instrument</t>
        </r>
      </text>
    </comment>
    <comment ref="CL533" authorId="1" shapeId="0" xr:uid="{00000000-0006-0000-0100-0000EC000000}">
      <text>
        <r>
          <rPr>
            <b/>
            <sz val="9"/>
            <color indexed="81"/>
            <rFont val="Tahoma"/>
            <family val="2"/>
          </rPr>
          <t>Agee, Jennifer L.:</t>
        </r>
        <r>
          <rPr>
            <sz val="9"/>
            <color indexed="81"/>
            <rFont val="Tahoma"/>
            <family val="2"/>
          </rPr>
          <t xml:space="preserve">
2017 QA flag at level of instrument</t>
        </r>
      </text>
    </comment>
    <comment ref="CP533" authorId="1" shapeId="0" xr:uid="{00000000-0006-0000-0100-0000ED000000}">
      <text>
        <r>
          <rPr>
            <b/>
            <sz val="9"/>
            <color indexed="81"/>
            <rFont val="Tahoma"/>
            <family val="2"/>
          </rPr>
          <t>Agee, Jennifer L.:</t>
        </r>
        <r>
          <rPr>
            <sz val="9"/>
            <color indexed="81"/>
            <rFont val="Tahoma"/>
            <family val="2"/>
          </rPr>
          <t xml:space="preserve">
2017 QA flag at level of instrument</t>
        </r>
      </text>
    </comment>
    <comment ref="CL540" authorId="1" shapeId="0" xr:uid="{00000000-0006-0000-0100-0000EE000000}">
      <text>
        <r>
          <rPr>
            <b/>
            <sz val="9"/>
            <color indexed="81"/>
            <rFont val="Tahoma"/>
            <family val="2"/>
          </rPr>
          <t>Agee, Jennifer L.:</t>
        </r>
        <r>
          <rPr>
            <sz val="9"/>
            <color indexed="81"/>
            <rFont val="Tahoma"/>
            <family val="2"/>
          </rPr>
          <t xml:space="preserve">
2017 QA flag at level of instrument</t>
        </r>
      </text>
    </comment>
    <comment ref="CP540" authorId="1" shapeId="0" xr:uid="{00000000-0006-0000-0100-0000EF000000}">
      <text>
        <r>
          <rPr>
            <b/>
            <sz val="9"/>
            <color indexed="81"/>
            <rFont val="Tahoma"/>
            <family val="2"/>
          </rPr>
          <t>Agee, Jennifer L.:</t>
        </r>
        <r>
          <rPr>
            <sz val="9"/>
            <color indexed="81"/>
            <rFont val="Tahoma"/>
            <family val="2"/>
          </rPr>
          <t xml:space="preserve">
2017 QA flag at level of instrument</t>
        </r>
      </text>
    </comment>
    <comment ref="CL546" authorId="1" shapeId="0" xr:uid="{00000000-0006-0000-0100-0000F0000000}">
      <text>
        <r>
          <rPr>
            <b/>
            <sz val="9"/>
            <color indexed="81"/>
            <rFont val="Tahoma"/>
            <family val="2"/>
          </rPr>
          <t>Agee, Jennifer L.:</t>
        </r>
        <r>
          <rPr>
            <sz val="9"/>
            <color indexed="81"/>
            <rFont val="Tahoma"/>
            <family val="2"/>
          </rPr>
          <t xml:space="preserve">
2017 QA flag at level of instrument</t>
        </r>
      </text>
    </comment>
    <comment ref="CP546" authorId="1" shapeId="0" xr:uid="{00000000-0006-0000-0100-0000F1000000}">
      <text>
        <r>
          <rPr>
            <b/>
            <sz val="9"/>
            <color indexed="81"/>
            <rFont val="Tahoma"/>
            <family val="2"/>
          </rPr>
          <t>Agee, Jennifer L.:</t>
        </r>
        <r>
          <rPr>
            <sz val="9"/>
            <color indexed="81"/>
            <rFont val="Tahoma"/>
            <family val="2"/>
          </rPr>
          <t xml:space="preserve">
2017 QA flag at level of instrument</t>
        </r>
      </text>
    </comment>
    <comment ref="R547" authorId="1" shapeId="0" xr:uid="{00000000-0006-0000-0100-0000F2000000}">
      <text>
        <r>
          <rPr>
            <b/>
            <sz val="9"/>
            <color indexed="81"/>
            <rFont val="Tahoma"/>
            <family val="2"/>
          </rPr>
          <t>Agee, Jennifer L.:</t>
        </r>
        <r>
          <rPr>
            <sz val="9"/>
            <color indexed="81"/>
            <rFont val="Tahoma"/>
            <family val="2"/>
          </rPr>
          <t xml:space="preserve">
Fisher Sci Trace Metal Grade HCl, Lot # 4116060, exp. 7/26/2019</t>
        </r>
      </text>
    </comment>
    <comment ref="BU548" authorId="1" shapeId="0" xr:uid="{00000000-0006-0000-0100-0000F3000000}">
      <text>
        <r>
          <rPr>
            <b/>
            <sz val="9"/>
            <color indexed="81"/>
            <rFont val="Tahoma"/>
            <family val="2"/>
          </rPr>
          <t>Agee, Jennifer L.:</t>
        </r>
        <r>
          <rPr>
            <sz val="9"/>
            <color indexed="81"/>
            <rFont val="Tahoma"/>
            <family val="2"/>
          </rPr>
          <t xml:space="preserve">
0.01 ng/filter, &lt;MDL
</t>
        </r>
      </text>
    </comment>
    <comment ref="BY548" authorId="1" shapeId="0" xr:uid="{00000000-0006-0000-0100-0000F4000000}">
      <text>
        <r>
          <rPr>
            <b/>
            <sz val="9"/>
            <color indexed="81"/>
            <rFont val="Tahoma"/>
            <family val="2"/>
          </rPr>
          <t>Agee, Jennifer L.:</t>
        </r>
        <r>
          <rPr>
            <sz val="9"/>
            <color indexed="81"/>
            <rFont val="Tahoma"/>
            <family val="2"/>
          </rPr>
          <t xml:space="preserve">
0.80 pg/filter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Kakouros, Evangelos</author>
    <author>kakouros</author>
    <author>Marvin-DiPasquale, Mark C.</author>
    <author>Arias, Michelle R.</author>
    <author>jlagee</author>
    <author>Michelle Beyer</author>
    <author>Beyer, Michelle R.</author>
    <author>Michelle Arias</author>
    <author>Charles N Alpers</author>
  </authors>
  <commentList>
    <comment ref="AU4" authorId="0" shapeId="0" xr:uid="{20939260-BC5E-4E37-A686-4B49281898A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CD4D29B-76D1-4AA4-8129-CC6AA94B6ED5}">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936D2256-D9F5-4C52-97FD-E51B8D1BB9B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8DC9CEF8-2B79-4E6D-8B3F-5087BD57D0ED}">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E7FEC5C9-6A26-4221-8649-1752A812418E}">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8C275184-27F7-4198-8DB3-364526B7A7DA}">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6215BCBD-FD35-483D-8865-7F4C932E546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45E43D4B-81E0-4BC6-A30D-E2852CEF933A}">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4DBB60BD-337F-4EC4-BFD1-96506B4776E6}">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DFAA99D-1C80-42FC-AE58-D8F1F825EE46}">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D9A5E382-494D-48A6-9FEB-4BEACF46ED34}">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DE6EB9B1-DD66-4354-B935-EE63909BC03F}">
      <text>
        <r>
          <rPr>
            <b/>
            <sz val="9"/>
            <color indexed="81"/>
            <rFont val="Tahoma"/>
            <family val="2"/>
          </rPr>
          <t>Agee, Jennifer L.:</t>
        </r>
        <r>
          <rPr>
            <sz val="9"/>
            <color indexed="81"/>
            <rFont val="Tahoma"/>
            <family val="2"/>
          </rPr>
          <t xml:space="preserve">
used for flagging CCSB data 2010-2013. Lowest std ratio. </t>
        </r>
      </text>
    </comment>
    <comment ref="BY13" authorId="1" shapeId="0" xr:uid="{32020559-8D05-469B-B7A3-5F08D189A1D9}">
      <text>
        <r>
          <rPr>
            <b/>
            <sz val="9"/>
            <color indexed="81"/>
            <rFont val="Tahoma"/>
            <family val="2"/>
          </rPr>
          <t>Agee, Jennifer L.:</t>
        </r>
        <r>
          <rPr>
            <sz val="9"/>
            <color indexed="81"/>
            <rFont val="Tahoma"/>
            <family val="2"/>
          </rPr>
          <t xml:space="preserve">
0.28pg/filter
</t>
        </r>
      </text>
    </comment>
    <comment ref="BQ16" authorId="2" shapeId="0" xr:uid="{5A67EC0D-D722-46C0-A4D4-62299D860E3A}">
      <text>
        <r>
          <rPr>
            <b/>
            <sz val="10"/>
            <color indexed="81"/>
            <rFont val="Tahoma"/>
            <family val="2"/>
          </rPr>
          <t>Jennifer L Agee:</t>
        </r>
        <r>
          <rPr>
            <sz val="10"/>
            <color indexed="81"/>
            <rFont val="Tahoma"/>
            <family val="2"/>
          </rPr>
          <t xml:space="preserve">
units total (ng)</t>
        </r>
      </text>
    </comment>
    <comment ref="BQ17" authorId="2" shapeId="0" xr:uid="{839216AE-FDFF-420C-B818-A76A61B4463D}">
      <text>
        <r>
          <rPr>
            <b/>
            <sz val="10"/>
            <color indexed="81"/>
            <rFont val="Tahoma"/>
            <family val="2"/>
          </rPr>
          <t>Jennifer L Agee:</t>
        </r>
        <r>
          <rPr>
            <sz val="10"/>
            <color indexed="81"/>
            <rFont val="Tahoma"/>
            <family val="2"/>
          </rPr>
          <t xml:space="preserve">
units in total (ng)</t>
        </r>
      </text>
    </comment>
    <comment ref="H18" authorId="1" shapeId="0" xr:uid="{F67E96A2-4EB3-40B1-B3AB-82F0C04FAF49}">
      <text>
        <r>
          <rPr>
            <b/>
            <sz val="9"/>
            <color indexed="81"/>
            <rFont val="Tahoma"/>
            <family val="2"/>
          </rPr>
          <t>Agee, Jennifer L.:</t>
        </r>
        <r>
          <rPr>
            <sz val="9"/>
            <color indexed="81"/>
            <rFont val="Tahoma"/>
            <family val="2"/>
          </rPr>
          <t xml:space="preserve">
changed time 12/14/15</t>
        </r>
      </text>
    </comment>
    <comment ref="J18" authorId="3" shapeId="0" xr:uid="{B0289865-2A72-4D52-952F-156F95500EAD}">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19" authorId="1" shapeId="0" xr:uid="{BE8B5801-220D-4F84-A9D4-85656570BB6F}">
      <text>
        <r>
          <rPr>
            <b/>
            <sz val="9"/>
            <color indexed="81"/>
            <rFont val="Tahoma"/>
            <family val="2"/>
          </rPr>
          <t>Agee, Jennifer L.:</t>
        </r>
        <r>
          <rPr>
            <sz val="9"/>
            <color indexed="81"/>
            <rFont val="Tahoma"/>
            <family val="2"/>
          </rPr>
          <t xml:space="preserve">
changed date</t>
        </r>
      </text>
    </comment>
    <comment ref="P19" authorId="1" shapeId="0" xr:uid="{621D6758-012D-41F7-B6C1-CDE48F4E58C1}">
      <text>
        <r>
          <rPr>
            <b/>
            <sz val="9"/>
            <color indexed="81"/>
            <rFont val="Tahoma"/>
            <family val="2"/>
          </rPr>
          <t>Agee, Jennifer L.:</t>
        </r>
        <r>
          <rPr>
            <sz val="9"/>
            <color indexed="81"/>
            <rFont val="Tahoma"/>
            <family val="2"/>
          </rPr>
          <t xml:space="preserve">
changed date</t>
        </r>
      </text>
    </comment>
    <comment ref="BQ19" authorId="2" shapeId="0" xr:uid="{DA08B5B6-2B0F-4320-9C71-0B441C67A13B}">
      <text>
        <r>
          <rPr>
            <b/>
            <sz val="10"/>
            <color indexed="81"/>
            <rFont val="Tahoma"/>
            <family val="2"/>
          </rPr>
          <t>Jennifer L Agee:</t>
        </r>
        <r>
          <rPr>
            <sz val="10"/>
            <color indexed="81"/>
            <rFont val="Tahoma"/>
            <family val="2"/>
          </rPr>
          <t xml:space="preserve">
units in total (ng)</t>
        </r>
      </text>
    </comment>
    <comment ref="H20" authorId="1" shapeId="0" xr:uid="{06457A72-8E5F-42D8-B6B9-65F9C71CFC69}">
      <text>
        <r>
          <rPr>
            <b/>
            <sz val="9"/>
            <color indexed="81"/>
            <rFont val="Tahoma"/>
            <family val="2"/>
          </rPr>
          <t>Agee, Jennifer L.:</t>
        </r>
        <r>
          <rPr>
            <sz val="9"/>
            <color indexed="81"/>
            <rFont val="Tahoma"/>
            <family val="2"/>
          </rPr>
          <t xml:space="preserve">
changed date 12/14/15</t>
        </r>
      </text>
    </comment>
    <comment ref="P20" authorId="1" shapeId="0" xr:uid="{3CF77DC2-62D8-4555-AA37-95D3F0427FB6}">
      <text>
        <r>
          <rPr>
            <b/>
            <sz val="9"/>
            <color indexed="81"/>
            <rFont val="Tahoma"/>
            <family val="2"/>
          </rPr>
          <t>Agee, Jennifer L.:</t>
        </r>
        <r>
          <rPr>
            <sz val="9"/>
            <color indexed="81"/>
            <rFont val="Tahoma"/>
            <family val="2"/>
          </rPr>
          <t xml:space="preserve">
changed date 12/14/15</t>
        </r>
      </text>
    </comment>
    <comment ref="BQ20" authorId="2" shapeId="0" xr:uid="{A6D93D12-51AB-42FB-B9D3-C7F6DF65D20B}">
      <text>
        <r>
          <rPr>
            <b/>
            <sz val="10"/>
            <color indexed="81"/>
            <rFont val="Tahoma"/>
            <family val="2"/>
          </rPr>
          <t>Jennifer L Agee:</t>
        </r>
        <r>
          <rPr>
            <sz val="10"/>
            <color indexed="81"/>
            <rFont val="Tahoma"/>
            <family val="2"/>
          </rPr>
          <t xml:space="preserve">
units in total (ng)</t>
        </r>
      </text>
    </comment>
    <comment ref="BQ21" authorId="2" shapeId="0" xr:uid="{482FE953-F020-4AEA-A9ED-9DB11206F043}">
      <text>
        <r>
          <rPr>
            <b/>
            <sz val="10"/>
            <color indexed="81"/>
            <rFont val="Tahoma"/>
            <family val="2"/>
          </rPr>
          <t>Jennifer L Agee:</t>
        </r>
        <r>
          <rPr>
            <sz val="10"/>
            <color indexed="81"/>
            <rFont val="Tahoma"/>
            <family val="2"/>
          </rPr>
          <t xml:space="preserve">
units in total (ng)</t>
        </r>
      </text>
    </comment>
    <comment ref="BQ22" authorId="2" shapeId="0" xr:uid="{DB5C882C-D65F-4958-BB68-0AE318D3AF15}">
      <text>
        <r>
          <rPr>
            <b/>
            <sz val="10"/>
            <color indexed="81"/>
            <rFont val="Tahoma"/>
            <family val="2"/>
          </rPr>
          <t>Jennifer L Agee:</t>
        </r>
        <r>
          <rPr>
            <sz val="10"/>
            <color indexed="81"/>
            <rFont val="Tahoma"/>
            <family val="2"/>
          </rPr>
          <t xml:space="preserve">
units in total (ng)</t>
        </r>
      </text>
    </comment>
    <comment ref="BQ23" authorId="2" shapeId="0" xr:uid="{34CE7B43-7982-45B2-B049-F5ADE9CB060B}">
      <text>
        <r>
          <rPr>
            <b/>
            <sz val="10"/>
            <color indexed="81"/>
            <rFont val="Tahoma"/>
            <family val="2"/>
          </rPr>
          <t>Jennifer L Agee:</t>
        </r>
        <r>
          <rPr>
            <sz val="10"/>
            <color indexed="81"/>
            <rFont val="Tahoma"/>
            <family val="2"/>
          </rPr>
          <t xml:space="preserve">
units in total (ng)</t>
        </r>
      </text>
    </comment>
    <comment ref="BQ24" authorId="2" shapeId="0" xr:uid="{3CB80B7F-523E-4907-A09B-2DE3CA6600DD}">
      <text>
        <r>
          <rPr>
            <b/>
            <sz val="10"/>
            <color indexed="81"/>
            <rFont val="Tahoma"/>
            <family val="2"/>
          </rPr>
          <t>Jennifer L Agee:</t>
        </r>
        <r>
          <rPr>
            <sz val="10"/>
            <color indexed="81"/>
            <rFont val="Tahoma"/>
            <family val="2"/>
          </rPr>
          <t xml:space="preserve">
units in total (ng)</t>
        </r>
      </text>
    </comment>
    <comment ref="BQ25" authorId="2" shapeId="0" xr:uid="{E0EB7B61-7513-41AC-800F-E21F1CFDC8E7}">
      <text>
        <r>
          <rPr>
            <b/>
            <sz val="10"/>
            <color indexed="81"/>
            <rFont val="Tahoma"/>
            <family val="2"/>
          </rPr>
          <t>Jennifer L Agee:</t>
        </r>
        <r>
          <rPr>
            <sz val="10"/>
            <color indexed="81"/>
            <rFont val="Tahoma"/>
            <family val="2"/>
          </rPr>
          <t xml:space="preserve">
units in total (ng)</t>
        </r>
      </text>
    </comment>
    <comment ref="H26" authorId="1" shapeId="0" xr:uid="{4BCB583B-F7E0-4B12-82B2-EACFF63A5FD6}">
      <text>
        <r>
          <rPr>
            <b/>
            <sz val="9"/>
            <color indexed="81"/>
            <rFont val="Tahoma"/>
            <family val="2"/>
          </rPr>
          <t>Agee, Jennifer L.:</t>
        </r>
        <r>
          <rPr>
            <sz val="9"/>
            <color indexed="81"/>
            <rFont val="Tahoma"/>
            <family val="2"/>
          </rPr>
          <t xml:space="preserve">
changed date 12/14/15</t>
        </r>
      </text>
    </comment>
    <comment ref="P26" authorId="1" shapeId="0" xr:uid="{FDD4D733-9DB4-4D8A-B2A5-F7043BA4923C}">
      <text>
        <r>
          <rPr>
            <b/>
            <sz val="9"/>
            <color indexed="81"/>
            <rFont val="Tahoma"/>
            <family val="2"/>
          </rPr>
          <t>Agee, Jennifer L.:</t>
        </r>
        <r>
          <rPr>
            <sz val="9"/>
            <color indexed="81"/>
            <rFont val="Tahoma"/>
            <family val="2"/>
          </rPr>
          <t xml:space="preserve">
changed date 12/14/15</t>
        </r>
      </text>
    </comment>
    <comment ref="BQ26" authorId="2" shapeId="0" xr:uid="{06425660-247A-4BF5-AEDE-21CDF36C2A4C}">
      <text>
        <r>
          <rPr>
            <b/>
            <sz val="10"/>
            <color indexed="81"/>
            <rFont val="Tahoma"/>
            <family val="2"/>
          </rPr>
          <t>Jennifer L Agee:</t>
        </r>
        <r>
          <rPr>
            <sz val="10"/>
            <color indexed="81"/>
            <rFont val="Tahoma"/>
            <family val="2"/>
          </rPr>
          <t xml:space="preserve">
units in total (ng)</t>
        </r>
      </text>
    </comment>
    <comment ref="BQ27" authorId="2" shapeId="0" xr:uid="{49A953F8-5C24-451F-AFCB-E7A6F78CDCCA}">
      <text>
        <r>
          <rPr>
            <b/>
            <sz val="10"/>
            <color indexed="81"/>
            <rFont val="Tahoma"/>
            <family val="2"/>
          </rPr>
          <t>Jennifer L Agee:</t>
        </r>
        <r>
          <rPr>
            <sz val="10"/>
            <color indexed="81"/>
            <rFont val="Tahoma"/>
            <family val="2"/>
          </rPr>
          <t xml:space="preserve">
units in total (ng)</t>
        </r>
      </text>
    </comment>
    <comment ref="BQ28" authorId="2" shapeId="0" xr:uid="{0CC48BED-DF5F-4976-9CB3-F867593679A5}">
      <text>
        <r>
          <rPr>
            <b/>
            <sz val="10"/>
            <color indexed="81"/>
            <rFont val="Tahoma"/>
            <family val="2"/>
          </rPr>
          <t>Jennifer L Agee:</t>
        </r>
        <r>
          <rPr>
            <sz val="10"/>
            <color indexed="81"/>
            <rFont val="Tahoma"/>
            <family val="2"/>
          </rPr>
          <t xml:space="preserve">
units in total (ng)</t>
        </r>
      </text>
    </comment>
    <comment ref="AO29" authorId="2" shapeId="0" xr:uid="{42E87D25-75D1-410D-8A8F-4F75790EA7EF}">
      <text>
        <r>
          <rPr>
            <b/>
            <sz val="10"/>
            <color indexed="81"/>
            <rFont val="Tahoma"/>
            <family val="2"/>
          </rPr>
          <t>Jennifer L Agee:</t>
        </r>
        <r>
          <rPr>
            <sz val="10"/>
            <color indexed="81"/>
            <rFont val="Tahoma"/>
            <family val="2"/>
          </rPr>
          <t xml:space="preserve">
n=2 abs </t>
        </r>
      </text>
    </comment>
    <comment ref="BQ29" authorId="2" shapeId="0" xr:uid="{5964FC3D-FAF0-4E7A-8BB3-2D8178E1F136}">
      <text>
        <r>
          <rPr>
            <b/>
            <sz val="10"/>
            <color indexed="81"/>
            <rFont val="Tahoma"/>
            <family val="2"/>
          </rPr>
          <t>Jennifer L Agee:</t>
        </r>
        <r>
          <rPr>
            <sz val="10"/>
            <color indexed="81"/>
            <rFont val="Tahoma"/>
            <family val="2"/>
          </rPr>
          <t xml:space="preserve">
units in total (ng)</t>
        </r>
      </text>
    </comment>
    <comment ref="H31" authorId="1" shapeId="0" xr:uid="{163DF1CC-C2A5-43E2-8A79-EA7F8B975E68}">
      <text>
        <r>
          <rPr>
            <b/>
            <sz val="9"/>
            <color indexed="81"/>
            <rFont val="Tahoma"/>
            <family val="2"/>
          </rPr>
          <t>Agee, Jennifer L.:</t>
        </r>
        <r>
          <rPr>
            <sz val="9"/>
            <color indexed="81"/>
            <rFont val="Tahoma"/>
            <family val="2"/>
          </rPr>
          <t xml:space="preserve">
time changed</t>
        </r>
      </text>
    </comment>
    <comment ref="BQ34" authorId="2" shapeId="0" xr:uid="{7613B5C7-DFDB-434C-ADFF-ED96EE0FD0FB}">
      <text>
        <r>
          <rPr>
            <b/>
            <sz val="10"/>
            <color indexed="81"/>
            <rFont val="Tahoma"/>
            <family val="2"/>
          </rPr>
          <t>Jennifer L Agee:</t>
        </r>
        <r>
          <rPr>
            <sz val="10"/>
            <color indexed="81"/>
            <rFont val="Tahoma"/>
            <family val="2"/>
          </rPr>
          <t xml:space="preserve">
units in total (ng)</t>
        </r>
      </text>
    </comment>
    <comment ref="BQ35" authorId="2" shapeId="0" xr:uid="{5A60B428-3A4E-4697-AC54-D65AEBAF1A5D}">
      <text>
        <r>
          <rPr>
            <b/>
            <sz val="10"/>
            <color indexed="81"/>
            <rFont val="Tahoma"/>
            <family val="2"/>
          </rPr>
          <t>Jennifer L Agee:</t>
        </r>
        <r>
          <rPr>
            <sz val="10"/>
            <color indexed="81"/>
            <rFont val="Tahoma"/>
            <family val="2"/>
          </rPr>
          <t xml:space="preserve">
units in total (ng)</t>
        </r>
      </text>
    </comment>
    <comment ref="CD35" authorId="4" shapeId="0" xr:uid="{67539BB7-B8BC-4CF0-81F7-92E92D702113}">
      <text>
        <r>
          <rPr>
            <b/>
            <sz val="9"/>
            <color indexed="81"/>
            <rFont val="Tahoma"/>
            <family val="2"/>
          </rPr>
          <t>Kakouros, Evangelos:</t>
        </r>
        <r>
          <rPr>
            <sz val="9"/>
            <color indexed="81"/>
            <rFont val="Tahoma"/>
            <family val="2"/>
          </rPr>
          <t xml:space="preserve">
calculated without the negative mass for blank</t>
        </r>
      </text>
    </comment>
    <comment ref="H36" authorId="1" shapeId="0" xr:uid="{726EE23D-65A6-41B3-93F6-C661C201C42A}">
      <text>
        <r>
          <rPr>
            <b/>
            <sz val="9"/>
            <color indexed="81"/>
            <rFont val="Tahoma"/>
            <family val="2"/>
          </rPr>
          <t>Agee, Jennifer L.:</t>
        </r>
        <r>
          <rPr>
            <sz val="9"/>
            <color indexed="81"/>
            <rFont val="Tahoma"/>
            <family val="2"/>
          </rPr>
          <t xml:space="preserve">
changed time</t>
        </r>
      </text>
    </comment>
    <comment ref="BQ36" authorId="2" shapeId="0" xr:uid="{36BAA36B-DB0C-40FC-895F-E579B04C42E9}">
      <text>
        <r>
          <rPr>
            <b/>
            <sz val="10"/>
            <color indexed="81"/>
            <rFont val="Tahoma"/>
            <family val="2"/>
          </rPr>
          <t>Jennifer L Agee:</t>
        </r>
        <r>
          <rPr>
            <sz val="10"/>
            <color indexed="81"/>
            <rFont val="Tahoma"/>
            <family val="2"/>
          </rPr>
          <t xml:space="preserve">
units in total (ng)</t>
        </r>
      </text>
    </comment>
    <comment ref="CD36" authorId="4" shapeId="0" xr:uid="{355D0212-4D12-4FD0-88D2-8C3019865029}">
      <text>
        <r>
          <rPr>
            <b/>
            <sz val="9"/>
            <color indexed="81"/>
            <rFont val="Tahoma"/>
            <family val="2"/>
          </rPr>
          <t>Kakouros, Evangelos:</t>
        </r>
        <r>
          <rPr>
            <sz val="9"/>
            <color indexed="81"/>
            <rFont val="Tahoma"/>
            <family val="2"/>
          </rPr>
          <t xml:space="preserve">
calculated without the negative mass for blank</t>
        </r>
      </text>
    </comment>
    <comment ref="BQ37" authorId="2" shapeId="0" xr:uid="{ADFB35A2-6D57-4EE3-9F97-C4DF0AF4D193}">
      <text>
        <r>
          <rPr>
            <b/>
            <sz val="10"/>
            <color indexed="81"/>
            <rFont val="Tahoma"/>
            <family val="2"/>
          </rPr>
          <t>Jennifer L Agee:</t>
        </r>
        <r>
          <rPr>
            <sz val="10"/>
            <color indexed="81"/>
            <rFont val="Tahoma"/>
            <family val="2"/>
          </rPr>
          <t xml:space="preserve">
units in total (ng)</t>
        </r>
      </text>
    </comment>
    <comment ref="CD37" authorId="4" shapeId="0" xr:uid="{75A6436C-7F6F-43C2-A3FE-1131C4A721C6}">
      <text>
        <r>
          <rPr>
            <b/>
            <sz val="9"/>
            <color indexed="81"/>
            <rFont val="Tahoma"/>
            <family val="2"/>
          </rPr>
          <t>Kakouros, Evangelos:</t>
        </r>
        <r>
          <rPr>
            <sz val="9"/>
            <color indexed="81"/>
            <rFont val="Tahoma"/>
            <family val="2"/>
          </rPr>
          <t xml:space="preserve">
calculated without the negative mass for blank</t>
        </r>
      </text>
    </comment>
    <comment ref="CD38" authorId="4" shapeId="0" xr:uid="{890FAD11-F3D9-4433-8E5D-8A75724E0DE4}">
      <text>
        <r>
          <rPr>
            <b/>
            <sz val="9"/>
            <color indexed="81"/>
            <rFont val="Tahoma"/>
            <family val="2"/>
          </rPr>
          <t>Kakouros, Evangelos:</t>
        </r>
        <r>
          <rPr>
            <sz val="9"/>
            <color indexed="81"/>
            <rFont val="Tahoma"/>
            <family val="2"/>
          </rPr>
          <t xml:space="preserve">
calculated without the negative mass for blank</t>
        </r>
      </text>
    </comment>
    <comment ref="BQ39" authorId="2" shapeId="0" xr:uid="{9AC7E31D-107D-44E9-93DF-1F89639543F9}">
      <text>
        <r>
          <rPr>
            <b/>
            <sz val="10"/>
            <color indexed="81"/>
            <rFont val="Tahoma"/>
            <family val="2"/>
          </rPr>
          <t>Jennifer L Agee:</t>
        </r>
        <r>
          <rPr>
            <sz val="10"/>
            <color indexed="81"/>
            <rFont val="Tahoma"/>
            <family val="2"/>
          </rPr>
          <t xml:space="preserve">
units in total (ng)</t>
        </r>
      </text>
    </comment>
    <comment ref="BY39" authorId="5" shapeId="0" xr:uid="{2646F7AA-E728-4E5F-A4FE-005D82AFE3F4}">
      <text>
        <r>
          <rPr>
            <b/>
            <sz val="8"/>
            <color indexed="81"/>
            <rFont val="Tahoma"/>
            <family val="2"/>
          </rPr>
          <t>kakouros:</t>
        </r>
        <r>
          <rPr>
            <sz val="8"/>
            <color indexed="81"/>
            <rFont val="Tahoma"/>
            <family val="2"/>
          </rPr>
          <t xml:space="preserve">
abs pg used for &lt;MDL</t>
        </r>
      </text>
    </comment>
    <comment ref="CD39" authorId="4" shapeId="0" xr:uid="{45493C53-1C07-4E64-AE73-6998EEE798B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0" authorId="2" shapeId="0" xr:uid="{AE3E5B50-C4AC-4857-A4F7-E9E8E89E85E6}">
      <text>
        <r>
          <rPr>
            <b/>
            <sz val="10"/>
            <color indexed="81"/>
            <rFont val="Tahoma"/>
            <family val="2"/>
          </rPr>
          <t>Jennifer L Agee:</t>
        </r>
        <r>
          <rPr>
            <sz val="10"/>
            <color indexed="81"/>
            <rFont val="Tahoma"/>
            <family val="2"/>
          </rPr>
          <t xml:space="preserve">
units in total (ng)</t>
        </r>
      </text>
    </comment>
    <comment ref="BY40" authorId="5" shapeId="0" xr:uid="{3A77B365-90C4-49F4-A3D7-CCE9FF71FF92}">
      <text>
        <r>
          <rPr>
            <b/>
            <sz val="8"/>
            <color indexed="81"/>
            <rFont val="Tahoma"/>
            <family val="2"/>
          </rPr>
          <t>kakouros:</t>
        </r>
        <r>
          <rPr>
            <sz val="8"/>
            <color indexed="81"/>
            <rFont val="Tahoma"/>
            <family val="2"/>
          </rPr>
          <t xml:space="preserve">
abs pg used for &lt;MDL</t>
        </r>
      </text>
    </comment>
    <comment ref="CD40" authorId="4" shapeId="0" xr:uid="{790FD7FB-39C8-43FC-B713-10A4217D709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41" authorId="2" shapeId="0" xr:uid="{B17EDBCB-65F3-4D0B-A3FF-3E7CF9706AE1}">
      <text>
        <r>
          <rPr>
            <b/>
            <sz val="10"/>
            <color indexed="81"/>
            <rFont val="Tahoma"/>
            <family val="2"/>
          </rPr>
          <t>Jennifer L Agee:</t>
        </r>
        <r>
          <rPr>
            <sz val="10"/>
            <color indexed="81"/>
            <rFont val="Tahoma"/>
            <family val="2"/>
          </rPr>
          <t xml:space="preserve">
correction 18Mar13 JA</t>
        </r>
      </text>
    </comment>
    <comment ref="BQ41" authorId="2" shapeId="0" xr:uid="{6F1457DA-AA16-43BC-9D97-0F8BA77DBC3E}">
      <text>
        <r>
          <rPr>
            <b/>
            <sz val="10"/>
            <color indexed="81"/>
            <rFont val="Tahoma"/>
            <family val="2"/>
          </rPr>
          <t>Jennifer L Agee:</t>
        </r>
        <r>
          <rPr>
            <sz val="10"/>
            <color indexed="81"/>
            <rFont val="Tahoma"/>
            <family val="2"/>
          </rPr>
          <t xml:space="preserve">
units in total (ng)</t>
        </r>
      </text>
    </comment>
    <comment ref="BY41" authorId="5" shapeId="0" xr:uid="{4DB6CEAE-A4C4-4BF4-B300-D0E196780835}">
      <text>
        <r>
          <rPr>
            <b/>
            <sz val="8"/>
            <color indexed="81"/>
            <rFont val="Tahoma"/>
            <family val="2"/>
          </rPr>
          <t>kakouros:</t>
        </r>
        <r>
          <rPr>
            <sz val="8"/>
            <color indexed="81"/>
            <rFont val="Tahoma"/>
            <family val="2"/>
          </rPr>
          <t xml:space="preserve">
abs pg used for &lt;MDL</t>
        </r>
      </text>
    </comment>
    <comment ref="CD41" authorId="4" shapeId="0" xr:uid="{093CEDCA-FB62-4DB8-8867-802975C22DE7}">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2" authorId="2" shapeId="0" xr:uid="{8053131E-56A1-4402-8734-A54DBEDF30A4}">
      <text>
        <r>
          <rPr>
            <b/>
            <sz val="10"/>
            <color indexed="81"/>
            <rFont val="Tahoma"/>
            <family val="2"/>
          </rPr>
          <t>Jennifer L Agee:</t>
        </r>
        <r>
          <rPr>
            <sz val="10"/>
            <color indexed="81"/>
            <rFont val="Tahoma"/>
            <family val="2"/>
          </rPr>
          <t xml:space="preserve">
units in total (ng)</t>
        </r>
      </text>
    </comment>
    <comment ref="BY42" authorId="5" shapeId="0" xr:uid="{6E81FD51-C076-4DB8-B894-BEF2F465D1B4}">
      <text>
        <r>
          <rPr>
            <b/>
            <sz val="8"/>
            <color indexed="81"/>
            <rFont val="Tahoma"/>
            <family val="2"/>
          </rPr>
          <t>kakouros:</t>
        </r>
        <r>
          <rPr>
            <sz val="8"/>
            <color indexed="81"/>
            <rFont val="Tahoma"/>
            <family val="2"/>
          </rPr>
          <t xml:space="preserve">
abs pg used for &lt;MDL</t>
        </r>
      </text>
    </comment>
    <comment ref="CD42" authorId="4" shapeId="0" xr:uid="{5CBEB929-C3C6-450E-AD01-5FC01B79A97D}">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3" authorId="2" shapeId="0" xr:uid="{FB3010C6-55C7-4951-89E5-19CF355E3EAB}">
      <text>
        <r>
          <rPr>
            <b/>
            <sz val="10"/>
            <color indexed="81"/>
            <rFont val="Tahoma"/>
            <family val="2"/>
          </rPr>
          <t>Jennifer L Agee:</t>
        </r>
        <r>
          <rPr>
            <sz val="10"/>
            <color indexed="81"/>
            <rFont val="Tahoma"/>
            <family val="2"/>
          </rPr>
          <t xml:space="preserve">
units in total (ng)</t>
        </r>
      </text>
    </comment>
    <comment ref="BY43" authorId="5" shapeId="0" xr:uid="{9D3A9CB3-6C27-4D16-979B-D1BDD0B972A6}">
      <text>
        <r>
          <rPr>
            <b/>
            <sz val="8"/>
            <color indexed="81"/>
            <rFont val="Tahoma"/>
            <family val="2"/>
          </rPr>
          <t>kakouros:</t>
        </r>
        <r>
          <rPr>
            <sz val="8"/>
            <color indexed="81"/>
            <rFont val="Tahoma"/>
            <family val="2"/>
          </rPr>
          <t xml:space="preserve">
abs pg used for &lt;MDL</t>
        </r>
      </text>
    </comment>
    <comment ref="CD43" authorId="4" shapeId="0" xr:uid="{39DD267D-644B-4D24-B80A-E51AA04390B6}">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Y44" authorId="5" shapeId="0" xr:uid="{828FE8B5-792C-430F-898B-F424B80A4B41}">
      <text>
        <r>
          <rPr>
            <b/>
            <sz val="8"/>
            <color indexed="81"/>
            <rFont val="Tahoma"/>
            <family val="2"/>
          </rPr>
          <t>kakouros:</t>
        </r>
        <r>
          <rPr>
            <sz val="8"/>
            <color indexed="81"/>
            <rFont val="Tahoma"/>
            <family val="2"/>
          </rPr>
          <t xml:space="preserve">
abs pg used for &lt;MDL</t>
        </r>
      </text>
    </comment>
    <comment ref="CD44" authorId="4" shapeId="0" xr:uid="{3E50667C-B150-4749-B621-10B90F32275E}">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4" authorId="5" shapeId="0" xr:uid="{8B9B3E66-A2BF-4B8A-A4D8-B1643864914C}">
      <text>
        <r>
          <rPr>
            <b/>
            <sz val="8"/>
            <color indexed="81"/>
            <rFont val="Tahoma"/>
            <family val="2"/>
          </rPr>
          <t>kakouros:</t>
        </r>
        <r>
          <rPr>
            <sz val="8"/>
            <color indexed="81"/>
            <rFont val="Tahoma"/>
            <family val="2"/>
          </rPr>
          <t xml:space="preserve">
abs pg used for &lt;MDL</t>
        </r>
      </text>
    </comment>
    <comment ref="BY45" authorId="5" shapeId="0" xr:uid="{A192E86E-8F19-4A3D-B88B-5BED1E1AE18F}">
      <text>
        <r>
          <rPr>
            <b/>
            <sz val="8"/>
            <color indexed="81"/>
            <rFont val="Tahoma"/>
            <family val="2"/>
          </rPr>
          <t>kakouros:</t>
        </r>
        <r>
          <rPr>
            <sz val="8"/>
            <color indexed="81"/>
            <rFont val="Tahoma"/>
            <family val="2"/>
          </rPr>
          <t xml:space="preserve">
abs pg used for &lt;MDL</t>
        </r>
      </text>
    </comment>
    <comment ref="CD45" authorId="4" shapeId="0" xr:uid="{BE2168F0-D9A7-4B19-A22F-D93CDBD8B6E8}">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5" authorId="5" shapeId="0" xr:uid="{04DFA0DC-965F-49DC-942F-4A5CE057DF09}">
      <text>
        <r>
          <rPr>
            <b/>
            <sz val="8"/>
            <color indexed="81"/>
            <rFont val="Tahoma"/>
            <family val="2"/>
          </rPr>
          <t>kakouros:</t>
        </r>
        <r>
          <rPr>
            <sz val="8"/>
            <color indexed="81"/>
            <rFont val="Tahoma"/>
            <family val="2"/>
          </rPr>
          <t xml:space="preserve">
abs pg used for &lt;MDL</t>
        </r>
      </text>
    </comment>
    <comment ref="BQ48" authorId="1" shapeId="0" xr:uid="{EDFF6FBC-6AA6-4720-A516-C7AD6B26AE94}">
      <text>
        <r>
          <rPr>
            <b/>
            <sz val="9"/>
            <color indexed="81"/>
            <rFont val="Tahoma"/>
            <family val="2"/>
          </rPr>
          <t>Agee, Jennifer L.:</t>
        </r>
        <r>
          <rPr>
            <sz val="9"/>
            <color indexed="81"/>
            <rFont val="Tahoma"/>
            <family val="2"/>
          </rPr>
          <t xml:space="preserve">
units are total (ng)</t>
        </r>
      </text>
    </comment>
    <comment ref="BY48" authorId="1" shapeId="0" xr:uid="{D8148C13-AA36-480A-81E7-67089F3D3A56}">
      <text>
        <r>
          <rPr>
            <b/>
            <sz val="9"/>
            <color indexed="81"/>
            <rFont val="Tahoma"/>
            <family val="2"/>
          </rPr>
          <t>Agee, Jennifer L.:</t>
        </r>
        <r>
          <rPr>
            <sz val="9"/>
            <color indexed="81"/>
            <rFont val="Tahoma"/>
            <family val="2"/>
          </rPr>
          <t xml:space="preserve">
units are pg (total) 4.7pg/filter
</t>
        </r>
      </text>
    </comment>
    <comment ref="BQ49" authorId="6" shapeId="0" xr:uid="{3D285EC7-A479-42BC-BE3D-01EDF37AB5AC}">
      <text>
        <r>
          <rPr>
            <b/>
            <sz val="9"/>
            <color indexed="81"/>
            <rFont val="Tahoma"/>
            <family val="2"/>
          </rPr>
          <t>Marvin-DiPasquale, Mark C.:</t>
        </r>
        <r>
          <rPr>
            <sz val="9"/>
            <color indexed="81"/>
            <rFont val="Tahoma"/>
            <family val="2"/>
          </rPr>
          <t xml:space="preserve">
ng/filter
</t>
        </r>
      </text>
    </comment>
    <comment ref="BY49" authorId="1" shapeId="0" xr:uid="{58689574-1E26-4E83-B870-E6853C414564}">
      <text>
        <r>
          <rPr>
            <b/>
            <sz val="9"/>
            <color indexed="81"/>
            <rFont val="Tahoma"/>
            <family val="2"/>
          </rPr>
          <t>Agee, Jennifer L.:</t>
        </r>
        <r>
          <rPr>
            <sz val="9"/>
            <color indexed="81"/>
            <rFont val="Tahoma"/>
            <family val="2"/>
          </rPr>
          <t xml:space="preserve">
total pg</t>
        </r>
      </text>
    </comment>
    <comment ref="CI49" authorId="7" shapeId="0" xr:uid="{9D740AD6-B7A6-4302-AC5F-F40CFAEAB0CF}">
      <text>
        <r>
          <rPr>
            <b/>
            <sz val="9"/>
            <color indexed="81"/>
            <rFont val="Tahoma"/>
            <family val="2"/>
          </rPr>
          <t>Arias, Michelle:
BCPA is negative, so value can't be calculated.  This is the MDL (0.01 ng/filter)</t>
        </r>
      </text>
    </comment>
    <comment ref="CM49" authorId="7" shapeId="0" xr:uid="{B8E6F7BA-B166-4F79-8D39-BEC508BDF80D}">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R50" authorId="6" shapeId="0" xr:uid="{D952FEFE-F5A2-4A7E-909C-9D14BAF2329F}">
      <text>
        <r>
          <rPr>
            <b/>
            <sz val="9"/>
            <color indexed="81"/>
            <rFont val="Tahoma"/>
            <family val="2"/>
          </rPr>
          <t>Marvin-DiPasquale, Mark C.:</t>
        </r>
        <r>
          <rPr>
            <sz val="9"/>
            <color indexed="81"/>
            <rFont val="Tahoma"/>
            <family val="2"/>
          </rPr>
          <t xml:space="preserve">
Not on COC, but p.MeHg filter exists for this code as a field blank</t>
        </r>
      </text>
    </comment>
    <comment ref="BY50" authorId="6" shapeId="0" xr:uid="{5D9F822A-B469-4E62-B768-169DC92FBD8C}">
      <text>
        <r>
          <rPr>
            <b/>
            <sz val="9"/>
            <color indexed="81"/>
            <rFont val="Tahoma"/>
            <family val="2"/>
          </rPr>
          <t>Marvin-DiPasquale, Mark C.:</t>
        </r>
        <r>
          <rPr>
            <sz val="9"/>
            <color indexed="81"/>
            <rFont val="Tahoma"/>
            <family val="2"/>
          </rPr>
          <t xml:space="preserve">
pg/filter</t>
        </r>
      </text>
    </comment>
    <comment ref="BQ51" authorId="1" shapeId="0" xr:uid="{E120895E-BF03-48A5-9D82-A4706A791344}">
      <text>
        <r>
          <rPr>
            <b/>
            <sz val="9"/>
            <color indexed="81"/>
            <rFont val="Tahoma"/>
            <family val="2"/>
          </rPr>
          <t>Agee, Jennifer L.:</t>
        </r>
        <r>
          <rPr>
            <sz val="9"/>
            <color indexed="81"/>
            <rFont val="Tahoma"/>
            <family val="2"/>
          </rPr>
          <t xml:space="preserve">
total ng</t>
        </r>
      </text>
    </comment>
    <comment ref="BY51" authorId="1" shapeId="0" xr:uid="{29EA5C88-8884-40A8-A178-C3C979154281}">
      <text>
        <r>
          <rPr>
            <b/>
            <sz val="9"/>
            <color indexed="81"/>
            <rFont val="Tahoma"/>
            <family val="2"/>
          </rPr>
          <t>Agee, Jennifer L.:</t>
        </r>
        <r>
          <rPr>
            <sz val="9"/>
            <color indexed="81"/>
            <rFont val="Tahoma"/>
            <family val="2"/>
          </rPr>
          <t xml:space="preserve">
forced zero
</t>
        </r>
      </text>
    </comment>
    <comment ref="R67" authorId="3" shapeId="0" xr:uid="{E7CF80BE-5A10-434D-A8CD-C333DDB99A68}">
      <text>
        <r>
          <rPr>
            <b/>
            <sz val="9"/>
            <color indexed="81"/>
            <rFont val="Tahoma"/>
            <family val="2"/>
          </rPr>
          <t>Rose, Shanna Lynn:</t>
        </r>
        <r>
          <rPr>
            <sz val="9"/>
            <color indexed="81"/>
            <rFont val="Tahoma"/>
            <family val="2"/>
          </rPr>
          <t xml:space="preserve">
Was RUQ-15</t>
        </r>
      </text>
    </comment>
    <comment ref="BQ68" authorId="1" shapeId="0" xr:uid="{B43A946D-CDB6-4AE1-98B0-20F6F8AF3BA5}">
      <text>
        <r>
          <rPr>
            <b/>
            <sz val="9"/>
            <color indexed="81"/>
            <rFont val="Tahoma"/>
            <family val="2"/>
          </rPr>
          <t>Agee, Jennifer L.:</t>
        </r>
        <r>
          <rPr>
            <sz val="9"/>
            <color indexed="81"/>
            <rFont val="Tahoma"/>
            <family val="2"/>
          </rPr>
          <t xml:space="preserve">
updated with reruns</t>
        </r>
      </text>
    </comment>
    <comment ref="BU68" authorId="1" shapeId="0" xr:uid="{68EDC9FE-6694-4BAD-B59C-D07A549922F6}">
      <text>
        <r>
          <rPr>
            <b/>
            <sz val="9"/>
            <color indexed="81"/>
            <rFont val="Tahoma"/>
            <family val="2"/>
          </rPr>
          <t>Agee, Jennifer L.:</t>
        </r>
        <r>
          <rPr>
            <sz val="9"/>
            <color indexed="81"/>
            <rFont val="Tahoma"/>
            <family val="2"/>
          </rPr>
          <t xml:space="preserve">
updated with reruns</t>
        </r>
      </text>
    </comment>
    <comment ref="BQ69" authorId="1" shapeId="0" xr:uid="{CC6C42B3-123F-4C18-B2A3-B4F13B5C7BC4}">
      <text>
        <r>
          <rPr>
            <b/>
            <sz val="9"/>
            <color indexed="81"/>
            <rFont val="Tahoma"/>
            <family val="2"/>
          </rPr>
          <t>Agee, Jennifer L.:</t>
        </r>
        <r>
          <rPr>
            <sz val="9"/>
            <color indexed="81"/>
            <rFont val="Tahoma"/>
            <family val="2"/>
          </rPr>
          <t xml:space="preserve">
updated with reruns</t>
        </r>
      </text>
    </comment>
    <comment ref="BU69" authorId="1" shapeId="0" xr:uid="{B9CF1848-AA21-46B9-AAD7-7300D6D384D7}">
      <text>
        <r>
          <rPr>
            <b/>
            <sz val="9"/>
            <color indexed="81"/>
            <rFont val="Tahoma"/>
            <family val="2"/>
          </rPr>
          <t>Agee, Jennifer L.:</t>
        </r>
        <r>
          <rPr>
            <sz val="9"/>
            <color indexed="81"/>
            <rFont val="Tahoma"/>
            <family val="2"/>
          </rPr>
          <t xml:space="preserve">
updated with reruns</t>
        </r>
      </text>
    </comment>
    <comment ref="BQ70" authorId="1" shapeId="0" xr:uid="{6AA9C322-D6D4-4DE8-B154-490E74F7C19C}">
      <text>
        <r>
          <rPr>
            <b/>
            <sz val="9"/>
            <color indexed="81"/>
            <rFont val="Tahoma"/>
            <family val="2"/>
          </rPr>
          <t>Agee, Jennifer L.:</t>
        </r>
        <r>
          <rPr>
            <sz val="9"/>
            <color indexed="81"/>
            <rFont val="Tahoma"/>
            <family val="2"/>
          </rPr>
          <t xml:space="preserve">
updated with reruns</t>
        </r>
      </text>
    </comment>
    <comment ref="BU70" authorId="1" shapeId="0" xr:uid="{947F545D-5DA9-43D1-A874-0604E0A399B8}">
      <text>
        <r>
          <rPr>
            <b/>
            <sz val="9"/>
            <color indexed="81"/>
            <rFont val="Tahoma"/>
            <family val="2"/>
          </rPr>
          <t>Agee, Jennifer L.:</t>
        </r>
        <r>
          <rPr>
            <sz val="9"/>
            <color indexed="81"/>
            <rFont val="Tahoma"/>
            <family val="2"/>
          </rPr>
          <t xml:space="preserve">
updated with reruns</t>
        </r>
      </text>
    </comment>
    <comment ref="BY70" authorId="1" shapeId="0" xr:uid="{0EF78C18-745D-48B2-9A56-13D51FA51CC3}">
      <text>
        <r>
          <rPr>
            <b/>
            <sz val="9"/>
            <color indexed="81"/>
            <rFont val="Tahoma"/>
            <family val="2"/>
          </rPr>
          <t>Agee, Jennifer L.:</t>
        </r>
        <r>
          <rPr>
            <sz val="9"/>
            <color indexed="81"/>
            <rFont val="Tahoma"/>
            <family val="2"/>
          </rPr>
          <t xml:space="preserve">
ADUP same filter extract</t>
        </r>
      </text>
    </comment>
    <comment ref="CD70" authorId="1" shapeId="0" xr:uid="{0842E8CE-2E99-4C65-A733-7ABA3CD23100}">
      <text>
        <r>
          <rPr>
            <b/>
            <sz val="9"/>
            <color indexed="81"/>
            <rFont val="Tahoma"/>
            <family val="2"/>
          </rPr>
          <t>Agee, Jennifer L.:</t>
        </r>
        <r>
          <rPr>
            <sz val="9"/>
            <color indexed="81"/>
            <rFont val="Tahoma"/>
            <family val="2"/>
          </rPr>
          <t xml:space="preserve">
ADUP same filter extract</t>
        </r>
      </text>
    </comment>
    <comment ref="BY72" authorId="1" shapeId="0" xr:uid="{72A6FC08-ABAF-41FB-BF72-BA9C8F8FB853}">
      <text>
        <r>
          <rPr>
            <b/>
            <sz val="9"/>
            <color indexed="81"/>
            <rFont val="Tahoma"/>
            <family val="2"/>
          </rPr>
          <t>Agee, Jennifer L.:</t>
        </r>
        <r>
          <rPr>
            <sz val="9"/>
            <color indexed="81"/>
            <rFont val="Tahoma"/>
            <family val="2"/>
          </rPr>
          <t xml:space="preserve">
ADUP same filter extract</t>
        </r>
      </text>
    </comment>
    <comment ref="CD72" authorId="1" shapeId="0" xr:uid="{DB260829-1A3D-4484-9E7F-39A6C2A7BD56}">
      <text>
        <r>
          <rPr>
            <b/>
            <sz val="9"/>
            <color indexed="81"/>
            <rFont val="Tahoma"/>
            <family val="2"/>
          </rPr>
          <t>Agee, Jennifer L.:</t>
        </r>
        <r>
          <rPr>
            <sz val="9"/>
            <color indexed="81"/>
            <rFont val="Tahoma"/>
            <family val="2"/>
          </rPr>
          <t xml:space="preserve">
ADUP same filter extract</t>
        </r>
      </text>
    </comment>
    <comment ref="H89" authorId="1" shapeId="0" xr:uid="{548ED509-A8EA-410D-862A-E6B0DF122204}">
      <text>
        <r>
          <rPr>
            <b/>
            <sz val="9"/>
            <color indexed="81"/>
            <rFont val="Tahoma"/>
            <family val="2"/>
          </rPr>
          <t>Agee, Jennifer L.:</t>
        </r>
        <r>
          <rPr>
            <sz val="9"/>
            <color indexed="81"/>
            <rFont val="Tahoma"/>
            <family val="2"/>
          </rPr>
          <t xml:space="preserve">
change from 0316 to 0306 4/18/17</t>
        </r>
      </text>
    </comment>
    <comment ref="CL123" authorId="1" shapeId="0" xr:uid="{71C574BD-0141-4DBA-9BA8-BFF0F3D72DEA}">
      <text>
        <r>
          <rPr>
            <b/>
            <sz val="9"/>
            <color indexed="81"/>
            <rFont val="Tahoma"/>
            <family val="2"/>
          </rPr>
          <t>Agee, Jennifer L.:</t>
        </r>
        <r>
          <rPr>
            <sz val="9"/>
            <color indexed="81"/>
            <rFont val="Tahoma"/>
            <family val="2"/>
          </rPr>
          <t xml:space="preserve">
2017 QA flag at level of instrument</t>
        </r>
      </text>
    </comment>
    <comment ref="CP123" authorId="1" shapeId="0" xr:uid="{97161C2E-DAF4-4778-937A-211EDEE4FF80}">
      <text>
        <r>
          <rPr>
            <b/>
            <sz val="9"/>
            <color indexed="81"/>
            <rFont val="Tahoma"/>
            <family val="2"/>
          </rPr>
          <t>Agee, Jennifer L.:</t>
        </r>
        <r>
          <rPr>
            <sz val="9"/>
            <color indexed="81"/>
            <rFont val="Tahoma"/>
            <family val="2"/>
          </rPr>
          <t xml:space="preserve">
2017 QA flag at level of instrument</t>
        </r>
      </text>
    </comment>
    <comment ref="CL124" authorId="1" shapeId="0" xr:uid="{B8C238DA-FFD8-46E7-A4FD-B78B3038C5E0}">
      <text>
        <r>
          <rPr>
            <b/>
            <sz val="9"/>
            <color indexed="81"/>
            <rFont val="Tahoma"/>
            <family val="2"/>
          </rPr>
          <t>Agee, Jennifer L.:</t>
        </r>
        <r>
          <rPr>
            <sz val="9"/>
            <color indexed="81"/>
            <rFont val="Tahoma"/>
            <family val="2"/>
          </rPr>
          <t xml:space="preserve">
2017 QA flag at level of instrument</t>
        </r>
      </text>
    </comment>
    <comment ref="CP124" authorId="1" shapeId="0" xr:uid="{5419B449-C5FF-4B41-A675-4CE307E809F8}">
      <text>
        <r>
          <rPr>
            <b/>
            <sz val="9"/>
            <color indexed="81"/>
            <rFont val="Tahoma"/>
            <family val="2"/>
          </rPr>
          <t>Agee, Jennifer L.:</t>
        </r>
        <r>
          <rPr>
            <sz val="9"/>
            <color indexed="81"/>
            <rFont val="Tahoma"/>
            <family val="2"/>
          </rPr>
          <t xml:space="preserve">
2017 QA flag at level of instrument</t>
        </r>
      </text>
    </comment>
    <comment ref="CL125" authorId="1" shapeId="0" xr:uid="{5D7C7D65-6B66-431F-842D-CDAC012A8A79}">
      <text>
        <r>
          <rPr>
            <b/>
            <sz val="9"/>
            <color indexed="81"/>
            <rFont val="Tahoma"/>
            <family val="2"/>
          </rPr>
          <t>Agee, Jennifer L.:</t>
        </r>
        <r>
          <rPr>
            <sz val="9"/>
            <color indexed="81"/>
            <rFont val="Tahoma"/>
            <family val="2"/>
          </rPr>
          <t xml:space="preserve">
2017 QA flag at level of instrument</t>
        </r>
      </text>
    </comment>
    <comment ref="CP125" authorId="1" shapeId="0" xr:uid="{34502202-B087-46D2-A56F-1C0B9B560236}">
      <text>
        <r>
          <rPr>
            <b/>
            <sz val="9"/>
            <color indexed="81"/>
            <rFont val="Tahoma"/>
            <family val="2"/>
          </rPr>
          <t>Agee, Jennifer L.:</t>
        </r>
        <r>
          <rPr>
            <sz val="9"/>
            <color indexed="81"/>
            <rFont val="Tahoma"/>
            <family val="2"/>
          </rPr>
          <t xml:space="preserve">
2017 QA flag at level of instrument</t>
        </r>
      </text>
    </comment>
    <comment ref="CL127" authorId="1" shapeId="0" xr:uid="{F6C0008D-4811-4F88-BCCD-6F5B73DA7C21}">
      <text>
        <r>
          <rPr>
            <b/>
            <sz val="9"/>
            <color indexed="81"/>
            <rFont val="Tahoma"/>
            <family val="2"/>
          </rPr>
          <t>Agee, Jennifer L.:</t>
        </r>
        <r>
          <rPr>
            <sz val="9"/>
            <color indexed="81"/>
            <rFont val="Tahoma"/>
            <family val="2"/>
          </rPr>
          <t xml:space="preserve">
2017 QA flag at level of instrument</t>
        </r>
      </text>
    </comment>
    <comment ref="CP127" authorId="1" shapeId="0" xr:uid="{388CF9B0-CDEA-490F-9D38-78D88AB30C09}">
      <text>
        <r>
          <rPr>
            <b/>
            <sz val="9"/>
            <color indexed="81"/>
            <rFont val="Tahoma"/>
            <family val="2"/>
          </rPr>
          <t>Agee, Jennifer L.:</t>
        </r>
        <r>
          <rPr>
            <sz val="9"/>
            <color indexed="81"/>
            <rFont val="Tahoma"/>
            <family val="2"/>
          </rPr>
          <t xml:space="preserve">
2017 QA flag at level of instrument</t>
        </r>
      </text>
    </comment>
    <comment ref="BY150" authorId="5" shapeId="0" xr:uid="{730A8911-80B8-472D-85B0-75844E19638F}">
      <text>
        <r>
          <rPr>
            <b/>
            <sz val="9"/>
            <color indexed="81"/>
            <rFont val="Tahoma"/>
            <family val="2"/>
          </rPr>
          <t>kakouros:</t>
        </r>
        <r>
          <rPr>
            <sz val="9"/>
            <color indexed="81"/>
            <rFont val="Tahoma"/>
            <family val="2"/>
          </rPr>
          <t xml:space="preserve">
pg/filter
</t>
        </r>
      </text>
    </comment>
    <comment ref="CI150" authorId="7" shapeId="0" xr:uid="{03263089-8D6D-4F66-91A4-A6CF27992337}">
      <text>
        <r>
          <rPr>
            <b/>
            <sz val="9"/>
            <color indexed="81"/>
            <rFont val="Tahoma"/>
            <family val="2"/>
          </rPr>
          <t>Arias, Michelle R.:</t>
        </r>
        <r>
          <rPr>
            <sz val="9"/>
            <color indexed="81"/>
            <rFont val="Tahoma"/>
            <family val="2"/>
          </rPr>
          <t xml:space="preserve">
ng per filter</t>
        </r>
      </text>
    </comment>
    <comment ref="AZ172" authorId="2" shapeId="0" xr:uid="{EF3C0557-48CF-4A10-ABEE-4E5680F9CE4C}">
      <text>
        <r>
          <rPr>
            <b/>
            <sz val="10"/>
            <color indexed="81"/>
            <rFont val="Tahoma"/>
            <family val="2"/>
          </rPr>
          <t>Jennifer L Agee:</t>
        </r>
        <r>
          <rPr>
            <sz val="10"/>
            <color indexed="81"/>
            <rFont val="Tahoma"/>
            <family val="2"/>
          </rPr>
          <t xml:space="preserve">
correction18Mar13JA</t>
        </r>
      </text>
    </comment>
    <comment ref="H182" authorId="8" shapeId="0" xr:uid="{B55197F8-85B7-4495-AEE6-A032FD522B3D}">
      <text>
        <r>
          <rPr>
            <b/>
            <sz val="9"/>
            <color indexed="81"/>
            <rFont val="Tahoma"/>
            <family val="2"/>
          </rPr>
          <t>jlagee:</t>
        </r>
        <r>
          <rPr>
            <sz val="9"/>
            <color indexed="81"/>
            <rFont val="Tahoma"/>
            <family val="2"/>
          </rPr>
          <t xml:space="preserve">
info taken from THg sheet</t>
        </r>
      </text>
    </comment>
    <comment ref="M182" authorId="8" shapeId="0" xr:uid="{EE7BF72F-6B8A-459D-A8DB-07615B4EECC0}">
      <text>
        <r>
          <rPr>
            <b/>
            <sz val="9"/>
            <color indexed="81"/>
            <rFont val="Tahoma"/>
            <family val="2"/>
          </rPr>
          <t>jlagee:</t>
        </r>
        <r>
          <rPr>
            <sz val="9"/>
            <color indexed="81"/>
            <rFont val="Tahoma"/>
            <family val="2"/>
          </rPr>
          <t xml:space="preserve">
info taken from THg sheet</t>
        </r>
      </text>
    </comment>
    <comment ref="P182" authorId="8" shapeId="0" xr:uid="{CC89E06B-0D57-4B33-8990-AC4B8B2983A7}">
      <text>
        <r>
          <rPr>
            <b/>
            <sz val="9"/>
            <color indexed="81"/>
            <rFont val="Tahoma"/>
            <family val="2"/>
          </rPr>
          <t>jlagee:</t>
        </r>
        <r>
          <rPr>
            <sz val="9"/>
            <color indexed="81"/>
            <rFont val="Tahoma"/>
            <family val="2"/>
          </rPr>
          <t xml:space="preserve">
info taken from THg sheet</t>
        </r>
      </text>
    </comment>
    <comment ref="H184" authorId="1" shapeId="0" xr:uid="{A98DAE62-59F5-4D55-AD61-C0FDA6DB7410}">
      <text>
        <r>
          <rPr>
            <b/>
            <sz val="9"/>
            <color indexed="81"/>
            <rFont val="Tahoma"/>
            <family val="2"/>
          </rPr>
          <t>Agee, Jennifer L.:</t>
        </r>
        <r>
          <rPr>
            <sz val="9"/>
            <color indexed="81"/>
            <rFont val="Tahoma"/>
            <family val="2"/>
          </rPr>
          <t xml:space="preserve">
change made by Shanna 7/11/16 from 1530 to 1520 </t>
        </r>
      </text>
    </comment>
    <comment ref="H185" authorId="1" shapeId="0" xr:uid="{AB634DDA-4AEC-4B87-B26F-3587E44CB36D}">
      <text>
        <r>
          <rPr>
            <b/>
            <sz val="9"/>
            <color indexed="81"/>
            <rFont val="Tahoma"/>
            <family val="2"/>
          </rPr>
          <t>Agee, Jennifer L.:</t>
        </r>
        <r>
          <rPr>
            <sz val="9"/>
            <color indexed="81"/>
            <rFont val="Tahoma"/>
            <family val="2"/>
          </rPr>
          <t xml:space="preserve">
change made by Shanna 7/11/16 from 1530 to 1520 </t>
        </r>
      </text>
    </comment>
    <comment ref="BY185" authorId="5" shapeId="0" xr:uid="{7526C93D-62DE-4D5F-9657-49EC3CD6DE38}">
      <text>
        <r>
          <rPr>
            <b/>
            <sz val="8"/>
            <color indexed="81"/>
            <rFont val="Tahoma"/>
            <family val="2"/>
          </rPr>
          <t>kakouros:</t>
        </r>
        <r>
          <rPr>
            <sz val="8"/>
            <color indexed="81"/>
            <rFont val="Tahoma"/>
            <family val="2"/>
          </rPr>
          <t xml:space="preserve">
134.5mg tare value in COC, used value on filter</t>
        </r>
      </text>
    </comment>
    <comment ref="BZ185" authorId="5" shapeId="0" xr:uid="{6108C791-2975-4A26-95D3-FB2F3E713FE9}">
      <text>
        <r>
          <rPr>
            <b/>
            <sz val="8"/>
            <color indexed="81"/>
            <rFont val="Tahoma"/>
            <family val="2"/>
          </rPr>
          <t>kakouros:</t>
        </r>
        <r>
          <rPr>
            <sz val="8"/>
            <color indexed="81"/>
            <rFont val="Tahoma"/>
            <family val="2"/>
          </rPr>
          <t xml:space="preserve">
134.5mg tare value in COC, used value on filter</t>
        </r>
      </text>
    </comment>
    <comment ref="H186" authorId="1" shapeId="0" xr:uid="{77A39237-7B10-4A60-AE84-4EDC30904BC1}">
      <text>
        <r>
          <rPr>
            <b/>
            <sz val="9"/>
            <color indexed="81"/>
            <rFont val="Tahoma"/>
            <family val="2"/>
          </rPr>
          <t>Agee, Jennifer L.:</t>
        </r>
        <r>
          <rPr>
            <sz val="9"/>
            <color indexed="81"/>
            <rFont val="Tahoma"/>
            <family val="2"/>
          </rPr>
          <t xml:space="preserve">
changed date to match CA apdx table</t>
        </r>
      </text>
    </comment>
    <comment ref="H187" authorId="1" shapeId="0" xr:uid="{D0D1AE9D-13DD-462C-9EC0-41B1631509F8}">
      <text>
        <r>
          <rPr>
            <b/>
            <sz val="9"/>
            <color indexed="81"/>
            <rFont val="Tahoma"/>
            <family val="2"/>
          </rPr>
          <t>Agee, Jennifer L.:</t>
        </r>
        <r>
          <rPr>
            <sz val="9"/>
            <color indexed="81"/>
            <rFont val="Tahoma"/>
            <family val="2"/>
          </rPr>
          <t xml:space="preserve">
changed date to match CA apdx table</t>
        </r>
      </text>
    </comment>
    <comment ref="P187" authorId="1" shapeId="0" xr:uid="{9D97D6FD-F387-4827-A43C-733D957549AB}">
      <text>
        <r>
          <rPr>
            <b/>
            <sz val="9"/>
            <color indexed="81"/>
            <rFont val="Tahoma"/>
            <family val="2"/>
          </rPr>
          <t>Agee, Jennifer L.:</t>
        </r>
        <r>
          <rPr>
            <sz val="9"/>
            <color indexed="81"/>
            <rFont val="Tahoma"/>
            <family val="2"/>
          </rPr>
          <t xml:space="preserve">
changed date to match CA apdx table</t>
        </r>
      </text>
    </comment>
    <comment ref="P190" authorId="3" shapeId="0" xr:uid="{77A57C19-0D26-4861-A579-1EF74E721E6B}">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J192" authorId="5" shapeId="0" xr:uid="{5C975071-4C0E-4913-AAA4-A629CA7A7DE8}">
      <text>
        <r>
          <rPr>
            <b/>
            <sz val="8"/>
            <color indexed="81"/>
            <rFont val="Tahoma"/>
            <family val="2"/>
          </rPr>
          <t>kakouros:</t>
        </r>
        <r>
          <rPr>
            <sz val="8"/>
            <color indexed="81"/>
            <rFont val="Tahoma"/>
            <family val="2"/>
          </rPr>
          <t xml:space="preserve">
T-247 on bottle, T-226 in COC</t>
        </r>
      </text>
    </comment>
    <comment ref="BQ193" authorId="2" shapeId="0" xr:uid="{8CE48029-29E2-4359-BC2A-168CDD43435F}">
      <text>
        <r>
          <rPr>
            <b/>
            <sz val="10"/>
            <color indexed="81"/>
            <rFont val="Tahoma"/>
            <family val="2"/>
          </rPr>
          <t>Jennifer L Agee:</t>
        </r>
        <r>
          <rPr>
            <sz val="10"/>
            <color indexed="81"/>
            <rFont val="Tahoma"/>
            <family val="2"/>
          </rPr>
          <t xml:space="preserve">
seems high. Le re-ran extract 7/27/11. </t>
        </r>
      </text>
    </comment>
    <comment ref="P194" authorId="1" shapeId="0" xr:uid="{EB0056B7-DD4D-478C-AAB6-FA36382217EF}">
      <text>
        <r>
          <rPr>
            <b/>
            <sz val="9"/>
            <color indexed="81"/>
            <rFont val="Tahoma"/>
            <family val="2"/>
          </rPr>
          <t>Agee, Jennifer L.:</t>
        </r>
        <r>
          <rPr>
            <sz val="9"/>
            <color indexed="81"/>
            <rFont val="Tahoma"/>
            <family val="2"/>
          </rPr>
          <t xml:space="preserve">
date cahnged 12/14/15ja</t>
        </r>
      </text>
    </comment>
    <comment ref="H196" authorId="1" shapeId="0" xr:uid="{187C6801-0B14-4723-BAD2-7F6C9D66989F}">
      <text>
        <r>
          <rPr>
            <b/>
            <sz val="9"/>
            <color indexed="81"/>
            <rFont val="Tahoma"/>
            <family val="2"/>
          </rPr>
          <t>Agee, Jennifer L.:</t>
        </r>
        <r>
          <rPr>
            <sz val="9"/>
            <color indexed="81"/>
            <rFont val="Tahoma"/>
            <family val="2"/>
          </rPr>
          <t xml:space="preserve">
time changed 12/14/15</t>
        </r>
      </text>
    </comment>
    <comment ref="U198" authorId="9" shapeId="0" xr:uid="{AD5616E6-5092-4425-8D7C-65EA63492444}">
      <text>
        <r>
          <rPr>
            <b/>
            <sz val="8"/>
            <color indexed="81"/>
            <rFont val="Tahoma"/>
            <family val="2"/>
          </rPr>
          <t>Michelle Beyer:</t>
        </r>
        <r>
          <rPr>
            <sz val="8"/>
            <color indexed="81"/>
            <rFont val="Tahoma"/>
            <family val="2"/>
          </rPr>
          <t xml:space="preserve">
sample stuck to petri dish</t>
        </r>
      </text>
    </comment>
    <comment ref="AG198" authorId="9" shapeId="0" xr:uid="{A7D9279C-1D40-451C-8C3A-A81D4D39AB45}">
      <text>
        <r>
          <rPr>
            <b/>
            <sz val="8"/>
            <color indexed="81"/>
            <rFont val="Tahoma"/>
            <family val="2"/>
          </rPr>
          <t>Michelle Beyer:</t>
        </r>
        <r>
          <rPr>
            <sz val="8"/>
            <color indexed="81"/>
            <rFont val="Tahoma"/>
            <family val="2"/>
          </rPr>
          <t xml:space="preserve">
many sample particulates stuck to petri</t>
        </r>
      </text>
    </comment>
    <comment ref="H200" authorId="1" shapeId="0" xr:uid="{B619F65D-6155-4929-9EEE-10E8642E3D5A}">
      <text>
        <r>
          <rPr>
            <b/>
            <sz val="9"/>
            <color indexed="81"/>
            <rFont val="Tahoma"/>
            <family val="2"/>
          </rPr>
          <t>Agee, Jennifer L.:</t>
        </r>
        <r>
          <rPr>
            <sz val="9"/>
            <color indexed="81"/>
            <rFont val="Tahoma"/>
            <family val="2"/>
          </rPr>
          <t xml:space="preserve">
changed date 12/14/15</t>
        </r>
      </text>
    </comment>
    <comment ref="P200" authorId="1" shapeId="0" xr:uid="{3208F092-41AD-4585-ACEF-B48EE66EBEAA}">
      <text>
        <r>
          <rPr>
            <b/>
            <sz val="9"/>
            <color indexed="81"/>
            <rFont val="Tahoma"/>
            <family val="2"/>
          </rPr>
          <t>Agee, Jennifer L.:</t>
        </r>
        <r>
          <rPr>
            <sz val="9"/>
            <color indexed="81"/>
            <rFont val="Tahoma"/>
            <family val="2"/>
          </rPr>
          <t xml:space="preserve">
changed date 12/14/15</t>
        </r>
      </text>
    </comment>
    <comment ref="Q200" authorId="1" shapeId="0" xr:uid="{66F6FF93-0835-40ED-90DF-64019E707DD1}">
      <text>
        <r>
          <rPr>
            <b/>
            <sz val="9"/>
            <color indexed="81"/>
            <rFont val="Tahoma"/>
            <family val="2"/>
          </rPr>
          <t>Agee, Jennifer L.:</t>
        </r>
        <r>
          <rPr>
            <sz val="9"/>
            <color indexed="81"/>
            <rFont val="Tahoma"/>
            <family val="2"/>
          </rPr>
          <t xml:space="preserve">
changed 11.1.17 per Shanna email</t>
        </r>
      </text>
    </comment>
    <comment ref="CD200" authorId="1" shapeId="0" xr:uid="{8F7D9C3D-4990-4731-B852-3DB687C52E1E}">
      <text>
        <r>
          <rPr>
            <b/>
            <sz val="9"/>
            <color indexed="81"/>
            <rFont val="Tahoma"/>
            <family val="2"/>
          </rPr>
          <t>Agee, Jennifer L.:</t>
        </r>
        <r>
          <rPr>
            <sz val="9"/>
            <color indexed="81"/>
            <rFont val="Tahoma"/>
            <family val="2"/>
          </rPr>
          <t xml:space="preserve">
updated 9/25/17
</t>
        </r>
      </text>
    </comment>
    <comment ref="CE200" authorId="1" shapeId="0" xr:uid="{D333C2C9-3EE7-48E7-9EC6-668F6731D2B8}">
      <text>
        <r>
          <rPr>
            <b/>
            <sz val="9"/>
            <color indexed="81"/>
            <rFont val="Tahoma"/>
            <family val="2"/>
          </rPr>
          <t>Agee, Jennifer L.:</t>
        </r>
        <r>
          <rPr>
            <sz val="9"/>
            <color indexed="81"/>
            <rFont val="Tahoma"/>
            <family val="2"/>
          </rPr>
          <t xml:space="preserve">
updated 9/25/17
</t>
        </r>
      </text>
    </comment>
    <comment ref="S201" authorId="9" shapeId="0" xr:uid="{DE6968AC-F6DB-463C-89EF-F040C4B237D4}">
      <text>
        <r>
          <rPr>
            <b/>
            <sz val="8"/>
            <color indexed="81"/>
            <rFont val="Tahoma"/>
            <family val="2"/>
          </rPr>
          <t>Michelle Beyer:</t>
        </r>
        <r>
          <rPr>
            <sz val="8"/>
            <color indexed="81"/>
            <rFont val="Tahoma"/>
            <family val="2"/>
          </rPr>
          <t xml:space="preserve">
rocks/particles stuck to petri, unable to detach all and weigh
</t>
        </r>
      </text>
    </comment>
    <comment ref="T202" authorId="2" shapeId="0" xr:uid="{CA9AF9AF-C03C-43D0-BC4C-7F6919A3AE88}">
      <text>
        <r>
          <rPr>
            <b/>
            <sz val="10"/>
            <color indexed="81"/>
            <rFont val="Tahoma"/>
            <family val="2"/>
          </rPr>
          <t>Jennifer L Agee:</t>
        </r>
        <r>
          <rPr>
            <sz val="10"/>
            <color indexed="81"/>
            <rFont val="Tahoma"/>
            <family val="2"/>
          </rPr>
          <t xml:space="preserve">
no filter tare wt. jacob still wants to run
</t>
        </r>
      </text>
    </comment>
    <comment ref="AA202" authorId="2" shapeId="0" xr:uid="{6FC235A8-E4AA-403B-AC2B-7524E424B809}">
      <text>
        <r>
          <rPr>
            <b/>
            <sz val="10"/>
            <color indexed="81"/>
            <rFont val="Tahoma"/>
            <family val="2"/>
          </rPr>
          <t>Jennifer L Agee:</t>
        </r>
        <r>
          <rPr>
            <sz val="10"/>
            <color indexed="81"/>
            <rFont val="Tahoma"/>
            <family val="2"/>
          </rPr>
          <t xml:space="preserve">
no filter tare wt. jacob still wants to run
</t>
        </r>
      </text>
    </comment>
    <comment ref="BQ202" authorId="0" shapeId="0" xr:uid="{BBC5C42E-0327-485D-8CDF-E4CDDC6BCF22}">
      <text>
        <r>
          <rPr>
            <b/>
            <sz val="9"/>
            <color indexed="81"/>
            <rFont val="Tahoma"/>
            <family val="2"/>
          </rPr>
          <t>Kieu, Le:</t>
        </r>
        <r>
          <rPr>
            <sz val="9"/>
            <color indexed="81"/>
            <rFont val="Tahoma"/>
            <family val="2"/>
          </rPr>
          <t xml:space="preserve">
No initial weight. So average weight of all intital filter weight was used
</t>
        </r>
      </text>
    </comment>
    <comment ref="Z203" authorId="9" shapeId="0" xr:uid="{291A494A-A528-4A3D-8DD2-DAA347440D31}">
      <text>
        <r>
          <rPr>
            <b/>
            <sz val="8"/>
            <color indexed="81"/>
            <rFont val="Tahoma"/>
            <family val="2"/>
          </rPr>
          <t>Michelle Beyer:</t>
        </r>
        <r>
          <rPr>
            <sz val="8"/>
            <color indexed="81"/>
            <rFont val="Tahoma"/>
            <family val="2"/>
          </rPr>
          <t xml:space="preserve">
cracked petri</t>
        </r>
      </text>
    </comment>
    <comment ref="H206" authorId="1" shapeId="0" xr:uid="{E236E4F6-416A-4AE2-93CD-7046C951149D}">
      <text>
        <r>
          <rPr>
            <b/>
            <sz val="9"/>
            <color indexed="81"/>
            <rFont val="Tahoma"/>
            <family val="2"/>
          </rPr>
          <t>Agee, Jennifer L.:</t>
        </r>
        <r>
          <rPr>
            <sz val="9"/>
            <color indexed="81"/>
            <rFont val="Tahoma"/>
            <family val="2"/>
          </rPr>
          <t xml:space="preserve">
date changed 4/20/16</t>
        </r>
      </text>
    </comment>
    <comment ref="BE206" authorId="10" shapeId="0" xr:uid="{73203F88-3E71-425D-B49E-BFBA33355288}">
      <text>
        <r>
          <rPr>
            <b/>
            <sz val="9"/>
            <color indexed="81"/>
            <rFont val="Tahoma"/>
            <family val="2"/>
          </rPr>
          <t>Beyer, Michelle R.:</t>
        </r>
        <r>
          <rPr>
            <sz val="9"/>
            <color indexed="81"/>
            <rFont val="Tahoma"/>
            <family val="2"/>
          </rPr>
          <t xml:space="preserve">
s/b PETG
</t>
        </r>
      </text>
    </comment>
    <comment ref="BJ206" authorId="10" shapeId="0" xr:uid="{9F93D00D-70BE-4B93-A554-6DC74C68186F}">
      <text>
        <r>
          <rPr>
            <b/>
            <sz val="9"/>
            <color indexed="81"/>
            <rFont val="Tahoma"/>
            <family val="2"/>
          </rPr>
          <t>Beyer, Michelle R.:</t>
        </r>
        <r>
          <rPr>
            <sz val="9"/>
            <color indexed="81"/>
            <rFont val="Tahoma"/>
            <family val="2"/>
          </rPr>
          <t xml:space="preserve">
s/b glass</t>
        </r>
      </text>
    </comment>
    <comment ref="H207" authorId="1" shapeId="0" xr:uid="{5222BDBF-EC2C-42C7-A0C6-47D3E4D48429}">
      <text>
        <r>
          <rPr>
            <b/>
            <sz val="9"/>
            <color indexed="81"/>
            <rFont val="Tahoma"/>
            <family val="2"/>
          </rPr>
          <t>Agee, Jennifer L.:</t>
        </r>
        <r>
          <rPr>
            <sz val="9"/>
            <color indexed="81"/>
            <rFont val="Tahoma"/>
            <family val="2"/>
          </rPr>
          <t xml:space="preserve">
date changed 4/20/16</t>
        </r>
      </text>
    </comment>
    <comment ref="BE207" authorId="10" shapeId="0" xr:uid="{8079A6D8-1205-4454-8096-6D6594363940}">
      <text>
        <r>
          <rPr>
            <b/>
            <sz val="9"/>
            <color indexed="81"/>
            <rFont val="Tahoma"/>
            <family val="2"/>
          </rPr>
          <t>Beyer, Michelle R.:</t>
        </r>
        <r>
          <rPr>
            <sz val="9"/>
            <color indexed="81"/>
            <rFont val="Tahoma"/>
            <family val="2"/>
          </rPr>
          <t xml:space="preserve">
s/b PETG</t>
        </r>
      </text>
    </comment>
    <comment ref="BJ207" authorId="10" shapeId="0" xr:uid="{D6F1195F-5960-439B-812D-B41670E33ACB}">
      <text>
        <r>
          <rPr>
            <b/>
            <sz val="9"/>
            <color indexed="81"/>
            <rFont val="Tahoma"/>
            <family val="2"/>
          </rPr>
          <t>Beyer, Michelle R.:</t>
        </r>
        <r>
          <rPr>
            <sz val="9"/>
            <color indexed="81"/>
            <rFont val="Tahoma"/>
            <family val="2"/>
          </rPr>
          <t xml:space="preserve">
s/b glass</t>
        </r>
      </text>
    </comment>
    <comment ref="O214" authorId="1" shapeId="0" xr:uid="{1C7B1184-D650-4A36-9295-545B23FF36A1}">
      <text>
        <r>
          <rPr>
            <b/>
            <sz val="9"/>
            <color indexed="81"/>
            <rFont val="Tahoma"/>
            <family val="2"/>
          </rPr>
          <t>Agee, Jennifer L.:</t>
        </r>
        <r>
          <rPr>
            <sz val="9"/>
            <color indexed="81"/>
            <rFont val="Tahoma"/>
            <family val="2"/>
          </rPr>
          <t xml:space="preserve">
added 9/21/17
</t>
        </r>
      </text>
    </comment>
    <comment ref="BK224" authorId="2" shapeId="0" xr:uid="{9510FCA8-7673-4516-AB40-9BDB04240E47}">
      <text>
        <r>
          <rPr>
            <b/>
            <sz val="10"/>
            <color indexed="81"/>
            <rFont val="Tahoma"/>
            <family val="2"/>
          </rPr>
          <t>Jennifer L Agee:</t>
        </r>
        <r>
          <rPr>
            <sz val="10"/>
            <color indexed="81"/>
            <rFont val="Tahoma"/>
            <family val="2"/>
          </rPr>
          <t xml:space="preserve">
correction 18Mar13 JA</t>
        </r>
      </text>
    </comment>
    <comment ref="BK225" authorId="2" shapeId="0" xr:uid="{15B6FC86-2875-482C-9C02-F35288A920CA}">
      <text>
        <r>
          <rPr>
            <b/>
            <sz val="10"/>
            <color indexed="81"/>
            <rFont val="Tahoma"/>
            <family val="2"/>
          </rPr>
          <t>Jennifer L Agee:</t>
        </r>
        <r>
          <rPr>
            <sz val="10"/>
            <color indexed="81"/>
            <rFont val="Tahoma"/>
            <family val="2"/>
          </rPr>
          <t xml:space="preserve">
correction 18Mar13 JA</t>
        </r>
      </text>
    </comment>
    <comment ref="BK226" authorId="2" shapeId="0" xr:uid="{0B025415-9F8E-4948-8068-04BB95CB68B2}">
      <text>
        <r>
          <rPr>
            <b/>
            <sz val="10"/>
            <color indexed="81"/>
            <rFont val="Tahoma"/>
            <family val="2"/>
          </rPr>
          <t>Jennifer L Agee:</t>
        </r>
        <r>
          <rPr>
            <sz val="10"/>
            <color indexed="81"/>
            <rFont val="Tahoma"/>
            <family val="2"/>
          </rPr>
          <t xml:space="preserve">
correction 18Mar13 JA</t>
        </r>
      </text>
    </comment>
    <comment ref="BK227" authorId="2" shapeId="0" xr:uid="{43706EB6-FDB2-47A1-A27E-9B82C21C3590}">
      <text>
        <r>
          <rPr>
            <b/>
            <sz val="10"/>
            <color indexed="81"/>
            <rFont val="Tahoma"/>
            <family val="2"/>
          </rPr>
          <t>Jennifer L Agee:</t>
        </r>
        <r>
          <rPr>
            <sz val="10"/>
            <color indexed="81"/>
            <rFont val="Tahoma"/>
            <family val="2"/>
          </rPr>
          <t xml:space="preserve">
correction 18Mar13 JA</t>
        </r>
      </text>
    </comment>
    <comment ref="BK228" authorId="2" shapeId="0" xr:uid="{A866453E-FC3C-47E6-BF76-E61E651DCA13}">
      <text>
        <r>
          <rPr>
            <b/>
            <sz val="10"/>
            <color indexed="81"/>
            <rFont val="Tahoma"/>
            <family val="2"/>
          </rPr>
          <t>Jennifer L Agee:</t>
        </r>
        <r>
          <rPr>
            <sz val="10"/>
            <color indexed="81"/>
            <rFont val="Tahoma"/>
            <family val="2"/>
          </rPr>
          <t xml:space="preserve">
correction 18Mar13 JA</t>
        </r>
      </text>
    </comment>
    <comment ref="R231" authorId="2" shapeId="0" xr:uid="{1190C60E-94AD-4AF0-93A4-37EDA41ABAAF}">
      <text>
        <r>
          <rPr>
            <b/>
            <sz val="10"/>
            <color indexed="81"/>
            <rFont val="Tahoma"/>
            <family val="2"/>
          </rPr>
          <t>Jennifer L Agee:</t>
        </r>
        <r>
          <rPr>
            <sz val="10"/>
            <color indexed="81"/>
            <rFont val="Tahoma"/>
            <family val="2"/>
          </rPr>
          <t xml:space="preserve">
Misnumber by SAC</t>
        </r>
      </text>
    </comment>
    <comment ref="AI231" authorId="9" shapeId="0" xr:uid="{0A97E971-840D-4B9E-AF01-C2317D3C1FA5}">
      <text>
        <r>
          <rPr>
            <b/>
            <sz val="8"/>
            <color indexed="81"/>
            <rFont val="Tahoma"/>
            <family val="2"/>
          </rPr>
          <t>Michelle Beyer:</t>
        </r>
        <r>
          <rPr>
            <sz val="8"/>
            <color indexed="81"/>
            <rFont val="Tahoma"/>
            <family val="2"/>
          </rPr>
          <t xml:space="preserve">
particles stuck to petri</t>
        </r>
      </text>
    </comment>
    <comment ref="U232" authorId="9" shapeId="0" xr:uid="{4CFE24F5-F962-4F1E-AE39-D3C81C39C21C}">
      <text>
        <r>
          <rPr>
            <b/>
            <sz val="8"/>
            <color indexed="81"/>
            <rFont val="Tahoma"/>
            <family val="2"/>
          </rPr>
          <t>Michelle Beyer:</t>
        </r>
        <r>
          <rPr>
            <sz val="8"/>
            <color indexed="81"/>
            <rFont val="Tahoma"/>
            <family val="2"/>
          </rPr>
          <t xml:space="preserve">
particles stuck to petri</t>
        </r>
      </text>
    </comment>
    <comment ref="U234" authorId="9" shapeId="0" xr:uid="{64F1B6D2-5FC8-4C39-9CCC-8284CB57A2BE}">
      <text>
        <r>
          <rPr>
            <b/>
            <sz val="8"/>
            <color indexed="81"/>
            <rFont val="Tahoma"/>
            <family val="2"/>
          </rPr>
          <t>Michelle Beyer:</t>
        </r>
        <r>
          <rPr>
            <sz val="8"/>
            <color indexed="81"/>
            <rFont val="Tahoma"/>
            <family val="2"/>
          </rPr>
          <t xml:space="preserve">
particles stuck to petri</t>
        </r>
      </text>
    </comment>
    <comment ref="AB234" authorId="9" shapeId="0" xr:uid="{0A6BDD90-5535-4D4C-A368-0CFF54185491}">
      <text>
        <r>
          <rPr>
            <b/>
            <sz val="8"/>
            <color indexed="81"/>
            <rFont val="Tahoma"/>
            <family val="2"/>
          </rPr>
          <t>Michelle Beyer:</t>
        </r>
        <r>
          <rPr>
            <sz val="8"/>
            <color indexed="81"/>
            <rFont val="Tahoma"/>
            <family val="2"/>
          </rPr>
          <t xml:space="preserve">
particles stuck to petri</t>
        </r>
      </text>
    </comment>
    <comment ref="U236" authorId="9" shapeId="0" xr:uid="{F78CC381-3E81-471E-8B34-5FEBDC939378}">
      <text>
        <r>
          <rPr>
            <b/>
            <sz val="8"/>
            <color indexed="81"/>
            <rFont val="Tahoma"/>
            <family val="2"/>
          </rPr>
          <t>Michelle Beyer:</t>
        </r>
        <r>
          <rPr>
            <sz val="8"/>
            <color indexed="81"/>
            <rFont val="Tahoma"/>
            <family val="2"/>
          </rPr>
          <t xml:space="preserve">
particles stuck to petri
</t>
        </r>
      </text>
    </comment>
    <comment ref="U237" authorId="9" shapeId="0" xr:uid="{DEE2270B-D797-43D8-BC87-11A591845515}">
      <text>
        <r>
          <rPr>
            <b/>
            <sz val="8"/>
            <color indexed="81"/>
            <rFont val="Tahoma"/>
            <family val="2"/>
          </rPr>
          <t>Michelle Beyer:</t>
        </r>
        <r>
          <rPr>
            <sz val="8"/>
            <color indexed="81"/>
            <rFont val="Tahoma"/>
            <family val="2"/>
          </rPr>
          <t xml:space="preserve">
particles stuck to petri</t>
        </r>
      </text>
    </comment>
    <comment ref="AB237" authorId="9" shapeId="0" xr:uid="{CD929392-7D80-4D3D-806C-DB515CAF4101}">
      <text>
        <r>
          <rPr>
            <b/>
            <sz val="8"/>
            <color indexed="81"/>
            <rFont val="Tahoma"/>
            <family val="2"/>
          </rPr>
          <t>Michelle Beyer:</t>
        </r>
        <r>
          <rPr>
            <sz val="8"/>
            <color indexed="81"/>
            <rFont val="Tahoma"/>
            <family val="2"/>
          </rPr>
          <t xml:space="preserve">
particles stuck to petri</t>
        </r>
      </text>
    </comment>
    <comment ref="AI237" authorId="9" shapeId="0" xr:uid="{4438C2BA-FE11-4920-BEB4-00B3E9E76652}">
      <text>
        <r>
          <rPr>
            <b/>
            <sz val="8"/>
            <color indexed="81"/>
            <rFont val="Tahoma"/>
            <family val="2"/>
          </rPr>
          <t>Michelle Beyer:</t>
        </r>
        <r>
          <rPr>
            <sz val="8"/>
            <color indexed="81"/>
            <rFont val="Tahoma"/>
            <family val="2"/>
          </rPr>
          <t xml:space="preserve">
worst filter! Over 50% of particles stuck to surface of petri</t>
        </r>
      </text>
    </comment>
    <comment ref="AA246" authorId="7" shapeId="0" xr:uid="{DA5BCDA0-72FB-42DC-8B4E-64D5A5689CE1}">
      <text>
        <r>
          <rPr>
            <b/>
            <sz val="9"/>
            <color indexed="81"/>
            <rFont val="Tahoma"/>
            <family val="2"/>
          </rPr>
          <t>Arias, Michelle R.:</t>
        </r>
        <r>
          <rPr>
            <sz val="9"/>
            <color indexed="81"/>
            <rFont val="Tahoma"/>
            <family val="2"/>
          </rPr>
          <t xml:space="preserve">
See notes  to the right - filter torn.</t>
        </r>
      </text>
    </comment>
    <comment ref="BY263" authorId="1" shapeId="0" xr:uid="{2F2AFEDF-2CA1-4C5A-A76C-C629715770E8}">
      <text>
        <r>
          <rPr>
            <b/>
            <sz val="9"/>
            <color indexed="81"/>
            <rFont val="Tahoma"/>
            <family val="2"/>
          </rPr>
          <t>Agee, Jennifer L.:</t>
        </r>
        <r>
          <rPr>
            <sz val="9"/>
            <color indexed="81"/>
            <rFont val="Tahoma"/>
            <family val="2"/>
          </rPr>
          <t xml:space="preserve">
total pg, 1.00 pg/filter</t>
        </r>
      </text>
    </comment>
    <comment ref="CI263" authorId="7" shapeId="0" xr:uid="{37A8664A-1335-494E-A306-89E068E78702}">
      <text>
        <r>
          <rPr>
            <b/>
            <sz val="9"/>
            <color indexed="81"/>
            <rFont val="Tahoma"/>
            <family val="2"/>
          </rPr>
          <t>Arias, Michelle R.:</t>
        </r>
        <r>
          <rPr>
            <sz val="9"/>
            <color indexed="81"/>
            <rFont val="Tahoma"/>
            <family val="2"/>
          </rPr>
          <t xml:space="preserve">
This is absolute ng/filter</t>
        </r>
      </text>
    </comment>
    <comment ref="CM263" authorId="7" shapeId="0" xr:uid="{01B156C9-6221-480E-AFCA-E56E74D54B24}">
      <text>
        <r>
          <rPr>
            <b/>
            <sz val="9"/>
            <color indexed="81"/>
            <rFont val="Tahoma"/>
            <family val="2"/>
          </rPr>
          <t>Arias, Michelle R.:</t>
        </r>
        <r>
          <rPr>
            <sz val="9"/>
            <color indexed="81"/>
            <rFont val="Tahoma"/>
            <family val="2"/>
          </rPr>
          <t xml:space="preserve">
Since BCPA is equal to 0, the MDL was used to calculate ng/L
</t>
        </r>
      </text>
    </comment>
    <comment ref="H277" authorId="11" shapeId="0" xr:uid="{FB3675A1-405E-4DD7-AE16-7681D5523EDF}">
      <text>
        <r>
          <rPr>
            <b/>
            <sz val="9"/>
            <color indexed="81"/>
            <rFont val="Tahoma"/>
            <family val="2"/>
          </rPr>
          <t>Michelle Arias:</t>
        </r>
        <r>
          <rPr>
            <sz val="9"/>
            <color indexed="81"/>
            <rFont val="Tahoma"/>
            <family val="2"/>
          </rPr>
          <t xml:space="preserve">
original label is incorrect, COC is correct.</t>
        </r>
      </text>
    </comment>
    <comment ref="BY277" authorId="6" shapeId="0" xr:uid="{8862C362-0282-4A68-A639-9B395397807A}">
      <text>
        <r>
          <rPr>
            <b/>
            <sz val="9"/>
            <color indexed="81"/>
            <rFont val="Tahoma"/>
            <family val="2"/>
          </rPr>
          <t>Marvin-DiPasquale, Mark C.:</t>
        </r>
        <r>
          <rPr>
            <sz val="9"/>
            <color indexed="81"/>
            <rFont val="Tahoma"/>
            <family val="2"/>
          </rPr>
          <t xml:space="preserve">
pg/filter</t>
        </r>
      </text>
    </comment>
    <comment ref="H278" authorId="1" shapeId="0" xr:uid="{24EA5693-AC45-4310-B388-1E514867C67B}">
      <text>
        <r>
          <rPr>
            <b/>
            <sz val="9"/>
            <color indexed="81"/>
            <rFont val="Tahoma"/>
            <family val="2"/>
          </rPr>
          <t>Agee, Jennifer L.:</t>
        </r>
        <r>
          <rPr>
            <sz val="9"/>
            <color indexed="81"/>
            <rFont val="Tahoma"/>
            <family val="2"/>
          </rPr>
          <t xml:space="preserve">
changed from 1330 to 1300 4/18/17</t>
        </r>
      </text>
    </comment>
    <comment ref="Q278" authorId="1" shapeId="0" xr:uid="{A7FF7C85-57A4-4FA5-A100-741CFBB0198B}">
      <text>
        <r>
          <rPr>
            <b/>
            <sz val="9"/>
            <color indexed="81"/>
            <rFont val="Tahoma"/>
            <family val="2"/>
          </rPr>
          <t>Agee, Jennifer L.:</t>
        </r>
        <r>
          <rPr>
            <sz val="9"/>
            <color indexed="81"/>
            <rFont val="Tahoma"/>
            <family val="2"/>
          </rPr>
          <t xml:space="preserve">
changed from 1330 to 1300 4/18/17</t>
        </r>
      </text>
    </comment>
    <comment ref="J302" authorId="8" shapeId="0" xr:uid="{5C20A907-F0E0-40A4-A17B-202D57884EE9}">
      <text>
        <r>
          <rPr>
            <b/>
            <sz val="9"/>
            <color indexed="81"/>
            <rFont val="Tahoma"/>
            <family val="2"/>
          </rPr>
          <t>jlagee:</t>
        </r>
        <r>
          <rPr>
            <sz val="9"/>
            <color indexed="81"/>
            <rFont val="Tahoma"/>
            <family val="2"/>
          </rPr>
          <t xml:space="preserve">
*Filters should have been included in an ealier shipment</t>
        </r>
      </text>
    </comment>
    <comment ref="BZ305" authorId="1" shapeId="0" xr:uid="{AB874AF1-8358-464A-98C7-B14F871B19C3}">
      <text>
        <r>
          <rPr>
            <b/>
            <sz val="9"/>
            <color indexed="81"/>
            <rFont val="Tahoma"/>
            <family val="2"/>
          </rPr>
          <t>Agee, Jennifer L.:</t>
        </r>
        <r>
          <rPr>
            <sz val="9"/>
            <color indexed="81"/>
            <rFont val="Tahoma"/>
            <family val="2"/>
          </rPr>
          <t xml:space="preserve">
updated 9/25/17
</t>
        </r>
      </text>
    </comment>
    <comment ref="P310" authorId="1" shapeId="0" xr:uid="{CDC45CCF-E493-41BD-8F7F-91A7CF713C49}">
      <text>
        <r>
          <rPr>
            <b/>
            <sz val="9"/>
            <color indexed="81"/>
            <rFont val="Tahoma"/>
            <family val="2"/>
          </rPr>
          <t>Agee, Jennifer L.:</t>
        </r>
        <r>
          <rPr>
            <sz val="9"/>
            <color indexed="81"/>
            <rFont val="Tahoma"/>
            <family val="2"/>
          </rPr>
          <t xml:space="preserve">
changed date to 2/17/11 on 6/9/16</t>
        </r>
      </text>
    </comment>
    <comment ref="W314" authorId="2" shapeId="0" xr:uid="{F4CB50F6-86FA-4F39-A3F9-3E8C35ABA77C}">
      <text>
        <r>
          <rPr>
            <b/>
            <sz val="10"/>
            <color indexed="81"/>
            <rFont val="Tahoma"/>
            <family val="2"/>
          </rPr>
          <t>Jennifer L Agee:</t>
        </r>
        <r>
          <rPr>
            <sz val="10"/>
            <color indexed="81"/>
            <rFont val="Tahoma"/>
            <family val="2"/>
          </rPr>
          <t xml:space="preserve">
no volume recorded, Liz mistake</t>
        </r>
      </text>
    </comment>
    <comment ref="AO314" authorId="2" shapeId="0" xr:uid="{9EE14E06-3C32-429B-881B-AD92C55FD3CD}">
      <text>
        <r>
          <rPr>
            <b/>
            <sz val="10"/>
            <color indexed="81"/>
            <rFont val="Tahoma"/>
            <family val="2"/>
          </rPr>
          <t>Jennifer L Agee:</t>
        </r>
        <r>
          <rPr>
            <sz val="10"/>
            <color indexed="81"/>
            <rFont val="Tahoma"/>
            <family val="2"/>
          </rPr>
          <t xml:space="preserve">
n=2 abs </t>
        </r>
      </text>
    </comment>
    <comment ref="S318" authorId="9" shapeId="0" xr:uid="{290A197A-2A0A-434D-B356-A7C4EB16778F}">
      <text>
        <r>
          <rPr>
            <b/>
            <sz val="8"/>
            <color indexed="81"/>
            <rFont val="Tahoma"/>
            <family val="2"/>
          </rPr>
          <t>Michelle Beyer:</t>
        </r>
        <r>
          <rPr>
            <sz val="8"/>
            <color indexed="81"/>
            <rFont val="Tahoma"/>
            <family val="2"/>
          </rPr>
          <t xml:space="preserve">
many particles stuck to petri, unable to detach and weigh</t>
        </r>
      </text>
    </comment>
    <comment ref="Z318" authorId="9" shapeId="0" xr:uid="{15E3984F-284F-4746-847E-A9FD4B64D0B8}">
      <text>
        <r>
          <rPr>
            <b/>
            <sz val="8"/>
            <color indexed="81"/>
            <rFont val="Tahoma"/>
            <family val="2"/>
          </rPr>
          <t>Michelle Beyer:</t>
        </r>
        <r>
          <rPr>
            <sz val="8"/>
            <color indexed="81"/>
            <rFont val="Tahoma"/>
            <family val="2"/>
          </rPr>
          <t xml:space="preserve">
sample particles stuck to petri dish, unable to detach and weigh all particles
</t>
        </r>
      </text>
    </comment>
    <comment ref="BK325" authorId="2" shapeId="0" xr:uid="{018DBFF0-5D3E-4648-A0A1-47B35C300377}">
      <text>
        <r>
          <rPr>
            <b/>
            <sz val="10"/>
            <color indexed="81"/>
            <rFont val="Tahoma"/>
            <family val="2"/>
          </rPr>
          <t>Jennifer L Agee:</t>
        </r>
        <r>
          <rPr>
            <sz val="10"/>
            <color indexed="81"/>
            <rFont val="Tahoma"/>
            <family val="2"/>
          </rPr>
          <t xml:space="preserve">
correction 18Mar13 JA</t>
        </r>
      </text>
    </comment>
    <comment ref="BK326" authorId="2" shapeId="0" xr:uid="{31D47BFA-F8A2-4CC0-86CB-49450D06C70B}">
      <text>
        <r>
          <rPr>
            <b/>
            <sz val="10"/>
            <color indexed="81"/>
            <rFont val="Tahoma"/>
            <family val="2"/>
          </rPr>
          <t>Jennifer L Agee:</t>
        </r>
        <r>
          <rPr>
            <sz val="10"/>
            <color indexed="81"/>
            <rFont val="Tahoma"/>
            <family val="2"/>
          </rPr>
          <t xml:space="preserve">
correction 18Mar13 JA</t>
        </r>
      </text>
    </comment>
    <comment ref="U330" authorId="9" shapeId="0" xr:uid="{4926E7DE-6A5D-4948-BB37-5695F05C5F0D}">
      <text>
        <r>
          <rPr>
            <b/>
            <sz val="8"/>
            <color indexed="81"/>
            <rFont val="Tahoma"/>
            <family val="2"/>
          </rPr>
          <t>Michelle Beyer:</t>
        </r>
        <r>
          <rPr>
            <sz val="8"/>
            <color indexed="81"/>
            <rFont val="Tahoma"/>
            <family val="2"/>
          </rPr>
          <t xml:space="preserve">
particles stuck to petri</t>
        </r>
      </text>
    </comment>
    <comment ref="AI331" authorId="9" shapeId="0" xr:uid="{8A505F60-118A-4C6A-A022-7334A92F6541}">
      <text>
        <r>
          <rPr>
            <b/>
            <sz val="8"/>
            <color indexed="81"/>
            <rFont val="Tahoma"/>
            <family val="2"/>
          </rPr>
          <t>Michelle Beyer:</t>
        </r>
        <r>
          <rPr>
            <sz val="8"/>
            <color indexed="81"/>
            <rFont val="Tahoma"/>
            <family val="2"/>
          </rPr>
          <t xml:space="preserve">
particles stuck to petri</t>
        </r>
      </text>
    </comment>
    <comment ref="AB354" authorId="7" shapeId="0" xr:uid="{C9A8584A-0F0C-431A-8135-C15C1BB8E854}">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54" authorId="7" shapeId="0" xr:uid="{C3B433A7-105F-449E-886C-C2877103CB6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54" authorId="6" shapeId="0" xr:uid="{A3BDC701-77DB-4D80-B8A9-AEC0BC04279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54" authorId="6" shapeId="0" xr:uid="{76507342-44C7-4800-8A56-648A00FBB6E2}">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54" authorId="6" shapeId="0" xr:uid="{FD0D1E37-599C-4CF1-A209-C62DC06AEFA8}">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54" authorId="6" shapeId="0" xr:uid="{32852A16-FED4-4EBD-8049-A0BB8255F603}">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55" authorId="11" shapeId="0" xr:uid="{C66E106A-CCA3-400E-95CE-578EE9920B69}">
      <text>
        <r>
          <rPr>
            <b/>
            <sz val="9"/>
            <color indexed="81"/>
            <rFont val="Tahoma"/>
            <family val="2"/>
          </rPr>
          <t>Michelle Arias:</t>
        </r>
        <r>
          <rPr>
            <sz val="9"/>
            <color indexed="81"/>
            <rFont val="Tahoma"/>
            <family val="2"/>
          </rPr>
          <t xml:space="preserve">
Original label incorrect, COC is correct.</t>
        </r>
      </text>
    </comment>
    <comment ref="R355" authorId="1" shapeId="0" xr:uid="{AE377018-177C-43E8-8CD4-2521B5433CA4}">
      <text>
        <r>
          <rPr>
            <b/>
            <sz val="9"/>
            <color indexed="81"/>
            <rFont val="Tahoma"/>
            <family val="2"/>
          </rPr>
          <t>Agee, Jennifer L.:</t>
        </r>
        <r>
          <rPr>
            <sz val="9"/>
            <color indexed="81"/>
            <rFont val="Tahoma"/>
            <family val="2"/>
          </rPr>
          <t xml:space="preserve">
changed 2/6/17 per SR tracking file</t>
        </r>
      </text>
    </comment>
    <comment ref="BY355" authorId="6" shapeId="0" xr:uid="{1B8AAD75-3E4D-40F8-92D0-DE8C56358FA7}">
      <text>
        <r>
          <rPr>
            <b/>
            <sz val="9"/>
            <color indexed="81"/>
            <rFont val="Tahoma"/>
            <family val="2"/>
          </rPr>
          <t>Marvin-DiPasquale, Mark C.:</t>
        </r>
        <r>
          <rPr>
            <sz val="9"/>
            <color indexed="81"/>
            <rFont val="Tahoma"/>
            <family val="2"/>
          </rPr>
          <t xml:space="preserve">
pg/filter</t>
        </r>
      </text>
    </comment>
    <comment ref="AI363" authorId="7" shapeId="0" xr:uid="{AB0E15DF-E7F6-4322-AA14-E2004B2A7A15}">
      <text>
        <r>
          <rPr>
            <b/>
            <sz val="9"/>
            <color indexed="81"/>
            <rFont val="Tahoma"/>
            <family val="2"/>
          </rPr>
          <t>Arias, Michelle R.:</t>
        </r>
        <r>
          <rPr>
            <sz val="9"/>
            <color indexed="81"/>
            <rFont val="Tahoma"/>
            <family val="2"/>
          </rPr>
          <t xml:space="preserve">
Significant amt of particles stuck to petri that could not be weighed.</t>
        </r>
      </text>
    </comment>
    <comment ref="AI370" authorId="9" shapeId="0" xr:uid="{3982505C-C301-434D-BCAB-2DAD95662A8E}">
      <text>
        <r>
          <rPr>
            <b/>
            <sz val="8"/>
            <color indexed="81"/>
            <rFont val="Tahoma"/>
            <family val="2"/>
          </rPr>
          <t>Michelle Beyer:</t>
        </r>
        <r>
          <rPr>
            <sz val="8"/>
            <color indexed="81"/>
            <rFont val="Tahoma"/>
            <family val="2"/>
          </rPr>
          <t xml:space="preserve">
particles stuck to petri</t>
        </r>
      </text>
    </comment>
    <comment ref="H391" authorId="3" shapeId="0" xr:uid="{7DBD3B09-E24E-4B45-986F-F014EBC6C62C}">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392" authorId="3" shapeId="0" xr:uid="{7A8E6625-19FE-4DB1-995F-87B9B5ACDE03}">
      <text>
        <r>
          <rPr>
            <b/>
            <sz val="9"/>
            <color indexed="81"/>
            <rFont val="Tahoma"/>
            <family val="2"/>
          </rPr>
          <t>Rose, Shanna Lynn:</t>
        </r>
        <r>
          <rPr>
            <sz val="9"/>
            <color indexed="81"/>
            <rFont val="Tahoma"/>
            <family val="2"/>
          </rPr>
          <t xml:space="preserve">
</t>
        </r>
        <r>
          <rPr>
            <sz val="10"/>
            <color indexed="81"/>
            <rFont val="Tahoma"/>
            <family val="2"/>
          </rPr>
          <t>WS/7</t>
        </r>
      </text>
    </comment>
    <comment ref="P393" authorId="3" shapeId="0" xr:uid="{610D13EE-E8AE-4F4A-812E-6AFD19EFFC14}">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402" authorId="9" shapeId="0" xr:uid="{69B7396A-0AEF-46EF-99E9-D92F797DC7DD}">
      <text>
        <r>
          <rPr>
            <b/>
            <sz val="8"/>
            <color indexed="81"/>
            <rFont val="Tahoma"/>
            <family val="2"/>
          </rPr>
          <t>Michelle Beyer:</t>
        </r>
        <r>
          <rPr>
            <sz val="8"/>
            <color indexed="81"/>
            <rFont val="Tahoma"/>
            <family val="2"/>
          </rPr>
          <t xml:space="preserve">
sample particles stuck to petri, unable to detach and weigh all particles.
</t>
        </r>
      </text>
    </comment>
    <comment ref="AG402" authorId="9" shapeId="0" xr:uid="{9C48CB2A-1C2F-4FB0-99D0-0C51B5AA6A66}">
      <text>
        <r>
          <rPr>
            <b/>
            <sz val="8"/>
            <color indexed="81"/>
            <rFont val="Tahoma"/>
            <family val="2"/>
          </rPr>
          <t>Michelle Beyer:</t>
        </r>
        <r>
          <rPr>
            <sz val="8"/>
            <color indexed="81"/>
            <rFont val="Tahoma"/>
            <family val="2"/>
          </rPr>
          <t xml:space="preserve">
sample particulates stuck to petri</t>
        </r>
      </text>
    </comment>
    <comment ref="S405" authorId="9" shapeId="0" xr:uid="{0CC67E92-E0E3-46BA-988C-11F3D7C65870}">
      <text>
        <r>
          <rPr>
            <b/>
            <sz val="8"/>
            <color indexed="81"/>
            <rFont val="Tahoma"/>
            <family val="2"/>
          </rPr>
          <t>Michelle Beyer:</t>
        </r>
        <r>
          <rPr>
            <sz val="8"/>
            <color indexed="81"/>
            <rFont val="Tahoma"/>
            <family val="2"/>
          </rPr>
          <t xml:space="preserve">
sample didn't have filter id.  It was identified by date and site id.</t>
        </r>
      </text>
    </comment>
    <comment ref="T405" authorId="2" shapeId="0" xr:uid="{EBDE1D3B-3882-4280-96FB-111B9BFF2715}">
      <text>
        <r>
          <rPr>
            <b/>
            <sz val="10"/>
            <color indexed="81"/>
            <rFont val="Tahoma"/>
            <family val="2"/>
          </rPr>
          <t>Jennifer L Agee:</t>
        </r>
        <r>
          <rPr>
            <sz val="10"/>
            <color indexed="81"/>
            <rFont val="Tahoma"/>
            <family val="2"/>
          </rPr>
          <t xml:space="preserve">
no filter tare wt. jacob still wants to run
</t>
        </r>
      </text>
    </comment>
    <comment ref="BQ405" authorId="0" shapeId="0" xr:uid="{7546576F-6C9E-4A6C-B802-310E3A58D268}">
      <text>
        <r>
          <rPr>
            <b/>
            <sz val="9"/>
            <color indexed="81"/>
            <rFont val="Tahoma"/>
            <family val="2"/>
          </rPr>
          <t>Kieu, Le:</t>
        </r>
        <r>
          <rPr>
            <sz val="9"/>
            <color indexed="81"/>
            <rFont val="Tahoma"/>
            <family val="2"/>
          </rPr>
          <t xml:space="preserve">
No initial weight. So average weight of all intital filter weight was used
</t>
        </r>
      </text>
    </comment>
    <comment ref="Z406" authorId="9" shapeId="0" xr:uid="{675299A7-33E1-4E0E-BF7A-BD03B9A5D5B6}">
      <text>
        <r>
          <rPr>
            <b/>
            <sz val="8"/>
            <color indexed="81"/>
            <rFont val="Tahoma"/>
            <family val="2"/>
          </rPr>
          <t>Michelle Beyer:</t>
        </r>
        <r>
          <rPr>
            <sz val="8"/>
            <color indexed="81"/>
            <rFont val="Tahoma"/>
            <family val="2"/>
          </rPr>
          <t xml:space="preserve">
many sample particles stuck to petri, unable to detach and weigh
</t>
        </r>
      </text>
    </comment>
    <comment ref="S407" authorId="9" shapeId="0" xr:uid="{486321EB-516E-46DC-8E2C-42C34C2C08D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407" authorId="9" shapeId="0" xr:uid="{92C8745E-C3D9-4A74-8DE1-79D83AF378FB}">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411" authorId="9" shapeId="0" xr:uid="{128AB61A-4956-4838-B71B-6AE9C2B73ABF}">
      <text>
        <r>
          <rPr>
            <b/>
            <sz val="8"/>
            <color indexed="81"/>
            <rFont val="Tahoma"/>
            <family val="2"/>
          </rPr>
          <t>Michelle Beyer:</t>
        </r>
        <r>
          <rPr>
            <sz val="8"/>
            <color indexed="81"/>
            <rFont val="Tahoma"/>
            <family val="2"/>
          </rPr>
          <t xml:space="preserve">
particles stuck to petri</t>
        </r>
      </text>
    </comment>
    <comment ref="BJ432" authorId="5" shapeId="0" xr:uid="{7B78528A-2CDC-4AF1-8FAA-1BC61A2DB627}">
      <text>
        <r>
          <rPr>
            <b/>
            <sz val="8"/>
            <color indexed="81"/>
            <rFont val="Tahoma"/>
            <family val="2"/>
          </rPr>
          <t>kakouros:</t>
        </r>
        <r>
          <rPr>
            <sz val="8"/>
            <color indexed="81"/>
            <rFont val="Tahoma"/>
            <family val="2"/>
          </rPr>
          <t xml:space="preserve">
T125-171 in COC, T125-177 on bottle</t>
        </r>
      </text>
    </comment>
    <comment ref="P434" authorId="3" shapeId="0" xr:uid="{CB809600-0A03-429A-A48E-D8258D6662EC}">
      <text>
        <r>
          <rPr>
            <b/>
            <sz val="9"/>
            <color indexed="81"/>
            <rFont val="Tahoma"/>
            <family val="2"/>
          </rPr>
          <t>Rose, Shanna Lynn:</t>
        </r>
        <r>
          <rPr>
            <sz val="9"/>
            <color indexed="81"/>
            <rFont val="Tahoma"/>
            <family val="2"/>
          </rPr>
          <t xml:space="preserve">
</t>
        </r>
        <r>
          <rPr>
            <sz val="10"/>
            <color indexed="81"/>
            <rFont val="Tahoma"/>
            <family val="2"/>
          </rPr>
          <t>WS/7</t>
        </r>
      </text>
    </comment>
    <comment ref="P435" authorId="3" shapeId="0" xr:uid="{73E6561A-8C8A-4B7E-B257-BECC7731AD3C}">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G444" authorId="1" shapeId="0" xr:uid="{E75ECC97-A5F8-4077-94CD-E847841FB587}">
      <text>
        <r>
          <rPr>
            <b/>
            <sz val="9"/>
            <color indexed="81"/>
            <rFont val="Tahoma"/>
            <family val="2"/>
          </rPr>
          <t>Agee, Jennifer L.:</t>
        </r>
        <r>
          <rPr>
            <sz val="9"/>
            <color indexed="81"/>
            <rFont val="Tahoma"/>
            <family val="2"/>
          </rPr>
          <t xml:space="preserve">
updated 6/13/16. KC</t>
        </r>
      </text>
    </comment>
    <comment ref="G445" authorId="1" shapeId="0" xr:uid="{38E39FC0-058E-4E5B-AE8D-C5F0B91C530A}">
      <text>
        <r>
          <rPr>
            <b/>
            <sz val="9"/>
            <color indexed="81"/>
            <rFont val="Tahoma"/>
            <family val="2"/>
          </rPr>
          <t>Agee, Jennifer L.:</t>
        </r>
        <r>
          <rPr>
            <sz val="9"/>
            <color indexed="81"/>
            <rFont val="Tahoma"/>
            <family val="2"/>
          </rPr>
          <t xml:space="preserve">
updated STAID code 6/9/16</t>
        </r>
      </text>
    </comment>
    <comment ref="G448" authorId="1" shapeId="0" xr:uid="{D23DC25E-6997-43C7-A4E6-792CFCBE5EC9}">
      <text>
        <r>
          <rPr>
            <b/>
            <sz val="9"/>
            <color indexed="81"/>
            <rFont val="Tahoma"/>
            <family val="2"/>
          </rPr>
          <t>Agee, Jennifer L.:</t>
        </r>
        <r>
          <rPr>
            <sz val="9"/>
            <color indexed="81"/>
            <rFont val="Tahoma"/>
            <family val="2"/>
          </rPr>
          <t xml:space="preserve">
updated STAID code 6/9/16 </t>
        </r>
      </text>
    </comment>
    <comment ref="G449" authorId="1" shapeId="0" xr:uid="{69B6DCF3-6633-4B67-B666-42108DB7E182}">
      <text>
        <r>
          <rPr>
            <b/>
            <sz val="9"/>
            <color indexed="81"/>
            <rFont val="Tahoma"/>
            <family val="2"/>
          </rPr>
          <t>Agee, Jennifer L.:</t>
        </r>
        <r>
          <rPr>
            <sz val="9"/>
            <color indexed="81"/>
            <rFont val="Tahoma"/>
            <family val="2"/>
          </rPr>
          <t xml:space="preserve">
updated STAID code 6/9/16</t>
        </r>
      </text>
    </comment>
    <comment ref="N450" authorId="3" shapeId="0" xr:uid="{1C14234F-0772-456F-B0D0-E826D5C73F54}">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0" authorId="3" shapeId="0" xr:uid="{13303089-E694-43EC-8940-E7F6B86A2658}">
      <text>
        <r>
          <rPr>
            <b/>
            <sz val="9"/>
            <color indexed="81"/>
            <rFont val="Tahoma"/>
            <family val="2"/>
          </rPr>
          <t>Rose, Shanna Lynn:</t>
        </r>
        <r>
          <rPr>
            <sz val="9"/>
            <color indexed="81"/>
            <rFont val="Tahoma"/>
            <family val="2"/>
          </rPr>
          <t xml:space="preserve">
</t>
        </r>
        <r>
          <rPr>
            <sz val="10"/>
            <color indexed="81"/>
            <rFont val="Tahoma"/>
            <family val="2"/>
          </rPr>
          <t>WS/7</t>
        </r>
      </text>
    </comment>
    <comment ref="N451" authorId="3" shapeId="0" xr:uid="{21111C3A-3E29-4527-9391-AED9DAA3A5BC}">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1" authorId="3" shapeId="0" xr:uid="{539D596C-C790-422B-9B2B-EA15AFEB87B6}">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452" authorId="3" shapeId="0" xr:uid="{49921773-8DB2-44EA-84F8-B3D9CAFD2903}">
      <text>
        <r>
          <rPr>
            <b/>
            <sz val="9"/>
            <color indexed="81"/>
            <rFont val="Tahoma"/>
            <family val="2"/>
          </rPr>
          <t>Rose, Shanna Lynn:</t>
        </r>
        <r>
          <rPr>
            <sz val="9"/>
            <color indexed="81"/>
            <rFont val="Tahoma"/>
            <family val="2"/>
          </rPr>
          <t xml:space="preserve">
</t>
        </r>
        <r>
          <rPr>
            <sz val="10"/>
            <color indexed="81"/>
            <rFont val="Tahoma"/>
            <family val="2"/>
          </rPr>
          <t>WS/7</t>
        </r>
      </text>
    </comment>
    <comment ref="P453" authorId="3" shapeId="0" xr:uid="{452A295A-2352-400F-B7F9-9DACC46C9AFB}">
      <text>
        <r>
          <rPr>
            <b/>
            <sz val="9"/>
            <color indexed="81"/>
            <rFont val="Tahoma"/>
            <family val="2"/>
          </rPr>
          <t>Rose, Shanna Lynn:</t>
        </r>
        <r>
          <rPr>
            <sz val="10"/>
            <color indexed="81"/>
            <rFont val="Tahoma"/>
            <family val="2"/>
          </rPr>
          <t xml:space="preserve">
WSQ/7/time=1410</t>
        </r>
      </text>
    </comment>
    <comment ref="CI456" authorId="2" shapeId="0" xr:uid="{D40091A1-231A-4C34-9DB4-845C29054AD4}">
      <text>
        <r>
          <rPr>
            <b/>
            <sz val="10"/>
            <color indexed="81"/>
            <rFont val="Tahoma"/>
            <family val="2"/>
          </rPr>
          <t>Jennifer L Agee:</t>
        </r>
        <r>
          <rPr>
            <sz val="10"/>
            <color indexed="81"/>
            <rFont val="Tahoma"/>
            <family val="2"/>
          </rPr>
          <t xml:space="preserve">
program crashed lost result</t>
        </r>
      </text>
    </comment>
    <comment ref="CM456" authorId="2" shapeId="0" xr:uid="{67B1BFFF-96D0-41EC-9D88-1AD91D7BCAE2}">
      <text>
        <r>
          <rPr>
            <b/>
            <sz val="10"/>
            <color indexed="81"/>
            <rFont val="Tahoma"/>
            <family val="2"/>
          </rPr>
          <t>Jennifer L Agee:</t>
        </r>
        <r>
          <rPr>
            <sz val="10"/>
            <color indexed="81"/>
            <rFont val="Tahoma"/>
            <family val="2"/>
          </rPr>
          <t xml:space="preserve">
program crashed lost result</t>
        </r>
      </text>
    </comment>
    <comment ref="CQ456" authorId="2" shapeId="0" xr:uid="{6D6D4A03-8808-4EFA-B5E5-0C5632C400E1}">
      <text>
        <r>
          <rPr>
            <b/>
            <sz val="10"/>
            <color indexed="81"/>
            <rFont val="Tahoma"/>
            <family val="2"/>
          </rPr>
          <t>Jennifer L Agee:</t>
        </r>
        <r>
          <rPr>
            <sz val="10"/>
            <color indexed="81"/>
            <rFont val="Tahoma"/>
            <family val="2"/>
          </rPr>
          <t xml:space="preserve">
program crashed lost result</t>
        </r>
      </text>
    </comment>
    <comment ref="R464" authorId="12" shapeId="0" xr:uid="{DA00C0E5-3B0E-4624-AF7F-558C5CB0D635}">
      <text>
        <r>
          <rPr>
            <b/>
            <sz val="9"/>
            <color indexed="81"/>
            <rFont val="Tahoma"/>
            <family val="2"/>
          </rPr>
          <t>Charles N Alpers:</t>
        </r>
        <r>
          <rPr>
            <sz val="9"/>
            <color indexed="81"/>
            <rFont val="Tahoma"/>
            <family val="2"/>
          </rPr>
          <t xml:space="preserve">
MeHg/THg in filtered water is anomalously low -- check both THg-F and MeHg-F</t>
        </r>
      </text>
    </comment>
    <comment ref="BK464" authorId="1" shapeId="0" xr:uid="{01413AA4-5B08-4381-8629-760F4067D24D}">
      <text>
        <r>
          <rPr>
            <b/>
            <sz val="9"/>
            <color indexed="81"/>
            <rFont val="Tahoma"/>
            <family val="2"/>
          </rPr>
          <t>Agee, Jennifer L.:</t>
        </r>
        <r>
          <rPr>
            <sz val="9"/>
            <color indexed="81"/>
            <rFont val="Tahoma"/>
            <family val="2"/>
          </rPr>
          <t xml:space="preserve">
this was run in duplicate </t>
        </r>
      </text>
    </comment>
    <comment ref="BP464" authorId="12" shapeId="0" xr:uid="{C9DB0B1D-EF77-4379-87EB-76CF3689B03C}">
      <text>
        <r>
          <rPr>
            <b/>
            <sz val="9"/>
            <color indexed="81"/>
            <rFont val="Tahoma"/>
            <family val="2"/>
          </rPr>
          <t>Charles N Alpers:</t>
        </r>
        <r>
          <rPr>
            <sz val="9"/>
            <color indexed="81"/>
            <rFont val="Tahoma"/>
            <family val="2"/>
          </rPr>
          <t xml:space="preserve">
This ratio is anomalously low.</t>
        </r>
      </text>
    </comment>
    <comment ref="AK468" authorId="9" shapeId="0" xr:uid="{C61B4054-7531-4957-9996-9314A1E88679}">
      <text>
        <r>
          <rPr>
            <b/>
            <sz val="8"/>
            <color indexed="81"/>
            <rFont val="Tahoma"/>
            <family val="2"/>
          </rPr>
          <t>Michelle Beyer:</t>
        </r>
        <r>
          <rPr>
            <sz val="8"/>
            <color indexed="81"/>
            <rFont val="Tahoma"/>
            <family val="2"/>
          </rPr>
          <t xml:space="preserve">
petri says 250 ml, so MA changed on TSS.</t>
        </r>
      </text>
    </comment>
    <comment ref="CI471" authorId="2" shapeId="0" xr:uid="{78395E75-A66B-4E51-B7B8-33C2B846D82F}">
      <text>
        <r>
          <rPr>
            <b/>
            <sz val="10"/>
            <color indexed="81"/>
            <rFont val="Tahoma"/>
            <family val="2"/>
          </rPr>
          <t>Jennifer L Agee:</t>
        </r>
        <r>
          <rPr>
            <sz val="10"/>
            <color indexed="81"/>
            <rFont val="Tahoma"/>
            <family val="2"/>
          </rPr>
          <t xml:space="preserve">
program crashed lost result</t>
        </r>
      </text>
    </comment>
    <comment ref="CM471" authorId="2" shapeId="0" xr:uid="{E561BABE-E31F-4CB0-BD8C-3E2F12DF4EC2}">
      <text>
        <r>
          <rPr>
            <b/>
            <sz val="10"/>
            <color indexed="81"/>
            <rFont val="Tahoma"/>
            <family val="2"/>
          </rPr>
          <t>Jennifer L Agee:</t>
        </r>
        <r>
          <rPr>
            <sz val="10"/>
            <color indexed="81"/>
            <rFont val="Tahoma"/>
            <family val="2"/>
          </rPr>
          <t xml:space="preserve">
program crashed lost result</t>
        </r>
      </text>
    </comment>
    <comment ref="CQ471" authorId="2" shapeId="0" xr:uid="{5CE9726D-E442-4317-9857-D86CE19CBCCB}">
      <text>
        <r>
          <rPr>
            <b/>
            <sz val="10"/>
            <color indexed="81"/>
            <rFont val="Tahoma"/>
            <family val="2"/>
          </rPr>
          <t>Jennifer L Agee:</t>
        </r>
        <r>
          <rPr>
            <sz val="10"/>
            <color indexed="81"/>
            <rFont val="Tahoma"/>
            <family val="2"/>
          </rPr>
          <t xml:space="preserve">
program crashed lost result</t>
        </r>
      </text>
    </comment>
    <comment ref="G473" authorId="1" shapeId="0" xr:uid="{9F7FB9AA-4C68-4B40-987F-EFF0F711C929}">
      <text>
        <r>
          <rPr>
            <b/>
            <sz val="9"/>
            <color indexed="81"/>
            <rFont val="Tahoma"/>
            <family val="2"/>
          </rPr>
          <t>Agee, Jennifer L.:</t>
        </r>
        <r>
          <rPr>
            <sz val="9"/>
            <color indexed="81"/>
            <rFont val="Tahoma"/>
            <family val="2"/>
          </rPr>
          <t xml:space="preserve">
changed 6/13/16. KC</t>
        </r>
      </text>
    </comment>
    <comment ref="H473" authorId="1" shapeId="0" xr:uid="{CDB3ABAB-101A-4497-BD2D-633878CEDABE}">
      <text>
        <r>
          <rPr>
            <b/>
            <sz val="9"/>
            <color indexed="81"/>
            <rFont val="Tahoma"/>
            <family val="2"/>
          </rPr>
          <t>Agee, Jennifer L.:</t>
        </r>
        <r>
          <rPr>
            <sz val="9"/>
            <color indexed="81"/>
            <rFont val="Tahoma"/>
            <family val="2"/>
          </rPr>
          <t xml:space="preserve">
changed time 12/14/15, time adjusted again as per KC to 1320</t>
        </r>
      </text>
    </comment>
    <comment ref="Q473" authorId="1" shapeId="0" xr:uid="{EE2C1EBD-AE82-4458-B506-27E1E2C4B6C9}">
      <text>
        <r>
          <rPr>
            <b/>
            <sz val="9"/>
            <color indexed="81"/>
            <rFont val="Tahoma"/>
            <family val="2"/>
          </rPr>
          <t>Agee, Jennifer L.:</t>
        </r>
        <r>
          <rPr>
            <sz val="9"/>
            <color indexed="81"/>
            <rFont val="Tahoma"/>
            <family val="2"/>
          </rPr>
          <t xml:space="preserve">
changed time 12/14/15</t>
        </r>
      </text>
    </comment>
    <comment ref="R473" authorId="12" shapeId="0" xr:uid="{EA433DDA-B2A4-4B91-90A9-5057BF4EC5DA}">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73" authorId="7" shapeId="0" xr:uid="{8D4B4075-A8EC-4357-B4AD-027800CD1930}">
      <text>
        <r>
          <rPr>
            <b/>
            <sz val="9"/>
            <color indexed="81"/>
            <rFont val="Tahoma"/>
            <family val="2"/>
          </rPr>
          <t>Arias, Michelle R.:</t>
        </r>
        <r>
          <rPr>
            <sz val="9"/>
            <color indexed="81"/>
            <rFont val="Tahoma"/>
            <family val="2"/>
          </rPr>
          <t xml:space="preserve">
Petri does say 1960 ml.  Seems strange considering other filters had less. ?????</t>
        </r>
      </text>
    </comment>
    <comment ref="Z493" authorId="9" shapeId="0" xr:uid="{A34A1931-D76A-4E77-AFBF-02C0BA63F8A8}">
      <text>
        <r>
          <rPr>
            <b/>
            <sz val="8"/>
            <color indexed="81"/>
            <rFont val="Tahoma"/>
            <family val="2"/>
          </rPr>
          <t>Michelle Beyer:</t>
        </r>
        <r>
          <rPr>
            <sz val="8"/>
            <color indexed="81"/>
            <rFont val="Tahoma"/>
            <family val="2"/>
          </rPr>
          <t xml:space="preserve">
many sample particles stuck to petri, unable to detach and weigh</t>
        </r>
      </text>
    </comment>
    <comment ref="AD493" authorId="2" shapeId="0" xr:uid="{0D82958D-DC25-498D-9482-C9DE7CFACBC4}">
      <text>
        <r>
          <rPr>
            <b/>
            <sz val="10"/>
            <color indexed="81"/>
            <rFont val="Tahoma"/>
            <family val="2"/>
          </rPr>
          <t>Jennifer L Agee:</t>
        </r>
        <r>
          <rPr>
            <sz val="10"/>
            <color indexed="81"/>
            <rFont val="Tahoma"/>
            <family val="2"/>
          </rPr>
          <t xml:space="preserve">
no volume recorded, Jacob would still like it run</t>
        </r>
      </text>
    </comment>
    <comment ref="AG493" authorId="9" shapeId="0" xr:uid="{D7F400FA-B75F-49F3-99DF-85DF0BCDB933}">
      <text>
        <r>
          <rPr>
            <b/>
            <sz val="8"/>
            <color indexed="81"/>
            <rFont val="Tahoma"/>
            <family val="2"/>
          </rPr>
          <t>Michelle Beyer:</t>
        </r>
        <r>
          <rPr>
            <sz val="8"/>
            <color indexed="81"/>
            <rFont val="Tahoma"/>
            <family val="2"/>
          </rPr>
          <t xml:space="preserve">
petri not labeled w/ "e", just SBW-105</t>
        </r>
      </text>
    </comment>
    <comment ref="BY493" authorId="9" shapeId="0" xr:uid="{31EA15A6-48FF-4F12-993F-C581DFF8366B}">
      <text>
        <r>
          <rPr>
            <b/>
            <sz val="8"/>
            <color indexed="81"/>
            <rFont val="Tahoma"/>
            <family val="2"/>
          </rPr>
          <t>Michelle Beyer:</t>
        </r>
        <r>
          <rPr>
            <sz val="8"/>
            <color indexed="81"/>
            <rFont val="Tahoma"/>
            <family val="2"/>
          </rPr>
          <t xml:space="preserve">
many sample particles stuck to petri, unable to detach and weigh</t>
        </r>
      </text>
    </comment>
    <comment ref="CD493" authorId="5" shapeId="0" xr:uid="{15F148B3-A293-4B1E-89E6-CF9CD147881C}">
      <text>
        <r>
          <rPr>
            <b/>
            <sz val="8"/>
            <color indexed="81"/>
            <rFont val="Tahoma"/>
            <family val="2"/>
          </rPr>
          <t>kakouros:</t>
        </r>
        <r>
          <rPr>
            <sz val="8"/>
            <color indexed="81"/>
            <rFont val="Tahoma"/>
            <family val="2"/>
          </rPr>
          <t xml:space="preserve">
filtered volume missing</t>
        </r>
      </text>
    </comment>
    <comment ref="CE493" authorId="5" shapeId="0" xr:uid="{151E1C9D-7CE6-4586-9C3E-34B2483051B8}">
      <text>
        <r>
          <rPr>
            <b/>
            <sz val="8"/>
            <color indexed="81"/>
            <rFont val="Tahoma"/>
            <family val="2"/>
          </rPr>
          <t>kakouros:</t>
        </r>
        <r>
          <rPr>
            <sz val="8"/>
            <color indexed="81"/>
            <rFont val="Tahoma"/>
            <family val="2"/>
          </rPr>
          <t xml:space="preserve">
filtered volume missing</t>
        </r>
      </text>
    </comment>
    <comment ref="CL538" authorId="1" shapeId="0" xr:uid="{76C2F8DE-2A25-4D29-A659-8E58A101399A}">
      <text>
        <r>
          <rPr>
            <b/>
            <sz val="9"/>
            <color indexed="81"/>
            <rFont val="Tahoma"/>
            <family val="2"/>
          </rPr>
          <t>Agee, Jennifer L.:</t>
        </r>
        <r>
          <rPr>
            <sz val="9"/>
            <color indexed="81"/>
            <rFont val="Tahoma"/>
            <family val="2"/>
          </rPr>
          <t xml:space="preserve">
2017 QA flag at level of instrument</t>
        </r>
      </text>
    </comment>
    <comment ref="CP538" authorId="1" shapeId="0" xr:uid="{41AFE670-45E8-4846-A19F-0ABE39004529}">
      <text>
        <r>
          <rPr>
            <b/>
            <sz val="9"/>
            <color indexed="81"/>
            <rFont val="Tahoma"/>
            <family val="2"/>
          </rPr>
          <t>Agee, Jennifer L.:</t>
        </r>
        <r>
          <rPr>
            <sz val="9"/>
            <color indexed="81"/>
            <rFont val="Tahoma"/>
            <family val="2"/>
          </rPr>
          <t xml:space="preserve">
2017 QA flag at level of instrument</t>
        </r>
      </text>
    </comment>
    <comment ref="CL539" authorId="1" shapeId="0" xr:uid="{762BF03B-D271-4DC3-891D-F1855C8B52FF}">
      <text>
        <r>
          <rPr>
            <b/>
            <sz val="9"/>
            <color indexed="81"/>
            <rFont val="Tahoma"/>
            <family val="2"/>
          </rPr>
          <t>Agee, Jennifer L.:</t>
        </r>
        <r>
          <rPr>
            <sz val="9"/>
            <color indexed="81"/>
            <rFont val="Tahoma"/>
            <family val="2"/>
          </rPr>
          <t xml:space="preserve">
2017 QA flag at level of instrument</t>
        </r>
      </text>
    </comment>
    <comment ref="CP539" authorId="1" shapeId="0" xr:uid="{EF5F841A-BD3A-46F0-B540-437D920B4B5F}">
      <text>
        <r>
          <rPr>
            <b/>
            <sz val="9"/>
            <color indexed="81"/>
            <rFont val="Tahoma"/>
            <family val="2"/>
          </rPr>
          <t>Agee, Jennifer L.:</t>
        </r>
        <r>
          <rPr>
            <sz val="9"/>
            <color indexed="81"/>
            <rFont val="Tahoma"/>
            <family val="2"/>
          </rPr>
          <t xml:space="preserve">
2017 QA flag at level of instrument</t>
        </r>
      </text>
    </comment>
    <comment ref="CL541" authorId="1" shapeId="0" xr:uid="{94C9E9D7-DC7F-4690-8796-940904B97EC6}">
      <text>
        <r>
          <rPr>
            <b/>
            <sz val="9"/>
            <color indexed="81"/>
            <rFont val="Tahoma"/>
            <family val="2"/>
          </rPr>
          <t>Agee, Jennifer L.:</t>
        </r>
        <r>
          <rPr>
            <sz val="9"/>
            <color indexed="81"/>
            <rFont val="Tahoma"/>
            <family val="2"/>
          </rPr>
          <t xml:space="preserve">
2017 QA flag at level of instrument</t>
        </r>
      </text>
    </comment>
    <comment ref="CP541" authorId="1" shapeId="0" xr:uid="{EC7A879F-385B-4D81-B890-D07A27FB3898}">
      <text>
        <r>
          <rPr>
            <b/>
            <sz val="9"/>
            <color indexed="81"/>
            <rFont val="Tahoma"/>
            <family val="2"/>
          </rPr>
          <t>Agee, Jennifer L.:</t>
        </r>
        <r>
          <rPr>
            <sz val="9"/>
            <color indexed="81"/>
            <rFont val="Tahoma"/>
            <family val="2"/>
          </rPr>
          <t xml:space="preserve">
2017 QA flag at level of instrument</t>
        </r>
      </text>
    </comment>
    <comment ref="P543" authorId="3" shapeId="0" xr:uid="{38FA47B1-E852-4EBF-BCB2-C16F6105118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543" authorId="1" shapeId="0" xr:uid="{170A9DD9-3400-4FC4-A0AC-F388464076CC}">
      <text>
        <r>
          <rPr>
            <b/>
            <sz val="9"/>
            <color indexed="81"/>
            <rFont val="Tahoma"/>
            <family val="2"/>
          </rPr>
          <t>Agee, Jennifer L.:</t>
        </r>
        <r>
          <rPr>
            <sz val="9"/>
            <color indexed="81"/>
            <rFont val="Tahoma"/>
            <family val="2"/>
          </rPr>
          <t xml:space="preserve">
updated 9/25/17
</t>
        </r>
      </text>
    </comment>
    <comment ref="H548" authorId="1" shapeId="0" xr:uid="{8B558C00-179F-4ADA-BB52-B7B3BB1AA008}">
      <text>
        <r>
          <rPr>
            <b/>
            <sz val="9"/>
            <color indexed="81"/>
            <rFont val="Tahoma"/>
            <family val="2"/>
          </rPr>
          <t>Agee, Jennifer L.:</t>
        </r>
        <r>
          <rPr>
            <sz val="9"/>
            <color indexed="81"/>
            <rFont val="Tahoma"/>
            <family val="2"/>
          </rPr>
          <t xml:space="preserve">
time changed 2/6/17 per SR tracking file
</t>
        </r>
      </text>
    </comment>
    <comment ref="H549" authorId="1" shapeId="0" xr:uid="{6B01DCC4-4CF7-4A93-99AF-25067BBBF409}">
      <text>
        <r>
          <rPr>
            <b/>
            <sz val="9"/>
            <color indexed="81"/>
            <rFont val="Tahoma"/>
            <family val="2"/>
          </rPr>
          <t>Agee, Jennifer L.:</t>
        </r>
        <r>
          <rPr>
            <sz val="9"/>
            <color indexed="81"/>
            <rFont val="Tahoma"/>
            <family val="2"/>
          </rPr>
          <t xml:space="preserve">
time changed 2/6/17 ja. SR tracking file
</t>
        </r>
      </text>
    </comment>
    <comment ref="Q549" authorId="1" shapeId="0" xr:uid="{1DF812A1-2B6D-4594-828F-8B6C08A3704B}">
      <text>
        <r>
          <rPr>
            <b/>
            <sz val="9"/>
            <color indexed="81"/>
            <rFont val="Tahoma"/>
            <family val="2"/>
          </rPr>
          <t>Agee, Jennifer L.:</t>
        </r>
        <r>
          <rPr>
            <sz val="9"/>
            <color indexed="81"/>
            <rFont val="Tahoma"/>
            <family val="2"/>
          </rPr>
          <t xml:space="preserve">
time changed 2/6/17 ja. SR tracking file
</t>
        </r>
      </text>
    </comment>
    <comment ref="H550" authorId="1" shapeId="0" xr:uid="{9E7A26F0-CB8E-4A65-AC05-4F4CCB7D62B9}">
      <text>
        <r>
          <rPr>
            <b/>
            <sz val="9"/>
            <color indexed="81"/>
            <rFont val="Tahoma"/>
            <family val="2"/>
          </rPr>
          <t>Agee, Jennifer L.:</t>
        </r>
        <r>
          <rPr>
            <sz val="9"/>
            <color indexed="81"/>
            <rFont val="Tahoma"/>
            <family val="2"/>
          </rPr>
          <t xml:space="preserve">
time changed 2/6/17 ja. SR tracking file
</t>
        </r>
      </text>
    </comment>
    <comment ref="Q550" authorId="1" shapeId="0" xr:uid="{773E19E7-E07F-409A-AE37-D5D84CD69CFD}">
      <text>
        <r>
          <rPr>
            <b/>
            <sz val="9"/>
            <color indexed="81"/>
            <rFont val="Tahoma"/>
            <family val="2"/>
          </rPr>
          <t>Agee, Jennifer L.:</t>
        </r>
        <r>
          <rPr>
            <sz val="9"/>
            <color indexed="81"/>
            <rFont val="Tahoma"/>
            <family val="2"/>
          </rPr>
          <t xml:space="preserve">
time changed 2/6/17 ja. SR tracking file
</t>
        </r>
      </text>
    </comment>
    <comment ref="BY552" authorId="1" shapeId="0" xr:uid="{61DB1CE3-FBBF-4F6B-B58C-0A90B4CEEA30}">
      <text>
        <r>
          <rPr>
            <b/>
            <sz val="9"/>
            <color indexed="81"/>
            <rFont val="Tahoma"/>
            <family val="2"/>
          </rPr>
          <t>Agee, Jennifer L.:</t>
        </r>
        <r>
          <rPr>
            <sz val="9"/>
            <color indexed="81"/>
            <rFont val="Tahoma"/>
            <family val="2"/>
          </rPr>
          <t xml:space="preserve">
negative mass &lt;MDL
pg/filter</t>
        </r>
      </text>
    </comment>
    <comment ref="E553" authorId="3" shapeId="0" xr:uid="{F209C14B-FA66-4E9C-ACA6-6478D4F21126}">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4" authorId="3" shapeId="0" xr:uid="{004A897C-33F0-4EA5-B9F5-1CA2D90549DF}">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5" authorId="3" shapeId="0" xr:uid="{1D4CA29D-DFEC-4E92-B9D2-5C9B1551BEC5}">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R563" authorId="1" shapeId="0" xr:uid="{A8F49220-9B26-41C0-ACF4-75758C006F26}">
      <text>
        <r>
          <rPr>
            <b/>
            <sz val="9"/>
            <color indexed="81"/>
            <rFont val="Tahoma"/>
            <family val="2"/>
          </rPr>
          <t>Agee, Jennifer L.:</t>
        </r>
        <r>
          <rPr>
            <sz val="9"/>
            <color indexed="81"/>
            <rFont val="Tahoma"/>
            <family val="2"/>
          </rPr>
          <t xml:space="preserve">
Fisher Sci Trace Metal Grade HCl, Lot # 4116060, exp. 7/26/2019</t>
        </r>
      </text>
    </comment>
    <comment ref="BU564" authorId="1" shapeId="0" xr:uid="{4488ED07-1194-493D-975B-78A2EE80CB72}">
      <text>
        <r>
          <rPr>
            <b/>
            <sz val="9"/>
            <color indexed="81"/>
            <rFont val="Tahoma"/>
            <family val="2"/>
          </rPr>
          <t>Agee, Jennifer L.:</t>
        </r>
        <r>
          <rPr>
            <sz val="9"/>
            <color indexed="81"/>
            <rFont val="Tahoma"/>
            <family val="2"/>
          </rPr>
          <t xml:space="preserve">
0.01 ng/filter, &lt;MDL
</t>
        </r>
      </text>
    </comment>
    <comment ref="BY564" authorId="1" shapeId="0" xr:uid="{0136E81B-208E-46EA-A785-44D49C538090}">
      <text>
        <r>
          <rPr>
            <b/>
            <sz val="9"/>
            <color indexed="81"/>
            <rFont val="Tahoma"/>
            <family val="2"/>
          </rPr>
          <t>Agee, Jennifer L.:</t>
        </r>
        <r>
          <rPr>
            <sz val="9"/>
            <color indexed="81"/>
            <rFont val="Tahoma"/>
            <family val="2"/>
          </rPr>
          <t xml:space="preserve">
0.80 pg/filter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Arias, Michelle R.</author>
    <author>Marvin-DiPasquale, Mark C.</author>
  </authors>
  <commentList>
    <comment ref="AH4" authorId="0" shapeId="0" xr:uid="{A0D0EFD2-05C0-4CC5-B319-DBC7AA503116}">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AS4" authorId="0" shapeId="0" xr:uid="{CC3DB21B-C236-49E7-809A-3EBB91D3C8A9}">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D4" authorId="0" shapeId="0" xr:uid="{7DF5462B-103B-4538-9C92-4EA4768E0C16}">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O8" authorId="1" shapeId="0" xr:uid="{6965BFB4-C118-4D68-9F2D-D5D9174288F3}">
      <text>
        <r>
          <rPr>
            <b/>
            <sz val="9"/>
            <color indexed="81"/>
            <rFont val="Tahoma"/>
            <family val="2"/>
          </rPr>
          <t>Agee, Jennifer L.:</t>
        </r>
        <r>
          <rPr>
            <sz val="9"/>
            <color indexed="81"/>
            <rFont val="Tahoma"/>
            <family val="2"/>
          </rPr>
          <t xml:space="preserve">
used for flagging CCSB data 2010-2013. Lowest std ratio. </t>
        </r>
      </text>
    </comment>
    <comment ref="AU8" authorId="1" shapeId="0" xr:uid="{71ABA69F-F33B-45E3-8DE3-869E15F14000}">
      <text>
        <r>
          <rPr>
            <b/>
            <sz val="9"/>
            <color indexed="81"/>
            <rFont val="Tahoma"/>
            <family val="2"/>
          </rPr>
          <t>Agee, Jennifer L.:</t>
        </r>
        <r>
          <rPr>
            <sz val="9"/>
            <color indexed="81"/>
            <rFont val="Tahoma"/>
            <family val="2"/>
          </rPr>
          <t xml:space="preserve">
used for flagging CCSB data 2010-2013. Lowest std ratio. </t>
        </r>
      </text>
    </comment>
    <comment ref="AZ8" authorId="1" shapeId="0" xr:uid="{18080412-23DB-4448-B03E-7CCDCE5E9A98}">
      <text>
        <r>
          <rPr>
            <b/>
            <sz val="9"/>
            <color indexed="81"/>
            <rFont val="Tahoma"/>
            <family val="2"/>
          </rPr>
          <t>Agee, Jennifer L.:</t>
        </r>
        <r>
          <rPr>
            <sz val="9"/>
            <color indexed="81"/>
            <rFont val="Tahoma"/>
            <family val="2"/>
          </rPr>
          <t xml:space="preserve">
used for flagging CCSB data 2010-2013. Lowest std ratio. </t>
        </r>
      </text>
    </comment>
    <comment ref="BF8" authorId="1" shapeId="0" xr:uid="{DECBBB09-DEC8-4CAE-8092-DAC47352E7FC}">
      <text>
        <r>
          <rPr>
            <b/>
            <sz val="9"/>
            <color indexed="81"/>
            <rFont val="Tahoma"/>
            <family val="2"/>
          </rPr>
          <t>Agee, Jennifer L.:</t>
        </r>
        <r>
          <rPr>
            <sz val="9"/>
            <color indexed="81"/>
            <rFont val="Tahoma"/>
            <family val="2"/>
          </rPr>
          <t xml:space="preserve">
used for flagging CCSB data 2010-2013. Lowest std ratio. </t>
        </r>
      </text>
    </comment>
    <comment ref="BJ8" authorId="1" shapeId="0" xr:uid="{2995550E-905B-4228-9E9E-7D20EA17A570}">
      <text>
        <r>
          <rPr>
            <b/>
            <sz val="9"/>
            <color indexed="81"/>
            <rFont val="Tahoma"/>
            <family val="2"/>
          </rPr>
          <t>Agee, Jennifer L.:</t>
        </r>
        <r>
          <rPr>
            <sz val="9"/>
            <color indexed="81"/>
            <rFont val="Tahoma"/>
            <family val="2"/>
          </rPr>
          <t xml:space="preserve">
used for flagging CCSB data 2010-2013. Lowest std ratio. </t>
        </r>
      </text>
    </comment>
    <comment ref="BO8" authorId="1" shapeId="0" xr:uid="{ACDD401C-D653-48F3-BB22-F8B2FD0400C7}">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9D0FB964-4732-4097-85DC-6A6B325CB018}">
      <text>
        <r>
          <rPr>
            <b/>
            <sz val="9"/>
            <color indexed="81"/>
            <rFont val="Tahoma"/>
            <family val="2"/>
          </rPr>
          <t>Agee, Jennifer L.:</t>
        </r>
        <r>
          <rPr>
            <sz val="9"/>
            <color indexed="81"/>
            <rFont val="Tahoma"/>
            <family val="2"/>
          </rPr>
          <t xml:space="preserve">
used for flagging CCSB data 2010-2013. Lowest std ratio. </t>
        </r>
      </text>
    </comment>
    <comment ref="BX8" authorId="1" shapeId="0" xr:uid="{25E53922-E247-4BE1-A9FB-AC3E0D9603C9}">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8AE0EAB6-19F8-4F85-98AC-2B3049ED2A69}">
      <text>
        <r>
          <rPr>
            <b/>
            <sz val="9"/>
            <color indexed="81"/>
            <rFont val="Tahoma"/>
            <family val="2"/>
          </rPr>
          <t>Agee, Jennifer L.:</t>
        </r>
        <r>
          <rPr>
            <sz val="9"/>
            <color indexed="81"/>
            <rFont val="Tahoma"/>
            <family val="2"/>
          </rPr>
          <t xml:space="preserve">
used for flagging CCSB data 2010-2013. Lowest std ratio. </t>
        </r>
      </text>
    </comment>
    <comment ref="AX19" authorId="2" shapeId="0" xr:uid="{20F62FA4-4DA7-4C22-8F7F-C3C573F93753}">
      <text>
        <r>
          <rPr>
            <b/>
            <sz val="9"/>
            <color indexed="81"/>
            <rFont val="Tahoma"/>
            <family val="2"/>
          </rPr>
          <t>Rose, Shanna Lynn:</t>
        </r>
        <r>
          <rPr>
            <sz val="9"/>
            <color indexed="81"/>
            <rFont val="Tahoma"/>
            <family val="2"/>
          </rPr>
          <t xml:space="preserve">
Is 0.04 in NWIS.
(default rounding)
-8/23/18
Is 0.035 in NWIS. Default rounding made it 0.04.
-slrose, 10/12/18</t>
        </r>
      </text>
    </comment>
    <comment ref="D22" authorId="1" shapeId="0" xr:uid="{BCE0F91C-44CD-4B5D-8AD5-F25A1C525949}">
      <text>
        <r>
          <rPr>
            <b/>
            <sz val="9"/>
            <color indexed="81"/>
            <rFont val="Tahoma"/>
            <family val="2"/>
          </rPr>
          <t>Agee, Jennifer L.:</t>
        </r>
        <r>
          <rPr>
            <sz val="9"/>
            <color indexed="81"/>
            <rFont val="Tahoma"/>
            <family val="2"/>
          </rPr>
          <t xml:space="preserve">
changed from 1330 to 1300 4/18/17</t>
        </r>
      </text>
    </comment>
    <comment ref="BH24" authorId="2" shapeId="0" xr:uid="{E1C159E2-1ACA-4CBE-BDFD-02487CF2D408}">
      <text>
        <r>
          <rPr>
            <b/>
            <sz val="9"/>
            <color indexed="81"/>
            <rFont val="Tahoma"/>
            <family val="2"/>
          </rPr>
          <t>Rose, Shanna Lynn:</t>
        </r>
        <r>
          <rPr>
            <sz val="9"/>
            <color indexed="81"/>
            <rFont val="Tahoma"/>
            <family val="2"/>
          </rPr>
          <t xml:space="preserve">
Is 96.5 in NWIS
(default rounding)
-8/23/18
Is 96.55 in NWIS. Default rounding by NWIS made it 96.5.
-slrose, 10/12/18</t>
        </r>
      </text>
    </comment>
    <comment ref="BQ24" authorId="2" shapeId="0" xr:uid="{985AC21A-EB56-4313-8E40-0D0EA9E6FE3D}">
      <text>
        <r>
          <rPr>
            <b/>
            <sz val="9"/>
            <color indexed="81"/>
            <rFont val="Tahoma"/>
            <family val="2"/>
          </rPr>
          <t>Rose, Shanna Lynn:</t>
        </r>
        <r>
          <rPr>
            <sz val="9"/>
            <color indexed="81"/>
            <rFont val="Tahoma"/>
            <family val="2"/>
          </rPr>
          <t xml:space="preserve">
Is 0.666 in NWIS (default rounding)
-8/23/18
Jen says 0.666 is the env sample value. NWIS is okay. 0.680 is averaged with an ADUP.
-10/15/18</t>
        </r>
      </text>
    </comment>
    <comment ref="BL52" authorId="1" shapeId="0" xr:uid="{ABB06D26-0218-493E-9CBA-4F4F3001ADAB}">
      <text>
        <r>
          <rPr>
            <b/>
            <sz val="9"/>
            <color indexed="81"/>
            <rFont val="Tahoma"/>
            <family val="2"/>
          </rPr>
          <t>Agee, Jennifer L.:</t>
        </r>
        <r>
          <rPr>
            <sz val="9"/>
            <color indexed="81"/>
            <rFont val="Tahoma"/>
            <family val="2"/>
          </rPr>
          <t xml:space="preserve">
total pg, 1.00 pg/filter</t>
        </r>
      </text>
    </comment>
    <comment ref="BV52" authorId="3" shapeId="0" xr:uid="{7BDD1FF1-DEFB-4A65-8225-A45DD4CA3B72}">
      <text>
        <r>
          <rPr>
            <b/>
            <sz val="9"/>
            <color indexed="81"/>
            <rFont val="Tahoma"/>
            <family val="2"/>
          </rPr>
          <t>Arias, Michelle R.:</t>
        </r>
        <r>
          <rPr>
            <sz val="9"/>
            <color indexed="81"/>
            <rFont val="Tahoma"/>
            <family val="2"/>
          </rPr>
          <t xml:space="preserve">
This is absolute ng/filter</t>
        </r>
      </text>
    </comment>
    <comment ref="BZ52" authorId="3" shapeId="0" xr:uid="{4B517D52-1D3F-4DC4-8949-E5C6D32A1241}">
      <text>
        <r>
          <rPr>
            <b/>
            <sz val="9"/>
            <color indexed="81"/>
            <rFont val="Tahoma"/>
            <family val="2"/>
          </rPr>
          <t>Arias, Michelle R.:</t>
        </r>
        <r>
          <rPr>
            <sz val="9"/>
            <color indexed="81"/>
            <rFont val="Tahoma"/>
            <family val="2"/>
          </rPr>
          <t xml:space="preserve">
Since BCPA is equal to 0, the MDL was used to calculate ng/L
</t>
        </r>
      </text>
    </comment>
    <comment ref="BL53" authorId="4" shapeId="0" xr:uid="{F08359E1-0914-4F14-9B46-06260887121C}">
      <text>
        <r>
          <rPr>
            <b/>
            <sz val="9"/>
            <color indexed="81"/>
            <rFont val="Tahoma"/>
            <family val="2"/>
          </rPr>
          <t>Marvin-DiPasquale, Mark C.:</t>
        </r>
        <r>
          <rPr>
            <sz val="9"/>
            <color indexed="81"/>
            <rFont val="Tahoma"/>
            <family val="2"/>
          </rPr>
          <t xml:space="preserve">
pg/filter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Michelle Beyer</author>
    <author>Jennifer L Agee</author>
  </authors>
  <commentList>
    <comment ref="AU4" authorId="0" shapeId="0" xr:uid="{33EADDA7-D09B-45FC-BB80-70DACCEE082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2453910-9AA8-46ED-9189-487086617D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CE791FB1-708E-4CB7-A727-2EEAE6132E78}">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9" authorId="1" shapeId="0" xr:uid="{A75FB7D8-F4D4-4C28-A136-82A4F02ABA31}">
      <text>
        <r>
          <rPr>
            <b/>
            <sz val="9"/>
            <color indexed="81"/>
            <rFont val="Tahoma"/>
            <family val="2"/>
          </rPr>
          <t>Agee, Jennifer L.:</t>
        </r>
        <r>
          <rPr>
            <sz val="9"/>
            <color indexed="81"/>
            <rFont val="Tahoma"/>
            <family val="2"/>
          </rPr>
          <t xml:space="preserve">
used for flagging CCSB data 2010-2013. Lowest std ratio. </t>
        </r>
      </text>
    </comment>
    <comment ref="BH9" authorId="1" shapeId="0" xr:uid="{A4741280-F9D8-46D3-AE0C-211E38A0A585}">
      <text>
        <r>
          <rPr>
            <b/>
            <sz val="9"/>
            <color indexed="81"/>
            <rFont val="Tahoma"/>
            <family val="2"/>
          </rPr>
          <t>Agee, Jennifer L.:</t>
        </r>
        <r>
          <rPr>
            <sz val="9"/>
            <color indexed="81"/>
            <rFont val="Tahoma"/>
            <family val="2"/>
          </rPr>
          <t xml:space="preserve">
used for flagging CCSB data 2010-2013. Lowest std ratio. </t>
        </r>
      </text>
    </comment>
    <comment ref="BM9" authorId="1" shapeId="0" xr:uid="{A22DC355-8367-4A99-893C-C8C21EB120F4}">
      <text>
        <r>
          <rPr>
            <b/>
            <sz val="9"/>
            <color indexed="81"/>
            <rFont val="Tahoma"/>
            <family val="2"/>
          </rPr>
          <t>Agee, Jennifer L.:</t>
        </r>
        <r>
          <rPr>
            <sz val="9"/>
            <color indexed="81"/>
            <rFont val="Tahoma"/>
            <family val="2"/>
          </rPr>
          <t xml:space="preserve">
used for flagging CCSB data 2010-2013. Lowest std ratio. </t>
        </r>
      </text>
    </comment>
    <comment ref="BS9" authorId="1" shapeId="0" xr:uid="{9AABF063-2339-4906-9E4F-723B6C918FE4}">
      <text>
        <r>
          <rPr>
            <b/>
            <sz val="9"/>
            <color indexed="81"/>
            <rFont val="Tahoma"/>
            <family val="2"/>
          </rPr>
          <t>Agee, Jennifer L.:</t>
        </r>
        <r>
          <rPr>
            <sz val="9"/>
            <color indexed="81"/>
            <rFont val="Tahoma"/>
            <family val="2"/>
          </rPr>
          <t xml:space="preserve">
used for flagging CCSB data 2010-2013. Lowest std ratio. </t>
        </r>
      </text>
    </comment>
    <comment ref="BW9" authorId="1" shapeId="0" xr:uid="{FD0C40F5-7433-4A40-816E-463A0CFB657F}">
      <text>
        <r>
          <rPr>
            <b/>
            <sz val="9"/>
            <color indexed="81"/>
            <rFont val="Tahoma"/>
            <family val="2"/>
          </rPr>
          <t>Agee, Jennifer L.:</t>
        </r>
        <r>
          <rPr>
            <sz val="9"/>
            <color indexed="81"/>
            <rFont val="Tahoma"/>
            <family val="2"/>
          </rPr>
          <t xml:space="preserve">
used for flagging CCSB data 2010-2013. Lowest std ratio. </t>
        </r>
      </text>
    </comment>
    <comment ref="CB9" authorId="1" shapeId="0" xr:uid="{16E340FD-546F-4FE9-A2C0-21057625DD91}">
      <text>
        <r>
          <rPr>
            <b/>
            <sz val="9"/>
            <color indexed="81"/>
            <rFont val="Tahoma"/>
            <family val="2"/>
          </rPr>
          <t>Agee, Jennifer L.:</t>
        </r>
        <r>
          <rPr>
            <sz val="9"/>
            <color indexed="81"/>
            <rFont val="Tahoma"/>
            <family val="2"/>
          </rPr>
          <t xml:space="preserve">
used for flagging CCSB data 2010-2013. Lowest std ratio. </t>
        </r>
      </text>
    </comment>
    <comment ref="CF9" authorId="1" shapeId="0" xr:uid="{2E565217-84B7-4C1A-B7D9-06436B632BCA}">
      <text>
        <r>
          <rPr>
            <b/>
            <sz val="9"/>
            <color indexed="81"/>
            <rFont val="Tahoma"/>
            <family val="2"/>
          </rPr>
          <t>Agee, Jennifer L.:</t>
        </r>
        <r>
          <rPr>
            <sz val="9"/>
            <color indexed="81"/>
            <rFont val="Tahoma"/>
            <family val="2"/>
          </rPr>
          <t xml:space="preserve">
used for flagging CCSB data 2010-2013. Lowest std ratio. </t>
        </r>
      </text>
    </comment>
    <comment ref="CK9" authorId="1" shapeId="0" xr:uid="{36F2CDA0-621C-40E4-85B9-7CCC2A01DE53}">
      <text>
        <r>
          <rPr>
            <b/>
            <sz val="9"/>
            <color indexed="81"/>
            <rFont val="Tahoma"/>
            <family val="2"/>
          </rPr>
          <t>Agee, Jennifer L.:</t>
        </r>
        <r>
          <rPr>
            <sz val="9"/>
            <color indexed="81"/>
            <rFont val="Tahoma"/>
            <family val="2"/>
          </rPr>
          <t xml:space="preserve">
used for flagging CCSB data 2010-2013. Lowest std ratio. </t>
        </r>
      </text>
    </comment>
    <comment ref="CO9" authorId="1" shapeId="0" xr:uid="{3DE8F851-5F95-47AF-ADCC-C2EEB7071471}">
      <text>
        <r>
          <rPr>
            <b/>
            <sz val="9"/>
            <color indexed="81"/>
            <rFont val="Tahoma"/>
            <family val="2"/>
          </rPr>
          <t>Agee, Jennifer L.:</t>
        </r>
        <r>
          <rPr>
            <sz val="9"/>
            <color indexed="81"/>
            <rFont val="Tahoma"/>
            <family val="2"/>
          </rPr>
          <t xml:space="preserve">
used for flagging CCSB data 2010-2013. Lowest std ratio. </t>
        </r>
      </text>
    </comment>
    <comment ref="H14" authorId="2" shapeId="0" xr:uid="{5F0B5A09-79E8-4C38-BC83-11877F562256}">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15" authorId="2" shapeId="0" xr:uid="{D6D374A5-1DC8-4797-8BDC-83CAB85A2765}">
      <text>
        <r>
          <rPr>
            <b/>
            <sz val="9"/>
            <color indexed="81"/>
            <rFont val="Tahoma"/>
            <family val="2"/>
          </rPr>
          <t>Rose, Shanna Lynn:</t>
        </r>
        <r>
          <rPr>
            <sz val="9"/>
            <color indexed="81"/>
            <rFont val="Tahoma"/>
            <family val="2"/>
          </rPr>
          <t xml:space="preserve">
</t>
        </r>
        <r>
          <rPr>
            <sz val="10"/>
            <color indexed="81"/>
            <rFont val="Tahoma"/>
            <family val="2"/>
          </rPr>
          <t>WS/7</t>
        </r>
      </text>
    </comment>
    <comment ref="P16" authorId="2" shapeId="0" xr:uid="{446B888C-CC2B-405E-8683-0E7BB2961A42}">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25" authorId="3" shapeId="0" xr:uid="{0E7AF5D1-FCF3-4E71-BD41-14954FAC0240}">
      <text>
        <r>
          <rPr>
            <b/>
            <sz val="8"/>
            <color indexed="81"/>
            <rFont val="Tahoma"/>
            <family val="2"/>
          </rPr>
          <t>Michelle Beyer:</t>
        </r>
        <r>
          <rPr>
            <sz val="8"/>
            <color indexed="81"/>
            <rFont val="Tahoma"/>
            <family val="2"/>
          </rPr>
          <t xml:space="preserve">
sample particles stuck to petri, unable to detach and weigh all particles.
</t>
        </r>
      </text>
    </comment>
    <comment ref="AG25" authorId="3" shapeId="0" xr:uid="{2FC7B22B-C90B-4800-A2CA-DDFA8564E551}">
      <text>
        <r>
          <rPr>
            <b/>
            <sz val="8"/>
            <color indexed="81"/>
            <rFont val="Tahoma"/>
            <family val="2"/>
          </rPr>
          <t>Michelle Beyer:</t>
        </r>
        <r>
          <rPr>
            <sz val="8"/>
            <color indexed="81"/>
            <rFont val="Tahoma"/>
            <family val="2"/>
          </rPr>
          <t xml:space="preserve">
sample particulates stuck to petri</t>
        </r>
      </text>
    </comment>
    <comment ref="S28" authorId="3" shapeId="0" xr:uid="{EC355AC4-2CDA-4940-8173-6F594EFB78FD}">
      <text>
        <r>
          <rPr>
            <b/>
            <sz val="8"/>
            <color indexed="81"/>
            <rFont val="Tahoma"/>
            <family val="2"/>
          </rPr>
          <t>Michelle Beyer:</t>
        </r>
        <r>
          <rPr>
            <sz val="8"/>
            <color indexed="81"/>
            <rFont val="Tahoma"/>
            <family val="2"/>
          </rPr>
          <t xml:space="preserve">
sample didn't have filter id.  It was identified by date and site id.</t>
        </r>
      </text>
    </comment>
    <comment ref="T28" authorId="4" shapeId="0" xr:uid="{B636D875-FE4D-47F6-9AFE-33B23D13A47D}">
      <text>
        <r>
          <rPr>
            <b/>
            <sz val="10"/>
            <color indexed="81"/>
            <rFont val="Tahoma"/>
            <family val="2"/>
          </rPr>
          <t>Jennifer L Agee:</t>
        </r>
        <r>
          <rPr>
            <sz val="10"/>
            <color indexed="81"/>
            <rFont val="Tahoma"/>
            <family val="2"/>
          </rPr>
          <t xml:space="preserve">
no filter tare wt. jacob still wants to run
</t>
        </r>
      </text>
    </comment>
    <comment ref="BQ28" authorId="0" shapeId="0" xr:uid="{B7FF07E4-D26E-45E9-9203-F61554DE8C75}">
      <text>
        <r>
          <rPr>
            <b/>
            <sz val="9"/>
            <color indexed="81"/>
            <rFont val="Tahoma"/>
            <family val="2"/>
          </rPr>
          <t>Kieu, Le:</t>
        </r>
        <r>
          <rPr>
            <sz val="9"/>
            <color indexed="81"/>
            <rFont val="Tahoma"/>
            <family val="2"/>
          </rPr>
          <t xml:space="preserve">
No initial weight. So average weight of all intital filter weight was used
</t>
        </r>
      </text>
    </comment>
    <comment ref="Z29" authorId="3" shapeId="0" xr:uid="{D01E3B68-D561-4407-BFC8-54B8FFBBF278}">
      <text>
        <r>
          <rPr>
            <b/>
            <sz val="8"/>
            <color indexed="81"/>
            <rFont val="Tahoma"/>
            <family val="2"/>
          </rPr>
          <t>Michelle Beyer:</t>
        </r>
        <r>
          <rPr>
            <sz val="8"/>
            <color indexed="81"/>
            <rFont val="Tahoma"/>
            <family val="2"/>
          </rPr>
          <t xml:space="preserve">
many sample particles stuck to petri, unable to detach and weigh
</t>
        </r>
      </text>
    </comment>
    <comment ref="S30" authorId="3" shapeId="0" xr:uid="{1C076958-1FF1-4243-A214-060CCACD59E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30" authorId="3" shapeId="0" xr:uid="{53F6EEEF-2E32-4323-95D4-46856CDDE411}">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34" authorId="3" shapeId="0" xr:uid="{46F5EC58-02AC-446D-8FDC-23116073E6FB}">
      <text>
        <r>
          <rPr>
            <b/>
            <sz val="8"/>
            <color indexed="81"/>
            <rFont val="Tahoma"/>
            <family val="2"/>
          </rPr>
          <t>Michelle Beyer:</t>
        </r>
        <r>
          <rPr>
            <sz val="8"/>
            <color indexed="81"/>
            <rFont val="Tahoma"/>
            <family val="2"/>
          </rPr>
          <t xml:space="preserve">
particles stuck to petri</t>
        </r>
      </text>
    </comment>
    <comment ref="AI37" authorId="3" shapeId="0" xr:uid="{E746909B-32C1-4FDF-A98E-42C6F550504A}">
      <text>
        <r>
          <rPr>
            <b/>
            <sz val="8"/>
            <color indexed="81"/>
            <rFont val="Tahoma"/>
            <family val="2"/>
          </rPr>
          <t>Michelle Beyer:</t>
        </r>
        <r>
          <rPr>
            <sz val="8"/>
            <color indexed="81"/>
            <rFont val="Tahoma"/>
            <family val="2"/>
          </rPr>
          <t xml:space="preserve">
particles stuck to petri</t>
        </r>
      </text>
    </comment>
    <comment ref="CD59" authorId="2" shapeId="0" xr:uid="{70CEE0E1-B3EB-42C2-89BB-D2DCAC0A96E2}">
      <text>
        <r>
          <rPr>
            <b/>
            <sz val="9"/>
            <color indexed="81"/>
            <rFont val="Tahoma"/>
            <family val="2"/>
          </rPr>
          <t>Rose, Shanna Lynn:</t>
        </r>
        <r>
          <rPr>
            <sz val="9"/>
            <color indexed="81"/>
            <rFont val="Tahoma"/>
            <family val="2"/>
          </rPr>
          <t xml:space="preserve">
Is &lt;0.006t in NWIS.
-10/11/18
Jen says the 0.104 is the correct value, but it was &lt;MDL at the detector. 
-10/15/18</t>
        </r>
      </text>
    </comment>
    <comment ref="CD65" authorId="2" shapeId="0" xr:uid="{20C9134C-2A85-409C-80B8-F47850ED8BE9}">
      <text>
        <r>
          <rPr>
            <b/>
            <sz val="9"/>
            <color indexed="81"/>
            <rFont val="Tahoma"/>
            <family val="2"/>
          </rPr>
          <t>Rose, Shanna Lynn:</t>
        </r>
        <r>
          <rPr>
            <sz val="9"/>
            <color indexed="81"/>
            <rFont val="Tahoma"/>
            <family val="2"/>
          </rPr>
          <t xml:space="preserve">
Is 0.303 in NWIS.
-10/11/18
Jen says 0.303 value in NWIS is correct for the env sample. The 0.320 value is the average with an ADUP.
-10/15/18</t>
        </r>
      </text>
    </comment>
    <comment ref="CL102" authorId="1" shapeId="0" xr:uid="{B57AE5AF-C561-465D-A6EA-7FA48777DE5C}">
      <text>
        <r>
          <rPr>
            <b/>
            <sz val="9"/>
            <color indexed="81"/>
            <rFont val="Tahoma"/>
            <family val="2"/>
          </rPr>
          <t>Agee, Jennifer L.:</t>
        </r>
        <r>
          <rPr>
            <sz val="9"/>
            <color indexed="81"/>
            <rFont val="Tahoma"/>
            <family val="2"/>
          </rPr>
          <t xml:space="preserve">
2017 QA flag at level of instrument</t>
        </r>
      </text>
    </comment>
    <comment ref="CP102" authorId="1" shapeId="0" xr:uid="{39A2F57F-09A0-43ED-BDA1-97776CC3E36E}">
      <text>
        <r>
          <rPr>
            <b/>
            <sz val="9"/>
            <color indexed="81"/>
            <rFont val="Tahoma"/>
            <family val="2"/>
          </rPr>
          <t>Agee, Jennifer L.:</t>
        </r>
        <r>
          <rPr>
            <sz val="9"/>
            <color indexed="81"/>
            <rFont val="Tahoma"/>
            <family val="2"/>
          </rPr>
          <t xml:space="preserve">
2017 QA flag at level of instrument</t>
        </r>
      </text>
    </comment>
    <comment ref="CL103" authorId="1" shapeId="0" xr:uid="{7AEFA1FD-DFCA-41CF-A7AE-FB48CDAF0EFE}">
      <text>
        <r>
          <rPr>
            <b/>
            <sz val="9"/>
            <color indexed="81"/>
            <rFont val="Tahoma"/>
            <family val="2"/>
          </rPr>
          <t>Agee, Jennifer L.:</t>
        </r>
        <r>
          <rPr>
            <sz val="9"/>
            <color indexed="81"/>
            <rFont val="Tahoma"/>
            <family val="2"/>
          </rPr>
          <t xml:space="preserve">
2017 QA flag at level of instrument</t>
        </r>
      </text>
    </comment>
    <comment ref="CP103" authorId="1" shapeId="0" xr:uid="{59847F81-2293-4C12-8F67-119318D38434}">
      <text>
        <r>
          <rPr>
            <b/>
            <sz val="9"/>
            <color indexed="81"/>
            <rFont val="Tahoma"/>
            <family val="2"/>
          </rPr>
          <t>Agee, Jennifer L.:</t>
        </r>
        <r>
          <rPr>
            <sz val="9"/>
            <color indexed="81"/>
            <rFont val="Tahoma"/>
            <family val="2"/>
          </rPr>
          <t xml:space="preserve">
2017 QA flag at level of instrument</t>
        </r>
      </text>
    </comment>
    <comment ref="CL105" authorId="1" shapeId="0" xr:uid="{90A20767-0202-465F-BA4A-71768C79C335}">
      <text>
        <r>
          <rPr>
            <b/>
            <sz val="9"/>
            <color indexed="81"/>
            <rFont val="Tahoma"/>
            <family val="2"/>
          </rPr>
          <t>Agee, Jennifer L.:</t>
        </r>
        <r>
          <rPr>
            <sz val="9"/>
            <color indexed="81"/>
            <rFont val="Tahoma"/>
            <family val="2"/>
          </rPr>
          <t xml:space="preserve">
2017 QA flag at level of instrument</t>
        </r>
      </text>
    </comment>
    <comment ref="CP105" authorId="1" shapeId="0" xr:uid="{B8FBF930-94CC-4F1C-AAB5-A2C64F3A57AD}">
      <text>
        <r>
          <rPr>
            <b/>
            <sz val="9"/>
            <color indexed="81"/>
            <rFont val="Tahoma"/>
            <family val="2"/>
          </rPr>
          <t>Agee, Jennifer L.:</t>
        </r>
        <r>
          <rPr>
            <sz val="9"/>
            <color indexed="81"/>
            <rFont val="Tahoma"/>
            <family val="2"/>
          </rPr>
          <t xml:space="preserve">
2017 QA flag at level of instrument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jlagee</author>
    <author>Jennifer L Agee</author>
    <author>Michelle Beyer</author>
    <author>Arias, Michelle R.</author>
    <author>Marvin-DiPasquale, Mark C.</author>
    <author>Michelle Arias</author>
    <author>kakouros</author>
  </authors>
  <commentList>
    <comment ref="AU4" authorId="0" shapeId="0" xr:uid="{D7CF49F1-ED0C-49BB-9BCE-5E58140EF70D}">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BCE138F-1ED6-4747-BE4C-0D13F5DF2973}">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6430DD2D-CFC9-4822-B99F-AF44B274EA5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5FE1C291-9769-4BD1-BD38-9DA3D9C6ABD8}">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9A502AD-2707-491F-BA54-40F211BE9001}">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7E8A15D9-EABA-4D43-83A1-4FEE847BCBE1}">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8EF28552-C215-4228-AB02-2EF33E110DF2}">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CB2843D0-26B4-4E14-8945-2DBB6BB95AA1}">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64A9EF90-202A-460A-8B0B-9679C35E83C4}">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8C6DE9A0-9362-4AC4-BD4D-E0B329DFC11C}">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CF00F767-6AAE-422C-B5E4-3FAC3273CACD}">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30D319E6-1C9C-423F-AD8E-1E0DB17E44A9}">
      <text>
        <r>
          <rPr>
            <b/>
            <sz val="9"/>
            <color indexed="81"/>
            <rFont val="Tahoma"/>
            <family val="2"/>
          </rPr>
          <t>Agee, Jennifer L.:</t>
        </r>
        <r>
          <rPr>
            <sz val="9"/>
            <color indexed="81"/>
            <rFont val="Tahoma"/>
            <family val="2"/>
          </rPr>
          <t xml:space="preserve">
used for flagging CCSB data 2010-2013. Lowest std ratio. </t>
        </r>
      </text>
    </comment>
    <comment ref="J25" authorId="2" shapeId="0" xr:uid="{45A5116F-4A26-4628-BE1E-0822FCE62FF3}">
      <text>
        <r>
          <rPr>
            <b/>
            <sz val="9"/>
            <color indexed="81"/>
            <rFont val="Tahoma"/>
            <family val="2"/>
          </rPr>
          <t>jlagee:</t>
        </r>
        <r>
          <rPr>
            <sz val="9"/>
            <color indexed="81"/>
            <rFont val="Tahoma"/>
            <family val="2"/>
          </rPr>
          <t xml:space="preserve">
*Filters should have been included in an ealier shipment</t>
        </r>
      </text>
    </comment>
    <comment ref="BZ28" authorId="1" shapeId="0" xr:uid="{4EC7C31B-A5DE-4E5A-9DF0-91637623CE0F}">
      <text>
        <r>
          <rPr>
            <b/>
            <sz val="9"/>
            <color indexed="81"/>
            <rFont val="Tahoma"/>
            <family val="2"/>
          </rPr>
          <t>Agee, Jennifer L.:</t>
        </r>
        <r>
          <rPr>
            <sz val="9"/>
            <color indexed="81"/>
            <rFont val="Tahoma"/>
            <family val="2"/>
          </rPr>
          <t xml:space="preserve">
updated 9/25/17
</t>
        </r>
      </text>
    </comment>
    <comment ref="P33" authorId="1" shapeId="0" xr:uid="{A6D9C158-20C3-43D9-ACAA-E8D4AD08C7B4}">
      <text>
        <r>
          <rPr>
            <b/>
            <sz val="9"/>
            <color indexed="81"/>
            <rFont val="Tahoma"/>
            <family val="2"/>
          </rPr>
          <t>Agee, Jennifer L.:</t>
        </r>
        <r>
          <rPr>
            <sz val="9"/>
            <color indexed="81"/>
            <rFont val="Tahoma"/>
            <family val="2"/>
          </rPr>
          <t xml:space="preserve">
changed date to 2/17/11 on 6/9/16</t>
        </r>
      </text>
    </comment>
    <comment ref="W37" authorId="3" shapeId="0" xr:uid="{E8D870C5-AC33-4657-8C15-482D321ED79B}">
      <text>
        <r>
          <rPr>
            <b/>
            <sz val="10"/>
            <color indexed="81"/>
            <rFont val="Tahoma"/>
            <family val="2"/>
          </rPr>
          <t>Jennifer L Agee:</t>
        </r>
        <r>
          <rPr>
            <sz val="10"/>
            <color indexed="81"/>
            <rFont val="Tahoma"/>
            <family val="2"/>
          </rPr>
          <t xml:space="preserve">
no volume recorded, Liz mistake</t>
        </r>
      </text>
    </comment>
    <comment ref="AO37" authorId="3" shapeId="0" xr:uid="{420BC784-8008-46AA-8740-3B2A08F0BFC0}">
      <text>
        <r>
          <rPr>
            <b/>
            <sz val="10"/>
            <color indexed="81"/>
            <rFont val="Tahoma"/>
            <family val="2"/>
          </rPr>
          <t>Jennifer L Agee:</t>
        </r>
        <r>
          <rPr>
            <sz val="10"/>
            <color indexed="81"/>
            <rFont val="Tahoma"/>
            <family val="2"/>
          </rPr>
          <t xml:space="preserve">
n=2 abs </t>
        </r>
      </text>
    </comment>
    <comment ref="S41" authorId="4" shapeId="0" xr:uid="{70EDBF38-EC1F-41D1-A185-052B50A12BA1}">
      <text>
        <r>
          <rPr>
            <b/>
            <sz val="8"/>
            <color indexed="81"/>
            <rFont val="Tahoma"/>
            <family val="2"/>
          </rPr>
          <t>Michelle Beyer:</t>
        </r>
        <r>
          <rPr>
            <sz val="8"/>
            <color indexed="81"/>
            <rFont val="Tahoma"/>
            <family val="2"/>
          </rPr>
          <t xml:space="preserve">
many particles stuck to petri, unable to detach and weigh</t>
        </r>
      </text>
    </comment>
    <comment ref="Z41" authorId="4" shapeId="0" xr:uid="{F9FC3561-6541-4B13-A4E8-B4484DBACC91}">
      <text>
        <r>
          <rPr>
            <b/>
            <sz val="8"/>
            <color indexed="81"/>
            <rFont val="Tahoma"/>
            <family val="2"/>
          </rPr>
          <t>Michelle Beyer:</t>
        </r>
        <r>
          <rPr>
            <sz val="8"/>
            <color indexed="81"/>
            <rFont val="Tahoma"/>
            <family val="2"/>
          </rPr>
          <t xml:space="preserve">
sample particles stuck to petri dish, unable to detach and weigh all particles
</t>
        </r>
      </text>
    </comment>
    <comment ref="BK48" authorId="3" shapeId="0" xr:uid="{18C89730-7EE8-4226-B487-0E312E9B6833}">
      <text>
        <r>
          <rPr>
            <b/>
            <sz val="10"/>
            <color indexed="81"/>
            <rFont val="Tahoma"/>
            <family val="2"/>
          </rPr>
          <t>Jennifer L Agee:</t>
        </r>
        <r>
          <rPr>
            <sz val="10"/>
            <color indexed="81"/>
            <rFont val="Tahoma"/>
            <family val="2"/>
          </rPr>
          <t xml:space="preserve">
correction 18Mar13 JA</t>
        </r>
      </text>
    </comment>
    <comment ref="BK49" authorId="3" shapeId="0" xr:uid="{515B5B2A-58CF-4CC9-8E5D-F37C2ED07700}">
      <text>
        <r>
          <rPr>
            <b/>
            <sz val="10"/>
            <color indexed="81"/>
            <rFont val="Tahoma"/>
            <family val="2"/>
          </rPr>
          <t>Jennifer L Agee:</t>
        </r>
        <r>
          <rPr>
            <sz val="10"/>
            <color indexed="81"/>
            <rFont val="Tahoma"/>
            <family val="2"/>
          </rPr>
          <t xml:space="preserve">
correction 18Mar13 JA</t>
        </r>
      </text>
    </comment>
    <comment ref="U53" authorId="4" shapeId="0" xr:uid="{0A494E7F-696E-40D2-9700-9ABCF0F9489D}">
      <text>
        <r>
          <rPr>
            <b/>
            <sz val="8"/>
            <color indexed="81"/>
            <rFont val="Tahoma"/>
            <family val="2"/>
          </rPr>
          <t>Michelle Beyer:</t>
        </r>
        <r>
          <rPr>
            <sz val="8"/>
            <color indexed="81"/>
            <rFont val="Tahoma"/>
            <family val="2"/>
          </rPr>
          <t xml:space="preserve">
particles stuck to petri</t>
        </r>
      </text>
    </comment>
    <comment ref="AI54" authorId="4" shapeId="0" xr:uid="{F5B84C2D-FC3C-4DF8-A013-8381E5EE160F}">
      <text>
        <r>
          <rPr>
            <b/>
            <sz val="8"/>
            <color indexed="81"/>
            <rFont val="Tahoma"/>
            <family val="2"/>
          </rPr>
          <t>Michelle Beyer:</t>
        </r>
        <r>
          <rPr>
            <sz val="8"/>
            <color indexed="81"/>
            <rFont val="Tahoma"/>
            <family val="2"/>
          </rPr>
          <t xml:space="preserve">
particles stuck to petri</t>
        </r>
      </text>
    </comment>
    <comment ref="AB77" authorId="5" shapeId="0" xr:uid="{10F36843-7B9A-48FA-B6D1-27252480382B}">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77" authorId="5" shapeId="0" xr:uid="{73E9008B-6FF6-4CAD-AA74-2B075FCD841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77" authorId="6" shapeId="0" xr:uid="{813B0777-CB39-4C9D-8F19-5A22C4A5FCC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77" authorId="6" shapeId="0" xr:uid="{67753FB2-056A-4D63-BC60-A908005204C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77" authorId="6" shapeId="0" xr:uid="{3AEE7321-6159-437D-B359-D9D89F49828A}">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77" authorId="6" shapeId="0" xr:uid="{24B9701E-449C-43EE-B71E-BE81F3F0367B}">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78" authorId="7" shapeId="0" xr:uid="{C64CB261-EFE2-45BC-986C-F3BA1FC578A6}">
      <text>
        <r>
          <rPr>
            <b/>
            <sz val="9"/>
            <color indexed="81"/>
            <rFont val="Tahoma"/>
            <family val="2"/>
          </rPr>
          <t>Michelle Arias:</t>
        </r>
        <r>
          <rPr>
            <sz val="9"/>
            <color indexed="81"/>
            <rFont val="Tahoma"/>
            <family val="2"/>
          </rPr>
          <t xml:space="preserve">
Original label incorrect, COC is correct.</t>
        </r>
      </text>
    </comment>
    <comment ref="R78" authorId="1" shapeId="0" xr:uid="{4A783F78-D35F-4F6A-927F-3A579FBDCC3C}">
      <text>
        <r>
          <rPr>
            <b/>
            <sz val="9"/>
            <color indexed="81"/>
            <rFont val="Tahoma"/>
            <family val="2"/>
          </rPr>
          <t>Agee, Jennifer L.:</t>
        </r>
        <r>
          <rPr>
            <sz val="9"/>
            <color indexed="81"/>
            <rFont val="Tahoma"/>
            <family val="2"/>
          </rPr>
          <t xml:space="preserve">
changed 2/6/17 per SR tracking file</t>
        </r>
      </text>
    </comment>
    <comment ref="BY78" authorId="6" shapeId="0" xr:uid="{0A6D4B60-B3DC-4B95-A9F9-A59E933D6566}">
      <text>
        <r>
          <rPr>
            <b/>
            <sz val="9"/>
            <color indexed="81"/>
            <rFont val="Tahoma"/>
            <family val="2"/>
          </rPr>
          <t>Marvin-DiPasquale, Mark C.:</t>
        </r>
        <r>
          <rPr>
            <sz val="9"/>
            <color indexed="81"/>
            <rFont val="Tahoma"/>
            <family val="2"/>
          </rPr>
          <t xml:space="preserve">
pg/filter</t>
        </r>
      </text>
    </comment>
    <comment ref="AI86" authorId="5" shapeId="0" xr:uid="{055E9861-A784-44E7-BA02-88A25062D465}">
      <text>
        <r>
          <rPr>
            <b/>
            <sz val="9"/>
            <color indexed="81"/>
            <rFont val="Tahoma"/>
            <family val="2"/>
          </rPr>
          <t>Arias, Michelle R.:</t>
        </r>
        <r>
          <rPr>
            <sz val="9"/>
            <color indexed="81"/>
            <rFont val="Tahoma"/>
            <family val="2"/>
          </rPr>
          <t xml:space="preserve">
Significant amt of particles stuck to petri that could not be weighed.</t>
        </r>
      </text>
    </comment>
    <comment ref="Z92" authorId="4" shapeId="0" xr:uid="{BF11C6EA-0D5A-4C43-8B60-090F4839F24F}">
      <text>
        <r>
          <rPr>
            <b/>
            <sz val="8"/>
            <color indexed="81"/>
            <rFont val="Tahoma"/>
            <family val="2"/>
          </rPr>
          <t>Michelle Beyer:</t>
        </r>
        <r>
          <rPr>
            <sz val="8"/>
            <color indexed="81"/>
            <rFont val="Tahoma"/>
            <family val="2"/>
          </rPr>
          <t xml:space="preserve">
many sample particles stuck to petri, unable to detach and weigh</t>
        </r>
      </text>
    </comment>
    <comment ref="AD92" authorId="3" shapeId="0" xr:uid="{9FA801EE-1CDF-43B5-B111-AAFB41E5AAF6}">
      <text>
        <r>
          <rPr>
            <b/>
            <sz val="10"/>
            <color indexed="81"/>
            <rFont val="Tahoma"/>
            <family val="2"/>
          </rPr>
          <t>Jennifer L Agee:</t>
        </r>
        <r>
          <rPr>
            <sz val="10"/>
            <color indexed="81"/>
            <rFont val="Tahoma"/>
            <family val="2"/>
          </rPr>
          <t xml:space="preserve">
no volume recorded, Jacob would still like it run</t>
        </r>
      </text>
    </comment>
    <comment ref="AG92" authorId="4" shapeId="0" xr:uid="{9C8E5960-F8A0-457D-B9CA-F04AD51F4E66}">
      <text>
        <r>
          <rPr>
            <b/>
            <sz val="8"/>
            <color indexed="81"/>
            <rFont val="Tahoma"/>
            <family val="2"/>
          </rPr>
          <t>Michelle Beyer:</t>
        </r>
        <r>
          <rPr>
            <sz val="8"/>
            <color indexed="81"/>
            <rFont val="Tahoma"/>
            <family val="2"/>
          </rPr>
          <t xml:space="preserve">
petri not labeled w/ "e", just SBW-105</t>
        </r>
      </text>
    </comment>
    <comment ref="BY92" authorId="4" shapeId="0" xr:uid="{D4626C3A-0B3A-4C4F-8EA2-E674231BEA85}">
      <text>
        <r>
          <rPr>
            <b/>
            <sz val="8"/>
            <color indexed="81"/>
            <rFont val="Tahoma"/>
            <family val="2"/>
          </rPr>
          <t>Michelle Beyer:</t>
        </r>
        <r>
          <rPr>
            <sz val="8"/>
            <color indexed="81"/>
            <rFont val="Tahoma"/>
            <family val="2"/>
          </rPr>
          <t xml:space="preserve">
many sample particles stuck to petri, unable to detach and weigh</t>
        </r>
      </text>
    </comment>
    <comment ref="CD92" authorId="8" shapeId="0" xr:uid="{12C06C7E-9936-4812-8A07-BD8889E8FC98}">
      <text>
        <r>
          <rPr>
            <b/>
            <sz val="8"/>
            <color indexed="81"/>
            <rFont val="Tahoma"/>
            <family val="2"/>
          </rPr>
          <t>kakouros:</t>
        </r>
        <r>
          <rPr>
            <sz val="8"/>
            <color indexed="81"/>
            <rFont val="Tahoma"/>
            <family val="2"/>
          </rPr>
          <t xml:space="preserve">
filtered volume missing</t>
        </r>
      </text>
    </comment>
    <comment ref="CE92" authorId="8" shapeId="0" xr:uid="{8DE24761-0A84-4AD3-ABF2-FB641C75621B}">
      <text>
        <r>
          <rPr>
            <b/>
            <sz val="8"/>
            <color indexed="81"/>
            <rFont val="Tahoma"/>
            <family val="2"/>
          </rPr>
          <t>kakouros:</t>
        </r>
        <r>
          <rPr>
            <sz val="8"/>
            <color indexed="81"/>
            <rFont val="Tahoma"/>
            <family val="2"/>
          </rPr>
          <t xml:space="preserve">
filtered volume missing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<sst xmlns="http://schemas.openxmlformats.org/spreadsheetml/2006/main" count="30854" uniqueCount="2805">
  <si>
    <t>THg Filter</t>
  </si>
  <si>
    <t>MeHg Filter</t>
  </si>
  <si>
    <t>RHg Filter</t>
  </si>
  <si>
    <t>TSS AVG</t>
  </si>
  <si>
    <t>TSS STDEV</t>
  </si>
  <si>
    <t>TSS %STDEV</t>
  </si>
  <si>
    <t>TSS [N]</t>
  </si>
  <si>
    <t>OW F-THg (THg) AVG</t>
  </si>
  <si>
    <t>OW F-THg (THg) DEV</t>
  </si>
  <si>
    <t>OW F-MeHg AVG</t>
  </si>
  <si>
    <t>OW F-MeHg DEV</t>
  </si>
  <si>
    <t>pct F-MeHg/F-THg</t>
  </si>
  <si>
    <t>OW p-THg  AVG</t>
  </si>
  <si>
    <t>OW p-THg DEV</t>
  </si>
  <si>
    <t>OW p-MeHg  AVG</t>
  </si>
  <si>
    <t>OW p-MeHg DEV</t>
  </si>
  <si>
    <t>pct p-MeHg/p-THg</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</si>
  <si>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</si>
  <si>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</si>
  <si>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</si>
  <si>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</si>
  <si>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</si>
  <si>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</si>
  <si>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</si>
  <si>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</si>
  <si>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</si>
  <si>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</si>
  <si>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</si>
  <si>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</si>
  <si>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</si>
  <si>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</si>
  <si>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</si>
  <si>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</si>
  <si>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</si>
  <si>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</si>
  <si>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</si>
  <si>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</si>
  <si>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</si>
  <si>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</si>
  <si>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</si>
  <si>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</si>
  <si>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</si>
  <si>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</si>
  <si>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</si>
  <si>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</si>
  <si>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</si>
  <si>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</si>
  <si>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</si>
  <si>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</si>
  <si>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</si>
  <si>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</si>
  <si>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</si>
  <si>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</si>
  <si>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</si>
  <si>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</si>
  <si>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</si>
  <si>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</si>
  <si>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</si>
  <si>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OW UNF-THg (THg) AVG</t>
  </si>
  <si>
    <t>OW UNF-THg (THg) DEV</t>
  </si>
  <si>
    <t>OW UNF-MeHg AVG</t>
  </si>
  <si>
    <t>OW UNF-MeHg DEV</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</si>
  <si>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</si>
  <si>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</si>
  <si>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</si>
  <si>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</si>
  <si>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</si>
  <si>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</si>
  <si>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</si>
  <si>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</si>
  <si>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</si>
  <si>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</si>
  <si>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</si>
  <si>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</si>
  <si>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</si>
  <si>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</si>
  <si>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</si>
  <si>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</si>
  <si>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</si>
  <si>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</si>
  <si>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</si>
  <si>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</si>
  <si>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</si>
  <si>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</si>
  <si>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</si>
  <si>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</si>
  <si>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</si>
  <si>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</si>
  <si>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</si>
  <si>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</si>
  <si>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 xml:space="preserve">THg (UNF) </t>
  </si>
  <si>
    <t xml:space="preserve">MeHg (UNF) </t>
  </si>
  <si>
    <t xml:space="preserve">THg (F) </t>
  </si>
  <si>
    <t xml:space="preserve">MeHg (F) </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</si>
  <si>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</si>
  <si>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</si>
  <si>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</si>
  <si>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</si>
  <si>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</si>
  <si>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</si>
  <si>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</si>
  <si>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</si>
  <si>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</si>
  <si>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</si>
  <si>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</si>
  <si>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</si>
  <si>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</si>
  <si>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</si>
  <si>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</si>
  <si>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</si>
  <si>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</si>
  <si>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</si>
  <si>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</si>
  <si>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</si>
  <si>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</si>
  <si>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</si>
  <si>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</si>
  <si>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</si>
  <si>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</si>
  <si>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</si>
  <si>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</si>
  <si>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</si>
  <si>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</si>
  <si>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</si>
  <si>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</si>
  <si>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</si>
  <si>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</si>
  <si>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</si>
  <si>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</si>
  <si>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</si>
  <si>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</si>
  <si>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</si>
  <si>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</si>
  <si>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</si>
  <si>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</si>
  <si>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</si>
  <si>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</si>
  <si>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</si>
  <si>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</si>
  <si>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</si>
  <si>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</si>
  <si>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</si>
  <si>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</si>
  <si>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</si>
  <si>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</si>
  <si>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</si>
  <si>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</si>
  <si>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</si>
  <si>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</si>
  <si>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</si>
  <si>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</si>
  <si>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</si>
  <si>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</si>
  <si>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</si>
  <si>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</si>
  <si>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</si>
  <si>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</si>
  <si>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</si>
  <si>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</si>
  <si>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</si>
  <si>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</si>
  <si>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</si>
  <si>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</si>
  <si>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</si>
  <si>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</si>
  <si>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</si>
  <si>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</si>
  <si>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</si>
  <si>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</si>
  <si>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</si>
  <si>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</si>
  <si>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</si>
  <si>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</si>
  <si>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</si>
  <si>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</si>
  <si>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</si>
  <si>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</si>
  <si>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</si>
  <si>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</si>
  <si>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</si>
  <si>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</si>
  <si>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</si>
  <si>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</si>
  <si>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</si>
  <si>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</si>
  <si>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</si>
  <si>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</si>
  <si>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</si>
  <si>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</si>
  <si>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</si>
  <si>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</si>
  <si>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</si>
  <si>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</si>
  <si>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</si>
  <si>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</si>
  <si>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</si>
  <si>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</si>
  <si>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</si>
  <si>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</si>
  <si>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</si>
  <si>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</si>
  <si>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</si>
  <si>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</si>
  <si>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</si>
  <si>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</si>
  <si>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</si>
  <si>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</si>
  <si>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</si>
  <si>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</si>
  <si>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</si>
  <si>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</si>
  <si>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</si>
  <si>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</si>
  <si>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</si>
  <si>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</si>
  <si>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</si>
  <si>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</si>
  <si>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</si>
  <si>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</si>
  <si>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</si>
  <si>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</si>
  <si>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</si>
  <si>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</si>
  <si>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</si>
  <si>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</si>
  <si>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</si>
  <si>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</si>
  <si>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</si>
  <si>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</si>
  <si>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</si>
  <si>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</si>
  <si>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</si>
  <si>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</si>
  <si>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</si>
  <si>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</si>
  <si>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</si>
  <si>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</si>
  <si>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</si>
  <si>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</si>
  <si>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</si>
  <si>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</si>
  <si>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</si>
  <si>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</si>
  <si>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</si>
  <si>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</si>
  <si>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</si>
  <si>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</si>
  <si>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</si>
  <si>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</si>
  <si>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</si>
  <si>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</si>
  <si>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</si>
  <si>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</si>
  <si>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</si>
  <si>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</si>
  <si>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</si>
  <si>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</si>
  <si>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</si>
  <si>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</si>
  <si>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</si>
  <si>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</si>
  <si>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</si>
  <si>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</si>
  <si>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</si>
  <si>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</si>
  <si>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</si>
  <si>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</si>
  <si>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</si>
  <si>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</si>
  <si>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</si>
  <si>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</si>
  <si>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</si>
  <si>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</si>
  <si>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</si>
  <si>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</si>
  <si>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</si>
  <si>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</si>
  <si>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</si>
  <si>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</si>
  <si>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</si>
  <si>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</si>
  <si>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</si>
  <si>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</si>
  <si>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</si>
  <si>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</si>
  <si>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</si>
  <si>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</si>
  <si>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</si>
  <si>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</si>
  <si>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</si>
  <si>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</si>
  <si>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</si>
  <si>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</si>
  <si>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</si>
  <si>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</si>
  <si>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</si>
  <si>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</si>
  <si>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</si>
  <si>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</si>
  <si>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</si>
  <si>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</si>
  <si>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</si>
  <si>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</si>
  <si>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</si>
  <si>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</si>
  <si>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</si>
  <si>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</si>
  <si>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</si>
  <si>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</si>
  <si>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</si>
  <si>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</si>
  <si>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</si>
  <si>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</si>
  <si>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</si>
  <si>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</si>
  <si>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</si>
  <si>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</si>
  <si>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</si>
  <si>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</si>
  <si>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</si>
  <si>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</si>
  <si>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</si>
  <si>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</si>
  <si>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</si>
  <si>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</si>
  <si>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</si>
  <si>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</si>
  <si>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</si>
  <si>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</si>
  <si>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</si>
  <si>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</si>
  <si>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</si>
  <si>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</si>
  <si>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</si>
  <si>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</si>
  <si>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</si>
  <si>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</si>
  <si>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</si>
  <si>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</si>
  <si>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</si>
  <si>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</si>
  <si>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</si>
  <si>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</si>
  <si>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</si>
  <si>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</si>
  <si>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</si>
  <si>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</si>
  <si>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</si>
  <si>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</si>
  <si>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</si>
  <si>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</si>
  <si>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</si>
  <si>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</si>
  <si>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</si>
  <si>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</si>
  <si>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</si>
  <si>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</si>
  <si>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</si>
  <si>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</si>
  <si>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</si>
  <si>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</si>
  <si>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</si>
  <si>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</si>
  <si>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</si>
  <si>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</si>
  <si>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</si>
  <si>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</si>
  <si>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</si>
  <si>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</si>
  <si>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</si>
  <si>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</si>
  <si>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</si>
  <si>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</si>
  <si>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</si>
  <si>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</si>
  <si>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</si>
  <si>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</si>
  <si>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</si>
  <si>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</si>
  <si>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</si>
  <si>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</si>
  <si>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</si>
  <si>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</si>
  <si>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</si>
  <si>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</si>
  <si>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</si>
  <si>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</si>
  <si>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</si>
  <si>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</si>
  <si>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</si>
  <si>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</si>
  <si>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</si>
  <si>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</si>
  <si>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</si>
  <si>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</si>
  <si>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</si>
  <si>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</si>
  <si>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</si>
  <si>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</si>
  <si>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</si>
  <si>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</si>
  <si>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</si>
  <si>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</si>
  <si>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</si>
  <si>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</si>
  <si>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</si>
  <si>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</si>
  <si>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</si>
  <si>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</si>
  <si>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</si>
  <si>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</si>
  <si>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</si>
  <si>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</si>
  <si>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</si>
  <si>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</si>
  <si>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</si>
  <si>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</si>
  <si>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</si>
  <si>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</si>
  <si>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</si>
  <si>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</si>
  <si>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</si>
  <si>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</si>
  <si>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</si>
  <si>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</si>
  <si>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</si>
  <si>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</si>
  <si>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</si>
  <si>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</si>
  <si>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</si>
  <si>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</si>
  <si>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</si>
  <si>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</si>
  <si>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</si>
  <si>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</si>
  <si>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</si>
  <si>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</si>
  <si>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</si>
  <si>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</si>
  <si>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</si>
  <si>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</si>
  <si>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</si>
  <si>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</si>
  <si>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</si>
  <si>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</si>
  <si>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</si>
  <si>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</si>
  <si>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</si>
  <si>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</si>
  <si>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</si>
  <si>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</si>
  <si>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</si>
  <si>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</si>
  <si>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</si>
  <si>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</si>
  <si>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</si>
  <si>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</si>
  <si>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</si>
  <si>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</si>
  <si>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</si>
  <si>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</si>
  <si>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</si>
  <si>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</si>
  <si>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</si>
  <si>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</si>
  <si>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</si>
  <si>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</si>
  <si>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</si>
  <si>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</si>
  <si>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</si>
  <si>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</si>
  <si>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</si>
  <si>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</si>
  <si>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</si>
  <si>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</si>
  <si>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</si>
  <si>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</si>
  <si>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</si>
  <si>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</si>
  <si>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</si>
  <si>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</si>
  <si>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</si>
  <si>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</si>
  <si>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</si>
  <si>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filt volume missing</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</si>
  <si>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</si>
  <si>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</si>
  <si>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</si>
  <si>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</si>
  <si>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</si>
  <si>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</si>
  <si>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</si>
  <si>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</si>
  <si>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</si>
  <si>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</si>
  <si>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</si>
  <si>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</si>
  <si>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</si>
  <si>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</si>
  <si>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</si>
  <si>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</si>
  <si>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</si>
  <si>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</si>
  <si>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</si>
  <si>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</si>
  <si>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</si>
  <si>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</si>
  <si>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</si>
  <si>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</si>
  <si>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</si>
  <si>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</si>
  <si>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</si>
  <si>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</si>
  <si>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</si>
  <si>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</si>
  <si>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</si>
  <si>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</si>
  <si>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</si>
  <si>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</si>
  <si>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</si>
  <si>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</si>
  <si>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</si>
  <si>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</si>
  <si>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</si>
  <si>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</si>
  <si>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</si>
  <si>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</si>
  <si>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</si>
  <si>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</si>
  <si>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</si>
  <si>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</si>
  <si>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</si>
  <si>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</si>
  <si>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</si>
  <si>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</si>
  <si>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</si>
  <si>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</si>
  <si>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</si>
  <si>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</si>
  <si>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</si>
  <si>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</si>
  <si>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</si>
  <si>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</si>
  <si>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</si>
  <si>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</si>
  <si>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</si>
  <si>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</si>
  <si>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</si>
  <si>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</si>
  <si>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</si>
  <si>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</si>
  <si>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</si>
  <si>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</si>
  <si>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</si>
  <si>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</si>
  <si>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</si>
  <si>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</si>
  <si>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</si>
  <si>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</si>
  <si>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</si>
  <si>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</si>
  <si>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</si>
  <si>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</si>
  <si>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</si>
  <si>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</si>
  <si>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</si>
  <si>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</si>
  <si>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</si>
  <si>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</si>
  <si>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</si>
  <si>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</si>
  <si>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</si>
  <si>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</si>
  <si>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</si>
  <si>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</si>
  <si>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</si>
  <si>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</si>
  <si>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</si>
  <si>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</si>
  <si>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</si>
  <si>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</si>
  <si>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</si>
  <si>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</si>
  <si>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</si>
  <si>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</si>
  <si>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</si>
  <si>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</si>
  <si>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</si>
  <si>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</si>
  <si>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</si>
  <si>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</si>
  <si>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</si>
  <si>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</si>
  <si>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</si>
  <si>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</si>
  <si>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</si>
  <si>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</si>
  <si>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major correction 3/21/12 Agee from SBW-080 on…</t>
  </si>
  <si>
    <t>MEDIUM</t>
  </si>
  <si>
    <t>WS</t>
  </si>
  <si>
    <t>WSQ</t>
  </si>
  <si>
    <t>OAQ</t>
  </si>
  <si>
    <t/>
  </si>
  <si>
    <t>&lt;DDL</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</si>
  <si>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</si>
  <si>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</si>
  <si>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</si>
  <si>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</si>
  <si>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</si>
  <si>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</si>
  <si>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</si>
  <si>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</si>
  <si>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</si>
  <si>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</si>
  <si>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</si>
  <si>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</si>
  <si>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</si>
  <si>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</si>
  <si>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</si>
  <si>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</si>
  <si>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</si>
  <si>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</si>
  <si>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</si>
  <si>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</si>
  <si>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</si>
  <si>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</si>
  <si>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</si>
  <si>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</si>
  <si>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</si>
  <si>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</si>
  <si>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</si>
  <si>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</si>
  <si>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</si>
  <si>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</si>
  <si>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</si>
  <si>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</si>
  <si>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</si>
  <si>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</si>
  <si>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</si>
  <si>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</si>
  <si>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</si>
  <si>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</si>
  <si>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</si>
  <si>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</si>
  <si>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</si>
  <si>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</si>
  <si>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</si>
  <si>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</si>
  <si>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</si>
  <si>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</si>
  <si>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</si>
  <si>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</si>
  <si>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</si>
  <si>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</si>
  <si>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</si>
  <si>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</si>
  <si>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</si>
  <si>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</si>
  <si>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</si>
  <si>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</si>
  <si>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</si>
  <si>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</si>
  <si>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</si>
  <si>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</si>
  <si>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</si>
  <si>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</si>
  <si>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</si>
  <si>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</si>
  <si>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</si>
  <si>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</si>
  <si>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</si>
  <si>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</si>
  <si>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</si>
  <si>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</si>
  <si>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</si>
  <si>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</si>
  <si>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</si>
  <si>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</si>
  <si>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</si>
  <si>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</si>
  <si>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</si>
  <si>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</si>
  <si>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</si>
  <si>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</si>
  <si>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</si>
  <si>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</si>
  <si>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</si>
  <si>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</si>
  <si>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</si>
  <si>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</si>
  <si>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</si>
  <si>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</si>
  <si>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</si>
  <si>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</si>
  <si>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</si>
  <si>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</si>
  <si>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</si>
  <si>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</si>
  <si>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</si>
  <si>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</si>
  <si>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</si>
  <si>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</si>
  <si>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</si>
  <si>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</si>
  <si>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</si>
  <si>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</si>
  <si>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</si>
  <si>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</si>
  <si>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</si>
  <si>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</si>
  <si>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</si>
  <si>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</si>
  <si>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</si>
  <si>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</si>
  <si>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</si>
  <si>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</si>
  <si>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</si>
  <si>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</si>
  <si>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</si>
  <si>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</si>
  <si>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</si>
  <si>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</si>
  <si>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</si>
  <si>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</si>
  <si>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</si>
  <si>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</si>
  <si>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</si>
  <si>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</si>
  <si>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</si>
  <si>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</si>
  <si>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</si>
  <si>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</si>
  <si>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</si>
  <si>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</si>
  <si>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</si>
  <si>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</si>
  <si>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</si>
  <si>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</si>
  <si>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</si>
  <si>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Surface water data summary</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</si>
  <si>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</si>
  <si>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</si>
  <si>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</si>
  <si>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</si>
  <si>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</si>
  <si>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</si>
  <si>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</si>
  <si>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</si>
  <si>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</si>
  <si>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</si>
  <si>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</si>
  <si>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</si>
  <si>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</si>
  <si>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</si>
  <si>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</si>
  <si>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</si>
  <si>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</si>
  <si>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</si>
  <si>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</si>
  <si>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</si>
  <si>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</si>
  <si>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</si>
  <si>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</si>
  <si>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</si>
  <si>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</si>
  <si>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</si>
  <si>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</si>
  <si>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</si>
  <si>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</si>
  <si>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</si>
  <si>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</si>
  <si>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</si>
  <si>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</si>
  <si>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</si>
  <si>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</si>
  <si>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</si>
  <si>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</si>
  <si>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</si>
  <si>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</si>
  <si>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</si>
  <si>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</si>
  <si>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</si>
  <si>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</si>
  <si>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</si>
  <si>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</si>
  <si>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</si>
  <si>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</si>
  <si>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</si>
  <si>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</si>
  <si>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</si>
  <si>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</si>
  <si>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</si>
  <si>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</si>
  <si>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</si>
  <si>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</si>
  <si>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</si>
  <si>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</si>
  <si>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</si>
  <si>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</si>
  <si>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</si>
  <si>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</si>
  <si>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</si>
  <si>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</si>
  <si>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</si>
  <si>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</si>
  <si>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</si>
  <si>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</si>
  <si>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</si>
  <si>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</si>
  <si>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</si>
  <si>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</si>
  <si>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</si>
  <si>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</si>
  <si>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</si>
  <si>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</si>
  <si>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</si>
  <si>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</si>
  <si>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</si>
  <si>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</si>
  <si>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</si>
  <si>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Le corrected values 3/1/12
they were previously being blank corrected</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</si>
  <si>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</si>
  <si>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</si>
  <si>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</si>
  <si>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</si>
  <si>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</si>
  <si>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</si>
  <si>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</si>
  <si>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</si>
  <si>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</si>
  <si>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</si>
  <si>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</si>
  <si>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</si>
  <si>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</si>
  <si>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</si>
  <si>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</si>
  <si>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</si>
  <si>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</si>
  <si>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</si>
  <si>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</si>
  <si>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</si>
  <si>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</si>
  <si>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</si>
  <si>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</si>
  <si>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</si>
  <si>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</si>
  <si>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</si>
  <si>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</si>
  <si>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</si>
  <si>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</si>
  <si>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</si>
  <si>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</si>
  <si>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</si>
  <si>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</si>
  <si>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</si>
  <si>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</si>
  <si>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</si>
  <si>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</si>
  <si>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</si>
  <si>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</si>
  <si>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</si>
  <si>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</si>
  <si>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</si>
  <si>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</si>
  <si>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</si>
  <si>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</si>
  <si>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</si>
  <si>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</si>
  <si>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</si>
  <si>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</si>
  <si>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</si>
  <si>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</si>
  <si>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</si>
  <si>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</si>
  <si>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</si>
  <si>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</si>
  <si>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</si>
  <si>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</si>
  <si>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</si>
  <si>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</si>
  <si>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</si>
  <si>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</si>
  <si>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</si>
  <si>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</si>
  <si>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</si>
  <si>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</si>
  <si>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</si>
  <si>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</si>
  <si>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</si>
  <si>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</si>
  <si>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</si>
  <si>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</si>
  <si>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</si>
  <si>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</si>
  <si>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</si>
  <si>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</si>
  <si>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</si>
  <si>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</si>
  <si>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</si>
  <si>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</si>
  <si>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</si>
  <si>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</si>
  <si>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</si>
  <si>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</si>
  <si>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</si>
  <si>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</si>
  <si>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</si>
  <si>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</si>
  <si>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</si>
  <si>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</si>
  <si>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</si>
  <si>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</si>
  <si>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</si>
  <si>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</si>
  <si>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</si>
  <si>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</si>
  <si>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</si>
  <si>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</si>
  <si>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</si>
  <si>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</si>
  <si>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</si>
  <si>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</si>
  <si>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</si>
  <si>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</si>
  <si>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</si>
  <si>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</si>
  <si>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</si>
  <si>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</si>
  <si>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</si>
  <si>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</si>
  <si>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</si>
  <si>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</si>
  <si>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</si>
  <si>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</si>
  <si>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</si>
  <si>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</si>
  <si>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</si>
  <si>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</si>
  <si>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</si>
  <si>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</si>
  <si>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</si>
  <si>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</si>
  <si>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</si>
  <si>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</si>
  <si>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</si>
  <si>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</si>
  <si>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</si>
  <si>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</si>
  <si>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</si>
  <si>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</si>
  <si>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</si>
  <si>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</si>
  <si>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</si>
  <si>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</si>
  <si>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</si>
  <si>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</si>
  <si>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</si>
  <si>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</si>
  <si>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</si>
  <si>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</si>
  <si>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no sample</t>
  </si>
  <si>
    <t>pct UNF-MeHg/UNF-THg</t>
  </si>
  <si>
    <t>Check MeHg-UNF -- ratio of MeHg/THg is anomalously low &lt; 0.1 %</t>
  </si>
  <si>
    <t>Comments:</t>
  </si>
  <si>
    <t>(%) - based on ng/L - volumetric</t>
  </si>
  <si>
    <t>Check MeHg-UNF and THg-UNF -- ratio MeHg/THg is anomalously low</t>
  </si>
  <si>
    <t>MeHg/THg in filtered water is anomalously low -- check both THg-F and MeHg-F</t>
  </si>
  <si>
    <r>
      <t xml:space="preserve">larger than usual difference between RHg/p-THg based on dry wt. and RHg/p-Thg based on volumetric
</t>
    </r>
    <r>
      <rPr>
        <sz val="10"/>
        <color rgb="FFFF0000"/>
        <rFont val="Calibri"/>
        <family val="2"/>
        <scheme val="minor"/>
      </rPr>
      <t>this looks like a volume filtered issue, TSS is way off compared to other two filters?</t>
    </r>
  </si>
  <si>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</si>
  <si>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</si>
  <si>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</si>
  <si>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</si>
  <si>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</si>
  <si>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</si>
  <si>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</si>
  <si>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</si>
  <si>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</si>
  <si>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</si>
  <si>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</si>
  <si>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</si>
  <si>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</si>
  <si>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</si>
  <si>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</si>
  <si>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</si>
  <si>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</si>
  <si>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</si>
  <si>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</si>
  <si>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</si>
  <si>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</si>
  <si>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</si>
  <si>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</si>
  <si>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</si>
  <si>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</si>
  <si>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</si>
  <si>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</si>
  <si>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</si>
  <si>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</si>
  <si>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</si>
  <si>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</si>
  <si>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</si>
  <si>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</si>
  <si>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</si>
  <si>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</si>
  <si>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</si>
  <si>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</si>
  <si>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</si>
  <si>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</si>
  <si>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</si>
  <si>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</si>
  <si>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</si>
  <si>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</si>
  <si>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</si>
  <si>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</si>
  <si>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</si>
  <si>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</si>
  <si>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</si>
  <si>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</si>
  <si>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</si>
  <si>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update 7/8/15ja</t>
  </si>
  <si>
    <t>sed HgT data summary updated w/ correct cc values.</t>
  </si>
  <si>
    <t>Complete</t>
  </si>
  <si>
    <t>update sed HgT data table</t>
  </si>
  <si>
    <t>FILTER</t>
  </si>
  <si>
    <t>completed flagging THg data</t>
  </si>
  <si>
    <t xml:space="preserve"> QA FLAG
PRL=0.010 (ng/L)</t>
  </si>
  <si>
    <t>OW p-MeHg QA FLAG
PRL = 0.06 (ng/L)</t>
  </si>
  <si>
    <t>completed flagging MeHg data</t>
  </si>
  <si>
    <t>OW p-RHg QA FLAG
PRL = 3.0 (ng/g)</t>
  </si>
  <si>
    <t>OW p-RHg QA FLAG
PRL = 0.2 (ng/L)</t>
  </si>
  <si>
    <t>Station ID</t>
  </si>
  <si>
    <t>Sample_start_dt
TIMESTAMP
yyyymmddhhmm</t>
  </si>
  <si>
    <t>NWIS</t>
  </si>
  <si>
    <t>&lt; RL, Est.</t>
  </si>
  <si>
    <t>&lt; MDL</t>
  </si>
  <si>
    <t>LRL</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</si>
  <si>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</si>
  <si>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</si>
  <si>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</si>
  <si>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</si>
  <si>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</si>
  <si>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</si>
  <si>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</si>
  <si>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</si>
  <si>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</si>
  <si>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</si>
  <si>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</si>
  <si>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</si>
  <si>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</si>
  <si>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</si>
  <si>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</si>
  <si>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</si>
  <si>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</si>
  <si>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</si>
  <si>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</si>
  <si>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</si>
  <si>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</si>
  <si>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</si>
  <si>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</si>
  <si>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</si>
  <si>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&lt;MRL</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</si>
  <si>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</si>
  <si>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</si>
  <si>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</si>
  <si>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</si>
  <si>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</si>
  <si>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</si>
  <si>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</si>
  <si>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</si>
  <si>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</si>
  <si>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</si>
  <si>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</si>
  <si>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</si>
  <si>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&gt;6mos</t>
  </si>
  <si>
    <t>@ dect level</t>
  </si>
  <si>
    <t xml:space="preserve"> 2009-2013 data was flagged in final units as PRL. Starting 2014 data is being flagged at the level of the dectector. This data summary will need some clarification…pending soon!</t>
  </si>
  <si>
    <t>Note: 2009-2013 data was flagged in final units as PRL. Starting 2014 data is being flagged at the level of the dectector. This data summary will need some clarification…pending soon!</t>
  </si>
  <si>
    <t>&gt;6mos, &lt;MRL</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</si>
  <si>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</si>
  <si>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</si>
  <si>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</si>
  <si>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</si>
  <si>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</si>
  <si>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</si>
  <si>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</si>
  <si>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</si>
  <si>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</si>
  <si>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</si>
  <si>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</si>
  <si>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</si>
  <si>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</si>
  <si>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</si>
  <si>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</si>
  <si>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</si>
  <si>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</si>
  <si>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</si>
  <si>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</si>
  <si>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</si>
  <si>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</si>
  <si>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</si>
  <si>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</si>
  <si>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</si>
  <si>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</si>
  <si>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</si>
  <si>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</si>
  <si>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</si>
  <si>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</si>
  <si>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</si>
  <si>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</si>
  <si>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</si>
  <si>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</si>
  <si>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</si>
  <si>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</si>
  <si>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</si>
  <si>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</si>
  <si>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</si>
  <si>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</si>
  <si>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</si>
  <si>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</si>
  <si>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</si>
  <si>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</si>
  <si>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</si>
  <si>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</si>
  <si>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</si>
  <si>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</si>
  <si>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</si>
  <si>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</si>
  <si>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</si>
  <si>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</si>
  <si>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</si>
  <si>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</si>
  <si>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dect.level</t>
  </si>
  <si>
    <t>Note: 2009-2013 data was flagged in final units as PRL. Starting 2014 data is being flagged at the level of the dectector. This data summary will need some better clarification…pending soon!</t>
  </si>
  <si>
    <t>OK</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</si>
  <si>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</si>
  <si>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</si>
  <si>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</si>
  <si>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</si>
  <si>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</si>
  <si>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</si>
  <si>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</si>
  <si>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</si>
  <si>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</si>
  <si>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</si>
  <si>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</si>
  <si>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</si>
  <si>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</si>
  <si>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</si>
  <si>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</si>
  <si>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</si>
  <si>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</si>
  <si>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</si>
  <si>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</si>
  <si>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</si>
  <si>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</si>
  <si>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</si>
  <si>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</si>
  <si>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</si>
  <si>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</si>
  <si>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</si>
  <si>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</si>
  <si>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</si>
  <si>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</si>
  <si>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</si>
  <si>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</si>
  <si>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</si>
  <si>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</si>
  <si>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</si>
  <si>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</si>
  <si>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</si>
  <si>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</si>
  <si>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</si>
  <si>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</si>
  <si>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</si>
  <si>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</si>
  <si>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</si>
  <si>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</si>
  <si>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</si>
  <si>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</si>
  <si>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</si>
  <si>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</si>
  <si>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</si>
  <si>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</si>
  <si>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</si>
  <si>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</si>
  <si>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</si>
  <si>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</si>
  <si>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</si>
  <si>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</si>
  <si>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</si>
  <si>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</si>
  <si>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</si>
  <si>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</si>
  <si>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</si>
  <si>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</si>
  <si>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</si>
  <si>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</si>
  <si>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</si>
  <si>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</si>
  <si>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</si>
  <si>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</si>
  <si>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</si>
  <si>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</si>
  <si>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</si>
  <si>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</si>
  <si>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</si>
  <si>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</si>
  <si>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</si>
  <si>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</si>
  <si>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</si>
  <si>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</si>
  <si>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</si>
  <si>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</si>
  <si>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</si>
  <si>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</si>
  <si>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</si>
  <si>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</si>
  <si>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</si>
  <si>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</si>
  <si>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</si>
  <si>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</si>
  <si>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</si>
  <si>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</si>
  <si>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</si>
  <si>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</si>
  <si>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</si>
  <si>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</si>
  <si>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</si>
  <si>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</si>
  <si>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</si>
  <si>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</si>
  <si>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</si>
  <si>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</si>
  <si>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</si>
  <si>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</si>
  <si>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</si>
  <si>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</si>
  <si>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</si>
  <si>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</si>
  <si>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</si>
  <si>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</si>
  <si>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</si>
  <si>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</si>
  <si>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</si>
  <si>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</si>
  <si>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</si>
  <si>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</si>
  <si>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</si>
  <si>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</si>
  <si>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</si>
  <si>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</si>
  <si>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</si>
  <si>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</si>
  <si>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</si>
  <si>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</si>
  <si>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</si>
  <si>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</si>
  <si>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</si>
  <si>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</si>
  <si>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</si>
  <si>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</si>
  <si>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</si>
  <si>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</si>
  <si>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</si>
  <si>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</si>
  <si>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</si>
  <si>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</si>
  <si>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</si>
  <si>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</si>
  <si>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</si>
  <si>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</si>
  <si>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</si>
  <si>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</si>
  <si>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</si>
  <si>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</si>
  <si>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</si>
  <si>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</si>
  <si>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</si>
  <si>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</si>
  <si>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</si>
  <si>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</si>
  <si>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</si>
  <si>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</si>
  <si>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</si>
  <si>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</si>
  <si>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</si>
  <si>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</si>
  <si>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</si>
  <si>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</si>
  <si>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</si>
  <si>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</si>
  <si>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</si>
  <si>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</si>
  <si>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</si>
  <si>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</si>
  <si>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</si>
  <si>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</si>
  <si>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</si>
  <si>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</si>
  <si>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</si>
  <si>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</si>
  <si>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</si>
  <si>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</si>
  <si>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</si>
  <si>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</si>
  <si>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</si>
  <si>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</si>
  <si>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</si>
  <si>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</si>
  <si>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</si>
  <si>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</si>
  <si>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</si>
  <si>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</si>
  <si>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</si>
  <si>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</si>
  <si>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</si>
  <si>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</si>
  <si>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</si>
  <si>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</si>
  <si>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</si>
  <si>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</si>
  <si>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</si>
  <si>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</si>
  <si>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</si>
  <si>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</si>
  <si>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</si>
  <si>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</si>
  <si>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</si>
  <si>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</si>
  <si>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</si>
  <si>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</si>
  <si>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</si>
  <si>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</si>
  <si>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</si>
  <si>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</si>
  <si>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</si>
  <si>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</si>
  <si>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</si>
  <si>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</si>
  <si>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</si>
  <si>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</si>
  <si>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</si>
  <si>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</si>
  <si>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</si>
  <si>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</si>
  <si>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</si>
  <si>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</si>
  <si>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</si>
  <si>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</si>
  <si>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</si>
  <si>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</si>
  <si>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</si>
  <si>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</si>
  <si>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</si>
  <si>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</si>
  <si>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</si>
  <si>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</si>
  <si>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</si>
  <si>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</si>
  <si>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</si>
  <si>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</si>
  <si>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</si>
  <si>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</si>
  <si>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</si>
  <si>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</si>
  <si>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</si>
  <si>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</si>
  <si>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</si>
  <si>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</si>
  <si>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</si>
  <si>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</si>
  <si>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</si>
  <si>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</si>
  <si>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</si>
  <si>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</si>
  <si>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</si>
  <si>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</si>
  <si>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</si>
  <si>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</si>
  <si>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</si>
  <si>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</si>
  <si>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</si>
  <si>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</si>
  <si>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</si>
  <si>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</si>
  <si>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</si>
  <si>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</si>
  <si>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</si>
  <si>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</si>
  <si>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</si>
  <si>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</si>
  <si>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</si>
  <si>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</si>
  <si>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</si>
  <si>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</si>
  <si>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</si>
  <si>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</si>
  <si>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</si>
  <si>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</si>
  <si>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</si>
  <si>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</si>
  <si>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</si>
  <si>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</si>
  <si>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</si>
  <si>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</si>
  <si>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</si>
  <si>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</si>
  <si>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</si>
  <si>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</si>
  <si>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</si>
  <si>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</si>
  <si>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</si>
  <si>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</si>
  <si>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</si>
  <si>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</si>
  <si>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</si>
  <si>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</si>
  <si>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</si>
  <si>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</si>
  <si>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</si>
  <si>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</si>
  <si>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</si>
  <si>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</si>
  <si>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</si>
  <si>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</si>
  <si>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</si>
  <si>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</si>
  <si>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</si>
  <si>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</si>
  <si>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</si>
  <si>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</si>
  <si>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</si>
  <si>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</si>
  <si>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</si>
  <si>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</si>
  <si>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</si>
  <si>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</si>
  <si>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</si>
  <si>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</si>
  <si>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</si>
  <si>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</si>
  <si>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</si>
  <si>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</si>
  <si>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</si>
  <si>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</si>
  <si>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</si>
  <si>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</si>
  <si>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</si>
  <si>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</si>
  <si>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</si>
  <si>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</si>
  <si>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</si>
  <si>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</si>
  <si>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</si>
  <si>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</si>
  <si>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</si>
  <si>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</si>
  <si>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</si>
  <si>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</si>
  <si>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</si>
  <si>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</si>
  <si>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</si>
  <si>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</si>
  <si>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</si>
  <si>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</si>
  <si>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</si>
  <si>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</si>
  <si>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</si>
  <si>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</si>
  <si>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</si>
  <si>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</si>
  <si>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</si>
  <si>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</si>
  <si>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</si>
  <si>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</si>
  <si>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</si>
  <si>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</si>
  <si>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</si>
  <si>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</si>
  <si>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</si>
  <si>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</si>
  <si>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</si>
  <si>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</si>
  <si>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</si>
  <si>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</si>
  <si>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</si>
  <si>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</si>
  <si>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</si>
  <si>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</si>
  <si>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</si>
  <si>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</si>
  <si>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</si>
  <si>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</si>
  <si>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</si>
  <si>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</si>
  <si>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</si>
  <si>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</si>
  <si>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</si>
  <si>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</si>
  <si>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</si>
  <si>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</si>
  <si>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</si>
  <si>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</si>
  <si>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</si>
  <si>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</si>
  <si>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</si>
  <si>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</si>
  <si>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</si>
  <si>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</si>
  <si>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</si>
  <si>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</si>
  <si>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</si>
  <si>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</si>
  <si>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</si>
  <si>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</si>
  <si>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</si>
  <si>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</si>
  <si>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</si>
  <si>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</si>
  <si>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</si>
  <si>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</si>
  <si>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</si>
  <si>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</si>
  <si>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</si>
  <si>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</si>
  <si>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</si>
  <si>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</si>
  <si>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</si>
  <si>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</si>
  <si>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</si>
  <si>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</si>
  <si>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</si>
  <si>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</si>
  <si>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</si>
  <si>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</si>
  <si>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</si>
  <si>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</si>
  <si>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</si>
  <si>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</si>
  <si>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</si>
  <si>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</si>
  <si>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</si>
  <si>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</si>
  <si>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</si>
  <si>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</si>
  <si>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</si>
  <si>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</si>
  <si>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</si>
  <si>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</si>
  <si>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</si>
  <si>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</si>
  <si>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</si>
  <si>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</si>
  <si>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</si>
  <si>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</si>
  <si>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</si>
  <si>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</si>
  <si>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</si>
  <si>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</si>
  <si>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</si>
  <si>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</si>
  <si>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</si>
  <si>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</si>
  <si>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</si>
  <si>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</si>
  <si>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</si>
  <si>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</si>
  <si>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</si>
  <si>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</si>
  <si>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</si>
  <si>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</si>
  <si>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</si>
  <si>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</si>
  <si>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</si>
  <si>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</si>
  <si>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</si>
  <si>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</si>
  <si>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</si>
  <si>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</si>
  <si>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</si>
  <si>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</si>
  <si>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</si>
  <si>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</si>
  <si>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</si>
  <si>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</si>
  <si>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</si>
  <si>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</si>
  <si>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</si>
  <si>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</si>
  <si>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NOTE: Blanks are given in units of ng/filter (not ng/g)</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</si>
  <si>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</si>
  <si>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</si>
  <si>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</si>
  <si>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</si>
  <si>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</si>
  <si>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</si>
  <si>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</si>
  <si>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</si>
  <si>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</si>
  <si>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</si>
  <si>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</si>
  <si>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</si>
  <si>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</si>
  <si>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</si>
  <si>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</si>
  <si>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</si>
  <si>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</si>
  <si>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</si>
  <si>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</si>
  <si>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</si>
  <si>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</si>
  <si>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</si>
  <si>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</si>
  <si>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</si>
  <si>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</si>
  <si>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</si>
  <si>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</si>
  <si>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</si>
  <si>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</si>
  <si>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</si>
  <si>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</si>
  <si>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</si>
  <si>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</si>
  <si>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</si>
  <si>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</si>
  <si>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</si>
  <si>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</si>
  <si>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</si>
  <si>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</si>
  <si>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</si>
  <si>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</si>
  <si>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</si>
  <si>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</si>
  <si>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</si>
  <si>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</si>
  <si>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</si>
  <si>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</si>
  <si>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</si>
  <si>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</si>
  <si>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</si>
  <si>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</si>
  <si>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</si>
  <si>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</si>
  <si>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</si>
  <si>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</si>
  <si>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</si>
  <si>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</si>
  <si>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</si>
  <si>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</si>
  <si>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</si>
  <si>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</si>
  <si>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</si>
  <si>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</si>
  <si>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</si>
  <si>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</si>
  <si>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</si>
  <si>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</si>
  <si>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</si>
  <si>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</si>
  <si>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</si>
  <si>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</si>
  <si>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</si>
  <si>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</si>
  <si>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</si>
  <si>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</si>
  <si>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</si>
  <si>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</si>
  <si>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</si>
  <si>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</si>
  <si>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</si>
  <si>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</si>
  <si>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</si>
  <si>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</si>
  <si>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</si>
  <si>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</si>
  <si>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</si>
  <si>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</si>
  <si>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</si>
  <si>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</si>
  <si>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</si>
  <si>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</si>
  <si>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</si>
  <si>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</si>
  <si>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</si>
  <si>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</si>
  <si>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</si>
  <si>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</si>
  <si>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</si>
  <si>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</si>
  <si>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</si>
  <si>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</si>
  <si>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</si>
  <si>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</si>
  <si>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</si>
  <si>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</si>
  <si>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</si>
  <si>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</si>
  <si>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</si>
  <si>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</si>
  <si>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</si>
  <si>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</si>
  <si>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</si>
  <si>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</si>
  <si>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</si>
  <si>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</si>
  <si>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</si>
  <si>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</si>
  <si>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</si>
  <si>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</si>
  <si>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</si>
  <si>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</si>
  <si>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</si>
  <si>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</si>
  <si>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</si>
  <si>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</si>
  <si>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</si>
  <si>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</si>
  <si>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</si>
  <si>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</si>
  <si>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</si>
  <si>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</si>
  <si>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</si>
  <si>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</si>
  <si>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</si>
  <si>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</si>
  <si>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</si>
  <si>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</si>
  <si>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</si>
  <si>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</si>
  <si>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</si>
  <si>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</si>
  <si>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</si>
  <si>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</si>
  <si>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</si>
  <si>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</si>
  <si>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</si>
  <si>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</si>
  <si>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</si>
  <si>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</si>
  <si>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</si>
  <si>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</si>
  <si>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</si>
  <si>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</si>
  <si>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</si>
  <si>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</si>
  <si>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</si>
  <si>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</si>
  <si>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</si>
  <si>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</si>
  <si>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</si>
  <si>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</si>
  <si>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</si>
  <si>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</si>
  <si>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</si>
  <si>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</si>
  <si>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</si>
  <si>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</si>
  <si>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</si>
  <si>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</si>
  <si>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</si>
  <si>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</si>
  <si>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</si>
  <si>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</si>
  <si>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</si>
  <si>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</si>
  <si>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</si>
  <si>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</si>
  <si>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</si>
  <si>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</si>
  <si>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</si>
  <si>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</si>
  <si>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</si>
  <si>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</si>
  <si>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</si>
  <si>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</si>
  <si>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</si>
  <si>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</si>
  <si>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</si>
  <si>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</si>
  <si>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</si>
  <si>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</si>
  <si>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</si>
  <si>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</si>
  <si>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</si>
  <si>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</si>
  <si>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</si>
  <si>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</si>
  <si>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</si>
  <si>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</si>
  <si>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</si>
  <si>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</si>
  <si>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</si>
  <si>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</si>
  <si>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</si>
  <si>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</si>
  <si>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</si>
  <si>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</si>
  <si>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</si>
  <si>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</si>
  <si>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</si>
  <si>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</si>
  <si>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</si>
  <si>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</si>
  <si>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</si>
  <si>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</si>
  <si>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</si>
  <si>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</si>
  <si>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</si>
  <si>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</si>
  <si>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</si>
  <si>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</si>
  <si>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</si>
  <si>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</si>
  <si>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</si>
  <si>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</si>
  <si>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</si>
  <si>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</si>
  <si>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</si>
  <si>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</si>
  <si>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</si>
  <si>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</si>
  <si>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</si>
  <si>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</si>
  <si>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</si>
  <si>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</si>
  <si>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</si>
  <si>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</si>
  <si>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</si>
  <si>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</si>
  <si>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</si>
  <si>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</si>
  <si>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</si>
  <si>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</si>
  <si>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</si>
  <si>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</si>
  <si>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</si>
  <si>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</si>
  <si>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</si>
  <si>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</si>
  <si>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</si>
  <si>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</si>
  <si>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</si>
  <si>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</si>
  <si>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</si>
  <si>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</si>
  <si>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</si>
  <si>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</si>
  <si>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</si>
  <si>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</si>
  <si>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</si>
  <si>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</si>
  <si>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</si>
  <si>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</si>
  <si>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</si>
  <si>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CCSB 2009-2017</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</si>
  <si>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</si>
  <si>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</si>
  <si>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</si>
  <si>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</si>
  <si>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</si>
  <si>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</si>
  <si>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</si>
  <si>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</si>
  <si>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</si>
  <si>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</si>
  <si>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</si>
  <si>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</si>
  <si>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</si>
  <si>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</si>
  <si>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</si>
  <si>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</si>
  <si>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</si>
  <si>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</si>
  <si>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</si>
  <si>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</si>
  <si>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</si>
  <si>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</si>
  <si>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</si>
  <si>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</si>
  <si>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</si>
  <si>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</si>
  <si>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</si>
  <si>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</si>
  <si>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</si>
  <si>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</si>
  <si>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</si>
  <si>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</si>
  <si>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</si>
  <si>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</si>
  <si>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</si>
  <si>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</si>
  <si>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</si>
  <si>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</si>
  <si>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</si>
  <si>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</si>
  <si>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</si>
  <si>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</si>
  <si>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</si>
  <si>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</si>
  <si>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</si>
  <si>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</si>
  <si>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</si>
  <si>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</si>
  <si>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</si>
  <si>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</si>
  <si>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</si>
  <si>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</si>
  <si>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</si>
  <si>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</si>
  <si>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</si>
  <si>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</si>
  <si>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</si>
  <si>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</si>
  <si>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</si>
  <si>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</si>
  <si>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</si>
  <si>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</si>
  <si>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</si>
  <si>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</si>
  <si>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</si>
  <si>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</si>
  <si>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</si>
  <si>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</si>
  <si>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</si>
  <si>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</si>
  <si>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</si>
  <si>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</si>
  <si>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</si>
  <si>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</si>
  <si>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</si>
  <si>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</si>
  <si>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</si>
  <si>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</si>
  <si>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</si>
  <si>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</si>
  <si>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</si>
  <si>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</si>
  <si>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</si>
  <si>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</si>
  <si>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</si>
  <si>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</si>
  <si>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</si>
  <si>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</si>
  <si>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</si>
  <si>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</si>
  <si>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</si>
  <si>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</si>
  <si>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</si>
  <si>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</si>
  <si>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</si>
  <si>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</si>
  <si>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</si>
  <si>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</si>
  <si>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</si>
  <si>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</si>
  <si>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</si>
  <si>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</si>
  <si>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</si>
  <si>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</si>
  <si>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</si>
  <si>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</si>
  <si>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</si>
  <si>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</si>
  <si>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</si>
  <si>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</si>
  <si>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</si>
  <si>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</si>
  <si>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</si>
  <si>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</si>
  <si>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</si>
  <si>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</si>
  <si>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</si>
  <si>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</si>
  <si>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</si>
  <si>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</si>
  <si>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</si>
  <si>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</si>
  <si>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</si>
  <si>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</si>
  <si>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</si>
  <si>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</si>
  <si>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</si>
  <si>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</si>
  <si>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pg</t>
  </si>
  <si>
    <t>E</t>
  </si>
  <si>
    <t>Date Entered to NWIS</t>
  </si>
  <si>
    <t>ng/filter</t>
  </si>
  <si>
    <t>E, &lt;RL</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</si>
  <si>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</si>
  <si>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</si>
  <si>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</si>
  <si>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</si>
  <si>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</si>
  <si>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</si>
  <si>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</si>
  <si>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</si>
  <si>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</si>
  <si>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</si>
  <si>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</si>
  <si>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</si>
  <si>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</si>
  <si>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</si>
  <si>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</si>
  <si>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</si>
  <si>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</si>
  <si>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</si>
  <si>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</si>
  <si>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</si>
  <si>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</si>
  <si>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</si>
  <si>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</si>
  <si>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</si>
  <si>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</si>
  <si>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</si>
  <si>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</si>
  <si>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</si>
  <si>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</si>
  <si>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</si>
  <si>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</si>
  <si>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</si>
  <si>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</si>
  <si>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</si>
  <si>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</si>
  <si>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</si>
  <si>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</si>
  <si>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</si>
  <si>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</si>
  <si>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</si>
  <si>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</si>
  <si>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</si>
  <si>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</si>
  <si>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</si>
  <si>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</si>
  <si>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</si>
  <si>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</si>
  <si>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</si>
  <si>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</si>
  <si>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</si>
  <si>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</si>
  <si>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</si>
  <si>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</si>
  <si>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&gt;20% variability</t>
  </si>
  <si>
    <t>MDL (ng/L) 2010-2016</t>
  </si>
  <si>
    <t>pMeHg filter - QA FLAG (mg)</t>
  </si>
  <si>
    <t>pRHg filter - QA Flag (mg)</t>
  </si>
  <si>
    <t xml:space="preserve"> 2010-2013 QA FLAG
PRL=1.0 (ng/L)</t>
  </si>
  <si>
    <t xml:space="preserve">2010-2016 QA FLAG (mg) </t>
  </si>
  <si>
    <t>add TSS QA flag 2010-2016</t>
  </si>
  <si>
    <t xml:space="preserve">2010-2016 QA FLAG (mg/L) </t>
  </si>
  <si>
    <t>MDL (mg/L) 2010-2016</t>
  </si>
  <si>
    <t>RL (mg/L) 2010-2016</t>
  </si>
  <si>
    <t xml:space="preserve">2010-2016 QA FLAG (ng/L) </t>
  </si>
  <si>
    <t>2010-2013 QA FLAG
PRL=0.010 (ng/L)</t>
  </si>
  <si>
    <t>2010-2013 OW p-THg QA FLAG
PRL = 60 (ng/g)</t>
  </si>
  <si>
    <t>FOR THg blanks</t>
  </si>
  <si>
    <t>MDL (ng/g) 2010-2016</t>
  </si>
  <si>
    <t>RL (ng/g) 2010-2016</t>
  </si>
  <si>
    <t>MDL ng/filter</t>
  </si>
  <si>
    <t>RL ng/filter</t>
  </si>
  <si>
    <t>RL (ng/L) 2010-2016</t>
  </si>
  <si>
    <t>MDL (mg) 2010-2016</t>
  </si>
  <si>
    <t>RL (mg) 2010-2016</t>
  </si>
  <si>
    <t xml:space="preserve">2010-2016 QA FLAG (ng/g) </t>
  </si>
  <si>
    <t>pTHg filter - QA FLAG  (mg/L)</t>
  </si>
  <si>
    <t>checked all filter blanks ng and ng/L</t>
  </si>
  <si>
    <t>add THg and MHg water QA flag 2010-2016</t>
  </si>
  <si>
    <t>added THg filter flag 2010-2016</t>
  </si>
  <si>
    <t>have MMD review</t>
  </si>
  <si>
    <t>FOR MHg blanks</t>
  </si>
  <si>
    <t>MDL pg/filter</t>
  </si>
  <si>
    <t>RL pg/filter</t>
  </si>
  <si>
    <t>2010-2013 OW p-THg QA FLAG
PRL = 3 (ng/L)</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</si>
  <si>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</si>
  <si>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</si>
  <si>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</si>
  <si>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</si>
  <si>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</si>
  <si>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</si>
  <si>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</si>
  <si>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</si>
  <si>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</si>
  <si>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</si>
  <si>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</si>
  <si>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</si>
  <si>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</si>
  <si>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</si>
  <si>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</si>
  <si>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</si>
  <si>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</si>
  <si>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</si>
  <si>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</si>
  <si>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</si>
  <si>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</si>
  <si>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</si>
  <si>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</si>
  <si>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</si>
  <si>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</si>
  <si>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</si>
  <si>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</si>
  <si>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</si>
  <si>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</si>
  <si>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</si>
  <si>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</si>
  <si>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</si>
  <si>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</si>
  <si>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</si>
  <si>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</si>
  <si>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</si>
  <si>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</si>
  <si>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</si>
  <si>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</si>
  <si>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</si>
  <si>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</si>
  <si>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</si>
  <si>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</si>
  <si>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</si>
  <si>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</si>
  <si>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</si>
  <si>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</si>
  <si>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</si>
  <si>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</si>
  <si>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</si>
  <si>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</si>
  <si>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</si>
  <si>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</si>
  <si>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</si>
  <si>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</si>
  <si>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</si>
  <si>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</si>
  <si>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</si>
  <si>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</si>
  <si>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</si>
  <si>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</si>
  <si>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</si>
  <si>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</si>
  <si>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</si>
  <si>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</si>
  <si>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</si>
  <si>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</si>
  <si>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</si>
  <si>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</si>
  <si>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</si>
  <si>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</si>
  <si>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</si>
  <si>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</si>
  <si>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</si>
  <si>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</si>
  <si>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</si>
  <si>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</si>
  <si>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</si>
  <si>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</si>
  <si>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</si>
  <si>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</si>
  <si>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</si>
  <si>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</si>
  <si>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</si>
  <si>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</si>
  <si>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</si>
  <si>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</si>
  <si>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</si>
  <si>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</si>
  <si>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</si>
  <si>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</si>
  <si>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</si>
  <si>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</si>
  <si>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</si>
  <si>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</si>
  <si>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</si>
  <si>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</si>
  <si>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</si>
  <si>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</si>
  <si>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</si>
  <si>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</si>
  <si>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</si>
  <si>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</si>
  <si>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</si>
  <si>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</si>
  <si>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</si>
  <si>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</si>
  <si>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</si>
  <si>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</si>
  <si>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</si>
  <si>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</si>
  <si>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</si>
  <si>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</si>
  <si>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</si>
  <si>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</si>
  <si>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</si>
  <si>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</si>
  <si>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</si>
  <si>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</si>
  <si>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</si>
  <si>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</si>
  <si>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</si>
  <si>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</si>
  <si>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</si>
  <si>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</si>
  <si>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</si>
  <si>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</si>
  <si>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</si>
  <si>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</si>
  <si>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</si>
  <si>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</si>
  <si>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</si>
  <si>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</si>
  <si>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</si>
  <si>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</si>
  <si>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</si>
  <si>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</si>
  <si>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</si>
  <si>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</si>
  <si>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</si>
  <si>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</si>
  <si>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</si>
  <si>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</si>
  <si>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</si>
  <si>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</si>
  <si>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</si>
  <si>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</si>
  <si>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</si>
  <si>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</si>
  <si>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</si>
  <si>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</si>
  <si>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</si>
  <si>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</si>
  <si>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</si>
  <si>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</si>
  <si>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</si>
  <si>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</si>
  <si>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</si>
  <si>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</si>
  <si>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</si>
  <si>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</si>
  <si>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</si>
  <si>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</si>
  <si>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</si>
  <si>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</si>
  <si>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</si>
  <si>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</si>
  <si>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</si>
  <si>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</si>
  <si>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</si>
  <si>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</si>
  <si>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</si>
  <si>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</si>
  <si>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</si>
  <si>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</si>
  <si>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</si>
  <si>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</si>
  <si>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</si>
  <si>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</si>
  <si>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</si>
  <si>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</si>
  <si>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</si>
  <si>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</si>
  <si>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</si>
  <si>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</si>
  <si>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</si>
  <si>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</si>
  <si>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</si>
  <si>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</si>
  <si>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</si>
  <si>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</si>
  <si>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</si>
  <si>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</si>
  <si>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</si>
  <si>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</si>
  <si>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</si>
  <si>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</si>
  <si>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</si>
  <si>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</si>
  <si>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</si>
  <si>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</si>
  <si>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</si>
  <si>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</si>
  <si>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</si>
  <si>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</si>
  <si>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</si>
  <si>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</si>
  <si>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</si>
  <si>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</si>
  <si>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</si>
  <si>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</si>
  <si>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</si>
  <si>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</si>
  <si>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</si>
  <si>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</si>
  <si>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</si>
  <si>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</si>
  <si>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</si>
  <si>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</si>
  <si>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</si>
  <si>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</si>
  <si>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</si>
  <si>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</si>
  <si>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</si>
  <si>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</si>
  <si>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</si>
  <si>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</si>
  <si>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</si>
  <si>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</si>
  <si>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</si>
  <si>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</si>
  <si>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</si>
  <si>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</si>
  <si>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</si>
  <si>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</si>
  <si>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</si>
  <si>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</si>
  <si>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</si>
  <si>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</si>
  <si>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</si>
  <si>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</si>
  <si>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</si>
  <si>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</si>
  <si>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</si>
  <si>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</si>
  <si>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</si>
  <si>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</si>
  <si>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</si>
  <si>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</si>
  <si>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</si>
  <si>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</si>
  <si>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</si>
  <si>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</si>
  <si>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</si>
  <si>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</si>
  <si>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</si>
  <si>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</si>
  <si>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</si>
  <si>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</si>
  <si>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</si>
  <si>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</si>
  <si>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</si>
  <si>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</si>
  <si>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</si>
  <si>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</si>
  <si>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</si>
  <si>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</si>
  <si>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</si>
  <si>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</si>
  <si>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</si>
  <si>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</si>
  <si>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</si>
  <si>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</si>
  <si>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</si>
  <si>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</si>
  <si>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</si>
  <si>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</si>
  <si>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</si>
  <si>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</si>
  <si>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</si>
  <si>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</si>
  <si>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</si>
  <si>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</si>
  <si>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</si>
  <si>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</si>
  <si>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</si>
  <si>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</si>
  <si>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</si>
  <si>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</si>
  <si>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</si>
  <si>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</si>
  <si>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</si>
  <si>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</si>
  <si>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</si>
  <si>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</si>
  <si>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</si>
  <si>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</si>
  <si>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</si>
  <si>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</si>
  <si>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</si>
  <si>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</si>
  <si>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</si>
  <si>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</si>
  <si>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</si>
  <si>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</si>
  <si>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</si>
  <si>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</si>
  <si>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</si>
  <si>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</si>
  <si>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</si>
  <si>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</si>
  <si>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</si>
  <si>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</si>
  <si>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</si>
  <si>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</si>
  <si>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</si>
  <si>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</si>
  <si>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</si>
  <si>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</si>
  <si>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</si>
  <si>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</si>
  <si>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</si>
  <si>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</si>
  <si>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</si>
  <si>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</si>
  <si>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</si>
  <si>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</si>
  <si>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</si>
  <si>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</si>
  <si>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</si>
  <si>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</si>
  <si>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</si>
  <si>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</si>
  <si>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</si>
  <si>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</si>
  <si>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</si>
  <si>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</si>
  <si>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</si>
  <si>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</si>
  <si>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</si>
  <si>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</si>
  <si>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</si>
  <si>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</si>
  <si>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</si>
  <si>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</si>
  <si>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</si>
  <si>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</si>
  <si>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</si>
  <si>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</si>
  <si>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</si>
  <si>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</si>
  <si>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</si>
  <si>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</si>
  <si>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</si>
  <si>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</si>
  <si>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</si>
  <si>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</si>
  <si>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</si>
  <si>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</si>
  <si>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</si>
  <si>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</si>
  <si>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</si>
  <si>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</si>
  <si>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</si>
  <si>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</si>
  <si>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</si>
  <si>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</si>
  <si>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</si>
  <si>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</si>
  <si>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</si>
  <si>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</si>
  <si>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</si>
  <si>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</si>
  <si>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</si>
  <si>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</si>
  <si>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</si>
  <si>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</si>
  <si>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</si>
  <si>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</si>
  <si>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</si>
  <si>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</si>
  <si>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</si>
  <si>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</si>
  <si>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</si>
  <si>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</si>
  <si>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</si>
  <si>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</si>
  <si>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</si>
  <si>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</si>
  <si>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</si>
  <si>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</si>
  <si>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</si>
  <si>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</si>
  <si>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</si>
  <si>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</si>
  <si>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</si>
  <si>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</si>
  <si>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</si>
  <si>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</si>
  <si>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</si>
  <si>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</si>
  <si>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</si>
  <si>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</si>
  <si>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</si>
  <si>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</si>
  <si>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</si>
  <si>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</si>
  <si>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</si>
  <si>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</si>
  <si>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</si>
  <si>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</si>
  <si>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</si>
  <si>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</si>
  <si>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</si>
  <si>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</si>
  <si>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</si>
  <si>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</si>
  <si>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</si>
  <si>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</si>
  <si>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</si>
  <si>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</si>
  <si>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</si>
  <si>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</si>
  <si>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</si>
  <si>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</si>
  <si>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</si>
  <si>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</si>
  <si>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</si>
  <si>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</si>
  <si>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</si>
  <si>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</si>
  <si>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</si>
  <si>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</si>
  <si>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</si>
  <si>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</si>
  <si>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</si>
  <si>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</si>
  <si>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</si>
  <si>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</si>
  <si>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</si>
  <si>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</si>
  <si>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</si>
  <si>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</si>
  <si>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</si>
  <si>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</si>
  <si>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</si>
  <si>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</si>
  <si>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</si>
  <si>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</si>
  <si>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</si>
  <si>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</si>
  <si>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</si>
  <si>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</si>
  <si>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</si>
  <si>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</si>
  <si>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</si>
  <si>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</si>
  <si>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</si>
  <si>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</si>
  <si>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</si>
  <si>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</si>
  <si>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</si>
  <si>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</si>
  <si>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</si>
  <si>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</si>
  <si>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</si>
  <si>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</si>
  <si>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</si>
  <si>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</si>
  <si>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</si>
  <si>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</si>
  <si>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</si>
  <si>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</si>
  <si>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</si>
  <si>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</si>
  <si>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</si>
  <si>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</si>
  <si>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</si>
  <si>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</si>
  <si>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</si>
  <si>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</si>
  <si>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</si>
  <si>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</si>
  <si>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</si>
  <si>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</si>
  <si>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</si>
  <si>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</si>
  <si>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</si>
  <si>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</si>
  <si>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</si>
  <si>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</si>
  <si>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</si>
  <si>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</si>
  <si>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</si>
  <si>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</si>
  <si>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</si>
  <si>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</si>
  <si>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</si>
  <si>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</si>
  <si>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</si>
  <si>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</si>
  <si>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</si>
  <si>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</si>
  <si>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</si>
  <si>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</si>
  <si>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</si>
  <si>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</si>
  <si>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</si>
  <si>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</si>
  <si>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</si>
  <si>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</si>
  <si>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</si>
  <si>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</si>
  <si>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</si>
  <si>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</si>
  <si>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</si>
  <si>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</si>
  <si>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</si>
  <si>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</si>
  <si>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</si>
  <si>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</si>
  <si>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</si>
  <si>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</si>
  <si>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</si>
  <si>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</si>
  <si>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</si>
  <si>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</si>
  <si>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</si>
  <si>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</si>
  <si>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</si>
  <si>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</si>
  <si>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</si>
  <si>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</si>
  <si>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</si>
  <si>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</si>
  <si>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</si>
  <si>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</si>
  <si>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</si>
  <si>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</si>
  <si>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</si>
  <si>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</si>
  <si>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</si>
  <si>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</si>
  <si>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</si>
  <si>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</si>
  <si>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</si>
  <si>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</si>
  <si>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</si>
  <si>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</si>
  <si>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</si>
  <si>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</si>
  <si>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</si>
  <si>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</si>
  <si>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</si>
  <si>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</si>
  <si>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</si>
  <si>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</si>
  <si>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</si>
  <si>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</si>
  <si>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</si>
  <si>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</si>
  <si>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</si>
  <si>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</si>
  <si>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</si>
  <si>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</si>
  <si>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</si>
  <si>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</si>
  <si>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</si>
  <si>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</si>
  <si>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</si>
  <si>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</si>
  <si>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</si>
  <si>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</si>
  <si>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</si>
  <si>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</si>
  <si>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</si>
  <si>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</si>
  <si>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</si>
  <si>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</si>
  <si>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</si>
  <si>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</si>
  <si>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</si>
  <si>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</si>
  <si>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</si>
  <si>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</si>
  <si>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</si>
  <si>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</si>
  <si>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</si>
  <si>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</si>
  <si>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</si>
  <si>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</si>
  <si>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</si>
  <si>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</si>
  <si>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</si>
  <si>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</si>
  <si>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</si>
  <si>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</si>
  <si>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</si>
  <si>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</si>
  <si>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</si>
  <si>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</si>
  <si>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</si>
  <si>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</si>
  <si>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</si>
  <si>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</si>
  <si>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</si>
  <si>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</si>
  <si>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</si>
  <si>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</si>
  <si>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</si>
  <si>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</si>
  <si>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</si>
  <si>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</si>
  <si>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</si>
  <si>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</si>
  <si>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</si>
  <si>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</si>
  <si>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</si>
  <si>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</si>
  <si>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</si>
  <si>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</si>
  <si>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</si>
  <si>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</si>
  <si>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</si>
  <si>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</si>
  <si>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</si>
  <si>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</si>
  <si>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</si>
  <si>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</si>
  <si>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</si>
  <si>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</si>
  <si>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</si>
  <si>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</si>
  <si>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</si>
  <si>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</si>
  <si>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</si>
  <si>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</si>
  <si>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</si>
  <si>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</si>
  <si>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</si>
  <si>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</si>
  <si>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</si>
  <si>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</si>
  <si>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</si>
  <si>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</si>
  <si>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</si>
  <si>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</si>
  <si>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</si>
  <si>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</si>
  <si>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</si>
  <si>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</si>
  <si>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ADUP</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</si>
  <si>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</si>
  <si>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</si>
  <si>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</si>
  <si>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</si>
  <si>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</si>
  <si>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</si>
  <si>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</si>
  <si>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</si>
  <si>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</si>
  <si>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</si>
  <si>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</si>
  <si>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</si>
  <si>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</si>
  <si>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</si>
  <si>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</si>
  <si>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</si>
  <si>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TSS - QA FLAG  (mg/L)</t>
  </si>
  <si>
    <t xml:space="preserve">UTHG     2010-2016 QA FLAG (ng/L) </t>
  </si>
  <si>
    <t xml:space="preserve">UMeHG    2010-2016 QA FLAG (ng/L) </t>
  </si>
  <si>
    <t xml:space="preserve">FTHg      2010-2016 QA FLAG (ng/L) </t>
  </si>
  <si>
    <t xml:space="preserve">FMeHg     2010-2016 QA FLAG (ng/L) </t>
  </si>
  <si>
    <t xml:space="preserve">PTHg      2010-2016 QA FLAG (ng/g) </t>
  </si>
  <si>
    <t xml:space="preserve">PTHg       2010-2016 QA FLAG (ng/L) </t>
  </si>
  <si>
    <t xml:space="preserve">PMeHg    2010-2016 QA FLAG (ng/L) </t>
  </si>
  <si>
    <t xml:space="preserve">PMeHg    2010-2016 QA FLAG (ng/g) </t>
  </si>
  <si>
    <t xml:space="preserve">RHg        2010-2016 QA FLAG (ng/L) </t>
  </si>
  <si>
    <t xml:space="preserve">RHg        2010-2016 QA FLAG (ng/g) </t>
  </si>
  <si>
    <t xml:space="preserve">  </t>
  </si>
  <si>
    <t>39 ct</t>
  </si>
  <si>
    <t>Data already loaded in NWIS-slrose</t>
  </si>
  <si>
    <t>For Loads 2016-2017</t>
  </si>
  <si>
    <t>gr19764</t>
  </si>
  <si>
    <t>gr19762</t>
  </si>
  <si>
    <t>gr19763</t>
  </si>
  <si>
    <t>gr19768</t>
  </si>
  <si>
    <t>gr19769</t>
  </si>
  <si>
    <t>gr19781</t>
  </si>
  <si>
    <t>gr19782</t>
  </si>
  <si>
    <t>gr19783</t>
  </si>
  <si>
    <t>gr19791</t>
  </si>
  <si>
    <t>gr19792</t>
  </si>
  <si>
    <t>gr19795</t>
  </si>
  <si>
    <t>gr19918</t>
  </si>
  <si>
    <t>gr19921</t>
  </si>
  <si>
    <t>gr19973</t>
  </si>
  <si>
    <t>gr19974</t>
  </si>
  <si>
    <t>gr19975</t>
  </si>
  <si>
    <t>gr19980</t>
  </si>
  <si>
    <t>gr20003</t>
  </si>
  <si>
    <t>gr20100</t>
  </si>
  <si>
    <t>gr20104</t>
  </si>
  <si>
    <t>gr20982</t>
  </si>
  <si>
    <t>gr20988</t>
  </si>
  <si>
    <t>gr20993</t>
  </si>
  <si>
    <t>gr21007</t>
  </si>
  <si>
    <t>gr21013</t>
  </si>
  <si>
    <t>gr21021</t>
  </si>
  <si>
    <t>gr21025</t>
  </si>
  <si>
    <t>gr21030</t>
  </si>
  <si>
    <t>gr21035</t>
  </si>
  <si>
    <t>gr21044</t>
  </si>
  <si>
    <t>gr21069</t>
  </si>
  <si>
    <t>gr21070</t>
  </si>
  <si>
    <t>gr21079</t>
  </si>
  <si>
    <t>gr21093</t>
  </si>
  <si>
    <t>gr21104</t>
  </si>
  <si>
    <t>gr21163</t>
  </si>
  <si>
    <t>gr21218</t>
  </si>
  <si>
    <t>gr21376</t>
  </si>
  <si>
    <r>
      <t xml:space="preserve">Check MeHg-UNF -- ratio of MeHg/THg is anomalously low &lt; 0.1 %, </t>
    </r>
    <r>
      <rPr>
        <b/>
        <sz val="10"/>
        <color rgb="FFFF0000"/>
        <rFont val="Calibri"/>
        <family val="2"/>
        <scheme val="minor"/>
      </rPr>
      <t xml:space="preserve">
MeHg in F sample much higher from UNF, switched? (EK)</t>
    </r>
  </si>
  <si>
    <r>
      <t>logjam @ 3841031214245</t>
    </r>
    <r>
      <rPr>
        <sz val="10"/>
        <color rgb="FFFF0000"/>
        <rFont val="Calibri"/>
        <family val="2"/>
        <scheme val="minor"/>
      </rPr>
      <t>01</t>
    </r>
  </si>
  <si>
    <r>
      <t>canal x-ing @ 3841031214235</t>
    </r>
    <r>
      <rPr>
        <sz val="10"/>
        <color rgb="FFFF0000"/>
        <rFont val="Calibri"/>
        <family val="2"/>
        <scheme val="minor"/>
      </rPr>
      <t>01</t>
    </r>
  </si>
  <si>
    <r>
      <t>logjam @ 3841031214245</t>
    </r>
    <r>
      <rPr>
        <b/>
        <sz val="10"/>
        <color rgb="FFFF0000"/>
        <rFont val="Calibri"/>
        <family val="2"/>
        <scheme val="minor"/>
      </rPr>
      <t>01</t>
    </r>
  </si>
  <si>
    <r>
      <t>canal x-ing @ 3841031214235</t>
    </r>
    <r>
      <rPr>
        <b/>
        <sz val="10"/>
        <color rgb="FFFF0000"/>
        <rFont val="Calibri"/>
        <family val="2"/>
        <scheme val="minor"/>
      </rPr>
      <t>01</t>
    </r>
  </si>
  <si>
    <r>
      <t xml:space="preserve">Check  MeHg-F and MeHg-P -- ratio of MeHg/THg (WW = P + F) is anomalously low),
</t>
    </r>
    <r>
      <rPr>
        <b/>
        <sz val="10"/>
        <color rgb="FFFF0000"/>
        <rFont val="Calibri"/>
        <family val="2"/>
        <scheme val="minor"/>
      </rPr>
      <t xml:space="preserve">Note large HgT ng/g filter </t>
    </r>
  </si>
  <si>
    <r>
      <rPr>
        <b/>
        <sz val="10"/>
        <rFont val="Calibri"/>
        <family val="2"/>
        <scheme val="minor"/>
      </rPr>
      <t>larger than usual difference between RHg/p-THg based on dry wt. and RHg/p-Thg based on volumetric,</t>
    </r>
    <r>
      <rPr>
        <b/>
        <sz val="10"/>
        <color rgb="FFFF0000"/>
        <rFont val="Calibri"/>
        <family val="2"/>
        <scheme val="minor"/>
      </rPr>
      <t xml:space="preserve">
Note high DEV for TSS, low TSS on the THg filter = higher THg ng/g</t>
    </r>
  </si>
  <si>
    <t>49 samples</t>
  </si>
  <si>
    <t>p50287</t>
  </si>
  <si>
    <t>p50285</t>
  </si>
  <si>
    <t>p62976</t>
  </si>
  <si>
    <t>p62977</t>
  </si>
  <si>
    <t>p52667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</si>
</sst>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quot;&lt;&quot;0.00"/>
    <numFmt numFmtId="171" formatCode="&quot;&lt;&quot;0.000"/>
    <numFmt numFmtId="172" formatCode="00000000"/>
    <numFmt numFmtId="173" formatCode="0.0000"/>
  </numFmts>
  <fonts count="93" x14ac:knownFonts="1">
    <font>
      <sz val="11"/>
      <color theme="1"/>
      <name val="Calibri"/>
      <family val="2"/>
      <scheme val="minor"/>
    </font>
    <font>
      <b/>
      <sz val="14"/>
      <name val="Arial"/>
      <family val="2"/>
    </font>
    <font>
      <b/>
      <sz val="12"/>
      <name val="Arial"/>
      <family val="2"/>
    </font>
    <font>
      <b/>
      <sz val="10"/>
      <name val="Arial"/>
      <family val="2"/>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color theme="1"/>
      <name val="Arial"/>
      <family val="2"/>
    </font>
    <font>
      <sz val="10"/>
      <name val="Arial"/>
      <family val="2"/>
    </font>
    <font>
      <sz val="10"/>
      <color rgb="FFFF0000"/>
      <name val="Arial"/>
      <family val="2"/>
    </font>
    <font>
      <sz val="11"/>
      <color rgb="FF0070C0"/>
      <name val="Calibri"/>
      <family val="2"/>
      <scheme val="minor"/>
    </font>
    <font>
      <b/>
      <sz val="10"/>
      <color rgb="FF0070C0"/>
      <name val="Arial"/>
      <family val="2"/>
    </font>
    <font>
      <b/>
      <sz val="8"/>
      <color indexed="81"/>
      <name val="Tahoma"/>
      <family val="2"/>
    </font>
    <font>
      <sz val="8"/>
      <color indexed="81"/>
      <name val="Tahoma"/>
      <family val="2"/>
    </font>
    <font>
      <sz val="10"/>
      <name val="Arial"/>
      <family val="2"/>
    </font>
    <font>
      <sz val="10"/>
      <color indexed="8"/>
      <name val="Arial"/>
      <family val="2"/>
    </font>
    <font>
      <sz val="11"/>
      <color indexed="8"/>
      <name val="Calibri"/>
      <family val="2"/>
    </font>
    <font>
      <b/>
      <sz val="10"/>
      <color rgb="FFFF0000"/>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1"/>
      <name val="Calibri"/>
      <family val="2"/>
    </font>
    <font>
      <sz val="12"/>
      <color theme="1"/>
      <name val="Calibri"/>
      <family val="2"/>
      <scheme val="minor"/>
    </font>
    <font>
      <b/>
      <sz val="11"/>
      <color theme="1"/>
      <name val="Calibri"/>
      <family val="2"/>
      <scheme val="minor"/>
    </font>
    <font>
      <sz val="11"/>
      <color indexed="10"/>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0"/>
      <color theme="1"/>
      <name val="Arial"/>
      <family val="2"/>
    </font>
    <font>
      <b/>
      <sz val="11"/>
      <name val="Calibri"/>
      <family val="2"/>
    </font>
    <font>
      <sz val="11"/>
      <color rgb="FFFF0000"/>
      <name val="Calibri"/>
      <family val="2"/>
    </font>
    <font>
      <sz val="12"/>
      <color rgb="FFFF0000"/>
      <name val="Calibri"/>
      <family val="2"/>
      <scheme val="minor"/>
    </font>
    <font>
      <b/>
      <sz val="14"/>
      <color rgb="FFFF0000"/>
      <name val="Calibri"/>
      <family val="2"/>
      <scheme val="minor"/>
    </font>
    <font>
      <b/>
      <sz val="10"/>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font>
    <font>
      <b/>
      <sz val="11"/>
      <color indexed="8"/>
      <name val="Calibri"/>
      <family val="2"/>
      <scheme val="minor"/>
    </font>
    <font>
      <b/>
      <sz val="11"/>
      <name val="Arial"/>
      <family val="2"/>
    </font>
    <font>
      <b/>
      <sz val="11"/>
      <color rgb="FFFF0000"/>
      <name val="Calibri"/>
      <family val="2"/>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9.5"/>
      <color rgb="FF222222"/>
      <name val="Arial"/>
      <family val="2"/>
    </font>
    <font>
      <sz val="8"/>
      <name val="Calibri"/>
      <family val="2"/>
      <scheme val="minor"/>
    </font>
    <font>
      <b/>
      <sz val="8"/>
      <name val="Arial"/>
      <family val="2"/>
    </font>
    <font>
      <sz val="8"/>
      <color theme="1"/>
      <name val="Calibri"/>
      <family val="2"/>
      <scheme val="minor"/>
    </font>
    <font>
      <sz val="8"/>
      <color theme="1"/>
      <name val="Arial"/>
      <family val="2"/>
    </font>
    <font>
      <b/>
      <sz val="8"/>
      <name val="Calibri"/>
      <family val="2"/>
      <scheme val="minor"/>
    </font>
    <font>
      <b/>
      <sz val="8"/>
      <color theme="1"/>
      <name val="Calibri"/>
      <family val="2"/>
      <scheme val="minor"/>
    </font>
    <font>
      <sz val="8"/>
      <color rgb="FFFF0000"/>
      <name val="Calibri"/>
      <family val="2"/>
      <scheme val="minor"/>
    </font>
    <font>
      <sz val="10"/>
      <color theme="1"/>
      <name val="Calibri"/>
      <family val="2"/>
      <scheme val="minor"/>
    </font>
    <font>
      <sz val="10"/>
      <name val="Calibri"/>
      <family val="2"/>
    </font>
    <font>
      <sz val="10"/>
      <color rgb="FF362B36"/>
      <name val="Verdana"/>
      <family val="2"/>
    </font>
    <font>
      <sz val="9"/>
      <color theme="9" tint="-0.249977111117893"/>
      <name val="Calibri"/>
      <family val="2"/>
      <scheme val="minor"/>
    </font>
    <font>
      <sz val="10"/>
      <color rgb="FF0070C0"/>
      <name val="Calibri"/>
      <family val="2"/>
      <scheme val="minor"/>
    </font>
    <font>
      <b/>
      <sz val="10"/>
      <color theme="3"/>
      <name val="Calibri"/>
      <family val="2"/>
      <scheme val="minor"/>
    </font>
    <font>
      <sz val="10"/>
      <color rgb="FFFF0000"/>
      <name val="Calibri"/>
      <family val="2"/>
    </font>
    <font>
      <b/>
      <sz val="10"/>
      <color rgb="FFFF0000"/>
      <name val="Calibri"/>
      <family val="2"/>
    </font>
    <font>
      <sz val="10"/>
      <color indexed="8"/>
      <name val="Calibri"/>
      <family val="2"/>
    </font>
    <font>
      <sz val="10"/>
      <color indexed="10"/>
      <name val="Calibri"/>
      <family val="2"/>
      <scheme val="minor"/>
    </font>
    <font>
      <b/>
      <sz val="10"/>
      <name val="Calibri"/>
      <family val="2"/>
    </font>
    <font>
      <b/>
      <sz val="10"/>
      <color indexed="8"/>
      <name val="Calibri"/>
      <family val="2"/>
    </font>
    <font>
      <sz val="10"/>
      <color indexed="8"/>
      <name val="Calibri"/>
      <family val="2"/>
      <scheme val="minor"/>
    </font>
    <font>
      <b/>
      <sz val="10"/>
      <color indexed="8"/>
      <name val="Calibri"/>
      <family val="2"/>
      <scheme val="minor"/>
    </font>
  </fonts>
  <fills count="68">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00FFFF"/>
        <bgColor indexed="64"/>
      </patternFill>
    </fill>
    <fill>
      <patternFill patternType="solid">
        <fgColor rgb="FFFF6600"/>
        <bgColor indexed="64"/>
      </patternFill>
    </fill>
    <fill>
      <patternFill patternType="solid">
        <fgColor rgb="FFEAC1FF"/>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9" tint="0.59999389629810485"/>
        <bgColor indexed="64"/>
      </patternFill>
    </fill>
  </fills>
  <borders count="25">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69">
    <xf numFmtId="0" fontId="0" fillId="0" borderId="0"/>
    <xf numFmtId="0" fontId="12" fillId="0" borderId="0"/>
    <xf numFmtId="0" fontId="19" fillId="0" borderId="0"/>
    <xf numFmtId="0" fontId="19" fillId="0" borderId="0"/>
    <xf numFmtId="44" fontId="35" fillId="0" borderId="0" applyFont="0" applyFill="0" applyBorder="0" applyAlignment="0" applyProtection="0"/>
    <xf numFmtId="0" fontId="56" fillId="0" borderId="0"/>
    <xf numFmtId="0" fontId="56" fillId="0" borderId="0"/>
    <xf numFmtId="0" fontId="56" fillId="0" borderId="0"/>
    <xf numFmtId="0" fontId="57" fillId="0" borderId="0" applyNumberFormat="0" applyFill="0" applyBorder="0" applyAlignment="0" applyProtection="0"/>
    <xf numFmtId="0" fontId="58" fillId="0" borderId="4" applyNumberFormat="0" applyFill="0" applyAlignment="0" applyProtection="0"/>
    <xf numFmtId="0" fontId="59" fillId="0" borderId="5" applyNumberFormat="0" applyFill="0" applyAlignment="0" applyProtection="0"/>
    <xf numFmtId="0" fontId="36" fillId="0" borderId="6" applyNumberFormat="0" applyFill="0" applyAlignment="0" applyProtection="0"/>
    <xf numFmtId="0" fontId="36" fillId="0" borderId="0" applyNumberFormat="0" applyFill="0" applyBorder="0" applyAlignment="0" applyProtection="0"/>
    <xf numFmtId="0" fontId="60" fillId="28" borderId="0" applyNumberFormat="0" applyBorder="0" applyAlignment="0" applyProtection="0"/>
    <xf numFmtId="0" fontId="61" fillId="29" borderId="0" applyNumberFormat="0" applyBorder="0" applyAlignment="0" applyProtection="0"/>
    <xf numFmtId="0" fontId="62" fillId="30" borderId="0" applyNumberFormat="0" applyBorder="0" applyAlignment="0" applyProtection="0"/>
    <xf numFmtId="0" fontId="63" fillId="31" borderId="7" applyNumberFormat="0" applyAlignment="0" applyProtection="0"/>
    <xf numFmtId="0" fontId="64" fillId="32" borderId="8" applyNumberFormat="0" applyAlignment="0" applyProtection="0"/>
    <xf numFmtId="0" fontId="65" fillId="32" borderId="7" applyNumberFormat="0" applyAlignment="0" applyProtection="0"/>
    <xf numFmtId="0" fontId="66" fillId="0" borderId="9" applyNumberFormat="0" applyFill="0" applyAlignment="0" applyProtection="0"/>
    <xf numFmtId="0" fontId="67" fillId="33" borderId="10" applyNumberFormat="0" applyAlignment="0" applyProtection="0"/>
    <xf numFmtId="0" fontId="7" fillId="0" borderId="0" applyNumberFormat="0" applyFill="0" applyBorder="0" applyAlignment="0" applyProtection="0"/>
    <xf numFmtId="0" fontId="68" fillId="0" borderId="0" applyNumberFormat="0" applyFill="0" applyBorder="0" applyAlignment="0" applyProtection="0"/>
    <xf numFmtId="0" fontId="30" fillId="0" borderId="12" applyNumberFormat="0" applyFill="0" applyAlignment="0" applyProtection="0"/>
    <xf numFmtId="0" fontId="69" fillId="35" borderId="0" applyNumberFormat="0" applyBorder="0" applyAlignment="0" applyProtection="0"/>
    <xf numFmtId="0" fontId="35" fillId="36" borderId="0" applyNumberFormat="0" applyBorder="0" applyAlignment="0" applyProtection="0"/>
    <xf numFmtId="0" fontId="35" fillId="37" borderId="0" applyNumberFormat="0" applyBorder="0" applyAlignment="0" applyProtection="0"/>
    <xf numFmtId="0" fontId="69" fillId="38" borderId="0" applyNumberFormat="0" applyBorder="0" applyAlignment="0" applyProtection="0"/>
    <xf numFmtId="0" fontId="69"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69" fillId="42" borderId="0" applyNumberFormat="0" applyBorder="0" applyAlignment="0" applyProtection="0"/>
    <xf numFmtId="0" fontId="69"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69" fillId="46" borderId="0" applyNumberFormat="0" applyBorder="0" applyAlignment="0" applyProtection="0"/>
    <xf numFmtId="0" fontId="69" fillId="47" borderId="0" applyNumberFormat="0" applyBorder="0" applyAlignment="0" applyProtection="0"/>
    <xf numFmtId="0" fontId="35" fillId="48" borderId="0" applyNumberFormat="0" applyBorder="0" applyAlignment="0" applyProtection="0"/>
    <xf numFmtId="0" fontId="35" fillId="49"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35" fillId="52" borderId="0" applyNumberFormat="0" applyBorder="0" applyAlignment="0" applyProtection="0"/>
    <xf numFmtId="0" fontId="35" fillId="53"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35" fillId="56" borderId="0" applyNumberFormat="0" applyBorder="0" applyAlignment="0" applyProtection="0"/>
    <xf numFmtId="0" fontId="35" fillId="57" borderId="0" applyNumberFormat="0" applyBorder="0" applyAlignment="0" applyProtection="0"/>
    <xf numFmtId="0" fontId="69" fillId="58" borderId="0" applyNumberFormat="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34" borderId="11" applyNumberFormat="0" applyFont="0" applyAlignment="0" applyProtection="0"/>
    <xf numFmtId="0" fontId="12" fillId="0" borderId="0"/>
    <xf numFmtId="0" fontId="35" fillId="0" borderId="0"/>
    <xf numFmtId="0" fontId="56" fillId="0" borderId="0"/>
    <xf numFmtId="0" fontId="35" fillId="0" borderId="0"/>
    <xf numFmtId="0" fontId="35" fillId="0" borderId="0"/>
    <xf numFmtId="0" fontId="12" fillId="0" borderId="0"/>
    <xf numFmtId="0" fontId="35" fillId="0" borderId="0"/>
    <xf numFmtId="0" fontId="35" fillId="34" borderId="11" applyNumberFormat="0" applyFont="0" applyAlignment="0" applyProtection="0"/>
    <xf numFmtId="0" fontId="35" fillId="0" borderId="0"/>
  </cellStyleXfs>
  <cellXfs count="1914">
    <xf numFmtId="0" fontId="0" fillId="0" borderId="0" xfId="0"/>
    <xf numFmtId="0" fontId="0" fillId="0" borderId="0" xfId="0" applyBorder="1" applyAlignment="1">
      <alignment horizontal="right"/>
    </xf>
    <xf numFmtId="164" fontId="0" fillId="0" borderId="0" xfId="0" applyNumberFormat="1" applyBorder="1" applyAlignment="1">
      <alignment horizontal="right"/>
    </xf>
    <xf numFmtId="1" fontId="0" fillId="0" borderId="0" xfId="0" applyNumberFormat="1" applyBorder="1" applyAlignment="1">
      <alignment horizontal="right"/>
    </xf>
    <xf numFmtId="2" fontId="0" fillId="0" borderId="0" xfId="0" applyNumberFormat="1" applyBorder="1" applyAlignment="1">
      <alignment horizontal="right"/>
    </xf>
    <xf numFmtId="2" fontId="0" fillId="0" borderId="0" xfId="0" applyNumberFormat="1" applyBorder="1"/>
    <xf numFmtId="2" fontId="0" fillId="0" borderId="0" xfId="0" applyNumberFormat="1" applyFill="1" applyBorder="1" applyAlignment="1">
      <alignment horizontal="right"/>
    </xf>
    <xf numFmtId="1" fontId="0" fillId="0" borderId="0" xfId="0" applyNumberFormat="1" applyFill="1" applyBorder="1" applyAlignment="1">
      <alignment horizontal="right"/>
    </xf>
    <xf numFmtId="164" fontId="0" fillId="0" borderId="0" xfId="0" applyNumberFormat="1" applyFill="1" applyBorder="1" applyAlignment="1">
      <alignment horizontal="right"/>
    </xf>
    <xf numFmtId="0" fontId="0" fillId="0" borderId="0" xfId="0" applyFill="1" applyBorder="1" applyAlignment="1">
      <alignment horizontal="right"/>
    </xf>
    <xf numFmtId="164" fontId="0" fillId="0" borderId="0" xfId="0" applyNumberFormat="1" applyBorder="1"/>
    <xf numFmtId="164" fontId="0" fillId="0" borderId="0" xfId="0" applyNumberFormat="1" applyFill="1" applyBorder="1"/>
    <xf numFmtId="1" fontId="0" fillId="0" borderId="0" xfId="0" applyNumberFormat="1" applyFill="1" applyBorder="1"/>
    <xf numFmtId="0" fontId="11" fillId="0" borderId="0" xfId="0" applyFont="1" applyFill="1" applyBorder="1"/>
    <xf numFmtId="1" fontId="0" fillId="0" borderId="0" xfId="0" applyNumberFormat="1" applyBorder="1"/>
    <xf numFmtId="0" fontId="7" fillId="0" borderId="0" xfId="0" applyFont="1" applyBorder="1"/>
    <xf numFmtId="0" fontId="0" fillId="3" borderId="0" xfId="0" applyFill="1" applyBorder="1"/>
    <xf numFmtId="0" fontId="0" fillId="0" borderId="0" xfId="0" applyFill="1" applyBorder="1" applyAlignment="1">
      <alignment horizontal="left"/>
    </xf>
    <xf numFmtId="0" fontId="7" fillId="0" borderId="0" xfId="0" applyFont="1" applyFill="1" applyBorder="1" applyAlignment="1">
      <alignment horizontal="left"/>
    </xf>
    <xf numFmtId="0" fontId="0" fillId="0" borderId="0" xfId="0" applyBorder="1" applyAlignment="1">
      <alignment horizontal="left"/>
    </xf>
    <xf numFmtId="0" fontId="7" fillId="0" borderId="0" xfId="0" applyFont="1" applyBorder="1" applyAlignment="1">
      <alignment horizontal="left"/>
    </xf>
    <xf numFmtId="1" fontId="10" fillId="0" borderId="0" xfId="0" applyNumberFormat="1" applyFont="1" applyFill="1" applyBorder="1"/>
    <xf numFmtId="0" fontId="10" fillId="0" borderId="0" xfId="0" applyFont="1" applyFill="1" applyBorder="1"/>
    <xf numFmtId="0" fontId="13" fillId="4" borderId="0" xfId="0" applyFont="1" applyFill="1" applyBorder="1" applyAlignment="1">
      <alignment horizontal="right" wrapText="1"/>
    </xf>
    <xf numFmtId="2" fontId="0" fillId="0" borderId="0" xfId="0" applyNumberFormat="1" applyFill="1" applyBorder="1"/>
    <xf numFmtId="164" fontId="7" fillId="0" borderId="0" xfId="0" applyNumberFormat="1" applyFont="1" applyFill="1" applyBorder="1" applyAlignment="1">
      <alignment horizontal="right"/>
    </xf>
    <xf numFmtId="164" fontId="7" fillId="0" borderId="0" xfId="0" applyNumberFormat="1" applyFont="1" applyFill="1" applyBorder="1"/>
    <xf numFmtId="1" fontId="10" fillId="3" borderId="0" xfId="0" applyNumberFormat="1" applyFont="1" applyFill="1" applyBorder="1"/>
    <xf numFmtId="164" fontId="10" fillId="3" borderId="0" xfId="0" applyNumberFormat="1" applyFont="1" applyFill="1" applyBorder="1"/>
    <xf numFmtId="2" fontId="0" fillId="3" borderId="0" xfId="0" applyNumberFormat="1" applyFill="1" applyBorder="1"/>
    <xf numFmtId="1" fontId="18" fillId="0" borderId="0" xfId="0" applyNumberFormat="1" applyFont="1" applyFill="1" applyBorder="1" applyAlignment="1">
      <alignment wrapText="1"/>
    </xf>
    <xf numFmtId="0" fontId="10" fillId="0" borderId="0" xfId="0" applyFont="1" applyFill="1" applyBorder="1" applyAlignment="1">
      <alignment horizontal="left"/>
    </xf>
    <xf numFmtId="1" fontId="20" fillId="0" borderId="0" xfId="2" applyNumberFormat="1" applyFont="1" applyFill="1" applyBorder="1" applyAlignment="1">
      <alignment horizontal="right" wrapText="1"/>
    </xf>
    <xf numFmtId="2" fontId="0" fillId="0" borderId="0" xfId="0" applyNumberFormat="1" applyFont="1" applyBorder="1" applyAlignment="1">
      <alignment horizontal="right"/>
    </xf>
    <xf numFmtId="1" fontId="0" fillId="0" borderId="0" xfId="0" applyNumberFormat="1" applyFont="1" applyBorder="1"/>
    <xf numFmtId="1" fontId="0" fillId="0" borderId="0" xfId="0" applyNumberFormat="1" applyFont="1" applyFill="1" applyBorder="1"/>
    <xf numFmtId="2" fontId="24" fillId="0" borderId="0" xfId="0" applyNumberFormat="1" applyFont="1" applyFill="1" applyBorder="1" applyAlignment="1">
      <alignment horizontal="right"/>
    </xf>
    <xf numFmtId="0" fontId="0" fillId="0" borderId="0" xfId="0" applyBorder="1" applyAlignment="1">
      <alignment horizontal="center"/>
    </xf>
    <xf numFmtId="1" fontId="6" fillId="7" borderId="0" xfId="0" applyNumberFormat="1" applyFont="1" applyFill="1" applyBorder="1"/>
    <xf numFmtId="0" fontId="7" fillId="0" borderId="0" xfId="0" applyFont="1" applyFill="1" applyBorder="1" applyAlignment="1">
      <alignment horizontal="center"/>
    </xf>
    <xf numFmtId="2" fontId="7" fillId="0" borderId="0" xfId="0" applyNumberFormat="1" applyFont="1" applyFill="1" applyBorder="1"/>
    <xf numFmtId="2" fontId="7" fillId="0" borderId="0" xfId="0" applyNumberFormat="1" applyFont="1" applyFill="1" applyBorder="1" applyAlignment="1">
      <alignment horizontal="right"/>
    </xf>
    <xf numFmtId="0" fontId="10" fillId="0" borderId="0" xfId="0" applyFont="1" applyBorder="1" applyAlignment="1">
      <alignment horizontal="right"/>
    </xf>
    <xf numFmtId="164" fontId="10" fillId="0" borderId="0" xfId="0" applyNumberFormat="1" applyFont="1" applyFill="1" applyBorder="1"/>
    <xf numFmtId="1" fontId="28" fillId="0" borderId="0" xfId="2" applyNumberFormat="1" applyFont="1" applyFill="1" applyBorder="1" applyAlignment="1">
      <alignment horizontal="right" wrapText="1"/>
    </xf>
    <xf numFmtId="164" fontId="0" fillId="3" borderId="0" xfId="0" applyNumberFormat="1" applyFill="1" applyBorder="1"/>
    <xf numFmtId="164" fontId="0" fillId="3" borderId="0" xfId="0" applyNumberFormat="1" applyFill="1" applyBorder="1" applyAlignment="1">
      <alignment horizontal="right"/>
    </xf>
    <xf numFmtId="0" fontId="26" fillId="0" borderId="0" xfId="0" applyFont="1" applyFill="1" applyBorder="1" applyAlignment="1">
      <alignment horizontal="left"/>
    </xf>
    <xf numFmtId="0" fontId="22" fillId="0" borderId="0" xfId="0" applyFont="1" applyBorder="1"/>
    <xf numFmtId="0" fontId="0" fillId="0" borderId="0" xfId="0" applyFont="1" applyFill="1" applyBorder="1"/>
    <xf numFmtId="0" fontId="1" fillId="0" borderId="0" xfId="0" applyFont="1" applyBorder="1"/>
    <xf numFmtId="0" fontId="0" fillId="5" borderId="0" xfId="0" applyFill="1" applyBorder="1"/>
    <xf numFmtId="0" fontId="2" fillId="0" borderId="0" xfId="0" applyFont="1" applyBorder="1"/>
    <xf numFmtId="0" fontId="10" fillId="0" borderId="0" xfId="0" applyFont="1" applyBorder="1"/>
    <xf numFmtId="0" fontId="14" fillId="0" borderId="0" xfId="0" applyFont="1" applyFill="1" applyBorder="1"/>
    <xf numFmtId="0" fontId="0" fillId="9" borderId="0" xfId="0" applyFill="1" applyBorder="1"/>
    <xf numFmtId="0" fontId="12" fillId="9" borderId="0" xfId="0" applyFont="1" applyFill="1" applyBorder="1" applyAlignment="1">
      <alignment horizontal="center"/>
    </xf>
    <xf numFmtId="0" fontId="10" fillId="6" borderId="0" xfId="0" applyFont="1" applyFill="1" applyBorder="1"/>
    <xf numFmtId="1" fontId="0" fillId="3" borderId="0" xfId="0" applyNumberFormat="1" applyFill="1" applyBorder="1"/>
    <xf numFmtId="0" fontId="14" fillId="0" borderId="0" xfId="0" applyFont="1" applyBorder="1"/>
    <xf numFmtId="0" fontId="0" fillId="3" borderId="0" xfId="0" applyFill="1" applyBorder="1" applyAlignment="1">
      <alignment horizontal="right"/>
    </xf>
    <xf numFmtId="164" fontId="0" fillId="9" borderId="0" xfId="0" applyNumberFormat="1" applyFill="1" applyBorder="1" applyAlignment="1">
      <alignment horizontal="center"/>
    </xf>
    <xf numFmtId="2" fontId="0" fillId="9" borderId="0" xfId="0" applyNumberFormat="1" applyFill="1" applyBorder="1" applyAlignment="1">
      <alignment horizontal="center"/>
    </xf>
    <xf numFmtId="0" fontId="13" fillId="9" borderId="0" xfId="0" applyFont="1" applyFill="1" applyBorder="1" applyAlignment="1">
      <alignment horizontal="center" wrapText="1"/>
    </xf>
    <xf numFmtId="0" fontId="10" fillId="9" borderId="0" xfId="0" applyFont="1" applyFill="1" applyBorder="1" applyAlignment="1">
      <alignment horizontal="center"/>
    </xf>
    <xf numFmtId="164" fontId="10" fillId="9" borderId="0" xfId="0" applyNumberFormat="1" applyFont="1" applyFill="1" applyBorder="1" applyAlignment="1">
      <alignment horizontal="center"/>
    </xf>
    <xf numFmtId="0" fontId="10" fillId="0" borderId="0" xfId="0" applyFont="1" applyFill="1" applyBorder="1" applyAlignment="1">
      <alignment horizontal="center"/>
    </xf>
    <xf numFmtId="164" fontId="10" fillId="0" borderId="0" xfId="0" applyNumberFormat="1" applyFont="1" applyFill="1" applyBorder="1" applyAlignment="1">
      <alignment horizontal="center"/>
    </xf>
    <xf numFmtId="165" fontId="10" fillId="0" borderId="0" xfId="0" applyNumberFormat="1" applyFont="1" applyFill="1" applyBorder="1" applyAlignment="1">
      <alignment horizontal="center"/>
    </xf>
    <xf numFmtId="164" fontId="10" fillId="0" borderId="0" xfId="0" applyNumberFormat="1" applyFont="1" applyBorder="1" applyAlignment="1">
      <alignment horizontal="center"/>
    </xf>
    <xf numFmtId="165" fontId="10" fillId="0" borderId="0" xfId="0" applyNumberFormat="1" applyFont="1" applyBorder="1" applyAlignment="1">
      <alignment horizontal="center"/>
    </xf>
    <xf numFmtId="0" fontId="22" fillId="0" borderId="0" xfId="0" applyFont="1" applyFill="1" applyBorder="1"/>
    <xf numFmtId="0" fontId="21" fillId="4" borderId="0" xfId="0" applyFont="1" applyFill="1" applyBorder="1" applyAlignment="1">
      <alignment horizontal="right" wrapText="1"/>
    </xf>
    <xf numFmtId="0" fontId="23" fillId="6" borderId="0" xfId="0" applyFont="1" applyFill="1" applyBorder="1"/>
    <xf numFmtId="0" fontId="0" fillId="5" borderId="0" xfId="0" applyFont="1" applyFill="1" applyBorder="1"/>
    <xf numFmtId="0" fontId="22" fillId="9" borderId="0" xfId="0" applyFont="1" applyFill="1" applyBorder="1" applyAlignment="1">
      <alignment horizontal="center"/>
    </xf>
    <xf numFmtId="0" fontId="0" fillId="9" borderId="0" xfId="0" applyFill="1" applyBorder="1" applyAlignment="1">
      <alignment horizontal="center"/>
    </xf>
    <xf numFmtId="165" fontId="0" fillId="9" borderId="0" xfId="0" applyNumberFormat="1" applyFill="1" applyBorder="1" applyAlignment="1">
      <alignment horizontal="center"/>
    </xf>
    <xf numFmtId="0" fontId="29" fillId="9" borderId="0" xfId="0" applyFont="1" applyFill="1" applyBorder="1" applyAlignment="1">
      <alignment horizontal="center"/>
    </xf>
    <xf numFmtId="164" fontId="0" fillId="9" borderId="0" xfId="0" applyNumberFormat="1" applyFont="1" applyFill="1" applyBorder="1" applyAlignment="1">
      <alignment horizontal="center"/>
    </xf>
    <xf numFmtId="0" fontId="0" fillId="9" borderId="0" xfId="0" applyFont="1" applyFill="1" applyBorder="1" applyAlignment="1">
      <alignment horizontal="center"/>
    </xf>
    <xf numFmtId="2" fontId="6" fillId="0" borderId="0" xfId="0" applyNumberFormat="1" applyFont="1" applyFill="1" applyBorder="1" applyAlignment="1">
      <alignment horizontal="center"/>
    </xf>
    <xf numFmtId="0" fontId="6" fillId="0" borderId="0" xfId="0" applyFont="1" applyFill="1" applyBorder="1" applyAlignment="1">
      <alignment horizontal="center"/>
    </xf>
    <xf numFmtId="164" fontId="0" fillId="0" borderId="0"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0" fontId="13" fillId="0" borderId="0" xfId="0" applyFont="1" applyFill="1" applyBorder="1" applyAlignment="1">
      <alignment horizontal="center" wrapText="1"/>
    </xf>
    <xf numFmtId="164" fontId="0" fillId="0" borderId="0" xfId="0" applyNumberFormat="1" applyFill="1" applyBorder="1" applyAlignment="1">
      <alignment horizontal="center"/>
    </xf>
    <xf numFmtId="165" fontId="0" fillId="0" borderId="0" xfId="0" applyNumberFormat="1" applyBorder="1" applyAlignment="1">
      <alignment horizontal="center"/>
    </xf>
    <xf numFmtId="2" fontId="29" fillId="9" borderId="0" xfId="0" applyNumberFormat="1" applyFont="1" applyFill="1" applyBorder="1" applyAlignment="1">
      <alignment horizontal="center"/>
    </xf>
    <xf numFmtId="2" fontId="10" fillId="0" borderId="0" xfId="0" applyNumberFormat="1" applyFont="1" applyFill="1" applyBorder="1" applyAlignment="1">
      <alignment horizontal="center"/>
    </xf>
    <xf numFmtId="1" fontId="29" fillId="0" borderId="0" xfId="0" applyNumberFormat="1" applyFont="1" applyBorder="1" applyAlignment="1">
      <alignment horizontal="center"/>
    </xf>
    <xf numFmtId="1" fontId="0" fillId="0" borderId="0" xfId="0" applyNumberFormat="1" applyFont="1" applyBorder="1" applyAlignment="1">
      <alignment horizontal="center"/>
    </xf>
    <xf numFmtId="1" fontId="10" fillId="0" borderId="0" xfId="0" applyNumberFormat="1" applyFont="1" applyFill="1" applyBorder="1" applyAlignment="1">
      <alignment horizontal="center"/>
    </xf>
    <xf numFmtId="1" fontId="32" fillId="0" borderId="0" xfId="0" applyNumberFormat="1" applyFont="1" applyBorder="1" applyAlignment="1">
      <alignment horizontal="center"/>
    </xf>
    <xf numFmtId="2" fontId="10" fillId="9" borderId="0" xfId="0" applyNumberFormat="1" applyFont="1" applyFill="1" applyBorder="1" applyAlignment="1">
      <alignment horizontal="center"/>
    </xf>
    <xf numFmtId="2" fontId="0" fillId="0" borderId="0" xfId="0" applyNumberFormat="1" applyFont="1" applyBorder="1"/>
    <xf numFmtId="1" fontId="7" fillId="0" borderId="0" xfId="0" applyNumberFormat="1" applyFont="1" applyFill="1" applyBorder="1"/>
    <xf numFmtId="1" fontId="7" fillId="0" borderId="0" xfId="0" applyNumberFormat="1" applyFont="1" applyBorder="1" applyAlignment="1">
      <alignment horizontal="right"/>
    </xf>
    <xf numFmtId="2" fontId="7" fillId="0" borderId="0" xfId="0" applyNumberFormat="1" applyFont="1" applyBorder="1"/>
    <xf numFmtId="2" fontId="7" fillId="0" borderId="0" xfId="0" applyNumberFormat="1" applyFont="1" applyBorder="1" applyAlignment="1">
      <alignment horizontal="right"/>
    </xf>
    <xf numFmtId="164" fontId="24" fillId="0" borderId="0" xfId="0" applyNumberFormat="1" applyFont="1" applyFill="1" applyBorder="1" applyAlignment="1">
      <alignment horizontal="right"/>
    </xf>
    <xf numFmtId="2" fontId="0" fillId="0" borderId="0" xfId="0" applyNumberFormat="1" applyFont="1" applyFill="1" applyBorder="1"/>
    <xf numFmtId="2" fontId="22" fillId="0" borderId="0" xfId="0" applyNumberFormat="1" applyFont="1" applyFill="1" applyBorder="1"/>
    <xf numFmtId="2" fontId="24" fillId="0" borderId="0" xfId="0" applyNumberFormat="1" applyFont="1" applyFill="1" applyBorder="1"/>
    <xf numFmtId="1" fontId="0" fillId="3" borderId="0" xfId="0" applyNumberFormat="1" applyFill="1" applyBorder="1" applyAlignment="1">
      <alignment horizontal="right"/>
    </xf>
    <xf numFmtId="164" fontId="0" fillId="0" borderId="0" xfId="0" applyNumberFormat="1" applyFont="1" applyFill="1" applyBorder="1"/>
    <xf numFmtId="0" fontId="0" fillId="3" borderId="0" xfId="0" applyFont="1" applyFill="1" applyBorder="1"/>
    <xf numFmtId="0" fontId="22" fillId="3" borderId="0" xfId="0" applyFont="1" applyFill="1" applyBorder="1"/>
    <xf numFmtId="1" fontId="0" fillId="3" borderId="0" xfId="0" applyNumberFormat="1" applyFont="1" applyFill="1" applyBorder="1"/>
    <xf numFmtId="2" fontId="10" fillId="0" borderId="0" xfId="0" applyNumberFormat="1" applyFont="1" applyFill="1" applyBorder="1"/>
    <xf numFmtId="164" fontId="22" fillId="0" borderId="0" xfId="0" applyNumberFormat="1" applyFont="1" applyFill="1" applyBorder="1"/>
    <xf numFmtId="2" fontId="23" fillId="3" borderId="0" xfId="0" applyNumberFormat="1" applyFont="1" applyFill="1" applyBorder="1"/>
    <xf numFmtId="164" fontId="7" fillId="3" borderId="0" xfId="0" applyNumberFormat="1" applyFont="1" applyFill="1" applyBorder="1"/>
    <xf numFmtId="164" fontId="24" fillId="0" borderId="0" xfId="0" applyNumberFormat="1" applyFont="1" applyFill="1" applyBorder="1"/>
    <xf numFmtId="2" fontId="7" fillId="3" borderId="0" xfId="0" applyNumberFormat="1" applyFont="1" applyFill="1" applyBorder="1"/>
    <xf numFmtId="2" fontId="7" fillId="5" borderId="0" xfId="0" applyNumberFormat="1" applyFont="1" applyFill="1" applyBorder="1" applyAlignment="1">
      <alignment horizontal="right"/>
    </xf>
    <xf numFmtId="2" fontId="31" fillId="0" borderId="0" xfId="0" applyNumberFormat="1" applyFont="1" applyFill="1" applyBorder="1"/>
    <xf numFmtId="2" fontId="10" fillId="5" borderId="0" xfId="0" applyNumberFormat="1" applyFont="1" applyFill="1" applyBorder="1" applyAlignment="1">
      <alignment horizontal="right"/>
    </xf>
    <xf numFmtId="2" fontId="0" fillId="5" borderId="0" xfId="0" applyNumberFormat="1" applyFill="1" applyBorder="1"/>
    <xf numFmtId="2" fontId="0" fillId="5" borderId="0" xfId="0" applyNumberFormat="1" applyFill="1" applyBorder="1" applyAlignment="1">
      <alignment horizontal="center"/>
    </xf>
    <xf numFmtId="0" fontId="23" fillId="0" borderId="0" xfId="0" applyFont="1" applyBorder="1"/>
    <xf numFmtId="2" fontId="10" fillId="0" borderId="0" xfId="0" applyNumberFormat="1" applyFont="1" applyFill="1" applyBorder="1" applyAlignment="1">
      <alignment horizontal="right"/>
    </xf>
    <xf numFmtId="0" fontId="0" fillId="0" borderId="0" xfId="0" applyFont="1" applyBorder="1" applyAlignment="1">
      <alignment horizontal="right"/>
    </xf>
    <xf numFmtId="0" fontId="0" fillId="0" borderId="0" xfId="0" applyFill="1" applyBorder="1" applyAlignment="1"/>
    <xf numFmtId="0" fontId="10" fillId="0" borderId="0" xfId="0" applyFont="1" applyFill="1" applyBorder="1" applyAlignment="1"/>
    <xf numFmtId="0" fontId="0" fillId="10" borderId="0" xfId="0" applyFill="1" applyBorder="1"/>
    <xf numFmtId="165" fontId="0" fillId="10" borderId="0" xfId="0" applyNumberFormat="1" applyFill="1" applyBorder="1" applyAlignment="1">
      <alignment horizontal="center"/>
    </xf>
    <xf numFmtId="2" fontId="36" fillId="10" borderId="0" xfId="0" applyNumberFormat="1" applyFont="1" applyFill="1" applyBorder="1" applyAlignment="1">
      <alignment horizontal="center"/>
    </xf>
    <xf numFmtId="0" fontId="10" fillId="10" borderId="0" xfId="0" applyFont="1" applyFill="1" applyBorder="1" applyAlignment="1">
      <alignment horizontal="center"/>
    </xf>
    <xf numFmtId="2" fontId="0" fillId="10" borderId="0" xfId="0" applyNumberFormat="1" applyFill="1" applyBorder="1" applyAlignment="1">
      <alignment horizontal="center"/>
    </xf>
    <xf numFmtId="2" fontId="10" fillId="10" borderId="0" xfId="0" applyNumberFormat="1" applyFont="1" applyFill="1" applyBorder="1" applyAlignment="1">
      <alignment horizontal="center"/>
    </xf>
    <xf numFmtId="0" fontId="0" fillId="10" borderId="0" xfId="0" applyFill="1" applyBorder="1" applyAlignment="1"/>
    <xf numFmtId="2" fontId="0" fillId="10" borderId="0" xfId="0" applyNumberFormat="1" applyFill="1" applyBorder="1"/>
    <xf numFmtId="164" fontId="10" fillId="10" borderId="0" xfId="0" applyNumberFormat="1" applyFont="1" applyFill="1" applyBorder="1"/>
    <xf numFmtId="0" fontId="30" fillId="10" borderId="0" xfId="0" applyFont="1" applyFill="1" applyBorder="1" applyAlignment="1">
      <alignment wrapText="1"/>
    </xf>
    <xf numFmtId="164" fontId="10" fillId="0" borderId="0" xfId="0" applyNumberFormat="1" applyFont="1" applyFill="1" applyBorder="1" applyAlignment="1">
      <alignment horizontal="right"/>
    </xf>
    <xf numFmtId="1" fontId="7" fillId="0" borderId="0" xfId="0" applyNumberFormat="1" applyFont="1" applyFill="1" applyBorder="1" applyAlignment="1">
      <alignment horizontal="right"/>
    </xf>
    <xf numFmtId="1" fontId="10" fillId="0" borderId="0" xfId="0" applyNumberFormat="1" applyFont="1" applyFill="1" applyBorder="1" applyAlignment="1">
      <alignment horizontal="right"/>
    </xf>
    <xf numFmtId="0" fontId="0" fillId="0" borderId="0" xfId="0" applyFont="1" applyBorder="1" applyAlignment="1">
      <alignment horizontal="center"/>
    </xf>
    <xf numFmtId="0" fontId="7" fillId="0" borderId="0" xfId="0" applyFont="1" applyFill="1" applyBorder="1"/>
    <xf numFmtId="0" fontId="0" fillId="0" borderId="0" xfId="0" applyFill="1" applyBorder="1" applyAlignment="1">
      <alignment horizontal="center"/>
    </xf>
    <xf numFmtId="0" fontId="7" fillId="0" borderId="0" xfId="0" applyFont="1" applyBorder="1" applyAlignment="1">
      <alignment horizontal="right"/>
    </xf>
    <xf numFmtId="2" fontId="0" fillId="7" borderId="0" xfId="0" applyNumberFormat="1" applyFill="1" applyBorder="1"/>
    <xf numFmtId="0" fontId="0" fillId="0" borderId="0" xfId="0"/>
    <xf numFmtId="0" fontId="0" fillId="2" borderId="0" xfId="0" applyFill="1" applyBorder="1" applyAlignment="1">
      <alignment horizontal="center"/>
    </xf>
    <xf numFmtId="0" fontId="0" fillId="11" borderId="0" xfId="0" applyFill="1" applyBorder="1" applyAlignment="1">
      <alignment horizontal="center"/>
    </xf>
    <xf numFmtId="0" fontId="0" fillId="0" borderId="0" xfId="0" applyFill="1" applyBorder="1"/>
    <xf numFmtId="0" fontId="0" fillId="7" borderId="0" xfId="0" applyFill="1" applyBorder="1"/>
    <xf numFmtId="1" fontId="10" fillId="7" borderId="0" xfId="0" applyNumberFormat="1" applyFont="1" applyFill="1" applyBorder="1"/>
    <xf numFmtId="164" fontId="0" fillId="7" borderId="0" xfId="0" applyNumberFormat="1" applyFill="1" applyBorder="1" applyAlignment="1">
      <alignment horizontal="center"/>
    </xf>
    <xf numFmtId="1" fontId="29" fillId="7" borderId="0" xfId="0" applyNumberFormat="1" applyFont="1" applyFill="1" applyBorder="1" applyAlignment="1">
      <alignment horizontal="center"/>
    </xf>
    <xf numFmtId="164" fontId="0" fillId="3" borderId="0" xfId="0" applyNumberFormat="1" applyFont="1" applyFill="1" applyBorder="1"/>
    <xf numFmtId="2" fontId="0" fillId="3" borderId="0" xfId="0" applyNumberFormat="1" applyFont="1" applyFill="1" applyBorder="1"/>
    <xf numFmtId="164" fontId="0" fillId="0" borderId="0" xfId="0" applyNumberFormat="1" applyFont="1" applyFill="1" applyBorder="1" applyAlignment="1">
      <alignment horizontal="center"/>
    </xf>
    <xf numFmtId="164" fontId="13" fillId="0" borderId="0" xfId="0" applyNumberFormat="1" applyFont="1" applyFill="1" applyBorder="1" applyAlignment="1">
      <alignment horizontal="center"/>
    </xf>
    <xf numFmtId="0" fontId="24" fillId="0" borderId="0" xfId="0" applyFont="1" applyFill="1" applyBorder="1"/>
    <xf numFmtId="2" fontId="22" fillId="3" borderId="0" xfId="0" applyNumberFormat="1" applyFont="1" applyFill="1" applyBorder="1"/>
    <xf numFmtId="0" fontId="40" fillId="0" borderId="0" xfId="0" applyFont="1" applyFill="1" applyBorder="1"/>
    <xf numFmtId="0" fontId="40" fillId="0" borderId="0" xfId="0" applyFont="1" applyBorder="1"/>
    <xf numFmtId="0" fontId="24" fillId="0" borderId="0" xfId="0" applyFont="1" applyBorder="1"/>
    <xf numFmtId="164" fontId="6" fillId="0" borderId="0" xfId="0" applyNumberFormat="1" applyFont="1" applyFill="1" applyBorder="1" applyAlignment="1">
      <alignment horizontal="center"/>
    </xf>
    <xf numFmtId="164" fontId="6" fillId="9" borderId="0" xfId="0" applyNumberFormat="1" applyFont="1" applyFill="1" applyBorder="1"/>
    <xf numFmtId="164" fontId="6" fillId="0" borderId="0" xfId="0" applyNumberFormat="1" applyFont="1" applyFill="1" applyBorder="1"/>
    <xf numFmtId="0" fontId="22" fillId="0" borderId="0" xfId="0" applyFont="1" applyBorder="1" applyAlignment="1">
      <alignment horizontal="center"/>
    </xf>
    <xf numFmtId="2" fontId="23" fillId="0" borderId="0" xfId="0" applyNumberFormat="1" applyFont="1" applyFill="1" applyBorder="1"/>
    <xf numFmtId="164" fontId="7" fillId="0" borderId="0" xfId="0" applyNumberFormat="1" applyFont="1" applyBorder="1" applyAlignment="1">
      <alignment horizontal="right"/>
    </xf>
    <xf numFmtId="0" fontId="10" fillId="2" borderId="0" xfId="0" applyFont="1" applyFill="1" applyBorder="1"/>
    <xf numFmtId="0" fontId="12" fillId="2" borderId="0" xfId="0" applyFont="1" applyFill="1" applyBorder="1" applyAlignment="1">
      <alignment horizontal="right" wrapText="1"/>
    </xf>
    <xf numFmtId="2" fontId="10" fillId="2" borderId="0" xfId="0" applyNumberFormat="1" applyFont="1" applyFill="1" applyBorder="1"/>
    <xf numFmtId="0" fontId="23" fillId="2" borderId="0" xfId="0" applyFont="1" applyFill="1" applyBorder="1"/>
    <xf numFmtId="164" fontId="27" fillId="2" borderId="0" xfId="0" applyNumberFormat="1" applyFont="1" applyFill="1" applyBorder="1"/>
    <xf numFmtId="164" fontId="10" fillId="2" borderId="0" xfId="0" applyNumberFormat="1" applyFont="1" applyFill="1" applyBorder="1"/>
    <xf numFmtId="2" fontId="10" fillId="2" borderId="0" xfId="0" applyNumberFormat="1" applyFont="1" applyFill="1" applyBorder="1" applyAlignment="1">
      <alignment horizontal="right"/>
    </xf>
    <xf numFmtId="164" fontId="42" fillId="0" borderId="0" xfId="0" applyNumberFormat="1" applyFont="1" applyFill="1" applyBorder="1"/>
    <xf numFmtId="0" fontId="7" fillId="9" borderId="0" xfId="0" applyFont="1" applyFill="1" applyBorder="1"/>
    <xf numFmtId="0" fontId="7" fillId="9" borderId="0" xfId="0" applyFont="1" applyFill="1" applyBorder="1" applyAlignment="1">
      <alignment horizontal="center"/>
    </xf>
    <xf numFmtId="2" fontId="40" fillId="9" borderId="0" xfId="0" applyNumberFormat="1" applyFont="1" applyFill="1" applyBorder="1" applyAlignment="1">
      <alignment horizontal="center"/>
    </xf>
    <xf numFmtId="0" fontId="24" fillId="9" borderId="0" xfId="0" applyFont="1" applyFill="1" applyBorder="1" applyAlignment="1">
      <alignment horizontal="center"/>
    </xf>
    <xf numFmtId="2" fontId="7" fillId="9" borderId="0" xfId="0" applyNumberFormat="1" applyFont="1" applyFill="1" applyBorder="1" applyAlignment="1">
      <alignment horizontal="center"/>
    </xf>
    <xf numFmtId="0" fontId="13" fillId="7" borderId="0" xfId="0" applyFont="1" applyFill="1" applyBorder="1" applyAlignment="1">
      <alignment horizontal="right" wrapText="1"/>
    </xf>
    <xf numFmtId="164" fontId="6" fillId="7" borderId="0" xfId="0" applyNumberFormat="1" applyFont="1" applyFill="1" applyBorder="1"/>
    <xf numFmtId="164" fontId="0" fillId="7" borderId="0" xfId="0" applyNumberFormat="1" applyFill="1" applyBorder="1"/>
    <xf numFmtId="2" fontId="0" fillId="7" borderId="0" xfId="0" applyNumberFormat="1" applyFill="1" applyBorder="1" applyAlignment="1">
      <alignment horizontal="right"/>
    </xf>
    <xf numFmtId="2" fontId="0" fillId="7" borderId="0" xfId="0" applyNumberFormat="1" applyFont="1" applyFill="1" applyBorder="1"/>
    <xf numFmtId="164" fontId="6" fillId="7" borderId="0" xfId="0" applyNumberFormat="1" applyFont="1" applyFill="1" applyBorder="1" applyAlignment="1">
      <alignment horizontal="right"/>
    </xf>
    <xf numFmtId="0" fontId="0" fillId="0" borderId="0" xfId="0" applyAlignment="1">
      <alignment wrapText="1"/>
    </xf>
    <xf numFmtId="2" fontId="7" fillId="7" borderId="0" xfId="0" applyNumberFormat="1" applyFont="1" applyFill="1" applyBorder="1" applyAlignment="1">
      <alignment horizontal="center"/>
    </xf>
    <xf numFmtId="164" fontId="7" fillId="7" borderId="0" xfId="0" applyNumberFormat="1" applyFont="1" applyFill="1" applyBorder="1" applyAlignment="1">
      <alignment horizontal="center"/>
    </xf>
    <xf numFmtId="165" fontId="7" fillId="7" borderId="0" xfId="0" applyNumberFormat="1" applyFont="1" applyFill="1" applyBorder="1" applyAlignment="1">
      <alignment horizontal="center"/>
    </xf>
    <xf numFmtId="1" fontId="0" fillId="0" borderId="0" xfId="0" applyNumberFormat="1" applyFill="1" applyBorder="1" applyAlignment="1"/>
    <xf numFmtId="1" fontId="0" fillId="0" borderId="0" xfId="0" applyNumberFormat="1" applyFont="1" applyFill="1" applyBorder="1" applyAlignment="1"/>
    <xf numFmtId="164" fontId="10" fillId="0" borderId="0" xfId="0" applyNumberFormat="1" applyFont="1" applyBorder="1" applyAlignment="1">
      <alignment horizontal="right"/>
    </xf>
    <xf numFmtId="164" fontId="7" fillId="0" borderId="0" xfId="0" applyNumberFormat="1" applyFont="1" applyFill="1" applyBorder="1" applyAlignment="1">
      <alignment horizontal="center"/>
    </xf>
    <xf numFmtId="0" fontId="7" fillId="0" borderId="0" xfId="0" applyFont="1" applyFill="1" applyBorder="1" applyAlignment="1"/>
    <xf numFmtId="0" fontId="30" fillId="0" borderId="0" xfId="0" applyFont="1" applyFill="1" applyBorder="1" applyAlignment="1">
      <alignment horizontal="center"/>
    </xf>
    <xf numFmtId="0" fontId="38" fillId="0" borderId="0" xfId="0" applyFont="1" applyFill="1" applyBorder="1" applyAlignment="1">
      <alignment horizontal="center"/>
    </xf>
    <xf numFmtId="0" fontId="28" fillId="0" borderId="0" xfId="0" applyFont="1" applyFill="1" applyBorder="1" applyAlignment="1">
      <alignment horizontal="center"/>
    </xf>
    <xf numFmtId="2" fontId="0" fillId="0" borderId="0" xfId="0" applyNumberFormat="1" applyFont="1" applyFill="1" applyBorder="1" applyAlignment="1">
      <alignment horizontal="center"/>
    </xf>
    <xf numFmtId="2" fontId="28" fillId="0" borderId="0" xfId="0" applyNumberFormat="1" applyFont="1" applyFill="1" applyBorder="1" applyAlignment="1">
      <alignment horizontal="center"/>
    </xf>
    <xf numFmtId="2" fontId="7" fillId="0" borderId="0" xfId="0" applyNumberFormat="1" applyFont="1" applyFill="1" applyBorder="1" applyAlignment="1">
      <alignment horizontal="center"/>
    </xf>
    <xf numFmtId="0" fontId="28" fillId="0" borderId="0" xfId="0" quotePrefix="1" applyFont="1" applyFill="1" applyBorder="1" applyAlignment="1">
      <alignment horizontal="center"/>
    </xf>
    <xf numFmtId="0" fontId="40" fillId="0" borderId="0" xfId="0" applyFont="1" applyBorder="1" applyAlignment="1">
      <alignment horizontal="center"/>
    </xf>
    <xf numFmtId="0" fontId="34" fillId="7" borderId="0" xfId="0" applyFont="1" applyFill="1" applyBorder="1" applyAlignment="1">
      <alignment horizontal="center"/>
    </xf>
    <xf numFmtId="0" fontId="40" fillId="7" borderId="0" xfId="0" applyFont="1" applyFill="1" applyBorder="1" applyAlignment="1">
      <alignment horizontal="center"/>
    </xf>
    <xf numFmtId="168" fontId="0" fillId="5" borderId="0" xfId="0" applyNumberFormat="1" applyFill="1" applyBorder="1" applyAlignment="1">
      <alignment horizontal="center"/>
    </xf>
    <xf numFmtId="168" fontId="0" fillId="12" borderId="0" xfId="0" applyNumberFormat="1" applyFill="1" applyBorder="1" applyAlignment="1">
      <alignment horizontal="center"/>
    </xf>
    <xf numFmtId="0" fontId="22" fillId="2" borderId="0" xfId="0" applyFont="1" applyFill="1" applyBorder="1" applyAlignment="1">
      <alignment horizontal="center"/>
    </xf>
    <xf numFmtId="0" fontId="40" fillId="2" borderId="0" xfId="0" applyFont="1" applyFill="1" applyBorder="1" applyAlignment="1">
      <alignment horizontal="center"/>
    </xf>
    <xf numFmtId="0" fontId="0" fillId="13" borderId="0" xfId="0" applyFill="1" applyBorder="1" applyAlignment="1">
      <alignment horizontal="center"/>
    </xf>
    <xf numFmtId="0" fontId="22" fillId="13" borderId="0" xfId="0" applyFont="1" applyFill="1" applyBorder="1" applyAlignment="1">
      <alignment horizontal="center"/>
    </xf>
    <xf numFmtId="169" fontId="22"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9" fontId="40" fillId="13" borderId="0" xfId="4" applyNumberFormat="1" applyFont="1" applyFill="1" applyBorder="1" applyAlignment="1">
      <alignment horizontal="center"/>
    </xf>
    <xf numFmtId="0" fontId="0" fillId="2" borderId="0" xfId="0" applyFill="1" applyBorder="1" applyAlignment="1">
      <alignment horizontal="left"/>
    </xf>
    <xf numFmtId="2" fontId="39" fillId="0" borderId="0" xfId="0" applyNumberFormat="1" applyFont="1" applyFill="1" applyBorder="1" applyAlignment="1">
      <alignment horizontal="center"/>
    </xf>
    <xf numFmtId="0" fontId="39" fillId="0" borderId="0" xfId="0" applyFont="1" applyFill="1" applyBorder="1" applyAlignment="1">
      <alignment horizontal="center"/>
    </xf>
    <xf numFmtId="164" fontId="7" fillId="8" borderId="0" xfId="0" applyNumberFormat="1" applyFont="1" applyFill="1" applyBorder="1" applyAlignment="1">
      <alignment horizontal="right"/>
    </xf>
    <xf numFmtId="0" fontId="27" fillId="0" borderId="0" xfId="0" applyFont="1" applyFill="1" applyBorder="1" applyAlignment="1">
      <alignment horizontal="center"/>
    </xf>
    <xf numFmtId="0" fontId="0" fillId="0" borderId="0" xfId="0" applyFont="1" applyFill="1" applyBorder="1" applyAlignment="1">
      <alignment horizontal="left"/>
    </xf>
    <xf numFmtId="0" fontId="6" fillId="6" borderId="0" xfId="0" applyFont="1" applyFill="1" applyBorder="1"/>
    <xf numFmtId="1"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center"/>
    </xf>
    <xf numFmtId="2" fontId="21" fillId="0" borderId="0" xfId="0" applyNumberFormat="1" applyFont="1" applyBorder="1" applyAlignment="1">
      <alignment horizontal="center" wrapText="1"/>
    </xf>
    <xf numFmtId="2" fontId="6" fillId="0" borderId="0" xfId="0" applyNumberFormat="1" applyFont="1" applyFill="1" applyBorder="1" applyAlignment="1">
      <alignment horizontal="right"/>
    </xf>
    <xf numFmtId="2" fontId="0" fillId="0" borderId="0" xfId="0" applyNumberFormat="1" applyFont="1" applyFill="1" applyBorder="1" applyAlignment="1"/>
    <xf numFmtId="2" fontId="0" fillId="0" borderId="0" xfId="0" applyNumberFormat="1" applyFill="1" applyBorder="1" applyAlignment="1"/>
    <xf numFmtId="2" fontId="0" fillId="10" borderId="0" xfId="0" applyNumberFormat="1" applyFont="1" applyFill="1" applyBorder="1" applyAlignment="1"/>
    <xf numFmtId="164" fontId="6" fillId="9" borderId="0" xfId="0" applyNumberFormat="1" applyFont="1" applyFill="1" applyBorder="1" applyAlignment="1"/>
    <xf numFmtId="164" fontId="6" fillId="0" borderId="0" xfId="0" applyNumberFormat="1" applyFont="1" applyFill="1" applyBorder="1" applyAlignment="1"/>
    <xf numFmtId="164" fontId="0" fillId="10" borderId="0" xfId="0" applyNumberFormat="1" applyFont="1" applyFill="1" applyBorder="1" applyAlignment="1"/>
    <xf numFmtId="164" fontId="0" fillId="0" borderId="0" xfId="0" applyNumberFormat="1" applyFill="1" applyBorder="1" applyAlignment="1"/>
    <xf numFmtId="0" fontId="30" fillId="10" borderId="0" xfId="0" applyFont="1" applyFill="1" applyBorder="1" applyAlignment="1"/>
    <xf numFmtId="1" fontId="7" fillId="0" borderId="0" xfId="0" applyNumberFormat="1" applyFont="1" applyFill="1" applyBorder="1" applyAlignment="1">
      <alignment horizontal="left"/>
    </xf>
    <xf numFmtId="164" fontId="0" fillId="9" borderId="0" xfId="0" applyNumberFormat="1" applyFill="1" applyBorder="1" applyAlignment="1">
      <alignment horizontal="right"/>
    </xf>
    <xf numFmtId="0" fontId="13" fillId="9" borderId="0" xfId="0" applyFont="1" applyFill="1" applyBorder="1" applyAlignment="1">
      <alignment horizontal="right" wrapText="1"/>
    </xf>
    <xf numFmtId="0" fontId="13" fillId="0" borderId="0" xfId="0" applyFont="1" applyFill="1" applyBorder="1" applyAlignment="1">
      <alignment horizontal="right" wrapText="1"/>
    </xf>
    <xf numFmtId="164" fontId="10" fillId="2" borderId="0" xfId="0" applyNumberFormat="1" applyFont="1" applyFill="1" applyBorder="1" applyAlignment="1">
      <alignment horizontal="right"/>
    </xf>
    <xf numFmtId="164" fontId="6" fillId="0" borderId="0" xfId="0" applyNumberFormat="1" applyFont="1" applyFill="1" applyBorder="1" applyAlignment="1">
      <alignment horizontal="right"/>
    </xf>
    <xf numFmtId="164" fontId="28" fillId="0" borderId="0" xfId="0" applyNumberFormat="1" applyFont="1" applyFill="1" applyBorder="1" applyAlignment="1">
      <alignment horizontal="right"/>
    </xf>
    <xf numFmtId="164" fontId="20" fillId="0" borderId="0" xfId="3" applyNumberFormat="1" applyFont="1" applyFill="1" applyBorder="1" applyAlignment="1">
      <alignment horizontal="right" wrapText="1"/>
    </xf>
    <xf numFmtId="164" fontId="13" fillId="9" borderId="0" xfId="0" applyNumberFormat="1" applyFont="1" applyFill="1" applyBorder="1" applyAlignment="1">
      <alignment horizontal="right" wrapText="1"/>
    </xf>
    <xf numFmtId="164" fontId="10" fillId="9" borderId="0" xfId="0" applyNumberFormat="1" applyFont="1" applyFill="1" applyBorder="1" applyAlignment="1">
      <alignment horizontal="right"/>
    </xf>
    <xf numFmtId="164" fontId="13" fillId="0" borderId="0" xfId="0" applyNumberFormat="1" applyFont="1" applyFill="1" applyBorder="1" applyAlignment="1">
      <alignment horizontal="right" wrapText="1"/>
    </xf>
    <xf numFmtId="164" fontId="13" fillId="4" borderId="0" xfId="0" applyNumberFormat="1" applyFont="1" applyFill="1" applyBorder="1" applyAlignment="1">
      <alignment horizontal="right" wrapText="1"/>
    </xf>
    <xf numFmtId="0" fontId="0" fillId="2"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center"/>
    </xf>
    <xf numFmtId="0" fontId="0" fillId="0" borderId="0" xfId="0"/>
    <xf numFmtId="0" fontId="0" fillId="0" borderId="0" xfId="0" applyBorder="1"/>
    <xf numFmtId="1" fontId="6" fillId="0" borderId="0" xfId="0" applyNumberFormat="1" applyFont="1" applyFill="1" applyBorder="1" applyAlignment="1">
      <alignment horizontal="right"/>
    </xf>
    <xf numFmtId="0" fontId="30" fillId="9" borderId="0" xfId="0" applyFont="1" applyFill="1" applyBorder="1"/>
    <xf numFmtId="164" fontId="21" fillId="9" borderId="0" xfId="0" applyNumberFormat="1" applyFont="1" applyFill="1" applyBorder="1" applyAlignment="1">
      <alignment horizontal="right" wrapText="1"/>
    </xf>
    <xf numFmtId="0" fontId="21" fillId="9" borderId="0" xfId="0" applyFont="1" applyFill="1" applyBorder="1" applyAlignment="1">
      <alignment horizontal="center" wrapText="1"/>
    </xf>
    <xf numFmtId="0" fontId="30" fillId="9" borderId="0" xfId="0" applyFont="1" applyFill="1" applyBorder="1" applyAlignment="1">
      <alignment horizontal="center"/>
    </xf>
    <xf numFmtId="2" fontId="22" fillId="9" borderId="0" xfId="0" applyNumberFormat="1" applyFont="1" applyFill="1" applyBorder="1" applyAlignment="1">
      <alignment horizontal="center"/>
    </xf>
    <xf numFmtId="2" fontId="30" fillId="9" borderId="0" xfId="0" applyNumberFormat="1" applyFont="1" applyFill="1" applyBorder="1" applyAlignment="1">
      <alignment horizontal="center"/>
    </xf>
    <xf numFmtId="0" fontId="21" fillId="9" borderId="0" xfId="0" applyFont="1" applyFill="1" applyBorder="1" applyAlignment="1">
      <alignment horizontal="right" wrapText="1"/>
    </xf>
    <xf numFmtId="0" fontId="30" fillId="3" borderId="0" xfId="0" applyFont="1" applyFill="1" applyBorder="1"/>
    <xf numFmtId="0" fontId="30" fillId="3" borderId="0" xfId="0" applyFont="1" applyFill="1" applyBorder="1" applyAlignment="1">
      <alignment horizontal="left"/>
    </xf>
    <xf numFmtId="1" fontId="30" fillId="3" borderId="0" xfId="0" applyNumberFormat="1" applyFont="1" applyFill="1" applyBorder="1"/>
    <xf numFmtId="164" fontId="30" fillId="3" borderId="0" xfId="0" applyNumberFormat="1" applyFont="1" applyFill="1" applyBorder="1" applyAlignment="1">
      <alignment horizontal="right"/>
    </xf>
    <xf numFmtId="2" fontId="30" fillId="3" borderId="0" xfId="0" applyNumberFormat="1" applyFont="1" applyFill="1" applyBorder="1"/>
    <xf numFmtId="164" fontId="30" fillId="3" borderId="0" xfId="0" applyNumberFormat="1" applyFont="1" applyFill="1" applyBorder="1"/>
    <xf numFmtId="0" fontId="30" fillId="3" borderId="0" xfId="0" applyFont="1" applyFill="1" applyBorder="1" applyAlignment="1">
      <alignment horizontal="right"/>
    </xf>
    <xf numFmtId="0" fontId="45" fillId="0" borderId="0" xfId="0" applyFont="1"/>
    <xf numFmtId="164" fontId="30" fillId="9" borderId="0" xfId="0" applyNumberFormat="1" applyFont="1" applyFill="1" applyBorder="1" applyAlignment="1">
      <alignment horizontal="right"/>
    </xf>
    <xf numFmtId="0" fontId="30" fillId="0" borderId="0" xfId="0" applyFont="1" applyBorder="1" applyAlignment="1">
      <alignment horizontal="center"/>
    </xf>
    <xf numFmtId="164" fontId="27" fillId="0" borderId="0" xfId="0" applyNumberFormat="1" applyFont="1" applyBorder="1" applyAlignment="1">
      <alignment horizontal="center"/>
    </xf>
    <xf numFmtId="164" fontId="30" fillId="0" borderId="0" xfId="0" applyNumberFormat="1" applyFont="1" applyFill="1" applyBorder="1" applyAlignment="1">
      <alignment horizontal="center"/>
    </xf>
    <xf numFmtId="2" fontId="30" fillId="10" borderId="0" xfId="0" applyNumberFormat="1" applyFont="1" applyFill="1" applyBorder="1" applyAlignment="1">
      <alignment horizontal="center"/>
    </xf>
    <xf numFmtId="2" fontId="30" fillId="0" borderId="0" xfId="0" applyNumberFormat="1" applyFont="1" applyBorder="1" applyAlignment="1">
      <alignment horizontal="center"/>
    </xf>
    <xf numFmtId="0" fontId="21" fillId="0" borderId="0" xfId="0" applyFont="1" applyFill="1" applyBorder="1" applyAlignment="1">
      <alignment horizontal="center" wrapText="1"/>
    </xf>
    <xf numFmtId="0" fontId="21" fillId="0" borderId="0" xfId="0" applyFont="1" applyFill="1" applyBorder="1" applyAlignment="1">
      <alignment horizontal="right" wrapText="1"/>
    </xf>
    <xf numFmtId="0" fontId="30" fillId="0" borderId="0" xfId="0" applyFont="1" applyFill="1" applyBorder="1"/>
    <xf numFmtId="0" fontId="30" fillId="10" borderId="0" xfId="0" applyFont="1" applyFill="1" applyBorder="1"/>
    <xf numFmtId="0" fontId="0" fillId="0" borderId="0" xfId="0" applyAlignment="1">
      <alignment horizontal="left" vertical="center" indent="2"/>
    </xf>
    <xf numFmtId="0" fontId="30" fillId="0" borderId="0" xfId="0" applyFont="1" applyAlignment="1">
      <alignment horizontal="left" vertical="center" indent="2"/>
    </xf>
    <xf numFmtId="0" fontId="0" fillId="0" borderId="0" xfId="0" applyAlignment="1">
      <alignment horizontal="left" vertical="center" indent="1"/>
    </xf>
    <xf numFmtId="0" fontId="46" fillId="0" borderId="0" xfId="0" applyFont="1" applyAlignment="1">
      <alignment horizontal="left" vertical="center" indent="1"/>
    </xf>
    <xf numFmtId="0" fontId="49" fillId="0" borderId="0" xfId="0" applyFont="1"/>
    <xf numFmtId="0" fontId="48" fillId="0" borderId="0" xfId="0" applyFont="1" applyAlignment="1">
      <alignment horizontal="left" vertical="center" indent="1"/>
    </xf>
    <xf numFmtId="0" fontId="30" fillId="0" borderId="0" xfId="0" applyFont="1" applyAlignment="1">
      <alignment horizontal="left" vertical="center" indent="1"/>
    </xf>
    <xf numFmtId="0" fontId="30" fillId="0" borderId="0" xfId="0" applyFont="1"/>
    <xf numFmtId="0" fontId="6" fillId="7" borderId="0" xfId="0" applyFont="1" applyFill="1" applyBorder="1"/>
    <xf numFmtId="164" fontId="21" fillId="7" borderId="0" xfId="0" applyNumberFormat="1" applyFont="1" applyFill="1" applyBorder="1" applyAlignment="1">
      <alignment horizontal="right" wrapText="1"/>
    </xf>
    <xf numFmtId="0" fontId="21" fillId="7" borderId="0" xfId="0" applyFont="1" applyFill="1" applyBorder="1" applyAlignment="1">
      <alignment horizontal="center" wrapText="1"/>
    </xf>
    <xf numFmtId="0" fontId="21" fillId="7" borderId="0" xfId="0" applyFont="1" applyFill="1" applyBorder="1" applyAlignment="1">
      <alignment horizontal="right" wrapText="1"/>
    </xf>
    <xf numFmtId="0" fontId="30" fillId="7" borderId="0" xfId="0" applyFont="1" applyFill="1" applyBorder="1" applyAlignment="1">
      <alignment horizontal="center"/>
    </xf>
    <xf numFmtId="172" fontId="7" fillId="5" borderId="0" xfId="0" applyNumberFormat="1" applyFont="1" applyFill="1" applyBorder="1" applyAlignment="1">
      <alignment horizontal="left"/>
    </xf>
    <xf numFmtId="0" fontId="50" fillId="0" borderId="0" xfId="0" applyFont="1"/>
    <xf numFmtId="0" fontId="10" fillId="17" borderId="0" xfId="0" applyFont="1" applyFill="1" applyBorder="1" applyAlignment="1">
      <alignment horizontal="left"/>
    </xf>
    <xf numFmtId="14" fontId="7" fillId="0" borderId="0" xfId="0" applyNumberFormat="1" applyFont="1" applyFill="1" applyBorder="1" applyAlignment="1">
      <alignment horizontal="left"/>
    </xf>
    <xf numFmtId="0" fontId="3" fillId="0" borderId="0" xfId="0" applyFont="1" applyBorder="1" applyAlignment="1">
      <alignment horizontal="left" wrapText="1"/>
    </xf>
    <xf numFmtId="0" fontId="27" fillId="17" borderId="0" xfId="0" applyFont="1" applyFill="1" applyBorder="1" applyAlignment="1">
      <alignment horizontal="left"/>
    </xf>
    <xf numFmtId="0" fontId="27" fillId="20" borderId="0" xfId="0" applyFont="1" applyFill="1" applyBorder="1" applyAlignment="1">
      <alignment horizontal="left"/>
    </xf>
    <xf numFmtId="0" fontId="30" fillId="2" borderId="0" xfId="0" applyFont="1" applyFill="1" applyBorder="1" applyAlignment="1">
      <alignment horizontal="left"/>
    </xf>
    <xf numFmtId="0" fontId="27" fillId="2" borderId="0" xfId="0" applyFont="1" applyFill="1" applyBorder="1" applyAlignment="1">
      <alignment horizontal="left"/>
    </xf>
    <xf numFmtId="0" fontId="7" fillId="5" borderId="0" xfId="0" applyFont="1" applyFill="1" applyBorder="1" applyAlignment="1">
      <alignment horizontal="left"/>
    </xf>
    <xf numFmtId="0" fontId="27" fillId="5" borderId="0" xfId="0" applyFont="1" applyFill="1" applyBorder="1" applyAlignment="1">
      <alignment horizontal="left"/>
    </xf>
    <xf numFmtId="0" fontId="30" fillId="14" borderId="0" xfId="0" applyFont="1" applyFill="1" applyBorder="1" applyAlignment="1">
      <alignment horizontal="left"/>
    </xf>
    <xf numFmtId="0" fontId="30" fillId="20" borderId="0" xfId="0" applyFont="1" applyFill="1" applyBorder="1" applyAlignment="1">
      <alignment horizontal="left"/>
    </xf>
    <xf numFmtId="0" fontId="30" fillId="19" borderId="0" xfId="0" applyFont="1" applyFill="1" applyBorder="1" applyAlignment="1">
      <alignment horizontal="left"/>
    </xf>
    <xf numFmtId="0" fontId="10" fillId="2" borderId="0" xfId="0" applyFont="1" applyFill="1" applyBorder="1" applyAlignment="1">
      <alignment horizontal="left"/>
    </xf>
    <xf numFmtId="14" fontId="10" fillId="0" borderId="0" xfId="0" applyNumberFormat="1" applyFont="1" applyFill="1" applyBorder="1" applyAlignment="1">
      <alignment horizontal="left"/>
    </xf>
    <xf numFmtId="0" fontId="0" fillId="0" borderId="0" xfId="0" applyFont="1" applyBorder="1" applyAlignment="1">
      <alignment horizontal="left"/>
    </xf>
    <xf numFmtId="0" fontId="34" fillId="7" borderId="0" xfId="0" applyFont="1" applyFill="1" applyBorder="1" applyAlignment="1">
      <alignment horizontal="left"/>
    </xf>
    <xf numFmtId="0" fontId="0" fillId="13" borderId="0" xfId="0" applyFill="1" applyBorder="1" applyAlignment="1">
      <alignment horizontal="left"/>
    </xf>
    <xf numFmtId="164" fontId="27" fillId="0" borderId="0" xfId="0" applyNumberFormat="1" applyFont="1" applyFill="1" applyBorder="1" applyAlignment="1">
      <alignment horizontal="center"/>
    </xf>
    <xf numFmtId="1" fontId="30" fillId="0" borderId="0" xfId="0" applyNumberFormat="1" applyFont="1" applyFill="1" applyBorder="1" applyAlignment="1">
      <alignment horizontal="left"/>
    </xf>
    <xf numFmtId="0" fontId="30" fillId="0" borderId="0" xfId="0" applyFont="1" applyFill="1" applyBorder="1" applyAlignment="1">
      <alignment horizontal="left"/>
    </xf>
    <xf numFmtId="164" fontId="27" fillId="0" borderId="0" xfId="0" applyNumberFormat="1" applyFont="1" applyFill="1" applyBorder="1" applyAlignment="1">
      <alignment horizontal="right"/>
    </xf>
    <xf numFmtId="2" fontId="30" fillId="0" borderId="0" xfId="0" applyNumberFormat="1" applyFont="1" applyFill="1" applyBorder="1" applyAlignment="1">
      <alignment horizontal="center"/>
    </xf>
    <xf numFmtId="2" fontId="38" fillId="0" borderId="0" xfId="0" applyNumberFormat="1" applyFont="1" applyFill="1" applyBorder="1" applyAlignment="1">
      <alignment horizontal="center"/>
    </xf>
    <xf numFmtId="1" fontId="30" fillId="0" borderId="0" xfId="0" applyNumberFormat="1" applyFont="1" applyFill="1" applyBorder="1" applyAlignment="1">
      <alignment horizontal="right"/>
    </xf>
    <xf numFmtId="164" fontId="30" fillId="0" borderId="0" xfId="0" applyNumberFormat="1" applyFont="1" applyFill="1" applyBorder="1" applyAlignment="1">
      <alignment horizontal="right"/>
    </xf>
    <xf numFmtId="2" fontId="30" fillId="0" borderId="0" xfId="0" applyNumberFormat="1" applyFont="1" applyFill="1" applyBorder="1" applyAlignment="1">
      <alignment horizontal="right"/>
    </xf>
    <xf numFmtId="1" fontId="27" fillId="0" borderId="0" xfId="0" applyNumberFormat="1" applyFont="1" applyFill="1" applyBorder="1" applyAlignment="1">
      <alignment horizontal="right"/>
    </xf>
    <xf numFmtId="2" fontId="30" fillId="3" borderId="0" xfId="0" applyNumberFormat="1" applyFont="1" applyFill="1" applyBorder="1" applyAlignment="1">
      <alignment horizontal="center"/>
    </xf>
    <xf numFmtId="0" fontId="38" fillId="3" borderId="0" xfId="0" applyFont="1" applyFill="1" applyBorder="1" applyAlignment="1">
      <alignment horizontal="center"/>
    </xf>
    <xf numFmtId="164" fontId="39" fillId="0" borderId="0" xfId="0" applyNumberFormat="1" applyFont="1" applyFill="1" applyBorder="1" applyAlignment="1">
      <alignment horizontal="right"/>
    </xf>
    <xf numFmtId="164"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right"/>
    </xf>
    <xf numFmtId="2" fontId="7" fillId="0" borderId="0" xfId="0" applyNumberFormat="1" applyFont="1" applyBorder="1" applyAlignment="1">
      <alignment horizontal="center"/>
    </xf>
    <xf numFmtId="0" fontId="7" fillId="0" borderId="0" xfId="0" applyFont="1" applyBorder="1" applyAlignment="1">
      <alignment horizontal="center"/>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3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0" fontId="0" fillId="13" borderId="0" xfId="0"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6" fillId="0" borderId="0" xfId="0" applyFont="1" applyBorder="1"/>
    <xf numFmtId="0" fontId="6" fillId="0" borderId="0" xfId="0" applyFont="1" applyBorder="1" applyAlignment="1">
      <alignment horizontal="left"/>
    </xf>
    <xf numFmtId="1" fontId="54" fillId="0" borderId="0" xfId="3" applyNumberFormat="1" applyFont="1" applyFill="1" applyBorder="1" applyAlignment="1">
      <alignment horizontal="right" wrapText="1"/>
    </xf>
    <xf numFmtId="0" fontId="6" fillId="0" borderId="0" xfId="0" applyFont="1" applyFill="1" applyBorder="1"/>
    <xf numFmtId="164" fontId="6" fillId="0" borderId="0" xfId="0" applyNumberFormat="1" applyFont="1" applyBorder="1" applyAlignment="1">
      <alignment horizontal="right"/>
    </xf>
    <xf numFmtId="2" fontId="6" fillId="0" borderId="0" xfId="0" applyNumberFormat="1" applyFont="1" applyFill="1" applyBorder="1"/>
    <xf numFmtId="0" fontId="6" fillId="9" borderId="0" xfId="0" applyFont="1" applyFill="1" applyBorder="1" applyAlignment="1">
      <alignment horizontal="center"/>
    </xf>
    <xf numFmtId="0" fontId="30" fillId="0" borderId="0" xfId="0" applyFont="1" applyBorder="1"/>
    <xf numFmtId="0" fontId="30" fillId="0" borderId="0" xfId="0" applyFont="1" applyBorder="1" applyAlignment="1">
      <alignment horizontal="left"/>
    </xf>
    <xf numFmtId="1" fontId="27" fillId="0" borderId="0" xfId="0" applyNumberFormat="1" applyFont="1" applyFill="1" applyBorder="1"/>
    <xf numFmtId="1" fontId="30" fillId="0" borderId="0" xfId="0" applyNumberFormat="1" applyFont="1" applyFill="1" applyBorder="1"/>
    <xf numFmtId="164" fontId="27" fillId="0" borderId="0" xfId="0" applyNumberFormat="1" applyFont="1" applyBorder="1" applyAlignment="1">
      <alignment horizontal="right"/>
    </xf>
    <xf numFmtId="2" fontId="30" fillId="0" borderId="0" xfId="0" applyNumberFormat="1" applyFont="1" applyFill="1" applyBorder="1"/>
    <xf numFmtId="164" fontId="30" fillId="0" borderId="0" xfId="0" applyNumberFormat="1" applyFont="1" applyFill="1" applyBorder="1"/>
    <xf numFmtId="164" fontId="30" fillId="9" borderId="0" xfId="0" applyNumberFormat="1" applyFont="1" applyFill="1" applyBorder="1" applyAlignment="1">
      <alignment horizontal="center"/>
    </xf>
    <xf numFmtId="2" fontId="30" fillId="0" borderId="0" xfId="0" applyNumberFormat="1" applyFont="1" applyBorder="1"/>
    <xf numFmtId="2" fontId="30" fillId="5" borderId="0" xfId="0" applyNumberFormat="1" applyFont="1" applyFill="1" applyBorder="1"/>
    <xf numFmtId="164" fontId="30" fillId="0" borderId="0" xfId="0" applyNumberFormat="1" applyFont="1" applyBorder="1"/>
    <xf numFmtId="0" fontId="30" fillId="0" borderId="0" xfId="0" applyFont="1" applyBorder="1" applyAlignment="1">
      <alignment horizontal="right"/>
    </xf>
    <xf numFmtId="0" fontId="30" fillId="0" borderId="0" xfId="0" applyFont="1" applyFill="1" applyBorder="1" applyAlignment="1">
      <alignment horizontal="right"/>
    </xf>
    <xf numFmtId="0" fontId="6" fillId="9" borderId="0" xfId="0" applyFont="1" applyFill="1" applyBorder="1"/>
    <xf numFmtId="164" fontId="30" fillId="0" borderId="0" xfId="0" applyNumberFormat="1" applyFont="1" applyBorder="1" applyAlignment="1">
      <alignment horizontal="right"/>
    </xf>
    <xf numFmtId="1" fontId="6" fillId="0" borderId="0" xfId="0" applyNumberFormat="1" applyFont="1" applyBorder="1" applyAlignment="1">
      <alignment horizontal="right"/>
    </xf>
    <xf numFmtId="2" fontId="27" fillId="3" borderId="0" xfId="0" applyNumberFormat="1" applyFont="1" applyFill="1" applyBorder="1"/>
    <xf numFmtId="164" fontId="27" fillId="3" borderId="0" xfId="0" applyNumberFormat="1" applyFont="1" applyFill="1" applyBorder="1" applyAlignment="1">
      <alignment horizontal="right"/>
    </xf>
    <xf numFmtId="164" fontId="27" fillId="3" borderId="0" xfId="0" applyNumberFormat="1" applyFont="1" applyFill="1" applyBorder="1"/>
    <xf numFmtId="1" fontId="30" fillId="0" borderId="0" xfId="0" applyNumberFormat="1" applyFont="1" applyFill="1" applyBorder="1" applyAlignment="1"/>
    <xf numFmtId="0" fontId="0" fillId="9" borderId="0" xfId="0" applyFont="1" applyFill="1" applyBorder="1"/>
    <xf numFmtId="0" fontId="27" fillId="9" borderId="0" xfId="0" applyFont="1" applyFill="1" applyBorder="1" applyAlignment="1">
      <alignment horizontal="center"/>
    </xf>
    <xf numFmtId="164" fontId="27" fillId="9" borderId="0" xfId="0" applyNumberFormat="1" applyFont="1" applyFill="1" applyBorder="1" applyAlignment="1">
      <alignment horizontal="center"/>
    </xf>
    <xf numFmtId="164" fontId="30" fillId="7" borderId="0" xfId="0" applyNumberFormat="1" applyFont="1" applyFill="1" applyBorder="1" applyAlignment="1">
      <alignment horizontal="center"/>
    </xf>
    <xf numFmtId="164" fontId="21" fillId="0" borderId="0" xfId="0" applyNumberFormat="1" applyFont="1" applyFill="1" applyBorder="1" applyAlignment="1">
      <alignment horizontal="right" wrapText="1"/>
    </xf>
    <xf numFmtId="2" fontId="27" fillId="9" borderId="0" xfId="0" applyNumberFormat="1" applyFont="1" applyFill="1" applyBorder="1" applyAlignment="1">
      <alignment horizontal="center"/>
    </xf>
    <xf numFmtId="2" fontId="27" fillId="10" borderId="0" xfId="0" applyNumberFormat="1" applyFont="1" applyFill="1" applyBorder="1" applyAlignment="1">
      <alignment horizontal="center"/>
    </xf>
    <xf numFmtId="1" fontId="27" fillId="7" borderId="0" xfId="0" applyNumberFormat="1" applyFont="1" applyFill="1" applyBorder="1"/>
    <xf numFmtId="2" fontId="27" fillId="3" borderId="0" xfId="0" applyNumberFormat="1" applyFont="1" applyFill="1" applyBorder="1" applyAlignment="1">
      <alignment horizontal="left"/>
    </xf>
    <xf numFmtId="1" fontId="30" fillId="0" borderId="0" xfId="0" applyNumberFormat="1" applyFont="1" applyBorder="1" applyAlignment="1">
      <alignment horizontal="right"/>
    </xf>
    <xf numFmtId="164" fontId="38" fillId="0" borderId="0" xfId="0" applyNumberFormat="1" applyFont="1" applyFill="1" applyBorder="1" applyAlignment="1">
      <alignment horizontal="right"/>
    </xf>
    <xf numFmtId="164" fontId="51" fillId="0" borderId="0" xfId="3" applyNumberFormat="1" applyFont="1" applyFill="1" applyBorder="1" applyAlignment="1">
      <alignment horizontal="right" wrapText="1"/>
    </xf>
    <xf numFmtId="0" fontId="30" fillId="0" borderId="0" xfId="0" applyFont="1" applyFill="1" applyBorder="1" applyAlignment="1"/>
    <xf numFmtId="14" fontId="27" fillId="0" borderId="0" xfId="0" applyNumberFormat="1" applyFont="1" applyFill="1" applyBorder="1" applyAlignment="1">
      <alignment horizontal="left"/>
    </xf>
    <xf numFmtId="2" fontId="0" fillId="9" borderId="0" xfId="0" applyNumberFormat="1" applyFont="1" applyFill="1" applyBorder="1" applyAlignment="1">
      <alignment horizontal="center"/>
    </xf>
    <xf numFmtId="0" fontId="26" fillId="0" borderId="0" xfId="0" applyFont="1" applyFill="1" applyBorder="1" applyAlignment="1"/>
    <xf numFmtId="0" fontId="10" fillId="9" borderId="0" xfId="0" applyFont="1" applyFill="1" applyBorder="1" applyAlignment="1">
      <alignment horizontal="left"/>
    </xf>
    <xf numFmtId="0" fontId="10" fillId="18" borderId="0" xfId="0" applyFont="1" applyFill="1" applyBorder="1" applyAlignment="1">
      <alignment horizontal="left"/>
    </xf>
    <xf numFmtId="167" fontId="27" fillId="2" borderId="0" xfId="0" applyNumberFormat="1" applyFont="1" applyFill="1" applyBorder="1" applyAlignment="1">
      <alignment horizontal="left"/>
    </xf>
    <xf numFmtId="167" fontId="27" fillId="19" borderId="0" xfId="0" applyNumberFormat="1" applyFont="1" applyFill="1" applyBorder="1" applyAlignment="1">
      <alignment horizontal="left"/>
    </xf>
    <xf numFmtId="167" fontId="27" fillId="20" borderId="0" xfId="0" applyNumberFormat="1" applyFont="1" applyFill="1" applyBorder="1" applyAlignment="1">
      <alignment horizontal="left"/>
    </xf>
    <xf numFmtId="0" fontId="27" fillId="19" borderId="0" xfId="0" applyFont="1" applyFill="1" applyBorder="1" applyAlignment="1">
      <alignment horizontal="left"/>
    </xf>
    <xf numFmtId="0" fontId="27" fillId="18" borderId="0" xfId="0" applyFont="1" applyFill="1" applyBorder="1" applyAlignment="1">
      <alignment horizontal="left"/>
    </xf>
    <xf numFmtId="0" fontId="10" fillId="16" borderId="0" xfId="0" applyFont="1" applyFill="1" applyBorder="1" applyAlignment="1">
      <alignment horizontal="left"/>
    </xf>
    <xf numFmtId="0" fontId="27" fillId="16" borderId="0" xfId="0" applyFont="1" applyFill="1" applyBorder="1" applyAlignment="1">
      <alignment horizontal="left"/>
    </xf>
    <xf numFmtId="0" fontId="10" fillId="0" borderId="0" xfId="0" applyFont="1" applyBorder="1" applyAlignment="1">
      <alignment horizontal="left"/>
    </xf>
    <xf numFmtId="0" fontId="10" fillId="21" borderId="0" xfId="0" applyFont="1" applyFill="1" applyBorder="1" applyAlignment="1">
      <alignment horizontal="left"/>
    </xf>
    <xf numFmtId="0" fontId="27" fillId="9" borderId="0" xfId="0" applyFont="1" applyFill="1" applyBorder="1" applyAlignment="1">
      <alignment horizontal="left"/>
    </xf>
    <xf numFmtId="0" fontId="27" fillId="21" borderId="0" xfId="0" applyFont="1" applyFill="1" applyBorder="1" applyAlignment="1">
      <alignment horizontal="left"/>
    </xf>
    <xf numFmtId="0" fontId="10" fillId="5" borderId="0" xfId="0" applyFont="1" applyFill="1" applyBorder="1" applyAlignment="1">
      <alignment horizontal="left"/>
    </xf>
    <xf numFmtId="0" fontId="7" fillId="9" borderId="0" xfId="0" applyFont="1" applyFill="1" applyBorder="1" applyAlignment="1">
      <alignment horizontal="left"/>
    </xf>
    <xf numFmtId="0" fontId="6" fillId="2" borderId="0" xfId="0" applyFont="1" applyFill="1" applyBorder="1" applyAlignment="1">
      <alignment horizontal="left"/>
    </xf>
    <xf numFmtId="0" fontId="10" fillId="22" borderId="0" xfId="0" applyFont="1" applyFill="1" applyBorder="1" applyAlignment="1">
      <alignment horizontal="left"/>
    </xf>
    <xf numFmtId="0" fontId="27" fillId="22" borderId="0" xfId="0" applyFont="1" applyFill="1" applyBorder="1" applyAlignment="1">
      <alignment horizontal="left"/>
    </xf>
    <xf numFmtId="0" fontId="27" fillId="0" borderId="0" xfId="0" applyFont="1" applyBorder="1" applyAlignment="1">
      <alignment horizontal="left"/>
    </xf>
    <xf numFmtId="0" fontId="10" fillId="24" borderId="0" xfId="0" applyFont="1" applyFill="1" applyBorder="1" applyAlignment="1">
      <alignment horizontal="left"/>
    </xf>
    <xf numFmtId="0" fontId="27" fillId="24" borderId="0" xfId="0" applyFont="1" applyFill="1" applyBorder="1" applyAlignment="1">
      <alignment horizontal="left"/>
    </xf>
    <xf numFmtId="0" fontId="27" fillId="23" borderId="0" xfId="0" applyFont="1" applyFill="1" applyBorder="1" applyAlignment="1">
      <alignment horizontal="left"/>
    </xf>
    <xf numFmtId="0" fontId="0" fillId="27" borderId="0" xfId="0" applyFill="1" applyBorder="1"/>
    <xf numFmtId="0" fontId="27" fillId="25" borderId="0" xfId="0" applyFont="1" applyFill="1" applyBorder="1" applyAlignment="1">
      <alignment horizontal="left"/>
    </xf>
    <xf numFmtId="0" fontId="27" fillId="11" borderId="0" xfId="0" applyFont="1" applyFill="1" applyBorder="1" applyAlignment="1">
      <alignment horizontal="left"/>
    </xf>
    <xf numFmtId="0" fontId="27" fillId="26" borderId="0" xfId="0" applyFont="1" applyFill="1" applyBorder="1" applyAlignment="1">
      <alignment horizontal="left"/>
    </xf>
    <xf numFmtId="14" fontId="30" fillId="0" borderId="0" xfId="0" applyNumberFormat="1" applyFont="1" applyFill="1" applyBorder="1" applyAlignment="1">
      <alignment horizontal="left"/>
    </xf>
    <xf numFmtId="0" fontId="3" fillId="0" borderId="0" xfId="0" applyFont="1" applyFill="1" applyBorder="1" applyAlignment="1">
      <alignment horizontal="center" wrapText="1"/>
    </xf>
    <xf numFmtId="0" fontId="53" fillId="0" borderId="0" xfId="0" applyFont="1" applyFill="1" applyBorder="1" applyAlignment="1">
      <alignment horizontal="left" wrapText="1"/>
    </xf>
    <xf numFmtId="0" fontId="27" fillId="0" borderId="0" xfId="0" applyFont="1" applyFill="1" applyBorder="1" applyAlignment="1">
      <alignment horizontal="left"/>
    </xf>
    <xf numFmtId="14" fontId="30" fillId="0" borderId="0" xfId="0" applyNumberFormat="1" applyFont="1" applyFill="1" applyBorder="1" applyAlignment="1" applyProtection="1">
      <alignment horizontal="left" vertical="center"/>
    </xf>
    <xf numFmtId="166" fontId="30" fillId="0" borderId="0" xfId="0" applyNumberFormat="1" applyFont="1" applyFill="1" applyBorder="1" applyAlignment="1" applyProtection="1">
      <alignment horizontal="left" vertical="center"/>
    </xf>
    <xf numFmtId="20" fontId="10" fillId="0" borderId="0" xfId="0" applyNumberFormat="1" applyFont="1" applyFill="1" applyBorder="1" applyAlignment="1">
      <alignment horizontal="left"/>
    </xf>
    <xf numFmtId="0" fontId="1" fillId="27" borderId="0" xfId="0" applyFont="1" applyFill="1" applyBorder="1"/>
    <xf numFmtId="0" fontId="2" fillId="27" borderId="0" xfId="0" applyFont="1" applyFill="1" applyBorder="1"/>
    <xf numFmtId="0" fontId="11" fillId="27" borderId="0" xfId="0" applyFont="1" applyFill="1" applyBorder="1"/>
    <xf numFmtId="0" fontId="3" fillId="27" borderId="0" xfId="0" applyFont="1" applyFill="1" applyBorder="1" applyAlignment="1">
      <alignment horizontal="center" wrapText="1"/>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0" fontId="0" fillId="27" borderId="0" xfId="0" applyFill="1" applyBorder="1" applyAlignment="1">
      <alignment horizontal="left"/>
    </xf>
    <xf numFmtId="172" fontId="27" fillId="5" borderId="0" xfId="0" applyNumberFormat="1" applyFont="1" applyFill="1" applyBorder="1" applyAlignment="1">
      <alignment horizontal="left"/>
    </xf>
    <xf numFmtId="0" fontId="10" fillId="27" borderId="0" xfId="0" applyFont="1" applyFill="1" applyBorder="1" applyAlignment="1">
      <alignment horizontal="left"/>
    </xf>
    <xf numFmtId="1" fontId="0" fillId="0" borderId="0" xfId="0" applyNumberFormat="1" applyFont="1" applyFill="1" applyBorder="1" applyAlignment="1">
      <alignment horizontal="left"/>
    </xf>
    <xf numFmtId="172" fontId="27" fillId="2" borderId="0" xfId="0" applyNumberFormat="1" applyFont="1" applyFill="1" applyBorder="1" applyAlignment="1">
      <alignment horizontal="left"/>
    </xf>
    <xf numFmtId="0" fontId="30" fillId="9" borderId="0" xfId="0" applyFont="1" applyFill="1" applyBorder="1" applyAlignment="1">
      <alignment horizontal="left"/>
    </xf>
    <xf numFmtId="172" fontId="27" fillId="19" borderId="0" xfId="0" applyNumberFormat="1" applyFont="1" applyFill="1" applyBorder="1" applyAlignment="1">
      <alignment horizontal="left"/>
    </xf>
    <xf numFmtId="1" fontId="27" fillId="0" borderId="0" xfId="0" applyNumberFormat="1" applyFont="1" applyFill="1" applyBorder="1" applyAlignment="1">
      <alignment horizontal="left" vertical="center"/>
    </xf>
    <xf numFmtId="172" fontId="27" fillId="20" borderId="0" xfId="0" applyNumberFormat="1" applyFont="1" applyFill="1" applyBorder="1" applyAlignment="1">
      <alignment horizontal="left"/>
    </xf>
    <xf numFmtId="0" fontId="0" fillId="9" borderId="0" xfId="0" applyFont="1" applyFill="1" applyBorder="1" applyAlignment="1">
      <alignment horizontal="left"/>
    </xf>
    <xf numFmtId="172" fontId="10" fillId="17" borderId="0" xfId="0" applyNumberFormat="1" applyFont="1" applyFill="1" applyBorder="1" applyAlignment="1">
      <alignment horizontal="left"/>
    </xf>
    <xf numFmtId="172" fontId="10" fillId="27" borderId="0" xfId="0" applyNumberFormat="1" applyFont="1" applyFill="1" applyBorder="1" applyAlignment="1">
      <alignment horizontal="left"/>
    </xf>
    <xf numFmtId="172" fontId="10" fillId="21" borderId="0" xfId="0" applyNumberFormat="1" applyFont="1" applyFill="1" applyBorder="1" applyAlignment="1">
      <alignment horizontal="left"/>
    </xf>
    <xf numFmtId="0" fontId="30" fillId="7" borderId="0" xfId="0" applyFont="1" applyFill="1" applyBorder="1" applyAlignment="1">
      <alignment horizontal="left"/>
    </xf>
    <xf numFmtId="172" fontId="27" fillId="17" borderId="0" xfId="0" applyNumberFormat="1" applyFont="1" applyFill="1" applyBorder="1" applyAlignment="1">
      <alignment horizontal="left"/>
    </xf>
    <xf numFmtId="172" fontId="27" fillId="27" borderId="0" xfId="0" applyNumberFormat="1" applyFont="1" applyFill="1" applyBorder="1" applyAlignment="1">
      <alignment horizontal="left"/>
    </xf>
    <xf numFmtId="0" fontId="30" fillId="27" borderId="0" xfId="0" applyFont="1" applyFill="1" applyBorder="1" applyAlignment="1">
      <alignment horizontal="left"/>
    </xf>
    <xf numFmtId="1" fontId="30" fillId="7" borderId="0" xfId="0" applyNumberFormat="1" applyFont="1" applyFill="1" applyBorder="1" applyAlignment="1">
      <alignment horizontal="left"/>
    </xf>
    <xf numFmtId="172" fontId="27" fillId="21" borderId="0" xfId="0" applyNumberFormat="1" applyFont="1" applyFill="1" applyBorder="1" applyAlignment="1">
      <alignment horizontal="left"/>
    </xf>
    <xf numFmtId="0" fontId="6" fillId="0" borderId="0" xfId="0" applyFont="1" applyFill="1" applyBorder="1" applyAlignment="1">
      <alignment horizontal="left"/>
    </xf>
    <xf numFmtId="1" fontId="6" fillId="0" borderId="0" xfId="0" applyNumberFormat="1" applyFont="1" applyFill="1" applyBorder="1" applyAlignment="1">
      <alignment horizontal="left"/>
    </xf>
    <xf numFmtId="172" fontId="6" fillId="2" borderId="0" xfId="0" applyNumberFormat="1" applyFont="1" applyFill="1" applyBorder="1" applyAlignment="1">
      <alignment horizontal="left"/>
    </xf>
    <xf numFmtId="172" fontId="27" fillId="9" borderId="0" xfId="0" applyNumberFormat="1" applyFont="1" applyFill="1" applyBorder="1" applyAlignment="1">
      <alignment horizontal="left"/>
    </xf>
    <xf numFmtId="1" fontId="10" fillId="0" borderId="0" xfId="0" applyNumberFormat="1" applyFont="1" applyFill="1" applyBorder="1" applyAlignment="1">
      <alignment horizontal="left" vertical="center"/>
    </xf>
    <xf numFmtId="172" fontId="27" fillId="23" borderId="0" xfId="0" applyNumberFormat="1" applyFont="1" applyFill="1" applyBorder="1" applyAlignment="1">
      <alignment horizontal="left"/>
    </xf>
    <xf numFmtId="172" fontId="27" fillId="25" borderId="0" xfId="0" applyNumberFormat="1" applyFont="1" applyFill="1" applyBorder="1" applyAlignment="1">
      <alignment horizontal="left"/>
    </xf>
    <xf numFmtId="172" fontId="27" fillId="11" borderId="0" xfId="0" applyNumberFormat="1" applyFont="1" applyFill="1" applyBorder="1" applyAlignment="1">
      <alignment horizontal="left"/>
    </xf>
    <xf numFmtId="172" fontId="27" fillId="26" borderId="0" xfId="0" applyNumberFormat="1" applyFont="1" applyFill="1" applyBorder="1" applyAlignment="1">
      <alignment horizontal="left"/>
    </xf>
    <xf numFmtId="0" fontId="27" fillId="27" borderId="0" xfId="0" applyFont="1" applyFill="1" applyBorder="1" applyAlignment="1">
      <alignment horizontal="left"/>
    </xf>
    <xf numFmtId="172" fontId="30" fillId="20" borderId="0" xfId="0" applyNumberFormat="1" applyFont="1" applyFill="1" applyBorder="1" applyAlignment="1">
      <alignment horizontal="left"/>
    </xf>
    <xf numFmtId="172" fontId="30" fillId="2" borderId="0" xfId="0" applyNumberFormat="1" applyFont="1" applyFill="1" applyBorder="1" applyAlignment="1">
      <alignment horizontal="left"/>
    </xf>
    <xf numFmtId="172" fontId="30" fillId="5" borderId="0" xfId="0" applyNumberFormat="1" applyFont="1" applyFill="1" applyBorder="1" applyAlignment="1">
      <alignment horizontal="left"/>
    </xf>
    <xf numFmtId="172" fontId="30" fillId="14" borderId="0" xfId="0" applyNumberFormat="1" applyFont="1" applyFill="1" applyBorder="1" applyAlignment="1">
      <alignment horizontal="left"/>
    </xf>
    <xf numFmtId="172" fontId="30" fillId="19" borderId="0" xfId="0" applyNumberFormat="1" applyFont="1" applyFill="1" applyBorder="1" applyAlignment="1">
      <alignment horizontal="left"/>
    </xf>
    <xf numFmtId="14" fontId="7" fillId="0" borderId="0" xfId="0" applyNumberFormat="1" applyFont="1" applyFill="1" applyBorder="1" applyAlignment="1" applyProtection="1">
      <alignment horizontal="left" vertical="center"/>
    </xf>
    <xf numFmtId="1" fontId="10" fillId="0" borderId="0" xfId="0" applyNumberFormat="1" applyFont="1" applyFill="1" applyBorder="1" applyAlignment="1">
      <alignment horizontal="left"/>
    </xf>
    <xf numFmtId="0" fontId="7" fillId="27" borderId="0" xfId="0" applyFont="1" applyFill="1" applyBorder="1" applyAlignment="1">
      <alignment horizontal="left"/>
    </xf>
    <xf numFmtId="1" fontId="0" fillId="0" borderId="0" xfId="0" applyNumberFormat="1" applyBorder="1" applyAlignment="1">
      <alignment horizontal="left"/>
    </xf>
    <xf numFmtId="0" fontId="34" fillId="27" borderId="0" xfId="0" applyFont="1" applyFill="1" applyBorder="1" applyAlignment="1">
      <alignment horizontal="left"/>
    </xf>
    <xf numFmtId="0" fontId="34" fillId="0" borderId="0" xfId="0" applyFont="1" applyFill="1" applyBorder="1" applyAlignment="1">
      <alignment horizontal="left"/>
    </xf>
    <xf numFmtId="1" fontId="34" fillId="7" borderId="0" xfId="0" applyNumberFormat="1" applyFont="1" applyFill="1" applyBorder="1" applyAlignment="1">
      <alignment horizontal="left"/>
    </xf>
    <xf numFmtId="1" fontId="0" fillId="2" borderId="0" xfId="0" applyNumberFormat="1" applyFont="1" applyFill="1" applyBorder="1" applyAlignment="1">
      <alignment horizontal="left"/>
    </xf>
    <xf numFmtId="1" fontId="0" fillId="13" borderId="0" xfId="0" applyNumberFormat="1" applyFont="1" applyFill="1" applyBorder="1" applyAlignment="1">
      <alignment horizontal="left"/>
    </xf>
    <xf numFmtId="20" fontId="7"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7" fillId="0" borderId="0" xfId="0" applyNumberFormat="1" applyFont="1" applyFill="1" applyBorder="1" applyAlignment="1" applyProtection="1">
      <alignment horizontal="left" vertical="center"/>
    </xf>
    <xf numFmtId="14" fontId="6" fillId="0" borderId="0" xfId="0" applyNumberFormat="1" applyFont="1" applyFill="1" applyBorder="1" applyAlignment="1" applyProtection="1">
      <alignment horizontal="left" vertical="center"/>
    </xf>
    <xf numFmtId="166" fontId="6"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30" fillId="27" borderId="0" xfId="0" quotePrefix="1" applyNumberFormat="1" applyFont="1" applyFill="1" applyBorder="1" applyAlignment="1">
      <alignment horizontal="left"/>
    </xf>
    <xf numFmtId="49" fontId="30" fillId="27" borderId="0" xfId="0" applyNumberFormat="1" applyFont="1" applyFill="1" applyBorder="1" applyAlignment="1">
      <alignment horizontal="left" wrapText="1"/>
    </xf>
    <xf numFmtId="2" fontId="43" fillId="3" borderId="0" xfId="0" applyNumberFormat="1" applyFont="1" applyFill="1" applyBorder="1"/>
    <xf numFmtId="172" fontId="1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1" fontId="7" fillId="3" borderId="0" xfId="0" applyNumberFormat="1" applyFont="1" applyFill="1" applyBorder="1" applyAlignment="1">
      <alignment horizontal="left"/>
    </xf>
    <xf numFmtId="172" fontId="27" fillId="3" borderId="0" xfId="0" applyNumberFormat="1" applyFont="1" applyFill="1" applyBorder="1" applyAlignment="1">
      <alignment horizontal="left"/>
    </xf>
    <xf numFmtId="20" fontId="6" fillId="0" borderId="0" xfId="0" applyNumberFormat="1" applyFont="1" applyFill="1" applyBorder="1" applyAlignment="1">
      <alignment horizontal="left"/>
    </xf>
    <xf numFmtId="0" fontId="27" fillId="11" borderId="0" xfId="0" applyFont="1" applyFill="1" applyBorder="1" applyAlignment="1">
      <alignment horizontal="center" wrapText="1"/>
    </xf>
    <xf numFmtId="1" fontId="27" fillId="11" borderId="0" xfId="0" applyNumberFormat="1" applyFont="1" applyFill="1" applyBorder="1" applyAlignment="1">
      <alignment horizontal="center" wrapText="1"/>
    </xf>
    <xf numFmtId="172" fontId="27" fillId="0" borderId="0" xfId="0" applyNumberFormat="1" applyFont="1" applyFill="1" applyBorder="1" applyAlignment="1">
      <alignment horizontal="left"/>
    </xf>
    <xf numFmtId="165" fontId="38" fillId="0" borderId="0" xfId="0" applyNumberFormat="1" applyFont="1" applyFill="1" applyBorder="1" applyAlignment="1">
      <alignment horizontal="center"/>
    </xf>
    <xf numFmtId="0" fontId="38" fillId="0" borderId="0" xfId="0" quotePrefix="1" applyFont="1" applyFill="1" applyBorder="1" applyAlignment="1">
      <alignment horizontal="center"/>
    </xf>
    <xf numFmtId="0" fontId="37" fillId="0" borderId="0" xfId="0" applyFont="1" applyFill="1" applyBorder="1"/>
    <xf numFmtId="0" fontId="37" fillId="11" borderId="0" xfId="0" applyFont="1" applyFill="1" applyBorder="1"/>
    <xf numFmtId="0" fontId="55" fillId="11" borderId="0" xfId="0" applyFont="1" applyFill="1" applyBorder="1" applyAlignment="1"/>
    <xf numFmtId="0" fontId="55" fillId="11" borderId="0" xfId="0" applyFont="1" applyFill="1" applyBorder="1" applyAlignment="1">
      <alignment wrapText="1"/>
    </xf>
    <xf numFmtId="1" fontId="55" fillId="11" borderId="0" xfId="0" applyNumberFormat="1" applyFont="1" applyFill="1" applyBorder="1"/>
    <xf numFmtId="1" fontId="55" fillId="11" borderId="0" xfId="0" applyNumberFormat="1" applyFont="1" applyFill="1" applyBorder="1" applyAlignment="1">
      <alignment wrapText="1"/>
    </xf>
    <xf numFmtId="0" fontId="3" fillId="0" borderId="0" xfId="0" applyFont="1" applyFill="1" applyBorder="1" applyAlignment="1">
      <alignment horizontal="left" wrapText="1"/>
    </xf>
    <xf numFmtId="0" fontId="20" fillId="15" borderId="0" xfId="2" applyFont="1" applyFill="1" applyBorder="1" applyAlignment="1">
      <alignment horizontal="right" wrapText="1"/>
    </xf>
    <xf numFmtId="164" fontId="20" fillId="15" borderId="0" xfId="2" applyNumberFormat="1" applyFont="1" applyFill="1" applyBorder="1" applyAlignment="1">
      <alignment horizontal="right" wrapText="1"/>
    </xf>
    <xf numFmtId="0" fontId="28" fillId="2" borderId="0" xfId="2" applyFont="1" applyFill="1" applyBorder="1" applyAlignment="1">
      <alignment horizontal="right" wrapText="1"/>
    </xf>
    <xf numFmtId="0" fontId="10" fillId="2" borderId="0" xfId="0" applyFont="1" applyFill="1" applyBorder="1" applyAlignment="1">
      <alignment horizontal="right"/>
    </xf>
    <xf numFmtId="0" fontId="20" fillId="0" borderId="0" xfId="3" applyFont="1" applyFill="1" applyBorder="1" applyAlignment="1">
      <alignment horizontal="right" wrapText="1"/>
    </xf>
    <xf numFmtId="164" fontId="20" fillId="15" borderId="0" xfId="3" applyNumberFormat="1" applyFont="1" applyFill="1" applyBorder="1" applyAlignment="1">
      <alignment horizontal="right" wrapText="1"/>
    </xf>
    <xf numFmtId="0" fontId="51" fillId="0" borderId="0" xfId="3" applyFont="1" applyFill="1" applyBorder="1" applyAlignment="1">
      <alignment horizontal="right" wrapText="1"/>
    </xf>
    <xf numFmtId="0" fontId="27" fillId="0" borderId="0" xfId="0" applyFont="1" applyBorder="1" applyAlignment="1">
      <alignment horizontal="right"/>
    </xf>
    <xf numFmtId="0" fontId="20" fillId="7" borderId="0" xfId="3" applyFont="1" applyFill="1" applyBorder="1" applyAlignment="1">
      <alignment horizontal="right" wrapText="1"/>
    </xf>
    <xf numFmtId="164" fontId="10" fillId="7" borderId="0" xfId="0" applyNumberFormat="1" applyFont="1" applyFill="1" applyBorder="1" applyAlignment="1">
      <alignment horizontal="right"/>
    </xf>
    <xf numFmtId="0" fontId="10" fillId="7" borderId="0" xfId="0" applyFont="1" applyFill="1" applyBorder="1" applyAlignment="1">
      <alignment horizontal="right"/>
    </xf>
    <xf numFmtId="2" fontId="10" fillId="3" borderId="0" xfId="0" applyNumberFormat="1" applyFont="1" applyFill="1" applyBorder="1"/>
    <xf numFmtId="164" fontId="10" fillId="3" borderId="0" xfId="0" applyNumberFormat="1" applyFont="1" applyFill="1" applyBorder="1" applyAlignment="1">
      <alignment horizontal="right"/>
    </xf>
    <xf numFmtId="0" fontId="40" fillId="5" borderId="0" xfId="0" applyFont="1" applyFill="1" applyBorder="1"/>
    <xf numFmtId="0" fontId="7" fillId="0" borderId="0" xfId="0" applyFont="1" applyFill="1" applyBorder="1" applyAlignment="1">
      <alignment horizontal="right"/>
    </xf>
    <xf numFmtId="164" fontId="42" fillId="0" borderId="0" xfId="0" applyNumberFormat="1" applyFont="1" applyFill="1" applyBorder="1" applyAlignment="1"/>
    <xf numFmtId="2" fontId="0" fillId="0" borderId="0" xfId="0" applyNumberFormat="1" applyFont="1" applyFill="1" applyBorder="1" applyAlignment="1">
      <alignment horizontal="right"/>
    </xf>
    <xf numFmtId="1" fontId="30" fillId="3" borderId="0" xfId="0" applyNumberFormat="1" applyFont="1" applyFill="1" applyBorder="1" applyAlignment="1">
      <alignment horizontal="right"/>
    </xf>
    <xf numFmtId="0" fontId="6" fillId="0" borderId="0" xfId="0" applyFont="1" applyBorder="1" applyAlignment="1">
      <alignment horizontal="right"/>
    </xf>
    <xf numFmtId="164" fontId="43" fillId="2" borderId="0" xfId="0" applyNumberFormat="1" applyFont="1" applyFill="1" applyBorder="1"/>
    <xf numFmtId="0" fontId="20" fillId="15" borderId="0" xfId="3" applyFont="1" applyFill="1" applyBorder="1" applyAlignment="1">
      <alignment horizontal="right" wrapText="1"/>
    </xf>
    <xf numFmtId="164" fontId="0" fillId="10" borderId="0" xfId="0" applyNumberFormat="1" applyFont="1" applyFill="1" applyBorder="1"/>
    <xf numFmtId="164" fontId="42" fillId="7" borderId="0" xfId="0" applyNumberFormat="1" applyFont="1" applyFill="1" applyBorder="1"/>
    <xf numFmtId="164" fontId="0" fillId="7" borderId="0" xfId="0" applyNumberFormat="1" applyFont="1" applyFill="1" applyBorder="1"/>
    <xf numFmtId="0" fontId="0" fillId="5" borderId="0" xfId="0" applyFill="1" applyBorder="1" applyAlignment="1">
      <alignment horizontal="left"/>
    </xf>
    <xf numFmtId="1" fontId="0" fillId="5" borderId="0" xfId="0" applyNumberFormat="1" applyFill="1" applyBorder="1" applyAlignment="1">
      <alignment horizontal="left"/>
    </xf>
    <xf numFmtId="0" fontId="0" fillId="12" borderId="0" xfId="0" applyFill="1" applyBorder="1" applyAlignment="1">
      <alignment horizontal="left"/>
    </xf>
    <xf numFmtId="1" fontId="0" fillId="12" borderId="0" xfId="0" applyNumberFormat="1" applyFill="1" applyBorder="1" applyAlignment="1">
      <alignment horizontal="left"/>
    </xf>
    <xf numFmtId="0" fontId="0" fillId="11" borderId="0" xfId="0" applyFill="1" applyBorder="1" applyAlignment="1">
      <alignment horizontal="left"/>
    </xf>
    <xf numFmtId="1" fontId="0" fillId="11" borderId="0" xfId="0" applyNumberFormat="1" applyFill="1" applyBorder="1" applyAlignment="1">
      <alignment horizontal="left"/>
    </xf>
    <xf numFmtId="0" fontId="0" fillId="5" borderId="0" xfId="0" applyFill="1" applyBorder="1" applyAlignment="1">
      <alignment horizontal="center"/>
    </xf>
    <xf numFmtId="168" fontId="40" fillId="5" borderId="0" xfId="0" applyNumberFormat="1" applyFont="1" applyFill="1" applyBorder="1" applyAlignment="1">
      <alignment horizontal="center"/>
    </xf>
    <xf numFmtId="0" fontId="0" fillId="12" borderId="0" xfId="0" applyFill="1" applyBorder="1" applyAlignment="1">
      <alignment horizontal="center"/>
    </xf>
    <xf numFmtId="168" fontId="40" fillId="12" borderId="0" xfId="0" applyNumberFormat="1" applyFont="1" applyFill="1" applyBorder="1" applyAlignment="1">
      <alignment horizontal="center"/>
    </xf>
    <xf numFmtId="1" fontId="0" fillId="11" borderId="0" xfId="0" applyNumberFormat="1" applyFill="1" applyBorder="1" applyAlignment="1">
      <alignment horizontal="center"/>
    </xf>
    <xf numFmtId="168" fontId="0" fillId="11" borderId="0" xfId="0" applyNumberFormat="1" applyFill="1" applyBorder="1" applyAlignment="1">
      <alignment horizontal="center"/>
    </xf>
    <xf numFmtId="0" fontId="40" fillId="11" borderId="0" xfId="0" applyFont="1" applyFill="1" applyBorder="1" applyAlignment="1">
      <alignment horizontal="center"/>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6" fillId="0" borderId="0" xfId="0" applyFont="1" applyFill="1" applyBorder="1" applyAlignment="1">
      <alignment horizontal="right"/>
    </xf>
    <xf numFmtId="0" fontId="0" fillId="9" borderId="0" xfId="0" applyFill="1" applyBorder="1" applyAlignment="1">
      <alignment horizontal="right"/>
    </xf>
    <xf numFmtId="0" fontId="30" fillId="9" borderId="0" xfId="0" applyFont="1" applyFill="1" applyBorder="1" applyAlignment="1">
      <alignment horizontal="right"/>
    </xf>
    <xf numFmtId="1" fontId="12" fillId="9" borderId="0" xfId="0" applyNumberFormat="1" applyFont="1" applyFill="1" applyBorder="1" applyAlignment="1">
      <alignment horizontal="right" wrapText="1"/>
    </xf>
    <xf numFmtId="1" fontId="12" fillId="0" borderId="0" xfId="0" applyNumberFormat="1" applyFont="1" applyFill="1" applyBorder="1" applyAlignment="1">
      <alignment horizontal="right" wrapText="1"/>
    </xf>
    <xf numFmtId="0" fontId="0" fillId="9" borderId="0" xfId="0" applyFont="1" applyFill="1" applyBorder="1" applyAlignment="1">
      <alignment horizontal="right"/>
    </xf>
    <xf numFmtId="0" fontId="7" fillId="9" borderId="0" xfId="0" applyFont="1" applyFill="1" applyBorder="1" applyAlignment="1">
      <alignment horizontal="right"/>
    </xf>
    <xf numFmtId="0" fontId="6" fillId="9" borderId="0" xfId="0" applyFont="1" applyFill="1" applyBorder="1" applyAlignment="1">
      <alignment horizontal="right"/>
    </xf>
    <xf numFmtId="0" fontId="10" fillId="0" borderId="0" xfId="0" applyFont="1" applyFill="1" applyBorder="1" applyAlignment="1">
      <alignment horizontal="right"/>
    </xf>
    <xf numFmtId="0" fontId="27" fillId="0" borderId="0" xfId="0" applyFont="1" applyFill="1" applyBorder="1" applyAlignment="1">
      <alignment horizontal="right"/>
    </xf>
    <xf numFmtId="1" fontId="6" fillId="7" borderId="0" xfId="0" applyNumberFormat="1" applyFont="1" applyFill="1" applyBorder="1" applyAlignment="1">
      <alignment horizontal="right"/>
    </xf>
    <xf numFmtId="1" fontId="12" fillId="0" borderId="0" xfId="0" applyNumberFormat="1" applyFont="1" applyFill="1" applyBorder="1" applyAlignment="1">
      <alignment horizontal="right"/>
    </xf>
    <xf numFmtId="1" fontId="10" fillId="3" borderId="0" xfId="0" applyNumberFormat="1" applyFont="1" applyFill="1" applyBorder="1" applyAlignment="1">
      <alignment horizontal="right"/>
    </xf>
    <xf numFmtId="0" fontId="7" fillId="3" borderId="0" xfId="0" applyFont="1" applyFill="1" applyBorder="1" applyAlignment="1">
      <alignment horizontal="right"/>
    </xf>
    <xf numFmtId="0" fontId="6" fillId="3" borderId="0" xfId="0" applyFont="1" applyFill="1" applyBorder="1" applyAlignment="1">
      <alignment horizontal="right"/>
    </xf>
    <xf numFmtId="166" fontId="7" fillId="0" borderId="0" xfId="0" applyNumberFormat="1" applyFont="1" applyBorder="1" applyAlignment="1" applyProtection="1">
      <alignment horizontal="right" vertical="center"/>
    </xf>
    <xf numFmtId="1" fontId="7"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27" fillId="0" borderId="0" xfId="0" applyNumberFormat="1" applyFont="1" applyBorder="1" applyAlignment="1">
      <alignment horizontal="right"/>
    </xf>
    <xf numFmtId="1" fontId="10" fillId="0" borderId="0" xfId="0" applyNumberFormat="1" applyFont="1" applyBorder="1" applyAlignment="1">
      <alignment horizontal="right"/>
    </xf>
    <xf numFmtId="1" fontId="10" fillId="2" borderId="0" xfId="0" applyNumberFormat="1" applyFont="1" applyFill="1" applyBorder="1" applyAlignment="1">
      <alignment horizontal="right"/>
    </xf>
    <xf numFmtId="0" fontId="28" fillId="15" borderId="0" xfId="0" applyFont="1" applyFill="1" applyBorder="1" applyAlignment="1">
      <alignment horizontal="right"/>
    </xf>
    <xf numFmtId="164" fontId="28" fillId="15" borderId="0" xfId="0" applyNumberFormat="1" applyFont="1" applyFill="1" applyBorder="1" applyAlignment="1">
      <alignment horizontal="right"/>
    </xf>
    <xf numFmtId="0" fontId="38" fillId="15" borderId="0" xfId="0" applyFont="1" applyFill="1" applyBorder="1" applyAlignment="1">
      <alignment horizontal="right"/>
    </xf>
    <xf numFmtId="164" fontId="38" fillId="15" borderId="0" xfId="0" applyNumberFormat="1" applyFont="1" applyFill="1" applyBorder="1" applyAlignment="1">
      <alignment horizontal="right"/>
    </xf>
    <xf numFmtId="164" fontId="28" fillId="7" borderId="0" xfId="0" applyNumberFormat="1" applyFont="1" applyFill="1" applyBorder="1" applyAlignment="1">
      <alignment horizontal="right"/>
    </xf>
    <xf numFmtId="0" fontId="0" fillId="7" borderId="0" xfId="0" applyFill="1" applyBorder="1" applyAlignment="1">
      <alignment horizontal="right"/>
    </xf>
    <xf numFmtId="1" fontId="10" fillId="7" borderId="0" xfId="0" applyNumberFormat="1" applyFont="1" applyFill="1" applyBorder="1" applyAlignment="1">
      <alignment horizontal="right"/>
    </xf>
    <xf numFmtId="164" fontId="0" fillId="7" borderId="0" xfId="0" applyNumberFormat="1" applyFill="1" applyBorder="1" applyAlignment="1">
      <alignment horizontal="right"/>
    </xf>
    <xf numFmtId="0" fontId="28" fillId="0" borderId="0" xfId="0" applyFont="1" applyFill="1" applyBorder="1" applyAlignment="1">
      <alignment horizontal="right"/>
    </xf>
    <xf numFmtId="0" fontId="38" fillId="0" borderId="0" xfId="0" applyFont="1" applyFill="1" applyBorder="1" applyAlignment="1">
      <alignment horizontal="right"/>
    </xf>
    <xf numFmtId="164" fontId="44" fillId="0" borderId="0" xfId="3" applyNumberFormat="1" applyFont="1" applyFill="1" applyBorder="1" applyAlignment="1">
      <alignment horizontal="right" wrapText="1"/>
    </xf>
    <xf numFmtId="0" fontId="44" fillId="0" borderId="0" xfId="3" applyFont="1" applyFill="1" applyBorder="1" applyAlignment="1">
      <alignment horizontal="right" wrapText="1"/>
    </xf>
    <xf numFmtId="164" fontId="44" fillId="0" borderId="0" xfId="2" applyNumberFormat="1" applyFont="1" applyFill="1" applyBorder="1" applyAlignment="1">
      <alignment horizontal="right" wrapText="1"/>
    </xf>
    <xf numFmtId="0" fontId="44" fillId="0" borderId="0" xfId="2" applyFont="1" applyFill="1" applyBorder="1" applyAlignment="1">
      <alignment horizontal="right" wrapText="1"/>
    </xf>
    <xf numFmtId="0" fontId="52" fillId="0" borderId="0" xfId="3" applyFont="1" applyFill="1" applyBorder="1" applyAlignment="1">
      <alignment horizontal="right" wrapText="1"/>
    </xf>
    <xf numFmtId="0" fontId="39" fillId="0" borderId="0" xfId="3" applyFont="1" applyFill="1" applyBorder="1" applyAlignment="1">
      <alignment horizontal="right" wrapText="1"/>
    </xf>
    <xf numFmtId="0" fontId="39" fillId="0" borderId="0" xfId="0" applyFont="1" applyFill="1" applyBorder="1" applyAlignment="1">
      <alignment horizontal="right"/>
    </xf>
    <xf numFmtId="0" fontId="7" fillId="0" borderId="0" xfId="3" applyFont="1" applyFill="1" applyBorder="1" applyAlignment="1">
      <alignment horizontal="right" wrapText="1"/>
    </xf>
    <xf numFmtId="0" fontId="34" fillId="7" borderId="0" xfId="0" applyFont="1" applyFill="1" applyBorder="1" applyAlignment="1">
      <alignment horizontal="right"/>
    </xf>
    <xf numFmtId="0" fontId="0" fillId="5" borderId="0" xfId="0" applyFill="1" applyBorder="1" applyAlignment="1">
      <alignment horizontal="right"/>
    </xf>
    <xf numFmtId="0" fontId="0" fillId="12" borderId="0" xfId="0" applyFill="1" applyBorder="1" applyAlignment="1">
      <alignment horizontal="right"/>
    </xf>
    <xf numFmtId="0" fontId="0" fillId="11" borderId="0" xfId="0" applyFill="1" applyBorder="1" applyAlignment="1">
      <alignment horizontal="right"/>
    </xf>
    <xf numFmtId="1" fontId="0" fillId="11" borderId="0" xfId="0" applyNumberFormat="1" applyFill="1" applyBorder="1" applyAlignment="1">
      <alignment horizontal="right"/>
    </xf>
    <xf numFmtId="10" fontId="0" fillId="11" borderId="0" xfId="0" applyNumberFormat="1" applyFill="1" applyBorder="1" applyAlignment="1">
      <alignment horizontal="right"/>
    </xf>
    <xf numFmtId="0" fontId="0" fillId="14" borderId="0" xfId="0" applyFill="1" applyBorder="1" applyAlignment="1">
      <alignment horizontal="right"/>
    </xf>
    <xf numFmtId="0" fontId="33" fillId="14" borderId="0" xfId="0" applyFont="1" applyFill="1" applyBorder="1" applyAlignment="1">
      <alignment horizontal="right"/>
    </xf>
    <xf numFmtId="168" fontId="33" fillId="14" borderId="0" xfId="0" applyNumberFormat="1" applyFont="1" applyFill="1" applyBorder="1" applyAlignment="1">
      <alignment horizontal="right"/>
    </xf>
    <xf numFmtId="0" fontId="0" fillId="2" borderId="0" xfId="0" applyFill="1" applyBorder="1" applyAlignment="1">
      <alignment horizontal="right"/>
    </xf>
    <xf numFmtId="0" fontId="0" fillId="13" borderId="0" xfId="0" applyFill="1" applyBorder="1" applyAlignment="1">
      <alignment horizontal="right"/>
    </xf>
    <xf numFmtId="0" fontId="33" fillId="3" borderId="0" xfId="0" applyFont="1" applyFill="1" applyBorder="1" applyAlignment="1">
      <alignment horizontal="right"/>
    </xf>
    <xf numFmtId="168" fontId="33" fillId="3" borderId="0" xfId="0" applyNumberFormat="1" applyFont="1" applyFill="1" applyBorder="1" applyAlignment="1">
      <alignment horizontal="right"/>
    </xf>
    <xf numFmtId="1" fontId="6" fillId="7" borderId="0" xfId="0" applyNumberFormat="1" applyFont="1" applyFill="1" applyBorder="1" applyAlignment="1"/>
    <xf numFmtId="0" fontId="7" fillId="7" borderId="0" xfId="0" applyFont="1" applyFill="1" applyBorder="1" applyAlignment="1">
      <alignment horizontal="right"/>
    </xf>
    <xf numFmtId="0" fontId="28" fillId="2" borderId="0" xfId="0" applyFont="1" applyFill="1" applyBorder="1" applyAlignment="1">
      <alignment horizontal="right"/>
    </xf>
    <xf numFmtId="0" fontId="38" fillId="9" borderId="0" xfId="0" applyFont="1" applyFill="1" applyBorder="1" applyAlignment="1">
      <alignment horizontal="right"/>
    </xf>
    <xf numFmtId="0" fontId="38" fillId="7" borderId="0" xfId="0" applyFont="1" applyFill="1" applyBorder="1" applyAlignment="1">
      <alignment horizontal="right"/>
    </xf>
    <xf numFmtId="0" fontId="14" fillId="0" borderId="0" xfId="0" applyFont="1" applyBorder="1" applyAlignment="1">
      <alignment horizontal="center"/>
    </xf>
    <xf numFmtId="0" fontId="14" fillId="2" borderId="0" xfId="0" applyFont="1" applyFill="1" applyBorder="1" applyAlignment="1">
      <alignment horizontal="center"/>
    </xf>
    <xf numFmtId="0" fontId="14" fillId="13" borderId="0" xfId="0" applyFont="1" applyFill="1" applyBorder="1" applyAlignment="1">
      <alignment horizontal="center"/>
    </xf>
    <xf numFmtId="2" fontId="0" fillId="0" borderId="0" xfId="0" applyNumberFormat="1" applyBorder="1" applyAlignment="1"/>
    <xf numFmtId="0" fontId="12" fillId="9" borderId="0" xfId="0" applyNumberFormat="1" applyFont="1" applyFill="1" applyBorder="1"/>
    <xf numFmtId="0" fontId="12" fillId="2" borderId="0" xfId="0" applyNumberFormat="1" applyFont="1" applyFill="1" applyBorder="1"/>
    <xf numFmtId="165" fontId="0" fillId="0" borderId="0" xfId="0" applyNumberFormat="1" applyBorder="1"/>
    <xf numFmtId="165" fontId="30" fillId="0" borderId="0" xfId="0" applyNumberFormat="1" applyFont="1" applyBorder="1"/>
    <xf numFmtId="0" fontId="22" fillId="7" borderId="0" xfId="0" applyFont="1" applyFill="1" applyBorder="1"/>
    <xf numFmtId="2" fontId="24" fillId="7" borderId="0" xfId="0" applyNumberFormat="1" applyFont="1" applyFill="1" applyBorder="1" applyAlignment="1">
      <alignment horizontal="right"/>
    </xf>
    <xf numFmtId="2" fontId="21" fillId="7" borderId="0" xfId="0" applyNumberFormat="1" applyFont="1" applyFill="1" applyBorder="1"/>
    <xf numFmtId="1" fontId="10" fillId="10" borderId="0" xfId="0" applyNumberFormat="1" applyFont="1" applyFill="1" applyBorder="1"/>
    <xf numFmtId="164" fontId="25" fillId="0" borderId="0" xfId="0" applyNumberFormat="1" applyFont="1" applyFill="1" applyBorder="1"/>
    <xf numFmtId="1" fontId="30" fillId="0" borderId="0" xfId="0" quotePrefix="1" applyNumberFormat="1" applyFont="1" applyFill="1" applyBorder="1" applyAlignment="1">
      <alignment horizontal="left"/>
    </xf>
    <xf numFmtId="1" fontId="20" fillId="0" borderId="0" xfId="3" applyNumberFormat="1" applyFont="1" applyFill="1" applyBorder="1" applyAlignment="1">
      <alignment horizontal="right" wrapText="1"/>
    </xf>
    <xf numFmtId="1" fontId="51" fillId="0" borderId="0" xfId="3" applyNumberFormat="1" applyFont="1" applyFill="1" applyBorder="1" applyAlignment="1">
      <alignment horizontal="right" wrapText="1"/>
    </xf>
    <xf numFmtId="1" fontId="44" fillId="0" borderId="0" xfId="3" applyNumberFormat="1" applyFont="1" applyFill="1" applyBorder="1" applyAlignment="1">
      <alignment horizontal="right" wrapText="1"/>
    </xf>
    <xf numFmtId="1" fontId="52" fillId="0" borderId="0" xfId="3" applyNumberFormat="1" applyFont="1" applyFill="1" applyBorder="1" applyAlignment="1">
      <alignment horizontal="right" wrapText="1"/>
    </xf>
    <xf numFmtId="1" fontId="28" fillId="0" borderId="0" xfId="0" applyNumberFormat="1" applyFont="1" applyFill="1" applyBorder="1" applyAlignment="1">
      <alignment horizontal="right"/>
    </xf>
    <xf numFmtId="0" fontId="27" fillId="7" borderId="0" xfId="0" applyFont="1" applyFill="1" applyBorder="1" applyAlignment="1">
      <alignment horizontal="left"/>
    </xf>
    <xf numFmtId="1" fontId="0"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6" fillId="7" borderId="0" xfId="0" applyNumberFormat="1" applyFont="1" applyFill="1" applyBorder="1" applyAlignment="1">
      <alignment horizontal="center"/>
    </xf>
    <xf numFmtId="172" fontId="10"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27" fillId="7" borderId="0" xfId="0" applyNumberFormat="1" applyFont="1" applyFill="1" applyBorder="1" applyAlignment="1">
      <alignment horizontal="center" wrapText="1"/>
    </xf>
    <xf numFmtId="1" fontId="55" fillId="7" borderId="0" xfId="0" applyNumberFormat="1" applyFont="1" applyFill="1" applyBorder="1" applyAlignment="1">
      <alignment wrapText="1"/>
    </xf>
    <xf numFmtId="165" fontId="0" fillId="0" borderId="0" xfId="0" applyNumberFormat="1" applyFont="1" applyFill="1" applyBorder="1" applyAlignment="1">
      <alignment horizontal="center"/>
    </xf>
    <xf numFmtId="0" fontId="7" fillId="7" borderId="0" xfId="0" applyFont="1" applyFill="1" applyBorder="1" applyAlignment="1">
      <alignment horizontal="center"/>
    </xf>
    <xf numFmtId="164" fontId="22" fillId="0" borderId="0" xfId="0" applyNumberFormat="1" applyFont="1" applyBorder="1"/>
    <xf numFmtId="164" fontId="40" fillId="0" borderId="0" xfId="0" applyNumberFormat="1" applyFont="1" applyBorder="1"/>
    <xf numFmtId="164" fontId="32" fillId="0" borderId="0" xfId="0" applyNumberFormat="1" applyFont="1" applyBorder="1" applyAlignment="1">
      <alignment horizontal="center"/>
    </xf>
    <xf numFmtId="164" fontId="28" fillId="0" borderId="0" xfId="3" applyNumberFormat="1" applyFont="1" applyFill="1" applyBorder="1" applyAlignment="1">
      <alignment horizontal="right" wrapText="1"/>
    </xf>
    <xf numFmtId="0" fontId="6" fillId="7" borderId="0" xfId="0" applyFont="1" applyFill="1" applyBorder="1" applyAlignment="1">
      <alignment horizontal="center"/>
    </xf>
    <xf numFmtId="164" fontId="54" fillId="7" borderId="0" xfId="3" applyNumberFormat="1" applyFont="1" applyFill="1" applyBorder="1" applyAlignment="1">
      <alignment horizontal="right" wrapText="1"/>
    </xf>
    <xf numFmtId="2" fontId="0" fillId="7" borderId="0" xfId="0" applyNumberFormat="1" applyFont="1" applyFill="1" applyBorder="1" applyAlignment="1">
      <alignment horizontal="center"/>
    </xf>
    <xf numFmtId="0" fontId="0" fillId="7" borderId="0" xfId="0" applyFont="1" applyFill="1" applyBorder="1" applyAlignment="1">
      <alignment horizontal="center"/>
    </xf>
    <xf numFmtId="49" fontId="0" fillId="0" borderId="0" xfId="0" applyNumberFormat="1" applyFont="1" applyFill="1" applyBorder="1" applyAlignment="1">
      <alignment horizontal="left" wrapText="1"/>
    </xf>
    <xf numFmtId="164" fontId="40" fillId="0" borderId="0" xfId="0" applyNumberFormat="1" applyFont="1" applyFill="1" applyBorder="1"/>
    <xf numFmtId="1" fontId="0" fillId="0" borderId="0" xfId="0" applyNumberFormat="1" applyFont="1" applyFill="1" applyBorder="1" applyAlignment="1">
      <alignment horizontal="right"/>
    </xf>
    <xf numFmtId="0" fontId="14" fillId="7" borderId="0" xfId="0" applyFont="1" applyFill="1" applyBorder="1" applyAlignment="1">
      <alignment horizontal="center"/>
    </xf>
    <xf numFmtId="0" fontId="29" fillId="7" borderId="0" xfId="0" applyFont="1" applyFill="1" applyBorder="1" applyAlignment="1">
      <alignment horizontal="center"/>
    </xf>
    <xf numFmtId="0" fontId="0" fillId="7" borderId="0" xfId="0" applyFill="1" applyBorder="1" applyAlignment="1">
      <alignment horizontal="left"/>
    </xf>
    <xf numFmtId="0" fontId="26" fillId="7" borderId="0" xfId="0" applyFont="1" applyFill="1" applyBorder="1" applyAlignment="1">
      <alignment horizontal="left"/>
    </xf>
    <xf numFmtId="0" fontId="0" fillId="7" borderId="0" xfId="0" applyFill="1" applyBorder="1" applyAlignment="1">
      <alignment horizontal="center"/>
    </xf>
    <xf numFmtId="0" fontId="22" fillId="7" borderId="0" xfId="0" applyFont="1" applyFill="1" applyBorder="1" applyAlignment="1">
      <alignment horizontal="center"/>
    </xf>
    <xf numFmtId="173" fontId="0" fillId="0" borderId="0" xfId="0" applyNumberFormat="1" applyFill="1" applyBorder="1" applyAlignment="1">
      <alignment horizontal="center"/>
    </xf>
    <xf numFmtId="2" fontId="70" fillId="59" borderId="0" xfId="0" applyNumberFormat="1" applyFont="1" applyFill="1" applyBorder="1" applyAlignment="1">
      <alignment horizontal="right"/>
    </xf>
    <xf numFmtId="1" fontId="27" fillId="3" borderId="0" xfId="0" applyNumberFormat="1" applyFont="1" applyFill="1" applyBorder="1" applyAlignment="1">
      <alignment horizontal="right"/>
    </xf>
    <xf numFmtId="1" fontId="7" fillId="3" borderId="0" xfId="0" applyNumberFormat="1" applyFont="1" applyFill="1" applyBorder="1" applyAlignment="1">
      <alignment horizontal="right"/>
    </xf>
    <xf numFmtId="0" fontId="3" fillId="0" borderId="0" xfId="0" applyFont="1" applyBorder="1" applyAlignment="1">
      <alignment horizontal="center" wrapText="1"/>
    </xf>
    <xf numFmtId="0" fontId="3" fillId="60" borderId="1" xfId="0" applyFont="1" applyFill="1" applyBorder="1" applyAlignment="1">
      <alignment horizontal="center" wrapText="1"/>
    </xf>
    <xf numFmtId="173" fontId="0" fillId="0" borderId="0" xfId="0" applyNumberFormat="1" applyBorder="1"/>
    <xf numFmtId="2" fontId="0" fillId="61" borderId="0" xfId="0" applyNumberFormat="1" applyFill="1" applyBorder="1" applyAlignment="1">
      <alignment horizontal="right"/>
    </xf>
    <xf numFmtId="2" fontId="0" fillId="61" borderId="0" xfId="0" applyNumberFormat="1" applyFill="1" applyBorder="1"/>
    <xf numFmtId="164" fontId="28" fillId="0" borderId="0" xfId="3" applyNumberFormat="1" applyFont="1" applyFill="1" applyBorder="1" applyAlignment="1">
      <alignment horizontal="center" wrapText="1"/>
    </xf>
    <xf numFmtId="0" fontId="0" fillId="8" borderId="0" xfId="0" applyFill="1" applyBorder="1" applyAlignment="1">
      <alignment wrapText="1"/>
    </xf>
    <xf numFmtId="1" fontId="0" fillId="60" borderId="1" xfId="0" applyNumberFormat="1" applyFill="1" applyBorder="1" applyAlignment="1">
      <alignment horizontal="right"/>
    </xf>
    <xf numFmtId="164" fontId="6" fillId="60" borderId="1" xfId="0" applyNumberFormat="1" applyFont="1" applyFill="1" applyBorder="1"/>
    <xf numFmtId="0" fontId="0" fillId="60" borderId="0" xfId="0" applyFont="1" applyFill="1" applyBorder="1" applyAlignment="1">
      <alignment horizontal="center"/>
    </xf>
    <xf numFmtId="0" fontId="11" fillId="0" borderId="0" xfId="0" applyFont="1" applyBorder="1" applyAlignment="1">
      <alignment horizontal="right" wrapText="1"/>
    </xf>
    <xf numFmtId="0" fontId="15" fillId="0" borderId="0" xfId="0" applyFont="1" applyBorder="1" applyAlignment="1">
      <alignment horizontal="center" wrapText="1"/>
    </xf>
    <xf numFmtId="164" fontId="21" fillId="0" borderId="0" xfId="0" applyNumberFormat="1" applyFont="1" applyBorder="1" applyAlignment="1">
      <alignment horizontal="center" wrapText="1"/>
    </xf>
    <xf numFmtId="165" fontId="21" fillId="0" borderId="0" xfId="0" applyNumberFormat="1" applyFont="1" applyBorder="1" applyAlignment="1">
      <alignment horizontal="center" wrapText="1"/>
    </xf>
    <xf numFmtId="1" fontId="21" fillId="0" borderId="0" xfId="0" applyNumberFormat="1" applyFont="1" applyBorder="1" applyAlignment="1">
      <alignment horizontal="center" wrapText="1"/>
    </xf>
    <xf numFmtId="0" fontId="21" fillId="0" borderId="0" xfId="0" applyFont="1" applyBorder="1" applyAlignment="1">
      <alignment horizontal="center" wrapText="1"/>
    </xf>
    <xf numFmtId="0" fontId="3" fillId="0" borderId="0" xfId="0" applyFont="1" applyBorder="1" applyAlignment="1">
      <alignment horizontal="right" wrapText="1"/>
    </xf>
    <xf numFmtId="0" fontId="37" fillId="0" borderId="0" xfId="0" applyFont="1" applyFill="1" applyBorder="1" applyAlignment="1">
      <alignment horizontal="right"/>
    </xf>
    <xf numFmtId="0" fontId="15" fillId="0" borderId="0" xfId="0" applyFont="1" applyFill="1" applyBorder="1" applyAlignment="1">
      <alignment horizontal="center" wrapText="1"/>
    </xf>
    <xf numFmtId="0" fontId="37" fillId="0" borderId="0" xfId="0" applyFont="1" applyFill="1" applyBorder="1" applyAlignment="1">
      <alignment horizontal="center" wrapText="1"/>
    </xf>
    <xf numFmtId="0" fontId="71" fillId="0" borderId="0" xfId="0" applyFont="1" applyBorder="1" applyAlignment="1">
      <alignment vertical="center"/>
    </xf>
    <xf numFmtId="1" fontId="3" fillId="9" borderId="0" xfId="0" applyNumberFormat="1" applyFont="1" applyFill="1" applyBorder="1" applyAlignment="1">
      <alignment horizontal="right" wrapText="1"/>
    </xf>
    <xf numFmtId="164" fontId="7" fillId="9" borderId="0" xfId="0" applyNumberFormat="1" applyFont="1" applyFill="1" applyBorder="1"/>
    <xf numFmtId="1" fontId="13" fillId="9" borderId="0" xfId="0" applyNumberFormat="1" applyFont="1" applyFill="1" applyBorder="1" applyAlignment="1">
      <alignment horizontal="right" wrapText="1"/>
    </xf>
    <xf numFmtId="0" fontId="6" fillId="7" borderId="0" xfId="0" applyFont="1" applyFill="1" applyBorder="1" applyAlignment="1">
      <alignment horizontal="right"/>
    </xf>
    <xf numFmtId="166" fontId="12" fillId="3" borderId="0" xfId="0" applyNumberFormat="1" applyFont="1" applyFill="1" applyBorder="1" applyAlignment="1">
      <alignment horizontal="right"/>
    </xf>
    <xf numFmtId="164" fontId="0" fillId="3" borderId="0" xfId="0" applyNumberFormat="1" applyFill="1" applyBorder="1" applyAlignment="1">
      <alignment horizontal="center"/>
    </xf>
    <xf numFmtId="166" fontId="3" fillId="3" borderId="0" xfId="0" applyNumberFormat="1" applyFont="1" applyFill="1" applyBorder="1" applyAlignment="1">
      <alignment horizontal="right"/>
    </xf>
    <xf numFmtId="164" fontId="30" fillId="3" borderId="0" xfId="0" applyNumberFormat="1" applyFont="1" applyFill="1" applyBorder="1" applyAlignment="1">
      <alignment horizontal="center"/>
    </xf>
    <xf numFmtId="166" fontId="0" fillId="0" borderId="0" xfId="0" applyNumberFormat="1" applyBorder="1" applyAlignment="1" applyProtection="1">
      <alignment horizontal="right" vertical="center"/>
    </xf>
    <xf numFmtId="166" fontId="30" fillId="0" borderId="0" xfId="0" applyNumberFormat="1" applyFont="1" applyBorder="1" applyAlignment="1" applyProtection="1">
      <alignment horizontal="right" vertical="center"/>
    </xf>
    <xf numFmtId="164" fontId="10" fillId="2" borderId="0" xfId="0" applyNumberFormat="1" applyFont="1" applyFill="1" applyBorder="1" applyAlignment="1">
      <alignment horizontal="center"/>
    </xf>
    <xf numFmtId="164" fontId="0" fillId="10" borderId="0" xfId="0" applyNumberFormat="1" applyFill="1" applyBorder="1" applyAlignment="1">
      <alignment horizontal="center"/>
    </xf>
    <xf numFmtId="0" fontId="0" fillId="2" borderId="0" xfId="0" applyFill="1" applyBorder="1"/>
    <xf numFmtId="2" fontId="13" fillId="0" borderId="0" xfId="0" applyNumberFormat="1" applyFont="1" applyFill="1" applyBorder="1" applyAlignment="1">
      <alignment horizontal="center"/>
    </xf>
    <xf numFmtId="20" fontId="27" fillId="0" borderId="0" xfId="0" applyNumberFormat="1" applyFont="1" applyFill="1" applyBorder="1" applyAlignment="1">
      <alignment horizontal="right"/>
    </xf>
    <xf numFmtId="164" fontId="6" fillId="0" borderId="0" xfId="0" applyNumberFormat="1" applyFont="1" applyFill="1" applyBorder="1" applyAlignment="1">
      <alignment horizontal="left"/>
    </xf>
    <xf numFmtId="2" fontId="0" fillId="0" borderId="0" xfId="0" applyNumberFormat="1" applyFill="1" applyBorder="1" applyAlignment="1">
      <alignment horizontal="left"/>
    </xf>
    <xf numFmtId="1" fontId="3" fillId="0" borderId="0" xfId="0" applyNumberFormat="1" applyFont="1" applyFill="1" applyBorder="1" applyAlignment="1">
      <alignment horizontal="right"/>
    </xf>
    <xf numFmtId="2" fontId="12" fillId="0" borderId="0" xfId="0" applyNumberFormat="1" applyFont="1" applyFill="1" applyBorder="1"/>
    <xf numFmtId="171" fontId="13" fillId="0" borderId="0" xfId="0" applyNumberFormat="1" applyFont="1" applyBorder="1"/>
    <xf numFmtId="2" fontId="13" fillId="0" borderId="0" xfId="0" applyNumberFormat="1" applyFont="1" applyFill="1" applyBorder="1"/>
    <xf numFmtId="170" fontId="13" fillId="0" borderId="0" xfId="0" applyNumberFormat="1" applyFont="1" applyBorder="1" applyAlignment="1">
      <alignment horizontal="left"/>
    </xf>
    <xf numFmtId="0" fontId="7" fillId="27" borderId="0" xfId="0" applyFont="1" applyFill="1" applyBorder="1" applyAlignment="1">
      <alignment horizontal="right"/>
    </xf>
    <xf numFmtId="2" fontId="12" fillId="0" borderId="0" xfId="0" applyNumberFormat="1" applyFont="1" applyFill="1" applyBorder="1" applyAlignment="1">
      <alignment horizontal="center"/>
    </xf>
    <xf numFmtId="0" fontId="0" fillId="7" borderId="0" xfId="0" applyFont="1" applyFill="1" applyBorder="1" applyAlignment="1">
      <alignment horizontal="right"/>
    </xf>
    <xf numFmtId="0" fontId="24" fillId="7" borderId="0" xfId="0" applyFont="1" applyFill="1" applyBorder="1" applyAlignment="1">
      <alignment horizontal="center"/>
    </xf>
    <xf numFmtId="0" fontId="41" fillId="7" borderId="0" xfId="0" applyFont="1" applyFill="1" applyBorder="1" applyAlignment="1">
      <alignment horizontal="center"/>
    </xf>
    <xf numFmtId="168" fontId="6" fillId="5" borderId="0" xfId="0" applyNumberFormat="1" applyFont="1" applyFill="1" applyBorder="1" applyAlignment="1">
      <alignment horizontal="center"/>
    </xf>
    <xf numFmtId="168" fontId="6" fillId="12" borderId="0" xfId="0" applyNumberFormat="1" applyFont="1" applyFill="1" applyBorder="1" applyAlignment="1">
      <alignment horizontal="center"/>
    </xf>
    <xf numFmtId="0" fontId="6" fillId="11" borderId="0" xfId="0" applyFont="1" applyFill="1" applyBorder="1" applyAlignment="1">
      <alignment horizontal="center"/>
    </xf>
    <xf numFmtId="0" fontId="6" fillId="0" borderId="0" xfId="0" applyFont="1" applyBorder="1" applyAlignment="1">
      <alignment horizontal="center"/>
    </xf>
    <xf numFmtId="0" fontId="24" fillId="2" borderId="0" xfId="0" applyFont="1" applyFill="1" applyBorder="1" applyAlignment="1">
      <alignment horizontal="center"/>
    </xf>
    <xf numFmtId="0" fontId="24" fillId="13" borderId="0" xfId="0" applyFont="1" applyFill="1" applyBorder="1" applyAlignment="1">
      <alignment horizontal="center"/>
    </xf>
    <xf numFmtId="0" fontId="24"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2" fontId="27"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10" fillId="9" borderId="2" xfId="0" applyFont="1" applyFill="1" applyBorder="1" applyAlignment="1">
      <alignment horizontal="left"/>
    </xf>
    <xf numFmtId="0" fontId="10" fillId="27" borderId="2" xfId="0" applyFont="1" applyFill="1" applyBorder="1" applyAlignment="1">
      <alignment horizontal="left"/>
    </xf>
    <xf numFmtId="0" fontId="10" fillId="0" borderId="2" xfId="0" applyFont="1" applyFill="1" applyBorder="1" applyAlignment="1">
      <alignment horizontal="left"/>
    </xf>
    <xf numFmtId="0" fontId="71" fillId="0" borderId="2" xfId="0" applyFont="1" applyBorder="1" applyAlignment="1">
      <alignment vertical="center"/>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27" fillId="14" borderId="2" xfId="0" applyNumberFormat="1" applyFont="1" applyFill="1" applyBorder="1" applyAlignment="1">
      <alignment horizontal="left"/>
    </xf>
    <xf numFmtId="0" fontId="0" fillId="9" borderId="2" xfId="0" applyFill="1" applyBorder="1" applyAlignment="1">
      <alignment horizontal="right"/>
    </xf>
    <xf numFmtId="0" fontId="26" fillId="9" borderId="2" xfId="0" applyFont="1" applyFill="1" applyBorder="1" applyAlignment="1">
      <alignment horizontal="right"/>
    </xf>
    <xf numFmtId="0" fontId="13" fillId="9" borderId="2" xfId="0" applyFont="1" applyFill="1" applyBorder="1" applyAlignment="1">
      <alignment horizontal="center" wrapText="1"/>
    </xf>
    <xf numFmtId="164" fontId="6" fillId="9" borderId="2" xfId="0" applyNumberFormat="1" applyFont="1" applyFill="1" applyBorder="1"/>
    <xf numFmtId="0" fontId="12" fillId="9" borderId="2" xfId="0" applyFont="1" applyFill="1" applyBorder="1" applyAlignment="1">
      <alignment horizontal="center"/>
    </xf>
    <xf numFmtId="2" fontId="0" fillId="9" borderId="2" xfId="0" applyNumberFormat="1" applyFill="1" applyBorder="1" applyAlignment="1">
      <alignment horizontal="center"/>
    </xf>
    <xf numFmtId="0" fontId="22" fillId="9" borderId="2" xfId="0" applyFont="1" applyFill="1" applyBorder="1" applyAlignment="1">
      <alignment horizontal="center"/>
    </xf>
    <xf numFmtId="0" fontId="0" fillId="9" borderId="2" xfId="0" applyFill="1" applyBorder="1" applyAlignment="1">
      <alignment horizontal="center"/>
    </xf>
    <xf numFmtId="165" fontId="0" fillId="9" borderId="2" xfId="0" applyNumberFormat="1" applyFill="1" applyBorder="1" applyAlignment="1">
      <alignment horizontal="center"/>
    </xf>
    <xf numFmtId="0" fontId="29" fillId="9" borderId="2" xfId="0" applyFont="1" applyFill="1" applyBorder="1" applyAlignment="1">
      <alignment horizontal="center"/>
    </xf>
    <xf numFmtId="164" fontId="6" fillId="0" borderId="2" xfId="0" applyNumberFormat="1" applyFont="1" applyFill="1" applyBorder="1"/>
    <xf numFmtId="164" fontId="0" fillId="9" borderId="2" xfId="0" applyNumberFormat="1" applyFont="1" applyFill="1" applyBorder="1" applyAlignment="1">
      <alignment horizontal="right"/>
    </xf>
    <xf numFmtId="0" fontId="0" fillId="9" borderId="2" xfId="0" applyFont="1" applyFill="1" applyBorder="1" applyAlignment="1">
      <alignment horizontal="center"/>
    </xf>
    <xf numFmtId="164" fontId="0" fillId="9" borderId="2" xfId="0" applyNumberFormat="1" applyFont="1" applyFill="1" applyBorder="1" applyAlignment="1">
      <alignment horizontal="center"/>
    </xf>
    <xf numFmtId="164" fontId="42" fillId="0" borderId="2" xfId="0" applyNumberFormat="1" applyFont="1" applyFill="1" applyBorder="1"/>
    <xf numFmtId="0" fontId="40" fillId="3" borderId="2" xfId="0" applyFont="1" applyFill="1" applyBorder="1" applyAlignment="1">
      <alignment horizontal="center"/>
    </xf>
    <xf numFmtId="0" fontId="0" fillId="9" borderId="2" xfId="0" applyFill="1" applyBorder="1"/>
    <xf numFmtId="0" fontId="0" fillId="0" borderId="2" xfId="0" applyBorder="1"/>
    <xf numFmtId="0" fontId="0" fillId="60" borderId="1" xfId="0" applyFill="1" applyBorder="1"/>
    <xf numFmtId="0" fontId="0" fillId="60" borderId="1" xfId="0" applyFill="1" applyBorder="1" applyAlignment="1">
      <alignment horizontal="right"/>
    </xf>
    <xf numFmtId="164" fontId="28" fillId="60" borderId="1" xfId="3" applyNumberFormat="1" applyFont="1" applyFill="1" applyBorder="1" applyAlignment="1">
      <alignment horizontal="right" wrapText="1"/>
    </xf>
    <xf numFmtId="1" fontId="0" fillId="60" borderId="1" xfId="0" applyNumberFormat="1" applyFont="1" applyFill="1" applyBorder="1" applyAlignment="1">
      <alignment horizontal="right"/>
    </xf>
    <xf numFmtId="0" fontId="0" fillId="60" borderId="1" xfId="0" applyFont="1" applyFill="1" applyBorder="1" applyAlignment="1">
      <alignment horizontal="center"/>
    </xf>
    <xf numFmtId="0" fontId="34" fillId="60" borderId="1" xfId="0" applyFont="1" applyFill="1" applyBorder="1" applyAlignment="1">
      <alignment horizontal="right"/>
    </xf>
    <xf numFmtId="10" fontId="0" fillId="60" borderId="1" xfId="0" applyNumberFormat="1" applyFill="1" applyBorder="1" applyAlignment="1">
      <alignment horizontal="right"/>
    </xf>
    <xf numFmtId="0" fontId="0" fillId="60" borderId="1" xfId="0" applyFill="1" applyBorder="1" applyAlignment="1">
      <alignment horizontal="center"/>
    </xf>
    <xf numFmtId="0" fontId="0" fillId="60" borderId="1" xfId="0" applyFont="1" applyFill="1" applyBorder="1" applyAlignment="1">
      <alignment horizontal="left"/>
    </xf>
    <xf numFmtId="164" fontId="10" fillId="60" borderId="1" xfId="0" applyNumberFormat="1" applyFont="1" applyFill="1" applyBorder="1" applyAlignment="1">
      <alignment horizontal="right"/>
    </xf>
    <xf numFmtId="0" fontId="0" fillId="60" borderId="0" xfId="0" applyFill="1" applyBorder="1" applyAlignment="1">
      <alignment horizontal="right"/>
    </xf>
    <xf numFmtId="164" fontId="28" fillId="60" borderId="0" xfId="3" applyNumberFormat="1" applyFont="1" applyFill="1" applyBorder="1" applyAlignment="1">
      <alignment horizontal="right" wrapText="1"/>
    </xf>
    <xf numFmtId="0" fontId="34" fillId="60" borderId="0" xfId="0" applyFont="1" applyFill="1" applyBorder="1" applyAlignment="1">
      <alignment horizontal="right"/>
    </xf>
    <xf numFmtId="0" fontId="0" fillId="60" borderId="0" xfId="0" applyFill="1" applyBorder="1" applyAlignment="1">
      <alignment horizontal="center"/>
    </xf>
    <xf numFmtId="166" fontId="7" fillId="0" borderId="0" xfId="0" applyNumberFormat="1" applyFont="1" applyFill="1" applyBorder="1" applyAlignment="1" applyProtection="1">
      <alignment horizontal="right" vertical="center"/>
    </xf>
    <xf numFmtId="1" fontId="7" fillId="0" borderId="0" xfId="0" applyNumberFormat="1" applyFont="1" applyFill="1" applyBorder="1" applyAlignment="1" applyProtection="1">
      <alignment horizontal="right" vertical="center"/>
    </xf>
    <xf numFmtId="0" fontId="0" fillId="60" borderId="0" xfId="0" applyFill="1" applyBorder="1"/>
    <xf numFmtId="0" fontId="27" fillId="60" borderId="0" xfId="0" applyFont="1" applyFill="1" applyBorder="1"/>
    <xf numFmtId="0" fontId="27" fillId="60" borderId="0" xfId="0" applyFont="1" applyFill="1" applyBorder="1" applyAlignment="1">
      <alignment horizontal="right"/>
    </xf>
    <xf numFmtId="0" fontId="27" fillId="60" borderId="1" xfId="0" applyFont="1" applyFill="1" applyBorder="1"/>
    <xf numFmtId="0" fontId="10" fillId="0" borderId="13" xfId="0" applyFont="1" applyFill="1" applyBorder="1" applyAlignment="1">
      <alignment horizontal="left"/>
    </xf>
    <xf numFmtId="0" fontId="0" fillId="0" borderId="13" xfId="0" applyFont="1" applyFill="1" applyBorder="1" applyAlignment="1">
      <alignment horizontal="left"/>
    </xf>
    <xf numFmtId="172" fontId="10"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10" fillId="0" borderId="13" xfId="0" applyFont="1" applyFill="1" applyBorder="1" applyAlignment="1">
      <alignment horizontal="right"/>
    </xf>
    <xf numFmtId="164" fontId="28" fillId="0" borderId="13" xfId="0" applyNumberFormat="1" applyFont="1" applyFill="1" applyBorder="1" applyAlignment="1">
      <alignment horizontal="right"/>
    </xf>
    <xf numFmtId="0" fontId="20" fillId="0" borderId="13" xfId="3" applyFont="1" applyFill="1" applyBorder="1" applyAlignment="1">
      <alignment horizontal="right" wrapText="1"/>
    </xf>
    <xf numFmtId="164" fontId="10" fillId="0" borderId="13" xfId="0" applyNumberFormat="1" applyFont="1" applyFill="1" applyBorder="1" applyAlignment="1">
      <alignment horizontal="right"/>
    </xf>
    <xf numFmtId="0" fontId="0" fillId="0" borderId="13" xfId="0" applyFill="1" applyBorder="1" applyAlignment="1">
      <alignment horizontal="right"/>
    </xf>
    <xf numFmtId="164" fontId="0" fillId="0" borderId="13" xfId="0" applyNumberFormat="1" applyFill="1" applyBorder="1" applyAlignment="1">
      <alignment horizontal="right"/>
    </xf>
    <xf numFmtId="1" fontId="0" fillId="0" borderId="13" xfId="0" applyNumberFormat="1" applyFill="1" applyBorder="1" applyAlignment="1">
      <alignment horizontal="right"/>
    </xf>
    <xf numFmtId="1" fontId="10" fillId="0" borderId="13" xfId="0" applyNumberFormat="1" applyFont="1" applyFill="1" applyBorder="1" applyAlignment="1">
      <alignment horizontal="right"/>
    </xf>
    <xf numFmtId="1" fontId="44" fillId="0" borderId="13" xfId="3" applyNumberFormat="1" applyFont="1" applyFill="1" applyBorder="1" applyAlignment="1">
      <alignment horizontal="right" wrapText="1"/>
    </xf>
    <xf numFmtId="0" fontId="13" fillId="0" borderId="13" xfId="0" applyFont="1" applyFill="1" applyBorder="1" applyAlignment="1">
      <alignment horizontal="center" wrapText="1"/>
    </xf>
    <xf numFmtId="164" fontId="6" fillId="0" borderId="13" xfId="0" applyNumberFormat="1" applyFont="1" applyFill="1" applyBorder="1" applyAlignment="1">
      <alignment horizontal="center"/>
    </xf>
    <xf numFmtId="0" fontId="0" fillId="0" borderId="13" xfId="0" applyFont="1" applyFill="1" applyBorder="1" applyAlignment="1">
      <alignment horizontal="center"/>
    </xf>
    <xf numFmtId="2" fontId="0" fillId="0" borderId="13" xfId="0" applyNumberFormat="1" applyFont="1" applyFill="1" applyBorder="1" applyAlignment="1">
      <alignment horizontal="center"/>
    </xf>
    <xf numFmtId="2" fontId="28" fillId="0" borderId="13" xfId="0" applyNumberFormat="1" applyFont="1" applyFill="1" applyBorder="1" applyAlignment="1">
      <alignment horizontal="center"/>
    </xf>
    <xf numFmtId="0" fontId="0" fillId="0" borderId="13" xfId="0" applyFill="1" applyBorder="1" applyAlignment="1">
      <alignment horizontal="center"/>
    </xf>
    <xf numFmtId="164" fontId="0" fillId="0" borderId="13" xfId="0" applyNumberFormat="1" applyFill="1" applyBorder="1" applyAlignment="1">
      <alignment horizontal="center"/>
    </xf>
    <xf numFmtId="1" fontId="0" fillId="0" borderId="13" xfId="0" applyNumberFormat="1" applyFont="1" applyFill="1" applyBorder="1" applyAlignment="1">
      <alignment horizontal="center"/>
    </xf>
    <xf numFmtId="2" fontId="0" fillId="0" borderId="13" xfId="0" applyNumberFormat="1" applyFill="1" applyBorder="1" applyAlignment="1">
      <alignment horizontal="center"/>
    </xf>
    <xf numFmtId="0" fontId="28" fillId="0" borderId="13" xfId="0" applyFont="1" applyFill="1" applyBorder="1" applyAlignment="1">
      <alignment horizontal="center"/>
    </xf>
    <xf numFmtId="164" fontId="0" fillId="0" borderId="13" xfId="0" applyNumberFormat="1" applyFont="1" applyFill="1" applyBorder="1" applyAlignment="1">
      <alignment horizontal="center"/>
    </xf>
    <xf numFmtId="0" fontId="0" fillId="0" borderId="13" xfId="0" applyBorder="1"/>
    <xf numFmtId="0" fontId="37" fillId="0" borderId="0" xfId="0" applyFont="1" applyFill="1" applyBorder="1" applyAlignment="1">
      <alignment horizontal="left"/>
    </xf>
    <xf numFmtId="1" fontId="0" fillId="3" borderId="1" xfId="0" applyNumberFormat="1" applyFill="1" applyBorder="1" applyAlignment="1">
      <alignment horizontal="right"/>
    </xf>
    <xf numFmtId="164" fontId="27" fillId="60" borderId="1" xfId="0" applyNumberFormat="1" applyFont="1" applyFill="1" applyBorder="1"/>
    <xf numFmtId="2" fontId="27" fillId="60" borderId="1" xfId="0" applyNumberFormat="1" applyFont="1" applyFill="1" applyBorder="1"/>
    <xf numFmtId="0" fontId="0" fillId="0" borderId="1" xfId="0" applyFill="1" applyBorder="1"/>
    <xf numFmtId="0" fontId="10" fillId="6" borderId="1" xfId="0" applyFont="1" applyFill="1" applyBorder="1"/>
    <xf numFmtId="0" fontId="3" fillId="0" borderId="1" xfId="0" applyFont="1" applyFill="1" applyBorder="1" applyAlignment="1">
      <alignment horizontal="center" wrapText="1"/>
    </xf>
    <xf numFmtId="0" fontId="13" fillId="9" borderId="3" xfId="0" applyFont="1" applyFill="1" applyBorder="1" applyAlignment="1">
      <alignment horizontal="center" wrapText="1"/>
    </xf>
    <xf numFmtId="2" fontId="0" fillId="10" borderId="1" xfId="0" applyNumberFormat="1" applyFill="1" applyBorder="1" applyAlignment="1">
      <alignment horizontal="center"/>
    </xf>
    <xf numFmtId="2" fontId="0" fillId="9" borderId="1" xfId="0" applyNumberFormat="1" applyFill="1" applyBorder="1" applyAlignment="1">
      <alignment horizontal="center"/>
    </xf>
    <xf numFmtId="2" fontId="30" fillId="10" borderId="1" xfId="0" applyNumberFormat="1" applyFont="1" applyFill="1" applyBorder="1" applyAlignment="1">
      <alignment horizontal="center"/>
    </xf>
    <xf numFmtId="2" fontId="0" fillId="0" borderId="1" xfId="0" applyNumberFormat="1" applyBorder="1" applyAlignment="1">
      <alignment horizontal="center"/>
    </xf>
    <xf numFmtId="2" fontId="0" fillId="0" borderId="1" xfId="0" applyNumberFormat="1" applyFill="1" applyBorder="1" applyAlignment="1">
      <alignment horizontal="center"/>
    </xf>
    <xf numFmtId="0" fontId="13" fillId="9" borderId="1" xfId="0" applyFont="1" applyFill="1" applyBorder="1" applyAlignment="1">
      <alignment horizontal="center" wrapText="1"/>
    </xf>
    <xf numFmtId="0" fontId="21" fillId="7" borderId="1" xfId="0" applyFont="1" applyFill="1" applyBorder="1" applyAlignment="1">
      <alignment horizontal="center" wrapText="1"/>
    </xf>
    <xf numFmtId="0" fontId="21" fillId="9" borderId="1" xfId="0" applyFont="1" applyFill="1" applyBorder="1" applyAlignment="1">
      <alignment horizontal="center" wrapText="1"/>
    </xf>
    <xf numFmtId="0" fontId="0" fillId="9" borderId="1" xfId="0" applyFill="1" applyBorder="1" applyAlignment="1">
      <alignment horizontal="center"/>
    </xf>
    <xf numFmtId="0" fontId="7" fillId="9" borderId="1" xfId="0" applyFont="1" applyFill="1" applyBorder="1" applyAlignment="1">
      <alignment horizontal="center"/>
    </xf>
    <xf numFmtId="0" fontId="30" fillId="9" borderId="1" xfId="0" applyFont="1" applyFill="1" applyBorder="1" applyAlignment="1">
      <alignment horizontal="center"/>
    </xf>
    <xf numFmtId="2" fontId="7" fillId="0" borderId="1" xfId="0" applyNumberFormat="1" applyFont="1" applyFill="1" applyBorder="1" applyAlignment="1">
      <alignment horizontal="center"/>
    </xf>
    <xf numFmtId="2" fontId="30" fillId="0" borderId="1" xfId="0" applyNumberFormat="1" applyFont="1" applyFill="1" applyBorder="1" applyAlignment="1">
      <alignment horizontal="center"/>
    </xf>
    <xf numFmtId="0" fontId="6" fillId="0" borderId="1" xfId="0" applyFont="1" applyFill="1" applyBorder="1" applyAlignment="1">
      <alignment horizontal="center"/>
    </xf>
    <xf numFmtId="2" fontId="10" fillId="10" borderId="1" xfId="0" applyNumberFormat="1" applyFont="1" applyFill="1" applyBorder="1" applyAlignment="1">
      <alignment horizontal="center"/>
    </xf>
    <xf numFmtId="2" fontId="27" fillId="10" borderId="1" xfId="0" applyNumberFormat="1" applyFont="1" applyFill="1" applyBorder="1" applyAlignment="1">
      <alignment horizontal="center"/>
    </xf>
    <xf numFmtId="164" fontId="0" fillId="0" borderId="1" xfId="0" applyNumberFormat="1" applyFill="1" applyBorder="1"/>
    <xf numFmtId="0" fontId="13" fillId="4" borderId="1" xfId="0" applyFont="1" applyFill="1" applyBorder="1" applyAlignment="1">
      <alignment horizontal="right" wrapText="1"/>
    </xf>
    <xf numFmtId="0" fontId="21" fillId="4" borderId="1" xfId="0" applyFont="1" applyFill="1" applyBorder="1" applyAlignment="1">
      <alignment horizontal="right" wrapText="1"/>
    </xf>
    <xf numFmtId="164" fontId="0" fillId="3" borderId="1" xfId="0" applyNumberFormat="1" applyFill="1" applyBorder="1"/>
    <xf numFmtId="164" fontId="30" fillId="3" borderId="1" xfId="0" applyNumberFormat="1" applyFont="1" applyFill="1" applyBorder="1"/>
    <xf numFmtId="164" fontId="7" fillId="0" borderId="1" xfId="0" applyNumberFormat="1" applyFont="1" applyFill="1" applyBorder="1"/>
    <xf numFmtId="0" fontId="12" fillId="2" borderId="1" xfId="0" applyFont="1" applyFill="1" applyBorder="1" applyAlignment="1">
      <alignment horizontal="right" wrapText="1"/>
    </xf>
    <xf numFmtId="0" fontId="13" fillId="7" borderId="1" xfId="0" applyFont="1" applyFill="1" applyBorder="1" applyAlignment="1">
      <alignment horizontal="right" wrapText="1"/>
    </xf>
    <xf numFmtId="0" fontId="13" fillId="0" borderId="1" xfId="0" applyFont="1" applyFill="1" applyBorder="1" applyAlignment="1">
      <alignment horizontal="center" wrapText="1"/>
    </xf>
    <xf numFmtId="0" fontId="21" fillId="0" borderId="1" xfId="0" applyFont="1" applyFill="1" applyBorder="1" applyAlignment="1">
      <alignment horizontal="center" wrapText="1"/>
    </xf>
    <xf numFmtId="0" fontId="13" fillId="0" borderId="14" xfId="0" applyFont="1" applyFill="1" applyBorder="1" applyAlignment="1">
      <alignment horizontal="center" wrapText="1"/>
    </xf>
    <xf numFmtId="0" fontId="0" fillId="7" borderId="1" xfId="0" applyFont="1" applyFill="1" applyBorder="1" applyAlignment="1">
      <alignment horizontal="center"/>
    </xf>
    <xf numFmtId="0" fontId="0" fillId="7" borderId="1" xfId="0" applyFill="1" applyBorder="1" applyAlignment="1">
      <alignment horizontal="center"/>
    </xf>
    <xf numFmtId="0" fontId="34" fillId="7" borderId="1" xfId="0" applyFont="1" applyFill="1" applyBorder="1" applyAlignment="1">
      <alignment horizontal="center"/>
    </xf>
    <xf numFmtId="168" fontId="0" fillId="5" borderId="1" xfId="0" applyNumberFormat="1" applyFill="1" applyBorder="1" applyAlignment="1">
      <alignment horizontal="center"/>
    </xf>
    <xf numFmtId="168" fontId="0" fillId="12" borderId="1" xfId="0" applyNumberFormat="1" applyFill="1" applyBorder="1" applyAlignment="1">
      <alignment horizontal="center"/>
    </xf>
    <xf numFmtId="0" fontId="0" fillId="11"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13" borderId="1" xfId="0" applyFill="1" applyBorder="1" applyAlignment="1">
      <alignment horizontal="center"/>
    </xf>
    <xf numFmtId="0" fontId="0" fillId="0" borderId="1" xfId="0" applyFill="1" applyBorder="1" applyAlignment="1">
      <alignment horizontal="center"/>
    </xf>
    <xf numFmtId="165" fontId="27" fillId="60" borderId="1" xfId="0" applyNumberFormat="1" applyFont="1" applyFill="1" applyBorder="1"/>
    <xf numFmtId="0" fontId="0" fillId="60" borderId="0" xfId="0" applyFont="1" applyFill="1" applyBorder="1" applyAlignment="1">
      <alignment horizontal="left"/>
    </xf>
    <xf numFmtId="0" fontId="3" fillId="60" borderId="0" xfId="0" applyFont="1" applyFill="1" applyBorder="1" applyAlignment="1">
      <alignment horizontal="center" wrapText="1"/>
    </xf>
    <xf numFmtId="165" fontId="27" fillId="60" borderId="0" xfId="0" applyNumberFormat="1" applyFont="1" applyFill="1" applyBorder="1"/>
    <xf numFmtId="164" fontId="6" fillId="60" borderId="0" xfId="0" applyNumberFormat="1" applyFont="1" applyFill="1" applyBorder="1"/>
    <xf numFmtId="164" fontId="10" fillId="60" borderId="0" xfId="0" applyNumberFormat="1" applyFont="1" applyFill="1" applyBorder="1" applyAlignment="1">
      <alignment horizontal="right"/>
    </xf>
    <xf numFmtId="0" fontId="3" fillId="0" borderId="1" xfId="0" applyFont="1" applyBorder="1" applyAlignment="1">
      <alignment horizontal="center" wrapText="1"/>
    </xf>
    <xf numFmtId="2" fontId="0" fillId="9" borderId="3" xfId="0" applyNumberFormat="1" applyFill="1" applyBorder="1" applyAlignment="1">
      <alignment horizontal="center"/>
    </xf>
    <xf numFmtId="2" fontId="0" fillId="9" borderId="1" xfId="0" applyNumberFormat="1" applyFont="1" applyFill="1" applyBorder="1" applyAlignment="1">
      <alignment horizontal="center"/>
    </xf>
    <xf numFmtId="2" fontId="7" fillId="9" borderId="1" xfId="0" applyNumberFormat="1" applyFont="1" applyFill="1" applyBorder="1" applyAlignment="1">
      <alignment horizontal="center"/>
    </xf>
    <xf numFmtId="2" fontId="30" fillId="9" borderId="1" xfId="0" applyNumberFormat="1" applyFont="1" applyFill="1" applyBorder="1" applyAlignment="1">
      <alignment horizontal="center"/>
    </xf>
    <xf numFmtId="164" fontId="0" fillId="0" borderId="1" xfId="0" applyNumberFormat="1" applyFill="1" applyBorder="1" applyAlignment="1">
      <alignment horizontal="center"/>
    </xf>
    <xf numFmtId="164" fontId="0" fillId="0" borderId="1" xfId="0" applyNumberFormat="1" applyBorder="1"/>
    <xf numFmtId="164" fontId="30" fillId="0" borderId="1" xfId="0" applyNumberFormat="1" applyFont="1" applyBorder="1"/>
    <xf numFmtId="164" fontId="7" fillId="0" borderId="1" xfId="0" applyNumberFormat="1" applyFont="1" applyFill="1" applyBorder="1" applyAlignment="1">
      <alignment horizontal="right"/>
    </xf>
    <xf numFmtId="164" fontId="0" fillId="0" borderId="1" xfId="0" applyNumberFormat="1" applyFill="1" applyBorder="1" applyAlignment="1">
      <alignment horizontal="right"/>
    </xf>
    <xf numFmtId="164" fontId="7" fillId="0" borderId="1" xfId="0" applyNumberFormat="1" applyFont="1" applyBorder="1"/>
    <xf numFmtId="0" fontId="0" fillId="3" borderId="1" xfId="0" applyFill="1" applyBorder="1"/>
    <xf numFmtId="164" fontId="0" fillId="0" borderId="1" xfId="0" applyNumberFormat="1" applyBorder="1" applyAlignment="1"/>
    <xf numFmtId="2" fontId="0" fillId="0" borderId="1" xfId="0" applyNumberFormat="1" applyFont="1" applyFill="1" applyBorder="1" applyAlignment="1">
      <alignment horizontal="right"/>
    </xf>
    <xf numFmtId="2" fontId="27" fillId="3" borderId="1" xfId="0" applyNumberFormat="1" applyFont="1" applyFill="1" applyBorder="1"/>
    <xf numFmtId="164" fontId="30" fillId="0" borderId="1" xfId="0" applyNumberFormat="1" applyFont="1" applyFill="1" applyBorder="1"/>
    <xf numFmtId="2" fontId="7" fillId="0" borderId="1" xfId="0" applyNumberFormat="1" applyFont="1" applyFill="1" applyBorder="1" applyAlignment="1">
      <alignment horizontal="right"/>
    </xf>
    <xf numFmtId="164" fontId="27" fillId="3" borderId="1" xfId="0" applyNumberFormat="1" applyFont="1" applyFill="1" applyBorder="1"/>
    <xf numFmtId="164" fontId="6" fillId="0" borderId="1" xfId="0" applyNumberFormat="1" applyFont="1" applyFill="1" applyBorder="1"/>
    <xf numFmtId="2" fontId="10" fillId="0" borderId="1" xfId="0" applyNumberFormat="1" applyFont="1" applyBorder="1"/>
    <xf numFmtId="2" fontId="10" fillId="0" borderId="1" xfId="0" applyNumberFormat="1" applyFont="1" applyFill="1" applyBorder="1" applyAlignment="1">
      <alignment horizontal="right"/>
    </xf>
    <xf numFmtId="2" fontId="10" fillId="2" borderId="1" xfId="0" applyNumberFormat="1" applyFont="1" applyFill="1" applyBorder="1"/>
    <xf numFmtId="164" fontId="10" fillId="0" borderId="1" xfId="0" applyNumberFormat="1" applyFont="1" applyFill="1" applyBorder="1" applyAlignment="1">
      <alignment horizontal="right"/>
    </xf>
    <xf numFmtId="164" fontId="0" fillId="0" borderId="1" xfId="0" applyNumberFormat="1" applyBorder="1" applyAlignment="1">
      <alignment horizontal="right"/>
    </xf>
    <xf numFmtId="164" fontId="0" fillId="7" borderId="1" xfId="0" applyNumberFormat="1" applyFill="1" applyBorder="1"/>
    <xf numFmtId="0" fontId="0" fillId="2" borderId="1" xfId="0" applyFill="1" applyBorder="1"/>
    <xf numFmtId="164" fontId="30" fillId="0" borderId="1" xfId="0" applyNumberFormat="1" applyFont="1" applyFill="1" applyBorder="1" applyAlignment="1">
      <alignment horizontal="center"/>
    </xf>
    <xf numFmtId="0" fontId="10" fillId="0" borderId="1" xfId="0" applyFont="1" applyFill="1" applyBorder="1" applyAlignment="1">
      <alignment horizontal="center"/>
    </xf>
    <xf numFmtId="164" fontId="7" fillId="0" borderId="1" xfId="0" applyNumberFormat="1" applyFont="1" applyFill="1" applyBorder="1" applyAlignment="1">
      <alignment horizontal="center"/>
    </xf>
    <xf numFmtId="164" fontId="0" fillId="0" borderId="14" xfId="0" applyNumberFormat="1" applyFill="1" applyBorder="1" applyAlignment="1">
      <alignment horizontal="center"/>
    </xf>
    <xf numFmtId="0" fontId="38" fillId="0" borderId="1" xfId="0" applyFont="1" applyFill="1" applyBorder="1" applyAlignment="1">
      <alignment horizontal="center"/>
    </xf>
    <xf numFmtId="169" fontId="0" fillId="13" borderId="1" xfId="4" applyNumberFormat="1" applyFont="1" applyFill="1" applyBorder="1" applyAlignment="1">
      <alignment horizontal="center"/>
    </xf>
    <xf numFmtId="0" fontId="0" fillId="0" borderId="1" xfId="0" applyBorder="1"/>
    <xf numFmtId="164" fontId="27" fillId="60" borderId="0" xfId="0" applyNumberFormat="1" applyFont="1" applyFill="1" applyBorder="1"/>
    <xf numFmtId="2" fontId="10" fillId="7" borderId="0" xfId="0" applyNumberFormat="1" applyFont="1" applyFill="1" applyBorder="1" applyAlignment="1">
      <alignment horizontal="center"/>
    </xf>
    <xf numFmtId="165" fontId="0" fillId="4" borderId="0" xfId="0" applyNumberFormat="1" applyFill="1"/>
    <xf numFmtId="2" fontId="0" fillId="0" borderId="0" xfId="0" applyNumberFormat="1"/>
    <xf numFmtId="0" fontId="10" fillId="7" borderId="0" xfId="0" applyFont="1" applyFill="1" applyBorder="1" applyAlignment="1">
      <alignment horizontal="left"/>
    </xf>
    <xf numFmtId="165" fontId="10" fillId="7" borderId="0" xfId="0" applyNumberFormat="1" applyFont="1" applyFill="1" applyBorder="1" applyAlignment="1">
      <alignment horizontal="center"/>
    </xf>
    <xf numFmtId="0" fontId="0" fillId="0" borderId="13" xfId="0" applyFill="1" applyBorder="1"/>
    <xf numFmtId="0" fontId="30" fillId="60" borderId="0" xfId="0" applyFont="1" applyFill="1"/>
    <xf numFmtId="0" fontId="3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7" fillId="0" borderId="0" xfId="0" applyNumberFormat="1" applyFont="1" applyAlignment="1">
      <alignment horizontal="left"/>
    </xf>
    <xf numFmtId="0" fontId="7" fillId="0" borderId="0" xfId="0" applyFont="1"/>
    <xf numFmtId="2" fontId="27" fillId="60" borderId="0" xfId="0" applyNumberFormat="1" applyFont="1" applyFill="1" applyBorder="1"/>
    <xf numFmtId="0" fontId="24" fillId="60" borderId="0" xfId="0" applyFont="1" applyFill="1" applyBorder="1"/>
    <xf numFmtId="0" fontId="26" fillId="60" borderId="0" xfId="0" applyFont="1" applyFill="1" applyBorder="1" applyAlignment="1"/>
    <xf numFmtId="1" fontId="0" fillId="60" borderId="0" xfId="0" applyNumberFormat="1" applyFont="1" applyFill="1" applyBorder="1"/>
    <xf numFmtId="2" fontId="27" fillId="7" borderId="15" xfId="0" applyNumberFormat="1" applyFont="1" applyFill="1" applyBorder="1"/>
    <xf numFmtId="0" fontId="0" fillId="7" borderId="16" xfId="0" applyFill="1" applyBorder="1"/>
    <xf numFmtId="2" fontId="27" fillId="7" borderId="17" xfId="0" applyNumberFormat="1" applyFont="1" applyFill="1" applyBorder="1"/>
    <xf numFmtId="2" fontId="27" fillId="7" borderId="18" xfId="0" applyNumberFormat="1" applyFont="1" applyFill="1" applyBorder="1"/>
    <xf numFmtId="0" fontId="0" fillId="7" borderId="19" xfId="0" applyFill="1" applyBorder="1"/>
    <xf numFmtId="164" fontId="27" fillId="7" borderId="20" xfId="0" applyNumberFormat="1" applyFont="1" applyFill="1" applyBorder="1"/>
    <xf numFmtId="0" fontId="27" fillId="7" borderId="21" xfId="0" applyFont="1" applyFill="1" applyBorder="1" applyAlignment="1">
      <alignment horizontal="left"/>
    </xf>
    <xf numFmtId="0" fontId="0" fillId="7" borderId="22" xfId="0" applyFill="1" applyBorder="1"/>
    <xf numFmtId="164" fontId="27" fillId="7" borderId="18" xfId="0" applyNumberFormat="1" applyFont="1" applyFill="1" applyBorder="1"/>
    <xf numFmtId="2" fontId="10" fillId="7" borderId="0" xfId="0" applyNumberFormat="1" applyFont="1" applyFill="1" applyBorder="1" applyAlignment="1">
      <alignment horizontal="right"/>
    </xf>
    <xf numFmtId="164" fontId="7" fillId="7" borderId="0" xfId="0" applyNumberFormat="1" applyFont="1" applyFill="1" applyBorder="1" applyAlignment="1">
      <alignment horizontal="right"/>
    </xf>
    <xf numFmtId="2" fontId="7" fillId="7" borderId="0" xfId="0" applyNumberFormat="1" applyFont="1" applyFill="1" applyBorder="1" applyAlignment="1">
      <alignment horizontal="right"/>
    </xf>
    <xf numFmtId="164" fontId="10" fillId="3" borderId="1" xfId="0" applyNumberFormat="1" applyFont="1" applyFill="1" applyBorder="1"/>
    <xf numFmtId="0" fontId="30" fillId="3" borderId="1" xfId="0" applyFont="1" applyFill="1" applyBorder="1"/>
    <xf numFmtId="0" fontId="38" fillId="3" borderId="1" xfId="0" applyFont="1" applyFill="1" applyBorder="1" applyAlignment="1">
      <alignment horizontal="center"/>
    </xf>
    <xf numFmtId="0" fontId="0" fillId="5" borderId="1" xfId="0" applyFill="1" applyBorder="1"/>
    <xf numFmtId="0" fontId="29" fillId="9" borderId="3" xfId="0" applyFont="1" applyFill="1" applyBorder="1" applyAlignment="1">
      <alignment horizontal="center"/>
    </xf>
    <xf numFmtId="164" fontId="0" fillId="9" borderId="1" xfId="0" applyNumberFormat="1" applyFill="1" applyBorder="1" applyAlignment="1">
      <alignment horizontal="center"/>
    </xf>
    <xf numFmtId="164" fontId="7" fillId="9" borderId="1" xfId="0" applyNumberFormat="1" applyFont="1" applyFill="1" applyBorder="1" applyAlignment="1">
      <alignment horizontal="center"/>
    </xf>
    <xf numFmtId="164" fontId="30" fillId="9" borderId="1" xfId="0" applyNumberFormat="1" applyFont="1" applyFill="1" applyBorder="1" applyAlignment="1">
      <alignment horizontal="center"/>
    </xf>
    <xf numFmtId="164" fontId="0" fillId="0" borderId="1" xfId="0" applyNumberFormat="1" applyFill="1" applyBorder="1" applyAlignment="1"/>
    <xf numFmtId="1" fontId="0" fillId="3" borderId="1" xfId="0" applyNumberFormat="1" applyFill="1" applyBorder="1"/>
    <xf numFmtId="164" fontId="6" fillId="0" borderId="1" xfId="0" applyNumberFormat="1" applyFont="1" applyFill="1" applyBorder="1" applyAlignment="1">
      <alignment horizontal="right"/>
    </xf>
    <xf numFmtId="164" fontId="30" fillId="0" borderId="1" xfId="0" applyNumberFormat="1" applyFont="1" applyFill="1" applyBorder="1" applyAlignment="1">
      <alignment horizontal="right"/>
    </xf>
    <xf numFmtId="164" fontId="10" fillId="2" borderId="1" xfId="0" applyNumberFormat="1" applyFont="1" applyFill="1" applyBorder="1" applyAlignment="1">
      <alignment horizontal="right"/>
    </xf>
    <xf numFmtId="0" fontId="0" fillId="0" borderId="1" xfId="0" applyBorder="1" applyAlignment="1">
      <alignment horizontal="right"/>
    </xf>
    <xf numFmtId="164" fontId="0" fillId="7" borderId="1" xfId="0" applyNumberFormat="1" applyFill="1" applyBorder="1" applyAlignment="1">
      <alignment horizontal="right"/>
    </xf>
    <xf numFmtId="164" fontId="6" fillId="0" borderId="1" xfId="0" applyNumberFormat="1" applyFont="1" applyFill="1" applyBorder="1" applyAlignment="1">
      <alignment horizontal="center"/>
    </xf>
    <xf numFmtId="2" fontId="0" fillId="0" borderId="14" xfId="0" applyNumberFormat="1" applyFill="1" applyBorder="1" applyAlignment="1">
      <alignment horizontal="center"/>
    </xf>
    <xf numFmtId="164" fontId="6" fillId="3" borderId="1" xfId="0" applyNumberFormat="1" applyFont="1" applyFill="1" applyBorder="1"/>
    <xf numFmtId="2" fontId="0" fillId="3" borderId="0" xfId="0" applyNumberFormat="1" applyFont="1" applyFill="1" applyBorder="1" applyAlignment="1">
      <alignment horizontal="center"/>
    </xf>
    <xf numFmtId="0" fontId="0" fillId="3" borderId="0" xfId="0" applyFill="1" applyBorder="1" applyAlignment="1">
      <alignment horizontal="center"/>
    </xf>
    <xf numFmtId="2" fontId="0" fillId="3" borderId="0" xfId="0" applyNumberFormat="1" applyFill="1" applyBorder="1" applyAlignment="1">
      <alignment horizontal="center"/>
    </xf>
    <xf numFmtId="0" fontId="0" fillId="3" borderId="0" xfId="0" applyFont="1" applyFill="1" applyBorder="1" applyAlignment="1">
      <alignment horizontal="center"/>
    </xf>
    <xf numFmtId="2" fontId="13" fillId="0" borderId="0" xfId="0" applyNumberFormat="1" applyFont="1" applyBorder="1" applyAlignment="1">
      <alignment horizontal="center"/>
    </xf>
    <xf numFmtId="0" fontId="0" fillId="0" borderId="0" xfId="0" quotePrefix="1" applyBorder="1"/>
    <xf numFmtId="2" fontId="0" fillId="0" borderId="1" xfId="0" quotePrefix="1" applyNumberFormat="1" applyFill="1" applyBorder="1" applyAlignment="1">
      <alignment horizontal="center"/>
    </xf>
    <xf numFmtId="0" fontId="77" fillId="27" borderId="0" xfId="0" applyFont="1" applyFill="1" applyBorder="1" applyAlignment="1">
      <alignment horizontal="left" wrapText="1"/>
    </xf>
    <xf numFmtId="0" fontId="78" fillId="27" borderId="0" xfId="0" applyFont="1" applyFill="1" applyBorder="1" applyAlignment="1">
      <alignment horizontal="left"/>
    </xf>
    <xf numFmtId="0" fontId="72" fillId="27" borderId="0" xfId="0" applyFont="1" applyFill="1" applyBorder="1" applyAlignment="1">
      <alignment horizontal="left"/>
    </xf>
    <xf numFmtId="0" fontId="74" fillId="27" borderId="0" xfId="0" applyFont="1" applyFill="1" applyBorder="1" applyAlignment="1">
      <alignment horizontal="left"/>
    </xf>
    <xf numFmtId="172" fontId="72" fillId="27" borderId="0" xfId="0" applyNumberFormat="1" applyFont="1" applyFill="1" applyBorder="1" applyAlignment="1">
      <alignment horizontal="left"/>
    </xf>
    <xf numFmtId="0" fontId="74" fillId="0" borderId="0" xfId="0" applyFont="1" applyFill="1" applyBorder="1" applyAlignment="1">
      <alignment horizontal="left" wrapText="1"/>
    </xf>
    <xf numFmtId="0" fontId="73" fillId="27" borderId="0" xfId="0" applyFont="1" applyFill="1" applyBorder="1"/>
    <xf numFmtId="0" fontId="74" fillId="7" borderId="0" xfId="0" applyFont="1" applyFill="1" applyBorder="1" applyAlignment="1">
      <alignment horizontal="left"/>
    </xf>
    <xf numFmtId="0" fontId="75" fillId="27" borderId="0" xfId="0" applyFont="1" applyFill="1" applyBorder="1"/>
    <xf numFmtId="0" fontId="74" fillId="7" borderId="0" xfId="0" applyFont="1" applyFill="1" applyBorder="1" applyAlignment="1">
      <alignment horizontal="center"/>
    </xf>
    <xf numFmtId="0" fontId="73" fillId="27" borderId="0" xfId="0" applyFont="1" applyFill="1" applyBorder="1" applyAlignment="1">
      <alignment horizontal="center" wrapText="1"/>
    </xf>
    <xf numFmtId="0" fontId="77" fillId="27" borderId="0" xfId="0" applyFont="1" applyFill="1" applyBorder="1" applyAlignment="1">
      <alignment horizontal="left"/>
    </xf>
    <xf numFmtId="0" fontId="72" fillId="27" borderId="2" xfId="0" applyFont="1" applyFill="1" applyBorder="1" applyAlignment="1">
      <alignment horizontal="left"/>
    </xf>
    <xf numFmtId="0" fontId="72" fillId="0" borderId="0" xfId="0" applyFont="1" applyFill="1" applyBorder="1" applyAlignment="1">
      <alignment horizontal="left"/>
    </xf>
    <xf numFmtId="172" fontId="76" fillId="3" borderId="0" xfId="0" applyNumberFormat="1" applyFont="1" applyFill="1" applyBorder="1" applyAlignment="1">
      <alignment horizontal="left"/>
    </xf>
    <xf numFmtId="0" fontId="74" fillId="0" borderId="0" xfId="0" applyFont="1" applyFill="1" applyBorder="1" applyAlignment="1">
      <alignment horizontal="left"/>
    </xf>
    <xf numFmtId="0" fontId="76" fillId="27" borderId="0" xfId="0" applyFont="1" applyFill="1" applyBorder="1" applyAlignment="1">
      <alignment horizontal="left"/>
    </xf>
    <xf numFmtId="0" fontId="74" fillId="27" borderId="0" xfId="0" applyFont="1" applyFill="1" applyBorder="1"/>
    <xf numFmtId="0" fontId="74" fillId="27" borderId="0" xfId="0" applyFont="1" applyFill="1" applyBorder="1" applyAlignment="1">
      <alignment horizontal="left" wrapText="1"/>
    </xf>
    <xf numFmtId="172" fontId="76" fillId="27" borderId="0" xfId="0" applyNumberFormat="1" applyFont="1" applyFill="1" applyBorder="1" applyAlignment="1">
      <alignment horizontal="left"/>
    </xf>
    <xf numFmtId="0" fontId="0" fillId="0" borderId="13" xfId="0" quotePrefix="1" applyBorder="1"/>
    <xf numFmtId="0" fontId="74" fillId="27" borderId="13" xfId="0" applyFont="1" applyFill="1" applyBorder="1" applyAlignment="1">
      <alignment horizontal="left" wrapText="1"/>
    </xf>
    <xf numFmtId="164" fontId="20" fillId="0" borderId="13" xfId="3" applyNumberFormat="1" applyFont="1" applyFill="1" applyBorder="1" applyAlignment="1">
      <alignment horizontal="right" wrapText="1"/>
    </xf>
    <xf numFmtId="164" fontId="6" fillId="60" borderId="14" xfId="0" applyNumberFormat="1" applyFont="1" applyFill="1" applyBorder="1"/>
    <xf numFmtId="1" fontId="0" fillId="0" borderId="13" xfId="0" applyNumberFormat="1" applyFont="1" applyBorder="1" applyAlignment="1">
      <alignment horizontal="right"/>
    </xf>
    <xf numFmtId="165" fontId="0" fillId="0" borderId="13" xfId="0" applyNumberFormat="1" applyFont="1" applyFill="1" applyBorder="1" applyAlignment="1">
      <alignment horizontal="center"/>
    </xf>
    <xf numFmtId="164" fontId="6" fillId="60" borderId="13" xfId="0" applyNumberFormat="1" applyFont="1" applyFill="1" applyBorder="1"/>
    <xf numFmtId="164" fontId="22" fillId="0" borderId="13" xfId="0" applyNumberFormat="1" applyFont="1" applyBorder="1"/>
    <xf numFmtId="164" fontId="40" fillId="0" borderId="13" xfId="0" applyNumberFormat="1" applyFont="1" applyBorder="1"/>
    <xf numFmtId="0" fontId="0" fillId="60" borderId="2" xfId="0" applyFill="1" applyBorder="1"/>
    <xf numFmtId="0" fontId="10" fillId="62" borderId="0" xfId="0" applyFont="1" applyFill="1" applyBorder="1" applyAlignment="1">
      <alignment horizontal="left"/>
    </xf>
    <xf numFmtId="0" fontId="10" fillId="62" borderId="0" xfId="0" applyFont="1" applyFill="1" applyBorder="1"/>
    <xf numFmtId="0" fontId="3" fillId="62" borderId="0" xfId="0" applyFont="1" applyFill="1" applyBorder="1" applyAlignment="1">
      <alignment horizontal="center" wrapText="1"/>
    </xf>
    <xf numFmtId="165" fontId="27" fillId="62" borderId="0" xfId="0" applyNumberFormat="1" applyFont="1" applyFill="1" applyBorder="1"/>
    <xf numFmtId="164" fontId="27" fillId="62" borderId="0" xfId="0" applyNumberFormat="1" applyFont="1" applyFill="1" applyBorder="1"/>
    <xf numFmtId="164" fontId="27" fillId="62" borderId="13" xfId="0" applyNumberFormat="1" applyFont="1" applyFill="1" applyBorder="1"/>
    <xf numFmtId="164" fontId="28" fillId="62" borderId="0" xfId="3" applyNumberFormat="1" applyFont="1" applyFill="1" applyBorder="1" applyAlignment="1">
      <alignment horizontal="right" wrapText="1"/>
    </xf>
    <xf numFmtId="164" fontId="10" fillId="62" borderId="0" xfId="0" applyNumberFormat="1" applyFont="1" applyFill="1" applyBorder="1" applyAlignment="1">
      <alignment horizontal="right"/>
    </xf>
    <xf numFmtId="0" fontId="10" fillId="62" borderId="0" xfId="0" applyFont="1" applyFill="1" applyBorder="1" applyAlignment="1">
      <alignment horizontal="center"/>
    </xf>
    <xf numFmtId="0" fontId="10" fillId="62" borderId="0" xfId="0" applyFont="1" applyFill="1" applyBorder="1" applyAlignment="1">
      <alignment horizontal="right"/>
    </xf>
    <xf numFmtId="0" fontId="34" fillId="62" borderId="0" xfId="0" applyFont="1" applyFill="1" applyBorder="1" applyAlignment="1">
      <alignment horizontal="right"/>
    </xf>
    <xf numFmtId="0" fontId="79" fillId="0" borderId="0" xfId="0" applyFont="1" applyFill="1" applyBorder="1"/>
    <xf numFmtId="0" fontId="25" fillId="0" borderId="0" xfId="0" applyFont="1" applyFill="1" applyBorder="1"/>
    <xf numFmtId="0" fontId="25" fillId="0" borderId="0" xfId="0" applyFont="1" applyBorder="1"/>
    <xf numFmtId="0" fontId="79" fillId="0" borderId="0" xfId="0" applyFont="1" applyBorder="1"/>
    <xf numFmtId="0" fontId="70" fillId="0" borderId="0" xfId="0" applyFont="1" applyBorder="1"/>
    <xf numFmtId="0" fontId="70" fillId="0" borderId="0" xfId="0" applyFont="1" applyFill="1" applyBorder="1"/>
    <xf numFmtId="1" fontId="79" fillId="0" borderId="0" xfId="0" quotePrefix="1" applyNumberFormat="1" applyFont="1" applyFill="1" applyBorder="1" applyAlignment="1">
      <alignment horizontal="left"/>
    </xf>
    <xf numFmtId="1" fontId="70" fillId="0" borderId="0" xfId="0" applyNumberFormat="1" applyFont="1" applyFill="1" applyBorder="1" applyAlignment="1">
      <alignment horizontal="left" vertical="center"/>
    </xf>
    <xf numFmtId="0" fontId="79" fillId="0" borderId="0" xfId="0" applyFont="1" applyFill="1" applyBorder="1" applyAlignment="1">
      <alignment horizontal="left"/>
    </xf>
    <xf numFmtId="1" fontId="25" fillId="0" borderId="0" xfId="0" quotePrefix="1" applyNumberFormat="1" applyFont="1" applyFill="1" applyBorder="1" applyAlignment="1">
      <alignment horizontal="left"/>
    </xf>
    <xf numFmtId="14" fontId="79" fillId="0" borderId="0" xfId="0" applyNumberFormat="1" applyFont="1" applyFill="1" applyBorder="1" applyAlignment="1" applyProtection="1">
      <alignment horizontal="left" vertical="center"/>
    </xf>
    <xf numFmtId="20" fontId="79" fillId="0" borderId="0" xfId="0" applyNumberFormat="1" applyFont="1" applyFill="1" applyBorder="1" applyAlignment="1">
      <alignment horizontal="left"/>
    </xf>
    <xf numFmtId="0" fontId="10" fillId="0" borderId="0" xfId="0" applyFont="1" applyFill="1" applyAlignment="1">
      <alignment horizontal="center"/>
    </xf>
    <xf numFmtId="14" fontId="70" fillId="0" borderId="0" xfId="0" applyNumberFormat="1" applyFont="1" applyFill="1" applyBorder="1" applyAlignment="1" applyProtection="1">
      <alignment horizontal="left" vertical="center"/>
    </xf>
    <xf numFmtId="1" fontId="70" fillId="0" borderId="0" xfId="0" applyNumberFormat="1" applyFont="1" applyBorder="1"/>
    <xf numFmtId="1" fontId="79" fillId="0" borderId="0" xfId="0" applyNumberFormat="1" applyFont="1" applyBorder="1"/>
    <xf numFmtId="0" fontId="10" fillId="0" borderId="0" xfId="0" applyFont="1" applyAlignment="1">
      <alignment horizontal="center"/>
    </xf>
    <xf numFmtId="20" fontId="25" fillId="7" borderId="0" xfId="0" applyNumberFormat="1" applyFont="1" applyFill="1" applyBorder="1" applyAlignment="1">
      <alignment horizontal="left"/>
    </xf>
    <xf numFmtId="0" fontId="43" fillId="0" borderId="0" xfId="0" applyFont="1" applyFill="1" applyBorder="1"/>
    <xf numFmtId="0" fontId="81" fillId="0" borderId="0" xfId="0" applyFont="1"/>
    <xf numFmtId="0" fontId="70" fillId="0" borderId="0" xfId="0" applyFont="1" applyFill="1" applyBorder="1" applyAlignment="1">
      <alignment horizontal="left" wrapText="1"/>
    </xf>
    <xf numFmtId="20" fontId="25" fillId="0" borderId="0" xfId="0" applyNumberFormat="1" applyFont="1" applyFill="1" applyBorder="1" applyAlignment="1">
      <alignment horizontal="left"/>
    </xf>
    <xf numFmtId="0" fontId="10" fillId="0" borderId="0" xfId="0" applyFont="1" applyFill="1"/>
    <xf numFmtId="0" fontId="70" fillId="0" borderId="0" xfId="0" applyFont="1" applyFill="1" applyBorder="1" applyAlignment="1">
      <alignment wrapText="1"/>
    </xf>
    <xf numFmtId="1" fontId="79" fillId="0" borderId="13" xfId="0" quotePrefix="1" applyNumberFormat="1" applyFont="1" applyFill="1" applyBorder="1" applyAlignment="1">
      <alignment horizontal="left"/>
    </xf>
    <xf numFmtId="1" fontId="70" fillId="0" borderId="13" xfId="0" applyNumberFormat="1" applyFont="1" applyFill="1" applyBorder="1" applyAlignment="1">
      <alignment horizontal="left" vertical="center"/>
    </xf>
    <xf numFmtId="0" fontId="79" fillId="0" borderId="13" xfId="0" applyFont="1" applyFill="1" applyBorder="1" applyAlignment="1">
      <alignment horizontal="left"/>
    </xf>
    <xf numFmtId="0" fontId="25" fillId="0" borderId="13" xfId="0" applyFont="1" applyBorder="1"/>
    <xf numFmtId="1" fontId="25" fillId="0" borderId="13" xfId="0" quotePrefix="1" applyNumberFormat="1" applyFont="1" applyFill="1" applyBorder="1" applyAlignment="1">
      <alignment horizontal="left"/>
    </xf>
    <xf numFmtId="14" fontId="79" fillId="0" borderId="13" xfId="0" applyNumberFormat="1" applyFont="1" applyFill="1" applyBorder="1" applyAlignment="1" applyProtection="1">
      <alignment horizontal="left" vertical="center"/>
    </xf>
    <xf numFmtId="20" fontId="79" fillId="0" borderId="13" xfId="0" applyNumberFormat="1" applyFont="1" applyFill="1" applyBorder="1" applyAlignment="1">
      <alignment horizontal="left"/>
    </xf>
    <xf numFmtId="0" fontId="10" fillId="0" borderId="13" xfId="0" applyFont="1" applyBorder="1" applyAlignment="1">
      <alignment horizontal="center"/>
    </xf>
    <xf numFmtId="20" fontId="25" fillId="7" borderId="13" xfId="0" applyNumberFormat="1" applyFont="1" applyFill="1" applyBorder="1" applyAlignment="1">
      <alignment horizontal="left"/>
    </xf>
    <xf numFmtId="0" fontId="70" fillId="0" borderId="13" xfId="0" applyFont="1" applyBorder="1"/>
    <xf numFmtId="1" fontId="79" fillId="0" borderId="13" xfId="0" applyNumberFormat="1" applyFont="1" applyBorder="1"/>
    <xf numFmtId="2" fontId="70" fillId="0" borderId="0" xfId="0" applyNumberFormat="1" applyFont="1" applyFill="1"/>
    <xf numFmtId="2" fontId="70" fillId="0" borderId="13" xfId="0" applyNumberFormat="1" applyFont="1" applyFill="1" applyBorder="1"/>
    <xf numFmtId="2" fontId="25" fillId="60" borderId="0" xfId="0" applyNumberFormat="1" applyFont="1" applyFill="1"/>
    <xf numFmtId="0" fontId="10" fillId="0" borderId="0" xfId="0" applyFont="1"/>
    <xf numFmtId="0" fontId="70" fillId="0" borderId="0" xfId="0" applyFont="1" applyFill="1"/>
    <xf numFmtId="0" fontId="70" fillId="0" borderId="13" xfId="0" applyFont="1" applyFill="1" applyBorder="1"/>
    <xf numFmtId="0" fontId="10" fillId="0" borderId="13" xfId="0" applyFont="1" applyBorder="1"/>
    <xf numFmtId="0" fontId="0" fillId="0" borderId="13" xfId="0" applyBorder="1" applyAlignment="1">
      <alignment horizontal="left"/>
    </xf>
    <xf numFmtId="0" fontId="30" fillId="0" borderId="13" xfId="0" applyFont="1" applyFill="1" applyBorder="1" applyAlignment="1">
      <alignment horizontal="left"/>
    </xf>
    <xf numFmtId="0" fontId="30" fillId="0" borderId="0" xfId="0" quotePrefix="1" applyFont="1" applyBorder="1"/>
    <xf numFmtId="0" fontId="77" fillId="0" borderId="0" xfId="0" applyFont="1" applyFill="1" applyBorder="1" applyAlignment="1">
      <alignment horizontal="left" wrapText="1"/>
    </xf>
    <xf numFmtId="20" fontId="27" fillId="0" borderId="0" xfId="0" applyNumberFormat="1" applyFont="1" applyFill="1" applyBorder="1" applyAlignment="1">
      <alignment horizontal="left"/>
    </xf>
    <xf numFmtId="164" fontId="38" fillId="0" borderId="0" xfId="3" applyNumberFormat="1" applyFont="1" applyFill="1" applyBorder="1" applyAlignment="1">
      <alignment horizontal="right" wrapText="1"/>
    </xf>
    <xf numFmtId="164" fontId="38" fillId="0" borderId="0" xfId="3" applyNumberFormat="1" applyFont="1" applyFill="1" applyBorder="1" applyAlignment="1">
      <alignment horizontal="center" wrapText="1"/>
    </xf>
    <xf numFmtId="165" fontId="30" fillId="0" borderId="0" xfId="0" applyNumberFormat="1" applyFont="1" applyFill="1" applyBorder="1" applyAlignment="1">
      <alignment horizontal="center"/>
    </xf>
    <xf numFmtId="0" fontId="7" fillId="0" borderId="0" xfId="0" quotePrefix="1" applyFont="1" applyBorder="1"/>
    <xf numFmtId="1" fontId="39" fillId="0" borderId="0" xfId="6" applyNumberFormat="1" applyFont="1" applyBorder="1" applyAlignment="1">
      <alignment horizontal="left"/>
    </xf>
    <xf numFmtId="49" fontId="7" fillId="0" borderId="0" xfId="0" applyNumberFormat="1" applyFont="1" applyFill="1" applyBorder="1" applyAlignment="1">
      <alignment horizontal="left"/>
    </xf>
    <xf numFmtId="165" fontId="7" fillId="0" borderId="0" xfId="0" applyNumberFormat="1" applyFont="1" applyFill="1" applyBorder="1" applyAlignment="1">
      <alignment horizontal="center"/>
    </xf>
    <xf numFmtId="164" fontId="6" fillId="62" borderId="0" xfId="0" applyNumberFormat="1" applyFont="1" applyFill="1" applyBorder="1"/>
    <xf numFmtId="0" fontId="30" fillId="0" borderId="13" xfId="0" quotePrefix="1" applyFont="1" applyBorder="1"/>
    <xf numFmtId="1" fontId="30" fillId="0" borderId="13" xfId="0" applyNumberFormat="1" applyFont="1" applyFill="1" applyBorder="1" applyAlignment="1">
      <alignment horizontal="left"/>
    </xf>
    <xf numFmtId="0" fontId="77" fillId="0" borderId="13" xfId="0" applyFont="1" applyFill="1" applyBorder="1" applyAlignment="1">
      <alignment horizontal="left" wrapText="1"/>
    </xf>
    <xf numFmtId="14" fontId="27" fillId="0" borderId="13" xfId="0" applyNumberFormat="1" applyFont="1" applyFill="1" applyBorder="1" applyAlignment="1">
      <alignment horizontal="left"/>
    </xf>
    <xf numFmtId="20" fontId="27" fillId="0" borderId="13" xfId="0" applyNumberFormat="1" applyFont="1" applyFill="1" applyBorder="1" applyAlignment="1">
      <alignment horizontal="left"/>
    </xf>
    <xf numFmtId="1" fontId="30" fillId="0" borderId="13" xfId="0" quotePrefix="1" applyNumberFormat="1" applyFont="1" applyFill="1" applyBorder="1" applyAlignment="1">
      <alignment horizontal="left"/>
    </xf>
    <xf numFmtId="0" fontId="3" fillId="0" borderId="13" xfId="0" applyFont="1" applyFill="1" applyBorder="1" applyAlignment="1">
      <alignment horizontal="center" wrapText="1"/>
    </xf>
    <xf numFmtId="164" fontId="27" fillId="0" borderId="13" xfId="0" applyNumberFormat="1" applyFont="1" applyFill="1" applyBorder="1" applyAlignment="1">
      <alignment horizontal="center"/>
    </xf>
    <xf numFmtId="0" fontId="30" fillId="0" borderId="13" xfId="0" applyFont="1" applyFill="1" applyBorder="1" applyAlignment="1">
      <alignment horizontal="center"/>
    </xf>
    <xf numFmtId="0" fontId="30" fillId="0" borderId="13" xfId="0" applyFont="1" applyFill="1" applyBorder="1"/>
    <xf numFmtId="2" fontId="28" fillId="0" borderId="0" xfId="3" applyNumberFormat="1" applyFont="1" applyFill="1" applyBorder="1" applyAlignment="1">
      <alignment horizontal="right" wrapText="1"/>
    </xf>
    <xf numFmtId="2" fontId="30" fillId="3" borderId="13" xfId="0" applyNumberFormat="1" applyFont="1" applyFill="1" applyBorder="1" applyAlignment="1">
      <alignment horizontal="center"/>
    </xf>
    <xf numFmtId="164" fontId="38" fillId="3" borderId="13" xfId="3" applyNumberFormat="1" applyFont="1" applyFill="1" applyBorder="1" applyAlignment="1">
      <alignment horizontal="right" wrapText="1"/>
    </xf>
    <xf numFmtId="164" fontId="6" fillId="3" borderId="13" xfId="0" applyNumberFormat="1" applyFont="1" applyFill="1" applyBorder="1"/>
    <xf numFmtId="165" fontId="0" fillId="3" borderId="13" xfId="0" applyNumberFormat="1" applyFont="1" applyFill="1" applyBorder="1" applyAlignment="1">
      <alignment horizontal="left"/>
    </xf>
    <xf numFmtId="0" fontId="30" fillId="3" borderId="13" xfId="0" applyFont="1" applyFill="1" applyBorder="1"/>
    <xf numFmtId="165" fontId="30" fillId="3" borderId="13" xfId="0" applyNumberFormat="1" applyFont="1" applyFill="1" applyBorder="1" applyAlignment="1">
      <alignment horizontal="center"/>
    </xf>
    <xf numFmtId="164" fontId="6" fillId="3" borderId="13" xfId="0" applyNumberFormat="1" applyFont="1" applyFill="1" applyBorder="1" applyAlignment="1">
      <alignment horizontal="center"/>
    </xf>
    <xf numFmtId="164" fontId="24" fillId="3" borderId="13" xfId="0" applyNumberFormat="1" applyFont="1" applyFill="1" applyBorder="1"/>
    <xf numFmtId="0" fontId="6" fillId="3" borderId="13" xfId="0" applyFont="1" applyFill="1" applyBorder="1" applyAlignment="1">
      <alignment horizontal="center"/>
    </xf>
    <xf numFmtId="164" fontId="54" fillId="3" borderId="13" xfId="3" applyNumberFormat="1" applyFont="1" applyFill="1" applyBorder="1" applyAlignment="1">
      <alignment horizontal="right" wrapText="1"/>
    </xf>
    <xf numFmtId="164" fontId="6" fillId="3" borderId="14" xfId="0" applyNumberFormat="1" applyFont="1" applyFill="1" applyBorder="1"/>
    <xf numFmtId="2" fontId="6" fillId="3" borderId="14" xfId="0" applyNumberFormat="1" applyFont="1" applyFill="1" applyBorder="1" applyAlignment="1">
      <alignment horizontal="center"/>
    </xf>
    <xf numFmtId="0" fontId="21" fillId="0" borderId="14" xfId="0" applyFont="1" applyFill="1" applyBorder="1" applyAlignment="1">
      <alignment horizontal="center" wrapText="1"/>
    </xf>
    <xf numFmtId="164" fontId="30" fillId="0" borderId="14" xfId="0" applyNumberFormat="1" applyFont="1" applyFill="1" applyBorder="1" applyAlignment="1">
      <alignment horizontal="center"/>
    </xf>
    <xf numFmtId="164" fontId="6" fillId="3" borderId="0" xfId="0" applyNumberFormat="1" applyFont="1" applyFill="1" applyBorder="1" applyAlignment="1">
      <alignment horizontal="center"/>
    </xf>
    <xf numFmtId="164" fontId="24" fillId="3" borderId="0" xfId="0" applyNumberFormat="1" applyFont="1" applyFill="1" applyBorder="1"/>
    <xf numFmtId="164" fontId="6" fillId="3" borderId="0" xfId="0" applyNumberFormat="1" applyFont="1" applyFill="1" applyBorder="1"/>
    <xf numFmtId="0" fontId="6" fillId="3" borderId="0" xfId="0" applyFont="1" applyFill="1" applyBorder="1" applyAlignment="1">
      <alignment horizontal="center"/>
    </xf>
    <xf numFmtId="164" fontId="54" fillId="3" borderId="0" xfId="3" applyNumberFormat="1" applyFont="1" applyFill="1" applyBorder="1" applyAlignment="1">
      <alignment horizontal="right" wrapText="1"/>
    </xf>
    <xf numFmtId="2" fontId="6" fillId="3" borderId="0" xfId="0" applyNumberFormat="1" applyFont="1" applyFill="1" applyBorder="1" applyAlignment="1">
      <alignment horizontal="center"/>
    </xf>
    <xf numFmtId="164" fontId="28" fillId="0" borderId="0" xfId="3" applyNumberFormat="1" applyFont="1" applyFill="1" applyBorder="1" applyAlignment="1">
      <alignment horizontal="left" wrapText="1"/>
    </xf>
    <xf numFmtId="1" fontId="28" fillId="0" borderId="0" xfId="3" applyNumberFormat="1" applyFont="1" applyFill="1" applyBorder="1" applyAlignment="1">
      <alignment horizontal="right" wrapText="1"/>
    </xf>
    <xf numFmtId="164" fontId="39" fillId="3" borderId="0" xfId="3" applyNumberFormat="1" applyFont="1" applyFill="1" applyBorder="1" applyAlignment="1">
      <alignment horizontal="right" wrapText="1"/>
    </xf>
    <xf numFmtId="164" fontId="39" fillId="3" borderId="0" xfId="3" applyNumberFormat="1" applyFont="1" applyFill="1" applyBorder="1" applyAlignment="1">
      <alignment horizontal="center" wrapText="1"/>
    </xf>
    <xf numFmtId="164" fontId="38" fillId="3" borderId="13" xfId="3" applyNumberFormat="1" applyFont="1" applyFill="1" applyBorder="1" applyAlignment="1">
      <alignment horizontal="center" wrapText="1"/>
    </xf>
    <xf numFmtId="2" fontId="30" fillId="0" borderId="13" xfId="0" applyNumberFormat="1" applyFont="1" applyFill="1" applyBorder="1" applyAlignment="1">
      <alignment horizontal="center"/>
    </xf>
    <xf numFmtId="14" fontId="0" fillId="0" borderId="23" xfId="0" applyNumberFormat="1" applyBorder="1" applyAlignment="1">
      <alignment horizontal="left"/>
    </xf>
    <xf numFmtId="0" fontId="0" fillId="0" borderId="23" xfId="0" applyFill="1" applyBorder="1"/>
    <xf numFmtId="0" fontId="0" fillId="0" borderId="23" xfId="0" applyBorder="1"/>
    <xf numFmtId="2" fontId="28" fillId="0" borderId="0" xfId="3" applyNumberFormat="1" applyFont="1" applyFill="1" applyBorder="1" applyAlignment="1">
      <alignment horizontal="left" wrapText="1"/>
    </xf>
    <xf numFmtId="1" fontId="28" fillId="0" borderId="0" xfId="3" applyNumberFormat="1" applyFont="1" applyFill="1" applyBorder="1" applyAlignment="1">
      <alignment horizontal="left" wrapText="1"/>
    </xf>
    <xf numFmtId="0" fontId="0" fillId="8" borderId="0" xfId="0" applyFill="1" applyBorder="1" applyAlignment="1">
      <alignment wrapText="1"/>
    </xf>
    <xf numFmtId="0" fontId="0" fillId="0" borderId="13" xfId="0" applyFill="1" applyBorder="1" applyAlignment="1">
      <alignment horizontal="left"/>
    </xf>
    <xf numFmtId="0" fontId="74" fillId="0" borderId="13" xfId="0" applyFont="1" applyFill="1" applyBorder="1" applyAlignment="1">
      <alignment horizontal="left" wrapText="1"/>
    </xf>
    <xf numFmtId="14" fontId="10" fillId="0" borderId="13" xfId="0" applyNumberFormat="1" applyFont="1" applyFill="1" applyBorder="1" applyAlignment="1">
      <alignment horizontal="left"/>
    </xf>
    <xf numFmtId="20" fontId="10" fillId="0" borderId="13" xfId="0" applyNumberFormat="1" applyFont="1" applyFill="1" applyBorder="1" applyAlignment="1">
      <alignment horizontal="left"/>
    </xf>
    <xf numFmtId="164" fontId="28" fillId="0" borderId="13" xfId="3" applyNumberFormat="1" applyFont="1" applyFill="1" applyBorder="1" applyAlignment="1">
      <alignment horizontal="right" wrapText="1"/>
    </xf>
    <xf numFmtId="164" fontId="28" fillId="0" borderId="13" xfId="3" applyNumberFormat="1" applyFont="1" applyFill="1" applyBorder="1" applyAlignment="1">
      <alignment horizontal="center" wrapText="1"/>
    </xf>
    <xf numFmtId="1" fontId="28" fillId="0" borderId="13" xfId="3" applyNumberFormat="1" applyFont="1" applyFill="1" applyBorder="1" applyAlignment="1">
      <alignment horizontal="right" wrapText="1"/>
    </xf>
    <xf numFmtId="1" fontId="28" fillId="0" borderId="13" xfId="3" applyNumberFormat="1" applyFont="1" applyFill="1" applyBorder="1" applyAlignment="1">
      <alignment horizontal="left" wrapText="1"/>
    </xf>
    <xf numFmtId="164" fontId="28" fillId="0" borderId="13" xfId="3" applyNumberFormat="1" applyFont="1" applyFill="1" applyBorder="1" applyAlignment="1">
      <alignment horizontal="left" wrapText="1"/>
    </xf>
    <xf numFmtId="164" fontId="32" fillId="0" borderId="13" xfId="0" applyNumberFormat="1" applyFont="1" applyFill="1" applyBorder="1"/>
    <xf numFmtId="2" fontId="28" fillId="0" borderId="13" xfId="3" applyNumberFormat="1" applyFont="1" applyFill="1" applyBorder="1" applyAlignment="1">
      <alignment horizontal="left" wrapText="1"/>
    </xf>
    <xf numFmtId="2" fontId="28" fillId="0" borderId="13" xfId="3" applyNumberFormat="1" applyFont="1" applyFill="1" applyBorder="1" applyAlignment="1">
      <alignment horizontal="right" wrapText="1"/>
    </xf>
    <xf numFmtId="0" fontId="3" fillId="63" borderId="1" xfId="0" applyFont="1" applyFill="1" applyBorder="1" applyAlignment="1">
      <alignment horizontal="center" wrapText="1"/>
    </xf>
    <xf numFmtId="0" fontId="3" fillId="64" borderId="1" xfId="0" applyFont="1" applyFill="1" applyBorder="1" applyAlignment="1">
      <alignment horizontal="center" wrapText="1"/>
    </xf>
    <xf numFmtId="0" fontId="3" fillId="64" borderId="0" xfId="0" applyFont="1" applyFill="1" applyBorder="1" applyAlignment="1">
      <alignment horizontal="center" wrapText="1"/>
    </xf>
    <xf numFmtId="0" fontId="0" fillId="0" borderId="0" xfId="0" applyFont="1" applyFill="1" applyBorder="1" applyAlignment="1">
      <alignment horizontal="right"/>
    </xf>
    <xf numFmtId="164" fontId="0" fillId="0" borderId="0" xfId="0" applyNumberFormat="1" applyFont="1" applyFill="1" applyBorder="1" applyAlignment="1">
      <alignment horizontal="right"/>
    </xf>
    <xf numFmtId="164" fontId="7" fillId="60" borderId="1" xfId="0" applyNumberFormat="1" applyFont="1" applyFill="1" applyBorder="1"/>
    <xf numFmtId="164" fontId="7" fillId="60" borderId="0" xfId="0" applyNumberFormat="1" applyFont="1" applyFill="1" applyBorder="1"/>
    <xf numFmtId="164" fontId="10" fillId="62" borderId="0" xfId="0" applyNumberFormat="1" applyFont="1" applyFill="1" applyBorder="1"/>
    <xf numFmtId="164" fontId="0" fillId="0" borderId="1" xfId="0" applyNumberFormat="1" applyFont="1" applyFill="1" applyBorder="1" applyAlignment="1">
      <alignment horizontal="center"/>
    </xf>
    <xf numFmtId="2" fontId="0" fillId="0" borderId="1" xfId="0" applyNumberFormat="1" applyFont="1" applyFill="1" applyBorder="1" applyAlignment="1">
      <alignment horizontal="center"/>
    </xf>
    <xf numFmtId="0" fontId="0" fillId="0" borderId="0" xfId="0" applyFont="1" applyBorder="1"/>
    <xf numFmtId="164" fontId="29" fillId="0" borderId="0" xfId="0" applyNumberFormat="1" applyFont="1" applyBorder="1"/>
    <xf numFmtId="49" fontId="0" fillId="63" borderId="0" xfId="0" applyNumberFormat="1" applyFont="1" applyFill="1" applyBorder="1" applyAlignment="1">
      <alignment horizontal="left" wrapText="1"/>
    </xf>
    <xf numFmtId="0" fontId="82" fillId="0" borderId="0" xfId="0" applyFont="1" applyFill="1" applyBorder="1" applyAlignment="1">
      <alignment horizontal="right"/>
    </xf>
    <xf numFmtId="0" fontId="0" fillId="64" borderId="0" xfId="0" applyFont="1" applyFill="1" applyBorder="1" applyAlignment="1">
      <alignment horizontal="left"/>
    </xf>
    <xf numFmtId="0" fontId="12" fillId="65" borderId="0" xfId="0" applyFont="1" applyFill="1" applyBorder="1" applyAlignment="1">
      <alignment horizontal="center" vertical="center" wrapText="1"/>
    </xf>
    <xf numFmtId="14" fontId="0" fillId="65" borderId="0" xfId="0" applyNumberFormat="1" applyFont="1" applyFill="1" applyBorder="1" applyAlignment="1">
      <alignment horizontal="left"/>
    </xf>
    <xf numFmtId="20" fontId="0" fillId="65" borderId="0" xfId="0" applyNumberFormat="1" applyFont="1" applyFill="1" applyBorder="1" applyAlignment="1">
      <alignment horizontal="left"/>
    </xf>
    <xf numFmtId="0" fontId="0" fillId="64" borderId="0" xfId="0" applyFill="1" applyBorder="1"/>
    <xf numFmtId="2" fontId="0" fillId="64" borderId="0" xfId="0" applyNumberFormat="1" applyFont="1" applyFill="1" applyBorder="1" applyAlignment="1">
      <alignment horizontal="center"/>
    </xf>
    <xf numFmtId="2" fontId="0" fillId="64" borderId="0" xfId="0" applyNumberFormat="1" applyFill="1" applyBorder="1" applyAlignment="1">
      <alignment horizontal="center"/>
    </xf>
    <xf numFmtId="2" fontId="28" fillId="64" borderId="0" xfId="0" applyNumberFormat="1" applyFont="1" applyFill="1" applyBorder="1" applyAlignment="1">
      <alignment horizontal="center"/>
    </xf>
    <xf numFmtId="2" fontId="28" fillId="63" borderId="0" xfId="0" applyNumberFormat="1" applyFont="1" applyFill="1" applyBorder="1" applyAlignment="1">
      <alignment horizontal="center"/>
    </xf>
    <xf numFmtId="165" fontId="0" fillId="64" borderId="0" xfId="0" applyNumberFormat="1" applyFont="1" applyFill="1" applyBorder="1" applyAlignment="1">
      <alignment horizontal="center"/>
    </xf>
    <xf numFmtId="2" fontId="10" fillId="64" borderId="0" xfId="0" applyNumberFormat="1" applyFont="1" applyFill="1" applyBorder="1" applyAlignment="1">
      <alignment horizontal="center"/>
    </xf>
    <xf numFmtId="1" fontId="0" fillId="64" borderId="0" xfId="0" applyNumberFormat="1" applyFont="1" applyFill="1" applyBorder="1" applyAlignment="1">
      <alignment horizontal="center"/>
    </xf>
    <xf numFmtId="164" fontId="10" fillId="64"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70" fillId="66" borderId="0" xfId="0" applyNumberFormat="1" applyFont="1" applyFill="1" applyBorder="1" applyAlignment="1">
      <alignment horizontal="left"/>
    </xf>
    <xf numFmtId="0" fontId="70" fillId="66" borderId="0" xfId="0" applyFont="1" applyFill="1" applyBorder="1" applyAlignment="1">
      <alignment horizontal="left"/>
    </xf>
    <xf numFmtId="164" fontId="80" fillId="66" borderId="0" xfId="3" applyNumberFormat="1" applyFont="1" applyFill="1" applyBorder="1" applyAlignment="1">
      <alignment horizontal="left" wrapText="1"/>
    </xf>
    <xf numFmtId="164" fontId="10" fillId="66" borderId="0" xfId="0" applyNumberFormat="1" applyFont="1" applyFill="1" applyBorder="1" applyAlignment="1">
      <alignment horizontal="left"/>
    </xf>
    <xf numFmtId="0" fontId="3" fillId="0" borderId="0" xfId="0" applyFont="1" applyBorder="1"/>
    <xf numFmtId="0" fontId="79" fillId="0" borderId="0" xfId="0" applyFont="1" applyFill="1" applyBorder="1" applyAlignment="1"/>
    <xf numFmtId="0" fontId="3" fillId="27" borderId="0" xfId="0" applyFont="1" applyFill="1" applyBorder="1"/>
    <xf numFmtId="0" fontId="55" fillId="0" borderId="0" xfId="0" applyFont="1" applyFill="1" applyBorder="1"/>
    <xf numFmtId="0" fontId="79" fillId="60" borderId="1" xfId="0" applyFont="1" applyFill="1" applyBorder="1" applyAlignment="1">
      <alignment horizontal="left"/>
    </xf>
    <xf numFmtId="0" fontId="79" fillId="60" borderId="1" xfId="0" applyFont="1" applyFill="1" applyBorder="1"/>
    <xf numFmtId="0" fontId="79" fillId="0" borderId="0" xfId="0" applyFont="1" applyFill="1" applyBorder="1" applyAlignment="1">
      <alignment horizontal="right"/>
    </xf>
    <xf numFmtId="0" fontId="83" fillId="0" borderId="0" xfId="0" applyFont="1" applyFill="1" applyBorder="1"/>
    <xf numFmtId="0" fontId="42" fillId="0" borderId="0" xfId="0" applyFont="1" applyFill="1" applyBorder="1"/>
    <xf numFmtId="0" fontId="79" fillId="0" borderId="1" xfId="0" applyFont="1" applyFill="1" applyBorder="1"/>
    <xf numFmtId="0" fontId="79" fillId="60" borderId="0" xfId="0" applyFont="1" applyFill="1" applyBorder="1" applyAlignment="1">
      <alignment horizontal="left"/>
    </xf>
    <xf numFmtId="0" fontId="70" fillId="62" borderId="0" xfId="0" applyFont="1" applyFill="1" applyBorder="1" applyAlignment="1">
      <alignment horizontal="left"/>
    </xf>
    <xf numFmtId="0" fontId="55" fillId="7" borderId="0" xfId="0" applyFont="1" applyFill="1" applyBorder="1"/>
    <xf numFmtId="1" fontId="79" fillId="0" borderId="0" xfId="0" applyNumberFormat="1" applyFont="1" applyFill="1" applyBorder="1"/>
    <xf numFmtId="0" fontId="79" fillId="0" borderId="0" xfId="0" applyFont="1" applyBorder="1" applyAlignment="1">
      <alignment horizontal="left"/>
    </xf>
    <xf numFmtId="1" fontId="12" fillId="0" borderId="0" xfId="0" applyNumberFormat="1" applyFont="1" applyFill="1" applyBorder="1" applyAlignment="1">
      <alignment wrapText="1"/>
    </xf>
    <xf numFmtId="0" fontId="79" fillId="8" borderId="0" xfId="0" applyFont="1" applyFill="1" applyBorder="1" applyAlignment="1">
      <alignment wrapText="1"/>
    </xf>
    <xf numFmtId="0" fontId="79" fillId="60" borderId="0" xfId="0" applyFont="1" applyFill="1" applyBorder="1"/>
    <xf numFmtId="0" fontId="70" fillId="62" borderId="0" xfId="0" applyFont="1" applyFill="1" applyBorder="1"/>
    <xf numFmtId="2" fontId="43" fillId="7" borderId="15" xfId="0" applyNumberFormat="1" applyFont="1" applyFill="1" applyBorder="1"/>
    <xf numFmtId="0" fontId="79" fillId="7" borderId="16" xfId="0" applyFont="1" applyFill="1" applyBorder="1"/>
    <xf numFmtId="2" fontId="43" fillId="7" borderId="17" xfId="0" applyNumberFormat="1" applyFont="1" applyFill="1" applyBorder="1"/>
    <xf numFmtId="0" fontId="42" fillId="60" borderId="0" xfId="0" applyFont="1" applyFill="1" applyBorder="1"/>
    <xf numFmtId="0" fontId="79" fillId="60" borderId="0" xfId="0" applyFont="1" applyFill="1" applyBorder="1" applyAlignment="1"/>
    <xf numFmtId="1" fontId="79" fillId="60" borderId="0" xfId="0" applyNumberFormat="1" applyFont="1" applyFill="1" applyBorder="1"/>
    <xf numFmtId="2" fontId="43" fillId="7" borderId="18" xfId="0" applyNumberFormat="1" applyFont="1" applyFill="1" applyBorder="1"/>
    <xf numFmtId="0" fontId="43" fillId="7" borderId="0" xfId="0" applyFont="1" applyFill="1" applyBorder="1" applyAlignment="1">
      <alignment horizontal="left"/>
    </xf>
    <xf numFmtId="0" fontId="79" fillId="7" borderId="19" xfId="0" applyFont="1" applyFill="1" applyBorder="1"/>
    <xf numFmtId="164" fontId="43" fillId="7" borderId="18" xfId="0" applyNumberFormat="1" applyFont="1" applyFill="1" applyBorder="1"/>
    <xf numFmtId="0" fontId="79" fillId="27" borderId="0" xfId="0" applyFont="1" applyFill="1" applyBorder="1"/>
    <xf numFmtId="0" fontId="43" fillId="6" borderId="0" xfId="0" applyFont="1" applyFill="1" applyBorder="1"/>
    <xf numFmtId="0" fontId="70" fillId="6" borderId="1" xfId="0" applyFont="1" applyFill="1" applyBorder="1"/>
    <xf numFmtId="0" fontId="70" fillId="6" borderId="0" xfId="0" applyFont="1" applyFill="1" applyBorder="1"/>
    <xf numFmtId="0" fontId="42" fillId="6" borderId="0" xfId="0" applyFont="1" applyFill="1" applyBorder="1"/>
    <xf numFmtId="0" fontId="79" fillId="5" borderId="0" xfId="0" applyFont="1" applyFill="1" applyBorder="1"/>
    <xf numFmtId="164" fontId="43" fillId="7" borderId="20" xfId="0" applyNumberFormat="1" applyFont="1" applyFill="1" applyBorder="1"/>
    <xf numFmtId="0" fontId="43" fillId="7" borderId="21" xfId="0" applyFont="1" applyFill="1" applyBorder="1" applyAlignment="1">
      <alignment horizontal="left"/>
    </xf>
    <xf numFmtId="0" fontId="79" fillId="7" borderId="22" xfId="0" applyFont="1" applyFill="1" applyBorder="1"/>
    <xf numFmtId="0" fontId="25" fillId="5" borderId="0" xfId="0" applyFont="1" applyFill="1" applyBorder="1"/>
    <xf numFmtId="0" fontId="79" fillId="5" borderId="1" xfId="0" applyFont="1" applyFill="1" applyBorder="1"/>
    <xf numFmtId="0" fontId="43" fillId="60" borderId="0" xfId="0" applyFont="1" applyFill="1" applyBorder="1"/>
    <xf numFmtId="0" fontId="43" fillId="60" borderId="0" xfId="0" applyFont="1" applyFill="1" applyBorder="1" applyAlignment="1">
      <alignment horizontal="right"/>
    </xf>
    <xf numFmtId="0" fontId="43" fillId="60" borderId="1" xfId="0" applyFont="1" applyFill="1" applyBorder="1"/>
    <xf numFmtId="2" fontId="43" fillId="60" borderId="1" xfId="0" applyNumberFormat="1" applyFont="1" applyFill="1" applyBorder="1"/>
    <xf numFmtId="165" fontId="43" fillId="60" borderId="1" xfId="0" applyNumberFormat="1" applyFont="1" applyFill="1" applyBorder="1"/>
    <xf numFmtId="165" fontId="43" fillId="60" borderId="0" xfId="0" applyNumberFormat="1" applyFont="1" applyFill="1" applyBorder="1"/>
    <xf numFmtId="165" fontId="43" fillId="62" borderId="0" xfId="0" applyNumberFormat="1" applyFont="1" applyFill="1" applyBorder="1"/>
    <xf numFmtId="164" fontId="43" fillId="60" borderId="0" xfId="0" applyNumberFormat="1" applyFont="1" applyFill="1" applyBorder="1"/>
    <xf numFmtId="164" fontId="43" fillId="60" borderId="1" xfId="0" applyNumberFormat="1" applyFont="1" applyFill="1" applyBorder="1"/>
    <xf numFmtId="2" fontId="43" fillId="60" borderId="0" xfId="0" applyNumberFormat="1" applyFont="1" applyFill="1" applyBorder="1"/>
    <xf numFmtId="0" fontId="43" fillId="11" borderId="0" xfId="0" applyFont="1" applyFill="1" applyBorder="1" applyAlignment="1">
      <alignment horizontal="center" wrapText="1"/>
    </xf>
    <xf numFmtId="1" fontId="43" fillId="11" borderId="0" xfId="0" applyNumberFormat="1" applyFont="1" applyFill="1" applyBorder="1" applyAlignment="1">
      <alignment horizontal="center" wrapText="1"/>
    </xf>
    <xf numFmtId="1" fontId="43" fillId="7" borderId="0" xfId="0" applyNumberFormat="1" applyFont="1" applyFill="1" applyBorder="1" applyAlignment="1">
      <alignment horizontal="center" wrapText="1"/>
    </xf>
    <xf numFmtId="0" fontId="79" fillId="0" borderId="0" xfId="0" quotePrefix="1" applyFont="1" applyBorder="1"/>
    <xf numFmtId="0" fontId="79" fillId="9" borderId="2" xfId="0" applyFont="1" applyFill="1" applyBorder="1" applyAlignment="1">
      <alignment horizontal="left"/>
    </xf>
    <xf numFmtId="0" fontId="79" fillId="0" borderId="2" xfId="0" applyFont="1" applyFill="1" applyBorder="1" applyAlignment="1">
      <alignment horizontal="left"/>
    </xf>
    <xf numFmtId="1" fontId="79" fillId="0" borderId="2" xfId="0" quotePrefix="1" applyNumberFormat="1" applyFont="1" applyFill="1" applyBorder="1" applyAlignment="1">
      <alignment horizontal="left"/>
    </xf>
    <xf numFmtId="1" fontId="79" fillId="0" borderId="2" xfId="0" applyNumberFormat="1" applyFont="1" applyFill="1" applyBorder="1" applyAlignment="1">
      <alignment horizontal="left"/>
    </xf>
    <xf numFmtId="0" fontId="70" fillId="27" borderId="2" xfId="0" applyFont="1" applyFill="1" applyBorder="1" applyAlignment="1">
      <alignment horizontal="left"/>
    </xf>
    <xf numFmtId="0" fontId="70" fillId="0" borderId="2" xfId="0" applyFont="1" applyFill="1" applyBorder="1" applyAlignment="1">
      <alignment horizontal="left"/>
    </xf>
    <xf numFmtId="14" fontId="79" fillId="0" borderId="2" xfId="0" applyNumberFormat="1" applyFont="1" applyFill="1" applyBorder="1" applyAlignment="1">
      <alignment horizontal="left"/>
    </xf>
    <xf numFmtId="20" fontId="79" fillId="0" borderId="2" xfId="0" applyNumberFormat="1" applyFont="1" applyFill="1" applyBorder="1" applyAlignment="1">
      <alignment horizontal="left"/>
    </xf>
    <xf numFmtId="0" fontId="79" fillId="9" borderId="2" xfId="0" applyFont="1" applyFill="1" applyBorder="1" applyAlignment="1">
      <alignment horizontal="right"/>
    </xf>
    <xf numFmtId="164" fontId="42" fillId="60" borderId="1" xfId="0" applyNumberFormat="1" applyFont="1" applyFill="1" applyBorder="1"/>
    <xf numFmtId="164" fontId="42" fillId="9" borderId="2" xfId="0" applyNumberFormat="1" applyFont="1" applyFill="1" applyBorder="1"/>
    <xf numFmtId="0" fontId="79" fillId="9" borderId="2" xfId="0" applyFont="1" applyFill="1" applyBorder="1" applyAlignment="1">
      <alignment horizontal="center"/>
    </xf>
    <xf numFmtId="164" fontId="43" fillId="62" borderId="0" xfId="0" applyNumberFormat="1" applyFont="1" applyFill="1" applyBorder="1"/>
    <xf numFmtId="164" fontId="42" fillId="60" borderId="0" xfId="0" applyNumberFormat="1" applyFont="1" applyFill="1" applyBorder="1"/>
    <xf numFmtId="164" fontId="79" fillId="9" borderId="2" xfId="0" applyNumberFormat="1" applyFont="1" applyFill="1" applyBorder="1" applyAlignment="1">
      <alignment horizontal="right"/>
    </xf>
    <xf numFmtId="0" fontId="79" fillId="0" borderId="2" xfId="0" applyFont="1" applyBorder="1"/>
    <xf numFmtId="0" fontId="79" fillId="9" borderId="0" xfId="0" applyFont="1" applyFill="1" applyBorder="1" applyAlignment="1">
      <alignment horizontal="left"/>
    </xf>
    <xf numFmtId="172" fontId="43" fillId="2" borderId="0" xfId="0" applyNumberFormat="1" applyFont="1" applyFill="1" applyBorder="1" applyAlignment="1">
      <alignment horizontal="left"/>
    </xf>
    <xf numFmtId="1" fontId="79" fillId="0" borderId="0" xfId="0" applyNumberFormat="1" applyFont="1" applyFill="1" applyBorder="1" applyAlignment="1">
      <alignment horizontal="left"/>
    </xf>
    <xf numFmtId="0" fontId="70" fillId="18" borderId="0" xfId="0" applyFont="1" applyFill="1" applyBorder="1" applyAlignment="1">
      <alignment horizontal="left"/>
    </xf>
    <xf numFmtId="0" fontId="79" fillId="27" borderId="0" xfId="0" applyFont="1" applyFill="1" applyBorder="1" applyAlignment="1">
      <alignment horizontal="left" wrapText="1"/>
    </xf>
    <xf numFmtId="49" fontId="79" fillId="27" borderId="0" xfId="0" applyNumberFormat="1" applyFont="1" applyFill="1" applyBorder="1" applyAlignment="1">
      <alignment horizontal="left" wrapText="1"/>
    </xf>
    <xf numFmtId="0" fontId="70" fillId="0" borderId="0" xfId="0" applyFont="1" applyFill="1" applyBorder="1" applyAlignment="1">
      <alignment horizontal="left"/>
    </xf>
    <xf numFmtId="0" fontId="45" fillId="0" borderId="0" xfId="0" applyFont="1" applyBorder="1" applyAlignment="1">
      <alignment vertical="center"/>
    </xf>
    <xf numFmtId="14" fontId="79" fillId="0" borderId="0" xfId="0" applyNumberFormat="1" applyFont="1" applyFill="1" applyBorder="1" applyAlignment="1">
      <alignment horizontal="left"/>
    </xf>
    <xf numFmtId="167" fontId="43" fillId="2" borderId="0" xfId="0" applyNumberFormat="1" applyFont="1" applyFill="1" applyBorder="1" applyAlignment="1">
      <alignment horizontal="left"/>
    </xf>
    <xf numFmtId="0" fontId="79" fillId="9" borderId="0" xfId="0" applyFont="1" applyFill="1" applyBorder="1" applyAlignment="1">
      <alignment horizontal="right"/>
    </xf>
    <xf numFmtId="0" fontId="70" fillId="9" borderId="0" xfId="0" applyFont="1" applyFill="1" applyBorder="1" applyAlignment="1">
      <alignment horizontal="center"/>
    </xf>
    <xf numFmtId="164" fontId="70" fillId="9" borderId="0" xfId="0" applyNumberFormat="1" applyFont="1" applyFill="1" applyBorder="1" applyAlignment="1">
      <alignment horizontal="center"/>
    </xf>
    <xf numFmtId="164" fontId="79" fillId="9" borderId="0" xfId="0" applyNumberFormat="1" applyFont="1" applyFill="1" applyBorder="1" applyAlignment="1">
      <alignment horizontal="center"/>
    </xf>
    <xf numFmtId="164" fontId="42" fillId="9" borderId="0" xfId="0" applyNumberFormat="1" applyFont="1" applyFill="1" applyBorder="1"/>
    <xf numFmtId="2" fontId="84" fillId="10" borderId="0" xfId="0" applyNumberFormat="1" applyFont="1" applyFill="1" applyBorder="1" applyAlignment="1">
      <alignment horizontal="center"/>
    </xf>
    <xf numFmtId="0" fontId="42" fillId="0" borderId="0" xfId="0" applyFont="1" applyFill="1" applyBorder="1" applyAlignment="1">
      <alignment horizontal="center"/>
    </xf>
    <xf numFmtId="2" fontId="79" fillId="10" borderId="1" xfId="0" applyNumberFormat="1" applyFont="1" applyFill="1" applyBorder="1" applyAlignment="1">
      <alignment horizontal="center"/>
    </xf>
    <xf numFmtId="0" fontId="79" fillId="9" borderId="0" xfId="0" applyFont="1" applyFill="1" applyBorder="1" applyAlignment="1">
      <alignment horizontal="center"/>
    </xf>
    <xf numFmtId="0" fontId="79" fillId="9" borderId="0" xfId="0" applyFont="1" applyFill="1" applyBorder="1"/>
    <xf numFmtId="0" fontId="79" fillId="10" borderId="0" xfId="0" applyFont="1" applyFill="1" applyBorder="1"/>
    <xf numFmtId="172" fontId="43" fillId="19" borderId="0" xfId="0" applyNumberFormat="1" applyFont="1" applyFill="1" applyBorder="1" applyAlignment="1">
      <alignment horizontal="left"/>
    </xf>
    <xf numFmtId="0" fontId="79" fillId="27" borderId="0" xfId="0" applyFont="1" applyFill="1" applyBorder="1" applyAlignment="1">
      <alignment horizontal="left"/>
    </xf>
    <xf numFmtId="1" fontId="79" fillId="27" borderId="0" xfId="0" quotePrefix="1" applyNumberFormat="1" applyFont="1" applyFill="1" applyBorder="1" applyAlignment="1">
      <alignment horizontal="left"/>
    </xf>
    <xf numFmtId="167" fontId="43" fillId="19" borderId="0" xfId="0" applyNumberFormat="1" applyFont="1" applyFill="1" applyBorder="1" applyAlignment="1">
      <alignment horizontal="left"/>
    </xf>
    <xf numFmtId="165" fontId="79" fillId="10" borderId="0" xfId="0" applyNumberFormat="1" applyFont="1" applyFill="1" applyBorder="1" applyAlignment="1">
      <alignment horizontal="center"/>
    </xf>
    <xf numFmtId="2" fontId="79" fillId="9" borderId="0" xfId="0" applyNumberFormat="1" applyFont="1" applyFill="1" applyBorder="1" applyAlignment="1">
      <alignment horizontal="center"/>
    </xf>
    <xf numFmtId="172" fontId="43" fillId="20" borderId="0" xfId="0" applyNumberFormat="1" applyFont="1" applyFill="1" applyBorder="1" applyAlignment="1">
      <alignment horizontal="left"/>
    </xf>
    <xf numFmtId="1" fontId="79" fillId="0" borderId="0" xfId="0" applyNumberFormat="1" applyFont="1" applyFill="1" applyBorder="1" applyAlignment="1">
      <alignment horizontal="right"/>
    </xf>
    <xf numFmtId="167" fontId="43" fillId="20" borderId="0" xfId="0" applyNumberFormat="1" applyFont="1" applyFill="1" applyBorder="1" applyAlignment="1">
      <alignment horizontal="left"/>
    </xf>
    <xf numFmtId="164" fontId="79" fillId="9" borderId="0" xfId="0" applyNumberFormat="1" applyFont="1" applyFill="1" applyBorder="1" applyAlignment="1">
      <alignment horizontal="right"/>
    </xf>
    <xf numFmtId="165" fontId="79" fillId="9" borderId="0" xfId="0" applyNumberFormat="1" applyFont="1" applyFill="1" applyBorder="1" applyAlignment="1">
      <alignment horizontal="center"/>
    </xf>
    <xf numFmtId="0" fontId="55" fillId="9" borderId="0" xfId="0" applyFont="1" applyFill="1" applyBorder="1" applyAlignment="1">
      <alignment horizontal="center"/>
    </xf>
    <xf numFmtId="2" fontId="79" fillId="9" borderId="1" xfId="0" applyNumberFormat="1" applyFont="1" applyFill="1" applyBorder="1" applyAlignment="1">
      <alignment horizontal="center"/>
    </xf>
    <xf numFmtId="164" fontId="79" fillId="7" borderId="0" xfId="0" applyNumberFormat="1" applyFont="1" applyFill="1" applyBorder="1" applyAlignment="1">
      <alignment horizontal="center"/>
    </xf>
    <xf numFmtId="164" fontId="70" fillId="9" borderId="0" xfId="0" applyNumberFormat="1" applyFont="1" applyFill="1" applyBorder="1" applyAlignment="1">
      <alignment horizontal="right"/>
    </xf>
    <xf numFmtId="0" fontId="70" fillId="10" borderId="0" xfId="0" applyFont="1" applyFill="1" applyBorder="1" applyAlignment="1">
      <alignment horizontal="center"/>
    </xf>
    <xf numFmtId="0" fontId="43" fillId="2" borderId="0" xfId="0" applyFont="1" applyFill="1" applyBorder="1" applyAlignment="1">
      <alignment horizontal="left"/>
    </xf>
    <xf numFmtId="0" fontId="70" fillId="0" borderId="0" xfId="0" applyFont="1" applyFill="1" applyBorder="1" applyAlignment="1">
      <alignment horizontal="center"/>
    </xf>
    <xf numFmtId="164" fontId="70" fillId="0" borderId="0" xfId="0" applyNumberFormat="1" applyFont="1" applyFill="1" applyBorder="1" applyAlignment="1">
      <alignment horizontal="center"/>
    </xf>
    <xf numFmtId="164" fontId="79" fillId="0" borderId="0" xfId="0" applyNumberFormat="1" applyFont="1" applyFill="1" applyBorder="1" applyAlignment="1">
      <alignment horizontal="center"/>
    </xf>
    <xf numFmtId="2" fontId="79" fillId="5" borderId="0" xfId="0" applyNumberFormat="1" applyFont="1" applyFill="1" applyBorder="1" applyAlignment="1">
      <alignment horizontal="center"/>
    </xf>
    <xf numFmtId="0" fontId="79" fillId="0" borderId="0" xfId="0" applyFont="1" applyFill="1" applyBorder="1" applyAlignment="1">
      <alignment horizontal="center"/>
    </xf>
    <xf numFmtId="0" fontId="43" fillId="19" borderId="0" xfId="0" applyFont="1" applyFill="1" applyBorder="1" applyAlignment="1">
      <alignment horizontal="left"/>
    </xf>
    <xf numFmtId="2" fontId="79" fillId="10" borderId="0" xfId="0" applyNumberFormat="1" applyFont="1" applyFill="1" applyBorder="1" applyAlignment="1">
      <alignment horizontal="center"/>
    </xf>
    <xf numFmtId="2" fontId="79" fillId="0" borderId="0" xfId="0" applyNumberFormat="1" applyFont="1" applyBorder="1" applyAlignment="1">
      <alignment horizontal="center"/>
    </xf>
    <xf numFmtId="0" fontId="43" fillId="20" borderId="0" xfId="0" applyFont="1" applyFill="1" applyBorder="1" applyAlignment="1">
      <alignment horizontal="left"/>
    </xf>
    <xf numFmtId="0" fontId="55" fillId="9" borderId="0" xfId="0" applyFont="1" applyFill="1" applyBorder="1" applyAlignment="1">
      <alignment horizontal="left"/>
    </xf>
    <xf numFmtId="0" fontId="55" fillId="0" borderId="0" xfId="0" applyFont="1" applyFill="1" applyBorder="1" applyAlignment="1">
      <alignment horizontal="left"/>
    </xf>
    <xf numFmtId="1" fontId="55" fillId="0" borderId="0" xfId="0" applyNumberFormat="1" applyFont="1" applyFill="1" applyBorder="1" applyAlignment="1">
      <alignment horizontal="left"/>
    </xf>
    <xf numFmtId="0" fontId="43" fillId="18" borderId="0" xfId="0" applyFont="1" applyFill="1" applyBorder="1" applyAlignment="1">
      <alignment horizontal="left"/>
    </xf>
    <xf numFmtId="0" fontId="43" fillId="0" borderId="0" xfId="0" applyFont="1" applyFill="1" applyBorder="1" applyAlignment="1">
      <alignment horizontal="left"/>
    </xf>
    <xf numFmtId="20" fontId="55" fillId="0" borderId="0" xfId="0" applyNumberFormat="1" applyFont="1" applyFill="1" applyBorder="1" applyAlignment="1">
      <alignment horizontal="left"/>
    </xf>
    <xf numFmtId="0" fontId="55" fillId="9" borderId="0" xfId="0" applyFont="1" applyFill="1" applyBorder="1" applyAlignment="1">
      <alignment horizontal="right"/>
    </xf>
    <xf numFmtId="164" fontId="55" fillId="9" borderId="0" xfId="0" applyNumberFormat="1" applyFont="1" applyFill="1" applyBorder="1" applyAlignment="1">
      <alignment horizontal="right"/>
    </xf>
    <xf numFmtId="0" fontId="43" fillId="0" borderId="0" xfId="0" applyFont="1" applyFill="1" applyBorder="1" applyAlignment="1">
      <alignment horizontal="center"/>
    </xf>
    <xf numFmtId="164" fontId="43" fillId="0" borderId="0" xfId="0" applyNumberFormat="1" applyFont="1" applyFill="1" applyBorder="1" applyAlignment="1">
      <alignment horizontal="center"/>
    </xf>
    <xf numFmtId="164" fontId="55" fillId="0" borderId="0" xfId="0" applyNumberFormat="1" applyFont="1" applyFill="1" applyBorder="1" applyAlignment="1">
      <alignment horizontal="center"/>
    </xf>
    <xf numFmtId="2" fontId="55" fillId="10" borderId="0" xfId="0" applyNumberFormat="1" applyFont="1" applyFill="1" applyBorder="1" applyAlignment="1">
      <alignment horizontal="center"/>
    </xf>
    <xf numFmtId="2" fontId="55" fillId="0" borderId="0" xfId="0" applyNumberFormat="1" applyFont="1" applyBorder="1" applyAlignment="1">
      <alignment horizontal="center"/>
    </xf>
    <xf numFmtId="2" fontId="55" fillId="10" borderId="1" xfId="0" applyNumberFormat="1" applyFont="1" applyFill="1" applyBorder="1" applyAlignment="1">
      <alignment horizontal="center"/>
    </xf>
    <xf numFmtId="0" fontId="55" fillId="0" borderId="0" xfId="0" applyFont="1" applyFill="1" applyBorder="1" applyAlignment="1">
      <alignment horizontal="center"/>
    </xf>
    <xf numFmtId="0" fontId="55" fillId="10" borderId="0" xfId="0" applyFont="1" applyFill="1" applyBorder="1"/>
    <xf numFmtId="172" fontId="43" fillId="5" borderId="0" xfId="0" applyNumberFormat="1" applyFont="1" applyFill="1" applyBorder="1" applyAlignment="1">
      <alignment horizontal="left"/>
    </xf>
    <xf numFmtId="0" fontId="70" fillId="27" borderId="0" xfId="0" applyFont="1" applyFill="1" applyBorder="1" applyAlignment="1">
      <alignment horizontal="left"/>
    </xf>
    <xf numFmtId="0" fontId="43" fillId="5" borderId="0" xfId="0" applyFont="1" applyFill="1" applyBorder="1" applyAlignment="1">
      <alignment horizontal="left"/>
    </xf>
    <xf numFmtId="0" fontId="70" fillId="16" borderId="0" xfId="0" applyFont="1" applyFill="1" applyBorder="1" applyAlignment="1">
      <alignment horizontal="left"/>
    </xf>
    <xf numFmtId="164" fontId="70" fillId="0" borderId="0" xfId="0" applyNumberFormat="1" applyFont="1" applyBorder="1" applyAlignment="1">
      <alignment horizontal="center"/>
    </xf>
    <xf numFmtId="1" fontId="43" fillId="0" borderId="0" xfId="0" applyNumberFormat="1" applyFont="1" applyFill="1" applyBorder="1" applyAlignment="1">
      <alignment horizontal="left" vertical="center"/>
    </xf>
    <xf numFmtId="0" fontId="55" fillId="0" borderId="0" xfId="0" applyFont="1" applyBorder="1" applyAlignment="1">
      <alignment horizontal="center"/>
    </xf>
    <xf numFmtId="164" fontId="43" fillId="0" borderId="0" xfId="0" applyNumberFormat="1" applyFont="1" applyBorder="1" applyAlignment="1">
      <alignment horizontal="center"/>
    </xf>
    <xf numFmtId="0" fontId="79" fillId="0" borderId="0" xfId="0" applyFont="1" applyBorder="1" applyAlignment="1">
      <alignment horizontal="center"/>
    </xf>
    <xf numFmtId="0" fontId="43" fillId="16" borderId="0" xfId="0" applyFont="1" applyFill="1" applyBorder="1" applyAlignment="1">
      <alignment horizontal="left"/>
    </xf>
    <xf numFmtId="0" fontId="70" fillId="0" borderId="0" xfId="0" applyFont="1" applyBorder="1" applyAlignment="1">
      <alignment horizontal="left"/>
    </xf>
    <xf numFmtId="0" fontId="79" fillId="0" borderId="0" xfId="0" applyFont="1" applyBorder="1" applyAlignment="1">
      <alignment horizontal="right"/>
    </xf>
    <xf numFmtId="164" fontId="79" fillId="0" borderId="0" xfId="0" applyNumberFormat="1" applyFont="1" applyFill="1" applyBorder="1" applyAlignment="1">
      <alignment horizontal="right"/>
    </xf>
    <xf numFmtId="165" fontId="70" fillId="0" borderId="0" xfId="0" applyNumberFormat="1" applyFont="1" applyBorder="1" applyAlignment="1">
      <alignment horizontal="center"/>
    </xf>
    <xf numFmtId="165" fontId="79" fillId="0" borderId="0" xfId="0" applyNumberFormat="1" applyFont="1" applyBorder="1" applyAlignment="1">
      <alignment horizontal="center"/>
    </xf>
    <xf numFmtId="2" fontId="79" fillId="0" borderId="1" xfId="0" applyNumberFormat="1" applyFont="1" applyFill="1" applyBorder="1" applyAlignment="1">
      <alignment horizontal="center"/>
    </xf>
    <xf numFmtId="172" fontId="70" fillId="17" borderId="0" xfId="0" applyNumberFormat="1" applyFont="1" applyFill="1" applyBorder="1" applyAlignment="1">
      <alignment horizontal="left"/>
    </xf>
    <xf numFmtId="0" fontId="70" fillId="9" borderId="0" xfId="0" applyFont="1" applyFill="1" applyBorder="1" applyAlignment="1">
      <alignment horizontal="left"/>
    </xf>
    <xf numFmtId="172" fontId="70" fillId="27" borderId="0" xfId="0" applyNumberFormat="1" applyFont="1" applyFill="1" applyBorder="1" applyAlignment="1">
      <alignment horizontal="left"/>
    </xf>
    <xf numFmtId="0" fontId="70" fillId="17" borderId="0" xfId="0" applyFont="1" applyFill="1" applyBorder="1" applyAlignment="1">
      <alignment horizontal="left"/>
    </xf>
    <xf numFmtId="164" fontId="25" fillId="9" borderId="0" xfId="0" applyNumberFormat="1" applyFont="1" applyFill="1" applyBorder="1"/>
    <xf numFmtId="172" fontId="70" fillId="21" borderId="0" xfId="0" applyNumberFormat="1" applyFont="1" applyFill="1" applyBorder="1" applyAlignment="1">
      <alignment horizontal="left"/>
    </xf>
    <xf numFmtId="0" fontId="70" fillId="21" borderId="0" xfId="0" applyFont="1" applyFill="1" applyBorder="1" applyAlignment="1">
      <alignment horizontal="left"/>
    </xf>
    <xf numFmtId="0" fontId="25" fillId="0" borderId="0" xfId="0" applyFont="1" applyFill="1" applyBorder="1" applyAlignment="1">
      <alignment horizontal="left"/>
    </xf>
    <xf numFmtId="14" fontId="70" fillId="0" borderId="0" xfId="0" applyNumberFormat="1" applyFont="1" applyFill="1" applyBorder="1" applyAlignment="1">
      <alignment horizontal="left"/>
    </xf>
    <xf numFmtId="0" fontId="25" fillId="9" borderId="0" xfId="0" applyFont="1" applyFill="1" applyBorder="1" applyAlignment="1">
      <alignment horizontal="right"/>
    </xf>
    <xf numFmtId="0" fontId="25" fillId="9" borderId="0" xfId="0" applyFont="1" applyFill="1" applyBorder="1" applyAlignment="1">
      <alignment horizontal="center"/>
    </xf>
    <xf numFmtId="2" fontId="25" fillId="9" borderId="0" xfId="0" applyNumberFormat="1" applyFont="1" applyFill="1" applyBorder="1" applyAlignment="1">
      <alignment horizontal="center"/>
    </xf>
    <xf numFmtId="0" fontId="42" fillId="9" borderId="0" xfId="0" applyFont="1" applyFill="1" applyBorder="1" applyAlignment="1">
      <alignment horizontal="center"/>
    </xf>
    <xf numFmtId="2" fontId="25" fillId="9" borderId="1" xfId="0" applyNumberFormat="1" applyFont="1" applyFill="1" applyBorder="1" applyAlignment="1">
      <alignment horizontal="center"/>
    </xf>
    <xf numFmtId="0" fontId="25" fillId="9" borderId="0" xfId="0" applyFont="1" applyFill="1" applyBorder="1"/>
    <xf numFmtId="0" fontId="55" fillId="7" borderId="0" xfId="0" applyFont="1" applyFill="1" applyBorder="1" applyAlignment="1">
      <alignment horizontal="left"/>
    </xf>
    <xf numFmtId="172" fontId="43" fillId="17" borderId="0" xfId="0" applyNumberFormat="1" applyFont="1" applyFill="1" applyBorder="1" applyAlignment="1">
      <alignment horizontal="left"/>
    </xf>
    <xf numFmtId="0" fontId="55" fillId="27" borderId="0" xfId="0" applyFont="1" applyFill="1" applyBorder="1" applyAlignment="1">
      <alignment horizontal="left"/>
    </xf>
    <xf numFmtId="1" fontId="55" fillId="7" borderId="0" xfId="0" applyNumberFormat="1" applyFont="1" applyFill="1" applyBorder="1" applyAlignment="1">
      <alignment horizontal="left"/>
    </xf>
    <xf numFmtId="0" fontId="43" fillId="9" borderId="0" xfId="0" applyFont="1" applyFill="1" applyBorder="1" applyAlignment="1">
      <alignment horizontal="left"/>
    </xf>
    <xf numFmtId="172" fontId="43" fillId="27" borderId="0" xfId="0" applyNumberFormat="1" applyFont="1" applyFill="1" applyBorder="1" applyAlignment="1">
      <alignment horizontal="left"/>
    </xf>
    <xf numFmtId="14" fontId="43" fillId="0" borderId="0" xfId="0" applyNumberFormat="1" applyFont="1" applyFill="1" applyBorder="1" applyAlignment="1">
      <alignment horizontal="left"/>
    </xf>
    <xf numFmtId="0" fontId="43" fillId="17" borderId="0" xfId="0" applyFont="1" applyFill="1" applyBorder="1" applyAlignment="1">
      <alignment horizontal="left"/>
    </xf>
    <xf numFmtId="0" fontId="42" fillId="9" borderId="0" xfId="0" applyFont="1" applyFill="1" applyBorder="1" applyAlignment="1">
      <alignment horizontal="right"/>
    </xf>
    <xf numFmtId="0" fontId="55" fillId="7" borderId="0" xfId="0" applyFont="1" applyFill="1" applyBorder="1" applyAlignment="1">
      <alignment horizontal="center"/>
    </xf>
    <xf numFmtId="0" fontId="42" fillId="7" borderId="0" xfId="0" applyFont="1" applyFill="1" applyBorder="1"/>
    <xf numFmtId="172" fontId="43" fillId="21" borderId="0" xfId="0" applyNumberFormat="1" applyFont="1" applyFill="1" applyBorder="1" applyAlignment="1">
      <alignment horizontal="left"/>
    </xf>
    <xf numFmtId="0" fontId="43" fillId="21" borderId="0" xfId="0" applyFont="1" applyFill="1" applyBorder="1" applyAlignment="1">
      <alignment horizontal="left"/>
    </xf>
    <xf numFmtId="0" fontId="42" fillId="9" borderId="0" xfId="0" applyFont="1" applyFill="1" applyBorder="1"/>
    <xf numFmtId="0" fontId="42" fillId="0" borderId="0" xfId="0" applyFont="1" applyFill="1" applyBorder="1" applyAlignment="1">
      <alignment horizontal="left"/>
    </xf>
    <xf numFmtId="1" fontId="42" fillId="0" borderId="0" xfId="0" applyNumberFormat="1" applyFont="1" applyFill="1" applyBorder="1" applyAlignment="1">
      <alignment horizontal="left"/>
    </xf>
    <xf numFmtId="0" fontId="79" fillId="9" borderId="1" xfId="0" applyFont="1" applyFill="1" applyBorder="1" applyAlignment="1">
      <alignment horizontal="center"/>
    </xf>
    <xf numFmtId="164" fontId="79" fillId="9" borderId="1" xfId="0" applyNumberFormat="1" applyFont="1" applyFill="1" applyBorder="1" applyAlignment="1">
      <alignment horizontal="center"/>
    </xf>
    <xf numFmtId="0" fontId="70" fillId="5" borderId="0" xfId="0" applyFont="1" applyFill="1" applyBorder="1" applyAlignment="1">
      <alignment horizontal="left"/>
    </xf>
    <xf numFmtId="2" fontId="42" fillId="0" borderId="0" xfId="0" applyNumberFormat="1" applyFont="1" applyFill="1" applyBorder="1" applyAlignment="1">
      <alignment horizontal="center"/>
    </xf>
    <xf numFmtId="0" fontId="42" fillId="0" borderId="1" xfId="0" applyFont="1" applyFill="1" applyBorder="1" applyAlignment="1">
      <alignment horizontal="center"/>
    </xf>
    <xf numFmtId="2" fontId="70" fillId="7" borderId="0" xfId="0" applyNumberFormat="1" applyFont="1" applyFill="1" applyBorder="1" applyAlignment="1">
      <alignment horizontal="center"/>
    </xf>
    <xf numFmtId="0" fontId="79" fillId="7" borderId="0" xfId="0" applyFont="1" applyFill="1" applyBorder="1" applyAlignment="1">
      <alignment horizontal="right"/>
    </xf>
    <xf numFmtId="164" fontId="25" fillId="7" borderId="0" xfId="0" applyNumberFormat="1" applyFont="1" applyFill="1" applyBorder="1" applyAlignment="1">
      <alignment horizontal="center"/>
    </xf>
    <xf numFmtId="0" fontId="25" fillId="9" borderId="0" xfId="0" applyFont="1" applyFill="1" applyBorder="1" applyAlignment="1">
      <alignment horizontal="left"/>
    </xf>
    <xf numFmtId="172" fontId="42" fillId="2" borderId="0" xfId="0" applyNumberFormat="1" applyFont="1" applyFill="1" applyBorder="1" applyAlignment="1">
      <alignment horizontal="left"/>
    </xf>
    <xf numFmtId="1" fontId="25" fillId="0" borderId="0" xfId="0" applyNumberFormat="1" applyFont="1" applyFill="1" applyBorder="1" applyAlignment="1">
      <alignment horizontal="left"/>
    </xf>
    <xf numFmtId="14" fontId="25" fillId="0" borderId="0" xfId="0" applyNumberFormat="1" applyFont="1" applyFill="1" applyBorder="1" applyAlignment="1">
      <alignment horizontal="left"/>
    </xf>
    <xf numFmtId="0" fontId="42" fillId="2" borderId="0" xfId="0" applyFont="1" applyFill="1" applyBorder="1" applyAlignment="1">
      <alignment horizontal="left"/>
    </xf>
    <xf numFmtId="164" fontId="25" fillId="9" borderId="0" xfId="0" applyNumberFormat="1" applyFont="1" applyFill="1" applyBorder="1" applyAlignment="1">
      <alignment horizontal="right"/>
    </xf>
    <xf numFmtId="164" fontId="25" fillId="9" borderId="0" xfId="0" applyNumberFormat="1" applyFont="1" applyFill="1" applyBorder="1" applyAlignment="1">
      <alignment horizontal="center"/>
    </xf>
    <xf numFmtId="0" fontId="25" fillId="9" borderId="1" xfId="0" applyFont="1" applyFill="1" applyBorder="1" applyAlignment="1">
      <alignment horizontal="center"/>
    </xf>
    <xf numFmtId="164" fontId="25" fillId="9" borderId="1" xfId="0" applyNumberFormat="1" applyFont="1" applyFill="1" applyBorder="1" applyAlignment="1">
      <alignment horizontal="center"/>
    </xf>
    <xf numFmtId="14" fontId="55" fillId="0" borderId="0" xfId="0" applyNumberFormat="1" applyFont="1" applyFill="1" applyBorder="1" applyAlignment="1">
      <alignment horizontal="left"/>
    </xf>
    <xf numFmtId="0" fontId="43" fillId="9" borderId="0" xfId="0" applyFont="1" applyFill="1" applyBorder="1" applyAlignment="1">
      <alignment horizontal="center"/>
    </xf>
    <xf numFmtId="164" fontId="43" fillId="9" borderId="0" xfId="0" applyNumberFormat="1" applyFont="1" applyFill="1" applyBorder="1" applyAlignment="1">
      <alignment horizontal="center"/>
    </xf>
    <xf numFmtId="2" fontId="55" fillId="9" borderId="0" xfId="0" applyNumberFormat="1" applyFont="1" applyFill="1" applyBorder="1" applyAlignment="1">
      <alignment horizontal="center"/>
    </xf>
    <xf numFmtId="0" fontId="55" fillId="9" borderId="1" xfId="0" applyFont="1" applyFill="1" applyBorder="1" applyAlignment="1">
      <alignment horizontal="center"/>
    </xf>
    <xf numFmtId="164" fontId="55" fillId="9" borderId="0" xfId="0" applyNumberFormat="1" applyFont="1" applyFill="1" applyBorder="1" applyAlignment="1">
      <alignment horizontal="center"/>
    </xf>
    <xf numFmtId="2" fontId="55" fillId="9" borderId="1" xfId="0" applyNumberFormat="1" applyFont="1" applyFill="1" applyBorder="1" applyAlignment="1">
      <alignment horizontal="center"/>
    </xf>
    <xf numFmtId="164" fontId="55" fillId="7" borderId="0" xfId="0" applyNumberFormat="1" applyFont="1" applyFill="1" applyBorder="1" applyAlignment="1">
      <alignment horizontal="center"/>
    </xf>
    <xf numFmtId="164" fontId="55" fillId="9" borderId="1" xfId="0" applyNumberFormat="1" applyFont="1" applyFill="1" applyBorder="1" applyAlignment="1">
      <alignment horizontal="center"/>
    </xf>
    <xf numFmtId="0" fontId="55" fillId="9" borderId="0" xfId="0" applyFont="1" applyFill="1" applyBorder="1"/>
    <xf numFmtId="164" fontId="25" fillId="8" borderId="0" xfId="0" applyNumberFormat="1" applyFont="1" applyFill="1" applyBorder="1" applyAlignment="1">
      <alignment horizontal="right"/>
    </xf>
    <xf numFmtId="0" fontId="79" fillId="3" borderId="0" xfId="0" applyFont="1" applyFill="1" applyBorder="1" applyAlignment="1">
      <alignment horizontal="left"/>
    </xf>
    <xf numFmtId="172" fontId="43" fillId="9" borderId="0" xfId="0" applyNumberFormat="1" applyFont="1" applyFill="1" applyBorder="1" applyAlignment="1">
      <alignment horizontal="left"/>
    </xf>
    <xf numFmtId="1" fontId="25" fillId="3" borderId="0" xfId="0" applyNumberFormat="1" applyFont="1" applyFill="1" applyBorder="1" applyAlignment="1">
      <alignment horizontal="left"/>
    </xf>
    <xf numFmtId="0" fontId="70" fillId="22" borderId="0" xfId="0" applyFont="1" applyFill="1" applyBorder="1" applyAlignment="1">
      <alignment horizontal="left"/>
    </xf>
    <xf numFmtId="172" fontId="43" fillId="3" borderId="0" xfId="0" applyNumberFormat="1" applyFont="1" applyFill="1" applyBorder="1" applyAlignment="1">
      <alignment horizontal="left"/>
    </xf>
    <xf numFmtId="0" fontId="43" fillId="22" borderId="0" xfId="0" applyFont="1" applyFill="1" applyBorder="1" applyAlignment="1">
      <alignment horizontal="left"/>
    </xf>
    <xf numFmtId="0" fontId="25" fillId="0" borderId="0" xfId="0" applyFont="1" applyFill="1" applyBorder="1" applyAlignment="1">
      <alignment horizontal="center"/>
    </xf>
    <xf numFmtId="2" fontId="70" fillId="0" borderId="0" xfId="0" applyNumberFormat="1" applyFont="1" applyFill="1" applyBorder="1" applyAlignment="1">
      <alignment horizontal="center"/>
    </xf>
    <xf numFmtId="164" fontId="79" fillId="0" borderId="0" xfId="0" applyNumberFormat="1" applyFont="1" applyBorder="1" applyAlignment="1">
      <alignment horizontal="right"/>
    </xf>
    <xf numFmtId="1" fontId="79" fillId="7" borderId="0" xfId="0" applyNumberFormat="1" applyFont="1" applyFill="1" applyBorder="1" applyAlignment="1">
      <alignment horizontal="center"/>
    </xf>
    <xf numFmtId="1" fontId="79" fillId="0" borderId="0" xfId="0" applyNumberFormat="1" applyFont="1" applyBorder="1" applyAlignment="1">
      <alignment horizontal="center"/>
    </xf>
    <xf numFmtId="164" fontId="79" fillId="0" borderId="1" xfId="0" applyNumberFormat="1" applyFont="1" applyFill="1" applyBorder="1" applyAlignment="1">
      <alignment horizontal="center"/>
    </xf>
    <xf numFmtId="164" fontId="79" fillId="0" borderId="0" xfId="0" applyNumberFormat="1" applyFont="1" applyBorder="1" applyAlignment="1">
      <alignment horizontal="center"/>
    </xf>
    <xf numFmtId="2" fontId="79" fillId="0" borderId="0" xfId="0" applyNumberFormat="1" applyFont="1" applyFill="1" applyBorder="1" applyAlignment="1">
      <alignment horizontal="center"/>
    </xf>
    <xf numFmtId="1" fontId="70" fillId="0" borderId="0" xfId="0" applyNumberFormat="1" applyFont="1" applyFill="1" applyBorder="1" applyAlignment="1">
      <alignment horizontal="center"/>
    </xf>
    <xf numFmtId="1" fontId="70" fillId="0" borderId="0" xfId="0" applyNumberFormat="1" applyFont="1" applyBorder="1" applyAlignment="1">
      <alignment horizontal="center"/>
    </xf>
    <xf numFmtId="2" fontId="70" fillId="7" borderId="0" xfId="0" applyNumberFormat="1" applyFont="1" applyFill="1" applyBorder="1" applyAlignment="1">
      <alignment horizontal="right"/>
    </xf>
    <xf numFmtId="0" fontId="25" fillId="0" borderId="0" xfId="0" applyFont="1" applyBorder="1" applyAlignment="1">
      <alignment horizontal="left"/>
    </xf>
    <xf numFmtId="164" fontId="25" fillId="0" borderId="0" xfId="0" applyNumberFormat="1" applyFont="1" applyFill="1" applyBorder="1" applyAlignment="1">
      <alignment horizontal="center"/>
    </xf>
    <xf numFmtId="2" fontId="25" fillId="0" borderId="0" xfId="0" applyNumberFormat="1" applyFont="1" applyBorder="1" applyAlignment="1">
      <alignment horizontal="center"/>
    </xf>
    <xf numFmtId="0" fontId="25" fillId="0" borderId="0" xfId="0" applyFont="1" applyBorder="1" applyAlignment="1">
      <alignment horizontal="center"/>
    </xf>
    <xf numFmtId="2" fontId="25" fillId="0" borderId="1" xfId="0" applyNumberFormat="1" applyFont="1" applyFill="1" applyBorder="1" applyAlignment="1">
      <alignment horizontal="center"/>
    </xf>
    <xf numFmtId="0" fontId="43" fillId="0" borderId="0" xfId="0" applyFont="1" applyBorder="1" applyAlignment="1">
      <alignment horizontal="left"/>
    </xf>
    <xf numFmtId="2" fontId="55" fillId="0" borderId="1" xfId="0" applyNumberFormat="1" applyFont="1" applyFill="1" applyBorder="1" applyAlignment="1">
      <alignment horizontal="center"/>
    </xf>
    <xf numFmtId="164" fontId="42" fillId="0" borderId="0" xfId="0" applyNumberFormat="1" applyFont="1" applyFill="1" applyBorder="1" applyAlignment="1">
      <alignment horizontal="center"/>
    </xf>
    <xf numFmtId="2" fontId="70" fillId="9" borderId="0" xfId="0" applyNumberFormat="1" applyFont="1" applyFill="1" applyBorder="1" applyAlignment="1">
      <alignment horizontal="center"/>
    </xf>
    <xf numFmtId="0" fontId="70" fillId="24" borderId="0" xfId="0" applyFont="1" applyFill="1" applyBorder="1" applyAlignment="1">
      <alignment horizontal="left"/>
    </xf>
    <xf numFmtId="2" fontId="70" fillId="10" borderId="0" xfId="0" applyNumberFormat="1" applyFont="1" applyFill="1" applyBorder="1" applyAlignment="1">
      <alignment horizontal="center"/>
    </xf>
    <xf numFmtId="2" fontId="70" fillId="10" borderId="1" xfId="0" applyNumberFormat="1" applyFont="1" applyFill="1" applyBorder="1" applyAlignment="1">
      <alignment horizontal="center"/>
    </xf>
    <xf numFmtId="0" fontId="43" fillId="24" borderId="0" xfId="0" applyFont="1" applyFill="1" applyBorder="1" applyAlignment="1">
      <alignment horizontal="left"/>
    </xf>
    <xf numFmtId="2" fontId="43" fillId="9" borderId="0" xfId="0" applyNumberFormat="1" applyFont="1" applyFill="1" applyBorder="1" applyAlignment="1">
      <alignment horizontal="center"/>
    </xf>
    <xf numFmtId="2" fontId="43" fillId="10" borderId="0" xfId="0" applyNumberFormat="1" applyFont="1" applyFill="1" applyBorder="1" applyAlignment="1">
      <alignment horizontal="center"/>
    </xf>
    <xf numFmtId="2" fontId="43" fillId="10" borderId="1" xfId="0" applyNumberFormat="1" applyFont="1" applyFill="1" applyBorder="1" applyAlignment="1">
      <alignment horizontal="center"/>
    </xf>
    <xf numFmtId="172" fontId="43" fillId="23" borderId="0" xfId="0" applyNumberFormat="1" applyFont="1" applyFill="1" applyBorder="1" applyAlignment="1">
      <alignment horizontal="left"/>
    </xf>
    <xf numFmtId="0" fontId="43" fillId="23" borderId="0" xfId="0" applyFont="1" applyFill="1" applyBorder="1" applyAlignment="1">
      <alignment horizontal="left"/>
    </xf>
    <xf numFmtId="172" fontId="43" fillId="25" borderId="0" xfId="0" applyNumberFormat="1" applyFont="1" applyFill="1" applyBorder="1" applyAlignment="1">
      <alignment horizontal="left"/>
    </xf>
    <xf numFmtId="0" fontId="43" fillId="25" borderId="0" xfId="0" applyFont="1" applyFill="1" applyBorder="1" applyAlignment="1">
      <alignment horizontal="left"/>
    </xf>
    <xf numFmtId="172" fontId="43" fillId="11" borderId="0" xfId="0" applyNumberFormat="1" applyFont="1" applyFill="1" applyBorder="1" applyAlignment="1">
      <alignment horizontal="left"/>
    </xf>
    <xf numFmtId="0" fontId="43" fillId="11" borderId="0" xfId="0" applyFont="1" applyFill="1" applyBorder="1" applyAlignment="1">
      <alignment horizontal="left"/>
    </xf>
    <xf numFmtId="172" fontId="43" fillId="26" borderId="0" xfId="0" applyNumberFormat="1" applyFont="1" applyFill="1" applyBorder="1" applyAlignment="1">
      <alignment horizontal="left"/>
    </xf>
    <xf numFmtId="0" fontId="43" fillId="26" borderId="0" xfId="0" applyFont="1" applyFill="1" applyBorder="1" applyAlignment="1">
      <alignment horizontal="left"/>
    </xf>
    <xf numFmtId="0" fontId="43" fillId="27" borderId="0" xfId="0" applyFont="1" applyFill="1" applyBorder="1" applyAlignment="1">
      <alignment horizontal="left"/>
    </xf>
    <xf numFmtId="172" fontId="55" fillId="20" borderId="0" xfId="0" applyNumberFormat="1" applyFont="1" applyFill="1" applyBorder="1" applyAlignment="1">
      <alignment horizontal="left"/>
    </xf>
    <xf numFmtId="166" fontId="79" fillId="0" borderId="0" xfId="0" applyNumberFormat="1" applyFont="1" applyFill="1" applyBorder="1" applyAlignment="1" applyProtection="1">
      <alignment horizontal="left" vertical="center"/>
    </xf>
    <xf numFmtId="0" fontId="70" fillId="0" borderId="0" xfId="0" applyFont="1" applyFill="1" applyBorder="1" applyAlignment="1">
      <alignment horizontal="right"/>
    </xf>
    <xf numFmtId="1" fontId="70" fillId="0" borderId="0" xfId="0" applyNumberFormat="1" applyFont="1" applyFill="1" applyBorder="1" applyAlignment="1">
      <alignment horizontal="right"/>
    </xf>
    <xf numFmtId="1" fontId="79" fillId="0" borderId="0" xfId="0" applyNumberFormat="1" applyFont="1" applyBorder="1" applyAlignment="1">
      <alignment horizontal="right"/>
    </xf>
    <xf numFmtId="2" fontId="79" fillId="0" borderId="0" xfId="0" applyNumberFormat="1" applyFont="1" applyBorder="1"/>
    <xf numFmtId="2" fontId="79" fillId="0" borderId="0" xfId="0" applyNumberFormat="1" applyFont="1" applyFill="1" applyBorder="1"/>
    <xf numFmtId="164" fontId="79" fillId="0" borderId="1" xfId="0" applyNumberFormat="1" applyFont="1" applyFill="1" applyBorder="1"/>
    <xf numFmtId="164" fontId="79" fillId="0" borderId="1" xfId="0" applyNumberFormat="1" applyFont="1" applyBorder="1"/>
    <xf numFmtId="1" fontId="70" fillId="7" borderId="0" xfId="0" applyNumberFormat="1" applyFont="1" applyFill="1" applyBorder="1"/>
    <xf numFmtId="0" fontId="55" fillId="0" borderId="0" xfId="0" applyFont="1" applyBorder="1"/>
    <xf numFmtId="164" fontId="79" fillId="0" borderId="0" xfId="0" applyNumberFormat="1" applyFont="1" applyBorder="1"/>
    <xf numFmtId="164" fontId="79" fillId="0" borderId="0" xfId="0" applyNumberFormat="1" applyFont="1" applyFill="1" applyBorder="1"/>
    <xf numFmtId="172" fontId="55" fillId="2" borderId="0" xfId="0" applyNumberFormat="1" applyFont="1" applyFill="1" applyBorder="1" applyAlignment="1">
      <alignment horizontal="left"/>
    </xf>
    <xf numFmtId="0" fontId="55" fillId="2" borderId="0" xfId="0" applyFont="1" applyFill="1" applyBorder="1" applyAlignment="1">
      <alignment horizontal="left"/>
    </xf>
    <xf numFmtId="0" fontId="55" fillId="0" borderId="0" xfId="0" applyFont="1" applyBorder="1" applyAlignment="1">
      <alignment horizontal="left"/>
    </xf>
    <xf numFmtId="166" fontId="55" fillId="0" borderId="0" xfId="0" applyNumberFormat="1" applyFont="1" applyFill="1" applyBorder="1" applyAlignment="1" applyProtection="1">
      <alignment horizontal="left" vertical="center"/>
    </xf>
    <xf numFmtId="0" fontId="43" fillId="0" borderId="0" xfId="0" applyFont="1" applyFill="1" applyBorder="1" applyAlignment="1">
      <alignment horizontal="right"/>
    </xf>
    <xf numFmtId="1" fontId="43" fillId="0" borderId="0" xfId="0" applyNumberFormat="1" applyFont="1" applyFill="1" applyBorder="1" applyAlignment="1">
      <alignment horizontal="right"/>
    </xf>
    <xf numFmtId="1" fontId="55" fillId="0" borderId="0" xfId="0" applyNumberFormat="1" applyFont="1" applyFill="1" applyBorder="1" applyAlignment="1">
      <alignment horizontal="right"/>
    </xf>
    <xf numFmtId="164" fontId="55" fillId="0" borderId="0" xfId="0" applyNumberFormat="1" applyFont="1" applyBorder="1" applyAlignment="1">
      <alignment horizontal="right"/>
    </xf>
    <xf numFmtId="0" fontId="55" fillId="0" borderId="0" xfId="0" applyFont="1" applyBorder="1" applyAlignment="1">
      <alignment horizontal="right"/>
    </xf>
    <xf numFmtId="2" fontId="55" fillId="0" borderId="0" xfId="0" applyNumberFormat="1" applyFont="1" applyBorder="1"/>
    <xf numFmtId="164" fontId="55" fillId="0" borderId="1" xfId="0" applyNumberFormat="1" applyFont="1" applyBorder="1"/>
    <xf numFmtId="1" fontId="43" fillId="7" borderId="0" xfId="0" applyNumberFormat="1" applyFont="1" applyFill="1" applyBorder="1"/>
    <xf numFmtId="164" fontId="55" fillId="0" borderId="0" xfId="0" applyNumberFormat="1" applyFont="1" applyBorder="1"/>
    <xf numFmtId="164" fontId="55" fillId="0" borderId="0" xfId="0" applyNumberFormat="1" applyFont="1" applyFill="1" applyBorder="1" applyAlignment="1">
      <alignment horizontal="right"/>
    </xf>
    <xf numFmtId="164" fontId="55" fillId="0" borderId="0" xfId="0" applyNumberFormat="1" applyFont="1" applyFill="1" applyBorder="1"/>
    <xf numFmtId="164" fontId="55" fillId="0" borderId="1" xfId="0" applyNumberFormat="1" applyFont="1" applyFill="1" applyBorder="1"/>
    <xf numFmtId="2" fontId="55" fillId="0" borderId="0" xfId="0" applyNumberFormat="1" applyFont="1" applyFill="1" applyBorder="1"/>
    <xf numFmtId="172" fontId="25" fillId="5" borderId="0" xfId="0" applyNumberFormat="1" applyFont="1" applyFill="1" applyBorder="1" applyAlignment="1">
      <alignment horizontal="left"/>
    </xf>
    <xf numFmtId="0" fontId="25" fillId="5" borderId="0" xfId="0" applyFont="1" applyFill="1" applyBorder="1" applyAlignment="1">
      <alignment horizontal="left"/>
    </xf>
    <xf numFmtId="0" fontId="25" fillId="0" borderId="0" xfId="0" applyFont="1" applyFill="1" applyBorder="1" applyAlignment="1">
      <alignment horizontal="right"/>
    </xf>
    <xf numFmtId="1" fontId="25" fillId="0" borderId="0" xfId="0" applyNumberFormat="1" applyFont="1" applyFill="1" applyBorder="1" applyAlignment="1">
      <alignment horizontal="right"/>
    </xf>
    <xf numFmtId="164" fontId="25" fillId="0" borderId="0" xfId="0" applyNumberFormat="1" applyFont="1" applyBorder="1" applyAlignment="1">
      <alignment horizontal="right"/>
    </xf>
    <xf numFmtId="0" fontId="25" fillId="0" borderId="0" xfId="0" applyFont="1" applyBorder="1" applyAlignment="1">
      <alignment horizontal="right"/>
    </xf>
    <xf numFmtId="2" fontId="25" fillId="0" borderId="0" xfId="0" applyNumberFormat="1" applyFont="1" applyBorder="1"/>
    <xf numFmtId="2" fontId="25" fillId="0" borderId="0" xfId="0" applyNumberFormat="1" applyFont="1" applyBorder="1" applyAlignment="1">
      <alignment horizontal="right"/>
    </xf>
    <xf numFmtId="164" fontId="25" fillId="0" borderId="1" xfId="0" applyNumberFormat="1" applyFont="1" applyFill="1" applyBorder="1" applyAlignment="1">
      <alignment horizontal="right"/>
    </xf>
    <xf numFmtId="2" fontId="42" fillId="0" borderId="0" xfId="0" applyNumberFormat="1" applyFont="1" applyFill="1" applyBorder="1" applyAlignment="1">
      <alignment horizontal="right"/>
    </xf>
    <xf numFmtId="164" fontId="42" fillId="0" borderId="0" xfId="0" applyNumberFormat="1" applyFont="1" applyFill="1" applyBorder="1" applyAlignment="1">
      <alignment horizontal="right"/>
    </xf>
    <xf numFmtId="164" fontId="25" fillId="0" borderId="0" xfId="0" applyNumberFormat="1" applyFont="1" applyFill="1" applyBorder="1" applyAlignment="1">
      <alignment horizontal="right"/>
    </xf>
    <xf numFmtId="164" fontId="25" fillId="7" borderId="0" xfId="0" applyNumberFormat="1" applyFont="1" applyFill="1" applyBorder="1" applyAlignment="1">
      <alignment horizontal="right"/>
    </xf>
    <xf numFmtId="2" fontId="79" fillId="0" borderId="0" xfId="0" applyNumberFormat="1" applyFont="1" applyBorder="1" applyAlignment="1">
      <alignment horizontal="right"/>
    </xf>
    <xf numFmtId="1" fontId="42" fillId="7" borderId="0" xfId="0" applyNumberFormat="1" applyFont="1" applyFill="1" applyBorder="1" applyAlignment="1">
      <alignment horizontal="right"/>
    </xf>
    <xf numFmtId="164" fontId="42" fillId="7" borderId="0" xfId="0" applyNumberFormat="1" applyFont="1" applyFill="1" applyBorder="1" applyAlignment="1">
      <alignment horizontal="right"/>
    </xf>
    <xf numFmtId="0" fontId="42" fillId="7" borderId="0" xfId="0" applyFont="1" applyFill="1" applyBorder="1" applyAlignment="1">
      <alignment horizontal="right"/>
    </xf>
    <xf numFmtId="172" fontId="55" fillId="5" borderId="0" xfId="0" applyNumberFormat="1" applyFont="1" applyFill="1" applyBorder="1" applyAlignment="1">
      <alignment horizontal="left"/>
    </xf>
    <xf numFmtId="164" fontId="79" fillId="0" borderId="1" xfId="0" applyNumberFormat="1" applyFont="1" applyFill="1" applyBorder="1" applyAlignment="1">
      <alignment horizontal="right"/>
    </xf>
    <xf numFmtId="164" fontId="79" fillId="7" borderId="0" xfId="0" applyNumberFormat="1" applyFont="1" applyFill="1" applyBorder="1" applyAlignment="1">
      <alignment horizontal="right"/>
    </xf>
    <xf numFmtId="172" fontId="55" fillId="14" borderId="0" xfId="0" applyNumberFormat="1" applyFont="1" applyFill="1" applyBorder="1" applyAlignment="1">
      <alignment horizontal="left"/>
    </xf>
    <xf numFmtId="0" fontId="55" fillId="14" borderId="0" xfId="0" applyFont="1" applyFill="1" applyBorder="1" applyAlignment="1">
      <alignment horizontal="left"/>
    </xf>
    <xf numFmtId="164" fontId="70" fillId="0" borderId="0" xfId="0" applyNumberFormat="1" applyFont="1" applyFill="1" applyBorder="1" applyAlignment="1">
      <alignment horizontal="right"/>
    </xf>
    <xf numFmtId="164" fontId="70" fillId="0" borderId="0" xfId="0" applyNumberFormat="1" applyFont="1" applyFill="1" applyBorder="1"/>
    <xf numFmtId="49" fontId="79" fillId="0" borderId="0" xfId="0" applyNumberFormat="1" applyFont="1" applyFill="1" applyBorder="1" applyAlignment="1">
      <alignment horizontal="left"/>
    </xf>
    <xf numFmtId="0" fontId="55" fillId="20" borderId="0" xfId="0" applyFont="1" applyFill="1" applyBorder="1" applyAlignment="1">
      <alignment horizontal="left"/>
    </xf>
    <xf numFmtId="172" fontId="55" fillId="19" borderId="0" xfId="0" applyNumberFormat="1" applyFont="1" applyFill="1" applyBorder="1" applyAlignment="1">
      <alignment horizontal="left"/>
    </xf>
    <xf numFmtId="0" fontId="55" fillId="19" borderId="0" xfId="0" applyFont="1" applyFill="1" applyBorder="1" applyAlignment="1">
      <alignment horizontal="left"/>
    </xf>
    <xf numFmtId="0" fontId="79" fillId="5" borderId="0" xfId="0" applyFont="1" applyFill="1" applyBorder="1" applyAlignment="1">
      <alignment horizontal="left"/>
    </xf>
    <xf numFmtId="0" fontId="79" fillId="3" borderId="0" xfId="0" applyFont="1" applyFill="1" applyBorder="1" applyAlignment="1">
      <alignment horizontal="right"/>
    </xf>
    <xf numFmtId="1" fontId="70" fillId="3" borderId="0" xfId="0" applyNumberFormat="1" applyFont="1" applyFill="1" applyBorder="1"/>
    <xf numFmtId="2" fontId="70" fillId="3" borderId="0" xfId="0" applyNumberFormat="1" applyFont="1" applyFill="1" applyBorder="1"/>
    <xf numFmtId="164" fontId="70" fillId="3" borderId="0" xfId="0" applyNumberFormat="1" applyFont="1" applyFill="1" applyBorder="1"/>
    <xf numFmtId="164" fontId="70" fillId="3" borderId="0" xfId="0" applyNumberFormat="1" applyFont="1" applyFill="1" applyBorder="1" applyAlignment="1">
      <alignment horizontal="right"/>
    </xf>
    <xf numFmtId="164" fontId="70" fillId="3" borderId="1" xfId="0" applyNumberFormat="1" applyFont="1" applyFill="1" applyBorder="1"/>
    <xf numFmtId="1" fontId="70" fillId="0" borderId="0" xfId="0" applyNumberFormat="1" applyFont="1" applyFill="1" applyBorder="1"/>
    <xf numFmtId="14" fontId="55" fillId="0" borderId="0" xfId="0" applyNumberFormat="1" applyFont="1" applyFill="1" applyBorder="1" applyAlignment="1" applyProtection="1">
      <alignment horizontal="left" vertical="center"/>
    </xf>
    <xf numFmtId="0" fontId="55" fillId="0" borderId="0" xfId="0" applyFont="1" applyFill="1" applyBorder="1" applyAlignment="1">
      <alignment horizontal="right"/>
    </xf>
    <xf numFmtId="1" fontId="55" fillId="0" borderId="0" xfId="0" applyNumberFormat="1" applyFont="1" applyBorder="1" applyAlignment="1">
      <alignment horizontal="right"/>
    </xf>
    <xf numFmtId="1" fontId="43" fillId="0" borderId="0" xfId="0" applyNumberFormat="1" applyFont="1" applyFill="1" applyBorder="1"/>
    <xf numFmtId="2" fontId="42" fillId="0" borderId="0" xfId="0" applyNumberFormat="1" applyFont="1" applyFill="1" applyBorder="1"/>
    <xf numFmtId="164" fontId="42" fillId="0" borderId="1" xfId="0" applyNumberFormat="1" applyFont="1" applyFill="1" applyBorder="1"/>
    <xf numFmtId="1" fontId="25" fillId="0" borderId="0" xfId="0" applyNumberFormat="1" applyFont="1" applyBorder="1" applyAlignment="1">
      <alignment horizontal="right"/>
    </xf>
    <xf numFmtId="2" fontId="25" fillId="0" borderId="0" xfId="0" applyNumberFormat="1" applyFont="1" applyFill="1" applyBorder="1"/>
    <xf numFmtId="164" fontId="25" fillId="0" borderId="1" xfId="0" applyNumberFormat="1" applyFont="1" applyBorder="1"/>
    <xf numFmtId="2" fontId="25" fillId="0" borderId="0" xfId="0" applyNumberFormat="1" applyFont="1" applyFill="1" applyBorder="1" applyAlignment="1">
      <alignment horizontal="right"/>
    </xf>
    <xf numFmtId="1" fontId="79" fillId="3" borderId="0" xfId="0" applyNumberFormat="1" applyFont="1" applyFill="1" applyBorder="1" applyAlignment="1">
      <alignment horizontal="right"/>
    </xf>
    <xf numFmtId="1" fontId="70" fillId="3" borderId="0" xfId="0" applyNumberFormat="1" applyFont="1" applyFill="1" applyBorder="1" applyAlignment="1">
      <alignment horizontal="right"/>
    </xf>
    <xf numFmtId="2" fontId="79" fillId="0" borderId="0" xfId="0" applyNumberFormat="1" applyFont="1" applyFill="1" applyBorder="1" applyAlignment="1">
      <alignment horizontal="right"/>
    </xf>
    <xf numFmtId="0" fontId="79" fillId="3" borderId="0" xfId="0" applyFont="1" applyFill="1" applyBorder="1"/>
    <xf numFmtId="0" fontId="79" fillId="3" borderId="1" xfId="0" applyFont="1" applyFill="1" applyBorder="1"/>
    <xf numFmtId="0" fontId="55" fillId="3" borderId="0" xfId="0" applyFont="1" applyFill="1" applyBorder="1"/>
    <xf numFmtId="164" fontId="79" fillId="3" borderId="0" xfId="0" applyNumberFormat="1" applyFont="1" applyFill="1" applyBorder="1" applyAlignment="1">
      <alignment horizontal="right"/>
    </xf>
    <xf numFmtId="164" fontId="79" fillId="3" borderId="0" xfId="0" applyNumberFormat="1" applyFont="1" applyFill="1" applyBorder="1"/>
    <xf numFmtId="164" fontId="79" fillId="3" borderId="1" xfId="0" applyNumberFormat="1" applyFont="1" applyFill="1" applyBorder="1"/>
    <xf numFmtId="2" fontId="79" fillId="3" borderId="0" xfId="0" applyNumberFormat="1" applyFont="1" applyFill="1" applyBorder="1"/>
    <xf numFmtId="14" fontId="79" fillId="0" borderId="0" xfId="0" applyNumberFormat="1" applyFont="1" applyFill="1" applyBorder="1" applyAlignment="1" applyProtection="1">
      <alignment horizontal="left"/>
    </xf>
    <xf numFmtId="166" fontId="79" fillId="0" borderId="0" xfId="0" applyNumberFormat="1" applyFont="1" applyFill="1" applyBorder="1" applyAlignment="1" applyProtection="1">
      <alignment horizontal="left"/>
    </xf>
    <xf numFmtId="164" fontId="42" fillId="9" borderId="0" xfId="0" applyNumberFormat="1" applyFont="1" applyFill="1" applyBorder="1" applyAlignment="1"/>
    <xf numFmtId="2" fontId="79" fillId="0" borderId="0" xfId="0" applyNumberFormat="1" applyFont="1" applyBorder="1" applyAlignment="1"/>
    <xf numFmtId="2" fontId="79" fillId="0" borderId="0" xfId="0" applyNumberFormat="1" applyFont="1" applyFill="1" applyBorder="1" applyAlignment="1"/>
    <xf numFmtId="0" fontId="25" fillId="0" borderId="0" xfId="0" applyFont="1" applyFill="1" applyBorder="1" applyAlignment="1"/>
    <xf numFmtId="2" fontId="79" fillId="10" borderId="0" xfId="0" applyNumberFormat="1" applyFont="1" applyFill="1" applyBorder="1" applyAlignment="1"/>
    <xf numFmtId="164" fontId="79" fillId="0" borderId="1" xfId="0" applyNumberFormat="1" applyFont="1" applyBorder="1" applyAlignment="1"/>
    <xf numFmtId="1" fontId="42" fillId="7" borderId="0" xfId="0" applyNumberFormat="1" applyFont="1" applyFill="1" applyBorder="1" applyAlignment="1"/>
    <xf numFmtId="1" fontId="79" fillId="0" borderId="0" xfId="0" applyNumberFormat="1" applyFont="1" applyFill="1" applyBorder="1" applyAlignment="1"/>
    <xf numFmtId="164" fontId="79" fillId="10" borderId="0" xfId="0" applyNumberFormat="1" applyFont="1" applyFill="1" applyBorder="1" applyAlignment="1"/>
    <xf numFmtId="164" fontId="79" fillId="0" borderId="0" xfId="0" applyNumberFormat="1" applyFont="1" applyFill="1" applyBorder="1" applyAlignment="1"/>
    <xf numFmtId="164" fontId="79" fillId="0" borderId="1" xfId="0" applyNumberFormat="1" applyFont="1" applyFill="1" applyBorder="1" applyAlignment="1"/>
    <xf numFmtId="0" fontId="79" fillId="10" borderId="0" xfId="0" applyFont="1" applyFill="1" applyBorder="1" applyAlignment="1"/>
    <xf numFmtId="1" fontId="79" fillId="3" borderId="0" xfId="0" applyNumberFormat="1" applyFont="1" applyFill="1" applyBorder="1"/>
    <xf numFmtId="164" fontId="25" fillId="0" borderId="1" xfId="0" applyNumberFormat="1" applyFont="1" applyFill="1" applyBorder="1"/>
    <xf numFmtId="2" fontId="70" fillId="0" borderId="0" xfId="0" applyNumberFormat="1" applyFont="1" applyFill="1" applyBorder="1"/>
    <xf numFmtId="2" fontId="79" fillId="0" borderId="1" xfId="0" applyNumberFormat="1" applyFont="1" applyFill="1" applyBorder="1" applyAlignment="1">
      <alignment horizontal="right"/>
    </xf>
    <xf numFmtId="1" fontId="43" fillId="3" borderId="0" xfId="0" applyNumberFormat="1" applyFont="1" applyFill="1" applyBorder="1" applyAlignment="1">
      <alignment horizontal="right"/>
    </xf>
    <xf numFmtId="2" fontId="55" fillId="3" borderId="0" xfId="0" applyNumberFormat="1" applyFont="1" applyFill="1" applyBorder="1"/>
    <xf numFmtId="164" fontId="79" fillId="3" borderId="0" xfId="0" applyNumberFormat="1" applyFont="1" applyFill="1" applyBorder="1" applyAlignment="1">
      <alignment horizontal="center"/>
    </xf>
    <xf numFmtId="0" fontId="55" fillId="3" borderId="0" xfId="0" applyFont="1" applyFill="1" applyBorder="1" applyAlignment="1">
      <alignment horizontal="left"/>
    </xf>
    <xf numFmtId="0" fontId="55" fillId="3" borderId="0" xfId="0" applyFont="1" applyFill="1" applyBorder="1" applyAlignment="1">
      <alignment horizontal="right"/>
    </xf>
    <xf numFmtId="1" fontId="55" fillId="3" borderId="0" xfId="0" applyNumberFormat="1" applyFont="1" applyFill="1" applyBorder="1" applyAlignment="1">
      <alignment horizontal="right"/>
    </xf>
    <xf numFmtId="164" fontId="55" fillId="3" borderId="0" xfId="0" applyNumberFormat="1" applyFont="1" applyFill="1" applyBorder="1"/>
    <xf numFmtId="164" fontId="55" fillId="3" borderId="1" xfId="0" applyNumberFormat="1" applyFont="1" applyFill="1" applyBorder="1"/>
    <xf numFmtId="0" fontId="55" fillId="3" borderId="1" xfId="0" applyFont="1" applyFill="1" applyBorder="1"/>
    <xf numFmtId="164" fontId="55" fillId="3" borderId="0" xfId="0" applyNumberFormat="1" applyFont="1" applyFill="1" applyBorder="1" applyAlignment="1">
      <alignment horizontal="center"/>
    </xf>
    <xf numFmtId="172" fontId="70" fillId="0" borderId="0" xfId="0" applyNumberFormat="1" applyFont="1" applyFill="1" applyBorder="1" applyAlignment="1">
      <alignment horizontal="left"/>
    </xf>
    <xf numFmtId="2" fontId="43" fillId="0" borderId="0" xfId="0" applyNumberFormat="1" applyFont="1" applyFill="1" applyBorder="1"/>
    <xf numFmtId="0" fontId="55" fillId="27" borderId="0" xfId="0" applyFont="1" applyFill="1" applyBorder="1" applyAlignment="1">
      <alignment horizontal="left" wrapText="1"/>
    </xf>
    <xf numFmtId="1" fontId="55" fillId="27" borderId="0" xfId="0" quotePrefix="1" applyNumberFormat="1" applyFont="1" applyFill="1" applyBorder="1" applyAlignment="1">
      <alignment horizontal="left"/>
    </xf>
    <xf numFmtId="1" fontId="42" fillId="0" borderId="0" xfId="0" applyNumberFormat="1" applyFont="1" applyBorder="1" applyAlignment="1">
      <alignment horizontal="right"/>
    </xf>
    <xf numFmtId="2" fontId="43" fillId="3" borderId="1" xfId="0" applyNumberFormat="1" applyFont="1" applyFill="1" applyBorder="1"/>
    <xf numFmtId="1" fontId="55" fillId="0" borderId="0" xfId="0" applyNumberFormat="1" applyFont="1" applyFill="1" applyBorder="1"/>
    <xf numFmtId="2" fontId="43" fillId="3" borderId="0" xfId="0" applyNumberFormat="1" applyFont="1" applyFill="1" applyBorder="1" applyAlignment="1">
      <alignment horizontal="left"/>
    </xf>
    <xf numFmtId="164" fontId="43" fillId="3" borderId="0" xfId="0" applyNumberFormat="1" applyFont="1" applyFill="1" applyBorder="1" applyAlignment="1">
      <alignment horizontal="right"/>
    </xf>
    <xf numFmtId="2" fontId="55" fillId="0" borderId="0" xfId="0" applyNumberFormat="1" applyFont="1" applyFill="1" applyBorder="1" applyAlignment="1">
      <alignment horizontal="right"/>
    </xf>
    <xf numFmtId="14" fontId="25" fillId="0" borderId="0" xfId="0" applyNumberFormat="1" applyFont="1" applyFill="1" applyBorder="1" applyAlignment="1" applyProtection="1">
      <alignment horizontal="left" vertical="center"/>
    </xf>
    <xf numFmtId="2" fontId="25" fillId="0" borderId="1" xfId="0" applyNumberFormat="1" applyFont="1" applyFill="1" applyBorder="1" applyAlignment="1">
      <alignment horizontal="right"/>
    </xf>
    <xf numFmtId="164" fontId="25" fillId="3" borderId="0" xfId="0" applyNumberFormat="1" applyFont="1" applyFill="1" applyBorder="1"/>
    <xf numFmtId="166" fontId="79" fillId="0" borderId="0" xfId="0" applyNumberFormat="1" applyFont="1" applyBorder="1" applyAlignment="1" applyProtection="1">
      <alignment horizontal="right" vertical="center"/>
    </xf>
    <xf numFmtId="0" fontId="25" fillId="3" borderId="0" xfId="0" applyFont="1" applyFill="1" applyBorder="1" applyAlignment="1">
      <alignment horizontal="right"/>
    </xf>
    <xf numFmtId="1" fontId="25" fillId="3" borderId="0" xfId="0" applyNumberFormat="1" applyFont="1" applyFill="1" applyBorder="1" applyAlignment="1">
      <alignment horizontal="right"/>
    </xf>
    <xf numFmtId="166" fontId="25" fillId="0" borderId="0" xfId="0" applyNumberFormat="1" applyFont="1" applyBorder="1" applyAlignment="1" applyProtection="1">
      <alignment horizontal="right" vertical="center"/>
    </xf>
    <xf numFmtId="164" fontId="42" fillId="3" borderId="1" xfId="0" applyNumberFormat="1" applyFont="1" applyFill="1" applyBorder="1"/>
    <xf numFmtId="166" fontId="55" fillId="0" borderId="0" xfId="0" applyNumberFormat="1" applyFont="1" applyBorder="1" applyAlignment="1" applyProtection="1">
      <alignment horizontal="right" vertical="center"/>
    </xf>
    <xf numFmtId="0" fontId="42" fillId="3" borderId="0" xfId="0" applyFont="1" applyFill="1" applyBorder="1" applyAlignment="1">
      <alignment horizontal="right"/>
    </xf>
    <xf numFmtId="164" fontId="55" fillId="3" borderId="0" xfId="0" applyNumberFormat="1" applyFont="1" applyFill="1" applyBorder="1" applyAlignment="1">
      <alignment horizontal="right"/>
    </xf>
    <xf numFmtId="1" fontId="55" fillId="3" borderId="0" xfId="0" applyNumberFormat="1" applyFont="1" applyFill="1" applyBorder="1"/>
    <xf numFmtId="164" fontId="43" fillId="3" borderId="0" xfId="0" applyNumberFormat="1" applyFont="1" applyFill="1" applyBorder="1"/>
    <xf numFmtId="2" fontId="79" fillId="61" borderId="0" xfId="0" applyNumberFormat="1" applyFont="1" applyFill="1" applyBorder="1" applyAlignment="1">
      <alignment horizontal="right"/>
    </xf>
    <xf numFmtId="2" fontId="79" fillId="61" borderId="0" xfId="0" applyNumberFormat="1" applyFont="1" applyFill="1" applyBorder="1"/>
    <xf numFmtId="1" fontId="25" fillId="0" borderId="0" xfId="0" applyNumberFormat="1" applyFont="1" applyFill="1" applyBorder="1"/>
    <xf numFmtId="49" fontId="55" fillId="27" borderId="0" xfId="0" applyNumberFormat="1" applyFont="1" applyFill="1" applyBorder="1" applyAlignment="1">
      <alignment horizontal="left" wrapText="1"/>
    </xf>
    <xf numFmtId="164" fontId="43" fillId="3" borderId="1" xfId="0" applyNumberFormat="1" applyFont="1" applyFill="1" applyBorder="1"/>
    <xf numFmtId="1" fontId="25" fillId="0" borderId="0" xfId="0" applyNumberFormat="1" applyFont="1" applyBorder="1" applyAlignment="1" applyProtection="1">
      <alignment horizontal="right" vertical="center"/>
    </xf>
    <xf numFmtId="2" fontId="25" fillId="3" borderId="0" xfId="0" applyNumberFormat="1" applyFont="1" applyFill="1" applyBorder="1"/>
    <xf numFmtId="2" fontId="25" fillId="7" borderId="0" xfId="0" applyNumberFormat="1" applyFont="1" applyFill="1" applyBorder="1" applyAlignment="1">
      <alignment horizontal="right"/>
    </xf>
    <xf numFmtId="1" fontId="79" fillId="3" borderId="1" xfId="0" applyNumberFormat="1" applyFont="1" applyFill="1" applyBorder="1" applyAlignment="1">
      <alignment horizontal="right"/>
    </xf>
    <xf numFmtId="1" fontId="79" fillId="3" borderId="1" xfId="0" applyNumberFormat="1" applyFont="1" applyFill="1" applyBorder="1"/>
    <xf numFmtId="166" fontId="25" fillId="0" borderId="0" xfId="0" applyNumberFormat="1" applyFont="1" applyFill="1" applyBorder="1" applyAlignment="1" applyProtection="1">
      <alignment horizontal="right" vertical="center"/>
    </xf>
    <xf numFmtId="1" fontId="25" fillId="0" borderId="0" xfId="0" applyNumberFormat="1" applyFont="1" applyFill="1" applyBorder="1" applyAlignment="1" applyProtection="1">
      <alignment horizontal="right" vertical="center"/>
    </xf>
    <xf numFmtId="2" fontId="25" fillId="5" borderId="0" xfId="0" applyNumberFormat="1" applyFont="1" applyFill="1" applyBorder="1" applyAlignment="1">
      <alignment horizontal="right"/>
    </xf>
    <xf numFmtId="0" fontId="42" fillId="0" borderId="0" xfId="0" applyFont="1" applyBorder="1"/>
    <xf numFmtId="166" fontId="25" fillId="0" borderId="0" xfId="0" applyNumberFormat="1" applyFont="1" applyFill="1" applyBorder="1" applyAlignment="1" applyProtection="1">
      <alignment horizontal="left" vertical="center"/>
    </xf>
    <xf numFmtId="1" fontId="85" fillId="0" borderId="0" xfId="3" applyNumberFormat="1" applyFont="1" applyFill="1" applyBorder="1" applyAlignment="1">
      <alignment horizontal="right" wrapText="1"/>
    </xf>
    <xf numFmtId="1" fontId="42" fillId="7" borderId="0" xfId="0" applyNumberFormat="1" applyFont="1" applyFill="1" applyBorder="1"/>
    <xf numFmtId="0" fontId="42" fillId="0" borderId="0" xfId="0" applyFont="1" applyBorder="1" applyAlignment="1">
      <alignment horizontal="left"/>
    </xf>
    <xf numFmtId="14" fontId="42" fillId="0" borderId="0" xfId="0" applyNumberFormat="1" applyFont="1" applyFill="1" applyBorder="1" applyAlignment="1" applyProtection="1">
      <alignment horizontal="left" vertical="center"/>
    </xf>
    <xf numFmtId="166" fontId="42" fillId="0" borderId="0" xfId="0" applyNumberFormat="1" applyFont="1" applyFill="1" applyBorder="1" applyAlignment="1" applyProtection="1">
      <alignment horizontal="left" vertical="center"/>
    </xf>
    <xf numFmtId="0" fontId="42" fillId="0" borderId="0" xfId="0" applyFont="1" applyBorder="1" applyAlignment="1">
      <alignment horizontal="right"/>
    </xf>
    <xf numFmtId="1" fontId="86" fillId="0" borderId="0" xfId="3" applyNumberFormat="1" applyFont="1" applyFill="1" applyBorder="1" applyAlignment="1">
      <alignment horizontal="right" wrapText="1"/>
    </xf>
    <xf numFmtId="0" fontId="42" fillId="0" borderId="0" xfId="0" applyFont="1" applyFill="1" applyBorder="1" applyAlignment="1">
      <alignment horizontal="right"/>
    </xf>
    <xf numFmtId="1" fontId="42" fillId="0" borderId="0" xfId="0" applyNumberFormat="1" applyFont="1" applyFill="1" applyBorder="1" applyAlignment="1">
      <alignment horizontal="right"/>
    </xf>
    <xf numFmtId="164" fontId="42" fillId="0" borderId="0" xfId="0" applyNumberFormat="1" applyFont="1" applyBorder="1" applyAlignment="1">
      <alignment horizontal="right"/>
    </xf>
    <xf numFmtId="164" fontId="42" fillId="0" borderId="1" xfId="0" applyNumberFormat="1" applyFont="1" applyFill="1" applyBorder="1" applyAlignment="1">
      <alignment horizontal="right"/>
    </xf>
    <xf numFmtId="1" fontId="87" fillId="0" borderId="0" xfId="2" applyNumberFormat="1" applyFont="1" applyFill="1" applyBorder="1" applyAlignment="1">
      <alignment horizontal="right" wrapText="1"/>
    </xf>
    <xf numFmtId="1" fontId="80" fillId="0" borderId="0" xfId="2" applyNumberFormat="1" applyFont="1" applyFill="1" applyBorder="1" applyAlignment="1">
      <alignment horizontal="right" wrapText="1"/>
    </xf>
    <xf numFmtId="0" fontId="70" fillId="0" borderId="0" xfId="0" applyFont="1" applyBorder="1" applyAlignment="1">
      <alignment horizontal="right"/>
    </xf>
    <xf numFmtId="164" fontId="70" fillId="0" borderId="0" xfId="0" applyNumberFormat="1" applyFont="1" applyBorder="1" applyAlignment="1">
      <alignment horizontal="right"/>
    </xf>
    <xf numFmtId="1" fontId="43" fillId="0" borderId="0" xfId="0" applyNumberFormat="1" applyFont="1" applyBorder="1" applyAlignment="1">
      <alignment horizontal="right"/>
    </xf>
    <xf numFmtId="0" fontId="43" fillId="0" borderId="0" xfId="0" applyFont="1" applyBorder="1" applyAlignment="1">
      <alignment horizontal="right"/>
    </xf>
    <xf numFmtId="164" fontId="43" fillId="0" borderId="0" xfId="0" applyNumberFormat="1" applyFont="1" applyBorder="1" applyAlignment="1">
      <alignment horizontal="right"/>
    </xf>
    <xf numFmtId="164" fontId="55" fillId="0" borderId="1" xfId="0" applyNumberFormat="1" applyFont="1" applyFill="1" applyBorder="1" applyAlignment="1">
      <alignment horizontal="right"/>
    </xf>
    <xf numFmtId="1" fontId="70" fillId="0" borderId="0" xfId="0" applyNumberFormat="1" applyFont="1" applyBorder="1" applyAlignment="1">
      <alignment horizontal="right"/>
    </xf>
    <xf numFmtId="2" fontId="42" fillId="7" borderId="0" xfId="0" applyNumberFormat="1" applyFont="1" applyFill="1" applyBorder="1" applyAlignment="1">
      <alignment horizontal="right"/>
    </xf>
    <xf numFmtId="2" fontId="88" fillId="0" borderId="0" xfId="0" applyNumberFormat="1" applyFont="1" applyFill="1" applyBorder="1"/>
    <xf numFmtId="165" fontId="79" fillId="4" borderId="0" xfId="0" applyNumberFormat="1" applyFont="1" applyFill="1"/>
    <xf numFmtId="173" fontId="79" fillId="0" borderId="0" xfId="0" applyNumberFormat="1" applyFont="1" applyBorder="1"/>
    <xf numFmtId="2" fontId="79" fillId="0" borderId="0" xfId="0" applyNumberFormat="1" applyFont="1"/>
    <xf numFmtId="0" fontId="70" fillId="7" borderId="0" xfId="0" applyFont="1" applyFill="1" applyBorder="1" applyAlignment="1">
      <alignment horizontal="left"/>
    </xf>
    <xf numFmtId="0" fontId="25" fillId="7" borderId="0" xfId="0" applyFont="1" applyFill="1" applyBorder="1" applyAlignment="1">
      <alignment horizontal="right"/>
    </xf>
    <xf numFmtId="165" fontId="79" fillId="0" borderId="0" xfId="0" applyNumberFormat="1" applyFont="1" applyBorder="1"/>
    <xf numFmtId="2" fontId="70" fillId="5" borderId="0" xfId="0" applyNumberFormat="1" applyFont="1" applyFill="1" applyBorder="1" applyAlignment="1">
      <alignment horizontal="right"/>
    </xf>
    <xf numFmtId="165" fontId="55" fillId="0" borderId="0" xfId="0" applyNumberFormat="1" applyFont="1" applyBorder="1"/>
    <xf numFmtId="2" fontId="55" fillId="5" borderId="0" xfId="0" applyNumberFormat="1" applyFont="1" applyFill="1" applyBorder="1"/>
    <xf numFmtId="2" fontId="79" fillId="5" borderId="0" xfId="0" applyNumberFormat="1" applyFont="1" applyFill="1" applyBorder="1"/>
    <xf numFmtId="1" fontId="70" fillId="0" borderId="0" xfId="0" applyNumberFormat="1" applyFont="1" applyFill="1" applyBorder="1" applyAlignment="1">
      <alignment horizontal="left"/>
    </xf>
    <xf numFmtId="0" fontId="25" fillId="27" borderId="0" xfId="0" applyFont="1" applyFill="1" applyBorder="1" applyAlignment="1">
      <alignment horizontal="left"/>
    </xf>
    <xf numFmtId="0" fontId="80" fillId="15" borderId="0" xfId="0" applyFont="1" applyFill="1" applyBorder="1" applyAlignment="1">
      <alignment horizontal="right"/>
    </xf>
    <xf numFmtId="0" fontId="87" fillId="15" borderId="0" xfId="2" applyFont="1" applyFill="1" applyBorder="1" applyAlignment="1">
      <alignment horizontal="right" wrapText="1"/>
    </xf>
    <xf numFmtId="2" fontId="70" fillId="0" borderId="1" xfId="0" applyNumberFormat="1" applyFont="1" applyBorder="1"/>
    <xf numFmtId="0" fontId="43" fillId="0" borderId="0" xfId="0" applyFont="1" applyBorder="1"/>
    <xf numFmtId="2" fontId="70" fillId="0" borderId="0" xfId="0" applyNumberFormat="1" applyFont="1" applyFill="1" applyBorder="1" applyAlignment="1">
      <alignment horizontal="right"/>
    </xf>
    <xf numFmtId="2" fontId="70" fillId="0" borderId="1" xfId="0" applyNumberFormat="1" applyFont="1" applyFill="1" applyBorder="1" applyAlignment="1">
      <alignment horizontal="right"/>
    </xf>
    <xf numFmtId="165" fontId="70" fillId="7" borderId="0" xfId="0" applyNumberFormat="1" applyFont="1" applyFill="1" applyBorder="1" applyAlignment="1">
      <alignment horizontal="center"/>
    </xf>
    <xf numFmtId="0" fontId="79" fillId="0" borderId="1" xfId="0" applyFont="1" applyBorder="1"/>
    <xf numFmtId="164" fontId="87" fillId="15" borderId="0" xfId="2" applyNumberFormat="1" applyFont="1" applyFill="1" applyBorder="1" applyAlignment="1">
      <alignment horizontal="right" wrapText="1"/>
    </xf>
    <xf numFmtId="0" fontId="70" fillId="2" borderId="0" xfId="0" applyFont="1" applyFill="1" applyBorder="1" applyAlignment="1">
      <alignment horizontal="left"/>
    </xf>
    <xf numFmtId="20" fontId="70" fillId="0" borderId="0" xfId="0" applyNumberFormat="1" applyFont="1" applyFill="1" applyBorder="1" applyAlignment="1">
      <alignment horizontal="left"/>
    </xf>
    <xf numFmtId="0" fontId="80" fillId="2" borderId="0" xfId="0" applyFont="1" applyFill="1" applyBorder="1" applyAlignment="1">
      <alignment horizontal="right"/>
    </xf>
    <xf numFmtId="0" fontId="80" fillId="2" borderId="0" xfId="2" applyFont="1" applyFill="1" applyBorder="1" applyAlignment="1">
      <alignment horizontal="right" wrapText="1"/>
    </xf>
    <xf numFmtId="0" fontId="70" fillId="2" borderId="0" xfId="0" applyFont="1" applyFill="1" applyBorder="1" applyAlignment="1">
      <alignment horizontal="right"/>
    </xf>
    <xf numFmtId="1" fontId="70" fillId="2" borderId="0" xfId="0" applyNumberFormat="1" applyFont="1" applyFill="1" applyBorder="1" applyAlignment="1">
      <alignment horizontal="right"/>
    </xf>
    <xf numFmtId="164" fontId="70" fillId="2" borderId="0" xfId="0" applyNumberFormat="1" applyFont="1" applyFill="1" applyBorder="1" applyAlignment="1">
      <alignment horizontal="right"/>
    </xf>
    <xf numFmtId="2" fontId="70" fillId="2" borderId="0" xfId="0" applyNumberFormat="1" applyFont="1" applyFill="1" applyBorder="1"/>
    <xf numFmtId="0" fontId="43" fillId="2" borderId="0" xfId="0" applyFont="1" applyFill="1" applyBorder="1"/>
    <xf numFmtId="0" fontId="70" fillId="2" borderId="0" xfId="0" applyFont="1" applyFill="1" applyBorder="1"/>
    <xf numFmtId="2" fontId="70" fillId="2" borderId="1" xfId="0" applyNumberFormat="1" applyFont="1" applyFill="1" applyBorder="1"/>
    <xf numFmtId="164" fontId="70" fillId="2" borderId="0" xfId="0" applyNumberFormat="1" applyFont="1" applyFill="1" applyBorder="1"/>
    <xf numFmtId="2" fontId="70" fillId="2" borderId="0" xfId="0" applyNumberFormat="1" applyFont="1" applyFill="1" applyBorder="1" applyAlignment="1">
      <alignment horizontal="right"/>
    </xf>
    <xf numFmtId="164" fontId="70" fillId="2" borderId="1" xfId="0" applyNumberFormat="1" applyFont="1" applyFill="1" applyBorder="1" applyAlignment="1">
      <alignment horizontal="right"/>
    </xf>
    <xf numFmtId="164" fontId="70" fillId="2" borderId="0" xfId="0" applyNumberFormat="1" applyFont="1" applyFill="1" applyBorder="1" applyAlignment="1">
      <alignment horizontal="center"/>
    </xf>
    <xf numFmtId="0" fontId="89" fillId="9" borderId="0" xfId="0" applyFont="1" applyFill="1" applyBorder="1" applyAlignment="1">
      <alignment horizontal="right"/>
    </xf>
    <xf numFmtId="0" fontId="87" fillId="0" borderId="0" xfId="3" applyFont="1" applyFill="1" applyBorder="1" applyAlignment="1">
      <alignment horizontal="right" wrapText="1"/>
    </xf>
    <xf numFmtId="0" fontId="87" fillId="15" borderId="0" xfId="3" applyFont="1" applyFill="1" applyBorder="1" applyAlignment="1">
      <alignment horizontal="right" wrapText="1"/>
    </xf>
    <xf numFmtId="164" fontId="87" fillId="15" borderId="0" xfId="3" applyNumberFormat="1" applyFont="1" applyFill="1" applyBorder="1" applyAlignment="1">
      <alignment horizontal="right" wrapText="1"/>
    </xf>
    <xf numFmtId="164" fontId="70" fillId="0" borderId="1" xfId="0" applyNumberFormat="1" applyFont="1" applyFill="1" applyBorder="1" applyAlignment="1">
      <alignment horizontal="right"/>
    </xf>
    <xf numFmtId="165" fontId="25" fillId="7" borderId="0" xfId="0" applyNumberFormat="1" applyFont="1" applyFill="1" applyBorder="1" applyAlignment="1">
      <alignment horizontal="center"/>
    </xf>
    <xf numFmtId="164" fontId="79" fillId="0" borderId="1" xfId="0" applyNumberFormat="1" applyFont="1" applyBorder="1" applyAlignment="1">
      <alignment horizontal="right"/>
    </xf>
    <xf numFmtId="164" fontId="80" fillId="15" borderId="0" xfId="0" applyNumberFormat="1" applyFont="1" applyFill="1" applyBorder="1" applyAlignment="1">
      <alignment horizontal="right"/>
    </xf>
    <xf numFmtId="0" fontId="89" fillId="15" borderId="0" xfId="0" applyFont="1" applyFill="1" applyBorder="1" applyAlignment="1">
      <alignment horizontal="right"/>
    </xf>
    <xf numFmtId="0" fontId="90" fillId="0" borderId="0" xfId="3" applyFont="1" applyFill="1" applyBorder="1" applyAlignment="1">
      <alignment horizontal="right" wrapText="1"/>
    </xf>
    <xf numFmtId="164" fontId="43" fillId="0" borderId="0" xfId="0" applyNumberFormat="1" applyFont="1" applyFill="1" applyBorder="1" applyAlignment="1">
      <alignment horizontal="right"/>
    </xf>
    <xf numFmtId="164" fontId="89" fillId="15" borderId="0" xfId="0" applyNumberFormat="1" applyFont="1" applyFill="1" applyBorder="1" applyAlignment="1">
      <alignment horizontal="right"/>
    </xf>
    <xf numFmtId="0" fontId="79" fillId="10" borderId="0" xfId="0" applyFont="1" applyFill="1" applyBorder="1" applyAlignment="1">
      <alignment horizontal="left"/>
    </xf>
    <xf numFmtId="2" fontId="79" fillId="10" borderId="0" xfId="0" applyNumberFormat="1" applyFont="1" applyFill="1" applyBorder="1"/>
    <xf numFmtId="164" fontId="79" fillId="10" borderId="0" xfId="0" applyNumberFormat="1" applyFont="1" applyFill="1" applyBorder="1" applyAlignment="1">
      <alignment horizontal="center"/>
    </xf>
    <xf numFmtId="164" fontId="87" fillId="0" borderId="0" xfId="3" applyNumberFormat="1" applyFont="1" applyFill="1" applyBorder="1" applyAlignment="1">
      <alignment horizontal="right" wrapText="1"/>
    </xf>
    <xf numFmtId="0" fontId="79" fillId="0" borderId="1" xfId="0" applyFont="1" applyBorder="1" applyAlignment="1">
      <alignment horizontal="right"/>
    </xf>
    <xf numFmtId="1" fontId="70" fillId="10" borderId="0" xfId="0" applyNumberFormat="1" applyFont="1" applyFill="1" applyBorder="1"/>
    <xf numFmtId="164" fontId="70" fillId="10" borderId="0" xfId="0" applyNumberFormat="1" applyFont="1" applyFill="1" applyBorder="1"/>
    <xf numFmtId="164" fontId="79" fillId="10" borderId="0" xfId="0" applyNumberFormat="1" applyFont="1" applyFill="1" applyBorder="1"/>
    <xf numFmtId="0" fontId="55" fillId="10" borderId="0" xfId="0" applyFont="1" applyFill="1" applyBorder="1" applyAlignment="1"/>
    <xf numFmtId="0" fontId="79" fillId="7" borderId="0" xfId="0" applyFont="1" applyFill="1" applyBorder="1" applyAlignment="1">
      <alignment horizontal="left"/>
    </xf>
    <xf numFmtId="0" fontId="89" fillId="7" borderId="0" xfId="0" applyFont="1" applyFill="1" applyBorder="1" applyAlignment="1">
      <alignment horizontal="right"/>
    </xf>
    <xf numFmtId="164" fontId="80" fillId="7" borderId="0" xfId="0" applyNumberFormat="1" applyFont="1" applyFill="1" applyBorder="1" applyAlignment="1">
      <alignment horizontal="right"/>
    </xf>
    <xf numFmtId="0" fontId="87" fillId="7" borderId="0" xfId="3" applyFont="1" applyFill="1" applyBorder="1" applyAlignment="1">
      <alignment horizontal="right" wrapText="1"/>
    </xf>
    <xf numFmtId="164" fontId="70" fillId="7" borderId="0" xfId="0" applyNumberFormat="1" applyFont="1" applyFill="1" applyBorder="1" applyAlignment="1">
      <alignment horizontal="right"/>
    </xf>
    <xf numFmtId="1" fontId="70" fillId="7" borderId="0" xfId="0" applyNumberFormat="1" applyFont="1" applyFill="1" applyBorder="1" applyAlignment="1">
      <alignment horizontal="right"/>
    </xf>
    <xf numFmtId="0" fontId="70" fillId="7" borderId="0" xfId="0" applyFont="1" applyFill="1" applyBorder="1" applyAlignment="1">
      <alignment horizontal="right"/>
    </xf>
    <xf numFmtId="0" fontId="79" fillId="7" borderId="0" xfId="0" applyFont="1" applyFill="1" applyBorder="1"/>
    <xf numFmtId="2" fontId="79" fillId="7" borderId="0" xfId="0" applyNumberFormat="1" applyFont="1" applyFill="1" applyBorder="1"/>
    <xf numFmtId="164" fontId="79" fillId="7" borderId="1" xfId="0" applyNumberFormat="1" applyFont="1" applyFill="1" applyBorder="1"/>
    <xf numFmtId="164" fontId="79" fillId="7" borderId="0" xfId="0" applyNumberFormat="1" applyFont="1" applyFill="1" applyBorder="1"/>
    <xf numFmtId="2" fontId="79" fillId="7" borderId="0" xfId="0" applyNumberFormat="1" applyFont="1" applyFill="1" applyBorder="1" applyAlignment="1">
      <alignment horizontal="right"/>
    </xf>
    <xf numFmtId="164" fontId="79" fillId="7" borderId="1" xfId="0" applyNumberFormat="1" applyFont="1" applyFill="1" applyBorder="1" applyAlignment="1">
      <alignment horizontal="right"/>
    </xf>
    <xf numFmtId="0" fontId="55" fillId="10" borderId="0" xfId="0" applyFont="1" applyFill="1" applyBorder="1" applyAlignment="1">
      <alignment wrapText="1"/>
    </xf>
    <xf numFmtId="0" fontId="79" fillId="2" borderId="0" xfId="0" applyFont="1" applyFill="1" applyBorder="1"/>
    <xf numFmtId="0" fontId="79" fillId="2" borderId="1" xfId="0" applyFont="1" applyFill="1" applyBorder="1"/>
    <xf numFmtId="172" fontId="70" fillId="7" borderId="0" xfId="0" applyNumberFormat="1" applyFont="1" applyFill="1" applyBorder="1" applyAlignment="1">
      <alignment horizontal="left"/>
    </xf>
    <xf numFmtId="0" fontId="89" fillId="0" borderId="0" xfId="0" applyFont="1" applyFill="1" applyBorder="1" applyAlignment="1">
      <alignment horizontal="right"/>
    </xf>
    <xf numFmtId="0" fontId="80" fillId="0" borderId="0" xfId="0" applyFont="1" applyFill="1" applyBorder="1" applyAlignment="1">
      <alignment horizontal="right"/>
    </xf>
    <xf numFmtId="0" fontId="89" fillId="0" borderId="0" xfId="0" applyFont="1" applyFill="1" applyBorder="1" applyAlignment="1">
      <alignment horizontal="center"/>
    </xf>
    <xf numFmtId="173" fontId="79" fillId="0" borderId="0" xfId="0" applyNumberFormat="1" applyFont="1" applyFill="1" applyBorder="1" applyAlignment="1">
      <alignment horizontal="center"/>
    </xf>
    <xf numFmtId="164" fontId="42" fillId="0" borderId="1" xfId="0" applyNumberFormat="1" applyFont="1" applyFill="1" applyBorder="1" applyAlignment="1">
      <alignment horizontal="center"/>
    </xf>
    <xf numFmtId="0" fontId="80" fillId="0" borderId="0" xfId="0" applyFont="1" applyFill="1" applyBorder="1" applyAlignment="1">
      <alignment horizontal="center"/>
    </xf>
    <xf numFmtId="2" fontId="80" fillId="0" borderId="0" xfId="0" applyNumberFormat="1" applyFont="1" applyFill="1" applyBorder="1" applyAlignment="1">
      <alignment horizontal="center"/>
    </xf>
    <xf numFmtId="164" fontId="89" fillId="0" borderId="0" xfId="0" applyNumberFormat="1" applyFont="1" applyFill="1" applyBorder="1" applyAlignment="1">
      <alignment horizontal="right"/>
    </xf>
    <xf numFmtId="2" fontId="79" fillId="0" borderId="1" xfId="0" quotePrefix="1" applyNumberFormat="1" applyFont="1" applyFill="1" applyBorder="1" applyAlignment="1">
      <alignment horizontal="center"/>
    </xf>
    <xf numFmtId="20" fontId="42" fillId="0" borderId="0" xfId="0" applyNumberFormat="1" applyFont="1" applyFill="1" applyBorder="1" applyAlignment="1">
      <alignment horizontal="left"/>
    </xf>
    <xf numFmtId="165" fontId="79" fillId="0" borderId="0" xfId="0" applyNumberFormat="1" applyFont="1" applyFill="1" applyBorder="1" applyAlignment="1">
      <alignment horizontal="center"/>
    </xf>
    <xf numFmtId="2" fontId="25" fillId="7" borderId="0" xfId="0" applyNumberFormat="1" applyFont="1" applyFill="1" applyBorder="1" applyAlignment="1">
      <alignment horizontal="center"/>
    </xf>
    <xf numFmtId="2" fontId="25" fillId="0" borderId="0" xfId="0" applyNumberFormat="1" applyFont="1" applyFill="1" applyBorder="1" applyAlignment="1">
      <alignment horizontal="center"/>
    </xf>
    <xf numFmtId="164" fontId="80" fillId="0" borderId="0" xfId="0" applyNumberFormat="1" applyFont="1" applyFill="1" applyBorder="1" applyAlignment="1">
      <alignment horizontal="right"/>
    </xf>
    <xf numFmtId="164" fontId="91" fillId="0" borderId="0" xfId="3" applyNumberFormat="1" applyFont="1" applyFill="1" applyBorder="1" applyAlignment="1">
      <alignment horizontal="right" wrapText="1"/>
    </xf>
    <xf numFmtId="0" fontId="91" fillId="0" borderId="0" xfId="3" applyFont="1" applyFill="1" applyBorder="1" applyAlignment="1">
      <alignment horizontal="right" wrapText="1"/>
    </xf>
    <xf numFmtId="0" fontId="80" fillId="0" borderId="0" xfId="0" quotePrefix="1" applyFont="1" applyFill="1" applyBorder="1" applyAlignment="1">
      <alignment horizontal="center"/>
    </xf>
    <xf numFmtId="164" fontId="91" fillId="0" borderId="0" xfId="2" applyNumberFormat="1" applyFont="1" applyFill="1" applyBorder="1" applyAlignment="1">
      <alignment horizontal="right" wrapText="1"/>
    </xf>
    <xf numFmtId="0" fontId="91" fillId="0" borderId="0" xfId="2" applyFont="1" applyFill="1" applyBorder="1" applyAlignment="1">
      <alignment horizontal="right" wrapText="1"/>
    </xf>
    <xf numFmtId="0" fontId="92" fillId="0" borderId="0" xfId="3" applyFont="1" applyFill="1" applyBorder="1" applyAlignment="1">
      <alignment horizontal="right" wrapText="1"/>
    </xf>
    <xf numFmtId="20" fontId="43" fillId="0" borderId="0" xfId="0" applyNumberFormat="1" applyFont="1" applyFill="1" applyBorder="1" applyAlignment="1">
      <alignment horizontal="right"/>
    </xf>
    <xf numFmtId="2" fontId="55" fillId="0" borderId="0" xfId="0" applyNumberFormat="1" applyFont="1" applyFill="1" applyBorder="1" applyAlignment="1">
      <alignment horizontal="center"/>
    </xf>
    <xf numFmtId="164" fontId="55" fillId="0" borderId="1" xfId="0" applyNumberFormat="1" applyFont="1" applyFill="1" applyBorder="1" applyAlignment="1">
      <alignment horizontal="center"/>
    </xf>
    <xf numFmtId="0" fontId="89" fillId="0" borderId="0" xfId="0" quotePrefix="1" applyFont="1" applyFill="1" applyBorder="1" applyAlignment="1">
      <alignment horizontal="center"/>
    </xf>
    <xf numFmtId="2" fontId="89" fillId="0" borderId="0" xfId="0" applyNumberFormat="1" applyFont="1" applyFill="1" applyBorder="1" applyAlignment="1">
      <alignment horizontal="center"/>
    </xf>
    <xf numFmtId="172" fontId="43" fillId="0" borderId="0" xfId="0" applyNumberFormat="1" applyFont="1" applyFill="1" applyBorder="1" applyAlignment="1">
      <alignment horizontal="left"/>
    </xf>
    <xf numFmtId="165" fontId="89" fillId="0" borderId="0" xfId="0" applyNumberFormat="1" applyFont="1" applyFill="1" applyBorder="1" applyAlignment="1">
      <alignment horizontal="center"/>
    </xf>
    <xf numFmtId="1" fontId="79" fillId="7" borderId="0" xfId="0" quotePrefix="1" applyNumberFormat="1" applyFont="1" applyFill="1" applyBorder="1" applyAlignment="1">
      <alignment horizontal="left"/>
    </xf>
    <xf numFmtId="1" fontId="79" fillId="7" borderId="0" xfId="0" applyNumberFormat="1" applyFont="1" applyFill="1" applyBorder="1" applyAlignment="1">
      <alignment horizontal="left"/>
    </xf>
    <xf numFmtId="164" fontId="42" fillId="0" borderId="0" xfId="0" applyNumberFormat="1" applyFont="1" applyFill="1" applyBorder="1" applyAlignment="1">
      <alignment horizontal="left"/>
    </xf>
    <xf numFmtId="2" fontId="55" fillId="3" borderId="0" xfId="0" applyNumberFormat="1" applyFont="1" applyFill="1" applyBorder="1" applyAlignment="1">
      <alignment horizontal="center"/>
    </xf>
    <xf numFmtId="0" fontId="89" fillId="3" borderId="0" xfId="0" applyFont="1" applyFill="1" applyBorder="1" applyAlignment="1">
      <alignment horizontal="center"/>
    </xf>
    <xf numFmtId="0" fontId="89" fillId="3" borderId="1" xfId="0" applyFont="1" applyFill="1" applyBorder="1" applyAlignment="1">
      <alignment horizontal="center"/>
    </xf>
    <xf numFmtId="2" fontId="79" fillId="0" borderId="0" xfId="0" applyNumberFormat="1" applyFont="1" applyFill="1" applyBorder="1" applyAlignment="1">
      <alignment horizontal="left"/>
    </xf>
    <xf numFmtId="0" fontId="70" fillId="0" borderId="0" xfId="0" applyFont="1" applyFill="1" applyBorder="1" applyAlignment="1"/>
    <xf numFmtId="0" fontId="70" fillId="0" borderId="1" xfId="0" applyFont="1" applyFill="1" applyBorder="1" applyAlignment="1">
      <alignment horizontal="center"/>
    </xf>
    <xf numFmtId="0" fontId="85" fillId="0" borderId="0" xfId="0" applyFont="1" applyFill="1" applyBorder="1" applyAlignment="1">
      <alignment horizontal="center"/>
    </xf>
    <xf numFmtId="164" fontId="85" fillId="0" borderId="0" xfId="0" applyNumberFormat="1" applyFont="1" applyFill="1" applyBorder="1" applyAlignment="1">
      <alignment horizontal="right"/>
    </xf>
    <xf numFmtId="0" fontId="85" fillId="0" borderId="0" xfId="3" applyFont="1" applyFill="1" applyBorder="1" applyAlignment="1">
      <alignment horizontal="right" wrapText="1"/>
    </xf>
    <xf numFmtId="0" fontId="85" fillId="0" borderId="0" xfId="0" applyFont="1" applyFill="1" applyBorder="1" applyAlignment="1">
      <alignment horizontal="right"/>
    </xf>
    <xf numFmtId="0" fontId="25" fillId="0" borderId="0" xfId="3" applyFont="1" applyFill="1" applyBorder="1" applyAlignment="1">
      <alignment horizontal="right" wrapText="1"/>
    </xf>
    <xf numFmtId="2" fontId="85" fillId="0" borderId="0" xfId="0" applyNumberFormat="1" applyFont="1" applyFill="1" applyBorder="1" applyAlignment="1">
      <alignment horizontal="center"/>
    </xf>
    <xf numFmtId="164" fontId="25" fillId="0" borderId="1" xfId="0" applyNumberFormat="1" applyFont="1" applyFill="1" applyBorder="1" applyAlignment="1">
      <alignment horizontal="center"/>
    </xf>
    <xf numFmtId="1" fontId="55" fillId="0" borderId="0" xfId="0" applyNumberFormat="1" applyFont="1" applyFill="1" applyBorder="1" applyAlignment="1"/>
    <xf numFmtId="0" fontId="25" fillId="27" borderId="0" xfId="0" applyFont="1" applyFill="1" applyBorder="1" applyAlignment="1">
      <alignment horizontal="right"/>
    </xf>
    <xf numFmtId="164" fontId="90" fillId="0" borderId="0" xfId="3" applyNumberFormat="1" applyFont="1" applyFill="1" applyBorder="1" applyAlignment="1">
      <alignment horizontal="right" wrapText="1"/>
    </xf>
    <xf numFmtId="1" fontId="87" fillId="0" borderId="0" xfId="3" applyNumberFormat="1" applyFont="1" applyFill="1" applyBorder="1" applyAlignment="1">
      <alignment horizontal="right" wrapText="1"/>
    </xf>
    <xf numFmtId="164" fontId="85" fillId="0" borderId="0" xfId="3" applyNumberFormat="1" applyFont="1" applyFill="1" applyBorder="1" applyAlignment="1">
      <alignment horizontal="right" wrapText="1"/>
    </xf>
    <xf numFmtId="1" fontId="90" fillId="0" borderId="0" xfId="3" applyNumberFormat="1" applyFont="1" applyFill="1" applyBorder="1" applyAlignment="1">
      <alignment horizontal="right" wrapText="1"/>
    </xf>
    <xf numFmtId="1" fontId="91" fillId="0" borderId="0" xfId="3" applyNumberFormat="1" applyFont="1" applyFill="1" applyBorder="1" applyAlignment="1">
      <alignment horizontal="right" wrapText="1"/>
    </xf>
    <xf numFmtId="1" fontId="92" fillId="0" borderId="0" xfId="3" applyNumberFormat="1" applyFont="1" applyFill="1" applyBorder="1" applyAlignment="1">
      <alignment horizontal="right" wrapText="1"/>
    </xf>
    <xf numFmtId="0" fontId="79" fillId="0" borderId="0" xfId="0" applyFont="1" applyFill="1" applyBorder="1" applyAlignment="1">
      <alignment horizontal="right" wrapText="1"/>
    </xf>
    <xf numFmtId="2" fontId="79" fillId="0" borderId="0" xfId="0" applyNumberFormat="1" applyFont="1" applyFill="1" applyBorder="1" applyAlignment="1">
      <alignment horizontal="right" wrapText="1"/>
    </xf>
    <xf numFmtId="1" fontId="79" fillId="0" borderId="0" xfId="0" applyNumberFormat="1" applyFont="1" applyFill="1" applyBorder="1" applyAlignment="1">
      <alignment horizontal="center"/>
    </xf>
    <xf numFmtId="2" fontId="79" fillId="3" borderId="0" xfId="0" applyNumberFormat="1" applyFont="1" applyFill="1" applyBorder="1" applyAlignment="1">
      <alignment horizontal="center"/>
    </xf>
    <xf numFmtId="0" fontId="79" fillId="3" borderId="0" xfId="0" applyFont="1" applyFill="1" applyBorder="1" applyAlignment="1">
      <alignment horizontal="center"/>
    </xf>
    <xf numFmtId="0" fontId="70" fillId="0" borderId="13" xfId="0" applyFont="1" applyFill="1" applyBorder="1" applyAlignment="1">
      <alignment horizontal="left"/>
    </xf>
    <xf numFmtId="172" fontId="70" fillId="0" borderId="13" xfId="0" applyNumberFormat="1" applyFont="1" applyFill="1" applyBorder="1" applyAlignment="1">
      <alignment horizontal="left"/>
    </xf>
    <xf numFmtId="1" fontId="79" fillId="0" borderId="13" xfId="0" applyNumberFormat="1" applyFont="1" applyFill="1" applyBorder="1" applyAlignment="1">
      <alignment horizontal="left"/>
    </xf>
    <xf numFmtId="49" fontId="79" fillId="27" borderId="13" xfId="0" applyNumberFormat="1" applyFont="1" applyFill="1" applyBorder="1" applyAlignment="1">
      <alignment horizontal="left" wrapText="1"/>
    </xf>
    <xf numFmtId="14" fontId="79" fillId="0" borderId="13" xfId="0" applyNumberFormat="1" applyFont="1" applyFill="1" applyBorder="1" applyAlignment="1">
      <alignment horizontal="left"/>
    </xf>
    <xf numFmtId="0" fontId="70" fillId="0" borderId="13" xfId="0" applyFont="1" applyFill="1" applyBorder="1" applyAlignment="1">
      <alignment horizontal="right"/>
    </xf>
    <xf numFmtId="164" fontId="80" fillId="0" borderId="13" xfId="0" applyNumberFormat="1" applyFont="1" applyFill="1" applyBorder="1" applyAlignment="1">
      <alignment horizontal="right"/>
    </xf>
    <xf numFmtId="0" fontId="87" fillId="0" borderId="13" xfId="3" applyFont="1" applyFill="1" applyBorder="1" applyAlignment="1">
      <alignment horizontal="right" wrapText="1"/>
    </xf>
    <xf numFmtId="164" fontId="70" fillId="0" borderId="13" xfId="0" applyNumberFormat="1" applyFont="1" applyFill="1" applyBorder="1" applyAlignment="1">
      <alignment horizontal="right"/>
    </xf>
    <xf numFmtId="1" fontId="79" fillId="0" borderId="13" xfId="0" applyNumberFormat="1" applyFont="1" applyFill="1" applyBorder="1" applyAlignment="1">
      <alignment horizontal="right"/>
    </xf>
    <xf numFmtId="1" fontId="70" fillId="0" borderId="13" xfId="0" applyNumberFormat="1" applyFont="1" applyFill="1" applyBorder="1" applyAlignment="1">
      <alignment horizontal="right"/>
    </xf>
    <xf numFmtId="1" fontId="91" fillId="0" borderId="13" xfId="3" applyNumberFormat="1" applyFont="1" applyFill="1" applyBorder="1" applyAlignment="1">
      <alignment horizontal="right" wrapText="1"/>
    </xf>
    <xf numFmtId="164" fontId="42" fillId="0" borderId="13" xfId="0" applyNumberFormat="1" applyFont="1" applyFill="1" applyBorder="1" applyAlignment="1">
      <alignment horizontal="center"/>
    </xf>
    <xf numFmtId="0" fontId="79" fillId="0" borderId="13" xfId="0" applyFont="1" applyFill="1" applyBorder="1" applyAlignment="1">
      <alignment horizontal="center"/>
    </xf>
    <xf numFmtId="2" fontId="79" fillId="0" borderId="13" xfId="0" applyNumberFormat="1" applyFont="1" applyFill="1" applyBorder="1" applyAlignment="1">
      <alignment horizontal="center"/>
    </xf>
    <xf numFmtId="164" fontId="79" fillId="0" borderId="14" xfId="0" applyNumberFormat="1" applyFont="1" applyFill="1" applyBorder="1" applyAlignment="1">
      <alignment horizontal="center"/>
    </xf>
    <xf numFmtId="2" fontId="79" fillId="0" borderId="14" xfId="0" applyNumberFormat="1" applyFont="1" applyFill="1" applyBorder="1" applyAlignment="1">
      <alignment horizontal="center"/>
    </xf>
    <xf numFmtId="164" fontId="79" fillId="0" borderId="13" xfId="0" applyNumberFormat="1" applyFont="1" applyFill="1" applyBorder="1" applyAlignment="1">
      <alignment horizontal="center"/>
    </xf>
    <xf numFmtId="0" fontId="79" fillId="0" borderId="13" xfId="0" applyFont="1" applyBorder="1"/>
    <xf numFmtId="1" fontId="80" fillId="0" borderId="0" xfId="0" applyNumberFormat="1" applyFont="1" applyFill="1" applyBorder="1" applyAlignment="1">
      <alignment horizontal="right"/>
    </xf>
    <xf numFmtId="0" fontId="55" fillId="0" borderId="0" xfId="0" applyFont="1" applyFill="1" applyBorder="1" applyAlignment="1"/>
    <xf numFmtId="164" fontId="25" fillId="0" borderId="0" xfId="0" applyNumberFormat="1" applyFont="1" applyBorder="1"/>
    <xf numFmtId="2" fontId="42" fillId="7" borderId="0" xfId="0" applyNumberFormat="1" applyFont="1" applyFill="1" applyBorder="1" applyAlignment="1">
      <alignment horizontal="center"/>
    </xf>
    <xf numFmtId="0" fontId="25" fillId="7" borderId="0" xfId="0" applyFont="1" applyFill="1" applyBorder="1" applyAlignment="1">
      <alignment horizontal="center"/>
    </xf>
    <xf numFmtId="1" fontId="55" fillId="0" borderId="0" xfId="0" quotePrefix="1" applyNumberFormat="1" applyFont="1" applyFill="1" applyBorder="1" applyAlignment="1">
      <alignment horizontal="left"/>
    </xf>
    <xf numFmtId="0" fontId="79" fillId="0" borderId="13" xfId="0" quotePrefix="1" applyFont="1" applyBorder="1"/>
    <xf numFmtId="0" fontId="79" fillId="27" borderId="13" xfId="0" applyFont="1" applyFill="1" applyBorder="1" applyAlignment="1">
      <alignment horizontal="left" wrapText="1"/>
    </xf>
    <xf numFmtId="164" fontId="87" fillId="0" borderId="13" xfId="3" applyNumberFormat="1" applyFont="1" applyFill="1" applyBorder="1" applyAlignment="1">
      <alignment horizontal="right" wrapText="1"/>
    </xf>
    <xf numFmtId="164" fontId="42" fillId="60" borderId="14" xfId="0" applyNumberFormat="1" applyFont="1" applyFill="1" applyBorder="1"/>
    <xf numFmtId="165" fontId="79" fillId="0" borderId="13" xfId="0" applyNumberFormat="1" applyFont="1" applyFill="1" applyBorder="1" applyAlignment="1">
      <alignment horizontal="center"/>
    </xf>
    <xf numFmtId="164" fontId="42" fillId="60" borderId="13" xfId="0" applyNumberFormat="1" applyFont="1" applyFill="1" applyBorder="1"/>
    <xf numFmtId="164" fontId="43" fillId="62" borderId="13" xfId="0" applyNumberFormat="1" applyFont="1" applyFill="1" applyBorder="1"/>
    <xf numFmtId="164" fontId="55" fillId="0" borderId="13" xfId="0" applyNumberFormat="1" applyFont="1" applyBorder="1"/>
    <xf numFmtId="164" fontId="80" fillId="0" borderId="0" xfId="3" applyNumberFormat="1" applyFont="1" applyFill="1" applyBorder="1" applyAlignment="1">
      <alignment horizontal="right" wrapText="1"/>
    </xf>
    <xf numFmtId="2" fontId="79" fillId="7" borderId="0" xfId="0" applyNumberFormat="1" applyFont="1" applyFill="1" applyBorder="1" applyAlignment="1">
      <alignment horizontal="center"/>
    </xf>
    <xf numFmtId="0" fontId="79" fillId="7" borderId="0" xfId="0" applyFont="1" applyFill="1" applyBorder="1" applyAlignment="1">
      <alignment horizontal="center"/>
    </xf>
    <xf numFmtId="0" fontId="42" fillId="7" borderId="0" xfId="0" applyFont="1" applyFill="1" applyBorder="1" applyAlignment="1">
      <alignment horizontal="center"/>
    </xf>
    <xf numFmtId="164" fontId="86" fillId="7" borderId="0" xfId="3" applyNumberFormat="1" applyFont="1" applyFill="1" applyBorder="1" applyAlignment="1">
      <alignment horizontal="right" wrapText="1"/>
    </xf>
    <xf numFmtId="164" fontId="80" fillId="0" borderId="0" xfId="3" applyNumberFormat="1" applyFont="1" applyFill="1" applyBorder="1" applyAlignment="1">
      <alignment horizontal="center" wrapText="1"/>
    </xf>
    <xf numFmtId="0" fontId="25" fillId="0" borderId="0" xfId="0" quotePrefix="1" applyFont="1" applyBorder="1"/>
    <xf numFmtId="1" fontId="85" fillId="0" borderId="0" xfId="6" applyNumberFormat="1" applyFont="1" applyBorder="1" applyAlignment="1">
      <alignment horizontal="left"/>
    </xf>
    <xf numFmtId="49" fontId="25" fillId="0" borderId="0" xfId="0" applyNumberFormat="1" applyFont="1" applyFill="1" applyBorder="1" applyAlignment="1">
      <alignment horizontal="left"/>
    </xf>
    <xf numFmtId="164" fontId="85" fillId="3" borderId="0" xfId="3" applyNumberFormat="1" applyFont="1" applyFill="1" applyBorder="1" applyAlignment="1">
      <alignment horizontal="right" wrapText="1"/>
    </xf>
    <xf numFmtId="164" fontId="85" fillId="3" borderId="0" xfId="3" applyNumberFormat="1" applyFont="1" applyFill="1" applyBorder="1" applyAlignment="1">
      <alignment horizontal="center" wrapText="1"/>
    </xf>
    <xf numFmtId="164" fontId="42" fillId="3" borderId="0" xfId="0" applyNumberFormat="1" applyFont="1" applyFill="1" applyBorder="1"/>
    <xf numFmtId="165" fontId="25" fillId="0" borderId="0" xfId="0" applyNumberFormat="1" applyFont="1" applyFill="1" applyBorder="1" applyAlignment="1">
      <alignment horizontal="center"/>
    </xf>
    <xf numFmtId="164" fontId="42" fillId="62" borderId="0" xfId="0" applyNumberFormat="1" applyFont="1" applyFill="1" applyBorder="1"/>
    <xf numFmtId="164" fontId="42" fillId="3" borderId="0" xfId="0" applyNumberFormat="1" applyFont="1" applyFill="1" applyBorder="1" applyAlignment="1">
      <alignment horizontal="center"/>
    </xf>
    <xf numFmtId="0" fontId="42" fillId="3" borderId="0" xfId="0" applyFont="1" applyFill="1" applyBorder="1" applyAlignment="1">
      <alignment horizontal="center"/>
    </xf>
    <xf numFmtId="164" fontId="86" fillId="3" borderId="0" xfId="3" applyNumberFormat="1" applyFont="1" applyFill="1" applyBorder="1" applyAlignment="1">
      <alignment horizontal="right" wrapText="1"/>
    </xf>
    <xf numFmtId="2" fontId="42" fillId="3" borderId="0" xfId="0" applyNumberFormat="1" applyFont="1" applyFill="1" applyBorder="1" applyAlignment="1">
      <alignment horizontal="center"/>
    </xf>
    <xf numFmtId="0" fontId="55" fillId="0" borderId="0" xfId="0" quotePrefix="1" applyFont="1" applyBorder="1"/>
    <xf numFmtId="0" fontId="55" fillId="0" borderId="0" xfId="0" applyFont="1" applyFill="1" applyBorder="1" applyAlignment="1">
      <alignment horizontal="left" wrapText="1"/>
    </xf>
    <xf numFmtId="20" fontId="43" fillId="0" borderId="0" xfId="0" applyNumberFormat="1" applyFont="1" applyFill="1" applyBorder="1" applyAlignment="1">
      <alignment horizontal="left"/>
    </xf>
    <xf numFmtId="164" fontId="89" fillId="0" borderId="0" xfId="3" applyNumberFormat="1" applyFont="1" applyFill="1" applyBorder="1" applyAlignment="1">
      <alignment horizontal="right" wrapText="1"/>
    </xf>
    <xf numFmtId="164" fontId="89" fillId="0" borderId="0" xfId="3" applyNumberFormat="1" applyFont="1" applyFill="1" applyBorder="1" applyAlignment="1">
      <alignment horizontal="center" wrapText="1"/>
    </xf>
    <xf numFmtId="165" fontId="55" fillId="0" borderId="0" xfId="0" applyNumberFormat="1" applyFont="1" applyFill="1" applyBorder="1" applyAlignment="1">
      <alignment horizontal="center"/>
    </xf>
    <xf numFmtId="0" fontId="55" fillId="0" borderId="13" xfId="0" quotePrefix="1" applyFont="1" applyBorder="1"/>
    <xf numFmtId="1" fontId="55" fillId="0" borderId="13" xfId="0" applyNumberFormat="1" applyFont="1" applyFill="1" applyBorder="1" applyAlignment="1">
      <alignment horizontal="left"/>
    </xf>
    <xf numFmtId="0" fontId="55" fillId="0" borderId="13" xfId="0" applyFont="1" applyFill="1" applyBorder="1" applyAlignment="1">
      <alignment horizontal="left"/>
    </xf>
    <xf numFmtId="0" fontId="55" fillId="0" borderId="13" xfId="0" applyFont="1" applyFill="1" applyBorder="1" applyAlignment="1">
      <alignment horizontal="left" wrapText="1"/>
    </xf>
    <xf numFmtId="14" fontId="43" fillId="0" borderId="13" xfId="0" applyNumberFormat="1" applyFont="1" applyFill="1" applyBorder="1" applyAlignment="1">
      <alignment horizontal="left"/>
    </xf>
    <xf numFmtId="20" fontId="43" fillId="0" borderId="13" xfId="0" applyNumberFormat="1" applyFont="1" applyFill="1" applyBorder="1" applyAlignment="1">
      <alignment horizontal="left"/>
    </xf>
    <xf numFmtId="1" fontId="55" fillId="0" borderId="13" xfId="0" quotePrefix="1" applyNumberFormat="1" applyFont="1" applyFill="1" applyBorder="1" applyAlignment="1">
      <alignment horizontal="left"/>
    </xf>
    <xf numFmtId="164" fontId="89" fillId="3" borderId="13" xfId="3" applyNumberFormat="1" applyFont="1" applyFill="1" applyBorder="1" applyAlignment="1">
      <alignment horizontal="right" wrapText="1"/>
    </xf>
    <xf numFmtId="164" fontId="89" fillId="3" borderId="13" xfId="3" applyNumberFormat="1" applyFont="1" applyFill="1" applyBorder="1" applyAlignment="1">
      <alignment horizontal="center" wrapText="1"/>
    </xf>
    <xf numFmtId="164" fontId="42" fillId="3" borderId="13" xfId="0" applyNumberFormat="1" applyFont="1" applyFill="1" applyBorder="1"/>
    <xf numFmtId="2" fontId="55" fillId="0" borderId="13" xfId="0" applyNumberFormat="1" applyFont="1" applyFill="1" applyBorder="1" applyAlignment="1">
      <alignment horizontal="center"/>
    </xf>
    <xf numFmtId="164" fontId="43" fillId="0" borderId="13" xfId="0" applyNumberFormat="1" applyFont="1" applyFill="1" applyBorder="1" applyAlignment="1">
      <alignment horizontal="center"/>
    </xf>
    <xf numFmtId="165" fontId="79" fillId="3" borderId="13" xfId="0" applyNumberFormat="1" applyFont="1" applyFill="1" applyBorder="1" applyAlignment="1">
      <alignment horizontal="left"/>
    </xf>
    <xf numFmtId="2" fontId="55" fillId="3" borderId="13" xfId="0" applyNumberFormat="1" applyFont="1" applyFill="1" applyBorder="1" applyAlignment="1">
      <alignment horizontal="center"/>
    </xf>
    <xf numFmtId="0" fontId="55" fillId="3" borderId="13" xfId="0" applyFont="1" applyFill="1" applyBorder="1"/>
    <xf numFmtId="165" fontId="55" fillId="3" borderId="13" xfId="0" applyNumberFormat="1" applyFont="1" applyFill="1" applyBorder="1" applyAlignment="1">
      <alignment horizontal="center"/>
    </xf>
    <xf numFmtId="164" fontId="42" fillId="3" borderId="13" xfId="0" applyNumberFormat="1" applyFont="1" applyFill="1" applyBorder="1" applyAlignment="1">
      <alignment horizontal="center"/>
    </xf>
    <xf numFmtId="0" fontId="42" fillId="3" borderId="13" xfId="0" applyFont="1" applyFill="1" applyBorder="1" applyAlignment="1">
      <alignment horizontal="center"/>
    </xf>
    <xf numFmtId="164" fontId="86" fillId="3" borderId="13" xfId="3" applyNumberFormat="1" applyFont="1" applyFill="1" applyBorder="1" applyAlignment="1">
      <alignment horizontal="right" wrapText="1"/>
    </xf>
    <xf numFmtId="164" fontId="42" fillId="3" borderId="14" xfId="0" applyNumberFormat="1" applyFont="1" applyFill="1" applyBorder="1"/>
    <xf numFmtId="0" fontId="55" fillId="0" borderId="13" xfId="0" applyFont="1" applyFill="1" applyBorder="1" applyAlignment="1">
      <alignment horizontal="center"/>
    </xf>
    <xf numFmtId="0" fontId="55" fillId="0" borderId="13" xfId="0" applyFont="1" applyFill="1" applyBorder="1"/>
    <xf numFmtId="1" fontId="80" fillId="0" borderId="0" xfId="3" applyNumberFormat="1" applyFont="1" applyFill="1" applyBorder="1" applyAlignment="1">
      <alignment horizontal="right" wrapText="1"/>
    </xf>
    <xf numFmtId="1" fontId="80" fillId="0" borderId="0" xfId="3" applyNumberFormat="1" applyFont="1" applyFill="1" applyBorder="1" applyAlignment="1">
      <alignment horizontal="left" wrapText="1"/>
    </xf>
    <xf numFmtId="164" fontId="80" fillId="0" borderId="0" xfId="3" applyNumberFormat="1" applyFont="1" applyFill="1" applyBorder="1" applyAlignment="1">
      <alignment horizontal="left" wrapText="1"/>
    </xf>
    <xf numFmtId="2" fontId="80" fillId="0" borderId="0" xfId="3" applyNumberFormat="1" applyFont="1" applyFill="1" applyBorder="1" applyAlignment="1">
      <alignment horizontal="left" wrapText="1"/>
    </xf>
    <xf numFmtId="2" fontId="80" fillId="0" borderId="0" xfId="3" applyNumberFormat="1" applyFont="1" applyFill="1" applyBorder="1" applyAlignment="1">
      <alignment horizontal="right" wrapText="1"/>
    </xf>
    <xf numFmtId="0" fontId="79" fillId="0" borderId="13" xfId="0" applyFont="1" applyFill="1" applyBorder="1"/>
    <xf numFmtId="0" fontId="79" fillId="0" borderId="0" xfId="0" applyFont="1" applyFill="1" applyBorder="1" applyAlignment="1">
      <alignment horizontal="left" wrapText="1"/>
    </xf>
    <xf numFmtId="49" fontId="79" fillId="0" borderId="0" xfId="0" applyNumberFormat="1" applyFont="1" applyFill="1" applyBorder="1" applyAlignment="1">
      <alignment horizontal="left" wrapText="1"/>
    </xf>
    <xf numFmtId="164" fontId="80" fillId="60" borderId="1" xfId="3" applyNumberFormat="1" applyFont="1" applyFill="1" applyBorder="1" applyAlignment="1">
      <alignment horizontal="right" wrapText="1"/>
    </xf>
    <xf numFmtId="164" fontId="80" fillId="60" borderId="0" xfId="3" applyNumberFormat="1" applyFont="1" applyFill="1" applyBorder="1" applyAlignment="1">
      <alignment horizontal="right" wrapText="1"/>
    </xf>
    <xf numFmtId="164" fontId="80" fillId="62" borderId="0" xfId="3" applyNumberFormat="1" applyFont="1" applyFill="1" applyBorder="1" applyAlignment="1">
      <alignment horizontal="right" wrapText="1"/>
    </xf>
    <xf numFmtId="1" fontId="79" fillId="60" borderId="1" xfId="0" applyNumberFormat="1" applyFont="1" applyFill="1" applyBorder="1" applyAlignment="1">
      <alignment horizontal="right"/>
    </xf>
    <xf numFmtId="164" fontId="70" fillId="60" borderId="1" xfId="0" applyNumberFormat="1" applyFont="1" applyFill="1" applyBorder="1" applyAlignment="1">
      <alignment horizontal="right"/>
    </xf>
    <xf numFmtId="164" fontId="70" fillId="60" borderId="0" xfId="0" applyNumberFormat="1" applyFont="1" applyFill="1" applyBorder="1" applyAlignment="1">
      <alignment horizontal="right"/>
    </xf>
    <xf numFmtId="164" fontId="70" fillId="62" borderId="0" xfId="0" applyNumberFormat="1" applyFont="1" applyFill="1" applyBorder="1" applyAlignment="1">
      <alignment horizontal="right"/>
    </xf>
    <xf numFmtId="0" fontId="89" fillId="0" borderId="1" xfId="0" applyFont="1" applyFill="1" applyBorder="1" applyAlignment="1">
      <alignment horizontal="center"/>
    </xf>
    <xf numFmtId="0" fontId="79" fillId="60" borderId="1" xfId="0" applyFont="1" applyFill="1" applyBorder="1" applyAlignment="1">
      <alignment horizontal="center"/>
    </xf>
    <xf numFmtId="0" fontId="83" fillId="7" borderId="0" xfId="0" applyFont="1" applyFill="1" applyBorder="1" applyAlignment="1">
      <alignment horizontal="center"/>
    </xf>
    <xf numFmtId="0" fontId="79" fillId="7" borderId="1" xfId="0" applyFont="1" applyFill="1" applyBorder="1" applyAlignment="1">
      <alignment horizontal="center"/>
    </xf>
    <xf numFmtId="0" fontId="79" fillId="60" borderId="0" xfId="0" applyFont="1" applyFill="1" applyBorder="1" applyAlignment="1">
      <alignment horizontal="center"/>
    </xf>
    <xf numFmtId="0" fontId="70" fillId="62" borderId="0" xfId="0" applyFont="1" applyFill="1" applyBorder="1" applyAlignment="1">
      <alignment horizontal="center"/>
    </xf>
    <xf numFmtId="0" fontId="79" fillId="60" borderId="1" xfId="0" applyFont="1" applyFill="1" applyBorder="1" applyAlignment="1">
      <alignment horizontal="right"/>
    </xf>
    <xf numFmtId="0" fontId="79" fillId="60" borderId="0" xfId="0" applyFont="1" applyFill="1" applyBorder="1" applyAlignment="1">
      <alignment horizontal="right"/>
    </xf>
    <xf numFmtId="0" fontId="70" fillId="62" borderId="0" xfId="0" applyFont="1" applyFill="1" applyBorder="1" applyAlignment="1">
      <alignment horizontal="right"/>
    </xf>
    <xf numFmtId="1" fontId="43" fillId="7" borderId="0" xfId="0" applyNumberFormat="1" applyFont="1" applyFill="1" applyBorder="1" applyAlignment="1">
      <alignment horizontal="left"/>
    </xf>
    <xf numFmtId="0" fontId="43" fillId="7" borderId="0" xfId="0" applyFont="1" applyFill="1" applyBorder="1" applyAlignment="1">
      <alignment horizontal="right"/>
    </xf>
    <xf numFmtId="0" fontId="43" fillId="60" borderId="1" xfId="0" applyFont="1" applyFill="1" applyBorder="1" applyAlignment="1">
      <alignment horizontal="right"/>
    </xf>
    <xf numFmtId="0" fontId="43" fillId="7" borderId="0" xfId="0" applyFont="1" applyFill="1" applyBorder="1" applyAlignment="1">
      <alignment horizontal="center"/>
    </xf>
    <xf numFmtId="0" fontId="43" fillId="7" borderId="1" xfId="0" applyFont="1" applyFill="1" applyBorder="1" applyAlignment="1">
      <alignment horizontal="center"/>
    </xf>
    <xf numFmtId="0" fontId="43" fillId="62" borderId="0" xfId="0" applyFont="1" applyFill="1" applyBorder="1" applyAlignment="1">
      <alignment horizontal="right"/>
    </xf>
    <xf numFmtId="1" fontId="79" fillId="5" borderId="0" xfId="0" applyNumberFormat="1" applyFont="1" applyFill="1" applyBorder="1" applyAlignment="1">
      <alignment horizontal="left"/>
    </xf>
    <xf numFmtId="0" fontId="79" fillId="5" borderId="0" xfId="0" applyFont="1" applyFill="1" applyBorder="1" applyAlignment="1">
      <alignment horizontal="right"/>
    </xf>
    <xf numFmtId="0" fontId="79" fillId="5" borderId="0" xfId="0" applyFont="1" applyFill="1" applyBorder="1" applyAlignment="1">
      <alignment horizontal="center"/>
    </xf>
    <xf numFmtId="168" fontId="79" fillId="5" borderId="0" xfId="0" applyNumberFormat="1" applyFont="1" applyFill="1" applyBorder="1" applyAlignment="1">
      <alignment horizontal="center"/>
    </xf>
    <xf numFmtId="168" fontId="42" fillId="5" borderId="0" xfId="0" applyNumberFormat="1" applyFont="1" applyFill="1" applyBorder="1" applyAlignment="1">
      <alignment horizontal="center"/>
    </xf>
    <xf numFmtId="168" fontId="79" fillId="5" borderId="1" xfId="0" applyNumberFormat="1" applyFont="1" applyFill="1" applyBorder="1" applyAlignment="1">
      <alignment horizontal="center"/>
    </xf>
    <xf numFmtId="168" fontId="25" fillId="5" borderId="0" xfId="0" applyNumberFormat="1" applyFont="1" applyFill="1" applyBorder="1" applyAlignment="1">
      <alignment horizontal="center"/>
    </xf>
    <xf numFmtId="0" fontId="79" fillId="12" borderId="0" xfId="0" applyFont="1" applyFill="1" applyBorder="1" applyAlignment="1">
      <alignment horizontal="left"/>
    </xf>
    <xf numFmtId="1" fontId="79" fillId="12" borderId="0" xfId="0" applyNumberFormat="1" applyFont="1" applyFill="1" applyBorder="1" applyAlignment="1">
      <alignment horizontal="left"/>
    </xf>
    <xf numFmtId="0" fontId="79" fillId="12" borderId="0" xfId="0" applyFont="1" applyFill="1" applyBorder="1" applyAlignment="1">
      <alignment horizontal="right"/>
    </xf>
    <xf numFmtId="0" fontId="79" fillId="12" borderId="0" xfId="0" applyFont="1" applyFill="1" applyBorder="1" applyAlignment="1">
      <alignment horizontal="center"/>
    </xf>
    <xf numFmtId="168" fontId="79" fillId="12" borderId="0" xfId="0" applyNumberFormat="1" applyFont="1" applyFill="1" applyBorder="1" applyAlignment="1">
      <alignment horizontal="center"/>
    </xf>
    <xf numFmtId="168" fontId="42" fillId="12" borderId="0" xfId="0" applyNumberFormat="1" applyFont="1" applyFill="1" applyBorder="1" applyAlignment="1">
      <alignment horizontal="center"/>
    </xf>
    <xf numFmtId="168" fontId="79" fillId="12" borderId="1" xfId="0" applyNumberFormat="1" applyFont="1" applyFill="1" applyBorder="1" applyAlignment="1">
      <alignment horizontal="center"/>
    </xf>
    <xf numFmtId="168" fontId="25" fillId="12" borderId="0" xfId="0" applyNumberFormat="1" applyFont="1" applyFill="1" applyBorder="1" applyAlignment="1">
      <alignment horizontal="center"/>
    </xf>
    <xf numFmtId="0" fontId="79" fillId="11" borderId="0" xfId="0" applyFont="1" applyFill="1" applyBorder="1" applyAlignment="1">
      <alignment horizontal="left"/>
    </xf>
    <xf numFmtId="1" fontId="79" fillId="11" borderId="0" xfId="0" applyNumberFormat="1" applyFont="1" applyFill="1" applyBorder="1" applyAlignment="1">
      <alignment horizontal="left"/>
    </xf>
    <xf numFmtId="0" fontId="79" fillId="11" borderId="0" xfId="0" applyFont="1" applyFill="1" applyBorder="1" applyAlignment="1">
      <alignment horizontal="right"/>
    </xf>
    <xf numFmtId="1" fontId="79" fillId="11" borderId="0" xfId="0" applyNumberFormat="1" applyFont="1" applyFill="1" applyBorder="1" applyAlignment="1">
      <alignment horizontal="right"/>
    </xf>
    <xf numFmtId="10" fontId="79" fillId="11" borderId="0" xfId="0" applyNumberFormat="1" applyFont="1" applyFill="1" applyBorder="1" applyAlignment="1">
      <alignment horizontal="right"/>
    </xf>
    <xf numFmtId="10" fontId="79" fillId="60" borderId="1" xfId="0" applyNumberFormat="1" applyFont="1" applyFill="1" applyBorder="1" applyAlignment="1">
      <alignment horizontal="right"/>
    </xf>
    <xf numFmtId="0" fontId="79" fillId="11" borderId="0" xfId="0" applyFont="1" applyFill="1" applyBorder="1" applyAlignment="1">
      <alignment horizontal="center"/>
    </xf>
    <xf numFmtId="168" fontId="79" fillId="11" borderId="0" xfId="0" applyNumberFormat="1" applyFont="1" applyFill="1" applyBorder="1" applyAlignment="1">
      <alignment horizontal="center"/>
    </xf>
    <xf numFmtId="0" fontId="42" fillId="11" borderId="0" xfId="0" applyFont="1" applyFill="1" applyBorder="1" applyAlignment="1">
      <alignment horizontal="center"/>
    </xf>
    <xf numFmtId="0" fontId="79" fillId="11" borderId="1" xfId="0" applyFont="1" applyFill="1" applyBorder="1" applyAlignment="1">
      <alignment horizontal="center"/>
    </xf>
    <xf numFmtId="1" fontId="79" fillId="11" borderId="0" xfId="0" applyNumberFormat="1" applyFont="1" applyFill="1" applyBorder="1" applyAlignment="1">
      <alignment horizontal="center"/>
    </xf>
    <xf numFmtId="0" fontId="25" fillId="11" borderId="0" xfId="0" applyFont="1" applyFill="1" applyBorder="1" applyAlignment="1">
      <alignment horizontal="center"/>
    </xf>
    <xf numFmtId="1" fontId="79" fillId="0" borderId="0" xfId="0" applyNumberFormat="1" applyFont="1" applyBorder="1" applyAlignment="1">
      <alignment horizontal="left"/>
    </xf>
    <xf numFmtId="0" fontId="79" fillId="14" borderId="0" xfId="0" applyFont="1" applyFill="1" applyBorder="1" applyAlignment="1">
      <alignment horizontal="right"/>
    </xf>
    <xf numFmtId="0" fontId="55" fillId="14" borderId="0" xfId="0" applyFont="1" applyFill="1" applyBorder="1" applyAlignment="1">
      <alignment horizontal="right"/>
    </xf>
    <xf numFmtId="168" fontId="55" fillId="14" borderId="0" xfId="0" applyNumberFormat="1" applyFont="1" applyFill="1" applyBorder="1" applyAlignment="1">
      <alignment horizontal="right"/>
    </xf>
    <xf numFmtId="0" fontId="42" fillId="0" borderId="0" xfId="0" applyFont="1" applyBorder="1" applyAlignment="1">
      <alignment horizontal="center"/>
    </xf>
    <xf numFmtId="0" fontId="79" fillId="0" borderId="1" xfId="0" applyFont="1" applyBorder="1" applyAlignment="1">
      <alignment horizontal="center"/>
    </xf>
    <xf numFmtId="0" fontId="79" fillId="2" borderId="0" xfId="0" applyFont="1" applyFill="1" applyBorder="1" applyAlignment="1">
      <alignment horizontal="left"/>
    </xf>
    <xf numFmtId="1" fontId="79" fillId="2" borderId="0" xfId="0" applyNumberFormat="1" applyFont="1" applyFill="1" applyBorder="1" applyAlignment="1">
      <alignment horizontal="left"/>
    </xf>
    <xf numFmtId="0" fontId="79" fillId="2" borderId="0" xfId="0" applyFont="1" applyFill="1" applyBorder="1" applyAlignment="1">
      <alignment horizontal="right"/>
    </xf>
    <xf numFmtId="0" fontId="83" fillId="2" borderId="0" xfId="0" applyFont="1" applyFill="1" applyBorder="1" applyAlignment="1">
      <alignment horizontal="center"/>
    </xf>
    <xf numFmtId="0" fontId="55" fillId="2" borderId="0" xfId="0" applyFont="1" applyFill="1" applyBorder="1" applyAlignment="1">
      <alignment horizontal="center"/>
    </xf>
    <xf numFmtId="0" fontId="42" fillId="2" borderId="0" xfId="0" applyFont="1" applyFill="1" applyBorder="1" applyAlignment="1">
      <alignment horizontal="center"/>
    </xf>
    <xf numFmtId="0" fontId="79" fillId="2" borderId="0" xfId="0" applyFont="1" applyFill="1" applyBorder="1" applyAlignment="1">
      <alignment horizontal="center"/>
    </xf>
    <xf numFmtId="0" fontId="79" fillId="2" borderId="1" xfId="0" applyFont="1" applyFill="1" applyBorder="1" applyAlignment="1">
      <alignment horizontal="center"/>
    </xf>
    <xf numFmtId="0" fontId="25" fillId="2" borderId="0" xfId="0" applyFont="1" applyFill="1" applyBorder="1" applyAlignment="1">
      <alignment horizontal="center"/>
    </xf>
    <xf numFmtId="0" fontId="79" fillId="13" borderId="0" xfId="0" applyFont="1" applyFill="1" applyBorder="1" applyAlignment="1">
      <alignment horizontal="left"/>
    </xf>
    <xf numFmtId="1" fontId="79" fillId="13" borderId="0" xfId="0" applyNumberFormat="1" applyFont="1" applyFill="1" applyBorder="1" applyAlignment="1">
      <alignment horizontal="left"/>
    </xf>
    <xf numFmtId="0" fontId="79" fillId="13" borderId="0" xfId="0" applyFont="1" applyFill="1" applyBorder="1" applyAlignment="1">
      <alignment horizontal="right"/>
    </xf>
    <xf numFmtId="0" fontId="83" fillId="13" borderId="0" xfId="0" applyFont="1" applyFill="1" applyBorder="1" applyAlignment="1">
      <alignment horizontal="center"/>
    </xf>
    <xf numFmtId="0" fontId="55" fillId="13" borderId="0" xfId="0" applyFont="1" applyFill="1" applyBorder="1" applyAlignment="1">
      <alignment horizontal="center"/>
    </xf>
    <xf numFmtId="0" fontId="42" fillId="13" borderId="0" xfId="0" applyFont="1" applyFill="1" applyBorder="1" applyAlignment="1">
      <alignment horizontal="center"/>
    </xf>
    <xf numFmtId="0" fontId="79" fillId="13" borderId="0" xfId="0" applyFont="1" applyFill="1" applyBorder="1" applyAlignment="1">
      <alignment horizontal="center"/>
    </xf>
    <xf numFmtId="0" fontId="79" fillId="13" borderId="1" xfId="0" applyFont="1" applyFill="1" applyBorder="1" applyAlignment="1">
      <alignment horizontal="center"/>
    </xf>
    <xf numFmtId="169" fontId="55" fillId="13" borderId="0" xfId="4" applyNumberFormat="1" applyFont="1" applyFill="1" applyBorder="1" applyAlignment="1">
      <alignment horizontal="center"/>
    </xf>
    <xf numFmtId="169" fontId="79" fillId="13" borderId="0" xfId="4" applyNumberFormat="1" applyFont="1" applyFill="1" applyBorder="1" applyAlignment="1">
      <alignment horizontal="center"/>
    </xf>
    <xf numFmtId="169" fontId="79" fillId="13" borderId="1" xfId="4" applyNumberFormat="1" applyFont="1" applyFill="1" applyBorder="1" applyAlignment="1">
      <alignment horizontal="center"/>
    </xf>
    <xf numFmtId="169" fontId="25" fillId="13" borderId="0" xfId="4" applyNumberFormat="1" applyFont="1" applyFill="1" applyBorder="1" applyAlignment="1">
      <alignment horizontal="center"/>
    </xf>
    <xf numFmtId="0" fontId="83" fillId="0" borderId="0" xfId="0" applyFont="1" applyBorder="1" applyAlignment="1">
      <alignment horizontal="center"/>
    </xf>
    <xf numFmtId="0" fontId="79" fillId="0" borderId="1" xfId="0" applyFont="1" applyFill="1" applyBorder="1" applyAlignment="1">
      <alignment horizontal="center"/>
    </xf>
    <xf numFmtId="168" fontId="55" fillId="3" borderId="0" xfId="0" applyNumberFormat="1" applyFont="1" applyFill="1" applyBorder="1" applyAlignment="1">
      <alignment horizontal="right"/>
    </xf>
    <xf numFmtId="0" fontId="83" fillId="0" borderId="0" xfId="0" applyFont="1" applyBorder="1"/>
    <xf numFmtId="0" fontId="79" fillId="9" borderId="13" xfId="0" applyFont="1" applyFill="1" applyBorder="1" applyAlignment="1">
      <alignment horizontal="left"/>
    </xf>
    <xf numFmtId="0" fontId="79" fillId="0" borderId="2" xfId="0" applyFont="1" applyBorder="1" applyAlignment="1">
      <alignment horizontal="left"/>
    </xf>
    <xf numFmtId="172" fontId="43" fillId="5" borderId="2" xfId="0" applyNumberFormat="1" applyFont="1" applyFill="1" applyBorder="1" applyAlignment="1">
      <alignment horizontal="left"/>
    </xf>
    <xf numFmtId="172" fontId="43" fillId="14" borderId="0" xfId="0" applyNumberFormat="1" applyFont="1" applyFill="1" applyBorder="1" applyAlignment="1">
      <alignment horizontal="left"/>
    </xf>
    <xf numFmtId="0" fontId="79" fillId="3" borderId="13" xfId="0" applyFont="1" applyFill="1" applyBorder="1" applyAlignment="1">
      <alignment horizontal="left"/>
    </xf>
    <xf numFmtId="0" fontId="79" fillId="27" borderId="13" xfId="0" applyFont="1" applyFill="1" applyBorder="1" applyAlignment="1">
      <alignment horizontal="left"/>
    </xf>
    <xf numFmtId="0" fontId="79" fillId="0" borderId="13" xfId="0" applyFont="1" applyBorder="1" applyAlignment="1">
      <alignment horizontal="left"/>
    </xf>
    <xf numFmtId="172" fontId="70" fillId="27" borderId="13" xfId="0" applyNumberFormat="1" applyFont="1" applyFill="1" applyBorder="1" applyAlignment="1">
      <alignment horizontal="left"/>
    </xf>
    <xf numFmtId="166" fontId="79" fillId="0" borderId="13" xfId="0" applyNumberFormat="1" applyFont="1" applyFill="1" applyBorder="1" applyAlignment="1" applyProtection="1">
      <alignment horizontal="left" vertical="center"/>
    </xf>
    <xf numFmtId="0" fontId="43" fillId="5" borderId="2" xfId="0" applyFont="1" applyFill="1" applyBorder="1" applyAlignment="1">
      <alignment horizontal="left"/>
    </xf>
    <xf numFmtId="167" fontId="43" fillId="14" borderId="0" xfId="0" applyNumberFormat="1" applyFont="1" applyFill="1" applyBorder="1" applyAlignment="1">
      <alignment horizontal="left"/>
    </xf>
    <xf numFmtId="0" fontId="89" fillId="9" borderId="13" xfId="0" applyFont="1" applyFill="1" applyBorder="1" applyAlignment="1">
      <alignment horizontal="right"/>
    </xf>
    <xf numFmtId="166" fontId="12" fillId="3" borderId="13" xfId="0" applyNumberFormat="1" applyFont="1" applyFill="1" applyBorder="1" applyAlignment="1">
      <alignment horizontal="right"/>
    </xf>
    <xf numFmtId="164" fontId="80" fillId="15" borderId="13" xfId="0" applyNumberFormat="1" applyFont="1" applyFill="1" applyBorder="1" applyAlignment="1">
      <alignment horizontal="right"/>
    </xf>
    <xf numFmtId="0" fontId="79" fillId="3" borderId="13" xfId="0" applyFont="1" applyFill="1" applyBorder="1" applyAlignment="1">
      <alignment horizontal="right"/>
    </xf>
    <xf numFmtId="0" fontId="80" fillId="15" borderId="13" xfId="0" applyFont="1" applyFill="1" applyBorder="1" applyAlignment="1">
      <alignment horizontal="right"/>
    </xf>
    <xf numFmtId="1" fontId="79" fillId="3" borderId="13" xfId="0" applyNumberFormat="1" applyFont="1" applyFill="1" applyBorder="1" applyAlignment="1">
      <alignment horizontal="right"/>
    </xf>
    <xf numFmtId="0" fontId="79" fillId="9" borderId="13" xfId="0" applyFont="1" applyFill="1" applyBorder="1" applyAlignment="1">
      <alignment horizontal="right"/>
    </xf>
    <xf numFmtId="1" fontId="70" fillId="3" borderId="13" xfId="0" applyNumberFormat="1" applyFont="1" applyFill="1" applyBorder="1" applyAlignment="1">
      <alignment horizontal="right"/>
    </xf>
    <xf numFmtId="1" fontId="70" fillId="3" borderId="1" xfId="0" applyNumberFormat="1" applyFont="1" applyFill="1" applyBorder="1" applyAlignment="1">
      <alignment horizontal="right"/>
    </xf>
    <xf numFmtId="0" fontId="79" fillId="3" borderId="1" xfId="0" applyFont="1" applyFill="1" applyBorder="1" applyAlignment="1">
      <alignment horizontal="right"/>
    </xf>
    <xf numFmtId="1" fontId="43" fillId="3" borderId="1" xfId="0" applyNumberFormat="1" applyFont="1" applyFill="1" applyBorder="1" applyAlignment="1">
      <alignment horizontal="right"/>
    </xf>
    <xf numFmtId="164" fontId="79" fillId="0" borderId="13" xfId="0" applyNumberFormat="1" applyFont="1" applyBorder="1" applyAlignment="1">
      <alignment horizontal="right"/>
    </xf>
    <xf numFmtId="164" fontId="70" fillId="0" borderId="13" xfId="0" applyNumberFormat="1" applyFont="1" applyBorder="1" applyAlignment="1">
      <alignment horizontal="right"/>
    </xf>
    <xf numFmtId="1" fontId="12" fillId="9" borderId="2" xfId="0" applyNumberFormat="1" applyFont="1" applyFill="1" applyBorder="1" applyAlignment="1">
      <alignment horizontal="right" wrapText="1"/>
    </xf>
    <xf numFmtId="0" fontId="70" fillId="0" borderId="13" xfId="0" applyFont="1" applyBorder="1" applyAlignment="1">
      <alignment horizontal="right"/>
    </xf>
    <xf numFmtId="0" fontId="70" fillId="0" borderId="2" xfId="0" applyFont="1" applyFill="1" applyBorder="1" applyAlignment="1">
      <alignment horizontal="center"/>
    </xf>
    <xf numFmtId="0" fontId="13" fillId="4" borderId="13" xfId="0" applyFont="1" applyFill="1" applyBorder="1" applyAlignment="1">
      <alignment horizontal="right" wrapText="1"/>
    </xf>
    <xf numFmtId="2" fontId="79" fillId="3" borderId="13" xfId="0" applyNumberFormat="1" applyFont="1" applyFill="1" applyBorder="1"/>
    <xf numFmtId="165" fontId="70" fillId="0" borderId="2" xfId="0" applyNumberFormat="1" applyFont="1" applyFill="1" applyBorder="1" applyAlignment="1">
      <alignment horizontal="center"/>
    </xf>
    <xf numFmtId="164" fontId="79" fillId="3" borderId="13" xfId="0" applyNumberFormat="1" applyFont="1" applyFill="1" applyBorder="1"/>
    <xf numFmtId="164" fontId="79" fillId="0" borderId="2" xfId="0" applyNumberFormat="1" applyFont="1" applyFill="1" applyBorder="1" applyAlignment="1">
      <alignment horizontal="center"/>
    </xf>
    <xf numFmtId="2" fontId="55" fillId="3" borderId="13" xfId="0" applyNumberFormat="1" applyFont="1" applyFill="1" applyBorder="1"/>
    <xf numFmtId="164" fontId="42" fillId="9" borderId="13" xfId="0" applyNumberFormat="1" applyFont="1" applyFill="1" applyBorder="1"/>
    <xf numFmtId="0" fontId="79" fillId="0" borderId="1" xfId="0" applyFont="1" applyFill="1" applyBorder="1" applyAlignment="1">
      <alignment horizontal="left"/>
    </xf>
    <xf numFmtId="2" fontId="84" fillId="10" borderId="2" xfId="0" applyNumberFormat="1" applyFont="1" applyFill="1" applyBorder="1" applyAlignment="1">
      <alignment horizontal="center"/>
    </xf>
    <xf numFmtId="0" fontId="42" fillId="0" borderId="2" xfId="0" applyFont="1" applyFill="1" applyBorder="1" applyAlignment="1">
      <alignment horizontal="center"/>
    </xf>
    <xf numFmtId="0" fontId="79" fillId="0" borderId="1" xfId="0" quotePrefix="1" applyFont="1" applyBorder="1"/>
    <xf numFmtId="2" fontId="79" fillId="0" borderId="3" xfId="0" applyNumberFormat="1" applyFont="1" applyBorder="1" applyAlignment="1">
      <alignment horizontal="center"/>
    </xf>
    <xf numFmtId="0" fontId="70" fillId="0" borderId="1" xfId="0" applyFont="1" applyFill="1" applyBorder="1" applyAlignment="1">
      <alignment horizontal="left"/>
    </xf>
    <xf numFmtId="0" fontId="21" fillId="0" borderId="13" xfId="0" applyFont="1" applyFill="1" applyBorder="1" applyAlignment="1">
      <alignment horizontal="center" wrapText="1"/>
    </xf>
    <xf numFmtId="0" fontId="13" fillId="4" borderId="14" xfId="0" applyFont="1" applyFill="1" applyBorder="1" applyAlignment="1">
      <alignment horizontal="right" wrapText="1"/>
    </xf>
    <xf numFmtId="164" fontId="79" fillId="3" borderId="14" xfId="0" applyNumberFormat="1" applyFont="1" applyFill="1" applyBorder="1"/>
    <xf numFmtId="0" fontId="13" fillId="0" borderId="2" xfId="0" applyFont="1" applyFill="1" applyBorder="1" applyAlignment="1">
      <alignment horizontal="center" wrapText="1"/>
    </xf>
    <xf numFmtId="0" fontId="79" fillId="9" borderId="13" xfId="0" applyFont="1" applyFill="1" applyBorder="1"/>
    <xf numFmtId="2" fontId="79" fillId="0" borderId="13" xfId="0" applyNumberFormat="1" applyFont="1" applyFill="1" applyBorder="1"/>
    <xf numFmtId="1" fontId="79" fillId="0" borderId="1" xfId="0" applyNumberFormat="1" applyFont="1" applyFill="1" applyBorder="1" applyAlignment="1">
      <alignment horizontal="left"/>
    </xf>
    <xf numFmtId="2" fontId="79" fillId="0" borderId="13" xfId="0" applyNumberFormat="1" applyFont="1" applyBorder="1"/>
    <xf numFmtId="164" fontId="42" fillId="60" borderId="2" xfId="0" applyNumberFormat="1" applyFont="1" applyFill="1" applyBorder="1"/>
    <xf numFmtId="0" fontId="13" fillId="0" borderId="3" xfId="0" applyFont="1" applyFill="1" applyBorder="1" applyAlignment="1">
      <alignment horizontal="center" wrapText="1"/>
    </xf>
    <xf numFmtId="164" fontId="55" fillId="0" borderId="13" xfId="0" applyNumberFormat="1" applyFont="1" applyFill="1" applyBorder="1" applyAlignment="1">
      <alignment horizontal="center"/>
    </xf>
    <xf numFmtId="164" fontId="79" fillId="0" borderId="14" xfId="0" applyNumberFormat="1" applyFont="1" applyBorder="1"/>
    <xf numFmtId="1" fontId="70" fillId="0" borderId="13" xfId="0" applyNumberFormat="1" applyFont="1" applyFill="1" applyBorder="1"/>
    <xf numFmtId="164" fontId="42" fillId="0" borderId="13" xfId="0" applyNumberFormat="1" applyFont="1" applyFill="1" applyBorder="1"/>
    <xf numFmtId="164" fontId="79" fillId="0" borderId="13" xfId="0" applyNumberFormat="1" applyFont="1" applyBorder="1"/>
    <xf numFmtId="0" fontId="79" fillId="3" borderId="13" xfId="0" applyFont="1" applyFill="1" applyBorder="1"/>
    <xf numFmtId="1" fontId="55" fillId="3" borderId="1" xfId="0" applyNumberFormat="1" applyFont="1" applyFill="1" applyBorder="1"/>
    <xf numFmtId="0" fontId="13" fillId="0" borderId="2" xfId="0" applyFont="1" applyFill="1" applyBorder="1" applyAlignment="1">
      <alignment horizontal="right" wrapText="1"/>
    </xf>
    <xf numFmtId="0" fontId="79" fillId="9" borderId="13" xfId="0" applyFont="1" applyFill="1" applyBorder="1" applyAlignment="1">
      <alignment horizontal="center"/>
    </xf>
    <xf numFmtId="2" fontId="79" fillId="0" borderId="13" xfId="0" applyNumberFormat="1" applyFont="1" applyFill="1" applyBorder="1" applyAlignment="1">
      <alignment horizontal="right"/>
    </xf>
    <xf numFmtId="2" fontId="42" fillId="3" borderId="13" xfId="0" applyNumberFormat="1" applyFont="1" applyFill="1" applyBorder="1" applyAlignment="1">
      <alignment horizontal="center"/>
    </xf>
    <xf numFmtId="164" fontId="79" fillId="0" borderId="14" xfId="0" applyNumberFormat="1" applyFont="1" applyFill="1" applyBorder="1" applyAlignment="1">
      <alignment horizontal="right"/>
    </xf>
    <xf numFmtId="0" fontId="79" fillId="3" borderId="14" xfId="0" applyFont="1" applyFill="1" applyBorder="1"/>
    <xf numFmtId="0" fontId="25" fillId="3" borderId="0" xfId="0" applyFont="1" applyFill="1" applyBorder="1" applyAlignment="1">
      <alignment horizontal="center"/>
    </xf>
    <xf numFmtId="164" fontId="79" fillId="0" borderId="13" xfId="0" applyNumberFormat="1" applyFont="1" applyFill="1" applyBorder="1"/>
    <xf numFmtId="0" fontId="79" fillId="0" borderId="2" xfId="0" applyFont="1" applyFill="1" applyBorder="1" applyAlignment="1">
      <alignment horizontal="center"/>
    </xf>
    <xf numFmtId="0" fontId="25" fillId="3" borderId="1" xfId="0" applyFont="1" applyFill="1" applyBorder="1" applyAlignment="1">
      <alignment horizontal="center"/>
    </xf>
    <xf numFmtId="1" fontId="79" fillId="0" borderId="1" xfId="0" quotePrefix="1" applyNumberFormat="1" applyFont="1" applyFill="1" applyBorder="1" applyAlignment="1">
      <alignment horizontal="left"/>
    </xf>
    <xf numFmtId="164" fontId="25" fillId="3" borderId="1" xfId="0" applyNumberFormat="1" applyFont="1" applyFill="1" applyBorder="1"/>
    <xf numFmtId="0" fontId="79" fillId="0" borderId="2" xfId="0" applyFont="1" applyFill="1" applyBorder="1"/>
    <xf numFmtId="164" fontId="79" fillId="9" borderId="13" xfId="0" applyNumberFormat="1" applyFont="1" applyFill="1" applyBorder="1" applyAlignment="1">
      <alignment horizontal="center"/>
    </xf>
    <xf numFmtId="164" fontId="79" fillId="3" borderId="13" xfId="0" applyNumberFormat="1" applyFont="1" applyFill="1" applyBorder="1" applyAlignment="1">
      <alignment horizontal="center"/>
    </xf>
    <xf numFmtId="14" fontId="79" fillId="67" borderId="0" xfId="0" applyNumberFormat="1" applyFont="1" applyFill="1" applyBorder="1" applyAlignment="1">
      <alignment horizontal="left"/>
    </xf>
    <xf numFmtId="14" fontId="55" fillId="67" borderId="0" xfId="0" applyNumberFormat="1" applyFont="1" applyFill="1" applyBorder="1" applyAlignment="1">
      <alignment horizontal="left"/>
    </xf>
    <xf numFmtId="14" fontId="79" fillId="67" borderId="13" xfId="0" applyNumberFormat="1" applyFont="1" applyFill="1" applyBorder="1" applyAlignment="1">
      <alignment horizontal="left"/>
    </xf>
    <xf numFmtId="0" fontId="79" fillId="67" borderId="0" xfId="0" applyFont="1" applyFill="1" applyBorder="1" applyAlignment="1">
      <alignment horizontal="left"/>
    </xf>
    <xf numFmtId="0" fontId="55" fillId="67" borderId="0" xfId="0" applyFont="1" applyFill="1" applyBorder="1" applyAlignment="1">
      <alignment horizontal="left"/>
    </xf>
    <xf numFmtId="0" fontId="79" fillId="67" borderId="13" xfId="0" applyFont="1" applyFill="1" applyBorder="1" applyAlignment="1">
      <alignment horizontal="left"/>
    </xf>
    <xf numFmtId="20" fontId="79" fillId="67" borderId="0" xfId="0" applyNumberFormat="1" applyFont="1" applyFill="1" applyBorder="1" applyAlignment="1">
      <alignment horizontal="left"/>
    </xf>
    <xf numFmtId="20" fontId="55" fillId="67" borderId="0" xfId="0" applyNumberFormat="1" applyFont="1" applyFill="1" applyBorder="1" applyAlignment="1">
      <alignment horizontal="left"/>
    </xf>
    <xf numFmtId="20" fontId="79" fillId="67" borderId="13" xfId="0" applyNumberFormat="1" applyFont="1" applyFill="1" applyBorder="1" applyAlignment="1">
      <alignment horizontal="left"/>
    </xf>
    <xf numFmtId="0" fontId="82" fillId="0" borderId="0" xfId="0" applyFont="1" applyBorder="1" applyAlignment="1">
      <alignment horizontal="right"/>
    </xf>
    <xf numFmtId="0" fontId="3" fillId="67" borderId="0" xfId="0" applyFont="1" applyFill="1" applyBorder="1" applyAlignment="1">
      <alignment horizontal="center" wrapText="1"/>
    </xf>
    <xf numFmtId="0" fontId="3" fillId="67" borderId="24" xfId="0" applyFont="1" applyFill="1" applyBorder="1" applyAlignment="1">
      <alignment horizontal="center" wrapText="1"/>
    </xf>
    <xf numFmtId="2" fontId="79" fillId="67" borderId="0" xfId="0" applyNumberFormat="1" applyFont="1" applyFill="1" applyBorder="1" applyAlignment="1">
      <alignment horizontal="center"/>
    </xf>
    <xf numFmtId="2" fontId="55" fillId="67" borderId="0" xfId="0" applyNumberFormat="1" applyFont="1" applyFill="1" applyBorder="1" applyAlignment="1">
      <alignment horizontal="center"/>
    </xf>
    <xf numFmtId="2" fontId="79" fillId="67" borderId="13" xfId="0" applyNumberFormat="1" applyFont="1" applyFill="1" applyBorder="1" applyAlignment="1">
      <alignment horizontal="center"/>
    </xf>
    <xf numFmtId="2" fontId="80" fillId="67" borderId="0" xfId="0" applyNumberFormat="1" applyFont="1" applyFill="1" applyBorder="1" applyAlignment="1">
      <alignment horizontal="center"/>
    </xf>
    <xf numFmtId="2" fontId="89" fillId="67" borderId="0" xfId="0" applyNumberFormat="1" applyFont="1" applyFill="1" applyBorder="1" applyAlignment="1">
      <alignment horizontal="center"/>
    </xf>
    <xf numFmtId="165" fontId="79" fillId="67" borderId="0" xfId="0" applyNumberFormat="1" applyFont="1" applyFill="1" applyBorder="1" applyAlignment="1">
      <alignment horizontal="center"/>
    </xf>
    <xf numFmtId="165" fontId="79" fillId="67" borderId="13" xfId="0" applyNumberFormat="1" applyFont="1" applyFill="1" applyBorder="1" applyAlignment="1">
      <alignment horizontal="center"/>
    </xf>
    <xf numFmtId="2" fontId="70" fillId="67" borderId="0" xfId="0" applyNumberFormat="1" applyFont="1" applyFill="1" applyBorder="1" applyAlignment="1">
      <alignment horizontal="center"/>
    </xf>
    <xf numFmtId="164" fontId="70" fillId="67" borderId="0" xfId="0" applyNumberFormat="1" applyFont="1" applyFill="1" applyBorder="1" applyAlignment="1">
      <alignment horizontal="center"/>
    </xf>
    <xf numFmtId="164" fontId="79" fillId="67" borderId="0" xfId="0" applyNumberFormat="1" applyFont="1" applyFill="1" applyBorder="1" applyAlignment="1">
      <alignment horizontal="center"/>
    </xf>
    <xf numFmtId="164" fontId="79" fillId="67" borderId="13" xfId="0" applyNumberFormat="1" applyFont="1" applyFill="1" applyBorder="1" applyAlignment="1">
      <alignment horizontal="center"/>
    </xf>
    <xf numFmtId="165" fontId="80" fillId="67" borderId="0" xfId="0" applyNumberFormat="1" applyFont="1" applyFill="1" applyBorder="1" applyAlignment="1">
      <alignment horizontal="center"/>
    </xf>
    <xf numFmtId="165" fontId="89" fillId="67" borderId="0" xfId="0" applyNumberFormat="1" applyFont="1" applyFill="1" applyBorder="1" applyAlignment="1">
      <alignment horizontal="center"/>
    </xf>
    <xf numFmtId="165" fontId="80" fillId="63" borderId="0" xfId="0" applyNumberFormat="1" applyFont="1" applyFill="1" applyBorder="1" applyAlignment="1">
      <alignment horizontal="center"/>
    </xf>
    <xf numFmtId="164" fontId="70" fillId="3" borderId="0" xfId="0" applyNumberFormat="1" applyFont="1" applyFill="1" applyBorder="1" applyAlignment="1">
      <alignment horizontal="center"/>
    </xf>
    <xf numFmtId="2" fontId="43" fillId="3" borderId="0" xfId="0" applyNumberFormat="1" applyFont="1" applyFill="1" applyBorder="1" applyAlignment="1">
      <alignment horizontal="center"/>
    </xf>
    <xf numFmtId="0" fontId="0" fillId="8" borderId="0" xfId="0" applyFill="1" applyBorder="1" applyAlignment="1">
      <alignment wrapText="1"/>
    </xf>
    <xf numFmtId="0" fontId="79" fillId="8" borderId="0" xfId="0" applyFont="1" applyFill="1" applyBorder="1" applyAlignment="1">
      <alignment wrapText="1"/>
    </xf>
  </cellXfs>
  <cellStyles count="16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urrency" xfId="4" builtinId="4"/>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26000000}"/>
    <cellStyle name="Normal 10 2" xfId="79" xr:uid="{00000000-0005-0000-0000-000027000000}"/>
    <cellStyle name="Normal 10 2 2" xfId="124" xr:uid="{00000000-0005-0000-0000-000028000000}"/>
    <cellStyle name="Normal 10 3" xfId="102" xr:uid="{00000000-0005-0000-0000-000029000000}"/>
    <cellStyle name="Normal 10 4" xfId="146" xr:uid="{00000000-0005-0000-0000-00002A000000}"/>
    <cellStyle name="Normal 11" xfId="58" xr:uid="{00000000-0005-0000-0000-00002B000000}"/>
    <cellStyle name="Normal 11 2" xfId="80" xr:uid="{00000000-0005-0000-0000-00002C000000}"/>
    <cellStyle name="Normal 11 2 2" xfId="125" xr:uid="{00000000-0005-0000-0000-00002D000000}"/>
    <cellStyle name="Normal 11 3" xfId="103" xr:uid="{00000000-0005-0000-0000-00002E000000}"/>
    <cellStyle name="Normal 11 4" xfId="147" xr:uid="{00000000-0005-0000-0000-00002F000000}"/>
    <cellStyle name="Normal 12" xfId="59" xr:uid="{00000000-0005-0000-0000-000030000000}"/>
    <cellStyle name="Normal 12 2" xfId="81" xr:uid="{00000000-0005-0000-0000-000031000000}"/>
    <cellStyle name="Normal 12 2 2" xfId="126" xr:uid="{00000000-0005-0000-0000-000032000000}"/>
    <cellStyle name="Normal 12 3" xfId="104" xr:uid="{00000000-0005-0000-0000-000033000000}"/>
    <cellStyle name="Normal 12 4" xfId="148" xr:uid="{00000000-0005-0000-0000-000034000000}"/>
    <cellStyle name="Normal 13" xfId="60" xr:uid="{00000000-0005-0000-0000-000035000000}"/>
    <cellStyle name="Normal 13 2" xfId="82" xr:uid="{00000000-0005-0000-0000-000036000000}"/>
    <cellStyle name="Normal 13 2 2" xfId="127" xr:uid="{00000000-0005-0000-0000-000037000000}"/>
    <cellStyle name="Normal 13 3" xfId="105" xr:uid="{00000000-0005-0000-0000-000038000000}"/>
    <cellStyle name="Normal 13 4" xfId="149" xr:uid="{00000000-0005-0000-0000-000039000000}"/>
    <cellStyle name="Normal 14" xfId="61" xr:uid="{00000000-0005-0000-0000-00003A000000}"/>
    <cellStyle name="Normal 14 2" xfId="83" xr:uid="{00000000-0005-0000-0000-00003B000000}"/>
    <cellStyle name="Normal 14 2 2" xfId="128" xr:uid="{00000000-0005-0000-0000-00003C000000}"/>
    <cellStyle name="Normal 14 3" xfId="106" xr:uid="{00000000-0005-0000-0000-00003D000000}"/>
    <cellStyle name="Normal 14 4" xfId="150" xr:uid="{00000000-0005-0000-0000-00003E000000}"/>
    <cellStyle name="Normal 15" xfId="62" xr:uid="{00000000-0005-0000-0000-00003F000000}"/>
    <cellStyle name="Normal 15 2" xfId="84" xr:uid="{00000000-0005-0000-0000-000040000000}"/>
    <cellStyle name="Normal 15 2 2" xfId="129" xr:uid="{00000000-0005-0000-0000-000041000000}"/>
    <cellStyle name="Normal 15 3" xfId="107" xr:uid="{00000000-0005-0000-0000-000042000000}"/>
    <cellStyle name="Normal 15 4" xfId="151" xr:uid="{00000000-0005-0000-0000-000043000000}"/>
    <cellStyle name="Normal 16" xfId="63" xr:uid="{00000000-0005-0000-0000-000044000000}"/>
    <cellStyle name="Normal 16 2" xfId="85" xr:uid="{00000000-0005-0000-0000-000045000000}"/>
    <cellStyle name="Normal 16 2 2" xfId="130" xr:uid="{00000000-0005-0000-0000-000046000000}"/>
    <cellStyle name="Normal 16 3" xfId="108" xr:uid="{00000000-0005-0000-0000-000047000000}"/>
    <cellStyle name="Normal 16 4" xfId="152" xr:uid="{00000000-0005-0000-0000-000048000000}"/>
    <cellStyle name="Normal 17" xfId="64" xr:uid="{00000000-0005-0000-0000-000049000000}"/>
    <cellStyle name="Normal 17 2" xfId="86" xr:uid="{00000000-0005-0000-0000-00004A000000}"/>
    <cellStyle name="Normal 17 2 2" xfId="131" xr:uid="{00000000-0005-0000-0000-00004B000000}"/>
    <cellStyle name="Normal 17 3" xfId="109" xr:uid="{00000000-0005-0000-0000-00004C000000}"/>
    <cellStyle name="Normal 17 4" xfId="153" xr:uid="{00000000-0005-0000-0000-00004D000000}"/>
    <cellStyle name="Normal 18" xfId="65" xr:uid="{00000000-0005-0000-0000-00004E000000}"/>
    <cellStyle name="Normal 18 2" xfId="87" xr:uid="{00000000-0005-0000-0000-00004F000000}"/>
    <cellStyle name="Normal 18 2 2" xfId="132" xr:uid="{00000000-0005-0000-0000-000050000000}"/>
    <cellStyle name="Normal 18 3" xfId="110" xr:uid="{00000000-0005-0000-0000-000051000000}"/>
    <cellStyle name="Normal 18 4" xfId="154" xr:uid="{00000000-0005-0000-0000-000052000000}"/>
    <cellStyle name="Normal 19" xfId="66" xr:uid="{00000000-0005-0000-0000-000053000000}"/>
    <cellStyle name="Normal 19 2" xfId="88" xr:uid="{00000000-0005-0000-0000-000054000000}"/>
    <cellStyle name="Normal 19 2 2" xfId="133" xr:uid="{00000000-0005-0000-0000-000055000000}"/>
    <cellStyle name="Normal 19 3" xfId="111" xr:uid="{00000000-0005-0000-0000-000056000000}"/>
    <cellStyle name="Normal 19 4" xfId="155" xr:uid="{00000000-0005-0000-0000-000057000000}"/>
    <cellStyle name="Normal 2" xfId="1" xr:uid="{00000000-0005-0000-0000-000058000000}"/>
    <cellStyle name="Normal 2 2" xfId="6" xr:uid="{00000000-0005-0000-0000-000059000000}"/>
    <cellStyle name="Normal 2 2 2" xfId="166" xr:uid="{00000000-0005-0000-0000-00005A000000}"/>
    <cellStyle name="Normal 2 2 3" xfId="162" xr:uid="{00000000-0005-0000-0000-00005B000000}"/>
    <cellStyle name="Normal 2 2 4" xfId="161" xr:uid="{00000000-0005-0000-0000-00005C000000}"/>
    <cellStyle name="Normal 2 3" xfId="71" xr:uid="{00000000-0005-0000-0000-00005D000000}"/>
    <cellStyle name="Normal 2 3 2" xfId="116" xr:uid="{00000000-0005-0000-0000-00005E000000}"/>
    <cellStyle name="Normal 2 3 3" xfId="165" xr:uid="{00000000-0005-0000-0000-00005F000000}"/>
    <cellStyle name="Normal 2 3 4" xfId="168" xr:uid="{00000000-0005-0000-0000-000060000000}"/>
    <cellStyle name="Normal 2 4" xfId="94" xr:uid="{00000000-0005-0000-0000-000061000000}"/>
    <cellStyle name="Normal 2 4 2" xfId="164" xr:uid="{00000000-0005-0000-0000-000062000000}"/>
    <cellStyle name="Normal 2 5" xfId="160" xr:uid="{00000000-0005-0000-0000-000063000000}"/>
    <cellStyle name="Normal 2 6" xfId="138" xr:uid="{00000000-0005-0000-0000-000064000000}"/>
    <cellStyle name="Normal 2 7" xfId="49" xr:uid="{00000000-0005-0000-0000-000065000000}"/>
    <cellStyle name="Normal 20" xfId="67" xr:uid="{00000000-0005-0000-0000-000066000000}"/>
    <cellStyle name="Normal 20 2" xfId="89" xr:uid="{00000000-0005-0000-0000-000067000000}"/>
    <cellStyle name="Normal 20 2 2" xfId="134" xr:uid="{00000000-0005-0000-0000-000068000000}"/>
    <cellStyle name="Normal 20 3" xfId="112" xr:uid="{00000000-0005-0000-0000-000069000000}"/>
    <cellStyle name="Normal 20 4" xfId="156" xr:uid="{00000000-0005-0000-0000-00006A000000}"/>
    <cellStyle name="Normal 21" xfId="68" xr:uid="{00000000-0005-0000-0000-00006B000000}"/>
    <cellStyle name="Normal 21 2" xfId="90" xr:uid="{00000000-0005-0000-0000-00006C000000}"/>
    <cellStyle name="Normal 21 2 2" xfId="135" xr:uid="{00000000-0005-0000-0000-00006D000000}"/>
    <cellStyle name="Normal 21 3" xfId="113" xr:uid="{00000000-0005-0000-0000-00006E000000}"/>
    <cellStyle name="Normal 21 4" xfId="157" xr:uid="{00000000-0005-0000-0000-00006F000000}"/>
    <cellStyle name="Normal 22" xfId="69" xr:uid="{00000000-0005-0000-0000-000070000000}"/>
    <cellStyle name="Normal 22 2" xfId="91" xr:uid="{00000000-0005-0000-0000-000071000000}"/>
    <cellStyle name="Normal 22 2 2" xfId="136" xr:uid="{00000000-0005-0000-0000-000072000000}"/>
    <cellStyle name="Normal 22 3" xfId="114" xr:uid="{00000000-0005-0000-0000-000073000000}"/>
    <cellStyle name="Normal 22 4" xfId="158" xr:uid="{00000000-0005-0000-0000-000074000000}"/>
    <cellStyle name="Normal 23" xfId="48" xr:uid="{00000000-0005-0000-0000-000075000000}"/>
    <cellStyle name="Normal 23 2" xfId="93" xr:uid="{00000000-0005-0000-0000-000076000000}"/>
    <cellStyle name="Normal 23 3" xfId="163" xr:uid="{00000000-0005-0000-0000-000077000000}"/>
    <cellStyle name="Normal 24" xfId="7" xr:uid="{00000000-0005-0000-0000-000078000000}"/>
    <cellStyle name="Normal 25" xfId="70" xr:uid="{00000000-0005-0000-0000-000079000000}"/>
    <cellStyle name="Normal 25 2" xfId="115" xr:uid="{00000000-0005-0000-0000-00007A000000}"/>
    <cellStyle name="Normal 26" xfId="92" xr:uid="{00000000-0005-0000-0000-00007B000000}"/>
    <cellStyle name="Normal 27" xfId="137" xr:uid="{00000000-0005-0000-0000-00007C000000}"/>
    <cellStyle name="Normal 28" xfId="5" xr:uid="{00000000-0005-0000-0000-00007D000000}"/>
    <cellStyle name="Normal 3" xfId="50" xr:uid="{00000000-0005-0000-0000-00007E000000}"/>
    <cellStyle name="Normal 3 2" xfId="72" xr:uid="{00000000-0005-0000-0000-00007F000000}"/>
    <cellStyle name="Normal 3 2 2" xfId="117" xr:uid="{00000000-0005-0000-0000-000080000000}"/>
    <cellStyle name="Normal 3 3" xfId="95" xr:uid="{00000000-0005-0000-0000-000081000000}"/>
    <cellStyle name="Normal 3 4" xfId="139" xr:uid="{00000000-0005-0000-0000-000082000000}"/>
    <cellStyle name="Normal 4" xfId="51" xr:uid="{00000000-0005-0000-0000-000083000000}"/>
    <cellStyle name="Normal 4 2" xfId="73" xr:uid="{00000000-0005-0000-0000-000084000000}"/>
    <cellStyle name="Normal 4 2 2" xfId="118" xr:uid="{00000000-0005-0000-0000-000085000000}"/>
    <cellStyle name="Normal 4 3" xfId="96" xr:uid="{00000000-0005-0000-0000-000086000000}"/>
    <cellStyle name="Normal 4 4" xfId="140" xr:uid="{00000000-0005-0000-0000-000087000000}"/>
    <cellStyle name="Normal 5" xfId="52" xr:uid="{00000000-0005-0000-0000-000088000000}"/>
    <cellStyle name="Normal 5 2" xfId="74" xr:uid="{00000000-0005-0000-0000-000089000000}"/>
    <cellStyle name="Normal 5 2 2" xfId="119" xr:uid="{00000000-0005-0000-0000-00008A000000}"/>
    <cellStyle name="Normal 5 3" xfId="97" xr:uid="{00000000-0005-0000-0000-00008B000000}"/>
    <cellStyle name="Normal 5 4" xfId="141" xr:uid="{00000000-0005-0000-0000-00008C000000}"/>
    <cellStyle name="Normal 6" xfId="53" xr:uid="{00000000-0005-0000-0000-00008D000000}"/>
    <cellStyle name="Normal 6 2" xfId="75" xr:uid="{00000000-0005-0000-0000-00008E000000}"/>
    <cellStyle name="Normal 6 2 2" xfId="120" xr:uid="{00000000-0005-0000-0000-00008F000000}"/>
    <cellStyle name="Normal 6 3" xfId="98" xr:uid="{00000000-0005-0000-0000-000090000000}"/>
    <cellStyle name="Normal 6 4" xfId="142" xr:uid="{00000000-0005-0000-0000-000091000000}"/>
    <cellStyle name="Normal 7" xfId="54" xr:uid="{00000000-0005-0000-0000-000092000000}"/>
    <cellStyle name="Normal 7 2" xfId="76" xr:uid="{00000000-0005-0000-0000-000093000000}"/>
    <cellStyle name="Normal 7 2 2" xfId="121" xr:uid="{00000000-0005-0000-0000-000094000000}"/>
    <cellStyle name="Normal 7 3" xfId="99" xr:uid="{00000000-0005-0000-0000-000095000000}"/>
    <cellStyle name="Normal 7 4" xfId="143" xr:uid="{00000000-0005-0000-0000-000096000000}"/>
    <cellStyle name="Normal 8" xfId="55" xr:uid="{00000000-0005-0000-0000-000097000000}"/>
    <cellStyle name="Normal 8 2" xfId="77" xr:uid="{00000000-0005-0000-0000-000098000000}"/>
    <cellStyle name="Normal 8 2 2" xfId="122" xr:uid="{00000000-0005-0000-0000-000099000000}"/>
    <cellStyle name="Normal 8 3" xfId="100" xr:uid="{00000000-0005-0000-0000-00009A000000}"/>
    <cellStyle name="Normal 8 4" xfId="144" xr:uid="{00000000-0005-0000-0000-00009B000000}"/>
    <cellStyle name="Normal 9" xfId="56" xr:uid="{00000000-0005-0000-0000-00009C000000}"/>
    <cellStyle name="Normal 9 2" xfId="78" xr:uid="{00000000-0005-0000-0000-00009D000000}"/>
    <cellStyle name="Normal 9 2 2" xfId="123" xr:uid="{00000000-0005-0000-0000-00009E000000}"/>
    <cellStyle name="Normal 9 3" xfId="101" xr:uid="{00000000-0005-0000-0000-00009F000000}"/>
    <cellStyle name="Normal 9 4" xfId="145" xr:uid="{00000000-0005-0000-0000-0000A0000000}"/>
    <cellStyle name="Normal_Sheet1_1" xfId="2" xr:uid="{00000000-0005-0000-0000-0000A1000000}"/>
    <cellStyle name="Normal_water&amp;filters" xfId="3" xr:uid="{00000000-0005-0000-0000-0000A2000000}"/>
    <cellStyle name="Note" xfId="167" builtinId="10" customBuiltin="1"/>
    <cellStyle name="Note 2" xfId="159" xr:uid="{00000000-0005-0000-0000-0000A4000000}"/>
    <cellStyle name="Output" xfId="17" builtinId="21" customBuiltin="1"/>
    <cellStyle name="Title" xfId="8" builtinId="15" customBuiltin="1"/>
    <cellStyle name="Total" xfId="23" builtinId="25" customBuiltin="1"/>
    <cellStyle name="Warning Text" xfId="21" builtinId="11" customBuiltin="1"/>
  </cellStyles>
  <dxfs count="3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AC1FF"/>
      <color rgb="FFFF6600"/>
      <color rgb="FFFFFF99"/>
      <color rgb="FF66FF33"/>
      <color rgb="FFA3FFE0"/>
      <color rgb="FF00FFFF"/>
      <color rgb="FFFF9999"/>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
  <sheetViews>
    <sheetView topLeftCell="A13" workbookViewId="0">
      <selection activeCell="B35" sqref="B35"/>
    </sheetView>
  </sheetViews>
  <sheetFormatPr defaultRowHeight="15" x14ac:dyDescent="0.25"/>
  <cols>
    <col min="1" max="1" width="15.7109375" style="864" customWidth="1"/>
    <col min="2" max="2" width="72.85546875" customWidth="1"/>
  </cols>
  <sheetData>
    <row r="1" spans="1:6" x14ac:dyDescent="0.25">
      <c r="A1" s="861" t="s">
        <v>22</v>
      </c>
      <c r="B1" s="860" t="s">
        <v>1017</v>
      </c>
      <c r="C1" s="860" t="s">
        <v>1020</v>
      </c>
    </row>
    <row r="2" spans="1:6" x14ac:dyDescent="0.25">
      <c r="A2" s="862">
        <v>42186</v>
      </c>
      <c r="B2" t="s">
        <v>1016</v>
      </c>
      <c r="C2" t="s">
        <v>673</v>
      </c>
    </row>
    <row r="3" spans="1:6" x14ac:dyDescent="0.25">
      <c r="A3" s="862">
        <v>42193</v>
      </c>
      <c r="B3" t="s">
        <v>1019</v>
      </c>
      <c r="C3" t="s">
        <v>672</v>
      </c>
    </row>
    <row r="4" spans="1:6" x14ac:dyDescent="0.25">
      <c r="A4" s="862"/>
      <c r="B4" s="144" t="s">
        <v>1021</v>
      </c>
      <c r="C4" s="144" t="s">
        <v>672</v>
      </c>
    </row>
    <row r="6" spans="1:6" x14ac:dyDescent="0.25">
      <c r="A6" s="862">
        <v>42198</v>
      </c>
      <c r="B6" t="s">
        <v>1023</v>
      </c>
      <c r="C6" t="s">
        <v>672</v>
      </c>
    </row>
    <row r="7" spans="1:6" x14ac:dyDescent="0.25">
      <c r="A7" s="862">
        <v>42199</v>
      </c>
      <c r="B7" s="144" t="s">
        <v>1026</v>
      </c>
      <c r="C7" s="144" t="s">
        <v>672</v>
      </c>
    </row>
    <row r="8" spans="1:6" ht="115.5" customHeight="1" x14ac:dyDescent="0.25">
      <c r="A8" s="862">
        <v>42215</v>
      </c>
      <c r="B8" s="186" t="s">
        <v>1035</v>
      </c>
      <c r="C8" t="s">
        <v>672</v>
      </c>
    </row>
    <row r="9" spans="1:6" x14ac:dyDescent="0.25">
      <c r="A9" s="862">
        <v>42439</v>
      </c>
      <c r="B9" s="147" t="s">
        <v>1074</v>
      </c>
    </row>
    <row r="10" spans="1:6" s="768" customFormat="1" x14ac:dyDescent="0.25">
      <c r="A10" s="863">
        <v>42772</v>
      </c>
      <c r="B10" s="859" t="s">
        <v>1851</v>
      </c>
    </row>
    <row r="11" spans="1:6" x14ac:dyDescent="0.25">
      <c r="A11" s="862">
        <v>43026</v>
      </c>
      <c r="B11" s="246" t="s">
        <v>2046</v>
      </c>
      <c r="C11" s="246" t="s">
        <v>672</v>
      </c>
    </row>
    <row r="12" spans="1:6" s="866" customFormat="1" x14ac:dyDescent="0.25">
      <c r="A12" s="865">
        <v>43026</v>
      </c>
      <c r="B12" s="140" t="s">
        <v>2064</v>
      </c>
      <c r="C12" s="140" t="s">
        <v>672</v>
      </c>
      <c r="D12" s="866" t="s">
        <v>2066</v>
      </c>
      <c r="F12" s="866" t="s">
        <v>2620</v>
      </c>
    </row>
    <row r="13" spans="1:6" x14ac:dyDescent="0.25">
      <c r="A13" s="862">
        <v>43026</v>
      </c>
      <c r="B13" s="246" t="s">
        <v>2065</v>
      </c>
      <c r="C13" s="246" t="s">
        <v>672</v>
      </c>
    </row>
    <row r="14" spans="1:6" s="768" customFormat="1" x14ac:dyDescent="0.25">
      <c r="A14" s="863">
        <v>43026</v>
      </c>
      <c r="B14" s="859" t="s">
        <v>2063</v>
      </c>
      <c r="C14" s="859" t="s">
        <v>672</v>
      </c>
    </row>
    <row r="15" spans="1:6" x14ac:dyDescent="0.25">
      <c r="A15" s="862">
        <v>43026</v>
      </c>
      <c r="B15" s="246" t="s">
        <v>2072</v>
      </c>
      <c r="C15" s="246" t="s">
        <v>672</v>
      </c>
    </row>
    <row r="16" spans="1:6" s="768" customFormat="1" x14ac:dyDescent="0.25">
      <c r="A16" s="863">
        <v>43027</v>
      </c>
      <c r="B16" s="859" t="s">
        <v>2073</v>
      </c>
      <c r="C16" s="859" t="s">
        <v>672</v>
      </c>
    </row>
    <row r="17" spans="1:4" x14ac:dyDescent="0.25">
      <c r="A17" s="862">
        <v>43033</v>
      </c>
      <c r="B17" s="246" t="s">
        <v>2619</v>
      </c>
      <c r="C17" s="246" t="s">
        <v>672</v>
      </c>
    </row>
    <row r="18" spans="1:4" s="768" customFormat="1" x14ac:dyDescent="0.25">
      <c r="A18" s="863">
        <v>43040</v>
      </c>
      <c r="B18" s="859" t="s">
        <v>2621</v>
      </c>
      <c r="C18" s="859" t="s">
        <v>672</v>
      </c>
    </row>
    <row r="19" spans="1:4" x14ac:dyDescent="0.25">
      <c r="A19" s="862">
        <v>43047</v>
      </c>
      <c r="B19" s="246" t="s">
        <v>2622</v>
      </c>
      <c r="C19" s="246" t="s">
        <v>672</v>
      </c>
      <c r="D19" t="s">
        <v>2623</v>
      </c>
    </row>
    <row r="20" spans="1:4" s="768" customFormat="1" x14ac:dyDescent="0.25">
      <c r="A20" s="863">
        <v>43047</v>
      </c>
      <c r="B20" s="859" t="s">
        <v>2661</v>
      </c>
      <c r="C20" s="859" t="s">
        <v>672</v>
      </c>
      <c r="D20" s="768" t="s">
        <v>2623</v>
      </c>
    </row>
    <row r="21" spans="1:4" x14ac:dyDescent="0.25">
      <c r="A21" s="862">
        <v>43073</v>
      </c>
      <c r="B21" s="246" t="s">
        <v>2673</v>
      </c>
      <c r="C21" s="246" t="s">
        <v>672</v>
      </c>
      <c r="D21" t="s">
        <v>2674</v>
      </c>
    </row>
    <row r="22" spans="1:4" s="768" customFormat="1" x14ac:dyDescent="0.25">
      <c r="A22" s="991"/>
    </row>
    <row r="23" spans="1:4" x14ac:dyDescent="0.25">
      <c r="A23" s="862">
        <v>43166</v>
      </c>
      <c r="B23" s="246" t="s">
        <v>2720</v>
      </c>
    </row>
    <row r="24" spans="1:4" s="768" customFormat="1" x14ac:dyDescent="0.25">
      <c r="A24" s="863">
        <v>43166</v>
      </c>
      <c r="B24" s="859" t="s">
        <v>2721</v>
      </c>
    </row>
    <row r="25" spans="1:4" s="1043" customFormat="1" x14ac:dyDescent="0.25">
      <c r="A25" s="1041">
        <v>43179</v>
      </c>
      <c r="B25" s="1042" t="s">
        <v>2723</v>
      </c>
    </row>
    <row r="26" spans="1:4" s="1043" customFormat="1" x14ac:dyDescent="0.25">
      <c r="A26" s="1041">
        <v>43180</v>
      </c>
      <c r="B26" s="1042" t="s">
        <v>2724</v>
      </c>
    </row>
    <row r="27" spans="1:4" s="1043" customFormat="1" x14ac:dyDescent="0.25">
      <c r="A27" s="1041">
        <v>43186</v>
      </c>
      <c r="B27" s="1042" t="s">
        <v>2725</v>
      </c>
    </row>
    <row r="28" spans="1:4" s="1043" customFormat="1" x14ac:dyDescent="0.25">
      <c r="A28" s="1041">
        <v>43209</v>
      </c>
      <c r="B28" s="1042" t="s">
        <v>2727</v>
      </c>
    </row>
    <row r="29" spans="1:4" s="1043" customFormat="1" x14ac:dyDescent="0.25">
      <c r="A29" s="1041">
        <v>43224</v>
      </c>
      <c r="B29" s="1042" t="s">
        <v>2738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651"/>
  <sheetViews>
    <sheetView topLeftCell="B1" zoomScale="80" zoomScaleNormal="80" workbookViewId="0">
      <selection activeCell="B1" sqref="A1:XFD1048576"/>
    </sheetView>
  </sheetViews>
  <sheetFormatPr defaultColWidth="9.140625" defaultRowHeight="15.75" x14ac:dyDescent="0.25"/>
  <cols>
    <col min="1" max="1" width="9.140625" style="249" customWidth="1"/>
    <col min="2" max="2" width="15.28515625" style="246" customWidth="1"/>
    <col min="3" max="4" width="9.140625" style="375" customWidth="1"/>
    <col min="5" max="5" width="15" style="249" customWidth="1"/>
    <col min="6" max="6" width="11" style="249" customWidth="1"/>
    <col min="7" max="7" width="19.85546875" style="49" customWidth="1"/>
    <col min="8" max="9" width="21.28515625" style="35" customWidth="1"/>
    <col min="10" max="10" width="9.5703125" style="249" customWidth="1"/>
    <col min="11" max="11" width="20.28515625" style="925" customWidth="1"/>
    <col min="12" max="12" width="18.42578125" style="398" customWidth="1"/>
    <col min="13" max="13" width="18.140625" style="246" customWidth="1"/>
    <col min="14" max="14" width="20.42578125" style="246" customWidth="1"/>
    <col min="15" max="15" width="11.28515625" style="246" customWidth="1"/>
    <col min="16" max="16" width="17.7109375" style="219" customWidth="1"/>
    <col min="17" max="17" width="12.140625" style="219" customWidth="1"/>
    <col min="18" max="18" width="17.85546875" style="19" customWidth="1"/>
    <col min="19" max="19" width="12.85546875" style="249" customWidth="1"/>
    <col min="20" max="20" width="10.5703125" style="249" customWidth="1"/>
    <col min="21" max="21" width="9.85546875" style="249" customWidth="1"/>
    <col min="22" max="22" width="8.28515625" style="249" customWidth="1"/>
    <col min="23" max="24" width="9.140625" style="249" customWidth="1"/>
    <col min="25" max="25" width="9.7109375" style="720" customWidth="1"/>
    <col min="26" max="26" width="11" style="249" customWidth="1"/>
    <col min="27" max="30" width="9.140625" style="249" customWidth="1"/>
    <col min="31" max="31" width="9.7109375" style="249" customWidth="1"/>
    <col min="32" max="32" width="9.7109375" style="720" customWidth="1"/>
    <col min="33" max="34" width="10.7109375" style="249" customWidth="1"/>
    <col min="35" max="36" width="9.7109375" style="249" customWidth="1"/>
    <col min="37" max="37" width="9.140625" style="249" customWidth="1"/>
    <col min="38" max="38" width="10" style="249" customWidth="1"/>
    <col min="39" max="39" width="9.7109375" style="720" customWidth="1"/>
    <col min="40" max="40" width="9.42578125" style="1" customWidth="1"/>
    <col min="41" max="41" width="9" style="1" customWidth="1"/>
    <col min="42" max="42" width="9.28515625" style="1" customWidth="1"/>
    <col min="43" max="43" width="13" style="1" customWidth="1"/>
    <col min="44" max="44" width="9.140625" style="720" customWidth="1"/>
    <col min="45" max="45" width="13" style="1" customWidth="1"/>
    <col min="46" max="46" width="12.42578125" style="59" customWidth="1"/>
    <col min="47" max="47" width="11.5703125" style="48" customWidth="1"/>
    <col min="48" max="48" width="9.140625" style="48" customWidth="1"/>
    <col min="49" max="49" width="10.7109375" style="160" customWidth="1"/>
    <col min="50" max="50" width="12.5703125" style="720" customWidth="1"/>
    <col min="51" max="51" width="11.140625" style="59" customWidth="1"/>
    <col min="52" max="53" width="9.140625" style="249" customWidth="1"/>
    <col min="54" max="54" width="11.28515625" style="249" customWidth="1"/>
    <col min="55" max="55" width="12.5703125" style="720" customWidth="1"/>
    <col min="56" max="56" width="9.140625" style="773" customWidth="1"/>
    <col min="57" max="57" width="16" style="246" customWidth="1"/>
    <col min="58" max="58" width="10.85546875" style="48" customWidth="1"/>
    <col min="59" max="60" width="10.7109375" style="48" customWidth="1"/>
    <col min="61" max="61" width="12.5703125" style="720" customWidth="1"/>
    <col min="62" max="62" width="17.28515625" style="249" customWidth="1"/>
    <col min="63" max="63" width="12.85546875" style="249" customWidth="1"/>
    <col min="64" max="64" width="10.5703125" style="249" customWidth="1"/>
    <col min="65" max="65" width="11.28515625" style="249" customWidth="1"/>
    <col min="66" max="66" width="12.5703125" style="736" customWidth="1"/>
    <col min="67" max="67" width="12.5703125" style="939" customWidth="1"/>
    <col min="68" max="68" width="10" style="852" customWidth="1"/>
    <col min="69" max="69" width="12.7109375" style="48" customWidth="1"/>
    <col min="70" max="70" width="9.140625" style="48" customWidth="1"/>
    <col min="71" max="71" width="14.28515625" style="159" customWidth="1"/>
    <col min="72" max="72" width="12.5703125" style="736" customWidth="1"/>
    <col min="73" max="73" width="10.28515625" style="249" customWidth="1"/>
    <col min="74" max="75" width="11.42578125" style="249" customWidth="1"/>
    <col min="76" max="76" width="12.5703125" style="720" customWidth="1"/>
    <col min="77" max="77" width="12.7109375" style="249" customWidth="1"/>
    <col min="78" max="78" width="9.140625" style="249" customWidth="1"/>
    <col min="79" max="79" width="14.85546875" style="249" customWidth="1"/>
    <col min="80" max="80" width="9.140625" style="249" customWidth="1"/>
    <col min="81" max="81" width="12.5703125" style="720" customWidth="1"/>
    <col min="82" max="82" width="10.42578125" style="249" customWidth="1"/>
    <col min="83" max="83" width="9.140625" style="246" customWidth="1"/>
    <col min="84" max="84" width="11.7109375" style="249" customWidth="1"/>
    <col min="85" max="85" width="12.5703125" style="736" customWidth="1"/>
    <col min="86" max="86" width="9.5703125" style="773" customWidth="1"/>
    <col min="87" max="87" width="10" style="246" customWidth="1"/>
    <col min="88" max="89" width="9.140625" style="246" customWidth="1"/>
    <col min="90" max="90" width="12.5703125" style="720" customWidth="1"/>
    <col min="91" max="91" width="11.28515625" style="246" customWidth="1"/>
    <col min="92" max="93" width="9.140625" style="246" customWidth="1"/>
    <col min="94" max="94" width="12.5703125" style="736" customWidth="1"/>
    <col min="95" max="95" width="9.140625" style="246" customWidth="1"/>
    <col min="96" max="96" width="11.7109375" style="246" customWidth="1"/>
    <col min="97" max="97" width="109.85546875" style="246" customWidth="1"/>
    <col min="98" max="16384" width="9.140625" style="249"/>
  </cols>
  <sheetData>
    <row r="1" spans="1:97" ht="18.75" thickBot="1" x14ac:dyDescent="0.3">
      <c r="B1" s="50" t="s">
        <v>1853</v>
      </c>
      <c r="E1" s="50"/>
      <c r="F1" s="50"/>
      <c r="G1" s="50"/>
      <c r="H1" s="50"/>
      <c r="I1" s="50"/>
      <c r="K1" s="914"/>
      <c r="L1" s="409"/>
      <c r="N1" s="71" t="s">
        <v>1131</v>
      </c>
      <c r="R1" s="219"/>
      <c r="S1" s="219"/>
      <c r="T1" s="219"/>
      <c r="U1" s="219"/>
      <c r="V1" s="219"/>
      <c r="W1" s="219"/>
      <c r="X1" s="219"/>
      <c r="Y1" s="728"/>
      <c r="Z1" s="219"/>
      <c r="AA1" s="219"/>
      <c r="AB1" s="219"/>
      <c r="AC1" s="219"/>
      <c r="AD1" s="219"/>
      <c r="AE1" s="219"/>
      <c r="AF1" s="728"/>
      <c r="AG1" s="246"/>
      <c r="AH1" s="246"/>
      <c r="AI1" s="246"/>
      <c r="AJ1" s="246"/>
      <c r="AK1" s="246"/>
      <c r="AL1" s="246"/>
      <c r="AN1" s="9"/>
      <c r="AO1" s="9"/>
      <c r="AP1" s="9"/>
      <c r="AQ1" s="9"/>
      <c r="AR1" s="728"/>
      <c r="AS1" s="9"/>
      <c r="AT1" s="54"/>
      <c r="AU1" s="71"/>
      <c r="AV1" s="71"/>
      <c r="AW1" s="156"/>
      <c r="AX1" s="728"/>
      <c r="AY1" s="54"/>
      <c r="AZ1" s="246"/>
      <c r="BA1" s="246"/>
      <c r="BB1" s="246"/>
      <c r="BC1" s="728"/>
      <c r="BF1" s="71"/>
      <c r="BG1" s="71"/>
      <c r="BH1" s="71"/>
      <c r="BI1" s="728"/>
      <c r="BJ1" s="246"/>
      <c r="BK1" s="246"/>
      <c r="BL1" s="246"/>
      <c r="BM1" s="246"/>
      <c r="BN1" s="815"/>
      <c r="BO1" s="938"/>
      <c r="BP1" s="773"/>
      <c r="BQ1" s="592" t="s">
        <v>1018</v>
      </c>
      <c r="BR1" s="71"/>
      <c r="BS1" s="140" t="s">
        <v>1588</v>
      </c>
      <c r="BT1" s="815"/>
      <c r="BU1" s="246"/>
      <c r="BV1" s="246"/>
      <c r="BW1" s="246"/>
      <c r="BX1" s="728"/>
      <c r="BY1" s="140" t="s">
        <v>1588</v>
      </c>
      <c r="BZ1" s="246"/>
      <c r="CA1" s="246"/>
      <c r="CB1" s="246"/>
      <c r="CC1" s="728"/>
      <c r="CD1" s="246"/>
      <c r="CF1" s="246"/>
      <c r="CG1" s="815"/>
      <c r="CI1" s="140" t="s">
        <v>1588</v>
      </c>
      <c r="CL1" s="728"/>
      <c r="CP1" s="815"/>
    </row>
    <row r="2" spans="1:97" ht="26.25" customHeight="1" x14ac:dyDescent="0.25">
      <c r="B2" s="52" t="s">
        <v>739</v>
      </c>
      <c r="E2" s="52"/>
      <c r="F2" s="52"/>
      <c r="K2" s="914"/>
      <c r="L2" s="410"/>
      <c r="U2" s="246"/>
      <c r="V2" s="246"/>
      <c r="W2" s="30"/>
      <c r="X2" s="246"/>
      <c r="Z2" s="246"/>
      <c r="AA2" s="246"/>
      <c r="AB2" s="246"/>
      <c r="AC2" s="246"/>
      <c r="AD2" s="246"/>
      <c r="AE2" s="246"/>
      <c r="AG2" s="246"/>
      <c r="AH2" s="246"/>
      <c r="AI2" s="246"/>
      <c r="AJ2" s="246"/>
      <c r="AK2" s="246"/>
      <c r="AL2" s="246"/>
      <c r="AN2" s="9"/>
      <c r="AO2" s="9"/>
      <c r="AP2" s="9"/>
      <c r="AQ2" s="9"/>
      <c r="AS2" s="9"/>
      <c r="AT2" s="54"/>
      <c r="AU2" s="72" t="s">
        <v>192</v>
      </c>
      <c r="AV2" s="71"/>
      <c r="AW2" s="156"/>
      <c r="AY2" s="54"/>
      <c r="AZ2" s="246"/>
      <c r="BA2" s="246"/>
      <c r="BB2" s="246"/>
      <c r="BE2" s="1912" t="s">
        <v>820</v>
      </c>
      <c r="BF2" s="1912"/>
      <c r="BG2" s="1912"/>
      <c r="BH2" s="641"/>
      <c r="BJ2" s="246"/>
      <c r="BK2" s="246"/>
      <c r="BL2" s="246"/>
      <c r="BM2" s="9"/>
      <c r="BP2" s="773"/>
      <c r="BQ2" s="71" t="s">
        <v>597</v>
      </c>
      <c r="BR2" s="71"/>
      <c r="BS2" s="158"/>
      <c r="BU2" s="871" t="s">
        <v>2053</v>
      </c>
      <c r="BV2" s="872"/>
      <c r="BW2" s="873"/>
      <c r="BZ2" s="871" t="s">
        <v>2067</v>
      </c>
      <c r="CA2" s="872"/>
      <c r="CB2" s="873"/>
      <c r="CD2" s="246"/>
      <c r="CF2" s="246"/>
    </row>
    <row r="3" spans="1:97" ht="26.25" customHeight="1" x14ac:dyDescent="0.25">
      <c r="B3" s="868" t="s">
        <v>1075</v>
      </c>
      <c r="D3" s="869"/>
      <c r="E3" s="52"/>
      <c r="F3" s="52"/>
      <c r="I3" s="870"/>
      <c r="K3" s="914"/>
      <c r="L3" s="410"/>
      <c r="N3" s="736"/>
      <c r="U3" s="246"/>
      <c r="V3" s="246"/>
      <c r="W3" s="30"/>
      <c r="X3" s="246"/>
      <c r="Z3" s="246"/>
      <c r="AA3" s="246"/>
      <c r="AB3" s="246"/>
      <c r="AC3" s="246"/>
      <c r="AD3" s="246"/>
      <c r="AE3" s="246"/>
      <c r="AG3" s="246"/>
      <c r="AH3" s="246"/>
      <c r="AI3" s="246"/>
      <c r="AJ3" s="246"/>
      <c r="AK3" s="246"/>
      <c r="AL3" s="246"/>
      <c r="AN3" s="9"/>
      <c r="AO3" s="9"/>
      <c r="AP3" s="9"/>
      <c r="AQ3" s="9"/>
      <c r="AS3" s="9"/>
      <c r="AT3" s="54"/>
      <c r="AU3" s="72"/>
      <c r="AV3" s="71"/>
      <c r="AW3" s="156"/>
      <c r="AY3" s="54"/>
      <c r="AZ3" s="246"/>
      <c r="BA3" s="246"/>
      <c r="BB3" s="246"/>
      <c r="BE3" s="641"/>
      <c r="BF3" s="641"/>
      <c r="BG3" s="641"/>
      <c r="BH3" s="641"/>
      <c r="BJ3" s="246"/>
      <c r="BK3" s="246"/>
      <c r="BL3" s="246"/>
      <c r="BM3" s="9"/>
      <c r="BP3" s="773"/>
      <c r="BQ3" s="71"/>
      <c r="BR3" s="71"/>
      <c r="BS3" s="158"/>
      <c r="BU3" s="874">
        <v>0.04</v>
      </c>
      <c r="BV3" s="603" t="s">
        <v>2056</v>
      </c>
      <c r="BW3" s="875"/>
      <c r="BZ3" s="879">
        <v>15</v>
      </c>
      <c r="CA3" s="603" t="s">
        <v>2068</v>
      </c>
      <c r="CB3" s="875"/>
      <c r="CD3" s="246"/>
      <c r="CF3" s="246"/>
    </row>
    <row r="4" spans="1:97" ht="64.5" customHeight="1" thickBot="1" x14ac:dyDescent="0.3">
      <c r="U4" s="246"/>
      <c r="V4" s="246"/>
      <c r="W4" s="30"/>
      <c r="X4" s="246"/>
      <c r="Y4" s="636" t="s">
        <v>2045</v>
      </c>
      <c r="Z4" s="246"/>
      <c r="AA4" s="246"/>
      <c r="AB4" s="246"/>
      <c r="AC4" s="246"/>
      <c r="AD4" s="246"/>
      <c r="AE4" s="246"/>
      <c r="AF4" s="636" t="s">
        <v>2045</v>
      </c>
      <c r="AG4" s="246"/>
      <c r="AH4" s="246"/>
      <c r="AI4" s="246"/>
      <c r="AJ4" s="246"/>
      <c r="AK4" s="246"/>
      <c r="AL4" s="246"/>
      <c r="AM4" s="636" t="s">
        <v>2045</v>
      </c>
      <c r="AN4" s="9"/>
      <c r="AO4" s="9"/>
      <c r="AP4" s="9"/>
      <c r="AQ4" s="9"/>
      <c r="AR4" s="636" t="s">
        <v>2047</v>
      </c>
      <c r="AS4" s="9"/>
      <c r="AT4" s="73" t="s">
        <v>531</v>
      </c>
      <c r="AU4" s="73" t="s">
        <v>531</v>
      </c>
      <c r="AV4" s="73" t="s">
        <v>531</v>
      </c>
      <c r="AW4" s="73" t="s">
        <v>531</v>
      </c>
      <c r="AX4" s="636" t="s">
        <v>2050</v>
      </c>
      <c r="AY4" s="73" t="s">
        <v>531</v>
      </c>
      <c r="AZ4" s="73" t="s">
        <v>531</v>
      </c>
      <c r="BA4" s="73" t="s">
        <v>531</v>
      </c>
      <c r="BB4" s="73" t="s">
        <v>531</v>
      </c>
      <c r="BC4" s="636" t="s">
        <v>2050</v>
      </c>
      <c r="BD4" s="774" t="s">
        <v>531</v>
      </c>
      <c r="BE4" s="57" t="s">
        <v>531</v>
      </c>
      <c r="BF4" s="73" t="s">
        <v>531</v>
      </c>
      <c r="BG4" s="57" t="s">
        <v>531</v>
      </c>
      <c r="BH4" s="220" t="s">
        <v>531</v>
      </c>
      <c r="BI4" s="636" t="s">
        <v>2050</v>
      </c>
      <c r="BJ4" s="57" t="s">
        <v>531</v>
      </c>
      <c r="BK4" s="57" t="s">
        <v>531</v>
      </c>
      <c r="BL4" s="57" t="s">
        <v>531</v>
      </c>
      <c r="BM4" s="57" t="s">
        <v>531</v>
      </c>
      <c r="BN4" s="816" t="s">
        <v>2050</v>
      </c>
      <c r="BO4" s="940" t="s">
        <v>2050</v>
      </c>
      <c r="BP4" s="774" t="s">
        <v>531</v>
      </c>
      <c r="BQ4" s="74" t="s">
        <v>1022</v>
      </c>
      <c r="BR4" s="74" t="s">
        <v>530</v>
      </c>
      <c r="BS4" s="74" t="s">
        <v>530</v>
      </c>
      <c r="BT4" s="816" t="s">
        <v>2061</v>
      </c>
      <c r="BU4" s="876">
        <v>0.3</v>
      </c>
      <c r="BV4" s="877" t="s">
        <v>2057</v>
      </c>
      <c r="BW4" s="878"/>
      <c r="BX4" s="636" t="s">
        <v>2050</v>
      </c>
      <c r="BZ4" s="876">
        <v>20</v>
      </c>
      <c r="CA4" s="877" t="s">
        <v>2069</v>
      </c>
      <c r="CB4" s="878"/>
      <c r="CC4" s="636" t="s">
        <v>2061</v>
      </c>
      <c r="CD4" s="51" t="s">
        <v>530</v>
      </c>
      <c r="CE4" s="51" t="s">
        <v>530</v>
      </c>
      <c r="CF4" s="501" t="s">
        <v>530</v>
      </c>
      <c r="CG4" s="816" t="s">
        <v>2050</v>
      </c>
      <c r="CH4" s="886" t="s">
        <v>530</v>
      </c>
      <c r="CI4" s="51" t="s">
        <v>530</v>
      </c>
      <c r="CJ4" s="51" t="s">
        <v>530</v>
      </c>
      <c r="CK4" s="51"/>
      <c r="CL4" s="636" t="s">
        <v>2061</v>
      </c>
      <c r="CM4" s="51" t="s">
        <v>530</v>
      </c>
      <c r="CN4" s="51" t="s">
        <v>530</v>
      </c>
      <c r="CO4" s="51"/>
      <c r="CP4" s="816" t="s">
        <v>2050</v>
      </c>
      <c r="CQ4" s="51" t="s">
        <v>530</v>
      </c>
      <c r="CR4" s="51" t="s">
        <v>530</v>
      </c>
    </row>
    <row r="5" spans="1:97" ht="23.25" customHeight="1" x14ac:dyDescent="0.25">
      <c r="V5" s="737"/>
      <c r="W5" s="737"/>
      <c r="X5" s="738" t="s">
        <v>2059</v>
      </c>
      <c r="Y5" s="739">
        <v>0.3</v>
      </c>
      <c r="Z5" s="246"/>
      <c r="AA5" s="246"/>
      <c r="AC5" s="737"/>
      <c r="AD5" s="737"/>
      <c r="AE5" s="738" t="s">
        <v>2059</v>
      </c>
      <c r="AF5" s="739">
        <v>0.3</v>
      </c>
      <c r="AH5" s="246"/>
      <c r="AI5" s="246"/>
      <c r="AJ5" s="737"/>
      <c r="AK5" s="737"/>
      <c r="AL5" s="738" t="s">
        <v>2059</v>
      </c>
      <c r="AM5" s="739">
        <v>0.3</v>
      </c>
      <c r="AN5" s="9"/>
      <c r="AO5" s="737"/>
      <c r="AP5" s="737"/>
      <c r="AQ5" s="738" t="s">
        <v>2048</v>
      </c>
      <c r="AR5" s="739">
        <v>0.28000000000000003</v>
      </c>
      <c r="AS5" s="9"/>
      <c r="AT5" s="57"/>
      <c r="AU5" s="737"/>
      <c r="AV5" s="737"/>
      <c r="AW5" s="738" t="s">
        <v>2041</v>
      </c>
      <c r="AX5" s="772">
        <v>0.1</v>
      </c>
      <c r="AY5" s="57"/>
      <c r="AZ5" s="737"/>
      <c r="BA5" s="737"/>
      <c r="BB5" s="738" t="s">
        <v>2041</v>
      </c>
      <c r="BC5" s="814">
        <v>6.0000000000000001E-3</v>
      </c>
      <c r="BD5" s="774"/>
      <c r="BE5" s="57"/>
      <c r="BF5" s="737"/>
      <c r="BG5" s="737"/>
      <c r="BH5" s="738" t="s">
        <v>2041</v>
      </c>
      <c r="BI5" s="772">
        <v>0.1</v>
      </c>
      <c r="BJ5" s="57"/>
      <c r="BK5" s="737"/>
      <c r="BL5" s="737"/>
      <c r="BM5" s="738" t="s">
        <v>2041</v>
      </c>
      <c r="BN5" s="817">
        <v>6.0000000000000001E-3</v>
      </c>
      <c r="BO5" s="941">
        <v>0.01</v>
      </c>
      <c r="BP5" s="774"/>
      <c r="BQ5" s="737"/>
      <c r="BR5" s="737"/>
      <c r="BS5" s="738" t="s">
        <v>2054</v>
      </c>
      <c r="BT5" s="853">
        <v>2</v>
      </c>
      <c r="BU5" s="736"/>
      <c r="BV5" s="736"/>
      <c r="BW5" s="738" t="s">
        <v>2041</v>
      </c>
      <c r="BX5" s="771">
        <v>0.5</v>
      </c>
      <c r="BY5" s="51"/>
      <c r="BZ5" s="736"/>
      <c r="CA5" s="736"/>
      <c r="CB5" s="738" t="s">
        <v>2054</v>
      </c>
      <c r="CC5" s="772">
        <v>0.6</v>
      </c>
      <c r="CD5" s="736"/>
      <c r="CE5" s="736"/>
      <c r="CF5" s="738" t="s">
        <v>2041</v>
      </c>
      <c r="CG5" s="867">
        <v>0.1</v>
      </c>
      <c r="CH5" s="886"/>
      <c r="CI5" s="736"/>
      <c r="CJ5" s="736"/>
      <c r="CK5" s="738" t="s">
        <v>2054</v>
      </c>
      <c r="CL5" s="772">
        <v>0.7</v>
      </c>
      <c r="CM5" s="736"/>
      <c r="CN5" s="736"/>
      <c r="CO5" s="738" t="s">
        <v>2041</v>
      </c>
      <c r="CP5" s="772">
        <v>0.12</v>
      </c>
      <c r="CQ5" s="51"/>
      <c r="CR5" s="51"/>
    </row>
    <row r="6" spans="1:97" ht="23.25" customHeight="1" x14ac:dyDescent="0.25">
      <c r="V6" s="737"/>
      <c r="W6" s="737"/>
      <c r="X6" s="738" t="s">
        <v>2060</v>
      </c>
      <c r="Y6" s="739">
        <v>1.2</v>
      </c>
      <c r="Z6" s="246"/>
      <c r="AA6" s="246"/>
      <c r="AC6" s="737"/>
      <c r="AD6" s="737"/>
      <c r="AE6" s="738" t="s">
        <v>2060</v>
      </c>
      <c r="AF6" s="739">
        <v>1.2</v>
      </c>
      <c r="AH6" s="246"/>
      <c r="AI6" s="246"/>
      <c r="AJ6" s="737"/>
      <c r="AK6" s="737"/>
      <c r="AL6" s="738" t="s">
        <v>2060</v>
      </c>
      <c r="AM6" s="739">
        <v>1.2</v>
      </c>
      <c r="AN6" s="9"/>
      <c r="AO6" s="737"/>
      <c r="AP6" s="737"/>
      <c r="AQ6" s="738" t="s">
        <v>2049</v>
      </c>
      <c r="AR6" s="739">
        <v>1.1000000000000001</v>
      </c>
      <c r="AS6" s="9"/>
      <c r="AT6" s="57"/>
      <c r="AU6" s="737"/>
      <c r="AV6" s="737"/>
      <c r="AW6" s="738" t="s">
        <v>2058</v>
      </c>
      <c r="AX6" s="771">
        <v>1</v>
      </c>
      <c r="AY6" s="57"/>
      <c r="AZ6" s="737"/>
      <c r="BA6" s="737"/>
      <c r="BB6" s="738" t="s">
        <v>2058</v>
      </c>
      <c r="BC6" s="814">
        <v>0.01</v>
      </c>
      <c r="BD6" s="774"/>
      <c r="BE6" s="57"/>
      <c r="BF6" s="737"/>
      <c r="BG6" s="737"/>
      <c r="BH6" s="738" t="s">
        <v>2058</v>
      </c>
      <c r="BI6" s="771">
        <v>1</v>
      </c>
      <c r="BJ6" s="57"/>
      <c r="BK6" s="737"/>
      <c r="BL6" s="737"/>
      <c r="BM6" s="738" t="s">
        <v>2058</v>
      </c>
      <c r="BN6" s="817">
        <v>0.01</v>
      </c>
      <c r="BO6" s="941">
        <v>0.03</v>
      </c>
      <c r="BP6" s="774"/>
      <c r="BQ6" s="737"/>
      <c r="BR6" s="737"/>
      <c r="BS6" s="738" t="s">
        <v>2055</v>
      </c>
      <c r="BT6" s="853">
        <v>13</v>
      </c>
      <c r="BU6" s="736"/>
      <c r="BV6" s="736"/>
      <c r="BW6" s="738" t="s">
        <v>2058</v>
      </c>
      <c r="BX6" s="771">
        <v>3</v>
      </c>
      <c r="BY6" s="51"/>
      <c r="BZ6" s="736"/>
      <c r="CA6" s="736"/>
      <c r="CB6" s="738" t="s">
        <v>2055</v>
      </c>
      <c r="CC6" s="772">
        <v>0.8</v>
      </c>
      <c r="CD6" s="736"/>
      <c r="CE6" s="736"/>
      <c r="CF6" s="738" t="s">
        <v>2058</v>
      </c>
      <c r="CG6" s="867">
        <v>0.13</v>
      </c>
      <c r="CH6" s="886"/>
      <c r="CI6" s="736"/>
      <c r="CJ6" s="736"/>
      <c r="CK6" s="738" t="s">
        <v>2055</v>
      </c>
      <c r="CL6" s="772">
        <v>1.2</v>
      </c>
      <c r="CM6" s="736"/>
      <c r="CN6" s="736"/>
      <c r="CO6" s="738" t="s">
        <v>2058</v>
      </c>
      <c r="CP6" s="772">
        <v>0.2</v>
      </c>
      <c r="CQ6" s="51"/>
      <c r="CR6" s="51"/>
    </row>
    <row r="7" spans="1:97" ht="61.5" customHeight="1" x14ac:dyDescent="0.25">
      <c r="B7" s="13"/>
      <c r="C7" s="476" t="s">
        <v>1031</v>
      </c>
      <c r="D7" s="476"/>
      <c r="E7" s="476" t="s">
        <v>1031</v>
      </c>
      <c r="F7" s="476" t="s">
        <v>1031</v>
      </c>
      <c r="G7" s="476" t="s">
        <v>1031</v>
      </c>
      <c r="H7" s="477" t="s">
        <v>1031</v>
      </c>
      <c r="I7" s="610"/>
      <c r="J7" s="13"/>
      <c r="K7" s="916"/>
      <c r="L7" s="411"/>
      <c r="M7" s="403"/>
      <c r="N7" s="403"/>
      <c r="O7" s="403" t="s">
        <v>1122</v>
      </c>
      <c r="P7" s="404"/>
      <c r="Q7" s="404"/>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5">
      <c r="A8" s="249" t="s">
        <v>2074</v>
      </c>
      <c r="B8" s="481" t="s">
        <v>1180</v>
      </c>
      <c r="C8" s="483" t="s">
        <v>598</v>
      </c>
      <c r="D8" s="484" t="s">
        <v>1852</v>
      </c>
      <c r="E8" s="482" t="s">
        <v>1862</v>
      </c>
      <c r="F8" s="482" t="s">
        <v>1680</v>
      </c>
      <c r="G8" s="485" t="s">
        <v>1029</v>
      </c>
      <c r="H8" s="486" t="s">
        <v>1030</v>
      </c>
      <c r="I8" s="611" t="s">
        <v>1984</v>
      </c>
      <c r="J8" s="481" t="s">
        <v>1178</v>
      </c>
      <c r="K8" s="918"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719" customFormat="1" x14ac:dyDescent="0.25">
      <c r="A9" s="906" t="s">
        <v>2075</v>
      </c>
      <c r="B9" s="690" t="s">
        <v>1181</v>
      </c>
      <c r="C9" s="691" t="s">
        <v>599</v>
      </c>
      <c r="D9" s="691">
        <v>9</v>
      </c>
      <c r="E9" s="692">
        <v>1003747</v>
      </c>
      <c r="F9" s="693">
        <v>1</v>
      </c>
      <c r="G9" s="694">
        <v>384043121402301</v>
      </c>
      <c r="H9" s="694">
        <v>200912291210</v>
      </c>
      <c r="I9" s="694"/>
      <c r="J9" s="695" t="s">
        <v>676</v>
      </c>
      <c r="K9" s="920" t="s">
        <v>115</v>
      </c>
      <c r="L9" s="696"/>
      <c r="M9" s="697" t="s">
        <v>115</v>
      </c>
      <c r="N9" s="698"/>
      <c r="O9" s="691"/>
      <c r="P9" s="699">
        <v>40176</v>
      </c>
      <c r="Q9" s="700">
        <v>0.50694444444444442</v>
      </c>
      <c r="R9" s="701" t="s">
        <v>1612</v>
      </c>
      <c r="S9" s="702"/>
      <c r="T9" s="702"/>
      <c r="U9" s="702"/>
      <c r="V9" s="702"/>
      <c r="W9" s="702"/>
      <c r="X9" s="702"/>
      <c r="Y9" s="643"/>
      <c r="Z9" s="702"/>
      <c r="AA9" s="702"/>
      <c r="AB9" s="702"/>
      <c r="AC9" s="702"/>
      <c r="AD9" s="702"/>
      <c r="AE9" s="702"/>
      <c r="AF9" s="643"/>
      <c r="AG9" s="702"/>
      <c r="AH9" s="702"/>
      <c r="AI9" s="702"/>
      <c r="AJ9" s="702"/>
      <c r="AK9" s="702"/>
      <c r="AL9" s="702"/>
      <c r="AM9" s="643"/>
      <c r="AN9" s="703" t="s">
        <v>817</v>
      </c>
      <c r="AO9" s="703" t="s">
        <v>817</v>
      </c>
      <c r="AP9" s="703" t="s">
        <v>817</v>
      </c>
      <c r="AQ9" s="703" t="s">
        <v>817</v>
      </c>
      <c r="AR9" s="643" t="str">
        <f>IF(AN9&lt;AR$5,"&lt;MDL",IF(AN9&lt;AR$6,"E, &lt;RL",IF(AN9&gt;AR$6,"  ",)))</f>
        <v xml:space="preserve">  </v>
      </c>
      <c r="AS9" s="703"/>
      <c r="AT9" s="704" t="s">
        <v>191</v>
      </c>
      <c r="AU9" s="704" t="s">
        <v>191</v>
      </c>
      <c r="AV9" s="704" t="s">
        <v>191</v>
      </c>
      <c r="AW9" s="705" t="str">
        <f>IF(AU9&lt;AW$7,"E, &lt;PRL",IF(AU9&gt;AW$7,"  ",))</f>
        <v xml:space="preserve">  </v>
      </c>
      <c r="AX9" s="643" t="str">
        <f>IF(AU9&lt;AX$5,"&lt;MDL",IF(AU9&lt;AX$6,"E, &lt;RL",IF(AU9&gt;AX$6,"  ",)))</f>
        <v xml:space="preserve">  </v>
      </c>
      <c r="AY9" s="704" t="s">
        <v>191</v>
      </c>
      <c r="AZ9" s="704" t="s">
        <v>191</v>
      </c>
      <c r="BA9" s="704" t="s">
        <v>191</v>
      </c>
      <c r="BB9" s="705" t="str">
        <f>IF(AZ9&lt;BB$7,"E, &lt;PRL",IF(AZ9&gt;BB$7,"  ",))</f>
        <v xml:space="preserve">  </v>
      </c>
      <c r="BC9" s="643" t="str">
        <f>IF(AZ9&lt;BC$5,"&lt;MDL",IF(AZ9&lt;BC$6,"E, &lt;RL",IF(AZ9&gt;BC$6,"  ",)))</f>
        <v xml:space="preserve">  </v>
      </c>
      <c r="BD9" s="776" t="s">
        <v>191</v>
      </c>
      <c r="BE9" s="706" t="s">
        <v>798</v>
      </c>
      <c r="BF9" s="707">
        <v>0.91124517337226674</v>
      </c>
      <c r="BG9" s="708"/>
      <c r="BH9" s="705" t="str">
        <f>IF(BF9&lt;BH$7,"E, &lt;PRL",IF(BF9&gt;BH$7,"  ",))</f>
        <v>E, &lt;PRL</v>
      </c>
      <c r="BI9" s="643" t="str">
        <f>IF(BF9&lt;BI$5,"&lt;MDL",IF(BF9&lt;BI$6,"E, &lt;RL",IF(BF9&gt;BI$6,"  ",)))</f>
        <v>E, &lt;RL</v>
      </c>
      <c r="BJ9" s="709" t="s">
        <v>241</v>
      </c>
      <c r="BK9" s="710">
        <v>2.845292302546484E-2</v>
      </c>
      <c r="BL9" s="710">
        <v>9.5607271024564129E-3</v>
      </c>
      <c r="BM9" s="705" t="str">
        <f>IF(BK9&lt;BM$7,"E, &lt;PRL",IF(BK9&gt;BM$7,"  ",))</f>
        <v xml:space="preserve">  </v>
      </c>
      <c r="BN9" s="937"/>
      <c r="BO9" s="942" t="str">
        <f>IF(BK9&lt;BO$5,"&lt;MDL",IF(BK9&lt;BO$6,"E, &lt;RL",IF(BK9&gt;BO$6,"  ",)))</f>
        <v>E, &lt;RL</v>
      </c>
      <c r="BP9" s="821">
        <f>BK9/BF9*100</f>
        <v>3.1224223575493331</v>
      </c>
      <c r="BQ9" s="711" t="s">
        <v>817</v>
      </c>
      <c r="BR9" s="711" t="s">
        <v>817</v>
      </c>
      <c r="BS9" s="712" t="str">
        <f>IF(BQ9&lt;BS$7,"E, &lt;PRL",IF(BQ9&gt;BS$7,"  ",))</f>
        <v xml:space="preserve">  </v>
      </c>
      <c r="BT9" s="818" t="str">
        <f>IF(BQ9&lt;BT$5,"&lt;MDL",IF(BQ9&lt;BT$6,"E, &lt;RL",IF(BQ9&gt;BT$6,"  ",)))</f>
        <v xml:space="preserve">  </v>
      </c>
      <c r="BU9" s="711" t="s">
        <v>817</v>
      </c>
      <c r="BV9" s="711" t="s">
        <v>817</v>
      </c>
      <c r="BW9" s="712" t="str">
        <f>IF(BU9&lt;BW$7,"E, &lt;PRL",IF(BU9&gt;BW$7,"  ",))</f>
        <v xml:space="preserve">  </v>
      </c>
      <c r="BX9" s="643" t="str">
        <f>IF(BU9&lt;BX$5,"&lt;MDL",IF(BU9&lt;BX$6,"E, &lt;RL",IF(BU9&gt;BX$6,"  ",)))</f>
        <v xml:space="preserve">  </v>
      </c>
      <c r="BY9" s="713">
        <v>7.7192313291364538</v>
      </c>
      <c r="BZ9" s="714"/>
      <c r="CA9" s="714">
        <v>1</v>
      </c>
      <c r="CB9" s="712" t="str">
        <f>IF(BY9&lt;CB$7,"E, &lt;PRL",IF(BY9&gt;CB$7,"  ",))</f>
        <v xml:space="preserve">  </v>
      </c>
      <c r="CC9" s="643" t="str">
        <f>IF(BY9&lt;CC$5,"&lt;MDL",IF(BY9&lt;CC$6,"E, &lt;RL",IF(BY9&gt;CC$6,"  ",)))</f>
        <v xml:space="preserve">  </v>
      </c>
      <c r="CD9" s="715">
        <v>0.15637767538667718</v>
      </c>
      <c r="CE9" s="714"/>
      <c r="CF9" s="716" t="str">
        <f t="shared" ref="CF9:CF40" si="0">IF(CD9&lt;CF$7,"E, &lt;PRL",IF(CD9&gt;CF$7,"  ",))</f>
        <v xml:space="preserve">  </v>
      </c>
      <c r="CG9" s="818" t="str">
        <f>IF(CD9&lt;CG$5,"&lt;MDL",IF(CD9&lt;CG$6,"E, &lt;RL",IF(CD9&gt;CG$6,"  ",)))</f>
        <v xml:space="preserve">  </v>
      </c>
      <c r="CH9" s="887" t="s">
        <v>817</v>
      </c>
      <c r="CI9" s="717"/>
      <c r="CJ9" s="717"/>
      <c r="CK9" s="717"/>
      <c r="CL9" s="717"/>
      <c r="CM9" s="711" t="s">
        <v>817</v>
      </c>
      <c r="CN9" s="711" t="s">
        <v>817</v>
      </c>
      <c r="CO9" s="716" t="str">
        <f>IF(CM9&lt;CO$7,"E, &lt;PRL",IF(CM9&gt;CO$7,"  ",))</f>
        <v xml:space="preserve">  </v>
      </c>
      <c r="CP9" s="818" t="str">
        <f>IF(CM9&lt;CP$5,"&lt;MDL",IF(CM9&lt;CP$6,"E, &lt;RL",IF(CM9&gt;CP$6,"  ",)))</f>
        <v xml:space="preserve">  </v>
      </c>
      <c r="CQ9" s="711" t="s">
        <v>817</v>
      </c>
      <c r="CR9" s="718"/>
      <c r="CS9" s="718"/>
    </row>
    <row r="10" spans="1:97" ht="30" x14ac:dyDescent="0.25">
      <c r="A10" s="906" t="s">
        <v>2076</v>
      </c>
      <c r="B10" s="425" t="s">
        <v>1182</v>
      </c>
      <c r="C10" s="219" t="s">
        <v>599</v>
      </c>
      <c r="D10" s="219">
        <v>9</v>
      </c>
      <c r="E10" s="420">
        <v>1004174</v>
      </c>
      <c r="F10" s="472">
        <v>1</v>
      </c>
      <c r="G10" s="419">
        <v>11452600</v>
      </c>
      <c r="H10" s="419">
        <v>201001211100</v>
      </c>
      <c r="I10" s="419"/>
      <c r="J10" s="377" t="s">
        <v>677</v>
      </c>
      <c r="K10" s="926" t="s">
        <v>2614</v>
      </c>
      <c r="L10" s="413" t="s">
        <v>1694</v>
      </c>
      <c r="M10" s="31" t="s">
        <v>43</v>
      </c>
      <c r="N10" s="655"/>
      <c r="O10" s="219"/>
      <c r="P10" s="332">
        <v>40199</v>
      </c>
      <c r="Q10" s="326">
        <v>0.45833333333333331</v>
      </c>
      <c r="R10" s="378" t="s">
        <v>1613</v>
      </c>
      <c r="S10" s="528"/>
      <c r="T10" s="528"/>
      <c r="U10" s="528"/>
      <c r="V10" s="528"/>
      <c r="W10" s="528"/>
      <c r="X10" s="528"/>
      <c r="Y10" s="643"/>
      <c r="Z10" s="528"/>
      <c r="AA10" s="528"/>
      <c r="AB10" s="528"/>
      <c r="AC10" s="528"/>
      <c r="AD10" s="528"/>
      <c r="AE10" s="528"/>
      <c r="AF10" s="643"/>
      <c r="AG10" s="528"/>
      <c r="AH10" s="528"/>
      <c r="AI10" s="528"/>
      <c r="AJ10" s="528"/>
      <c r="AK10" s="528"/>
      <c r="AL10" s="528"/>
      <c r="AM10" s="643"/>
      <c r="AN10" s="241">
        <v>1239.2307692307691</v>
      </c>
      <c r="AO10" s="241">
        <v>23.076923076923094</v>
      </c>
      <c r="AP10" s="241">
        <f>AO10/AN10*100</f>
        <v>1.8621973929236515</v>
      </c>
      <c r="AQ10" s="235">
        <v>2</v>
      </c>
      <c r="AR10" s="643" t="str">
        <f t="shared" ref="AR10:AR73" si="1">IF(AN10&lt;AR$5,"&lt;MDL",IF(AN10&lt;AR$6,"E, &lt;RL",IF(AN10&gt;AR$6,"  ",)))</f>
        <v xml:space="preserve">  </v>
      </c>
      <c r="AS10" s="235"/>
      <c r="AT10" s="64"/>
      <c r="AU10" s="65">
        <v>276.10914097972125</v>
      </c>
      <c r="AV10" s="79"/>
      <c r="AW10" s="162" t="str">
        <f t="shared" ref="AW10:AW40" si="2">IF(AU10&lt;AW$7,"E, &lt;PRL",IF(AU10&gt;AW$7,"  ",))</f>
        <v xml:space="preserve">  </v>
      </c>
      <c r="AX10" s="643" t="str">
        <f t="shared" ref="AX10:AX73" si="3">IF(AU10&lt;AX$5,"&lt;MDL",IF(AU10&lt;AX$6,"E, &lt;RL",IF(AU10&gt;AX$6,"  ",)))</f>
        <v xml:space="preserve">  </v>
      </c>
      <c r="AY10" s="64" t="s">
        <v>802</v>
      </c>
      <c r="AZ10" s="128">
        <v>1.6730299541669404E-2</v>
      </c>
      <c r="BA10" s="82"/>
      <c r="BB10" s="162" t="str">
        <f t="shared" ref="BB10:BB73" si="4">IF(AZ10&lt;BB$7,"E, &lt;PRL",IF(AZ10&gt;BB$7,"  ",))</f>
        <v xml:space="preserve">  </v>
      </c>
      <c r="BC10" s="643" t="str">
        <f t="shared" ref="BC10:BC73" si="5">IF(AZ10&lt;BC$5,"&lt;MDL",IF(AZ10&lt;BC$6,"E, &lt;RL",IF(AZ10&gt;BC$6,"  ",)))</f>
        <v xml:space="preserve">  </v>
      </c>
      <c r="BD10" s="777">
        <f>AZ10/AU10*100</f>
        <v>6.0593066503720552E-3</v>
      </c>
      <c r="BE10" s="63" t="s">
        <v>801</v>
      </c>
      <c r="BF10" s="63">
        <v>5.7787015943591751</v>
      </c>
      <c r="BG10" s="63"/>
      <c r="BH10" s="63" t="str">
        <f>IF(BF10&lt;BH$7,"E, &lt;PRL",IF(BF10&gt;BH$7,"  ",))</f>
        <v xml:space="preserve">  </v>
      </c>
      <c r="BI10" s="643" t="str">
        <f t="shared" ref="BI10:BI73" si="6">IF(BF10&lt;BI$5,"&lt;MDL",IF(BF10&lt;BI$6,"E, &lt;RL",IF(BF10&gt;BI$6,"  ",)))</f>
        <v xml:space="preserve">  </v>
      </c>
      <c r="BJ10" s="63" t="s">
        <v>799</v>
      </c>
      <c r="BK10" s="63">
        <v>8.4017083284675026E-2</v>
      </c>
      <c r="BL10" s="63"/>
      <c r="BM10" s="162" t="str">
        <f t="shared" ref="BM10:BM29" si="7">IF(BK10&lt;BM$7,"E, &lt;PRL",IF(BK10&gt;BM$7,"  ",))</f>
        <v xml:space="preserve">  </v>
      </c>
      <c r="BN10" s="818" t="str">
        <f t="shared" ref="BN10:BN73" si="8">IF(BK10&lt;BN$5,"&lt;MDL",IF(BK10&lt;BN$6,"E, &lt;RL",IF(BK10&gt;BN$6,"  ",)))</f>
        <v xml:space="preserve">  </v>
      </c>
      <c r="BO10" s="942" t="str">
        <f t="shared" ref="BO10:BO73" si="9">IF(BK10&lt;BO$5,"&lt;MDL",IF(BK10&lt;BO$6,"E, &lt;RL",IF(BK10&gt;BO$6,"  ",)))</f>
        <v xml:space="preserve">  </v>
      </c>
      <c r="BP10" s="782">
        <f>BK10/BF10*100</f>
        <v>1.4539093585778422</v>
      </c>
      <c r="BQ10" s="63">
        <v>200.51465072576346</v>
      </c>
      <c r="BR10" s="63"/>
      <c r="BS10" s="163" t="str">
        <f t="shared" ref="BS10:BS73" si="10">IF(BQ10&lt;BS$7,"E, &lt;PRL",IF(BQ10&gt;BS$7,"  ",))</f>
        <v xml:space="preserve">  </v>
      </c>
      <c r="BT10" s="818" t="str">
        <f t="shared" ref="BT10:BT73" si="11">IF(BQ10&lt;BT$5,"&lt;MDL",IF(BQ10&lt;BT$6,"E, &lt;RL",IF(BQ10&gt;BT$6,"  ",)))</f>
        <v xml:space="preserve">  </v>
      </c>
      <c r="BU10" s="63">
        <v>241.15190972972846</v>
      </c>
      <c r="BV10" s="63"/>
      <c r="BW10" s="163" t="str">
        <f t="shared" ref="BW10:BW73" si="12">IF(BU10&lt;BW$7,"E, &lt;PRL",IF(BU10&gt;BW$7,"  ",))</f>
        <v xml:space="preserve">  </v>
      </c>
      <c r="BX10" s="643" t="str">
        <f t="shared" ref="BX10:BX73" si="13">IF(BU10&lt;BX$5,"&lt;MDL",IF(BU10&lt;BX$6,"E, &lt;RL",IF(BU10&gt;BX$6,"  ",)))</f>
        <v xml:space="preserve">  </v>
      </c>
      <c r="BY10" s="235">
        <v>1.2728592507108774</v>
      </c>
      <c r="BZ10" s="63"/>
      <c r="CA10" s="80">
        <v>1</v>
      </c>
      <c r="CB10" s="163" t="str">
        <f t="shared" ref="CB10:CB73" si="14">IF(BY10&lt;CB$7,"E, &lt;PRL",IF(BY10&gt;CB$7,"  ",))</f>
        <v xml:space="preserve">  </v>
      </c>
      <c r="CC10" s="643" t="str">
        <f t="shared" ref="CC10:CC73" si="15">IF(BY10&lt;CC$5,"&lt;MDL",IF(BY10&lt;CC$6,"E, &lt;RL",IF(BY10&gt;CC$6,"  ",)))</f>
        <v xml:space="preserve">  </v>
      </c>
      <c r="CD10" s="63">
        <v>1.744796295974449</v>
      </c>
      <c r="CE10" s="63"/>
      <c r="CF10" s="174" t="str">
        <f t="shared" si="0"/>
        <v xml:space="preserve">  </v>
      </c>
      <c r="CG10" s="818" t="str">
        <f t="shared" ref="CG10:CG73" si="16">IF(CD10&lt;CG$5,"&lt;MDL",IF(CD10&lt;CG$6,"E, &lt;RL",IF(CD10&gt;CG$6,"  ",)))</f>
        <v xml:space="preserve">  </v>
      </c>
      <c r="CH10" s="782">
        <f>BY10/BQ10*100</f>
        <v>0.63479613390032053</v>
      </c>
      <c r="CI10" s="63">
        <v>4.622700938788201</v>
      </c>
      <c r="CJ10" s="63"/>
      <c r="CK10" s="63" t="str">
        <f t="shared" ref="CK10:CK73" si="17">IF(CI10&lt;CK$7,"E, &lt;PRL",IF(CI10&gt;CK$7,"  ",))</f>
        <v xml:space="preserve">  </v>
      </c>
      <c r="CL10" s="63" t="str">
        <f t="shared" ref="CL10:CL73" si="18">IF(CI10&lt;CL$5,"&lt;MDL",IF(CI10&lt;CL$6,"E, &lt;RL",IF(CI10&gt;CL$6,"  ",)))</f>
        <v xml:space="preserve">  </v>
      </c>
      <c r="CM10" s="63">
        <v>5.835270954270336</v>
      </c>
      <c r="CN10" s="63"/>
      <c r="CO10" s="174" t="str">
        <f t="shared" ref="CO10:CO29" si="19">IF(CM10&lt;CO$7,"E, &lt;PRL",IF(CM10&gt;CO$7,"  ",))</f>
        <v xml:space="preserve">  </v>
      </c>
      <c r="CP10" s="818" t="str">
        <f t="shared" ref="CP10:CP73" si="20">IF(CM10&lt;CP$5,"&lt;MDL",IF(CM10&lt;CP$6,"E, &lt;RL",IF(CM10&gt;CP$6,"  ",)))</f>
        <v xml:space="preserve">  </v>
      </c>
      <c r="CQ10" s="63">
        <f>CI10/BQ10*100</f>
        <v>2.3054180440463172</v>
      </c>
      <c r="CR10" s="55">
        <f>100*CM10/BU10</f>
        <v>2.4197490124835541</v>
      </c>
      <c r="CS10" s="126" t="s">
        <v>969</v>
      </c>
    </row>
    <row r="11" spans="1:97" ht="15" x14ac:dyDescent="0.25">
      <c r="A11" s="906" t="s">
        <v>2077</v>
      </c>
      <c r="B11" s="425" t="s">
        <v>1183</v>
      </c>
      <c r="C11" s="219" t="s">
        <v>599</v>
      </c>
      <c r="D11" s="219">
        <v>9</v>
      </c>
      <c r="E11" s="422">
        <v>1000979</v>
      </c>
      <c r="F11" s="472">
        <v>1</v>
      </c>
      <c r="G11" s="439">
        <v>11452800</v>
      </c>
      <c r="H11" s="419">
        <v>201001211430</v>
      </c>
      <c r="I11" s="419"/>
      <c r="J11" s="377" t="s">
        <v>678</v>
      </c>
      <c r="K11" s="911" t="s">
        <v>2615</v>
      </c>
      <c r="L11" s="415" t="s">
        <v>1696</v>
      </c>
      <c r="M11" s="31" t="s">
        <v>128</v>
      </c>
      <c r="N11" s="655"/>
      <c r="O11" s="331"/>
      <c r="P11" s="331">
        <v>40199</v>
      </c>
      <c r="Q11" s="326">
        <v>0.60416666666666663</v>
      </c>
      <c r="R11" s="379" t="s">
        <v>1614</v>
      </c>
      <c r="S11" s="528"/>
      <c r="T11" s="528"/>
      <c r="U11" s="528"/>
      <c r="V11" s="528"/>
      <c r="W11" s="528"/>
      <c r="X11" s="528"/>
      <c r="Y11" s="643"/>
      <c r="Z11" s="528"/>
      <c r="AA11" s="528"/>
      <c r="AB11" s="528"/>
      <c r="AC11" s="528"/>
      <c r="AD11" s="528"/>
      <c r="AE11" s="528"/>
      <c r="AF11" s="643"/>
      <c r="AG11" s="528"/>
      <c r="AH11" s="528"/>
      <c r="AI11" s="528"/>
      <c r="AJ11" s="528"/>
      <c r="AK11" s="528"/>
      <c r="AL11" s="528"/>
      <c r="AM11" s="643"/>
      <c r="AN11" s="241" t="s">
        <v>191</v>
      </c>
      <c r="AO11" s="241" t="s">
        <v>191</v>
      </c>
      <c r="AP11" s="241" t="s">
        <v>191</v>
      </c>
      <c r="AQ11" s="235" t="s">
        <v>191</v>
      </c>
      <c r="AR11" s="643" t="str">
        <f t="shared" si="1"/>
        <v xml:space="preserve">  </v>
      </c>
      <c r="AS11" s="235"/>
      <c r="AT11" s="64"/>
      <c r="AU11" s="65">
        <v>269.05912581478276</v>
      </c>
      <c r="AV11" s="79"/>
      <c r="AW11" s="162" t="str">
        <f t="shared" si="2"/>
        <v xml:space="preserve">  </v>
      </c>
      <c r="AX11" s="643" t="str">
        <f t="shared" si="3"/>
        <v xml:space="preserve">  </v>
      </c>
      <c r="AY11" s="64" t="s">
        <v>803</v>
      </c>
      <c r="AZ11" s="127">
        <v>9.611544695647363E-2</v>
      </c>
      <c r="BA11" s="62"/>
      <c r="BB11" s="162" t="str">
        <f t="shared" si="4"/>
        <v xml:space="preserve">  </v>
      </c>
      <c r="BC11" s="643" t="str">
        <f t="shared" si="5"/>
        <v xml:space="preserve">  </v>
      </c>
      <c r="BD11" s="777">
        <f t="shared" ref="BD11:BD23" si="21">AZ11/AU11*100</f>
        <v>3.5722797606440752E-2</v>
      </c>
      <c r="BE11" s="63" t="s">
        <v>191</v>
      </c>
      <c r="BF11" s="63" t="s">
        <v>191</v>
      </c>
      <c r="BG11" s="63" t="s">
        <v>191</v>
      </c>
      <c r="BH11" s="63"/>
      <c r="BI11" s="643" t="str">
        <f t="shared" si="6"/>
        <v xml:space="preserve">  </v>
      </c>
      <c r="BJ11" s="63" t="s">
        <v>191</v>
      </c>
      <c r="BK11" s="23" t="s">
        <v>960</v>
      </c>
      <c r="BL11" s="63" t="s">
        <v>191</v>
      </c>
      <c r="BM11" s="162" t="str">
        <f t="shared" si="7"/>
        <v xml:space="preserve">  </v>
      </c>
      <c r="BN11" s="818" t="str">
        <f t="shared" si="8"/>
        <v xml:space="preserve">  </v>
      </c>
      <c r="BO11" s="942" t="str">
        <f t="shared" si="9"/>
        <v xml:space="preserve">  </v>
      </c>
      <c r="BP11" s="782" t="s">
        <v>191</v>
      </c>
      <c r="BQ11" s="63"/>
      <c r="BR11" s="63" t="s">
        <v>191</v>
      </c>
      <c r="BS11" s="163"/>
      <c r="BT11" s="818"/>
      <c r="BU11" s="63" t="s">
        <v>191</v>
      </c>
      <c r="BV11" s="63" t="s">
        <v>191</v>
      </c>
      <c r="BW11" s="163" t="str">
        <f t="shared" si="12"/>
        <v xml:space="preserve">  </v>
      </c>
      <c r="BX11" s="643" t="str">
        <f t="shared" si="13"/>
        <v xml:space="preserve">  </v>
      </c>
      <c r="BY11" s="235"/>
      <c r="BZ11" s="63" t="s">
        <v>191</v>
      </c>
      <c r="CA11" s="80">
        <v>1</v>
      </c>
      <c r="CB11" s="163"/>
      <c r="CC11" s="643"/>
      <c r="CD11" s="63" t="s">
        <v>191</v>
      </c>
      <c r="CE11" s="63" t="s">
        <v>191</v>
      </c>
      <c r="CF11" s="174" t="str">
        <f t="shared" si="0"/>
        <v xml:space="preserve">  </v>
      </c>
      <c r="CG11" s="818" t="str">
        <f t="shared" si="16"/>
        <v xml:space="preserve">  </v>
      </c>
      <c r="CH11" s="782" t="s">
        <v>191</v>
      </c>
      <c r="CI11" s="63"/>
      <c r="CJ11" s="63"/>
      <c r="CK11" s="63"/>
      <c r="CL11" s="63"/>
      <c r="CM11" s="63" t="s">
        <v>191</v>
      </c>
      <c r="CN11" s="63" t="s">
        <v>191</v>
      </c>
      <c r="CO11" s="174" t="str">
        <f t="shared" si="19"/>
        <v xml:space="preserve">  </v>
      </c>
      <c r="CP11" s="818" t="str">
        <f t="shared" si="20"/>
        <v xml:space="preserve">  </v>
      </c>
      <c r="CQ11" s="63" t="s">
        <v>191</v>
      </c>
      <c r="CR11" s="55"/>
      <c r="CS11" s="126" t="s">
        <v>962</v>
      </c>
    </row>
    <row r="12" spans="1:97" ht="34.5" x14ac:dyDescent="0.25">
      <c r="A12" s="906" t="s">
        <v>2078</v>
      </c>
      <c r="B12" s="425" t="s">
        <v>1184</v>
      </c>
      <c r="C12" s="219" t="s">
        <v>599</v>
      </c>
      <c r="D12" s="219">
        <v>9</v>
      </c>
      <c r="E12" s="424">
        <v>1004175</v>
      </c>
      <c r="F12" s="472">
        <v>1</v>
      </c>
      <c r="G12" s="419">
        <v>11452900</v>
      </c>
      <c r="H12" s="419">
        <v>201001211550</v>
      </c>
      <c r="I12" s="419"/>
      <c r="J12" s="377" t="s">
        <v>679</v>
      </c>
      <c r="K12" s="926" t="s">
        <v>2616</v>
      </c>
      <c r="L12" s="415" t="s">
        <v>746</v>
      </c>
      <c r="M12" s="31" t="s">
        <v>44</v>
      </c>
      <c r="N12" s="624"/>
      <c r="O12" s="219"/>
      <c r="P12" s="332">
        <v>40199</v>
      </c>
      <c r="Q12" s="326">
        <v>0.65972222222222221</v>
      </c>
      <c r="R12" s="380" t="s">
        <v>1615</v>
      </c>
      <c r="S12" s="528"/>
      <c r="T12" s="528"/>
      <c r="U12" s="528"/>
      <c r="V12" s="528"/>
      <c r="W12" s="528"/>
      <c r="X12" s="528"/>
      <c r="Y12" s="643"/>
      <c r="Z12" s="528"/>
      <c r="AA12" s="528"/>
      <c r="AB12" s="528"/>
      <c r="AC12" s="528"/>
      <c r="AD12" s="528"/>
      <c r="AE12" s="528"/>
      <c r="AF12" s="643"/>
      <c r="AG12" s="528"/>
      <c r="AH12" s="528"/>
      <c r="AI12" s="528"/>
      <c r="AJ12" s="528"/>
      <c r="AK12" s="528"/>
      <c r="AL12" s="528"/>
      <c r="AM12" s="643"/>
      <c r="AN12" s="234">
        <v>1077.6923076923076</v>
      </c>
      <c r="AO12" s="234">
        <v>26.457513110645692</v>
      </c>
      <c r="AP12" s="234">
        <f>AO12/AN12*100</f>
        <v>2.4550154920656246</v>
      </c>
      <c r="AQ12" s="528">
        <v>3</v>
      </c>
      <c r="AR12" s="643" t="str">
        <f t="shared" si="1"/>
        <v xml:space="preserve">  </v>
      </c>
      <c r="AS12" s="528"/>
      <c r="AT12" s="64"/>
      <c r="AU12" s="65">
        <v>266.37373610001072</v>
      </c>
      <c r="AV12" s="79"/>
      <c r="AW12" s="162" t="str">
        <f t="shared" si="2"/>
        <v xml:space="preserve">  </v>
      </c>
      <c r="AX12" s="643" t="str">
        <f t="shared" si="3"/>
        <v xml:space="preserve">  </v>
      </c>
      <c r="AY12" s="64" t="s">
        <v>804</v>
      </c>
      <c r="AZ12" s="77">
        <v>0.12900284208673501</v>
      </c>
      <c r="BA12" s="62"/>
      <c r="BB12" s="162" t="str">
        <f t="shared" si="4"/>
        <v xml:space="preserve">  </v>
      </c>
      <c r="BC12" s="643" t="str">
        <f t="shared" si="5"/>
        <v xml:space="preserve">  </v>
      </c>
      <c r="BD12" s="777">
        <f t="shared" si="21"/>
        <v>4.8429264827483054E-2</v>
      </c>
      <c r="BE12" s="56" t="s">
        <v>177</v>
      </c>
      <c r="BF12" s="62">
        <v>7.0072365181508154</v>
      </c>
      <c r="BG12" s="75"/>
      <c r="BH12" s="162" t="str">
        <f>IF(BF12&lt;BH$7,"E, &lt;PRL",IF(BF12&gt;BH$7,"  ",))</f>
        <v xml:space="preserve">  </v>
      </c>
      <c r="BI12" s="643" t="str">
        <f t="shared" si="6"/>
        <v xml:space="preserve">  </v>
      </c>
      <c r="BJ12" s="76" t="s">
        <v>800</v>
      </c>
      <c r="BK12" s="77">
        <v>0.12456503452292637</v>
      </c>
      <c r="BL12" s="77"/>
      <c r="BM12" s="162" t="str">
        <f t="shared" si="7"/>
        <v xml:space="preserve">  </v>
      </c>
      <c r="BN12" s="818" t="str">
        <f t="shared" si="8"/>
        <v xml:space="preserve">  </v>
      </c>
      <c r="BO12" s="942" t="str">
        <f t="shared" si="9"/>
        <v xml:space="preserve">  </v>
      </c>
      <c r="BP12" s="778">
        <f>BK12/BF12*100</f>
        <v>1.7776627662027118</v>
      </c>
      <c r="BQ12" s="150">
        <v>230.67863281941985</v>
      </c>
      <c r="BR12" s="75"/>
      <c r="BS12" s="163" t="str">
        <f t="shared" si="10"/>
        <v xml:space="preserve">  </v>
      </c>
      <c r="BT12" s="818" t="str">
        <f t="shared" si="11"/>
        <v xml:space="preserve">  </v>
      </c>
      <c r="BU12" s="61">
        <v>240.5109978952176</v>
      </c>
      <c r="BV12" s="76"/>
      <c r="BW12" s="163" t="str">
        <f t="shared" si="12"/>
        <v xml:space="preserve">  </v>
      </c>
      <c r="BX12" s="643" t="str">
        <f t="shared" si="13"/>
        <v xml:space="preserve">  </v>
      </c>
      <c r="BY12" s="234">
        <v>1.297921040732958</v>
      </c>
      <c r="BZ12" s="76"/>
      <c r="CA12" s="80">
        <v>1</v>
      </c>
      <c r="CB12" s="163" t="str">
        <f t="shared" si="14"/>
        <v xml:space="preserve">  </v>
      </c>
      <c r="CC12" s="643" t="str">
        <f t="shared" si="15"/>
        <v xml:space="preserve">  </v>
      </c>
      <c r="CD12" s="61">
        <v>1.2769546239211176</v>
      </c>
      <c r="CE12" s="76"/>
      <c r="CF12" s="174" t="str">
        <f t="shared" si="0"/>
        <v xml:space="preserve">  </v>
      </c>
      <c r="CG12" s="818" t="str">
        <f t="shared" si="16"/>
        <v xml:space="preserve">  </v>
      </c>
      <c r="CH12" s="778">
        <f>BY12/BQ12*100</f>
        <v>0.56265334368831554</v>
      </c>
      <c r="CI12" s="61">
        <v>3.8555371388073851</v>
      </c>
      <c r="CJ12" s="62">
        <v>0.38716452859673356</v>
      </c>
      <c r="CK12" s="163" t="str">
        <f t="shared" si="17"/>
        <v xml:space="preserve">  </v>
      </c>
      <c r="CL12" s="643" t="str">
        <f t="shared" si="18"/>
        <v xml:space="preserve">  </v>
      </c>
      <c r="CM12" s="62">
        <v>4.207455688065763</v>
      </c>
      <c r="CN12" s="76"/>
      <c r="CO12" s="174" t="str">
        <f t="shared" si="19"/>
        <v xml:space="preserve">  </v>
      </c>
      <c r="CP12" s="818" t="str">
        <f t="shared" si="20"/>
        <v xml:space="preserve">  </v>
      </c>
      <c r="CQ12" s="61">
        <f>CI12/BQ12*100</f>
        <v>1.6713889325959297</v>
      </c>
      <c r="CR12" s="61">
        <f>100*CM12/BU12</f>
        <v>1.7493818265636265</v>
      </c>
      <c r="CS12" s="126" t="s">
        <v>962</v>
      </c>
    </row>
    <row r="13" spans="1:97" ht="30" x14ac:dyDescent="0.25">
      <c r="A13" s="906" t="s">
        <v>2079</v>
      </c>
      <c r="B13" s="425" t="s">
        <v>1185</v>
      </c>
      <c r="C13" s="219" t="s">
        <v>599</v>
      </c>
      <c r="D13" s="219">
        <v>9</v>
      </c>
      <c r="E13" s="420">
        <v>1004177</v>
      </c>
      <c r="F13" s="472">
        <v>1</v>
      </c>
      <c r="G13" s="419">
        <v>11452600</v>
      </c>
      <c r="H13" s="419">
        <v>201001221230</v>
      </c>
      <c r="I13" s="419"/>
      <c r="J13" s="377" t="s">
        <v>680</v>
      </c>
      <c r="K13" s="926" t="s">
        <v>2614</v>
      </c>
      <c r="L13" s="413" t="s">
        <v>1694</v>
      </c>
      <c r="M13" s="31" t="s">
        <v>43</v>
      </c>
      <c r="N13" s="655"/>
      <c r="O13" s="219"/>
      <c r="P13" s="332">
        <v>40200</v>
      </c>
      <c r="Q13" s="326">
        <v>0.52083333333333337</v>
      </c>
      <c r="R13" s="378" t="s">
        <v>1616</v>
      </c>
      <c r="S13" s="528"/>
      <c r="T13" s="528"/>
      <c r="U13" s="528"/>
      <c r="V13" s="528"/>
      <c r="W13" s="528"/>
      <c r="X13" s="528"/>
      <c r="Y13" s="643"/>
      <c r="Z13" s="528"/>
      <c r="AA13" s="528"/>
      <c r="AB13" s="528"/>
      <c r="AC13" s="528"/>
      <c r="AD13" s="528"/>
      <c r="AE13" s="528"/>
      <c r="AF13" s="643"/>
      <c r="AG13" s="528"/>
      <c r="AH13" s="528"/>
      <c r="AI13" s="528"/>
      <c r="AJ13" s="528"/>
      <c r="AK13" s="528"/>
      <c r="AL13" s="528"/>
      <c r="AM13" s="643"/>
      <c r="AN13" s="241" t="s">
        <v>191</v>
      </c>
      <c r="AO13" s="241" t="s">
        <v>191</v>
      </c>
      <c r="AP13" s="241" t="s">
        <v>191</v>
      </c>
      <c r="AQ13" s="235" t="s">
        <v>191</v>
      </c>
      <c r="AR13" s="643" t="str">
        <f t="shared" si="1"/>
        <v xml:space="preserve">  </v>
      </c>
      <c r="AS13" s="235"/>
      <c r="AT13" s="64"/>
      <c r="AU13" s="65">
        <v>194.67457842716405</v>
      </c>
      <c r="AV13" s="79"/>
      <c r="AW13" s="162" t="str">
        <f t="shared" si="2"/>
        <v xml:space="preserve">  </v>
      </c>
      <c r="AX13" s="643" t="str">
        <f t="shared" si="3"/>
        <v xml:space="preserve">  </v>
      </c>
      <c r="AY13" s="64" t="s">
        <v>591</v>
      </c>
      <c r="AZ13" s="128">
        <v>9.5771726560298575E-4</v>
      </c>
      <c r="BA13" s="82" t="s">
        <v>88</v>
      </c>
      <c r="BB13" s="162" t="str">
        <f t="shared" si="4"/>
        <v>E, &lt;PRL</v>
      </c>
      <c r="BC13" s="643" t="str">
        <f t="shared" si="5"/>
        <v>&lt;MDL</v>
      </c>
      <c r="BD13" s="777"/>
      <c r="BE13" s="63" t="s">
        <v>191</v>
      </c>
      <c r="BF13" s="63" t="s">
        <v>191</v>
      </c>
      <c r="BG13" s="63" t="s">
        <v>191</v>
      </c>
      <c r="BH13" s="63"/>
      <c r="BI13" s="643" t="str">
        <f t="shared" si="6"/>
        <v xml:space="preserve">  </v>
      </c>
      <c r="BJ13" s="63" t="s">
        <v>191</v>
      </c>
      <c r="BK13" s="63" t="s">
        <v>191</v>
      </c>
      <c r="BL13" s="63" t="s">
        <v>191</v>
      </c>
      <c r="BM13" s="162" t="str">
        <f t="shared" si="7"/>
        <v xml:space="preserve">  </v>
      </c>
      <c r="BN13" s="818" t="str">
        <f t="shared" si="8"/>
        <v xml:space="preserve">  </v>
      </c>
      <c r="BO13" s="942" t="str">
        <f t="shared" si="9"/>
        <v xml:space="preserve">  </v>
      </c>
      <c r="BP13" s="782" t="s">
        <v>191</v>
      </c>
      <c r="BQ13" s="63"/>
      <c r="BR13" s="63" t="s">
        <v>191</v>
      </c>
      <c r="BS13" s="163"/>
      <c r="BT13" s="818"/>
      <c r="BU13" s="63" t="s">
        <v>191</v>
      </c>
      <c r="BV13" s="63" t="s">
        <v>191</v>
      </c>
      <c r="BW13" s="163" t="str">
        <f t="shared" si="12"/>
        <v xml:space="preserve">  </v>
      </c>
      <c r="BX13" s="643" t="str">
        <f t="shared" si="13"/>
        <v xml:space="preserve">  </v>
      </c>
      <c r="BY13" s="235"/>
      <c r="BZ13" s="63" t="s">
        <v>191</v>
      </c>
      <c r="CA13" s="80">
        <v>1</v>
      </c>
      <c r="CB13" s="163"/>
      <c r="CC13" s="643"/>
      <c r="CD13" s="63" t="s">
        <v>191</v>
      </c>
      <c r="CE13" s="63" t="s">
        <v>191</v>
      </c>
      <c r="CF13" s="174" t="str">
        <f t="shared" si="0"/>
        <v xml:space="preserve">  </v>
      </c>
      <c r="CG13" s="818" t="str">
        <f t="shared" si="16"/>
        <v xml:space="preserve">  </v>
      </c>
      <c r="CH13" s="782" t="s">
        <v>191</v>
      </c>
      <c r="CI13" s="63"/>
      <c r="CJ13" s="63"/>
      <c r="CK13" s="63"/>
      <c r="CL13" s="63"/>
      <c r="CM13" s="63" t="s">
        <v>191</v>
      </c>
      <c r="CN13" s="63" t="s">
        <v>191</v>
      </c>
      <c r="CO13" s="174" t="str">
        <f t="shared" si="19"/>
        <v xml:space="preserve">  </v>
      </c>
      <c r="CP13" s="818" t="str">
        <f t="shared" si="20"/>
        <v xml:space="preserve">  </v>
      </c>
      <c r="CQ13" s="63" t="s">
        <v>191</v>
      </c>
      <c r="CR13" s="55"/>
      <c r="CS13" s="126" t="s">
        <v>962</v>
      </c>
    </row>
    <row r="14" spans="1:97" ht="15" x14ac:dyDescent="0.25">
      <c r="A14" s="906" t="s">
        <v>2080</v>
      </c>
      <c r="B14" s="425" t="s">
        <v>1186</v>
      </c>
      <c r="C14" s="219" t="s">
        <v>599</v>
      </c>
      <c r="D14" s="219">
        <v>9</v>
      </c>
      <c r="E14" s="422">
        <v>1000980</v>
      </c>
      <c r="F14" s="472">
        <v>1</v>
      </c>
      <c r="G14" s="439">
        <v>11452800</v>
      </c>
      <c r="H14" s="419">
        <v>201001220910</v>
      </c>
      <c r="I14" s="419"/>
      <c r="J14" s="377" t="s">
        <v>681</v>
      </c>
      <c r="K14" s="911" t="s">
        <v>2615</v>
      </c>
      <c r="L14" s="415" t="s">
        <v>1696</v>
      </c>
      <c r="M14" s="31" t="s">
        <v>128</v>
      </c>
      <c r="N14" s="655"/>
      <c r="O14" s="331"/>
      <c r="P14" s="331">
        <v>40200</v>
      </c>
      <c r="Q14" s="326">
        <v>0.38194444444444442</v>
      </c>
      <c r="R14" s="379" t="s">
        <v>1617</v>
      </c>
      <c r="S14" s="528"/>
      <c r="T14" s="528"/>
      <c r="U14" s="528"/>
      <c r="V14" s="528"/>
      <c r="W14" s="528"/>
      <c r="X14" s="528"/>
      <c r="Y14" s="643"/>
      <c r="Z14" s="528"/>
      <c r="AA14" s="528"/>
      <c r="AB14" s="528"/>
      <c r="AC14" s="528"/>
      <c r="AD14" s="528"/>
      <c r="AE14" s="528"/>
      <c r="AF14" s="643"/>
      <c r="AG14" s="528"/>
      <c r="AH14" s="528"/>
      <c r="AI14" s="528"/>
      <c r="AJ14" s="528"/>
      <c r="AK14" s="528"/>
      <c r="AL14" s="528"/>
      <c r="AM14" s="643"/>
      <c r="AN14" s="241" t="s">
        <v>191</v>
      </c>
      <c r="AO14" s="241" t="s">
        <v>191</v>
      </c>
      <c r="AP14" s="241" t="s">
        <v>191</v>
      </c>
      <c r="AQ14" s="235" t="s">
        <v>191</v>
      </c>
      <c r="AR14" s="643" t="str">
        <f t="shared" si="1"/>
        <v xml:space="preserve">  </v>
      </c>
      <c r="AS14" s="235"/>
      <c r="AT14" s="64"/>
      <c r="AU14" s="65">
        <v>105.11206520471183</v>
      </c>
      <c r="AV14" s="79">
        <v>4.2026836827486562</v>
      </c>
      <c r="AW14" s="162" t="str">
        <f t="shared" si="2"/>
        <v xml:space="preserve">  </v>
      </c>
      <c r="AX14" s="643" t="str">
        <f t="shared" si="3"/>
        <v xml:space="preserve">  </v>
      </c>
      <c r="AY14" s="64" t="s">
        <v>805</v>
      </c>
      <c r="AZ14" s="128">
        <v>-2.138440168712898E-3</v>
      </c>
      <c r="BA14" s="82" t="s">
        <v>88</v>
      </c>
      <c r="BB14" s="162" t="str">
        <f t="shared" si="4"/>
        <v>E, &lt;PRL</v>
      </c>
      <c r="BC14" s="643" t="str">
        <f t="shared" si="5"/>
        <v>&lt;MDL</v>
      </c>
      <c r="BD14" s="777"/>
      <c r="BE14" s="63" t="s">
        <v>191</v>
      </c>
      <c r="BF14" s="63" t="s">
        <v>191</v>
      </c>
      <c r="BG14" s="63" t="s">
        <v>191</v>
      </c>
      <c r="BH14" s="63"/>
      <c r="BI14" s="643" t="str">
        <f t="shared" si="6"/>
        <v xml:space="preserve">  </v>
      </c>
      <c r="BJ14" s="63" t="s">
        <v>191</v>
      </c>
      <c r="BK14" s="63" t="s">
        <v>191</v>
      </c>
      <c r="BL14" s="63" t="s">
        <v>191</v>
      </c>
      <c r="BM14" s="162" t="str">
        <f t="shared" si="7"/>
        <v xml:space="preserve">  </v>
      </c>
      <c r="BN14" s="818" t="str">
        <f t="shared" si="8"/>
        <v xml:space="preserve">  </v>
      </c>
      <c r="BO14" s="942" t="str">
        <f t="shared" si="9"/>
        <v xml:space="preserve">  </v>
      </c>
      <c r="BP14" s="782" t="s">
        <v>191</v>
      </c>
      <c r="BQ14" s="63"/>
      <c r="BR14" s="63" t="s">
        <v>191</v>
      </c>
      <c r="BS14" s="163"/>
      <c r="BT14" s="818"/>
      <c r="BU14" s="63" t="s">
        <v>191</v>
      </c>
      <c r="BV14" s="63" t="s">
        <v>191</v>
      </c>
      <c r="BW14" s="163" t="str">
        <f t="shared" si="12"/>
        <v xml:space="preserve">  </v>
      </c>
      <c r="BX14" s="643" t="str">
        <f t="shared" si="13"/>
        <v xml:space="preserve">  </v>
      </c>
      <c r="BY14" s="235"/>
      <c r="BZ14" s="63" t="s">
        <v>191</v>
      </c>
      <c r="CA14" s="80">
        <v>1</v>
      </c>
      <c r="CB14" s="163"/>
      <c r="CC14" s="643"/>
      <c r="CD14" s="63" t="s">
        <v>191</v>
      </c>
      <c r="CE14" s="63" t="s">
        <v>191</v>
      </c>
      <c r="CF14" s="174" t="str">
        <f t="shared" si="0"/>
        <v xml:space="preserve">  </v>
      </c>
      <c r="CG14" s="818" t="str">
        <f t="shared" si="16"/>
        <v xml:space="preserve">  </v>
      </c>
      <c r="CH14" s="782" t="s">
        <v>191</v>
      </c>
      <c r="CI14" s="63"/>
      <c r="CJ14" s="63"/>
      <c r="CK14" s="63"/>
      <c r="CL14" s="63"/>
      <c r="CM14" s="63" t="s">
        <v>191</v>
      </c>
      <c r="CN14" s="63" t="s">
        <v>191</v>
      </c>
      <c r="CO14" s="174" t="str">
        <f t="shared" si="19"/>
        <v xml:space="preserve">  </v>
      </c>
      <c r="CP14" s="818" t="str">
        <f t="shared" si="20"/>
        <v xml:space="preserve">  </v>
      </c>
      <c r="CQ14" s="63" t="s">
        <v>191</v>
      </c>
      <c r="CR14" s="55"/>
      <c r="CS14" s="126" t="s">
        <v>962</v>
      </c>
    </row>
    <row r="15" spans="1:97" ht="34.5" x14ac:dyDescent="0.25">
      <c r="A15" s="906" t="s">
        <v>2081</v>
      </c>
      <c r="B15" s="425" t="s">
        <v>1187</v>
      </c>
      <c r="C15" s="219" t="s">
        <v>599</v>
      </c>
      <c r="D15" s="219">
        <v>9</v>
      </c>
      <c r="E15" s="424">
        <v>1004176</v>
      </c>
      <c r="F15" s="472">
        <v>1</v>
      </c>
      <c r="G15" s="419">
        <v>11452900</v>
      </c>
      <c r="H15" s="419">
        <v>201001220940</v>
      </c>
      <c r="I15" s="419"/>
      <c r="J15" s="377" t="s">
        <v>682</v>
      </c>
      <c r="K15" s="926" t="s">
        <v>2616</v>
      </c>
      <c r="L15" s="415" t="s">
        <v>746</v>
      </c>
      <c r="M15" s="31" t="s">
        <v>44</v>
      </c>
      <c r="N15" s="31"/>
      <c r="O15" s="219"/>
      <c r="P15" s="332">
        <v>40200</v>
      </c>
      <c r="Q15" s="326">
        <v>0.40277777777777773</v>
      </c>
      <c r="R15" s="380" t="s">
        <v>1618</v>
      </c>
      <c r="S15" s="528"/>
      <c r="T15" s="528"/>
      <c r="U15" s="528"/>
      <c r="V15" s="528"/>
      <c r="W15" s="528"/>
      <c r="X15" s="528"/>
      <c r="Y15" s="643"/>
      <c r="Z15" s="528"/>
      <c r="AA15" s="528"/>
      <c r="AB15" s="528"/>
      <c r="AC15" s="528"/>
      <c r="AD15" s="528"/>
      <c r="AE15" s="528"/>
      <c r="AF15" s="643"/>
      <c r="AG15" s="528"/>
      <c r="AH15" s="528"/>
      <c r="AI15" s="528"/>
      <c r="AJ15" s="528"/>
      <c r="AK15" s="528"/>
      <c r="AL15" s="528"/>
      <c r="AM15" s="643"/>
      <c r="AN15" s="241" t="s">
        <v>191</v>
      </c>
      <c r="AO15" s="241" t="s">
        <v>191</v>
      </c>
      <c r="AP15" s="241" t="s">
        <v>191</v>
      </c>
      <c r="AQ15" s="235" t="s">
        <v>191</v>
      </c>
      <c r="AR15" s="643" t="str">
        <f t="shared" si="1"/>
        <v xml:space="preserve">  </v>
      </c>
      <c r="AS15" s="235"/>
      <c r="AT15" s="64"/>
      <c r="AU15" s="65">
        <v>140.89176409489824</v>
      </c>
      <c r="AV15" s="79">
        <v>6.4808428384428964</v>
      </c>
      <c r="AW15" s="162" t="str">
        <f t="shared" si="2"/>
        <v xml:space="preserve">  </v>
      </c>
      <c r="AX15" s="643" t="str">
        <f t="shared" si="3"/>
        <v xml:space="preserve">  </v>
      </c>
      <c r="AY15" s="64" t="s">
        <v>179</v>
      </c>
      <c r="AZ15" s="128">
        <v>2.9262648833598788E-3</v>
      </c>
      <c r="BA15" s="82" t="s">
        <v>88</v>
      </c>
      <c r="BB15" s="162" t="str">
        <f t="shared" si="4"/>
        <v>E, &lt;PRL</v>
      </c>
      <c r="BC15" s="643" t="str">
        <f t="shared" si="5"/>
        <v>&lt;MDL</v>
      </c>
      <c r="BD15" s="777"/>
      <c r="BE15" s="63" t="s">
        <v>191</v>
      </c>
      <c r="BF15" s="63" t="s">
        <v>191</v>
      </c>
      <c r="BG15" s="63" t="s">
        <v>191</v>
      </c>
      <c r="BH15" s="63"/>
      <c r="BI15" s="643" t="str">
        <f t="shared" si="6"/>
        <v xml:space="preserve">  </v>
      </c>
      <c r="BJ15" s="63" t="s">
        <v>191</v>
      </c>
      <c r="BK15" s="63" t="s">
        <v>191</v>
      </c>
      <c r="BL15" s="63" t="s">
        <v>191</v>
      </c>
      <c r="BM15" s="162" t="str">
        <f t="shared" si="7"/>
        <v xml:space="preserve">  </v>
      </c>
      <c r="BN15" s="818" t="str">
        <f t="shared" si="8"/>
        <v xml:space="preserve">  </v>
      </c>
      <c r="BO15" s="942" t="str">
        <f t="shared" si="9"/>
        <v xml:space="preserve">  </v>
      </c>
      <c r="BP15" s="782" t="s">
        <v>191</v>
      </c>
      <c r="BQ15" s="63"/>
      <c r="BR15" s="63" t="s">
        <v>191</v>
      </c>
      <c r="BS15" s="163"/>
      <c r="BT15" s="818"/>
      <c r="BU15" s="63" t="s">
        <v>191</v>
      </c>
      <c r="BV15" s="63" t="s">
        <v>191</v>
      </c>
      <c r="BW15" s="163" t="str">
        <f t="shared" si="12"/>
        <v xml:space="preserve">  </v>
      </c>
      <c r="BX15" s="643" t="str">
        <f t="shared" si="13"/>
        <v xml:space="preserve">  </v>
      </c>
      <c r="BY15" s="235"/>
      <c r="BZ15" s="63" t="s">
        <v>191</v>
      </c>
      <c r="CA15" s="80">
        <v>1</v>
      </c>
      <c r="CB15" s="163"/>
      <c r="CC15" s="643"/>
      <c r="CD15" s="63" t="s">
        <v>191</v>
      </c>
      <c r="CE15" s="63" t="s">
        <v>191</v>
      </c>
      <c r="CF15" s="174" t="str">
        <f t="shared" si="0"/>
        <v xml:space="preserve">  </v>
      </c>
      <c r="CG15" s="818" t="str">
        <f t="shared" si="16"/>
        <v xml:space="preserve">  </v>
      </c>
      <c r="CH15" s="782" t="s">
        <v>191</v>
      </c>
      <c r="CI15" s="63"/>
      <c r="CJ15" s="63"/>
      <c r="CK15" s="63"/>
      <c r="CL15" s="63"/>
      <c r="CM15" s="63" t="s">
        <v>191</v>
      </c>
      <c r="CN15" s="63" t="s">
        <v>191</v>
      </c>
      <c r="CO15" s="174" t="str">
        <f t="shared" si="19"/>
        <v xml:space="preserve">  </v>
      </c>
      <c r="CP15" s="818" t="str">
        <f t="shared" si="20"/>
        <v xml:space="preserve">  </v>
      </c>
      <c r="CQ15" s="63" t="s">
        <v>191</v>
      </c>
      <c r="CR15" s="55"/>
      <c r="CS15" s="126" t="s">
        <v>962</v>
      </c>
    </row>
    <row r="16" spans="1:97" ht="30" x14ac:dyDescent="0.25">
      <c r="A16" s="906" t="s">
        <v>2082</v>
      </c>
      <c r="B16" s="425" t="s">
        <v>1188</v>
      </c>
      <c r="C16" s="219" t="s">
        <v>599</v>
      </c>
      <c r="D16" s="219">
        <v>9</v>
      </c>
      <c r="E16" s="420">
        <v>1004178</v>
      </c>
      <c r="F16" s="472">
        <v>1</v>
      </c>
      <c r="G16" s="419">
        <v>11452600</v>
      </c>
      <c r="H16" s="419">
        <v>201001251640</v>
      </c>
      <c r="I16" s="419"/>
      <c r="J16" s="377" t="s">
        <v>683</v>
      </c>
      <c r="K16" s="926" t="s">
        <v>2614</v>
      </c>
      <c r="L16" s="413" t="s">
        <v>1694</v>
      </c>
      <c r="M16" s="31" t="s">
        <v>43</v>
      </c>
      <c r="N16" s="31"/>
      <c r="O16" s="219"/>
      <c r="P16" s="332">
        <v>40203</v>
      </c>
      <c r="Q16" s="326">
        <v>0.69444444444444453</v>
      </c>
      <c r="R16" s="378" t="s">
        <v>1619</v>
      </c>
      <c r="S16" s="528"/>
      <c r="T16" s="528"/>
      <c r="U16" s="528"/>
      <c r="V16" s="528"/>
      <c r="W16" s="528"/>
      <c r="X16" s="528"/>
      <c r="Y16" s="643"/>
      <c r="Z16" s="528"/>
      <c r="AA16" s="528"/>
      <c r="AB16" s="528"/>
      <c r="AC16" s="528"/>
      <c r="AD16" s="528"/>
      <c r="AE16" s="528"/>
      <c r="AF16" s="643"/>
      <c r="AG16" s="528"/>
      <c r="AH16" s="528"/>
      <c r="AI16" s="528"/>
      <c r="AJ16" s="528"/>
      <c r="AK16" s="528"/>
      <c r="AL16" s="528"/>
      <c r="AM16" s="643"/>
      <c r="AN16" s="241" t="s">
        <v>191</v>
      </c>
      <c r="AO16" s="241" t="s">
        <v>191</v>
      </c>
      <c r="AP16" s="241" t="s">
        <v>191</v>
      </c>
      <c r="AQ16" s="235" t="s">
        <v>191</v>
      </c>
      <c r="AR16" s="643" t="str">
        <f t="shared" si="1"/>
        <v xml:space="preserve">  </v>
      </c>
      <c r="AS16" s="235"/>
      <c r="AT16" s="64"/>
      <c r="AU16" s="65">
        <v>21.178595822448216</v>
      </c>
      <c r="AV16" s="79">
        <v>3.5102685728040584</v>
      </c>
      <c r="AW16" s="162" t="str">
        <f t="shared" si="2"/>
        <v xml:space="preserve">  </v>
      </c>
      <c r="AX16" s="643" t="str">
        <f t="shared" si="3"/>
        <v xml:space="preserve">  </v>
      </c>
      <c r="AY16" s="64" t="s">
        <v>806</v>
      </c>
      <c r="AZ16" s="77">
        <v>0.25913773914717736</v>
      </c>
      <c r="BA16" s="62"/>
      <c r="BB16" s="162" t="str">
        <f t="shared" si="4"/>
        <v xml:space="preserve">  </v>
      </c>
      <c r="BC16" s="643" t="str">
        <f t="shared" si="5"/>
        <v xml:space="preserve">  </v>
      </c>
      <c r="BD16" s="778">
        <f t="shared" si="21"/>
        <v>1.2235831937096828</v>
      </c>
      <c r="BE16" s="63" t="s">
        <v>191</v>
      </c>
      <c r="BF16" s="63" t="s">
        <v>191</v>
      </c>
      <c r="BG16" s="63" t="s">
        <v>191</v>
      </c>
      <c r="BH16" s="63"/>
      <c r="BI16" s="643" t="str">
        <f t="shared" si="6"/>
        <v xml:space="preserve">  </v>
      </c>
      <c r="BJ16" s="63" t="s">
        <v>191</v>
      </c>
      <c r="BK16" s="63" t="s">
        <v>191</v>
      </c>
      <c r="BL16" s="63" t="s">
        <v>191</v>
      </c>
      <c r="BM16" s="162" t="str">
        <f t="shared" si="7"/>
        <v xml:space="preserve">  </v>
      </c>
      <c r="BN16" s="818" t="str">
        <f t="shared" si="8"/>
        <v xml:space="preserve">  </v>
      </c>
      <c r="BO16" s="942" t="str">
        <f t="shared" si="9"/>
        <v xml:space="preserve">  </v>
      </c>
      <c r="BP16" s="782" t="s">
        <v>191</v>
      </c>
      <c r="BQ16" s="63"/>
      <c r="BR16" s="63" t="s">
        <v>191</v>
      </c>
      <c r="BS16" s="163"/>
      <c r="BT16" s="818"/>
      <c r="BU16" s="63" t="s">
        <v>191</v>
      </c>
      <c r="BV16" s="63" t="s">
        <v>191</v>
      </c>
      <c r="BW16" s="163" t="str">
        <f t="shared" si="12"/>
        <v xml:space="preserve">  </v>
      </c>
      <c r="BX16" s="643" t="str">
        <f t="shared" si="13"/>
        <v xml:space="preserve">  </v>
      </c>
      <c r="BY16" s="235"/>
      <c r="BZ16" s="63" t="s">
        <v>191</v>
      </c>
      <c r="CA16" s="80">
        <v>1</v>
      </c>
      <c r="CB16" s="163"/>
      <c r="CC16" s="643"/>
      <c r="CD16" s="63" t="s">
        <v>191</v>
      </c>
      <c r="CE16" s="63" t="s">
        <v>191</v>
      </c>
      <c r="CF16" s="174" t="str">
        <f t="shared" si="0"/>
        <v xml:space="preserve">  </v>
      </c>
      <c r="CG16" s="818" t="str">
        <f t="shared" si="16"/>
        <v xml:space="preserve">  </v>
      </c>
      <c r="CH16" s="782" t="s">
        <v>191</v>
      </c>
      <c r="CI16" s="63"/>
      <c r="CJ16" s="63"/>
      <c r="CK16" s="63"/>
      <c r="CL16" s="63"/>
      <c r="CM16" s="63" t="s">
        <v>191</v>
      </c>
      <c r="CN16" s="63" t="s">
        <v>191</v>
      </c>
      <c r="CO16" s="174" t="str">
        <f t="shared" si="19"/>
        <v xml:space="preserve">  </v>
      </c>
      <c r="CP16" s="818" t="str">
        <f t="shared" si="20"/>
        <v xml:space="preserve">  </v>
      </c>
      <c r="CQ16" s="63" t="s">
        <v>191</v>
      </c>
      <c r="CR16" s="55"/>
      <c r="CS16" s="126" t="s">
        <v>962</v>
      </c>
    </row>
    <row r="17" spans="1:97" ht="30" x14ac:dyDescent="0.25">
      <c r="A17" s="906" t="s">
        <v>2083</v>
      </c>
      <c r="B17" s="425" t="s">
        <v>1189</v>
      </c>
      <c r="C17" s="219" t="s">
        <v>599</v>
      </c>
      <c r="D17" s="219">
        <v>9</v>
      </c>
      <c r="E17" s="420">
        <v>1004179</v>
      </c>
      <c r="F17" s="472">
        <v>1</v>
      </c>
      <c r="G17" s="419">
        <v>11452600</v>
      </c>
      <c r="H17" s="419">
        <v>201001260800</v>
      </c>
      <c r="I17" s="419"/>
      <c r="J17" s="377" t="s">
        <v>684</v>
      </c>
      <c r="K17" s="926" t="s">
        <v>2614</v>
      </c>
      <c r="L17" s="413" t="s">
        <v>1694</v>
      </c>
      <c r="M17" s="31" t="s">
        <v>43</v>
      </c>
      <c r="N17" s="31"/>
      <c r="O17" s="219"/>
      <c r="P17" s="332">
        <v>40204</v>
      </c>
      <c r="Q17" s="326">
        <v>0.33333333333333331</v>
      </c>
      <c r="R17" s="378" t="s">
        <v>1620</v>
      </c>
      <c r="S17" s="528"/>
      <c r="T17" s="528"/>
      <c r="U17" s="528"/>
      <c r="V17" s="528"/>
      <c r="W17" s="528"/>
      <c r="X17" s="528"/>
      <c r="Y17" s="643"/>
      <c r="Z17" s="528"/>
      <c r="AA17" s="528"/>
      <c r="AB17" s="528"/>
      <c r="AC17" s="528"/>
      <c r="AD17" s="528"/>
      <c r="AE17" s="528"/>
      <c r="AF17" s="643"/>
      <c r="AG17" s="528"/>
      <c r="AH17" s="528"/>
      <c r="AI17" s="528"/>
      <c r="AJ17" s="528"/>
      <c r="AK17" s="528"/>
      <c r="AL17" s="528"/>
      <c r="AM17" s="643"/>
      <c r="AN17" s="234">
        <v>2142.3076923076924</v>
      </c>
      <c r="AO17" s="242"/>
      <c r="AP17" s="242"/>
      <c r="AQ17" s="530">
        <v>1</v>
      </c>
      <c r="AR17" s="643" t="str">
        <f t="shared" si="1"/>
        <v xml:space="preserve">  </v>
      </c>
      <c r="AS17" s="530"/>
      <c r="AT17" s="64"/>
      <c r="AU17" s="65">
        <v>500.7261806264442</v>
      </c>
      <c r="AV17" s="79"/>
      <c r="AW17" s="162" t="str">
        <f t="shared" si="2"/>
        <v xml:space="preserve">  </v>
      </c>
      <c r="AX17" s="643" t="str">
        <f t="shared" si="3"/>
        <v xml:space="preserve">  </v>
      </c>
      <c r="AY17" s="64" t="s">
        <v>807</v>
      </c>
      <c r="AZ17" s="127">
        <v>0.14617943718042975</v>
      </c>
      <c r="BA17" s="62"/>
      <c r="BB17" s="162" t="str">
        <f t="shared" si="4"/>
        <v xml:space="preserve">  </v>
      </c>
      <c r="BC17" s="643" t="str">
        <f t="shared" si="5"/>
        <v xml:space="preserve">  </v>
      </c>
      <c r="BD17" s="777">
        <f t="shared" si="21"/>
        <v>2.9193487945357446E-2</v>
      </c>
      <c r="BE17" s="63" t="s">
        <v>191</v>
      </c>
      <c r="BF17" s="63" t="s">
        <v>191</v>
      </c>
      <c r="BG17" s="63" t="s">
        <v>191</v>
      </c>
      <c r="BH17" s="63"/>
      <c r="BI17" s="643" t="str">
        <f t="shared" si="6"/>
        <v xml:space="preserve">  </v>
      </c>
      <c r="BJ17" s="63" t="s">
        <v>191</v>
      </c>
      <c r="BK17" s="63" t="s">
        <v>191</v>
      </c>
      <c r="BL17" s="63" t="s">
        <v>191</v>
      </c>
      <c r="BM17" s="162" t="str">
        <f t="shared" si="7"/>
        <v xml:space="preserve">  </v>
      </c>
      <c r="BN17" s="818" t="str">
        <f t="shared" si="8"/>
        <v xml:space="preserve">  </v>
      </c>
      <c r="BO17" s="942" t="str">
        <f t="shared" si="9"/>
        <v xml:space="preserve">  </v>
      </c>
      <c r="BP17" s="782" t="s">
        <v>191</v>
      </c>
      <c r="BQ17" s="63"/>
      <c r="BR17" s="63" t="s">
        <v>191</v>
      </c>
      <c r="BS17" s="163"/>
      <c r="BT17" s="818"/>
      <c r="BU17" s="63" t="s">
        <v>191</v>
      </c>
      <c r="BV17" s="63" t="s">
        <v>191</v>
      </c>
      <c r="BW17" s="163" t="str">
        <f t="shared" si="12"/>
        <v xml:space="preserve">  </v>
      </c>
      <c r="BX17" s="643" t="str">
        <f t="shared" si="13"/>
        <v xml:space="preserve">  </v>
      </c>
      <c r="BY17" s="235"/>
      <c r="BZ17" s="63" t="s">
        <v>191</v>
      </c>
      <c r="CA17" s="80">
        <v>1</v>
      </c>
      <c r="CB17" s="163"/>
      <c r="CC17" s="643"/>
      <c r="CD17" s="63" t="s">
        <v>191</v>
      </c>
      <c r="CE17" s="63" t="s">
        <v>191</v>
      </c>
      <c r="CF17" s="174" t="str">
        <f t="shared" si="0"/>
        <v xml:space="preserve">  </v>
      </c>
      <c r="CG17" s="818" t="str">
        <f t="shared" si="16"/>
        <v xml:space="preserve">  </v>
      </c>
      <c r="CH17" s="782" t="s">
        <v>191</v>
      </c>
      <c r="CI17" s="61">
        <v>4.5119016355193624</v>
      </c>
      <c r="CJ17" s="76"/>
      <c r="CK17" s="163" t="str">
        <f t="shared" si="17"/>
        <v xml:space="preserve">  </v>
      </c>
      <c r="CL17" s="643" t="str">
        <f t="shared" si="18"/>
        <v xml:space="preserve">  </v>
      </c>
      <c r="CM17" s="61">
        <v>9.6658815807087883</v>
      </c>
      <c r="CN17" s="76"/>
      <c r="CO17" s="174" t="str">
        <f t="shared" si="19"/>
        <v xml:space="preserve">  </v>
      </c>
      <c r="CP17" s="818" t="str">
        <f t="shared" si="20"/>
        <v xml:space="preserve">  </v>
      </c>
      <c r="CQ17" s="78" t="s">
        <v>817</v>
      </c>
      <c r="CR17" s="55"/>
      <c r="CS17" s="126" t="s">
        <v>962</v>
      </c>
    </row>
    <row r="18" spans="1:97" x14ac:dyDescent="0.25">
      <c r="A18" s="906" t="s">
        <v>2084</v>
      </c>
      <c r="B18" s="425" t="s">
        <v>1190</v>
      </c>
      <c r="C18" s="219" t="s">
        <v>599</v>
      </c>
      <c r="D18" s="219">
        <v>9</v>
      </c>
      <c r="E18" s="422">
        <v>1000963</v>
      </c>
      <c r="F18" s="472">
        <v>1</v>
      </c>
      <c r="G18" s="439">
        <v>11452800</v>
      </c>
      <c r="H18" s="419">
        <v>201001260900</v>
      </c>
      <c r="I18" s="419"/>
      <c r="J18" s="377" t="s">
        <v>685</v>
      </c>
      <c r="K18" s="911" t="s">
        <v>2615</v>
      </c>
      <c r="L18" s="415" t="s">
        <v>1696</v>
      </c>
      <c r="M18" s="31" t="s">
        <v>128</v>
      </c>
      <c r="N18" s="31"/>
      <c r="O18" s="331"/>
      <c r="P18" s="331">
        <v>40204</v>
      </c>
      <c r="Q18" s="326">
        <v>0.375</v>
      </c>
      <c r="R18" s="379" t="s">
        <v>1621</v>
      </c>
      <c r="S18" s="528"/>
      <c r="T18" s="528"/>
      <c r="U18" s="528"/>
      <c r="V18" s="528"/>
      <c r="W18" s="528"/>
      <c r="X18" s="528"/>
      <c r="Y18" s="643"/>
      <c r="Z18" s="528"/>
      <c r="AA18" s="528"/>
      <c r="AB18" s="528"/>
      <c r="AC18" s="528"/>
      <c r="AD18" s="528"/>
      <c r="AE18" s="528"/>
      <c r="AF18" s="643"/>
      <c r="AG18" s="528"/>
      <c r="AH18" s="528"/>
      <c r="AI18" s="528"/>
      <c r="AJ18" s="528"/>
      <c r="AK18" s="528"/>
      <c r="AL18" s="528"/>
      <c r="AM18" s="643"/>
      <c r="AN18" s="234">
        <v>256.92307692307696</v>
      </c>
      <c r="AO18" s="242"/>
      <c r="AP18" s="242"/>
      <c r="AQ18" s="530">
        <v>1</v>
      </c>
      <c r="AR18" s="643" t="str">
        <f t="shared" si="1"/>
        <v xml:space="preserve">  </v>
      </c>
      <c r="AS18" s="530"/>
      <c r="AT18" s="64"/>
      <c r="AU18" s="65">
        <v>51.819735475704803</v>
      </c>
      <c r="AV18" s="79">
        <v>2.2312667119190444</v>
      </c>
      <c r="AW18" s="162" t="str">
        <f t="shared" si="2"/>
        <v xml:space="preserve">  </v>
      </c>
      <c r="AX18" s="643" t="str">
        <f t="shared" si="3"/>
        <v xml:space="preserve">  </v>
      </c>
      <c r="AY18" s="129" t="s">
        <v>808</v>
      </c>
      <c r="AZ18" s="127">
        <v>4.8105489611487126E-2</v>
      </c>
      <c r="BA18" s="62"/>
      <c r="BB18" s="162" t="str">
        <f t="shared" si="4"/>
        <v xml:space="preserve">  </v>
      </c>
      <c r="BC18" s="643" t="str">
        <f t="shared" si="5"/>
        <v xml:space="preserve">  </v>
      </c>
      <c r="BD18" s="777">
        <f t="shared" si="21"/>
        <v>9.283237201015998E-2</v>
      </c>
      <c r="BE18" s="63" t="s">
        <v>191</v>
      </c>
      <c r="BF18" s="63" t="s">
        <v>191</v>
      </c>
      <c r="BG18" s="63" t="s">
        <v>191</v>
      </c>
      <c r="BH18" s="63"/>
      <c r="BI18" s="643" t="str">
        <f t="shared" si="6"/>
        <v xml:space="preserve">  </v>
      </c>
      <c r="BJ18" s="63" t="s">
        <v>191</v>
      </c>
      <c r="BK18" s="63" t="s">
        <v>191</v>
      </c>
      <c r="BL18" s="63" t="s">
        <v>191</v>
      </c>
      <c r="BM18" s="162" t="str">
        <f t="shared" si="7"/>
        <v xml:space="preserve">  </v>
      </c>
      <c r="BN18" s="818" t="str">
        <f t="shared" si="8"/>
        <v xml:space="preserve">  </v>
      </c>
      <c r="BO18" s="942" t="str">
        <f t="shared" si="9"/>
        <v xml:space="preserve">  </v>
      </c>
      <c r="BP18" s="782" t="s">
        <v>191</v>
      </c>
      <c r="BQ18" s="63"/>
      <c r="BR18" s="63" t="s">
        <v>191</v>
      </c>
      <c r="BS18" s="163"/>
      <c r="BT18" s="818"/>
      <c r="BU18" s="63" t="s">
        <v>191</v>
      </c>
      <c r="BV18" s="63" t="s">
        <v>191</v>
      </c>
      <c r="BW18" s="163" t="str">
        <f t="shared" si="12"/>
        <v xml:space="preserve">  </v>
      </c>
      <c r="BX18" s="643" t="str">
        <f t="shared" si="13"/>
        <v xml:space="preserve">  </v>
      </c>
      <c r="BY18" s="235"/>
      <c r="BZ18" s="63" t="s">
        <v>191</v>
      </c>
      <c r="CA18" s="80">
        <v>1</v>
      </c>
      <c r="CB18" s="163"/>
      <c r="CC18" s="643"/>
      <c r="CD18" s="63" t="s">
        <v>191</v>
      </c>
      <c r="CE18" s="63" t="s">
        <v>191</v>
      </c>
      <c r="CF18" s="174" t="str">
        <f t="shared" si="0"/>
        <v xml:space="preserve">  </v>
      </c>
      <c r="CG18" s="818" t="str">
        <f t="shared" si="16"/>
        <v xml:space="preserve">  </v>
      </c>
      <c r="CH18" s="782" t="s">
        <v>191</v>
      </c>
      <c r="CI18" s="61">
        <v>4.6875905869438483</v>
      </c>
      <c r="CJ18" s="76"/>
      <c r="CK18" s="163" t="str">
        <f t="shared" si="17"/>
        <v xml:space="preserve">  </v>
      </c>
      <c r="CL18" s="643" t="str">
        <f t="shared" si="18"/>
        <v xml:space="preserve">  </v>
      </c>
      <c r="CM18" s="61">
        <v>1.204350196953266</v>
      </c>
      <c r="CN18" s="76"/>
      <c r="CO18" s="174" t="str">
        <f t="shared" si="19"/>
        <v xml:space="preserve">  </v>
      </c>
      <c r="CP18" s="818" t="str">
        <f t="shared" si="20"/>
        <v xml:space="preserve">  </v>
      </c>
      <c r="CQ18" s="78" t="s">
        <v>817</v>
      </c>
      <c r="CR18" s="55"/>
      <c r="CS18" s="126" t="s">
        <v>962</v>
      </c>
    </row>
    <row r="19" spans="1:97" ht="34.5" x14ac:dyDescent="0.25">
      <c r="A19" s="906" t="s">
        <v>2085</v>
      </c>
      <c r="B19" s="425" t="s">
        <v>1191</v>
      </c>
      <c r="C19" s="219" t="s">
        <v>599</v>
      </c>
      <c r="D19" s="219">
        <v>9</v>
      </c>
      <c r="E19" s="424">
        <v>1004180</v>
      </c>
      <c r="F19" s="472">
        <v>1</v>
      </c>
      <c r="G19" s="419">
        <v>11452900</v>
      </c>
      <c r="H19" s="419">
        <v>201001260930</v>
      </c>
      <c r="I19" s="419"/>
      <c r="J19" s="377" t="s">
        <v>686</v>
      </c>
      <c r="K19" s="926" t="s">
        <v>2616</v>
      </c>
      <c r="L19" s="415" t="s">
        <v>746</v>
      </c>
      <c r="M19" s="31" t="s">
        <v>44</v>
      </c>
      <c r="N19" s="31"/>
      <c r="O19" s="219"/>
      <c r="P19" s="332">
        <v>40204</v>
      </c>
      <c r="Q19" s="326">
        <v>0.39583333333333331</v>
      </c>
      <c r="R19" s="380" t="s">
        <v>1622</v>
      </c>
      <c r="S19" s="528"/>
      <c r="T19" s="528"/>
      <c r="U19" s="528"/>
      <c r="V19" s="528"/>
      <c r="W19" s="528"/>
      <c r="X19" s="528"/>
      <c r="Y19" s="643"/>
      <c r="Z19" s="528"/>
      <c r="AA19" s="528"/>
      <c r="AB19" s="528"/>
      <c r="AC19" s="528"/>
      <c r="AD19" s="528"/>
      <c r="AE19" s="528"/>
      <c r="AF19" s="643"/>
      <c r="AG19" s="528"/>
      <c r="AH19" s="528"/>
      <c r="AI19" s="528"/>
      <c r="AJ19" s="528"/>
      <c r="AK19" s="528"/>
      <c r="AL19" s="528"/>
      <c r="AM19" s="643"/>
      <c r="AN19" s="234">
        <v>391.53846153846177</v>
      </c>
      <c r="AO19" s="242"/>
      <c r="AP19" s="242"/>
      <c r="AQ19" s="530">
        <v>1</v>
      </c>
      <c r="AR19" s="643" t="str">
        <f t="shared" si="1"/>
        <v xml:space="preserve">  </v>
      </c>
      <c r="AS19" s="530"/>
      <c r="AT19" s="64"/>
      <c r="AU19" s="65">
        <v>52.866143290403052</v>
      </c>
      <c r="AV19" s="79">
        <v>2.7284096311353139</v>
      </c>
      <c r="AW19" s="162" t="str">
        <f t="shared" si="2"/>
        <v xml:space="preserve">  </v>
      </c>
      <c r="AX19" s="643" t="str">
        <f t="shared" si="3"/>
        <v xml:space="preserve">  </v>
      </c>
      <c r="AY19" s="129" t="s">
        <v>809</v>
      </c>
      <c r="AZ19" s="127">
        <v>8.4618649058575673E-3</v>
      </c>
      <c r="BA19" s="62"/>
      <c r="BB19" s="162" t="str">
        <f t="shared" si="4"/>
        <v>E, &lt;PRL</v>
      </c>
      <c r="BC19" s="643" t="str">
        <f t="shared" si="5"/>
        <v>E, &lt;RL</v>
      </c>
      <c r="BD19" s="777">
        <f t="shared" si="21"/>
        <v>1.6006208093098544E-2</v>
      </c>
      <c r="BE19" s="63" t="s">
        <v>191</v>
      </c>
      <c r="BF19" s="63" t="s">
        <v>191</v>
      </c>
      <c r="BG19" s="63" t="s">
        <v>191</v>
      </c>
      <c r="BH19" s="63"/>
      <c r="BI19" s="643" t="str">
        <f t="shared" si="6"/>
        <v xml:space="preserve">  </v>
      </c>
      <c r="BJ19" s="63" t="s">
        <v>191</v>
      </c>
      <c r="BK19" s="63" t="s">
        <v>191</v>
      </c>
      <c r="BL19" s="63" t="s">
        <v>191</v>
      </c>
      <c r="BM19" s="162" t="str">
        <f t="shared" si="7"/>
        <v xml:space="preserve">  </v>
      </c>
      <c r="BN19" s="818" t="str">
        <f t="shared" si="8"/>
        <v xml:space="preserve">  </v>
      </c>
      <c r="BO19" s="942" t="str">
        <f t="shared" si="9"/>
        <v xml:space="preserve">  </v>
      </c>
      <c r="BP19" s="782" t="s">
        <v>191</v>
      </c>
      <c r="BQ19" s="63"/>
      <c r="BR19" s="63" t="s">
        <v>191</v>
      </c>
      <c r="BS19" s="163"/>
      <c r="BT19" s="818"/>
      <c r="BU19" s="63" t="s">
        <v>191</v>
      </c>
      <c r="BV19" s="63" t="s">
        <v>191</v>
      </c>
      <c r="BW19" s="163" t="str">
        <f t="shared" si="12"/>
        <v xml:space="preserve">  </v>
      </c>
      <c r="BX19" s="643" t="str">
        <f t="shared" si="13"/>
        <v xml:space="preserve">  </v>
      </c>
      <c r="BY19" s="235"/>
      <c r="BZ19" s="63" t="s">
        <v>191</v>
      </c>
      <c r="CA19" s="80">
        <v>1</v>
      </c>
      <c r="CB19" s="163"/>
      <c r="CC19" s="643"/>
      <c r="CD19" s="63" t="s">
        <v>191</v>
      </c>
      <c r="CE19" s="63" t="s">
        <v>191</v>
      </c>
      <c r="CF19" s="174" t="str">
        <f t="shared" si="0"/>
        <v xml:space="preserve">  </v>
      </c>
      <c r="CG19" s="818" t="str">
        <f t="shared" si="16"/>
        <v xml:space="preserve">  </v>
      </c>
      <c r="CH19" s="782" t="s">
        <v>191</v>
      </c>
      <c r="CI19" s="61">
        <v>4.6039928943672574</v>
      </c>
      <c r="CJ19" s="76"/>
      <c r="CK19" s="163" t="str">
        <f t="shared" si="17"/>
        <v xml:space="preserve">  </v>
      </c>
      <c r="CL19" s="643" t="str">
        <f t="shared" si="18"/>
        <v xml:space="preserve">  </v>
      </c>
      <c r="CM19" s="61">
        <v>1.8026402947945657</v>
      </c>
      <c r="CN19" s="76"/>
      <c r="CO19" s="174" t="str">
        <f t="shared" si="19"/>
        <v xml:space="preserve">  </v>
      </c>
      <c r="CP19" s="818" t="str">
        <f t="shared" si="20"/>
        <v xml:space="preserve">  </v>
      </c>
      <c r="CQ19" s="78" t="s">
        <v>817</v>
      </c>
      <c r="CR19" s="55"/>
      <c r="CS19" s="126" t="s">
        <v>962</v>
      </c>
    </row>
    <row r="20" spans="1:97" ht="30" x14ac:dyDescent="0.25">
      <c r="A20" s="906" t="s">
        <v>2086</v>
      </c>
      <c r="B20" s="425" t="s">
        <v>1192</v>
      </c>
      <c r="C20" s="219" t="s">
        <v>599</v>
      </c>
      <c r="D20" s="219">
        <v>9</v>
      </c>
      <c r="E20" s="420">
        <v>1004181</v>
      </c>
      <c r="F20" s="472">
        <v>1</v>
      </c>
      <c r="G20" s="419">
        <v>11452600</v>
      </c>
      <c r="H20" s="419">
        <v>201001261430</v>
      </c>
      <c r="I20" s="419"/>
      <c r="J20" s="377" t="s">
        <v>687</v>
      </c>
      <c r="K20" s="926" t="s">
        <v>2614</v>
      </c>
      <c r="L20" s="413" t="s">
        <v>1694</v>
      </c>
      <c r="M20" s="31" t="s">
        <v>43</v>
      </c>
      <c r="N20" s="31"/>
      <c r="O20" s="219"/>
      <c r="P20" s="332">
        <v>40204</v>
      </c>
      <c r="Q20" s="326">
        <v>0.60416666666666663</v>
      </c>
      <c r="R20" s="297" t="s">
        <v>1623</v>
      </c>
      <c r="S20" s="528"/>
      <c r="T20" s="528"/>
      <c r="U20" s="528"/>
      <c r="V20" s="528"/>
      <c r="W20" s="528"/>
      <c r="X20" s="528"/>
      <c r="Y20" s="643"/>
      <c r="Z20" s="528"/>
      <c r="AA20" s="528"/>
      <c r="AB20" s="528"/>
      <c r="AC20" s="528"/>
      <c r="AD20" s="528"/>
      <c r="AE20" s="528"/>
      <c r="AF20" s="643"/>
      <c r="AG20" s="528"/>
      <c r="AH20" s="528"/>
      <c r="AI20" s="528"/>
      <c r="AJ20" s="528"/>
      <c r="AK20" s="528"/>
      <c r="AL20" s="528"/>
      <c r="AM20" s="643"/>
      <c r="AN20" s="234">
        <v>1987.6923076923074</v>
      </c>
      <c r="AO20" s="234"/>
      <c r="AP20" s="234"/>
      <c r="AQ20" s="530">
        <v>1</v>
      </c>
      <c r="AR20" s="643" t="str">
        <f t="shared" si="1"/>
        <v xml:space="preserve">  </v>
      </c>
      <c r="AS20" s="530"/>
      <c r="AT20" s="66"/>
      <c r="AU20" s="67">
        <v>812.18262662953373</v>
      </c>
      <c r="AV20" s="154"/>
      <c r="AW20" s="162" t="str">
        <f t="shared" si="2"/>
        <v xml:space="preserve">  </v>
      </c>
      <c r="AX20" s="643" t="str">
        <f t="shared" si="3"/>
        <v xml:space="preserve">  </v>
      </c>
      <c r="AY20" s="66" t="s">
        <v>833</v>
      </c>
      <c r="AZ20" s="120">
        <v>0.225039055665991</v>
      </c>
      <c r="BA20" s="120">
        <v>3.1742177232319119E-2</v>
      </c>
      <c r="BB20" s="162" t="str">
        <f t="shared" si="4"/>
        <v xml:space="preserve">  </v>
      </c>
      <c r="BC20" s="643" t="str">
        <f t="shared" si="5"/>
        <v xml:space="preserve">  </v>
      </c>
      <c r="BD20" s="777">
        <f t="shared" si="21"/>
        <v>2.7707937634652159E-2</v>
      </c>
      <c r="BE20" s="86" t="s">
        <v>191</v>
      </c>
      <c r="BF20" s="86" t="s">
        <v>191</v>
      </c>
      <c r="BG20" s="86" t="s">
        <v>191</v>
      </c>
      <c r="BH20" s="86"/>
      <c r="BI20" s="643" t="str">
        <f t="shared" si="6"/>
        <v xml:space="preserve">  </v>
      </c>
      <c r="BJ20" s="86" t="s">
        <v>191</v>
      </c>
      <c r="BK20" s="86" t="s">
        <v>191</v>
      </c>
      <c r="BL20" s="86" t="s">
        <v>191</v>
      </c>
      <c r="BM20" s="162" t="str">
        <f t="shared" si="7"/>
        <v xml:space="preserve">  </v>
      </c>
      <c r="BN20" s="818" t="str">
        <f t="shared" si="8"/>
        <v xml:space="preserve">  </v>
      </c>
      <c r="BO20" s="942" t="str">
        <f t="shared" si="9"/>
        <v xml:space="preserve">  </v>
      </c>
      <c r="BP20" s="801" t="s">
        <v>191</v>
      </c>
      <c r="BQ20" s="86"/>
      <c r="BR20" s="86" t="s">
        <v>191</v>
      </c>
      <c r="BS20" s="163"/>
      <c r="BT20" s="818"/>
      <c r="BU20" s="86" t="s">
        <v>191</v>
      </c>
      <c r="BV20" s="86" t="s">
        <v>191</v>
      </c>
      <c r="BW20" s="163" t="str">
        <f t="shared" si="12"/>
        <v xml:space="preserve">  </v>
      </c>
      <c r="BX20" s="643" t="str">
        <f t="shared" si="13"/>
        <v xml:space="preserve">  </v>
      </c>
      <c r="BY20" s="236"/>
      <c r="BZ20" s="86" t="s">
        <v>191</v>
      </c>
      <c r="CA20" s="80">
        <v>1</v>
      </c>
      <c r="CB20" s="163"/>
      <c r="CC20" s="643"/>
      <c r="CD20" s="86" t="s">
        <v>191</v>
      </c>
      <c r="CE20" s="86" t="s">
        <v>191</v>
      </c>
      <c r="CF20" s="174" t="str">
        <f t="shared" si="0"/>
        <v xml:space="preserve">  </v>
      </c>
      <c r="CG20" s="818" t="str">
        <f t="shared" si="16"/>
        <v xml:space="preserve">  </v>
      </c>
      <c r="CH20" s="801" t="s">
        <v>191</v>
      </c>
      <c r="CI20" s="87">
        <v>5.5313147590520604</v>
      </c>
      <c r="CJ20" s="141"/>
      <c r="CK20" s="163" t="str">
        <f t="shared" si="17"/>
        <v xml:space="preserve">  </v>
      </c>
      <c r="CL20" s="643" t="str">
        <f t="shared" si="18"/>
        <v xml:space="preserve">  </v>
      </c>
      <c r="CM20" s="87">
        <v>10.99455179799271</v>
      </c>
      <c r="CN20" s="141"/>
      <c r="CO20" s="174" t="str">
        <f t="shared" si="19"/>
        <v xml:space="preserve">  </v>
      </c>
      <c r="CP20" s="818" t="str">
        <f t="shared" si="20"/>
        <v xml:space="preserve">  </v>
      </c>
      <c r="CQ20" s="141" t="s">
        <v>817</v>
      </c>
      <c r="CS20" s="126" t="s">
        <v>962</v>
      </c>
    </row>
    <row r="21" spans="1:97" ht="15" x14ac:dyDescent="0.25">
      <c r="A21" s="906" t="s">
        <v>2087</v>
      </c>
      <c r="B21" s="425" t="s">
        <v>1193</v>
      </c>
      <c r="C21" s="219" t="s">
        <v>599</v>
      </c>
      <c r="D21" s="219">
        <v>9</v>
      </c>
      <c r="E21" s="422">
        <v>1000977</v>
      </c>
      <c r="F21" s="472">
        <v>1</v>
      </c>
      <c r="G21" s="439">
        <v>11452800</v>
      </c>
      <c r="H21" s="419">
        <v>201001261600</v>
      </c>
      <c r="I21" s="419"/>
      <c r="J21" s="377" t="s">
        <v>688</v>
      </c>
      <c r="K21" s="911" t="s">
        <v>2615</v>
      </c>
      <c r="L21" s="415" t="s">
        <v>1696</v>
      </c>
      <c r="M21" s="31" t="s">
        <v>128</v>
      </c>
      <c r="N21" s="31"/>
      <c r="O21" s="331"/>
      <c r="P21" s="331">
        <v>40204</v>
      </c>
      <c r="Q21" s="326">
        <v>0.66666666666666663</v>
      </c>
      <c r="R21" s="381" t="s">
        <v>1624</v>
      </c>
      <c r="S21" s="528"/>
      <c r="T21" s="528"/>
      <c r="U21" s="528"/>
      <c r="V21" s="528"/>
      <c r="W21" s="528"/>
      <c r="X21" s="528"/>
      <c r="Y21" s="643"/>
      <c r="Z21" s="528"/>
      <c r="AA21" s="528"/>
      <c r="AB21" s="528"/>
      <c r="AC21" s="528"/>
      <c r="AD21" s="528"/>
      <c r="AE21" s="528"/>
      <c r="AF21" s="643"/>
      <c r="AG21" s="528"/>
      <c r="AH21" s="528"/>
      <c r="AI21" s="528"/>
      <c r="AJ21" s="528"/>
      <c r="AK21" s="528"/>
      <c r="AL21" s="528"/>
      <c r="AM21" s="643"/>
      <c r="AN21" s="234">
        <v>618.46153846153845</v>
      </c>
      <c r="AO21" s="234"/>
      <c r="AP21" s="234"/>
      <c r="AQ21" s="530">
        <v>1</v>
      </c>
      <c r="AR21" s="643" t="str">
        <f t="shared" si="1"/>
        <v xml:space="preserve">  </v>
      </c>
      <c r="AS21" s="530"/>
      <c r="AT21" s="66"/>
      <c r="AU21" s="67">
        <v>160.32028990980439</v>
      </c>
      <c r="AV21" s="154">
        <v>5.3940534858895859</v>
      </c>
      <c r="AW21" s="162" t="str">
        <f t="shared" si="2"/>
        <v xml:space="preserve">  </v>
      </c>
      <c r="AX21" s="643" t="str">
        <f t="shared" si="3"/>
        <v xml:space="preserve">  </v>
      </c>
      <c r="AY21" s="66" t="s">
        <v>245</v>
      </c>
      <c r="AZ21" s="130">
        <v>4.3113696326490702E-2</v>
      </c>
      <c r="BA21" s="84"/>
      <c r="BB21" s="162" t="str">
        <f t="shared" si="4"/>
        <v xml:space="preserve">  </v>
      </c>
      <c r="BC21" s="643" t="str">
        <f t="shared" si="5"/>
        <v xml:space="preserve">  </v>
      </c>
      <c r="BD21" s="777">
        <f t="shared" si="21"/>
        <v>2.689222702300895E-2</v>
      </c>
      <c r="BE21" s="86" t="s">
        <v>191</v>
      </c>
      <c r="BF21" s="86" t="s">
        <v>191</v>
      </c>
      <c r="BG21" s="86" t="s">
        <v>191</v>
      </c>
      <c r="BH21" s="86"/>
      <c r="BI21" s="643" t="str">
        <f t="shared" si="6"/>
        <v xml:space="preserve">  </v>
      </c>
      <c r="BJ21" s="86" t="s">
        <v>191</v>
      </c>
      <c r="BK21" s="86" t="s">
        <v>191</v>
      </c>
      <c r="BL21" s="86" t="s">
        <v>191</v>
      </c>
      <c r="BM21" s="162" t="str">
        <f t="shared" si="7"/>
        <v xml:space="preserve">  </v>
      </c>
      <c r="BN21" s="818" t="str">
        <f t="shared" si="8"/>
        <v xml:space="preserve">  </v>
      </c>
      <c r="BO21" s="942" t="str">
        <f t="shared" si="9"/>
        <v xml:space="preserve">  </v>
      </c>
      <c r="BP21" s="801" t="s">
        <v>191</v>
      </c>
      <c r="BQ21" s="86"/>
      <c r="BR21" s="86" t="s">
        <v>191</v>
      </c>
      <c r="BS21" s="163"/>
      <c r="BT21" s="818"/>
      <c r="BU21" s="86" t="s">
        <v>191</v>
      </c>
      <c r="BV21" s="86" t="s">
        <v>191</v>
      </c>
      <c r="BW21" s="163" t="str">
        <f t="shared" si="12"/>
        <v xml:space="preserve">  </v>
      </c>
      <c r="BX21" s="643" t="str">
        <f t="shared" si="13"/>
        <v xml:space="preserve">  </v>
      </c>
      <c r="BY21" s="236"/>
      <c r="BZ21" s="86" t="s">
        <v>191</v>
      </c>
      <c r="CA21" s="80">
        <v>1</v>
      </c>
      <c r="CB21" s="163"/>
      <c r="CC21" s="643"/>
      <c r="CD21" s="86" t="s">
        <v>191</v>
      </c>
      <c r="CE21" s="86" t="s">
        <v>191</v>
      </c>
      <c r="CF21" s="174" t="str">
        <f t="shared" si="0"/>
        <v xml:space="preserve">  </v>
      </c>
      <c r="CG21" s="818" t="str">
        <f t="shared" si="16"/>
        <v xml:space="preserve">  </v>
      </c>
      <c r="CH21" s="801" t="s">
        <v>191</v>
      </c>
      <c r="CI21" s="87">
        <v>1.7309228182775234</v>
      </c>
      <c r="CJ21" s="141"/>
      <c r="CK21" s="163" t="str">
        <f t="shared" si="17"/>
        <v>E, &lt;PRL</v>
      </c>
      <c r="CL21" s="643" t="str">
        <f t="shared" si="18"/>
        <v xml:space="preserve">  </v>
      </c>
      <c r="CM21" s="87">
        <v>1.0705091891500991</v>
      </c>
      <c r="CN21" s="141"/>
      <c r="CO21" s="174" t="str">
        <f t="shared" si="19"/>
        <v xml:space="preserve">  </v>
      </c>
      <c r="CP21" s="818" t="str">
        <f t="shared" si="20"/>
        <v xml:space="preserve">  </v>
      </c>
      <c r="CQ21" s="141" t="s">
        <v>817</v>
      </c>
      <c r="CS21" s="126" t="s">
        <v>962</v>
      </c>
    </row>
    <row r="22" spans="1:97" ht="34.5" x14ac:dyDescent="0.25">
      <c r="A22" s="906" t="s">
        <v>2088</v>
      </c>
      <c r="B22" s="425" t="s">
        <v>1194</v>
      </c>
      <c r="C22" s="219" t="s">
        <v>599</v>
      </c>
      <c r="D22" s="219">
        <v>7</v>
      </c>
      <c r="E22" s="424">
        <v>1004182</v>
      </c>
      <c r="F22" s="472">
        <v>1</v>
      </c>
      <c r="G22" s="419">
        <v>11452900</v>
      </c>
      <c r="H22" s="419">
        <v>201001261520</v>
      </c>
      <c r="I22" s="419"/>
      <c r="J22" s="377" t="s">
        <v>689</v>
      </c>
      <c r="K22" s="926" t="s">
        <v>2616</v>
      </c>
      <c r="L22" s="415" t="s">
        <v>746</v>
      </c>
      <c r="M22" s="31" t="s">
        <v>44</v>
      </c>
      <c r="N22" s="31"/>
      <c r="O22" s="219"/>
      <c r="P22" s="332">
        <v>40204</v>
      </c>
      <c r="Q22" s="326">
        <v>0.63888888888888895</v>
      </c>
      <c r="R22" s="295" t="s">
        <v>1625</v>
      </c>
      <c r="S22" s="528"/>
      <c r="T22" s="528"/>
      <c r="U22" s="528"/>
      <c r="V22" s="528"/>
      <c r="W22" s="528"/>
      <c r="X22" s="528"/>
      <c r="Y22" s="643"/>
      <c r="Z22" s="528"/>
      <c r="AA22" s="528"/>
      <c r="AB22" s="528"/>
      <c r="AC22" s="528"/>
      <c r="AD22" s="528"/>
      <c r="AE22" s="528"/>
      <c r="AF22" s="643"/>
      <c r="AG22" s="528"/>
      <c r="AH22" s="528"/>
      <c r="AI22" s="528"/>
      <c r="AJ22" s="528"/>
      <c r="AK22" s="528"/>
      <c r="AL22" s="528"/>
      <c r="AM22" s="643"/>
      <c r="AN22" s="234">
        <v>478.46153846153834</v>
      </c>
      <c r="AO22" s="234">
        <v>63.846153846153925</v>
      </c>
      <c r="AP22" s="234">
        <f>AO22/AN22*100</f>
        <v>13.344051446945357</v>
      </c>
      <c r="AQ22" s="530">
        <v>2</v>
      </c>
      <c r="AR22" s="643" t="str">
        <f t="shared" si="1"/>
        <v xml:space="preserve">  </v>
      </c>
      <c r="AS22" s="530"/>
      <c r="AT22" s="66"/>
      <c r="AU22" s="67">
        <v>231.99096255291016</v>
      </c>
      <c r="AV22" s="154"/>
      <c r="AW22" s="162" t="str">
        <f t="shared" si="2"/>
        <v xml:space="preserve">  </v>
      </c>
      <c r="AX22" s="643" t="str">
        <f t="shared" si="3"/>
        <v xml:space="preserve">  </v>
      </c>
      <c r="AY22" s="66" t="s">
        <v>810</v>
      </c>
      <c r="AZ22" s="130">
        <v>0.20816284068966912</v>
      </c>
      <c r="BA22" s="84"/>
      <c r="BB22" s="162" t="str">
        <f t="shared" si="4"/>
        <v xml:space="preserve">  </v>
      </c>
      <c r="BC22" s="643" t="str">
        <f t="shared" si="5"/>
        <v xml:space="preserve">  </v>
      </c>
      <c r="BD22" s="777">
        <f t="shared" si="21"/>
        <v>8.9728857710219392E-2</v>
      </c>
      <c r="BE22" s="86" t="s">
        <v>191</v>
      </c>
      <c r="BF22" s="86" t="s">
        <v>191</v>
      </c>
      <c r="BG22" s="86" t="s">
        <v>191</v>
      </c>
      <c r="BH22" s="86"/>
      <c r="BI22" s="643" t="str">
        <f t="shared" si="6"/>
        <v xml:space="preserve">  </v>
      </c>
      <c r="BJ22" s="86" t="s">
        <v>191</v>
      </c>
      <c r="BK22" s="86" t="s">
        <v>191</v>
      </c>
      <c r="BL22" s="86" t="s">
        <v>191</v>
      </c>
      <c r="BM22" s="162" t="str">
        <f t="shared" si="7"/>
        <v xml:space="preserve">  </v>
      </c>
      <c r="BN22" s="818" t="str">
        <f t="shared" si="8"/>
        <v xml:space="preserve">  </v>
      </c>
      <c r="BO22" s="942" t="str">
        <f t="shared" si="9"/>
        <v xml:space="preserve">  </v>
      </c>
      <c r="BP22" s="801" t="s">
        <v>191</v>
      </c>
      <c r="BQ22" s="86"/>
      <c r="BR22" s="86" t="s">
        <v>191</v>
      </c>
      <c r="BS22" s="163"/>
      <c r="BT22" s="818"/>
      <c r="BU22" s="86" t="s">
        <v>191</v>
      </c>
      <c r="BV22" s="86" t="s">
        <v>191</v>
      </c>
      <c r="BW22" s="163" t="str">
        <f t="shared" si="12"/>
        <v xml:space="preserve">  </v>
      </c>
      <c r="BX22" s="643" t="str">
        <f t="shared" si="13"/>
        <v xml:space="preserve">  </v>
      </c>
      <c r="BY22" s="236"/>
      <c r="BZ22" s="86" t="s">
        <v>191</v>
      </c>
      <c r="CA22" s="80">
        <v>1</v>
      </c>
      <c r="CB22" s="163"/>
      <c r="CC22" s="643"/>
      <c r="CD22" s="86" t="s">
        <v>191</v>
      </c>
      <c r="CE22" s="86" t="s">
        <v>191</v>
      </c>
      <c r="CF22" s="174" t="str">
        <f t="shared" si="0"/>
        <v xml:space="preserve">  </v>
      </c>
      <c r="CG22" s="818" t="str">
        <f t="shared" si="16"/>
        <v xml:space="preserve">  </v>
      </c>
      <c r="CH22" s="801" t="s">
        <v>191</v>
      </c>
      <c r="CI22" s="87">
        <v>4.0375508155840079</v>
      </c>
      <c r="CJ22" s="87">
        <v>5.4460802507731998E-2</v>
      </c>
      <c r="CK22" s="163" t="str">
        <f t="shared" si="17"/>
        <v xml:space="preserve">  </v>
      </c>
      <c r="CL22" s="643" t="str">
        <f t="shared" si="18"/>
        <v xml:space="preserve">  </v>
      </c>
      <c r="CM22" s="87">
        <v>1.9283356620654697</v>
      </c>
      <c r="CN22" s="141"/>
      <c r="CO22" s="174" t="str">
        <f t="shared" si="19"/>
        <v xml:space="preserve">  </v>
      </c>
      <c r="CP22" s="818" t="str">
        <f t="shared" si="20"/>
        <v xml:space="preserve">  </v>
      </c>
      <c r="CQ22" s="141" t="s">
        <v>817</v>
      </c>
      <c r="CS22" s="126" t="s">
        <v>962</v>
      </c>
    </row>
    <row r="23" spans="1:97" ht="34.5" x14ac:dyDescent="0.25">
      <c r="A23" s="906" t="s">
        <v>2089</v>
      </c>
      <c r="B23" s="421" t="s">
        <v>1195</v>
      </c>
      <c r="C23" s="310" t="s">
        <v>600</v>
      </c>
      <c r="D23" s="310">
        <v>7</v>
      </c>
      <c r="E23" s="424">
        <v>1002810</v>
      </c>
      <c r="F23" s="472">
        <v>4</v>
      </c>
      <c r="G23" s="309">
        <v>11452900</v>
      </c>
      <c r="H23" s="309">
        <v>201001261525</v>
      </c>
      <c r="I23" s="309"/>
      <c r="J23" s="382" t="s">
        <v>691</v>
      </c>
      <c r="K23" s="926" t="s">
        <v>2616</v>
      </c>
      <c r="L23" s="415" t="s">
        <v>746</v>
      </c>
      <c r="M23" s="405" t="s">
        <v>48</v>
      </c>
      <c r="N23" s="405"/>
      <c r="O23" s="310" t="s">
        <v>45</v>
      </c>
      <c r="P23" s="332">
        <v>40204</v>
      </c>
      <c r="Q23" s="327">
        <v>0.64236111111111105</v>
      </c>
      <c r="R23" s="295" t="s">
        <v>1626</v>
      </c>
      <c r="S23" s="529"/>
      <c r="T23" s="529"/>
      <c r="U23" s="529"/>
      <c r="V23" s="529"/>
      <c r="W23" s="529"/>
      <c r="X23" s="529"/>
      <c r="Y23" s="643"/>
      <c r="Z23" s="529"/>
      <c r="AA23" s="529"/>
      <c r="AB23" s="529"/>
      <c r="AC23" s="529"/>
      <c r="AD23" s="529"/>
      <c r="AE23" s="529"/>
      <c r="AF23" s="643"/>
      <c r="AG23" s="529"/>
      <c r="AH23" s="529"/>
      <c r="AI23" s="529"/>
      <c r="AJ23" s="529"/>
      <c r="AK23" s="529"/>
      <c r="AL23" s="529"/>
      <c r="AM23" s="643"/>
      <c r="AN23" s="266">
        <v>880.00000000000023</v>
      </c>
      <c r="AO23" s="266"/>
      <c r="AP23" s="266"/>
      <c r="AQ23" s="656">
        <v>1</v>
      </c>
      <c r="AR23" s="643" t="str">
        <f t="shared" si="1"/>
        <v xml:space="preserve">  </v>
      </c>
      <c r="AS23" s="656"/>
      <c r="AT23" s="218"/>
      <c r="AU23" s="308">
        <v>233.80038306242949</v>
      </c>
      <c r="AV23" s="269"/>
      <c r="AW23" s="162" t="str">
        <f t="shared" si="2"/>
        <v xml:space="preserve">  </v>
      </c>
      <c r="AX23" s="643" t="str">
        <f t="shared" si="3"/>
        <v xml:space="preserve">  </v>
      </c>
      <c r="AY23" s="218" t="s">
        <v>834</v>
      </c>
      <c r="AZ23" s="270">
        <v>8.1480491469294467E-2</v>
      </c>
      <c r="BA23" s="271"/>
      <c r="BB23" s="162" t="str">
        <f t="shared" si="4"/>
        <v xml:space="preserve">  </v>
      </c>
      <c r="BC23" s="643" t="str">
        <f t="shared" si="5"/>
        <v xml:space="preserve">  </v>
      </c>
      <c r="BD23" s="779">
        <f t="shared" si="21"/>
        <v>3.4850452510823089E-2</v>
      </c>
      <c r="BE23" s="272" t="s">
        <v>191</v>
      </c>
      <c r="BF23" s="272" t="s">
        <v>191</v>
      </c>
      <c r="BG23" s="272" t="s">
        <v>191</v>
      </c>
      <c r="BH23" s="272"/>
      <c r="BI23" s="643" t="str">
        <f t="shared" si="6"/>
        <v xml:space="preserve">  </v>
      </c>
      <c r="BJ23" s="272" t="s">
        <v>191</v>
      </c>
      <c r="BK23" s="272" t="s">
        <v>191</v>
      </c>
      <c r="BL23" s="272" t="s">
        <v>191</v>
      </c>
      <c r="BM23" s="162" t="str">
        <f t="shared" si="7"/>
        <v xml:space="preserve">  </v>
      </c>
      <c r="BN23" s="818" t="str">
        <f t="shared" si="8"/>
        <v xml:space="preserve">  </v>
      </c>
      <c r="BO23" s="942" t="str">
        <f t="shared" si="9"/>
        <v xml:space="preserve">  </v>
      </c>
      <c r="BP23" s="802" t="s">
        <v>191</v>
      </c>
      <c r="BQ23" s="272"/>
      <c r="BR23" s="272" t="s">
        <v>191</v>
      </c>
      <c r="BS23" s="163"/>
      <c r="BT23" s="818"/>
      <c r="BU23" s="272" t="s">
        <v>191</v>
      </c>
      <c r="BV23" s="272" t="s">
        <v>191</v>
      </c>
      <c r="BW23" s="163" t="str">
        <f t="shared" si="12"/>
        <v xml:space="preserve">  </v>
      </c>
      <c r="BX23" s="643" t="str">
        <f t="shared" si="13"/>
        <v xml:space="preserve">  </v>
      </c>
      <c r="BY23" s="273"/>
      <c r="BZ23" s="272" t="s">
        <v>191</v>
      </c>
      <c r="CA23" s="254">
        <v>1</v>
      </c>
      <c r="CB23" s="163"/>
      <c r="CC23" s="643"/>
      <c r="CD23" s="272" t="s">
        <v>191</v>
      </c>
      <c r="CE23" s="272" t="s">
        <v>191</v>
      </c>
      <c r="CF23" s="174" t="str">
        <f t="shared" si="0"/>
        <v xml:space="preserve">  </v>
      </c>
      <c r="CG23" s="818" t="str">
        <f t="shared" si="16"/>
        <v xml:space="preserve">  </v>
      </c>
      <c r="CH23" s="802" t="s">
        <v>191</v>
      </c>
      <c r="CI23" s="269">
        <v>3.6024551345816143</v>
      </c>
      <c r="CJ23" s="195"/>
      <c r="CK23" s="163" t="str">
        <f t="shared" si="17"/>
        <v xml:space="preserve">  </v>
      </c>
      <c r="CL23" s="643" t="str">
        <f t="shared" si="18"/>
        <v xml:space="preserve">  </v>
      </c>
      <c r="CM23" s="269">
        <v>3.1701605184318216</v>
      </c>
      <c r="CN23" s="195"/>
      <c r="CO23" s="174" t="str">
        <f t="shared" si="19"/>
        <v xml:space="preserve">  </v>
      </c>
      <c r="CP23" s="818" t="str">
        <f t="shared" si="20"/>
        <v xml:space="preserve">  </v>
      </c>
      <c r="CQ23" s="195" t="s">
        <v>817</v>
      </c>
      <c r="CR23" s="274"/>
      <c r="CS23" s="275" t="s">
        <v>962</v>
      </c>
    </row>
    <row r="24" spans="1:97" ht="15" x14ac:dyDescent="0.25">
      <c r="A24" s="906" t="s">
        <v>2090</v>
      </c>
      <c r="B24" s="425" t="s">
        <v>1196</v>
      </c>
      <c r="C24" s="305" t="s">
        <v>601</v>
      </c>
      <c r="D24" s="305">
        <v>2</v>
      </c>
      <c r="E24" s="417"/>
      <c r="F24" s="472">
        <v>4</v>
      </c>
      <c r="G24" s="419">
        <v>88888823</v>
      </c>
      <c r="H24" s="419">
        <v>201001261700</v>
      </c>
      <c r="I24" s="419"/>
      <c r="J24" s="31" t="s">
        <v>693</v>
      </c>
      <c r="K24" s="910" t="s">
        <v>137</v>
      </c>
      <c r="L24" s="418"/>
      <c r="M24" s="31" t="s">
        <v>692</v>
      </c>
      <c r="N24" s="31"/>
      <c r="O24" s="219" t="s">
        <v>674</v>
      </c>
      <c r="P24" s="332">
        <v>40204</v>
      </c>
      <c r="Q24" s="326">
        <v>0.70833333333333337</v>
      </c>
      <c r="R24" s="299"/>
      <c r="S24" s="528"/>
      <c r="T24" s="528"/>
      <c r="U24" s="528"/>
      <c r="V24" s="528"/>
      <c r="W24" s="528"/>
      <c r="X24" s="528"/>
      <c r="Y24" s="643"/>
      <c r="Z24" s="528"/>
      <c r="AA24" s="528"/>
      <c r="AB24" s="528"/>
      <c r="AC24" s="528"/>
      <c r="AD24" s="528"/>
      <c r="AE24" s="528"/>
      <c r="AF24" s="643"/>
      <c r="AG24" s="528"/>
      <c r="AH24" s="528"/>
      <c r="AI24" s="528"/>
      <c r="AJ24" s="528"/>
      <c r="AK24" s="528"/>
      <c r="AL24" s="528"/>
      <c r="AM24" s="643"/>
      <c r="AN24" s="234">
        <v>0.76923076923072553</v>
      </c>
      <c r="AO24" s="234"/>
      <c r="AP24" s="234"/>
      <c r="AQ24" s="530">
        <v>1</v>
      </c>
      <c r="AR24" s="643" t="str">
        <f t="shared" si="1"/>
        <v>E, &lt;RL</v>
      </c>
      <c r="AS24" s="530"/>
      <c r="AT24" s="66"/>
      <c r="AU24" s="68">
        <v>9.67485797811245E-2</v>
      </c>
      <c r="AV24" s="154"/>
      <c r="AW24" s="162" t="str">
        <f t="shared" si="2"/>
        <v>E, &lt;PRL</v>
      </c>
      <c r="AX24" s="643" t="str">
        <f t="shared" si="3"/>
        <v>&lt;MDL</v>
      </c>
      <c r="AY24" s="66" t="s">
        <v>835</v>
      </c>
      <c r="AZ24" s="128">
        <v>3.0564589754682502E-3</v>
      </c>
      <c r="BA24" s="82" t="s">
        <v>88</v>
      </c>
      <c r="BB24" s="162" t="str">
        <f t="shared" si="4"/>
        <v>E, &lt;PRL</v>
      </c>
      <c r="BC24" s="643" t="str">
        <f t="shared" si="5"/>
        <v>&lt;MDL</v>
      </c>
      <c r="BD24" s="780" t="s">
        <v>88</v>
      </c>
      <c r="BE24" s="86" t="s">
        <v>191</v>
      </c>
      <c r="BF24" s="86" t="s">
        <v>191</v>
      </c>
      <c r="BG24" s="86" t="s">
        <v>191</v>
      </c>
      <c r="BH24" s="86"/>
      <c r="BI24" s="643" t="str">
        <f t="shared" si="6"/>
        <v xml:space="preserve">  </v>
      </c>
      <c r="BJ24" s="86" t="s">
        <v>191</v>
      </c>
      <c r="BK24" s="86" t="s">
        <v>191</v>
      </c>
      <c r="BL24" s="86" t="s">
        <v>191</v>
      </c>
      <c r="BM24" s="162" t="str">
        <f t="shared" si="7"/>
        <v xml:space="preserve">  </v>
      </c>
      <c r="BN24" s="818" t="str">
        <f t="shared" si="8"/>
        <v xml:space="preserve">  </v>
      </c>
      <c r="BO24" s="942" t="str">
        <f t="shared" si="9"/>
        <v xml:space="preserve">  </v>
      </c>
      <c r="BP24" s="801" t="s">
        <v>191</v>
      </c>
      <c r="BQ24" s="86"/>
      <c r="BR24" s="86" t="s">
        <v>191</v>
      </c>
      <c r="BS24" s="163"/>
      <c r="BT24" s="818"/>
      <c r="BU24" s="86" t="s">
        <v>191</v>
      </c>
      <c r="BV24" s="86" t="s">
        <v>191</v>
      </c>
      <c r="BW24" s="163" t="str">
        <f t="shared" si="12"/>
        <v xml:space="preserve">  </v>
      </c>
      <c r="BX24" s="643" t="str">
        <f t="shared" si="13"/>
        <v xml:space="preserve">  </v>
      </c>
      <c r="BY24" s="236"/>
      <c r="BZ24" s="86" t="s">
        <v>191</v>
      </c>
      <c r="CA24" s="80">
        <v>1</v>
      </c>
      <c r="CB24" s="163"/>
      <c r="CC24" s="643"/>
      <c r="CD24" s="86" t="s">
        <v>191</v>
      </c>
      <c r="CE24" s="86" t="s">
        <v>191</v>
      </c>
      <c r="CF24" s="174" t="str">
        <f t="shared" si="0"/>
        <v xml:space="preserve">  </v>
      </c>
      <c r="CG24" s="818" t="str">
        <f t="shared" si="16"/>
        <v xml:space="preserve">  </v>
      </c>
      <c r="CH24" s="801" t="s">
        <v>191</v>
      </c>
      <c r="CI24" s="87" t="s">
        <v>88</v>
      </c>
      <c r="CJ24" s="141"/>
      <c r="CK24" s="163" t="str">
        <f t="shared" si="17"/>
        <v xml:space="preserve">  </v>
      </c>
      <c r="CL24" s="818" t="s">
        <v>88</v>
      </c>
      <c r="CM24" s="87" t="s">
        <v>88</v>
      </c>
      <c r="CN24" s="141"/>
      <c r="CO24" s="174" t="str">
        <f t="shared" si="19"/>
        <v xml:space="preserve">  </v>
      </c>
      <c r="CP24" s="818" t="s">
        <v>88</v>
      </c>
      <c r="CQ24" s="141" t="s">
        <v>817</v>
      </c>
    </row>
    <row r="25" spans="1:97" ht="30" x14ac:dyDescent="0.25">
      <c r="A25" s="906" t="s">
        <v>2091</v>
      </c>
      <c r="B25" s="425" t="s">
        <v>1197</v>
      </c>
      <c r="C25" s="219" t="s">
        <v>599</v>
      </c>
      <c r="D25" s="219">
        <v>9</v>
      </c>
      <c r="E25" s="420">
        <v>1004183</v>
      </c>
      <c r="F25" s="472">
        <v>1</v>
      </c>
      <c r="G25" s="419">
        <v>11452600</v>
      </c>
      <c r="H25" s="419">
        <v>201001270810</v>
      </c>
      <c r="I25" s="419"/>
      <c r="J25" s="383" t="s">
        <v>694</v>
      </c>
      <c r="K25" s="926" t="s">
        <v>2614</v>
      </c>
      <c r="L25" s="413" t="s">
        <v>1694</v>
      </c>
      <c r="M25" s="31" t="s">
        <v>43</v>
      </c>
      <c r="N25" s="31"/>
      <c r="O25" s="219"/>
      <c r="P25" s="332">
        <v>40205</v>
      </c>
      <c r="Q25" s="326">
        <v>0.34027777777777773</v>
      </c>
      <c r="R25" s="297" t="s">
        <v>1627</v>
      </c>
      <c r="S25" s="528"/>
      <c r="T25" s="528"/>
      <c r="U25" s="528"/>
      <c r="V25" s="528"/>
      <c r="W25" s="528"/>
      <c r="X25" s="528"/>
      <c r="Y25" s="643"/>
      <c r="Z25" s="528"/>
      <c r="AA25" s="528"/>
      <c r="AB25" s="528"/>
      <c r="AC25" s="528"/>
      <c r="AD25" s="528"/>
      <c r="AE25" s="528"/>
      <c r="AF25" s="643"/>
      <c r="AG25" s="528"/>
      <c r="AH25" s="528"/>
      <c r="AI25" s="528"/>
      <c r="AJ25" s="528"/>
      <c r="AK25" s="528"/>
      <c r="AL25" s="528"/>
      <c r="AM25" s="643"/>
      <c r="AN25" s="234">
        <v>513.07692307692321</v>
      </c>
      <c r="AO25" s="234"/>
      <c r="AP25" s="234"/>
      <c r="AQ25" s="530">
        <v>1</v>
      </c>
      <c r="AR25" s="643" t="str">
        <f t="shared" si="1"/>
        <v xml:space="preserve">  </v>
      </c>
      <c r="AS25" s="530"/>
      <c r="AT25" s="66"/>
      <c r="AU25" s="69">
        <v>110.10190631147508</v>
      </c>
      <c r="AV25" s="154"/>
      <c r="AW25" s="162" t="str">
        <f t="shared" si="2"/>
        <v xml:space="preserve">  </v>
      </c>
      <c r="AX25" s="643" t="str">
        <f t="shared" si="3"/>
        <v xml:space="preserve">  </v>
      </c>
      <c r="AY25" s="66" t="s">
        <v>811</v>
      </c>
      <c r="AZ25" s="130">
        <v>9.6042722138425796E-2</v>
      </c>
      <c r="BA25" s="84"/>
      <c r="BB25" s="162" t="str">
        <f t="shared" si="4"/>
        <v xml:space="preserve">  </v>
      </c>
      <c r="BC25" s="643" t="str">
        <f t="shared" si="5"/>
        <v xml:space="preserve">  </v>
      </c>
      <c r="BD25" s="777">
        <f>AZ25/AU25*100</f>
        <v>8.7230753177627782E-2</v>
      </c>
      <c r="BE25" s="86" t="s">
        <v>191</v>
      </c>
      <c r="BF25" s="86" t="s">
        <v>191</v>
      </c>
      <c r="BG25" s="86" t="s">
        <v>191</v>
      </c>
      <c r="BH25" s="86"/>
      <c r="BI25" s="643" t="str">
        <f t="shared" si="6"/>
        <v xml:space="preserve">  </v>
      </c>
      <c r="BJ25" s="86" t="s">
        <v>191</v>
      </c>
      <c r="BK25" s="86" t="s">
        <v>191</v>
      </c>
      <c r="BL25" s="86" t="s">
        <v>191</v>
      </c>
      <c r="BM25" s="162" t="str">
        <f t="shared" si="7"/>
        <v xml:space="preserve">  </v>
      </c>
      <c r="BN25" s="818" t="str">
        <f t="shared" si="8"/>
        <v xml:space="preserve">  </v>
      </c>
      <c r="BO25" s="942" t="str">
        <f t="shared" si="9"/>
        <v xml:space="preserve">  </v>
      </c>
      <c r="BP25" s="801" t="s">
        <v>191</v>
      </c>
      <c r="BQ25" s="86"/>
      <c r="BR25" s="86" t="s">
        <v>191</v>
      </c>
      <c r="BS25" s="163"/>
      <c r="BT25" s="818"/>
      <c r="BU25" s="86" t="s">
        <v>191</v>
      </c>
      <c r="BV25" s="86" t="s">
        <v>191</v>
      </c>
      <c r="BW25" s="163" t="str">
        <f t="shared" si="12"/>
        <v xml:space="preserve">  </v>
      </c>
      <c r="BX25" s="643" t="str">
        <f t="shared" si="13"/>
        <v xml:space="preserve">  </v>
      </c>
      <c r="BY25" s="236"/>
      <c r="BZ25" s="86" t="s">
        <v>191</v>
      </c>
      <c r="CA25" s="80">
        <v>1</v>
      </c>
      <c r="CB25" s="163"/>
      <c r="CC25" s="643"/>
      <c r="CD25" s="86" t="s">
        <v>191</v>
      </c>
      <c r="CE25" s="86" t="s">
        <v>191</v>
      </c>
      <c r="CF25" s="174" t="str">
        <f t="shared" si="0"/>
        <v xml:space="preserve">  </v>
      </c>
      <c r="CG25" s="818" t="str">
        <f t="shared" si="16"/>
        <v xml:space="preserve">  </v>
      </c>
      <c r="CH25" s="801" t="s">
        <v>191</v>
      </c>
      <c r="CI25" s="87">
        <v>5.5122609014469255</v>
      </c>
      <c r="CJ25" s="141"/>
      <c r="CK25" s="163" t="str">
        <f t="shared" si="17"/>
        <v xml:space="preserve">  </v>
      </c>
      <c r="CL25" s="643" t="str">
        <f t="shared" si="18"/>
        <v xml:space="preserve">  </v>
      </c>
      <c r="CM25" s="87">
        <v>2.8282138625116158</v>
      </c>
      <c r="CN25" s="141"/>
      <c r="CO25" s="174" t="str">
        <f t="shared" si="19"/>
        <v xml:space="preserve">  </v>
      </c>
      <c r="CP25" s="818" t="str">
        <f t="shared" si="20"/>
        <v xml:space="preserve">  </v>
      </c>
      <c r="CQ25" s="141" t="s">
        <v>817</v>
      </c>
      <c r="CS25" s="126" t="s">
        <v>962</v>
      </c>
    </row>
    <row r="26" spans="1:97" ht="15" x14ac:dyDescent="0.25">
      <c r="A26" s="906" t="s">
        <v>2092</v>
      </c>
      <c r="B26" s="421" t="s">
        <v>1198</v>
      </c>
      <c r="C26" s="219" t="s">
        <v>599</v>
      </c>
      <c r="D26" s="219">
        <v>9</v>
      </c>
      <c r="E26" s="422">
        <v>1000978</v>
      </c>
      <c r="F26" s="472">
        <v>1</v>
      </c>
      <c r="G26" s="423">
        <v>11452800</v>
      </c>
      <c r="H26" s="309">
        <v>201001270930</v>
      </c>
      <c r="I26" s="309"/>
      <c r="J26" s="383" t="s">
        <v>695</v>
      </c>
      <c r="K26" s="911" t="s">
        <v>2615</v>
      </c>
      <c r="L26" s="415" t="s">
        <v>1696</v>
      </c>
      <c r="M26" s="219" t="s">
        <v>128</v>
      </c>
      <c r="N26" s="310"/>
      <c r="O26" s="331"/>
      <c r="P26" s="331">
        <v>40205</v>
      </c>
      <c r="Q26" s="327">
        <v>0.39583333333333331</v>
      </c>
      <c r="R26" s="381" t="s">
        <v>1628</v>
      </c>
      <c r="S26" s="529"/>
      <c r="T26" s="529"/>
      <c r="U26" s="529"/>
      <c r="V26" s="529"/>
      <c r="W26" s="529"/>
      <c r="X26" s="529"/>
      <c r="Y26" s="643"/>
      <c r="Z26" s="529"/>
      <c r="AA26" s="529"/>
      <c r="AB26" s="529"/>
      <c r="AC26" s="529"/>
      <c r="AD26" s="529"/>
      <c r="AE26" s="529"/>
      <c r="AF26" s="643"/>
      <c r="AG26" s="529"/>
      <c r="AH26" s="529"/>
      <c r="AI26" s="529"/>
      <c r="AJ26" s="529"/>
      <c r="AK26" s="529"/>
      <c r="AL26" s="529"/>
      <c r="AM26" s="643"/>
      <c r="AN26" s="266">
        <v>635.38461538461536</v>
      </c>
      <c r="AO26" s="266"/>
      <c r="AP26" s="266"/>
      <c r="AQ26" s="656">
        <v>1</v>
      </c>
      <c r="AR26" s="643" t="str">
        <f t="shared" si="1"/>
        <v xml:space="preserve">  </v>
      </c>
      <c r="AS26" s="656"/>
      <c r="AT26" s="267"/>
      <c r="AU26" s="268">
        <v>167.73769626315436</v>
      </c>
      <c r="AV26" s="269">
        <v>3.1740541455093876</v>
      </c>
      <c r="AW26" s="162" t="str">
        <f t="shared" si="2"/>
        <v xml:space="preserve">  </v>
      </c>
      <c r="AX26" s="643" t="str">
        <f>IF(AU26&lt;AX$5,"&lt;MDL",IF(AU26&lt;AX$6,"E, &lt;RL",IF(AU26&gt;AX$6,"  ",)))</f>
        <v xml:space="preserve">  </v>
      </c>
      <c r="AY26" s="218" t="s">
        <v>812</v>
      </c>
      <c r="AZ26" s="270">
        <v>5.4316814532989956E-2</v>
      </c>
      <c r="BA26" s="271"/>
      <c r="BB26" s="162" t="str">
        <f t="shared" si="4"/>
        <v xml:space="preserve">  </v>
      </c>
      <c r="BC26" s="643" t="str">
        <f>IF(AZ26&lt;BC$5,"&lt;MDL",IF(AZ26&lt;BC$6,"E, &lt;RL",IF(AZ26&gt;BC$6,"  ",)))</f>
        <v xml:space="preserve">  </v>
      </c>
      <c r="BD26" s="779">
        <f>AZ26/AU26*100</f>
        <v>3.238199626145772E-2</v>
      </c>
      <c r="BE26" s="272" t="s">
        <v>191</v>
      </c>
      <c r="BF26" s="272" t="s">
        <v>191</v>
      </c>
      <c r="BG26" s="272" t="s">
        <v>191</v>
      </c>
      <c r="BH26" s="272"/>
      <c r="BI26" s="643" t="str">
        <f t="shared" si="6"/>
        <v xml:space="preserve">  </v>
      </c>
      <c r="BJ26" s="272" t="s">
        <v>191</v>
      </c>
      <c r="BK26" s="272" t="s">
        <v>191</v>
      </c>
      <c r="BL26" s="272" t="s">
        <v>191</v>
      </c>
      <c r="BM26" s="162" t="str">
        <f t="shared" si="7"/>
        <v xml:space="preserve">  </v>
      </c>
      <c r="BN26" s="818" t="str">
        <f t="shared" si="8"/>
        <v xml:space="preserve">  </v>
      </c>
      <c r="BO26" s="942" t="str">
        <f t="shared" si="9"/>
        <v xml:space="preserve">  </v>
      </c>
      <c r="BP26" s="802" t="s">
        <v>191</v>
      </c>
      <c r="BQ26" s="272"/>
      <c r="BR26" s="272" t="s">
        <v>191</v>
      </c>
      <c r="BS26" s="163"/>
      <c r="BT26" s="818"/>
      <c r="BU26" s="272" t="s">
        <v>191</v>
      </c>
      <c r="BV26" s="272" t="s">
        <v>191</v>
      </c>
      <c r="BW26" s="163" t="str">
        <f t="shared" si="12"/>
        <v xml:space="preserve">  </v>
      </c>
      <c r="BX26" s="643" t="str">
        <f t="shared" si="13"/>
        <v xml:space="preserve">  </v>
      </c>
      <c r="BY26" s="273"/>
      <c r="BZ26" s="272" t="s">
        <v>191</v>
      </c>
      <c r="CA26" s="254">
        <v>1</v>
      </c>
      <c r="CB26" s="163"/>
      <c r="CC26" s="643"/>
      <c r="CD26" s="272" t="s">
        <v>191</v>
      </c>
      <c r="CE26" s="272" t="s">
        <v>191</v>
      </c>
      <c r="CF26" s="174" t="str">
        <f t="shared" si="0"/>
        <v xml:space="preserve">  </v>
      </c>
      <c r="CG26" s="818" t="str">
        <f t="shared" si="16"/>
        <v xml:space="preserve">  </v>
      </c>
      <c r="CH26" s="802" t="s">
        <v>191</v>
      </c>
      <c r="CI26" s="269">
        <v>4.9159838547822874</v>
      </c>
      <c r="CJ26" s="195"/>
      <c r="CK26" s="163" t="str">
        <f t="shared" si="17"/>
        <v xml:space="preserve">  </v>
      </c>
      <c r="CL26" s="643" t="str">
        <f t="shared" si="18"/>
        <v xml:space="preserve">  </v>
      </c>
      <c r="CM26" s="269">
        <v>3.1235405108078225</v>
      </c>
      <c r="CN26" s="195"/>
      <c r="CO26" s="174" t="str">
        <f t="shared" si="19"/>
        <v xml:space="preserve">  </v>
      </c>
      <c r="CP26" s="818" t="str">
        <f t="shared" si="20"/>
        <v xml:space="preserve">  </v>
      </c>
      <c r="CQ26" s="195" t="s">
        <v>817</v>
      </c>
      <c r="CR26" s="274"/>
      <c r="CS26" s="275" t="s">
        <v>962</v>
      </c>
    </row>
    <row r="27" spans="1:97" ht="34.5" x14ac:dyDescent="0.25">
      <c r="A27" s="906" t="s">
        <v>2093</v>
      </c>
      <c r="B27" s="425" t="s">
        <v>1199</v>
      </c>
      <c r="C27" s="219" t="s">
        <v>599</v>
      </c>
      <c r="D27" s="219">
        <v>7</v>
      </c>
      <c r="E27" s="424">
        <v>1004184</v>
      </c>
      <c r="F27" s="472">
        <v>1</v>
      </c>
      <c r="G27" s="419">
        <v>11452900</v>
      </c>
      <c r="H27" s="419">
        <v>201001270900</v>
      </c>
      <c r="I27" s="419"/>
      <c r="J27" s="383" t="s">
        <v>696</v>
      </c>
      <c r="K27" s="926" t="s">
        <v>2616</v>
      </c>
      <c r="L27" s="415" t="s">
        <v>746</v>
      </c>
      <c r="M27" s="219" t="s">
        <v>44</v>
      </c>
      <c r="N27" s="219"/>
      <c r="O27" s="219"/>
      <c r="P27" s="332">
        <v>40205</v>
      </c>
      <c r="Q27" s="326">
        <v>0.375</v>
      </c>
      <c r="R27" s="295" t="s">
        <v>1629</v>
      </c>
      <c r="S27" s="528"/>
      <c r="T27" s="528"/>
      <c r="U27" s="528"/>
      <c r="V27" s="528"/>
      <c r="W27" s="528"/>
      <c r="X27" s="528"/>
      <c r="Y27" s="643"/>
      <c r="Z27" s="528"/>
      <c r="AA27" s="528"/>
      <c r="AB27" s="528"/>
      <c r="AC27" s="528"/>
      <c r="AD27" s="528"/>
      <c r="AE27" s="528"/>
      <c r="AF27" s="643"/>
      <c r="AG27" s="528"/>
      <c r="AH27" s="528"/>
      <c r="AI27" s="528"/>
      <c r="AJ27" s="528"/>
      <c r="AK27" s="528"/>
      <c r="AL27" s="528"/>
      <c r="AM27" s="643"/>
      <c r="AN27" s="234">
        <v>338.84615384615381</v>
      </c>
      <c r="AO27" s="234">
        <v>178.8461538461537</v>
      </c>
      <c r="AP27" s="234">
        <f>AO27/AN27*100</f>
        <v>52.780930760499388</v>
      </c>
      <c r="AQ27" s="530">
        <v>2</v>
      </c>
      <c r="AR27" s="643" t="str">
        <f t="shared" si="1"/>
        <v xml:space="preserve">  </v>
      </c>
      <c r="AS27" s="530"/>
      <c r="AT27" s="139"/>
      <c r="AU27" s="69">
        <v>144.22215410254412</v>
      </c>
      <c r="AV27" s="154">
        <v>4.9507121641674701</v>
      </c>
      <c r="AW27" s="162" t="str">
        <f t="shared" si="2"/>
        <v xml:space="preserve">  </v>
      </c>
      <c r="AX27" s="643" t="str">
        <f t="shared" si="3"/>
        <v xml:space="preserve">  </v>
      </c>
      <c r="AY27" s="66" t="s">
        <v>813</v>
      </c>
      <c r="AZ27" s="130">
        <v>7.7473974843558224E-2</v>
      </c>
      <c r="BA27" s="84"/>
      <c r="BB27" s="162" t="str">
        <f t="shared" si="4"/>
        <v xml:space="preserve">  </v>
      </c>
      <c r="BC27" s="643" t="str">
        <f t="shared" si="5"/>
        <v xml:space="preserve">  </v>
      </c>
      <c r="BD27" s="777">
        <f>AZ27/AU27*100</f>
        <v>5.3718497914317008E-2</v>
      </c>
      <c r="BE27" s="86" t="s">
        <v>191</v>
      </c>
      <c r="BF27" s="86" t="s">
        <v>191</v>
      </c>
      <c r="BG27" s="86" t="s">
        <v>191</v>
      </c>
      <c r="BH27" s="86"/>
      <c r="BI27" s="643" t="str">
        <f t="shared" si="6"/>
        <v xml:space="preserve">  </v>
      </c>
      <c r="BJ27" s="86" t="s">
        <v>191</v>
      </c>
      <c r="BK27" s="86" t="s">
        <v>191</v>
      </c>
      <c r="BL27" s="86" t="s">
        <v>191</v>
      </c>
      <c r="BM27" s="162" t="str">
        <f t="shared" si="7"/>
        <v xml:space="preserve">  </v>
      </c>
      <c r="BN27" s="818" t="str">
        <f t="shared" si="8"/>
        <v xml:space="preserve">  </v>
      </c>
      <c r="BO27" s="942" t="str">
        <f t="shared" si="9"/>
        <v xml:space="preserve">  </v>
      </c>
      <c r="BP27" s="801" t="s">
        <v>191</v>
      </c>
      <c r="BQ27" s="86"/>
      <c r="BR27" s="86" t="s">
        <v>191</v>
      </c>
      <c r="BS27" s="163"/>
      <c r="BT27" s="818"/>
      <c r="BU27" s="86" t="s">
        <v>191</v>
      </c>
      <c r="BV27" s="86" t="s">
        <v>191</v>
      </c>
      <c r="BW27" s="163" t="str">
        <f t="shared" si="12"/>
        <v xml:space="preserve">  </v>
      </c>
      <c r="BX27" s="643" t="str">
        <f t="shared" si="13"/>
        <v xml:space="preserve">  </v>
      </c>
      <c r="BY27" s="236"/>
      <c r="BZ27" s="86" t="s">
        <v>191</v>
      </c>
      <c r="CA27" s="80">
        <v>1</v>
      </c>
      <c r="CB27" s="163"/>
      <c r="CC27" s="643"/>
      <c r="CD27" s="86" t="s">
        <v>191</v>
      </c>
      <c r="CE27" s="86" t="s">
        <v>191</v>
      </c>
      <c r="CF27" s="174" t="str">
        <f t="shared" si="0"/>
        <v xml:space="preserve">  </v>
      </c>
      <c r="CG27" s="818" t="str">
        <f t="shared" si="16"/>
        <v xml:space="preserve">  </v>
      </c>
      <c r="CH27" s="801" t="s">
        <v>191</v>
      </c>
      <c r="CI27" s="87">
        <v>4.0503873637169061</v>
      </c>
      <c r="CJ27" s="87">
        <v>0.22311333514951537</v>
      </c>
      <c r="CK27" s="163" t="str">
        <f t="shared" si="17"/>
        <v xml:space="preserve">  </v>
      </c>
      <c r="CL27" s="643" t="str">
        <f t="shared" si="18"/>
        <v xml:space="preserve">  </v>
      </c>
      <c r="CM27" s="87">
        <v>1.3325552179192575</v>
      </c>
      <c r="CN27" s="141"/>
      <c r="CO27" s="174" t="str">
        <f t="shared" si="19"/>
        <v xml:space="preserve">  </v>
      </c>
      <c r="CP27" s="818" t="str">
        <f t="shared" si="20"/>
        <v xml:space="preserve">  </v>
      </c>
      <c r="CQ27" s="141" t="s">
        <v>817</v>
      </c>
      <c r="CS27" s="126" t="s">
        <v>962</v>
      </c>
    </row>
    <row r="28" spans="1:97" ht="34.5" x14ac:dyDescent="0.25">
      <c r="A28" s="906" t="s">
        <v>2094</v>
      </c>
      <c r="B28" s="421" t="s">
        <v>1200</v>
      </c>
      <c r="C28" s="310" t="s">
        <v>600</v>
      </c>
      <c r="D28" s="310">
        <v>7</v>
      </c>
      <c r="E28" s="424">
        <v>1002699</v>
      </c>
      <c r="F28" s="472">
        <v>1</v>
      </c>
      <c r="G28" s="309">
        <v>11452900</v>
      </c>
      <c r="H28" s="309">
        <v>201001270905</v>
      </c>
      <c r="I28" s="309"/>
      <c r="J28" s="384" t="s">
        <v>697</v>
      </c>
      <c r="K28" s="926" t="s">
        <v>2616</v>
      </c>
      <c r="L28" s="415" t="s">
        <v>746</v>
      </c>
      <c r="M28" s="310" t="s">
        <v>690</v>
      </c>
      <c r="N28" s="310"/>
      <c r="O28" s="310" t="s">
        <v>45</v>
      </c>
      <c r="P28" s="332">
        <v>40205</v>
      </c>
      <c r="Q28" s="327">
        <v>0.37847222222222227</v>
      </c>
      <c r="R28" s="295" t="s">
        <v>1630</v>
      </c>
      <c r="S28" s="529"/>
      <c r="T28" s="529"/>
      <c r="U28" s="529"/>
      <c r="V28" s="529"/>
      <c r="W28" s="529"/>
      <c r="X28" s="529"/>
      <c r="Y28" s="643"/>
      <c r="Z28" s="529"/>
      <c r="AA28" s="529"/>
      <c r="AB28" s="529"/>
      <c r="AC28" s="529"/>
      <c r="AD28" s="529"/>
      <c r="AE28" s="529"/>
      <c r="AF28" s="643"/>
      <c r="AG28" s="529"/>
      <c r="AH28" s="529"/>
      <c r="AI28" s="529"/>
      <c r="AJ28" s="529"/>
      <c r="AK28" s="529"/>
      <c r="AL28" s="529"/>
      <c r="AM28" s="643"/>
      <c r="AN28" s="266">
        <v>668.46153846153845</v>
      </c>
      <c r="AO28" s="266"/>
      <c r="AP28" s="266"/>
      <c r="AQ28" s="656">
        <v>1</v>
      </c>
      <c r="AR28" s="643" t="str">
        <f t="shared" si="1"/>
        <v xml:space="preserve">  </v>
      </c>
      <c r="AS28" s="656"/>
      <c r="AT28" s="267"/>
      <c r="AU28" s="268">
        <v>151.31935350105709</v>
      </c>
      <c r="AV28" s="269">
        <v>5.7671615338884408</v>
      </c>
      <c r="AW28" s="162" t="str">
        <f t="shared" si="2"/>
        <v xml:space="preserve">  </v>
      </c>
      <c r="AX28" s="643" t="str">
        <f t="shared" si="3"/>
        <v xml:space="preserve">  </v>
      </c>
      <c r="AY28" s="218" t="s">
        <v>836</v>
      </c>
      <c r="AZ28" s="270">
        <v>9.3949681442145896E-2</v>
      </c>
      <c r="BA28" s="271"/>
      <c r="BB28" s="162" t="str">
        <f t="shared" si="4"/>
        <v xml:space="preserve">  </v>
      </c>
      <c r="BC28" s="643" t="str">
        <f t="shared" si="5"/>
        <v xml:space="preserve">  </v>
      </c>
      <c r="BD28" s="779">
        <f>AZ28/AU28*100</f>
        <v>6.2087022755810004E-2</v>
      </c>
      <c r="BE28" s="272" t="s">
        <v>191</v>
      </c>
      <c r="BF28" s="272" t="s">
        <v>191</v>
      </c>
      <c r="BG28" s="272" t="s">
        <v>191</v>
      </c>
      <c r="BH28" s="272"/>
      <c r="BI28" s="643" t="str">
        <f t="shared" si="6"/>
        <v xml:space="preserve">  </v>
      </c>
      <c r="BJ28" s="272" t="s">
        <v>191</v>
      </c>
      <c r="BK28" s="272" t="s">
        <v>191</v>
      </c>
      <c r="BL28" s="272" t="s">
        <v>191</v>
      </c>
      <c r="BM28" s="162" t="str">
        <f t="shared" si="7"/>
        <v xml:space="preserve">  </v>
      </c>
      <c r="BN28" s="818" t="str">
        <f t="shared" si="8"/>
        <v xml:space="preserve">  </v>
      </c>
      <c r="BO28" s="942" t="str">
        <f t="shared" si="9"/>
        <v xml:space="preserve">  </v>
      </c>
      <c r="BP28" s="802" t="s">
        <v>191</v>
      </c>
      <c r="BQ28" s="272"/>
      <c r="BR28" s="272" t="s">
        <v>191</v>
      </c>
      <c r="BS28" s="163"/>
      <c r="BT28" s="818"/>
      <c r="BU28" s="272" t="s">
        <v>191</v>
      </c>
      <c r="BV28" s="272" t="s">
        <v>191</v>
      </c>
      <c r="BW28" s="163" t="str">
        <f t="shared" si="12"/>
        <v xml:space="preserve">  </v>
      </c>
      <c r="BX28" s="643" t="str">
        <f t="shared" si="13"/>
        <v xml:space="preserve">  </v>
      </c>
      <c r="BY28" s="273"/>
      <c r="BZ28" s="272" t="s">
        <v>191</v>
      </c>
      <c r="CA28" s="254">
        <v>1</v>
      </c>
      <c r="CB28" s="163"/>
      <c r="CC28" s="643"/>
      <c r="CD28" s="272" t="s">
        <v>191</v>
      </c>
      <c r="CE28" s="272" t="s">
        <v>191</v>
      </c>
      <c r="CF28" s="174" t="str">
        <f t="shared" si="0"/>
        <v xml:space="preserve">  </v>
      </c>
      <c r="CG28" s="818" t="str">
        <f t="shared" si="16"/>
        <v xml:space="preserve">  </v>
      </c>
      <c r="CH28" s="802" t="s">
        <v>191</v>
      </c>
      <c r="CI28" s="269">
        <v>3.8254365523657641</v>
      </c>
      <c r="CJ28" s="195"/>
      <c r="CK28" s="163" t="str">
        <f t="shared" si="17"/>
        <v xml:space="preserve">  </v>
      </c>
      <c r="CL28" s="643" t="str">
        <f t="shared" si="18"/>
        <v xml:space="preserve">  </v>
      </c>
      <c r="CM28" s="269">
        <v>2.557157203081422</v>
      </c>
      <c r="CN28" s="195"/>
      <c r="CO28" s="174" t="str">
        <f t="shared" si="19"/>
        <v xml:space="preserve">  </v>
      </c>
      <c r="CP28" s="818" t="str">
        <f t="shared" si="20"/>
        <v xml:space="preserve">  </v>
      </c>
      <c r="CQ28" s="195" t="s">
        <v>817</v>
      </c>
      <c r="CR28" s="274"/>
      <c r="CS28" s="275" t="s">
        <v>962</v>
      </c>
    </row>
    <row r="29" spans="1:97" ht="15" x14ac:dyDescent="0.25">
      <c r="A29" s="906" t="s">
        <v>2095</v>
      </c>
      <c r="B29" s="425" t="s">
        <v>1201</v>
      </c>
      <c r="C29" s="305" t="s">
        <v>601</v>
      </c>
      <c r="D29" s="305">
        <v>2</v>
      </c>
      <c r="E29" s="417"/>
      <c r="F29" s="472">
        <v>4</v>
      </c>
      <c r="G29" s="419">
        <v>88888823</v>
      </c>
      <c r="H29" s="419">
        <v>201001261900</v>
      </c>
      <c r="I29" s="419"/>
      <c r="J29" s="385" t="s">
        <v>699</v>
      </c>
      <c r="K29" s="910" t="s">
        <v>137</v>
      </c>
      <c r="L29" s="418"/>
      <c r="M29" s="219" t="s">
        <v>698</v>
      </c>
      <c r="N29" s="219"/>
      <c r="O29" s="219" t="s">
        <v>1679</v>
      </c>
      <c r="P29" s="332">
        <v>40204</v>
      </c>
      <c r="Q29" s="326">
        <v>0.79166666666666663</v>
      </c>
      <c r="R29" s="299"/>
      <c r="S29" s="528"/>
      <c r="T29" s="528"/>
      <c r="U29" s="528"/>
      <c r="V29" s="528"/>
      <c r="W29" s="528"/>
      <c r="X29" s="528"/>
      <c r="Y29" s="643"/>
      <c r="Z29" s="528"/>
      <c r="AA29" s="528"/>
      <c r="AB29" s="528"/>
      <c r="AC29" s="528"/>
      <c r="AD29" s="528"/>
      <c r="AE29" s="528"/>
      <c r="AF29" s="643"/>
      <c r="AG29" s="528"/>
      <c r="AH29" s="528"/>
      <c r="AI29" s="528"/>
      <c r="AJ29" s="1"/>
      <c r="AK29" s="1"/>
      <c r="AL29" s="1"/>
      <c r="AM29" s="643"/>
      <c r="AN29" s="8" t="s">
        <v>832</v>
      </c>
      <c r="AO29" s="8"/>
      <c r="AP29" s="8"/>
      <c r="AQ29" s="531">
        <v>1</v>
      </c>
      <c r="AR29" s="643" t="str">
        <f t="shared" si="1"/>
        <v xml:space="preserve">  </v>
      </c>
      <c r="AS29" s="531"/>
      <c r="AT29" s="139"/>
      <c r="AU29" s="70">
        <v>3.4505466963370091E-2</v>
      </c>
      <c r="AV29" s="154"/>
      <c r="AW29" s="162" t="str">
        <f t="shared" si="2"/>
        <v>E, &lt;PRL</v>
      </c>
      <c r="AX29" s="643" t="str">
        <f t="shared" si="3"/>
        <v>&lt;MDL</v>
      </c>
      <c r="AY29" s="66" t="s">
        <v>837</v>
      </c>
      <c r="AZ29" s="88">
        <v>2.5209736408066862E-2</v>
      </c>
      <c r="BA29" s="84"/>
      <c r="BB29" s="162" t="str">
        <f t="shared" si="4"/>
        <v xml:space="preserve">  </v>
      </c>
      <c r="BC29" s="643" t="str">
        <f t="shared" si="5"/>
        <v xml:space="preserve">  </v>
      </c>
      <c r="BD29" s="781"/>
      <c r="BE29" s="86" t="s">
        <v>191</v>
      </c>
      <c r="BF29" s="86" t="s">
        <v>191</v>
      </c>
      <c r="BG29" s="86" t="s">
        <v>191</v>
      </c>
      <c r="BH29" s="86"/>
      <c r="BI29" s="643" t="str">
        <f t="shared" si="6"/>
        <v xml:space="preserve">  </v>
      </c>
      <c r="BJ29" s="86" t="s">
        <v>191</v>
      </c>
      <c r="BK29" s="86" t="s">
        <v>191</v>
      </c>
      <c r="BL29" s="86" t="s">
        <v>191</v>
      </c>
      <c r="BM29" s="162" t="str">
        <f t="shared" si="7"/>
        <v xml:space="preserve">  </v>
      </c>
      <c r="BN29" s="818" t="str">
        <f t="shared" si="8"/>
        <v xml:space="preserve">  </v>
      </c>
      <c r="BO29" s="942" t="str">
        <f t="shared" si="9"/>
        <v xml:space="preserve">  </v>
      </c>
      <c r="BP29" s="801" t="s">
        <v>191</v>
      </c>
      <c r="BQ29" s="86"/>
      <c r="BR29" s="86" t="s">
        <v>191</v>
      </c>
      <c r="BS29" s="163"/>
      <c r="BT29" s="818"/>
      <c r="BU29" s="86" t="s">
        <v>191</v>
      </c>
      <c r="BV29" s="86" t="s">
        <v>191</v>
      </c>
      <c r="BW29" s="163" t="str">
        <f t="shared" si="12"/>
        <v xml:space="preserve">  </v>
      </c>
      <c r="BX29" s="643" t="str">
        <f t="shared" si="13"/>
        <v xml:space="preserve">  </v>
      </c>
      <c r="BY29" s="236"/>
      <c r="BZ29" s="86" t="s">
        <v>191</v>
      </c>
      <c r="CA29" s="80">
        <v>1</v>
      </c>
      <c r="CB29" s="163"/>
      <c r="CC29" s="643"/>
      <c r="CD29" s="86" t="s">
        <v>191</v>
      </c>
      <c r="CE29" s="86" t="s">
        <v>191</v>
      </c>
      <c r="CF29" s="174" t="str">
        <f t="shared" si="0"/>
        <v xml:space="preserve">  </v>
      </c>
      <c r="CG29" s="818" t="str">
        <f t="shared" si="16"/>
        <v xml:space="preserve">  </v>
      </c>
      <c r="CH29" s="801" t="s">
        <v>191</v>
      </c>
      <c r="CI29" s="87" t="s">
        <v>88</v>
      </c>
      <c r="CJ29" s="141"/>
      <c r="CK29" s="163" t="str">
        <f t="shared" si="17"/>
        <v xml:space="preserve">  </v>
      </c>
      <c r="CL29" s="818" t="s">
        <v>88</v>
      </c>
      <c r="CM29" s="87" t="s">
        <v>88</v>
      </c>
      <c r="CN29" s="141"/>
      <c r="CO29" s="174" t="str">
        <f t="shared" si="19"/>
        <v xml:space="preserve">  </v>
      </c>
      <c r="CP29" s="818" t="s">
        <v>88</v>
      </c>
      <c r="CQ29" s="141" t="s">
        <v>817</v>
      </c>
    </row>
    <row r="30" spans="1:97" x14ac:dyDescent="0.25">
      <c r="A30" s="906" t="s">
        <v>2096</v>
      </c>
      <c r="B30" s="425" t="s">
        <v>1202</v>
      </c>
      <c r="C30" s="219" t="s">
        <v>599</v>
      </c>
      <c r="D30" s="219">
        <v>7</v>
      </c>
      <c r="E30" s="426">
        <v>1004592</v>
      </c>
      <c r="F30" s="472">
        <v>1</v>
      </c>
      <c r="G30" s="414" t="s">
        <v>1699</v>
      </c>
      <c r="H30" s="419">
        <v>201002101400</v>
      </c>
      <c r="I30" s="419"/>
      <c r="J30" s="376" t="s">
        <v>700</v>
      </c>
      <c r="K30" s="912" t="s">
        <v>1701</v>
      </c>
      <c r="L30" s="427" t="s">
        <v>1701</v>
      </c>
      <c r="M30" s="219" t="s">
        <v>1700</v>
      </c>
      <c r="N30" s="219" t="s">
        <v>1610</v>
      </c>
      <c r="O30" s="219"/>
      <c r="P30" s="332">
        <v>40219</v>
      </c>
      <c r="Q30" s="326">
        <v>0.58333333333333337</v>
      </c>
      <c r="R30" s="291" t="s">
        <v>1631</v>
      </c>
      <c r="S30" s="532"/>
      <c r="T30" s="532"/>
      <c r="U30" s="532"/>
      <c r="V30" s="532"/>
      <c r="W30" s="532"/>
      <c r="X30" s="532"/>
      <c r="Y30" s="643"/>
      <c r="Z30" s="532"/>
      <c r="AA30" s="532"/>
      <c r="AB30" s="532"/>
      <c r="AC30" s="532"/>
      <c r="AD30" s="532"/>
      <c r="AE30" s="532"/>
      <c r="AF30" s="643"/>
      <c r="AG30" s="532"/>
      <c r="AH30" s="532"/>
      <c r="AI30" s="532"/>
      <c r="AJ30" s="532"/>
      <c r="AK30" s="532"/>
      <c r="AL30" s="532"/>
      <c r="AM30" s="643"/>
      <c r="AN30" s="241" t="s">
        <v>191</v>
      </c>
      <c r="AO30" s="241" t="s">
        <v>191</v>
      </c>
      <c r="AP30" s="241" t="s">
        <v>191</v>
      </c>
      <c r="AQ30" s="235" t="s">
        <v>191</v>
      </c>
      <c r="AR30" s="643" t="str">
        <f t="shared" si="1"/>
        <v xml:space="preserve">  </v>
      </c>
      <c r="AS30" s="235"/>
      <c r="AT30" s="63" t="s">
        <v>191</v>
      </c>
      <c r="AU30" s="63" t="s">
        <v>191</v>
      </c>
      <c r="AV30" s="63" t="s">
        <v>191</v>
      </c>
      <c r="AW30" s="657" t="str">
        <f t="shared" si="2"/>
        <v xml:space="preserve">  </v>
      </c>
      <c r="AX30" s="643" t="str">
        <f t="shared" si="3"/>
        <v xml:space="preserve">  </v>
      </c>
      <c r="AY30" s="63" t="s">
        <v>191</v>
      </c>
      <c r="AZ30" s="63" t="s">
        <v>191</v>
      </c>
      <c r="BA30" s="63" t="s">
        <v>191</v>
      </c>
      <c r="BB30" s="657" t="str">
        <f t="shared" si="4"/>
        <v xml:space="preserve">  </v>
      </c>
      <c r="BC30" s="643" t="str">
        <f t="shared" si="5"/>
        <v xml:space="preserve">  </v>
      </c>
      <c r="BD30" s="782" t="s">
        <v>191</v>
      </c>
      <c r="BE30" s="80" t="s">
        <v>814</v>
      </c>
      <c r="BF30" s="89">
        <v>4.0515764504913516</v>
      </c>
      <c r="BG30" s="78"/>
      <c r="BH30" s="657" t="str">
        <f t="shared" ref="BH30:BH32" si="22">IF(BF30&lt;BH$7,"E, &lt;PRL",IF(BF30&gt;BH$7,"  ",))</f>
        <v xml:space="preserve">  </v>
      </c>
      <c r="BI30" s="643" t="str">
        <f t="shared" si="6"/>
        <v xml:space="preserve">  </v>
      </c>
      <c r="BJ30" s="80" t="s">
        <v>814</v>
      </c>
      <c r="BK30" s="374">
        <v>0.16743777133948726</v>
      </c>
      <c r="BL30" s="80"/>
      <c r="BM30" s="657" t="str">
        <f t="shared" ref="BM30:BM73" si="23">IF(BK30&lt;BM$7,"E, &lt;PRL",IF(BK30&gt;BM$7,"  ",))</f>
        <v xml:space="preserve">  </v>
      </c>
      <c r="BN30" s="818" t="str">
        <f t="shared" si="8"/>
        <v xml:space="preserve">  </v>
      </c>
      <c r="BO30" s="942" t="str">
        <f t="shared" si="9"/>
        <v xml:space="preserve">  </v>
      </c>
      <c r="BP30" s="822">
        <f>BK30/BF30*100</f>
        <v>4.1326573343860113</v>
      </c>
      <c r="BQ30" s="63"/>
      <c r="BR30" s="63" t="s">
        <v>191</v>
      </c>
      <c r="BS30" s="26"/>
      <c r="BT30" s="818"/>
      <c r="BU30" s="63" t="s">
        <v>191</v>
      </c>
      <c r="BV30" s="63" t="s">
        <v>191</v>
      </c>
      <c r="BW30" s="26" t="str">
        <f t="shared" si="12"/>
        <v xml:space="preserve">  </v>
      </c>
      <c r="BX30" s="643" t="str">
        <f t="shared" si="13"/>
        <v xml:space="preserve">  </v>
      </c>
      <c r="BY30" s="235"/>
      <c r="BZ30" s="63" t="s">
        <v>191</v>
      </c>
      <c r="CA30" s="80">
        <v>1</v>
      </c>
      <c r="CB30" s="26"/>
      <c r="CC30" s="643"/>
      <c r="CD30" s="63" t="s">
        <v>191</v>
      </c>
      <c r="CE30" s="63" t="s">
        <v>191</v>
      </c>
      <c r="CF30" s="596" t="str">
        <f t="shared" si="0"/>
        <v xml:space="preserve">  </v>
      </c>
      <c r="CG30" s="818" t="str">
        <f t="shared" si="16"/>
        <v xml:space="preserve">  </v>
      </c>
      <c r="CH30" s="782" t="s">
        <v>191</v>
      </c>
      <c r="CI30" s="63"/>
      <c r="CJ30" s="63"/>
      <c r="CK30" s="63"/>
      <c r="CL30" s="63"/>
      <c r="CM30" s="63" t="s">
        <v>191</v>
      </c>
      <c r="CN30" s="63" t="s">
        <v>191</v>
      </c>
      <c r="CO30" s="63"/>
      <c r="CP30" s="818" t="str">
        <f t="shared" si="20"/>
        <v xml:space="preserve">  </v>
      </c>
      <c r="CQ30" s="63" t="s">
        <v>191</v>
      </c>
      <c r="CR30" s="360"/>
      <c r="CS30" s="360"/>
    </row>
    <row r="31" spans="1:97" x14ac:dyDescent="0.25">
      <c r="A31" s="906" t="s">
        <v>2097</v>
      </c>
      <c r="B31" s="425" t="s">
        <v>1203</v>
      </c>
      <c r="C31" s="219" t="s">
        <v>599</v>
      </c>
      <c r="D31" s="219">
        <v>7</v>
      </c>
      <c r="E31" s="428">
        <v>1004591</v>
      </c>
      <c r="F31" s="472">
        <v>1</v>
      </c>
      <c r="G31" s="414" t="s">
        <v>1702</v>
      </c>
      <c r="H31" s="419">
        <v>201002101410</v>
      </c>
      <c r="I31" s="419"/>
      <c r="J31" s="376" t="s">
        <v>701</v>
      </c>
      <c r="K31" s="912" t="s">
        <v>1704</v>
      </c>
      <c r="L31" s="427" t="s">
        <v>1704</v>
      </c>
      <c r="M31" s="219" t="s">
        <v>1703</v>
      </c>
      <c r="N31" s="219" t="s">
        <v>1632</v>
      </c>
      <c r="O31" s="219"/>
      <c r="P31" s="332">
        <v>40219</v>
      </c>
      <c r="Q31" s="326">
        <v>0.59027777777777779</v>
      </c>
      <c r="R31" s="386" t="s">
        <v>1633</v>
      </c>
      <c r="S31" s="532"/>
      <c r="T31" s="532"/>
      <c r="U31" s="532"/>
      <c r="V31" s="532"/>
      <c r="W31" s="532"/>
      <c r="X31" s="532"/>
      <c r="Y31" s="643"/>
      <c r="Z31" s="532"/>
      <c r="AA31" s="532"/>
      <c r="AB31" s="532"/>
      <c r="AC31" s="532"/>
      <c r="AD31" s="532"/>
      <c r="AE31" s="532"/>
      <c r="AF31" s="643"/>
      <c r="AG31" s="532"/>
      <c r="AH31" s="532"/>
      <c r="AI31" s="532"/>
      <c r="AJ31" s="532"/>
      <c r="AK31" s="532"/>
      <c r="AL31" s="532"/>
      <c r="AM31" s="643"/>
      <c r="AN31" s="241" t="s">
        <v>191</v>
      </c>
      <c r="AO31" s="241" t="s">
        <v>191</v>
      </c>
      <c r="AP31" s="241" t="s">
        <v>191</v>
      </c>
      <c r="AQ31" s="235" t="s">
        <v>191</v>
      </c>
      <c r="AR31" s="643" t="str">
        <f t="shared" si="1"/>
        <v xml:space="preserve">  </v>
      </c>
      <c r="AS31" s="235"/>
      <c r="AT31" s="63" t="s">
        <v>191</v>
      </c>
      <c r="AU31" s="63" t="s">
        <v>191</v>
      </c>
      <c r="AV31" s="63" t="s">
        <v>191</v>
      </c>
      <c r="AW31" s="657" t="str">
        <f t="shared" si="2"/>
        <v xml:space="preserve">  </v>
      </c>
      <c r="AX31" s="643" t="str">
        <f t="shared" si="3"/>
        <v xml:space="preserve">  </v>
      </c>
      <c r="AY31" s="63" t="s">
        <v>191</v>
      </c>
      <c r="AZ31" s="63" t="s">
        <v>191</v>
      </c>
      <c r="BA31" s="63" t="s">
        <v>191</v>
      </c>
      <c r="BB31" s="657" t="str">
        <f t="shared" si="4"/>
        <v xml:space="preserve">  </v>
      </c>
      <c r="BC31" s="643" t="str">
        <f t="shared" si="5"/>
        <v xml:space="preserve">  </v>
      </c>
      <c r="BD31" s="782" t="s">
        <v>191</v>
      </c>
      <c r="BE31" s="80" t="s">
        <v>816</v>
      </c>
      <c r="BF31" s="89">
        <v>4.3705605744379126</v>
      </c>
      <c r="BG31" s="78"/>
      <c r="BH31" s="657" t="str">
        <f t="shared" si="22"/>
        <v xml:space="preserve">  </v>
      </c>
      <c r="BI31" s="643" t="str">
        <f t="shared" si="6"/>
        <v xml:space="preserve">  </v>
      </c>
      <c r="BJ31" s="80" t="s">
        <v>815</v>
      </c>
      <c r="BK31" s="374">
        <v>0.1904550001786553</v>
      </c>
      <c r="BL31" s="80"/>
      <c r="BM31" s="657" t="str">
        <f t="shared" si="23"/>
        <v xml:space="preserve">  </v>
      </c>
      <c r="BN31" s="818" t="str">
        <f t="shared" si="8"/>
        <v xml:space="preserve">  </v>
      </c>
      <c r="BO31" s="942" t="str">
        <f t="shared" si="9"/>
        <v xml:space="preserve">  </v>
      </c>
      <c r="BP31" s="822">
        <f>BK31/BF31*100</f>
        <v>4.3576789964328375</v>
      </c>
      <c r="BQ31" s="63"/>
      <c r="BR31" s="63" t="s">
        <v>191</v>
      </c>
      <c r="BS31" s="26"/>
      <c r="BT31" s="818"/>
      <c r="BU31" s="63" t="s">
        <v>191</v>
      </c>
      <c r="BV31" s="63" t="s">
        <v>191</v>
      </c>
      <c r="BW31" s="26" t="str">
        <f t="shared" si="12"/>
        <v xml:space="preserve">  </v>
      </c>
      <c r="BX31" s="643" t="str">
        <f t="shared" si="13"/>
        <v xml:space="preserve">  </v>
      </c>
      <c r="BY31" s="235"/>
      <c r="BZ31" s="63" t="s">
        <v>191</v>
      </c>
      <c r="CA31" s="80">
        <v>1</v>
      </c>
      <c r="CB31" s="26"/>
      <c r="CC31" s="643"/>
      <c r="CD31" s="63" t="s">
        <v>191</v>
      </c>
      <c r="CE31" s="63" t="s">
        <v>191</v>
      </c>
      <c r="CF31" s="596" t="str">
        <f t="shared" si="0"/>
        <v xml:space="preserve">  </v>
      </c>
      <c r="CG31" s="818" t="str">
        <f t="shared" si="16"/>
        <v xml:space="preserve">  </v>
      </c>
      <c r="CH31" s="782" t="s">
        <v>191</v>
      </c>
      <c r="CI31" s="63"/>
      <c r="CJ31" s="63"/>
      <c r="CK31" s="63"/>
      <c r="CL31" s="63"/>
      <c r="CM31" s="63" t="s">
        <v>191</v>
      </c>
      <c r="CN31" s="63" t="s">
        <v>191</v>
      </c>
      <c r="CO31" s="63"/>
      <c r="CP31" s="818" t="str">
        <f t="shared" si="20"/>
        <v xml:space="preserve">  </v>
      </c>
      <c r="CQ31" s="63" t="s">
        <v>191</v>
      </c>
      <c r="CR31" s="360"/>
      <c r="CS31" s="360"/>
    </row>
    <row r="32" spans="1:97" x14ac:dyDescent="0.25">
      <c r="A32" s="906" t="s">
        <v>2098</v>
      </c>
      <c r="B32" s="425" t="s">
        <v>1204</v>
      </c>
      <c r="C32" s="219" t="s">
        <v>599</v>
      </c>
      <c r="D32" s="219">
        <v>7</v>
      </c>
      <c r="E32" s="422">
        <v>1003792</v>
      </c>
      <c r="F32" s="472">
        <v>1</v>
      </c>
      <c r="G32" s="423">
        <v>11452800</v>
      </c>
      <c r="H32" s="419">
        <v>201002101610</v>
      </c>
      <c r="I32" s="419"/>
      <c r="J32" s="376" t="s">
        <v>702</v>
      </c>
      <c r="K32" s="911" t="s">
        <v>2615</v>
      </c>
      <c r="L32" s="415" t="s">
        <v>1696</v>
      </c>
      <c r="M32" s="31" t="s">
        <v>128</v>
      </c>
      <c r="N32" s="18"/>
      <c r="O32" s="332"/>
      <c r="P32" s="304">
        <v>40219</v>
      </c>
      <c r="Q32" s="326">
        <v>0.67361111111111116</v>
      </c>
      <c r="R32" s="381" t="s">
        <v>1634</v>
      </c>
      <c r="S32" s="533"/>
      <c r="T32" s="533"/>
      <c r="U32" s="533"/>
      <c r="V32" s="533"/>
      <c r="W32" s="533"/>
      <c r="X32" s="533"/>
      <c r="Y32" s="643"/>
      <c r="Z32" s="533"/>
      <c r="AA32" s="533"/>
      <c r="AB32" s="533"/>
      <c r="AC32" s="533"/>
      <c r="AD32" s="533"/>
      <c r="AE32" s="533"/>
      <c r="AF32" s="643"/>
      <c r="AG32" s="533"/>
      <c r="AH32" s="533"/>
      <c r="AI32" s="533"/>
      <c r="AJ32" s="533"/>
      <c r="AK32" s="533"/>
      <c r="AL32" s="533"/>
      <c r="AM32" s="643"/>
      <c r="AN32" s="241" t="s">
        <v>191</v>
      </c>
      <c r="AO32" s="241" t="s">
        <v>191</v>
      </c>
      <c r="AP32" s="241" t="s">
        <v>191</v>
      </c>
      <c r="AQ32" s="235" t="s">
        <v>191</v>
      </c>
      <c r="AR32" s="643" t="str">
        <f t="shared" si="1"/>
        <v xml:space="preserve">  </v>
      </c>
      <c r="AS32" s="235"/>
      <c r="AT32" s="63" t="s">
        <v>191</v>
      </c>
      <c r="AU32" s="63" t="s">
        <v>191</v>
      </c>
      <c r="AV32" s="63" t="s">
        <v>191</v>
      </c>
      <c r="AW32" s="162" t="str">
        <f t="shared" si="2"/>
        <v xml:space="preserve">  </v>
      </c>
      <c r="AX32" s="643" t="str">
        <f t="shared" si="3"/>
        <v xml:space="preserve">  </v>
      </c>
      <c r="AY32" s="63" t="s">
        <v>191</v>
      </c>
      <c r="AZ32" s="63" t="s">
        <v>191</v>
      </c>
      <c r="BA32" s="63" t="s">
        <v>191</v>
      </c>
      <c r="BB32" s="162" t="str">
        <f t="shared" si="4"/>
        <v xml:space="preserve">  </v>
      </c>
      <c r="BC32" s="643" t="str">
        <f t="shared" si="5"/>
        <v xml:space="preserve">  </v>
      </c>
      <c r="BD32" s="782" t="s">
        <v>191</v>
      </c>
      <c r="BE32" s="176" t="s">
        <v>592</v>
      </c>
      <c r="BF32" s="177">
        <v>3.7046730195274709</v>
      </c>
      <c r="BG32" s="178"/>
      <c r="BH32" s="162" t="str">
        <f t="shared" si="22"/>
        <v xml:space="preserve">  </v>
      </c>
      <c r="BI32" s="643" t="str">
        <f t="shared" si="6"/>
        <v xml:space="preserve">  </v>
      </c>
      <c r="BJ32" s="176" t="s">
        <v>592</v>
      </c>
      <c r="BK32" s="179">
        <v>0.18344904623952224</v>
      </c>
      <c r="BL32" s="176"/>
      <c r="BM32" s="162" t="str">
        <f t="shared" si="23"/>
        <v xml:space="preserve">  </v>
      </c>
      <c r="BN32" s="818" t="str">
        <f t="shared" si="8"/>
        <v xml:space="preserve">  </v>
      </c>
      <c r="BO32" s="942" t="str">
        <f t="shared" si="9"/>
        <v xml:space="preserve">  </v>
      </c>
      <c r="BP32" s="823">
        <f>BK32/BF32*100</f>
        <v>4.951828279379999</v>
      </c>
      <c r="BQ32" s="63"/>
      <c r="BR32" s="63" t="s">
        <v>191</v>
      </c>
      <c r="BS32" s="163"/>
      <c r="BT32" s="818"/>
      <c r="BU32" s="63" t="s">
        <v>191</v>
      </c>
      <c r="BV32" s="63" t="s">
        <v>191</v>
      </c>
      <c r="BW32" s="163" t="str">
        <f t="shared" si="12"/>
        <v xml:space="preserve">  </v>
      </c>
      <c r="BX32" s="643" t="str">
        <f t="shared" si="13"/>
        <v xml:space="preserve">  </v>
      </c>
      <c r="BY32" s="235"/>
      <c r="BZ32" s="63" t="s">
        <v>191</v>
      </c>
      <c r="CA32" s="80">
        <v>1</v>
      </c>
      <c r="CB32" s="163"/>
      <c r="CC32" s="643"/>
      <c r="CD32" s="63" t="s">
        <v>191</v>
      </c>
      <c r="CE32" s="63" t="s">
        <v>191</v>
      </c>
      <c r="CF32" s="174" t="str">
        <f t="shared" si="0"/>
        <v xml:space="preserve">  </v>
      </c>
      <c r="CG32" s="818" t="str">
        <f t="shared" si="16"/>
        <v xml:space="preserve">  </v>
      </c>
      <c r="CH32" s="782" t="s">
        <v>191</v>
      </c>
      <c r="CI32" s="63"/>
      <c r="CJ32" s="63"/>
      <c r="CK32" s="63"/>
      <c r="CL32" s="63"/>
      <c r="CM32" s="63" t="s">
        <v>191</v>
      </c>
      <c r="CN32" s="63" t="s">
        <v>191</v>
      </c>
      <c r="CO32" s="63"/>
      <c r="CP32" s="818" t="str">
        <f t="shared" si="20"/>
        <v xml:space="preserve">  </v>
      </c>
      <c r="CQ32" s="63" t="s">
        <v>191</v>
      </c>
      <c r="CR32" s="175"/>
      <c r="CS32" s="175"/>
    </row>
    <row r="33" spans="1:97" ht="15" x14ac:dyDescent="0.25">
      <c r="A33" s="906" t="s">
        <v>2099</v>
      </c>
      <c r="B33" s="429" t="s">
        <v>1205</v>
      </c>
      <c r="C33" s="310" t="s">
        <v>600</v>
      </c>
      <c r="D33" s="310">
        <v>7</v>
      </c>
      <c r="E33" s="430">
        <v>1002817</v>
      </c>
      <c r="F33" s="472">
        <v>4</v>
      </c>
      <c r="G33" s="432" t="s">
        <v>1699</v>
      </c>
      <c r="H33" s="433">
        <v>201002101400</v>
      </c>
      <c r="I33" s="433"/>
      <c r="J33" s="387" t="s">
        <v>703</v>
      </c>
      <c r="K33" s="927" t="s">
        <v>1701</v>
      </c>
      <c r="L33" s="431" t="s">
        <v>1701</v>
      </c>
      <c r="M33" s="310" t="s">
        <v>1700</v>
      </c>
      <c r="N33" s="310" t="s">
        <v>1705</v>
      </c>
      <c r="O33" s="310" t="s">
        <v>45</v>
      </c>
      <c r="P33" s="373">
        <v>40219</v>
      </c>
      <c r="Q33" s="327">
        <v>0.58333333333333337</v>
      </c>
      <c r="R33" s="294" t="s">
        <v>1611</v>
      </c>
      <c r="S33" s="534"/>
      <c r="T33" s="534"/>
      <c r="U33" s="534"/>
      <c r="V33" s="534"/>
      <c r="W33" s="534"/>
      <c r="X33" s="534"/>
      <c r="Y33" s="643"/>
      <c r="Z33" s="534"/>
      <c r="AA33" s="534"/>
      <c r="AB33" s="534"/>
      <c r="AC33" s="534"/>
      <c r="AD33" s="534"/>
      <c r="AE33" s="534"/>
      <c r="AF33" s="643"/>
      <c r="AG33" s="534"/>
      <c r="AH33" s="534"/>
      <c r="AI33" s="534"/>
      <c r="AJ33" s="534"/>
      <c r="AK33" s="534"/>
      <c r="AL33" s="534"/>
      <c r="AM33" s="643"/>
      <c r="AN33" s="285" t="s">
        <v>191</v>
      </c>
      <c r="AO33" s="285" t="s">
        <v>191</v>
      </c>
      <c r="AP33" s="285" t="s">
        <v>191</v>
      </c>
      <c r="AQ33" s="287" t="s">
        <v>191</v>
      </c>
      <c r="AR33" s="643" t="str">
        <f t="shared" si="1"/>
        <v xml:space="preserve">  </v>
      </c>
      <c r="AS33" s="287"/>
      <c r="AT33" s="286" t="s">
        <v>191</v>
      </c>
      <c r="AU33" s="286" t="s">
        <v>191</v>
      </c>
      <c r="AV33" s="286" t="s">
        <v>191</v>
      </c>
      <c r="AW33" s="181" t="str">
        <f t="shared" si="2"/>
        <v xml:space="preserve">  </v>
      </c>
      <c r="AX33" s="643" t="str">
        <f t="shared" si="3"/>
        <v xml:space="preserve">  </v>
      </c>
      <c r="AY33" s="286" t="s">
        <v>191</v>
      </c>
      <c r="AZ33" s="286" t="s">
        <v>191</v>
      </c>
      <c r="BA33" s="286" t="s">
        <v>191</v>
      </c>
      <c r="BB33" s="181" t="str">
        <f t="shared" si="4"/>
        <v xml:space="preserve">  </v>
      </c>
      <c r="BC33" s="643" t="str">
        <f t="shared" si="5"/>
        <v xml:space="preserve">  </v>
      </c>
      <c r="BD33" s="783" t="s">
        <v>191</v>
      </c>
      <c r="BE33" s="286" t="s">
        <v>191</v>
      </c>
      <c r="BF33" s="286" t="s">
        <v>191</v>
      </c>
      <c r="BG33" s="286" t="s">
        <v>191</v>
      </c>
      <c r="BH33" s="286"/>
      <c r="BI33" s="643" t="str">
        <f t="shared" si="6"/>
        <v xml:space="preserve">  </v>
      </c>
      <c r="BJ33" s="286" t="s">
        <v>191</v>
      </c>
      <c r="BK33" s="23" t="s">
        <v>960</v>
      </c>
      <c r="BL33" s="286" t="s">
        <v>191</v>
      </c>
      <c r="BM33" s="181"/>
      <c r="BN33" s="818" t="str">
        <f t="shared" si="8"/>
        <v xml:space="preserve">  </v>
      </c>
      <c r="BO33" s="942" t="str">
        <f t="shared" si="9"/>
        <v xml:space="preserve">  </v>
      </c>
      <c r="BP33" s="783" t="s">
        <v>191</v>
      </c>
      <c r="BQ33" s="286"/>
      <c r="BR33" s="286" t="s">
        <v>191</v>
      </c>
      <c r="BS33" s="181"/>
      <c r="BT33" s="818"/>
      <c r="BU33" s="286" t="s">
        <v>191</v>
      </c>
      <c r="BV33" s="286" t="s">
        <v>191</v>
      </c>
      <c r="BW33" s="181" t="str">
        <f t="shared" si="12"/>
        <v xml:space="preserve">  </v>
      </c>
      <c r="BX33" s="643" t="str">
        <f t="shared" si="13"/>
        <v xml:space="preserve">  </v>
      </c>
      <c r="BY33" s="287"/>
      <c r="BZ33" s="286" t="s">
        <v>191</v>
      </c>
      <c r="CA33" s="288">
        <v>1</v>
      </c>
      <c r="CB33" s="181"/>
      <c r="CC33" s="643"/>
      <c r="CD33" s="286" t="s">
        <v>191</v>
      </c>
      <c r="CE33" s="286" t="s">
        <v>191</v>
      </c>
      <c r="CF33" s="510" t="str">
        <f t="shared" si="0"/>
        <v xml:space="preserve">  </v>
      </c>
      <c r="CG33" s="818" t="str">
        <f t="shared" si="16"/>
        <v xml:space="preserve">  </v>
      </c>
      <c r="CH33" s="783" t="s">
        <v>191</v>
      </c>
      <c r="CI33" s="286"/>
      <c r="CJ33" s="286"/>
      <c r="CK33" s="286"/>
      <c r="CL33" s="286"/>
      <c r="CM33" s="286" t="s">
        <v>191</v>
      </c>
      <c r="CN33" s="286" t="s">
        <v>191</v>
      </c>
      <c r="CO33" s="286"/>
      <c r="CP33" s="818" t="str">
        <f t="shared" si="20"/>
        <v xml:space="preserve">  </v>
      </c>
      <c r="CQ33" s="286" t="s">
        <v>191</v>
      </c>
      <c r="CR33" s="284"/>
      <c r="CS33" s="284"/>
    </row>
    <row r="34" spans="1:97" ht="15" x14ac:dyDescent="0.25">
      <c r="A34" s="906" t="s">
        <v>2100</v>
      </c>
      <c r="B34" s="421" t="s">
        <v>1206</v>
      </c>
      <c r="C34" s="310" t="s">
        <v>600</v>
      </c>
      <c r="D34" s="310">
        <v>7</v>
      </c>
      <c r="E34" s="434">
        <v>1002816</v>
      </c>
      <c r="F34" s="472">
        <v>4</v>
      </c>
      <c r="G34" s="432" t="s">
        <v>1702</v>
      </c>
      <c r="H34" s="309">
        <v>201002101410</v>
      </c>
      <c r="I34" s="309"/>
      <c r="J34" s="387" t="s">
        <v>704</v>
      </c>
      <c r="K34" s="927" t="s">
        <v>1704</v>
      </c>
      <c r="L34" s="431" t="s">
        <v>1704</v>
      </c>
      <c r="M34" s="310" t="s">
        <v>1703</v>
      </c>
      <c r="N34" s="310" t="s">
        <v>1706</v>
      </c>
      <c r="O34" s="310" t="s">
        <v>45</v>
      </c>
      <c r="P34" s="373">
        <v>40219</v>
      </c>
      <c r="Q34" s="327">
        <v>0.59027777777777779</v>
      </c>
      <c r="R34" s="388" t="s">
        <v>1635</v>
      </c>
      <c r="S34" s="534"/>
      <c r="T34" s="534"/>
      <c r="U34" s="534"/>
      <c r="V34" s="534"/>
      <c r="W34" s="534"/>
      <c r="X34" s="534"/>
      <c r="Y34" s="643"/>
      <c r="Z34" s="534"/>
      <c r="AA34" s="534"/>
      <c r="AB34" s="534"/>
      <c r="AC34" s="534"/>
      <c r="AD34" s="534"/>
      <c r="AE34" s="534"/>
      <c r="AF34" s="643"/>
      <c r="AG34" s="534"/>
      <c r="AH34" s="534"/>
      <c r="AI34" s="534"/>
      <c r="AJ34" s="534"/>
      <c r="AK34" s="534"/>
      <c r="AL34" s="534"/>
      <c r="AM34" s="643"/>
      <c r="AN34" s="252" t="s">
        <v>191</v>
      </c>
      <c r="AO34" s="252" t="s">
        <v>191</v>
      </c>
      <c r="AP34" s="252" t="s">
        <v>191</v>
      </c>
      <c r="AQ34" s="257" t="s">
        <v>191</v>
      </c>
      <c r="AR34" s="643" t="str">
        <f t="shared" si="1"/>
        <v xml:space="preserve">  </v>
      </c>
      <c r="AS34" s="257"/>
      <c r="AT34" s="253" t="s">
        <v>191</v>
      </c>
      <c r="AU34" s="253" t="s">
        <v>191</v>
      </c>
      <c r="AV34" s="253" t="s">
        <v>191</v>
      </c>
      <c r="AW34" s="162" t="str">
        <f t="shared" si="2"/>
        <v xml:space="preserve">  </v>
      </c>
      <c r="AX34" s="643" t="str">
        <f t="shared" si="3"/>
        <v xml:space="preserve">  </v>
      </c>
      <c r="AY34" s="253" t="s">
        <v>191</v>
      </c>
      <c r="AZ34" s="253" t="s">
        <v>191</v>
      </c>
      <c r="BA34" s="253" t="s">
        <v>191</v>
      </c>
      <c r="BB34" s="162" t="str">
        <f t="shared" si="4"/>
        <v xml:space="preserve">  </v>
      </c>
      <c r="BC34" s="643" t="str">
        <f t="shared" si="5"/>
        <v xml:space="preserve">  </v>
      </c>
      <c r="BD34" s="784" t="s">
        <v>191</v>
      </c>
      <c r="BE34" s="253" t="s">
        <v>191</v>
      </c>
      <c r="BF34" s="253" t="s">
        <v>191</v>
      </c>
      <c r="BG34" s="253" t="s">
        <v>191</v>
      </c>
      <c r="BH34" s="253"/>
      <c r="BI34" s="643" t="str">
        <f t="shared" si="6"/>
        <v xml:space="preserve">  </v>
      </c>
      <c r="BJ34" s="253" t="s">
        <v>191</v>
      </c>
      <c r="BK34" s="23" t="s">
        <v>960</v>
      </c>
      <c r="BL34" s="253" t="s">
        <v>191</v>
      </c>
      <c r="BM34" s="162"/>
      <c r="BN34" s="818" t="str">
        <f t="shared" si="8"/>
        <v xml:space="preserve">  </v>
      </c>
      <c r="BO34" s="942" t="str">
        <f t="shared" si="9"/>
        <v xml:space="preserve">  </v>
      </c>
      <c r="BP34" s="784" t="s">
        <v>191</v>
      </c>
      <c r="BQ34" s="253"/>
      <c r="BR34" s="253" t="s">
        <v>191</v>
      </c>
      <c r="BS34" s="163"/>
      <c r="BT34" s="818"/>
      <c r="BU34" s="253" t="s">
        <v>191</v>
      </c>
      <c r="BV34" s="253" t="s">
        <v>191</v>
      </c>
      <c r="BW34" s="163" t="str">
        <f t="shared" si="12"/>
        <v xml:space="preserve">  </v>
      </c>
      <c r="BX34" s="643" t="str">
        <f t="shared" si="13"/>
        <v xml:space="preserve">  </v>
      </c>
      <c r="BY34" s="257"/>
      <c r="BZ34" s="253" t="s">
        <v>191</v>
      </c>
      <c r="CA34" s="254">
        <v>1</v>
      </c>
      <c r="CB34" s="163"/>
      <c r="CC34" s="643"/>
      <c r="CD34" s="253" t="s">
        <v>191</v>
      </c>
      <c r="CE34" s="253" t="s">
        <v>191</v>
      </c>
      <c r="CF34" s="174" t="str">
        <f t="shared" si="0"/>
        <v xml:space="preserve">  </v>
      </c>
      <c r="CG34" s="818" t="str">
        <f t="shared" si="16"/>
        <v xml:space="preserve">  </v>
      </c>
      <c r="CH34" s="784" t="s">
        <v>191</v>
      </c>
      <c r="CI34" s="253"/>
      <c r="CJ34" s="253"/>
      <c r="CK34" s="253"/>
      <c r="CL34" s="253"/>
      <c r="CM34" s="253" t="s">
        <v>191</v>
      </c>
      <c r="CN34" s="253" t="s">
        <v>191</v>
      </c>
      <c r="CO34" s="253"/>
      <c r="CP34" s="818" t="str">
        <f t="shared" si="20"/>
        <v xml:space="preserve">  </v>
      </c>
      <c r="CQ34" s="253" t="s">
        <v>191</v>
      </c>
      <c r="CR34" s="353"/>
      <c r="CS34" s="353"/>
    </row>
    <row r="35" spans="1:97" ht="15" x14ac:dyDescent="0.25">
      <c r="A35" s="906" t="s">
        <v>2101</v>
      </c>
      <c r="B35" s="421" t="s">
        <v>1207</v>
      </c>
      <c r="C35" s="310" t="s">
        <v>600</v>
      </c>
      <c r="D35" s="310">
        <v>7</v>
      </c>
      <c r="E35" s="422">
        <v>1002815</v>
      </c>
      <c r="F35" s="472">
        <v>4</v>
      </c>
      <c r="G35" s="423">
        <v>11452800</v>
      </c>
      <c r="H35" s="309">
        <v>201002101610</v>
      </c>
      <c r="I35" s="309"/>
      <c r="J35" s="387" t="s">
        <v>705</v>
      </c>
      <c r="K35" s="911" t="s">
        <v>2615</v>
      </c>
      <c r="L35" s="415" t="s">
        <v>1696</v>
      </c>
      <c r="M35" s="405" t="s">
        <v>128</v>
      </c>
      <c r="N35" s="435"/>
      <c r="O35" s="310" t="s">
        <v>45</v>
      </c>
      <c r="P35" s="373">
        <v>40219</v>
      </c>
      <c r="Q35" s="327">
        <v>0.67361111111111116</v>
      </c>
      <c r="R35" s="381" t="s">
        <v>1636</v>
      </c>
      <c r="S35" s="534"/>
      <c r="T35" s="534"/>
      <c r="U35" s="534"/>
      <c r="V35" s="534"/>
      <c r="W35" s="534"/>
      <c r="X35" s="534"/>
      <c r="Y35" s="643"/>
      <c r="Z35" s="534"/>
      <c r="AA35" s="534"/>
      <c r="AB35" s="534"/>
      <c r="AC35" s="534"/>
      <c r="AD35" s="534"/>
      <c r="AE35" s="534"/>
      <c r="AF35" s="643"/>
      <c r="AG35" s="534"/>
      <c r="AH35" s="534"/>
      <c r="AI35" s="534"/>
      <c r="AJ35" s="534"/>
      <c r="AK35" s="534"/>
      <c r="AL35" s="534"/>
      <c r="AM35" s="643"/>
      <c r="AN35" s="252" t="s">
        <v>191</v>
      </c>
      <c r="AO35" s="252" t="s">
        <v>191</v>
      </c>
      <c r="AP35" s="252" t="s">
        <v>191</v>
      </c>
      <c r="AQ35" s="257" t="s">
        <v>191</v>
      </c>
      <c r="AR35" s="643" t="str">
        <f t="shared" si="1"/>
        <v xml:space="preserve">  </v>
      </c>
      <c r="AS35" s="257"/>
      <c r="AT35" s="253" t="s">
        <v>191</v>
      </c>
      <c r="AU35" s="253" t="s">
        <v>191</v>
      </c>
      <c r="AV35" s="253" t="s">
        <v>191</v>
      </c>
      <c r="AW35" s="162" t="str">
        <f t="shared" si="2"/>
        <v xml:space="preserve">  </v>
      </c>
      <c r="AX35" s="643" t="str">
        <f t="shared" si="3"/>
        <v xml:space="preserve">  </v>
      </c>
      <c r="AY35" s="253" t="s">
        <v>191</v>
      </c>
      <c r="AZ35" s="253" t="s">
        <v>191</v>
      </c>
      <c r="BA35" s="253" t="s">
        <v>191</v>
      </c>
      <c r="BB35" s="162" t="str">
        <f t="shared" si="4"/>
        <v xml:space="preserve">  </v>
      </c>
      <c r="BC35" s="643" t="str">
        <f t="shared" si="5"/>
        <v xml:space="preserve">  </v>
      </c>
      <c r="BD35" s="784" t="s">
        <v>191</v>
      </c>
      <c r="BE35" s="253" t="s">
        <v>191</v>
      </c>
      <c r="BF35" s="253" t="s">
        <v>191</v>
      </c>
      <c r="BG35" s="253" t="s">
        <v>191</v>
      </c>
      <c r="BH35" s="253"/>
      <c r="BI35" s="643" t="str">
        <f t="shared" si="6"/>
        <v xml:space="preserve">  </v>
      </c>
      <c r="BJ35" s="253" t="s">
        <v>191</v>
      </c>
      <c r="BK35" s="23" t="s">
        <v>960</v>
      </c>
      <c r="BL35" s="253" t="s">
        <v>191</v>
      </c>
      <c r="BM35" s="162"/>
      <c r="BN35" s="818" t="str">
        <f t="shared" si="8"/>
        <v xml:space="preserve">  </v>
      </c>
      <c r="BO35" s="942" t="str">
        <f t="shared" si="9"/>
        <v xml:space="preserve">  </v>
      </c>
      <c r="BP35" s="784" t="s">
        <v>191</v>
      </c>
      <c r="BQ35" s="253"/>
      <c r="BR35" s="253" t="s">
        <v>191</v>
      </c>
      <c r="BS35" s="163"/>
      <c r="BT35" s="818"/>
      <c r="BU35" s="253" t="s">
        <v>191</v>
      </c>
      <c r="BV35" s="253" t="s">
        <v>191</v>
      </c>
      <c r="BW35" s="163" t="str">
        <f t="shared" si="12"/>
        <v xml:space="preserve">  </v>
      </c>
      <c r="BX35" s="643" t="str">
        <f t="shared" si="13"/>
        <v xml:space="preserve">  </v>
      </c>
      <c r="BY35" s="257"/>
      <c r="BZ35" s="253" t="s">
        <v>191</v>
      </c>
      <c r="CA35" s="254">
        <v>1</v>
      </c>
      <c r="CB35" s="163"/>
      <c r="CC35" s="643"/>
      <c r="CD35" s="253" t="s">
        <v>191</v>
      </c>
      <c r="CE35" s="253" t="s">
        <v>191</v>
      </c>
      <c r="CF35" s="174" t="str">
        <f t="shared" si="0"/>
        <v xml:space="preserve">  </v>
      </c>
      <c r="CG35" s="818" t="str">
        <f t="shared" si="16"/>
        <v xml:space="preserve">  </v>
      </c>
      <c r="CH35" s="784" t="s">
        <v>191</v>
      </c>
      <c r="CI35" s="253"/>
      <c r="CJ35" s="253"/>
      <c r="CK35" s="253"/>
      <c r="CL35" s="253"/>
      <c r="CM35" s="253" t="s">
        <v>191</v>
      </c>
      <c r="CN35" s="253" t="s">
        <v>191</v>
      </c>
      <c r="CO35" s="253"/>
      <c r="CP35" s="818" t="str">
        <f t="shared" si="20"/>
        <v xml:space="preserve">  </v>
      </c>
      <c r="CQ35" s="253" t="s">
        <v>191</v>
      </c>
      <c r="CR35" s="353"/>
      <c r="CS35" s="353"/>
    </row>
    <row r="36" spans="1:97" ht="30" x14ac:dyDescent="0.25">
      <c r="A36" s="906" t="s">
        <v>2102</v>
      </c>
      <c r="B36" s="425" t="s">
        <v>1208</v>
      </c>
      <c r="C36" s="219" t="s">
        <v>599</v>
      </c>
      <c r="D36" s="219">
        <v>9</v>
      </c>
      <c r="E36" s="420">
        <v>1004185</v>
      </c>
      <c r="F36" s="472">
        <v>1</v>
      </c>
      <c r="G36" s="436">
        <v>11452600</v>
      </c>
      <c r="H36" s="436">
        <v>201002170940</v>
      </c>
      <c r="I36" s="436"/>
      <c r="J36" s="376" t="s">
        <v>706</v>
      </c>
      <c r="K36" s="926" t="s">
        <v>2614</v>
      </c>
      <c r="L36" s="413" t="s">
        <v>1694</v>
      </c>
      <c r="M36" s="31" t="s">
        <v>43</v>
      </c>
      <c r="N36" s="435"/>
      <c r="O36" s="219"/>
      <c r="P36" s="332">
        <v>40226</v>
      </c>
      <c r="Q36" s="326">
        <v>0.40277777777777773</v>
      </c>
      <c r="R36" s="297" t="s">
        <v>1637</v>
      </c>
      <c r="S36" s="528"/>
      <c r="T36" s="528"/>
      <c r="U36" s="528"/>
      <c r="V36" s="528"/>
      <c r="W36" s="528"/>
      <c r="X36" s="528"/>
      <c r="Y36" s="643"/>
      <c r="Z36" s="528"/>
      <c r="AA36" s="528"/>
      <c r="AB36" s="528"/>
      <c r="AC36" s="528"/>
      <c r="AD36" s="528"/>
      <c r="AE36" s="528"/>
      <c r="AF36" s="643"/>
      <c r="AG36" s="528"/>
      <c r="AH36" s="528"/>
      <c r="AI36" s="528"/>
      <c r="AJ36" s="528"/>
      <c r="AK36" s="528"/>
      <c r="AL36" s="528"/>
      <c r="AM36" s="643"/>
      <c r="AN36" s="234">
        <v>7.8954599761051343</v>
      </c>
      <c r="AO36" s="234">
        <v>1.7143900969203094</v>
      </c>
      <c r="AP36" s="234">
        <f>AO36/AN36*100</f>
        <v>21.713618992544443</v>
      </c>
      <c r="AQ36" s="530">
        <v>3</v>
      </c>
      <c r="AR36" s="643" t="str">
        <f t="shared" si="1"/>
        <v xml:space="preserve">  </v>
      </c>
      <c r="AS36" s="530"/>
      <c r="AT36" s="64" t="s">
        <v>823</v>
      </c>
      <c r="AU36" s="65">
        <v>3.9785156257243326</v>
      </c>
      <c r="AV36" s="65"/>
      <c r="AW36" s="162" t="str">
        <f t="shared" si="2"/>
        <v xml:space="preserve">  </v>
      </c>
      <c r="AX36" s="643" t="str">
        <f t="shared" si="3"/>
        <v xml:space="preserve">  </v>
      </c>
      <c r="AY36" s="64" t="s">
        <v>827</v>
      </c>
      <c r="AZ36" s="62">
        <v>0.17148491403537597</v>
      </c>
      <c r="BA36" s="62">
        <v>4.4755254364896996E-3</v>
      </c>
      <c r="BB36" s="162" t="str">
        <f t="shared" si="4"/>
        <v xml:space="preserve">  </v>
      </c>
      <c r="BC36" s="643" t="str">
        <f t="shared" si="5"/>
        <v xml:space="preserve">  </v>
      </c>
      <c r="BD36" s="785"/>
      <c r="BE36" s="76" t="s">
        <v>819</v>
      </c>
      <c r="BF36" s="89">
        <v>2.9031178551385968</v>
      </c>
      <c r="BG36" s="75"/>
      <c r="BH36" s="162" t="str">
        <f>IF(BF36&lt;BH$7,"E, &lt;PRL",IF(BF36&gt;BH$7,"  ",))</f>
        <v xml:space="preserve">  </v>
      </c>
      <c r="BI36" s="643" t="str">
        <f t="shared" si="6"/>
        <v xml:space="preserve">  </v>
      </c>
      <c r="BJ36" s="76" t="s">
        <v>185</v>
      </c>
      <c r="BK36" s="61">
        <v>0.11741067011360513</v>
      </c>
      <c r="BL36" s="76"/>
      <c r="BM36" s="162" t="str">
        <f t="shared" si="23"/>
        <v xml:space="preserve">  </v>
      </c>
      <c r="BN36" s="818" t="str">
        <f t="shared" si="8"/>
        <v xml:space="preserve">  </v>
      </c>
      <c r="BO36" s="942" t="str">
        <f t="shared" si="9"/>
        <v xml:space="preserve">  </v>
      </c>
      <c r="BP36" s="778">
        <f>BK36/BF36*100</f>
        <v>4.0442956838898247</v>
      </c>
      <c r="BQ36" s="150">
        <v>357.62483907268552</v>
      </c>
      <c r="BR36" s="75"/>
      <c r="BS36" s="163" t="str">
        <f t="shared" si="10"/>
        <v xml:space="preserve">  </v>
      </c>
      <c r="BT36" s="818" t="str">
        <f t="shared" si="11"/>
        <v xml:space="preserve">  </v>
      </c>
      <c r="BU36" s="61">
        <v>1.9293047835739383</v>
      </c>
      <c r="BV36" s="76"/>
      <c r="BW36" s="163" t="str">
        <f t="shared" si="12"/>
        <v>E, &lt;PRL</v>
      </c>
      <c r="BX36" s="643" t="str">
        <f t="shared" si="13"/>
        <v>E, &lt;RL</v>
      </c>
      <c r="BY36" s="234">
        <v>7.1480021013768589</v>
      </c>
      <c r="BZ36" s="76"/>
      <c r="CA36" s="80">
        <v>1</v>
      </c>
      <c r="CB36" s="163" t="str">
        <f t="shared" si="14"/>
        <v xml:space="preserve">  </v>
      </c>
      <c r="CC36" s="643" t="str">
        <f t="shared" si="15"/>
        <v xml:space="preserve">  </v>
      </c>
      <c r="CD36" s="62">
        <v>6.133446964407243E-2</v>
      </c>
      <c r="CE36" s="76"/>
      <c r="CF36" s="174" t="str">
        <f t="shared" si="0"/>
        <v xml:space="preserve">  </v>
      </c>
      <c r="CG36" s="818" t="str">
        <f t="shared" si="16"/>
        <v>&lt;MDL</v>
      </c>
      <c r="CH36" s="888">
        <f>BY36/BQ36*100</f>
        <v>1.998743185711455</v>
      </c>
      <c r="CI36" s="61">
        <v>14.44016433330154</v>
      </c>
      <c r="CJ36" s="61"/>
      <c r="CK36" s="163" t="str">
        <f t="shared" si="17"/>
        <v xml:space="preserve">  </v>
      </c>
      <c r="CL36" s="643" t="str">
        <f t="shared" si="18"/>
        <v xml:space="preserve">  </v>
      </c>
      <c r="CM36" s="61">
        <v>0.13229053776314947</v>
      </c>
      <c r="CN36" s="76"/>
      <c r="CO36" s="174" t="str">
        <f t="shared" ref="CO36:CO41" si="24">IF(CM36&lt;CO$7,"E, &lt;PRL",IF(CM36&gt;CO$7,"  ",))</f>
        <v>E, &lt;PRL</v>
      </c>
      <c r="CP36" s="818" t="str">
        <f t="shared" si="20"/>
        <v>E, &lt;RL</v>
      </c>
      <c r="CQ36" s="61">
        <f>CI36/BQ36*100</f>
        <v>4.0377968070519419</v>
      </c>
      <c r="CR36" s="61">
        <f>100*CM36/BU36</f>
        <v>6.8569019726415661</v>
      </c>
      <c r="CS36" s="55"/>
    </row>
    <row r="37" spans="1:97" ht="34.5" x14ac:dyDescent="0.25">
      <c r="A37" s="906" t="s">
        <v>2103</v>
      </c>
      <c r="B37" s="425" t="s">
        <v>1209</v>
      </c>
      <c r="C37" s="219" t="s">
        <v>599</v>
      </c>
      <c r="D37" s="219">
        <v>9</v>
      </c>
      <c r="E37" s="424">
        <v>1004186</v>
      </c>
      <c r="F37" s="472">
        <v>1</v>
      </c>
      <c r="G37" s="419">
        <v>11452900</v>
      </c>
      <c r="H37" s="419">
        <v>201002171030</v>
      </c>
      <c r="I37" s="419"/>
      <c r="J37" s="376" t="s">
        <v>707</v>
      </c>
      <c r="K37" s="926" t="s">
        <v>2616</v>
      </c>
      <c r="L37" s="415" t="s">
        <v>746</v>
      </c>
      <c r="M37" s="31" t="s">
        <v>44</v>
      </c>
      <c r="N37" s="31"/>
      <c r="O37" s="219"/>
      <c r="P37" s="332">
        <v>40226</v>
      </c>
      <c r="Q37" s="326">
        <v>0.4375</v>
      </c>
      <c r="R37" s="295" t="s">
        <v>1638</v>
      </c>
      <c r="S37" s="528"/>
      <c r="T37" s="528"/>
      <c r="U37" s="528"/>
      <c r="V37" s="528"/>
      <c r="W37" s="528"/>
      <c r="X37" s="528"/>
      <c r="Y37" s="643"/>
      <c r="Z37" s="528"/>
      <c r="AA37" s="528"/>
      <c r="AB37" s="528"/>
      <c r="AC37" s="528"/>
      <c r="AD37" s="528"/>
      <c r="AE37" s="528"/>
      <c r="AF37" s="643"/>
      <c r="AG37" s="528"/>
      <c r="AH37" s="528"/>
      <c r="AI37" s="528"/>
      <c r="AJ37" s="528"/>
      <c r="AK37" s="528"/>
      <c r="AL37" s="528"/>
      <c r="AM37" s="643"/>
      <c r="AN37" s="234">
        <v>33.638888888888914</v>
      </c>
      <c r="AO37" s="234">
        <v>1.830174045558798</v>
      </c>
      <c r="AP37" s="234">
        <f>AO37/AN37*100</f>
        <v>5.4406495161120301</v>
      </c>
      <c r="AQ37" s="530">
        <v>3</v>
      </c>
      <c r="AR37" s="643" t="str">
        <f t="shared" si="1"/>
        <v xml:space="preserve">  </v>
      </c>
      <c r="AS37" s="530"/>
      <c r="AT37" s="64" t="s">
        <v>824</v>
      </c>
      <c r="AU37" s="65">
        <v>7.5500460355181707</v>
      </c>
      <c r="AV37" s="65"/>
      <c r="AW37" s="162" t="str">
        <f t="shared" si="2"/>
        <v xml:space="preserve">  </v>
      </c>
      <c r="AX37" s="643" t="str">
        <f t="shared" si="3"/>
        <v xml:space="preserve">  </v>
      </c>
      <c r="AY37" s="64" t="s">
        <v>828</v>
      </c>
      <c r="AZ37" s="62">
        <v>0.80572901097072669</v>
      </c>
      <c r="BA37" s="62"/>
      <c r="BB37" s="162" t="str">
        <f t="shared" si="4"/>
        <v xml:space="preserve">  </v>
      </c>
      <c r="BC37" s="643" t="str">
        <f t="shared" si="5"/>
        <v xml:space="preserve">  </v>
      </c>
      <c r="BD37" s="785"/>
      <c r="BE37" s="76" t="s">
        <v>181</v>
      </c>
      <c r="BF37" s="89">
        <v>3.364101406073936</v>
      </c>
      <c r="BG37" s="89">
        <v>3.4118979967137752E-2</v>
      </c>
      <c r="BH37" s="162" t="str">
        <f t="shared" ref="BH37:BH92" si="25">IF(BF37&lt;BH$7,"E, &lt;PRL",IF(BF37&gt;BH$7,"  ",))</f>
        <v xml:space="preserve">  </v>
      </c>
      <c r="BI37" s="643" t="str">
        <f t="shared" si="6"/>
        <v xml:space="preserve">  </v>
      </c>
      <c r="BJ37" s="76" t="s">
        <v>181</v>
      </c>
      <c r="BK37" s="61">
        <v>0.36495703406592556</v>
      </c>
      <c r="BL37" s="76"/>
      <c r="BM37" s="162" t="str">
        <f t="shared" si="23"/>
        <v xml:space="preserve">  </v>
      </c>
      <c r="BN37" s="818" t="str">
        <f t="shared" si="8"/>
        <v xml:space="preserve">  </v>
      </c>
      <c r="BO37" s="942" t="str">
        <f t="shared" si="9"/>
        <v xml:space="preserve">  </v>
      </c>
      <c r="BP37" s="778">
        <f>BK37/BF37*100</f>
        <v>10.848574106802788</v>
      </c>
      <c r="BQ37" s="150">
        <v>386.63998919655796</v>
      </c>
      <c r="BR37" s="75"/>
      <c r="BS37" s="163" t="str">
        <f t="shared" si="10"/>
        <v xml:space="preserve">  </v>
      </c>
      <c r="BT37" s="818" t="str">
        <f t="shared" si="11"/>
        <v xml:space="preserve">  </v>
      </c>
      <c r="BU37" s="61">
        <v>12.937348000049095</v>
      </c>
      <c r="BV37" s="76"/>
      <c r="BW37" s="163" t="str">
        <f t="shared" si="12"/>
        <v xml:space="preserve">  </v>
      </c>
      <c r="BX37" s="643" t="str">
        <f t="shared" si="13"/>
        <v xml:space="preserve">  </v>
      </c>
      <c r="BY37" s="234">
        <v>17.626099067339933</v>
      </c>
      <c r="BZ37" s="76"/>
      <c r="CA37" s="80">
        <v>1</v>
      </c>
      <c r="CB37" s="163" t="str">
        <f t="shared" si="14"/>
        <v xml:space="preserve">  </v>
      </c>
      <c r="CC37" s="643" t="str">
        <f t="shared" si="15"/>
        <v xml:space="preserve">  </v>
      </c>
      <c r="CD37" s="62">
        <v>0.57284821968854827</v>
      </c>
      <c r="CE37" s="76"/>
      <c r="CF37" s="174" t="str">
        <f t="shared" si="0"/>
        <v xml:space="preserve">  </v>
      </c>
      <c r="CG37" s="818" t="str">
        <f t="shared" si="16"/>
        <v xml:space="preserve">  </v>
      </c>
      <c r="CH37" s="888">
        <f>BY37/BQ37*100</f>
        <v>4.5587884232997098</v>
      </c>
      <c r="CI37" s="61">
        <v>15.427033335182962</v>
      </c>
      <c r="CJ37" s="61"/>
      <c r="CK37" s="163" t="str">
        <f t="shared" si="17"/>
        <v xml:space="preserve">  </v>
      </c>
      <c r="CL37" s="643" t="str">
        <f t="shared" si="18"/>
        <v xml:space="preserve">  </v>
      </c>
      <c r="CM37" s="61">
        <v>0.50394975561597732</v>
      </c>
      <c r="CN37" s="76"/>
      <c r="CO37" s="174" t="str">
        <f t="shared" si="24"/>
        <v xml:space="preserve">  </v>
      </c>
      <c r="CP37" s="818" t="str">
        <f t="shared" si="20"/>
        <v xml:space="preserve">  </v>
      </c>
      <c r="CQ37" s="61">
        <f>CI37/BQ37*100</f>
        <v>3.990025286117068</v>
      </c>
      <c r="CR37" s="61">
        <f>100*CM37/BU37</f>
        <v>3.8953095766927266</v>
      </c>
      <c r="CS37" s="55"/>
    </row>
    <row r="38" spans="1:97" x14ac:dyDescent="0.25">
      <c r="A38" s="906" t="s">
        <v>2104</v>
      </c>
      <c r="B38" s="425" t="s">
        <v>1210</v>
      </c>
      <c r="C38" s="305" t="s">
        <v>601</v>
      </c>
      <c r="D38" s="305">
        <v>2</v>
      </c>
      <c r="E38" s="417"/>
      <c r="F38" s="472">
        <v>4</v>
      </c>
      <c r="G38" s="419">
        <v>88888823</v>
      </c>
      <c r="H38" s="419">
        <v>201002171700</v>
      </c>
      <c r="I38" s="419"/>
      <c r="J38" s="376" t="s">
        <v>708</v>
      </c>
      <c r="K38" s="910" t="s">
        <v>137</v>
      </c>
      <c r="L38" s="418"/>
      <c r="M38" s="31" t="s">
        <v>137</v>
      </c>
      <c r="N38" s="31"/>
      <c r="O38" s="219" t="s">
        <v>137</v>
      </c>
      <c r="P38" s="332">
        <v>40226</v>
      </c>
      <c r="Q38" s="326">
        <v>0.70833333333333337</v>
      </c>
      <c r="R38" s="389"/>
      <c r="S38" s="528"/>
      <c r="T38" s="528"/>
      <c r="U38" s="528"/>
      <c r="V38" s="528"/>
      <c r="W38" s="528"/>
      <c r="X38" s="528"/>
      <c r="Y38" s="643"/>
      <c r="Z38" s="528"/>
      <c r="AA38" s="528"/>
      <c r="AB38" s="528"/>
      <c r="AC38" s="528"/>
      <c r="AD38" s="528"/>
      <c r="AE38" s="528"/>
      <c r="AF38" s="643"/>
      <c r="AG38" s="528"/>
      <c r="AH38" s="528"/>
      <c r="AI38" s="528"/>
      <c r="AJ38" s="528"/>
      <c r="AK38" s="528"/>
      <c r="AL38" s="528"/>
      <c r="AM38" s="643"/>
      <c r="AN38" s="234">
        <v>1.3333333333333239</v>
      </c>
      <c r="AO38" s="234">
        <v>3.0022213997860723</v>
      </c>
      <c r="AP38" s="234">
        <f>AO38/AN38*100</f>
        <v>225.166604983957</v>
      </c>
      <c r="AQ38" s="530">
        <v>3</v>
      </c>
      <c r="AR38" s="643" t="str">
        <f t="shared" si="1"/>
        <v xml:space="preserve">  </v>
      </c>
      <c r="AS38" s="530"/>
      <c r="AT38" s="64" t="s">
        <v>825</v>
      </c>
      <c r="AU38" s="81">
        <v>-4.3005328769952417E-2</v>
      </c>
      <c r="AV38" s="82"/>
      <c r="AW38" s="162" t="str">
        <f t="shared" si="2"/>
        <v>E, &lt;PRL</v>
      </c>
      <c r="AX38" s="643" t="str">
        <f t="shared" si="3"/>
        <v>&lt;MDL</v>
      </c>
      <c r="AY38" s="64" t="s">
        <v>838</v>
      </c>
      <c r="AZ38" s="81">
        <v>-5.1273461165331491E-3</v>
      </c>
      <c r="BA38" s="82" t="s">
        <v>88</v>
      </c>
      <c r="BB38" s="162" t="str">
        <f t="shared" si="4"/>
        <v>E, &lt;PRL</v>
      </c>
      <c r="BC38" s="643" t="str">
        <f t="shared" si="5"/>
        <v>&lt;MDL</v>
      </c>
      <c r="BD38" s="785"/>
      <c r="BE38" s="76" t="s">
        <v>178</v>
      </c>
      <c r="BF38" s="81">
        <v>-0.10210849266472972</v>
      </c>
      <c r="BG38" s="82" t="s">
        <v>88</v>
      </c>
      <c r="BH38" s="162" t="str">
        <f t="shared" si="25"/>
        <v>E, &lt;PRL</v>
      </c>
      <c r="BI38" s="643" t="str">
        <f t="shared" si="6"/>
        <v>&lt;MDL</v>
      </c>
      <c r="BJ38" s="76" t="s">
        <v>840</v>
      </c>
      <c r="BK38" s="61">
        <v>2.1698960254369279E-2</v>
      </c>
      <c r="BL38" s="76"/>
      <c r="BM38" s="162" t="str">
        <f t="shared" si="23"/>
        <v xml:space="preserve">  </v>
      </c>
      <c r="BN38" s="818" t="str">
        <f t="shared" si="8"/>
        <v xml:space="preserve">  </v>
      </c>
      <c r="BO38" s="942" t="str">
        <f t="shared" si="9"/>
        <v>E, &lt;RL</v>
      </c>
      <c r="BP38" s="790" t="s">
        <v>88</v>
      </c>
      <c r="BQ38" s="61" t="s">
        <v>88</v>
      </c>
      <c r="BR38" s="75"/>
      <c r="BS38" s="163" t="str">
        <f t="shared" si="10"/>
        <v xml:space="preserve">  </v>
      </c>
      <c r="BT38" s="818"/>
      <c r="BU38" s="854">
        <v>0.75261702588316504</v>
      </c>
      <c r="BV38" s="76"/>
      <c r="BW38" s="163" t="str">
        <f t="shared" si="12"/>
        <v>E, &lt;PRL</v>
      </c>
      <c r="BX38" s="643" t="str">
        <f t="shared" si="13"/>
        <v>E, &lt;RL</v>
      </c>
      <c r="BY38" s="553" t="s">
        <v>88</v>
      </c>
      <c r="BZ38" s="76"/>
      <c r="CA38" s="80">
        <v>1</v>
      </c>
      <c r="CB38" s="163" t="str">
        <f t="shared" si="14"/>
        <v xml:space="preserve">  </v>
      </c>
      <c r="CC38" s="643" t="s">
        <v>88</v>
      </c>
      <c r="CD38" s="188">
        <v>0</v>
      </c>
      <c r="CE38" s="76" t="s">
        <v>88</v>
      </c>
      <c r="CF38" s="174" t="str">
        <f t="shared" si="0"/>
        <v>E, &lt;PRL</v>
      </c>
      <c r="CG38" s="818" t="str">
        <f t="shared" si="16"/>
        <v>&lt;MDL</v>
      </c>
      <c r="CH38" s="785" t="s">
        <v>88</v>
      </c>
      <c r="CI38" s="61" t="s">
        <v>88</v>
      </c>
      <c r="CJ38" s="61"/>
      <c r="CK38" s="163" t="str">
        <f t="shared" si="17"/>
        <v xml:space="preserve">  </v>
      </c>
      <c r="CL38" s="818" t="s">
        <v>88</v>
      </c>
      <c r="CM38" s="61" t="s">
        <v>88</v>
      </c>
      <c r="CN38" s="76"/>
      <c r="CO38" s="174" t="str">
        <f t="shared" si="24"/>
        <v xml:space="preserve">  </v>
      </c>
      <c r="CP38" s="818" t="s">
        <v>88</v>
      </c>
      <c r="CQ38" s="61" t="s">
        <v>88</v>
      </c>
      <c r="CR38" s="55"/>
      <c r="CS38" s="55"/>
    </row>
    <row r="39" spans="1:97" ht="30" x14ac:dyDescent="0.25">
      <c r="A39" s="906" t="s">
        <v>2105</v>
      </c>
      <c r="B39" s="390" t="s">
        <v>1211</v>
      </c>
      <c r="C39" s="18" t="s">
        <v>599</v>
      </c>
      <c r="D39" s="219">
        <v>9</v>
      </c>
      <c r="E39" s="437">
        <v>1004187</v>
      </c>
      <c r="F39" s="472">
        <v>1</v>
      </c>
      <c r="G39" s="233">
        <v>11452600</v>
      </c>
      <c r="H39" s="233">
        <v>201003091050</v>
      </c>
      <c r="I39" s="233"/>
      <c r="J39" s="390" t="s">
        <v>709</v>
      </c>
      <c r="K39" s="926" t="s">
        <v>2614</v>
      </c>
      <c r="L39" s="413" t="s">
        <v>1694</v>
      </c>
      <c r="M39" s="18" t="s">
        <v>43</v>
      </c>
      <c r="N39" s="18"/>
      <c r="O39" s="18"/>
      <c r="P39" s="292">
        <v>40246</v>
      </c>
      <c r="Q39" s="459">
        <v>0.4513888888888889</v>
      </c>
      <c r="R39" s="391" t="s">
        <v>1639</v>
      </c>
      <c r="S39" s="533"/>
      <c r="T39" s="533"/>
      <c r="U39" s="533"/>
      <c r="V39" s="533"/>
      <c r="W39" s="533"/>
      <c r="X39" s="533"/>
      <c r="Y39" s="643"/>
      <c r="Z39" s="533"/>
      <c r="AA39" s="533"/>
      <c r="AB39" s="533"/>
      <c r="AC39" s="533"/>
      <c r="AD39" s="533"/>
      <c r="AE39" s="533"/>
      <c r="AF39" s="643"/>
      <c r="AG39" s="533"/>
      <c r="AH39" s="533"/>
      <c r="AI39" s="533"/>
      <c r="AJ39" s="533"/>
      <c r="AK39" s="533"/>
      <c r="AL39" s="533"/>
      <c r="AM39" s="643"/>
      <c r="AN39" s="322">
        <v>12.566534914360998</v>
      </c>
      <c r="AO39" s="322">
        <v>1.0915199450710014</v>
      </c>
      <c r="AP39" s="322">
        <f>AO39/AN39*100</f>
        <v>8.6859261722466989</v>
      </c>
      <c r="AQ39" s="658">
        <v>3</v>
      </c>
      <c r="AR39" s="643" t="str">
        <f t="shared" si="1"/>
        <v xml:space="preserve">  </v>
      </c>
      <c r="AS39" s="658"/>
      <c r="AT39" s="176" t="s">
        <v>187</v>
      </c>
      <c r="AU39" s="222">
        <v>3.4610664877416673</v>
      </c>
      <c r="AV39" s="222"/>
      <c r="AW39" s="162" t="str">
        <f t="shared" si="2"/>
        <v xml:space="preserve">  </v>
      </c>
      <c r="AX39" s="643" t="str">
        <f t="shared" si="3"/>
        <v xml:space="preserve">  </v>
      </c>
      <c r="AY39" s="176" t="s">
        <v>187</v>
      </c>
      <c r="AZ39" s="179">
        <v>0.14521191914787546</v>
      </c>
      <c r="BA39" s="179"/>
      <c r="BB39" s="162" t="str">
        <f t="shared" si="4"/>
        <v xml:space="preserve">  </v>
      </c>
      <c r="BC39" s="643" t="str">
        <f t="shared" si="5"/>
        <v xml:space="preserve">  </v>
      </c>
      <c r="BD39" s="786"/>
      <c r="BE39" s="176" t="s">
        <v>818</v>
      </c>
      <c r="BF39" s="177">
        <v>2.7215186549189485</v>
      </c>
      <c r="BG39" s="178"/>
      <c r="BH39" s="162" t="str">
        <f t="shared" si="25"/>
        <v xml:space="preserve">  </v>
      </c>
      <c r="BI39" s="643" t="str">
        <f t="shared" si="6"/>
        <v xml:space="preserve">  </v>
      </c>
      <c r="BJ39" s="176" t="s">
        <v>818</v>
      </c>
      <c r="BK39" s="222">
        <v>0.10461519069274192</v>
      </c>
      <c r="BL39" s="176"/>
      <c r="BM39" s="162" t="str">
        <f t="shared" si="23"/>
        <v xml:space="preserve">  </v>
      </c>
      <c r="BN39" s="818" t="str">
        <f t="shared" si="8"/>
        <v xml:space="preserve">  </v>
      </c>
      <c r="BO39" s="942" t="str">
        <f t="shared" si="9"/>
        <v xml:space="preserve">  </v>
      </c>
      <c r="BP39" s="823">
        <f>BK39/BF39*100</f>
        <v>3.8440004996349191</v>
      </c>
      <c r="BQ39" s="188">
        <v>303.42788868038542</v>
      </c>
      <c r="BR39" s="178"/>
      <c r="BS39" s="163" t="str">
        <f t="shared" si="10"/>
        <v xml:space="preserve">  </v>
      </c>
      <c r="BT39" s="818" t="str">
        <f t="shared" si="11"/>
        <v xml:space="preserve">  </v>
      </c>
      <c r="BU39" s="222">
        <v>3.1540741437869211</v>
      </c>
      <c r="BV39" s="176"/>
      <c r="BW39" s="163" t="str">
        <f t="shared" si="12"/>
        <v xml:space="preserve">  </v>
      </c>
      <c r="BX39" s="643" t="str">
        <f t="shared" si="13"/>
        <v xml:space="preserve">  </v>
      </c>
      <c r="BY39" s="322">
        <v>4.6063217078404231</v>
      </c>
      <c r="BZ39" s="222"/>
      <c r="CA39" s="176">
        <v>1</v>
      </c>
      <c r="CB39" s="163" t="str">
        <f t="shared" si="14"/>
        <v xml:space="preserve">  </v>
      </c>
      <c r="CC39" s="643" t="str">
        <f t="shared" si="15"/>
        <v xml:space="preserve">  </v>
      </c>
      <c r="CD39" s="222">
        <v>5.8079708490161794E-2</v>
      </c>
      <c r="CE39" s="222"/>
      <c r="CF39" s="174" t="str">
        <f t="shared" si="0"/>
        <v>E, &lt;PRL</v>
      </c>
      <c r="CG39" s="818" t="str">
        <f t="shared" si="16"/>
        <v>&lt;MDL</v>
      </c>
      <c r="CH39" s="889">
        <f>BY39/BQ39*100</f>
        <v>1.5180943742097728</v>
      </c>
      <c r="CI39" s="222">
        <v>8.9562214646545968</v>
      </c>
      <c r="CJ39" s="222"/>
      <c r="CK39" s="163" t="str">
        <f t="shared" si="17"/>
        <v xml:space="preserve">  </v>
      </c>
      <c r="CL39" s="643" t="str">
        <f t="shared" si="18"/>
        <v xml:space="preserve">  </v>
      </c>
      <c r="CM39" s="222">
        <v>0.1221302926998354</v>
      </c>
      <c r="CN39" s="176"/>
      <c r="CO39" s="174" t="str">
        <f t="shared" si="24"/>
        <v>E, &lt;PRL</v>
      </c>
      <c r="CP39" s="818" t="str">
        <f t="shared" si="20"/>
        <v>E, &lt;RL</v>
      </c>
      <c r="CQ39" s="222">
        <f>CI39/BQ39*100</f>
        <v>2.9516803823160096</v>
      </c>
      <c r="CR39" s="222">
        <f>100*CM39/BU39</f>
        <v>3.8721439995446767</v>
      </c>
      <c r="CS39" s="175"/>
    </row>
    <row r="40" spans="1:97" ht="34.5" x14ac:dyDescent="0.25">
      <c r="A40" s="906" t="s">
        <v>2106</v>
      </c>
      <c r="B40" s="421" t="s">
        <v>1212</v>
      </c>
      <c r="C40" s="310" t="s">
        <v>599</v>
      </c>
      <c r="D40" s="219">
        <v>9</v>
      </c>
      <c r="E40" s="424">
        <v>1004188</v>
      </c>
      <c r="F40" s="472">
        <v>1</v>
      </c>
      <c r="G40" s="309">
        <v>11452900</v>
      </c>
      <c r="H40" s="309">
        <v>201003091700</v>
      </c>
      <c r="I40" s="309"/>
      <c r="J40" s="387" t="s">
        <v>710</v>
      </c>
      <c r="K40" s="926" t="s">
        <v>2616</v>
      </c>
      <c r="L40" s="415" t="s">
        <v>746</v>
      </c>
      <c r="M40" s="405" t="s">
        <v>44</v>
      </c>
      <c r="N40" s="405"/>
      <c r="O40" s="310"/>
      <c r="P40" s="402">
        <v>40246</v>
      </c>
      <c r="Q40" s="327">
        <v>0.70833333333333337</v>
      </c>
      <c r="R40" s="295" t="s">
        <v>1640</v>
      </c>
      <c r="S40" s="529"/>
      <c r="T40" s="529"/>
      <c r="U40" s="529"/>
      <c r="V40" s="529"/>
      <c r="W40" s="529"/>
      <c r="X40" s="529"/>
      <c r="Y40" s="643"/>
      <c r="Z40" s="529"/>
      <c r="AA40" s="529"/>
      <c r="AB40" s="529"/>
      <c r="AC40" s="529"/>
      <c r="AD40" s="529"/>
      <c r="AE40" s="529"/>
      <c r="AF40" s="643"/>
      <c r="AG40" s="529"/>
      <c r="AH40" s="529"/>
      <c r="AI40" s="529"/>
      <c r="AJ40" s="529"/>
      <c r="AK40" s="529"/>
      <c r="AL40" s="529"/>
      <c r="AM40" s="643"/>
      <c r="AN40" s="266">
        <v>18.246031746031736</v>
      </c>
      <c r="AO40" s="266">
        <v>1.2238959885458265</v>
      </c>
      <c r="AP40" s="266">
        <f>AO40/AN40*100</f>
        <v>6.7077379102555126</v>
      </c>
      <c r="AQ40" s="656">
        <v>3</v>
      </c>
      <c r="AR40" s="643" t="str">
        <f t="shared" si="1"/>
        <v xml:space="preserve">  </v>
      </c>
      <c r="AS40" s="656"/>
      <c r="AT40" s="361" t="s">
        <v>826</v>
      </c>
      <c r="AU40" s="362">
        <v>7.687129638466863</v>
      </c>
      <c r="AV40" s="362"/>
      <c r="AW40" s="162" t="str">
        <f t="shared" si="2"/>
        <v xml:space="preserve">  </v>
      </c>
      <c r="AX40" s="643" t="str">
        <f t="shared" si="3"/>
        <v xml:space="preserve">  </v>
      </c>
      <c r="AY40" s="361" t="s">
        <v>826</v>
      </c>
      <c r="AZ40" s="256">
        <v>0.35846272282485692</v>
      </c>
      <c r="BA40" s="256"/>
      <c r="BB40" s="162" t="str">
        <f t="shared" si="4"/>
        <v xml:space="preserve">  </v>
      </c>
      <c r="BC40" s="643" t="str">
        <f t="shared" si="5"/>
        <v xml:space="preserve">  </v>
      </c>
      <c r="BD40" s="787"/>
      <c r="BE40" s="254" t="s">
        <v>821</v>
      </c>
      <c r="BF40" s="255">
        <v>3.82046710063831</v>
      </c>
      <c r="BG40" s="75"/>
      <c r="BH40" s="162" t="str">
        <f t="shared" si="25"/>
        <v xml:space="preserve">  </v>
      </c>
      <c r="BI40" s="643" t="str">
        <f t="shared" si="6"/>
        <v xml:space="preserve">  </v>
      </c>
      <c r="BJ40" s="254" t="s">
        <v>821</v>
      </c>
      <c r="BK40" s="347">
        <v>0.2858605769253274</v>
      </c>
      <c r="BL40" s="254"/>
      <c r="BM40" s="162" t="str">
        <f t="shared" si="23"/>
        <v xml:space="preserve">  </v>
      </c>
      <c r="BN40" s="818" t="str">
        <f t="shared" si="8"/>
        <v xml:space="preserve">  </v>
      </c>
      <c r="BO40" s="942" t="str">
        <f t="shared" si="9"/>
        <v xml:space="preserve">  </v>
      </c>
      <c r="BP40" s="824">
        <f>BK40/BF40*100</f>
        <v>7.4823462523094841</v>
      </c>
      <c r="BQ40" s="363">
        <v>354.74054542442099</v>
      </c>
      <c r="BR40" s="75"/>
      <c r="BS40" s="163" t="str">
        <f t="shared" si="10"/>
        <v xml:space="preserve">  </v>
      </c>
      <c r="BT40" s="818" t="str">
        <f t="shared" si="11"/>
        <v xml:space="preserve">  </v>
      </c>
      <c r="BU40" s="347">
        <v>5.4784214343975375</v>
      </c>
      <c r="BV40" s="254"/>
      <c r="BW40" s="163" t="str">
        <f t="shared" si="12"/>
        <v xml:space="preserve">  </v>
      </c>
      <c r="BX40" s="643" t="str">
        <f>IF(BU40&lt;BX$5,"&lt;MDL",IF(BU40&lt;BX$6,"E, &lt;RL",IF(BU40&gt;BX$6,"  ",)))</f>
        <v xml:space="preserve">  </v>
      </c>
      <c r="BY40" s="266">
        <v>10.481903594301087</v>
      </c>
      <c r="BZ40" s="347"/>
      <c r="CA40" s="254">
        <v>1</v>
      </c>
      <c r="CB40" s="163" t="str">
        <f t="shared" si="14"/>
        <v xml:space="preserve">  </v>
      </c>
      <c r="CC40" s="643" t="str">
        <f t="shared" si="15"/>
        <v xml:space="preserve">  </v>
      </c>
      <c r="CD40" s="347">
        <v>0.20090315222410435</v>
      </c>
      <c r="CE40" s="254"/>
      <c r="CF40" s="174" t="str">
        <f t="shared" si="0"/>
        <v xml:space="preserve">  </v>
      </c>
      <c r="CG40" s="818" t="str">
        <f t="shared" si="16"/>
        <v xml:space="preserve">  </v>
      </c>
      <c r="CH40" s="890">
        <f>BY40/BQ40*100</f>
        <v>2.9548084450736414</v>
      </c>
      <c r="CI40" s="347">
        <v>9.2528259406406974</v>
      </c>
      <c r="CJ40" s="347"/>
      <c r="CK40" s="163" t="str">
        <f t="shared" si="17"/>
        <v xml:space="preserve">  </v>
      </c>
      <c r="CL40" s="643" t="str">
        <f t="shared" si="18"/>
        <v xml:space="preserve">  </v>
      </c>
      <c r="CM40" s="347">
        <v>0.17316002831770441</v>
      </c>
      <c r="CN40" s="254"/>
      <c r="CO40" s="174" t="str">
        <f t="shared" si="24"/>
        <v>E, &lt;PRL</v>
      </c>
      <c r="CP40" s="818" t="str">
        <f t="shared" si="20"/>
        <v>E, &lt;RL</v>
      </c>
      <c r="CQ40" s="347">
        <f>CI40/BQ40*100</f>
        <v>2.6083361656814197</v>
      </c>
      <c r="CR40" s="347">
        <f>100*CM40/BU40</f>
        <v>3.1607650194721981</v>
      </c>
      <c r="CS40" s="251"/>
    </row>
    <row r="41" spans="1:97" x14ac:dyDescent="0.25">
      <c r="A41" s="906" t="s">
        <v>2107</v>
      </c>
      <c r="B41" s="425" t="s">
        <v>1213</v>
      </c>
      <c r="C41" s="305" t="s">
        <v>601</v>
      </c>
      <c r="D41" s="305">
        <v>2</v>
      </c>
      <c r="E41" s="417"/>
      <c r="F41" s="472">
        <v>4</v>
      </c>
      <c r="G41" s="419">
        <v>88888823</v>
      </c>
      <c r="H41" s="419">
        <v>201003101300</v>
      </c>
      <c r="I41" s="419"/>
      <c r="J41" s="376" t="s">
        <v>711</v>
      </c>
      <c r="K41" s="910" t="s">
        <v>137</v>
      </c>
      <c r="L41" s="418"/>
      <c r="M41" s="31" t="s">
        <v>137</v>
      </c>
      <c r="N41" s="31"/>
      <c r="O41" s="219" t="s">
        <v>137</v>
      </c>
      <c r="P41" s="332">
        <v>40247</v>
      </c>
      <c r="Q41" s="326">
        <v>0.54166666666666663</v>
      </c>
      <c r="R41" s="389"/>
      <c r="S41" s="528"/>
      <c r="T41" s="528"/>
      <c r="U41" s="528"/>
      <c r="V41" s="528"/>
      <c r="W41" s="528"/>
      <c r="X41" s="528"/>
      <c r="Y41" s="643"/>
      <c r="Z41" s="528"/>
      <c r="AA41" s="528"/>
      <c r="AB41" s="528"/>
      <c r="AC41" s="528"/>
      <c r="AD41" s="528"/>
      <c r="AE41" s="528"/>
      <c r="AF41" s="643"/>
      <c r="AG41" s="528"/>
      <c r="AH41" s="528"/>
      <c r="AI41" s="528"/>
      <c r="AJ41" s="528"/>
      <c r="AK41" s="528"/>
      <c r="AL41" s="528"/>
      <c r="AM41" s="643"/>
      <c r="AN41" s="234" t="s">
        <v>832</v>
      </c>
      <c r="AO41" s="234"/>
      <c r="AP41" s="217"/>
      <c r="AQ41" s="530">
        <v>3</v>
      </c>
      <c r="AR41" s="643" t="str">
        <f t="shared" si="1"/>
        <v xml:space="preserve">  </v>
      </c>
      <c r="AS41" s="530"/>
      <c r="AT41" s="63" t="s">
        <v>191</v>
      </c>
      <c r="AU41" s="63" t="s">
        <v>191</v>
      </c>
      <c r="AV41" s="63" t="s">
        <v>191</v>
      </c>
      <c r="AW41" s="162" t="str">
        <f t="shared" ref="AW41:AW72" si="26">IF(AU41&lt;AW$7,"E, &lt;PRL",IF(AU41&gt;AW$7,"  ",))</f>
        <v xml:space="preserve">  </v>
      </c>
      <c r="AX41" s="643" t="str">
        <f t="shared" si="3"/>
        <v xml:space="preserve">  </v>
      </c>
      <c r="AY41" s="63" t="s">
        <v>191</v>
      </c>
      <c r="AZ41" s="63" t="s">
        <v>191</v>
      </c>
      <c r="BA41" s="63" t="s">
        <v>191</v>
      </c>
      <c r="BB41" s="162" t="str">
        <f t="shared" si="4"/>
        <v xml:space="preserve">  </v>
      </c>
      <c r="BC41" s="643" t="str">
        <f t="shared" si="5"/>
        <v xml:space="preserve">  </v>
      </c>
      <c r="BD41" s="782" t="s">
        <v>191</v>
      </c>
      <c r="BE41" s="63" t="s">
        <v>191</v>
      </c>
      <c r="BF41" s="63" t="s">
        <v>191</v>
      </c>
      <c r="BG41" s="63" t="s">
        <v>191</v>
      </c>
      <c r="BH41" s="162" t="str">
        <f t="shared" si="25"/>
        <v xml:space="preserve">  </v>
      </c>
      <c r="BI41" s="643" t="str">
        <f t="shared" si="6"/>
        <v xml:space="preserve">  </v>
      </c>
      <c r="BJ41" s="63" t="s">
        <v>191</v>
      </c>
      <c r="BK41" s="23" t="s">
        <v>960</v>
      </c>
      <c r="BL41" s="63" t="s">
        <v>191</v>
      </c>
      <c r="BM41" s="162"/>
      <c r="BN41" s="818" t="str">
        <f t="shared" si="8"/>
        <v xml:space="preserve">  </v>
      </c>
      <c r="BO41" s="942" t="str">
        <f t="shared" si="9"/>
        <v xml:space="preserve">  </v>
      </c>
      <c r="BP41" s="782" t="s">
        <v>191</v>
      </c>
      <c r="BQ41" s="61" t="s">
        <v>88</v>
      </c>
      <c r="BR41" s="75"/>
      <c r="BS41" s="163" t="str">
        <f t="shared" si="10"/>
        <v xml:space="preserve">  </v>
      </c>
      <c r="BT41" s="818"/>
      <c r="BU41" s="854">
        <v>1.3155817608079805</v>
      </c>
      <c r="BV41" s="76"/>
      <c r="BW41" s="163" t="str">
        <f t="shared" si="12"/>
        <v>E, &lt;PRL</v>
      </c>
      <c r="BX41" s="643" t="str">
        <f t="shared" si="13"/>
        <v>E, &lt;RL</v>
      </c>
      <c r="BY41" s="553" t="s">
        <v>88</v>
      </c>
      <c r="BZ41" s="76"/>
      <c r="CA41" s="80"/>
      <c r="CB41" s="163"/>
      <c r="CC41" s="643" t="s">
        <v>88</v>
      </c>
      <c r="CD41" s="188">
        <v>0</v>
      </c>
      <c r="CE41" s="76" t="s">
        <v>88</v>
      </c>
      <c r="CF41" s="174" t="str">
        <f t="shared" ref="CF41:CF72" si="27">IF(CD41&lt;CF$7,"E, &lt;PRL",IF(CD41&gt;CF$7,"  ",))</f>
        <v>E, &lt;PRL</v>
      </c>
      <c r="CG41" s="818" t="str">
        <f t="shared" si="16"/>
        <v>&lt;MDL</v>
      </c>
      <c r="CH41" s="785" t="s">
        <v>88</v>
      </c>
      <c r="CI41" s="61" t="s">
        <v>88</v>
      </c>
      <c r="CJ41" s="61"/>
      <c r="CK41" s="163" t="str">
        <f t="shared" si="17"/>
        <v xml:space="preserve">  </v>
      </c>
      <c r="CL41" s="818" t="s">
        <v>88</v>
      </c>
      <c r="CM41" s="61" t="s">
        <v>88</v>
      </c>
      <c r="CN41" s="76"/>
      <c r="CO41" s="174" t="str">
        <f t="shared" si="24"/>
        <v xml:space="preserve">  </v>
      </c>
      <c r="CP41" s="818" t="s">
        <v>88</v>
      </c>
      <c r="CQ41" s="61" t="s">
        <v>88</v>
      </c>
      <c r="CR41" s="55"/>
      <c r="CS41" s="55"/>
    </row>
    <row r="42" spans="1:97" x14ac:dyDescent="0.25">
      <c r="A42" s="906" t="s">
        <v>2108</v>
      </c>
      <c r="B42" s="425" t="s">
        <v>1214</v>
      </c>
      <c r="C42" s="463"/>
      <c r="D42" s="463"/>
      <c r="E42" s="438" t="s">
        <v>1641</v>
      </c>
      <c r="F42" s="472">
        <v>1</v>
      </c>
      <c r="G42" s="473"/>
      <c r="H42" s="419">
        <v>201003091240</v>
      </c>
      <c r="I42" s="419"/>
      <c r="J42" s="392" t="s">
        <v>713</v>
      </c>
      <c r="K42" s="922"/>
      <c r="L42" s="474"/>
      <c r="M42" s="219" t="s">
        <v>712</v>
      </c>
      <c r="N42" s="219"/>
      <c r="O42" s="219"/>
      <c r="P42" s="332">
        <v>40246</v>
      </c>
      <c r="Q42" s="326">
        <v>0.52777777777777779</v>
      </c>
      <c r="R42" s="393" t="s">
        <v>1642</v>
      </c>
      <c r="S42" s="528"/>
      <c r="T42" s="528"/>
      <c r="U42" s="528"/>
      <c r="V42" s="528"/>
      <c r="W42" s="528"/>
      <c r="X42" s="528"/>
      <c r="Y42" s="643"/>
      <c r="Z42" s="528"/>
      <c r="AA42" s="528"/>
      <c r="AB42" s="528"/>
      <c r="AC42" s="528"/>
      <c r="AD42" s="528"/>
      <c r="AE42" s="528"/>
      <c r="AF42" s="643"/>
      <c r="AG42" s="528"/>
      <c r="AH42" s="528"/>
      <c r="AI42" s="528"/>
      <c r="AJ42" s="528"/>
      <c r="AK42" s="528"/>
      <c r="AL42" s="528"/>
      <c r="AM42" s="643"/>
      <c r="AN42" s="241" t="s">
        <v>191</v>
      </c>
      <c r="AO42" s="241" t="s">
        <v>191</v>
      </c>
      <c r="AP42" s="241" t="s">
        <v>191</v>
      </c>
      <c r="AQ42" s="235" t="s">
        <v>191</v>
      </c>
      <c r="AR42" s="643" t="str">
        <f t="shared" si="1"/>
        <v xml:space="preserve">  </v>
      </c>
      <c r="AS42" s="235"/>
      <c r="AT42" s="76" t="s">
        <v>822</v>
      </c>
      <c r="AU42" s="65">
        <v>6.298299995625257</v>
      </c>
      <c r="AV42" s="64"/>
      <c r="AW42" s="162" t="str">
        <f t="shared" si="26"/>
        <v xml:space="preserve">  </v>
      </c>
      <c r="AX42" s="643" t="str">
        <f t="shared" si="3"/>
        <v xml:space="preserve">  </v>
      </c>
      <c r="AY42" s="76" t="s">
        <v>822</v>
      </c>
      <c r="AZ42" s="62">
        <v>0.14709555213957248</v>
      </c>
      <c r="BA42" s="62"/>
      <c r="BB42" s="162" t="str">
        <f t="shared" si="4"/>
        <v xml:space="preserve">  </v>
      </c>
      <c r="BC42" s="643" t="str">
        <f t="shared" si="5"/>
        <v xml:space="preserve">  </v>
      </c>
      <c r="BD42" s="785"/>
      <c r="BE42" s="76" t="s">
        <v>243</v>
      </c>
      <c r="BF42" s="89">
        <v>2.8585886240058702</v>
      </c>
      <c r="BG42" s="75"/>
      <c r="BH42" s="162" t="str">
        <f t="shared" si="25"/>
        <v xml:space="preserve">  </v>
      </c>
      <c r="BI42" s="643" t="str">
        <f t="shared" si="6"/>
        <v xml:space="preserve">  </v>
      </c>
      <c r="BJ42" s="76" t="s">
        <v>243</v>
      </c>
      <c r="BK42" s="62">
        <v>0.12232894508228523</v>
      </c>
      <c r="BL42" s="76"/>
      <c r="BM42" s="162" t="str">
        <f t="shared" si="23"/>
        <v xml:space="preserve">  </v>
      </c>
      <c r="BN42" s="818" t="str">
        <f t="shared" si="8"/>
        <v xml:space="preserve">  </v>
      </c>
      <c r="BO42" s="942" t="str">
        <f t="shared" si="9"/>
        <v xml:space="preserve">  </v>
      </c>
      <c r="BP42" s="778">
        <f t="shared" ref="BP42:BP47" si="28">BK42/BF42*100</f>
        <v>4.2793476492206883</v>
      </c>
      <c r="BQ42" s="63"/>
      <c r="BR42" s="63" t="s">
        <v>191</v>
      </c>
      <c r="BS42" s="163"/>
      <c r="BT42" s="818"/>
      <c r="BU42" s="63" t="s">
        <v>191</v>
      </c>
      <c r="BV42" s="63" t="s">
        <v>191</v>
      </c>
      <c r="BW42" s="163" t="str">
        <f t="shared" si="12"/>
        <v xml:space="preserve">  </v>
      </c>
      <c r="BX42" s="643" t="str">
        <f t="shared" si="13"/>
        <v xml:space="preserve">  </v>
      </c>
      <c r="BY42" s="235"/>
      <c r="BZ42" s="63" t="s">
        <v>191</v>
      </c>
      <c r="CA42" s="80">
        <v>1</v>
      </c>
      <c r="CB42" s="163"/>
      <c r="CC42" s="643"/>
      <c r="CD42" s="63" t="s">
        <v>191</v>
      </c>
      <c r="CE42" s="63" t="s">
        <v>191</v>
      </c>
      <c r="CF42" s="174" t="str">
        <f t="shared" si="27"/>
        <v xml:space="preserve">  </v>
      </c>
      <c r="CG42" s="818" t="str">
        <f t="shared" si="16"/>
        <v xml:space="preserve">  </v>
      </c>
      <c r="CH42" s="782" t="s">
        <v>191</v>
      </c>
      <c r="CI42" s="63"/>
      <c r="CJ42" s="63" t="s">
        <v>191</v>
      </c>
      <c r="CK42" s="163"/>
      <c r="CL42" s="163"/>
      <c r="CM42" s="63" t="s">
        <v>191</v>
      </c>
      <c r="CN42" s="63" t="s">
        <v>191</v>
      </c>
      <c r="CO42" s="63"/>
      <c r="CP42" s="818" t="str">
        <f t="shared" si="20"/>
        <v xml:space="preserve">  </v>
      </c>
      <c r="CQ42" s="63" t="s">
        <v>191</v>
      </c>
      <c r="CR42" s="55"/>
      <c r="CS42" s="55"/>
    </row>
    <row r="43" spans="1:97" x14ac:dyDescent="0.25">
      <c r="A43" s="906" t="s">
        <v>2109</v>
      </c>
      <c r="B43" s="425" t="s">
        <v>1215</v>
      </c>
      <c r="C43" s="463"/>
      <c r="D43" s="463"/>
      <c r="E43" s="438" t="s">
        <v>1641</v>
      </c>
      <c r="F43" s="472">
        <v>1</v>
      </c>
      <c r="G43" s="473"/>
      <c r="H43" s="419">
        <v>201003091340</v>
      </c>
      <c r="I43" s="419"/>
      <c r="J43" s="392" t="s">
        <v>714</v>
      </c>
      <c r="K43" s="922"/>
      <c r="L43" s="474"/>
      <c r="M43" s="219" t="s">
        <v>712</v>
      </c>
      <c r="N43" s="219"/>
      <c r="O43" s="219"/>
      <c r="P43" s="332">
        <v>40246</v>
      </c>
      <c r="Q43" s="326">
        <v>0.56944444444444442</v>
      </c>
      <c r="R43" s="393" t="s">
        <v>1643</v>
      </c>
      <c r="S43" s="528"/>
      <c r="T43" s="528"/>
      <c r="U43" s="528"/>
      <c r="V43" s="528"/>
      <c r="W43" s="528"/>
      <c r="X43" s="528"/>
      <c r="Y43" s="643"/>
      <c r="Z43" s="528"/>
      <c r="AA43" s="528"/>
      <c r="AB43" s="528"/>
      <c r="AC43" s="528"/>
      <c r="AD43" s="528"/>
      <c r="AE43" s="528"/>
      <c r="AF43" s="643"/>
      <c r="AG43" s="528"/>
      <c r="AH43" s="528"/>
      <c r="AI43" s="528"/>
      <c r="AJ43" s="528"/>
      <c r="AK43" s="528"/>
      <c r="AL43" s="528"/>
      <c r="AM43" s="643"/>
      <c r="AN43" s="243" t="s">
        <v>191</v>
      </c>
      <c r="AO43" s="243" t="s">
        <v>191</v>
      </c>
      <c r="AP43" s="243" t="s">
        <v>191</v>
      </c>
      <c r="AQ43" s="236" t="s">
        <v>191</v>
      </c>
      <c r="AR43" s="643" t="str">
        <f t="shared" si="1"/>
        <v xml:space="preserve">  </v>
      </c>
      <c r="AS43" s="236"/>
      <c r="AT43" s="39"/>
      <c r="AU43" s="69">
        <v>15.228642776929062</v>
      </c>
      <c r="AV43" s="154"/>
      <c r="AW43" s="162" t="str">
        <f t="shared" si="26"/>
        <v xml:space="preserve">  </v>
      </c>
      <c r="AX43" s="643" t="str">
        <f t="shared" si="3"/>
        <v xml:space="preserve">  </v>
      </c>
      <c r="AY43" s="66"/>
      <c r="AZ43" s="90">
        <v>0.30150357107259479</v>
      </c>
      <c r="BA43" s="37"/>
      <c r="BB43" s="162" t="str">
        <f t="shared" si="4"/>
        <v xml:space="preserve">  </v>
      </c>
      <c r="BC43" s="643" t="str">
        <f t="shared" si="5"/>
        <v xml:space="preserve">  </v>
      </c>
      <c r="BD43" s="781">
        <f t="shared" ref="BD43:BD53" si="29">AZ43/AU43*100</f>
        <v>1.9798453183849298</v>
      </c>
      <c r="BE43" s="37" t="s">
        <v>595</v>
      </c>
      <c r="BF43" s="84">
        <v>4.7418770556679526</v>
      </c>
      <c r="BG43" s="164"/>
      <c r="BH43" s="162" t="str">
        <f t="shared" si="25"/>
        <v xml:space="preserve">  </v>
      </c>
      <c r="BI43" s="643" t="str">
        <f t="shared" si="6"/>
        <v xml:space="preserve">  </v>
      </c>
      <c r="BJ43" s="37" t="s">
        <v>595</v>
      </c>
      <c r="BK43" s="84">
        <v>0.42944201123641379</v>
      </c>
      <c r="BL43" s="37"/>
      <c r="BM43" s="162" t="str">
        <f t="shared" si="23"/>
        <v xml:space="preserve">  </v>
      </c>
      <c r="BN43" s="818" t="str">
        <f t="shared" si="8"/>
        <v xml:space="preserve">  </v>
      </c>
      <c r="BO43" s="942" t="str">
        <f t="shared" si="9"/>
        <v xml:space="preserve">  </v>
      </c>
      <c r="BP43" s="781">
        <f t="shared" si="28"/>
        <v>9.0563716898375279</v>
      </c>
      <c r="BQ43" s="86"/>
      <c r="BR43" s="86" t="s">
        <v>191</v>
      </c>
      <c r="BS43" s="163"/>
      <c r="BT43" s="818"/>
      <c r="BU43" s="86" t="s">
        <v>191</v>
      </c>
      <c r="BV43" s="86" t="s">
        <v>191</v>
      </c>
      <c r="BW43" s="163" t="str">
        <f t="shared" si="12"/>
        <v xml:space="preserve">  </v>
      </c>
      <c r="BX43" s="643" t="str">
        <f t="shared" si="13"/>
        <v xml:space="preserve">  </v>
      </c>
      <c r="BY43" s="236"/>
      <c r="BZ43" s="86" t="s">
        <v>191</v>
      </c>
      <c r="CA43" s="80">
        <v>1</v>
      </c>
      <c r="CB43" s="163"/>
      <c r="CC43" s="643"/>
      <c r="CD43" s="86" t="s">
        <v>191</v>
      </c>
      <c r="CE43" s="86" t="s">
        <v>191</v>
      </c>
      <c r="CF43" s="174" t="str">
        <f t="shared" si="27"/>
        <v xml:space="preserve">  </v>
      </c>
      <c r="CG43" s="818" t="str">
        <f t="shared" si="16"/>
        <v xml:space="preserve">  </v>
      </c>
      <c r="CH43" s="801" t="s">
        <v>191</v>
      </c>
      <c r="CI43" s="86"/>
      <c r="CJ43" s="86" t="s">
        <v>191</v>
      </c>
      <c r="CK43" s="163"/>
      <c r="CL43" s="163"/>
      <c r="CM43" s="86" t="s">
        <v>191</v>
      </c>
      <c r="CN43" s="86" t="s">
        <v>191</v>
      </c>
      <c r="CO43" s="86"/>
      <c r="CP43" s="818" t="str">
        <f t="shared" si="20"/>
        <v xml:space="preserve">  </v>
      </c>
      <c r="CQ43" s="86" t="s">
        <v>191</v>
      </c>
    </row>
    <row r="44" spans="1:97" x14ac:dyDescent="0.25">
      <c r="A44" s="906" t="s">
        <v>2110</v>
      </c>
      <c r="B44" s="425" t="s">
        <v>1216</v>
      </c>
      <c r="C44" s="463"/>
      <c r="D44" s="463"/>
      <c r="E44" s="438" t="s">
        <v>1641</v>
      </c>
      <c r="F44" s="472">
        <v>1</v>
      </c>
      <c r="G44" s="473"/>
      <c r="H44" s="419">
        <v>201003091510</v>
      </c>
      <c r="I44" s="419"/>
      <c r="J44" s="392" t="s">
        <v>715</v>
      </c>
      <c r="K44" s="922"/>
      <c r="L44" s="474"/>
      <c r="M44" s="219" t="s">
        <v>712</v>
      </c>
      <c r="N44" s="219"/>
      <c r="O44" s="219"/>
      <c r="P44" s="332">
        <v>40246</v>
      </c>
      <c r="Q44" s="326">
        <v>0.63194444444444442</v>
      </c>
      <c r="R44" s="393" t="s">
        <v>1644</v>
      </c>
      <c r="S44" s="528"/>
      <c r="T44" s="528"/>
      <c r="U44" s="528"/>
      <c r="V44" s="528"/>
      <c r="W44" s="528"/>
      <c r="X44" s="528"/>
      <c r="Y44" s="643"/>
      <c r="Z44" s="528"/>
      <c r="AA44" s="528"/>
      <c r="AB44" s="528"/>
      <c r="AC44" s="528"/>
      <c r="AD44" s="528"/>
      <c r="AE44" s="528"/>
      <c r="AF44" s="643"/>
      <c r="AG44" s="528"/>
      <c r="AH44" s="528"/>
      <c r="AI44" s="528"/>
      <c r="AJ44" s="528"/>
      <c r="AK44" s="528"/>
      <c r="AL44" s="528"/>
      <c r="AM44" s="643"/>
      <c r="AN44" s="243" t="s">
        <v>191</v>
      </c>
      <c r="AO44" s="243" t="s">
        <v>191</v>
      </c>
      <c r="AP44" s="243" t="s">
        <v>191</v>
      </c>
      <c r="AQ44" s="236" t="s">
        <v>191</v>
      </c>
      <c r="AR44" s="643" t="str">
        <f t="shared" si="1"/>
        <v xml:space="preserve">  </v>
      </c>
      <c r="AS44" s="236"/>
      <c r="AT44" s="39"/>
      <c r="AU44" s="69">
        <v>6.5495445518626321</v>
      </c>
      <c r="AV44" s="154"/>
      <c r="AW44" s="162" t="str">
        <f t="shared" si="26"/>
        <v xml:space="preserve">  </v>
      </c>
      <c r="AX44" s="643" t="str">
        <f t="shared" si="3"/>
        <v xml:space="preserve">  </v>
      </c>
      <c r="AY44" s="66"/>
      <c r="AZ44" s="84">
        <v>0.26062174966367807</v>
      </c>
      <c r="BA44" s="37"/>
      <c r="BB44" s="162" t="str">
        <f t="shared" si="4"/>
        <v xml:space="preserve">  </v>
      </c>
      <c r="BC44" s="643" t="str">
        <f t="shared" si="5"/>
        <v xml:space="preserve">  </v>
      </c>
      <c r="BD44" s="781">
        <f t="shared" si="29"/>
        <v>3.9792347025040016</v>
      </c>
      <c r="BE44" s="37" t="s">
        <v>829</v>
      </c>
      <c r="BF44" s="84">
        <v>2.6577803750084046</v>
      </c>
      <c r="BG44" s="164"/>
      <c r="BH44" s="162" t="str">
        <f t="shared" si="25"/>
        <v xml:space="preserve">  </v>
      </c>
      <c r="BI44" s="643" t="str">
        <f t="shared" si="6"/>
        <v xml:space="preserve">  </v>
      </c>
      <c r="BJ44" s="37" t="s">
        <v>829</v>
      </c>
      <c r="BK44" s="84">
        <v>0.18976084955629666</v>
      </c>
      <c r="BL44" s="37"/>
      <c r="BM44" s="162" t="str">
        <f t="shared" si="23"/>
        <v xml:space="preserve">  </v>
      </c>
      <c r="BN44" s="818" t="str">
        <f t="shared" si="8"/>
        <v xml:space="preserve">  </v>
      </c>
      <c r="BO44" s="942" t="str">
        <f t="shared" si="9"/>
        <v xml:space="preserve">  </v>
      </c>
      <c r="BP44" s="781">
        <f t="shared" si="28"/>
        <v>7.139824318843373</v>
      </c>
      <c r="BQ44" s="86"/>
      <c r="BR44" s="86" t="s">
        <v>191</v>
      </c>
      <c r="BS44" s="163"/>
      <c r="BT44" s="818"/>
      <c r="BU44" s="86" t="s">
        <v>191</v>
      </c>
      <c r="BV44" s="86" t="s">
        <v>191</v>
      </c>
      <c r="BW44" s="163" t="str">
        <f t="shared" si="12"/>
        <v xml:space="preserve">  </v>
      </c>
      <c r="BX44" s="643" t="str">
        <f t="shared" si="13"/>
        <v xml:space="preserve">  </v>
      </c>
      <c r="BY44" s="236"/>
      <c r="BZ44" s="86" t="s">
        <v>191</v>
      </c>
      <c r="CA44" s="80">
        <v>1</v>
      </c>
      <c r="CB44" s="163"/>
      <c r="CC44" s="643"/>
      <c r="CD44" s="86" t="s">
        <v>191</v>
      </c>
      <c r="CE44" s="86" t="s">
        <v>191</v>
      </c>
      <c r="CF44" s="174" t="str">
        <f t="shared" si="27"/>
        <v xml:space="preserve">  </v>
      </c>
      <c r="CG44" s="818" t="str">
        <f t="shared" si="16"/>
        <v xml:space="preserve">  </v>
      </c>
      <c r="CH44" s="801" t="s">
        <v>191</v>
      </c>
      <c r="CI44" s="86"/>
      <c r="CJ44" s="86" t="s">
        <v>191</v>
      </c>
      <c r="CK44" s="163"/>
      <c r="CL44" s="163"/>
      <c r="CM44" s="86" t="s">
        <v>191</v>
      </c>
      <c r="CN44" s="86" t="s">
        <v>191</v>
      </c>
      <c r="CO44" s="86"/>
      <c r="CP44" s="818" t="str">
        <f t="shared" si="20"/>
        <v xml:space="preserve">  </v>
      </c>
      <c r="CQ44" s="86" t="s">
        <v>191</v>
      </c>
    </row>
    <row r="45" spans="1:97" ht="30" x14ac:dyDescent="0.25">
      <c r="A45" s="906" t="s">
        <v>2111</v>
      </c>
      <c r="B45" s="425" t="s">
        <v>1217</v>
      </c>
      <c r="C45" s="219" t="s">
        <v>599</v>
      </c>
      <c r="D45" s="219">
        <v>9</v>
      </c>
      <c r="E45" s="420">
        <v>1004190</v>
      </c>
      <c r="F45" s="472">
        <v>1</v>
      </c>
      <c r="G45" s="419">
        <v>11452600</v>
      </c>
      <c r="H45" s="419">
        <v>201004060820</v>
      </c>
      <c r="I45" s="419"/>
      <c r="J45" s="385" t="s">
        <v>716</v>
      </c>
      <c r="K45" s="926" t="s">
        <v>2614</v>
      </c>
      <c r="L45" s="413" t="s">
        <v>1694</v>
      </c>
      <c r="M45" s="31" t="s">
        <v>43</v>
      </c>
      <c r="N45" s="31"/>
      <c r="O45" s="219"/>
      <c r="P45" s="332">
        <v>40274</v>
      </c>
      <c r="Q45" s="326">
        <v>0.34722222222222227</v>
      </c>
      <c r="R45" s="297" t="s">
        <v>1645</v>
      </c>
      <c r="S45" s="528"/>
      <c r="T45" s="528"/>
      <c r="U45" s="528"/>
      <c r="V45" s="528"/>
      <c r="W45" s="528"/>
      <c r="X45" s="528"/>
      <c r="Y45" s="643"/>
      <c r="Z45" s="528"/>
      <c r="AA45" s="528"/>
      <c r="AB45" s="528"/>
      <c r="AC45" s="528"/>
      <c r="AD45" s="528"/>
      <c r="AE45" s="528"/>
      <c r="AF45" s="643"/>
      <c r="AG45" s="528"/>
      <c r="AH45" s="528"/>
      <c r="AI45" s="528"/>
      <c r="AJ45" s="528"/>
      <c r="AK45" s="528"/>
      <c r="AL45" s="528"/>
      <c r="AM45" s="643"/>
      <c r="AN45" s="2">
        <v>93.234377967711296</v>
      </c>
      <c r="AO45" s="2">
        <v>4.5809106207377432</v>
      </c>
      <c r="AP45" s="2">
        <f>AO45/AN45*100</f>
        <v>4.9133278095384441</v>
      </c>
      <c r="AQ45" s="1">
        <v>3</v>
      </c>
      <c r="AR45" s="643" t="str">
        <f t="shared" si="1"/>
        <v xml:space="preserve">  </v>
      </c>
      <c r="AT45" s="39"/>
      <c r="AU45" s="154">
        <v>11.657912400804946</v>
      </c>
      <c r="AV45" s="154"/>
      <c r="AW45" s="162" t="str">
        <f t="shared" si="26"/>
        <v xml:space="preserve">  </v>
      </c>
      <c r="AX45" s="643" t="str">
        <f t="shared" si="3"/>
        <v xml:space="preserve">  </v>
      </c>
      <c r="AY45" s="66"/>
      <c r="AZ45" s="84">
        <v>0.21279597499615244</v>
      </c>
      <c r="BA45" s="84">
        <v>7.1397197564476017E-3</v>
      </c>
      <c r="BB45" s="162" t="str">
        <f t="shared" si="4"/>
        <v xml:space="preserve">  </v>
      </c>
      <c r="BC45" s="643" t="str">
        <f t="shared" si="5"/>
        <v xml:space="preserve">  </v>
      </c>
      <c r="BD45" s="781">
        <f t="shared" si="29"/>
        <v>1.8253351687688053</v>
      </c>
      <c r="BE45" s="37" t="s">
        <v>830</v>
      </c>
      <c r="BF45" s="84">
        <v>2.0833767111825949</v>
      </c>
      <c r="BG45" s="164"/>
      <c r="BH45" s="162" t="str">
        <f t="shared" si="25"/>
        <v xml:space="preserve">  </v>
      </c>
      <c r="BI45" s="643" t="str">
        <f t="shared" si="6"/>
        <v xml:space="preserve">  </v>
      </c>
      <c r="BJ45" s="37" t="s">
        <v>830</v>
      </c>
      <c r="BK45" s="84">
        <v>9.3026715360928991E-2</v>
      </c>
      <c r="BL45" s="37"/>
      <c r="BM45" s="162" t="str">
        <f t="shared" si="23"/>
        <v xml:space="preserve">  </v>
      </c>
      <c r="BN45" s="818" t="str">
        <f t="shared" si="8"/>
        <v xml:space="preserve">  </v>
      </c>
      <c r="BO45" s="942" t="str">
        <f t="shared" si="9"/>
        <v xml:space="preserve">  </v>
      </c>
      <c r="BP45" s="781">
        <f t="shared" si="28"/>
        <v>4.4651893659751956</v>
      </c>
      <c r="BQ45" s="151">
        <v>151.21161126661244</v>
      </c>
      <c r="BR45" s="91"/>
      <c r="BS45" s="163" t="str">
        <f t="shared" si="10"/>
        <v xml:space="preserve">  </v>
      </c>
      <c r="BT45" s="818" t="str">
        <f t="shared" si="11"/>
        <v xml:space="preserve">  </v>
      </c>
      <c r="BU45" s="92">
        <v>13.594002954209536</v>
      </c>
      <c r="BV45" s="37"/>
      <c r="BW45" s="163" t="str">
        <f t="shared" si="12"/>
        <v xml:space="preserve">  </v>
      </c>
      <c r="BX45" s="643" t="str">
        <f t="shared" si="13"/>
        <v xml:space="preserve">  </v>
      </c>
      <c r="BY45" s="8">
        <v>3.672585830602368</v>
      </c>
      <c r="BZ45" s="87"/>
      <c r="CA45" s="80">
        <v>1</v>
      </c>
      <c r="CB45" s="163" t="str">
        <f t="shared" si="14"/>
        <v xml:space="preserve">  </v>
      </c>
      <c r="CC45" s="643" t="str">
        <f t="shared" si="15"/>
        <v xml:space="preserve">  </v>
      </c>
      <c r="CD45" s="87">
        <v>0.3334707934186954</v>
      </c>
      <c r="CE45" s="87"/>
      <c r="CF45" s="174" t="str">
        <f t="shared" si="27"/>
        <v xml:space="preserve">  </v>
      </c>
      <c r="CG45" s="818" t="str">
        <f t="shared" si="16"/>
        <v xml:space="preserve">  </v>
      </c>
      <c r="CH45" s="825">
        <f>BY45/BQ45*100</f>
        <v>2.4287723673064754</v>
      </c>
      <c r="CI45" s="87">
        <v>6.5763968201511203</v>
      </c>
      <c r="CJ45" s="87"/>
      <c r="CK45" s="163" t="str">
        <f t="shared" si="17"/>
        <v xml:space="preserve">  </v>
      </c>
      <c r="CL45" s="643" t="str">
        <f t="shared" si="18"/>
        <v xml:space="preserve">  </v>
      </c>
      <c r="CM45" s="87">
        <v>0.59440509720596724</v>
      </c>
      <c r="CN45" s="141"/>
      <c r="CO45" s="174" t="str">
        <f t="shared" ref="CO45:CO47" si="30">IF(CM45&lt;CO$7,"E, &lt;PRL",IF(CM45&gt;CO$7,"  ",))</f>
        <v xml:space="preserve">  </v>
      </c>
      <c r="CP45" s="818" t="str">
        <f t="shared" si="20"/>
        <v xml:space="preserve">  </v>
      </c>
      <c r="CQ45" s="61">
        <f>CI45/BQ45*100</f>
        <v>4.3491348085404535</v>
      </c>
      <c r="CR45" s="61">
        <f>100*CM45/BU45</f>
        <v>4.3725538328053917</v>
      </c>
    </row>
    <row r="46" spans="1:97" ht="34.5" x14ac:dyDescent="0.25">
      <c r="A46" s="906" t="s">
        <v>2112</v>
      </c>
      <c r="B46" s="425" t="s">
        <v>1218</v>
      </c>
      <c r="C46" s="219" t="s">
        <v>599</v>
      </c>
      <c r="D46" s="219">
        <v>9</v>
      </c>
      <c r="E46" s="424">
        <v>1002625</v>
      </c>
      <c r="F46" s="472">
        <v>1</v>
      </c>
      <c r="G46" s="419">
        <v>11452900</v>
      </c>
      <c r="H46" s="419">
        <v>201004060900</v>
      </c>
      <c r="I46" s="419"/>
      <c r="J46" s="385" t="s">
        <v>717</v>
      </c>
      <c r="K46" s="926" t="s">
        <v>2616</v>
      </c>
      <c r="L46" s="415" t="s">
        <v>746</v>
      </c>
      <c r="M46" s="31" t="s">
        <v>44</v>
      </c>
      <c r="N46" s="31"/>
      <c r="O46" s="219"/>
      <c r="P46" s="332">
        <v>40274</v>
      </c>
      <c r="Q46" s="326">
        <v>0.375</v>
      </c>
      <c r="R46" s="295" t="s">
        <v>1646</v>
      </c>
      <c r="S46" s="528"/>
      <c r="T46" s="528"/>
      <c r="U46" s="528"/>
      <c r="V46" s="528"/>
      <c r="W46" s="528"/>
      <c r="X46" s="528"/>
      <c r="Y46" s="643"/>
      <c r="Z46" s="528"/>
      <c r="AA46" s="528"/>
      <c r="AB46" s="528"/>
      <c r="AC46" s="528"/>
      <c r="AD46" s="528"/>
      <c r="AE46" s="528"/>
      <c r="AF46" s="643"/>
      <c r="AG46" s="528"/>
      <c r="AH46" s="528"/>
      <c r="AI46" s="528"/>
      <c r="AJ46" s="528"/>
      <c r="AK46" s="528"/>
      <c r="AL46" s="528"/>
      <c r="AM46" s="643"/>
      <c r="AN46" s="2">
        <v>25.101796512755403</v>
      </c>
      <c r="AO46" s="2">
        <v>0.94271228980268573</v>
      </c>
      <c r="AP46" s="2">
        <f>AO46/AN46*100</f>
        <v>3.7555570547456605</v>
      </c>
      <c r="AQ46" s="1">
        <v>3</v>
      </c>
      <c r="AR46" s="643" t="str">
        <f t="shared" si="1"/>
        <v xml:space="preserve">  </v>
      </c>
      <c r="AT46" s="39"/>
      <c r="AU46" s="155">
        <v>10.020880841236444</v>
      </c>
      <c r="AV46" s="155"/>
      <c r="AW46" s="162" t="str">
        <f t="shared" si="26"/>
        <v xml:space="preserve">  </v>
      </c>
      <c r="AX46" s="643" t="str">
        <f t="shared" si="3"/>
        <v xml:space="preserve">  </v>
      </c>
      <c r="AY46" s="39"/>
      <c r="AZ46" s="84">
        <v>0.40213503549028984</v>
      </c>
      <c r="BA46" s="37"/>
      <c r="BB46" s="162" t="str">
        <f t="shared" si="4"/>
        <v xml:space="preserve">  </v>
      </c>
      <c r="BC46" s="643" t="str">
        <f t="shared" si="5"/>
        <v xml:space="preserve">  </v>
      </c>
      <c r="BD46" s="781">
        <f t="shared" si="29"/>
        <v>4.0129709340069519</v>
      </c>
      <c r="BE46" s="141" t="s">
        <v>831</v>
      </c>
      <c r="BF46" s="84">
        <v>6.4247456880539335</v>
      </c>
      <c r="BG46" s="84">
        <v>2.6371458501247105</v>
      </c>
      <c r="BH46" s="162" t="str">
        <f t="shared" si="25"/>
        <v xml:space="preserve">  </v>
      </c>
      <c r="BI46" s="643" t="str">
        <f t="shared" si="6"/>
        <v xml:space="preserve">  </v>
      </c>
      <c r="BJ46" s="37" t="s">
        <v>831</v>
      </c>
      <c r="BK46" s="84">
        <v>0.14836171845302545</v>
      </c>
      <c r="BL46" s="37"/>
      <c r="BM46" s="162" t="str">
        <f t="shared" si="23"/>
        <v xml:space="preserve">  </v>
      </c>
      <c r="BN46" s="818" t="str">
        <f t="shared" si="8"/>
        <v xml:space="preserve">  </v>
      </c>
      <c r="BO46" s="942" t="str">
        <f t="shared" si="9"/>
        <v xml:space="preserve">  </v>
      </c>
      <c r="BP46" s="781">
        <f t="shared" si="28"/>
        <v>2.3092232075253469</v>
      </c>
      <c r="BQ46" s="151">
        <v>394.70038747146003</v>
      </c>
      <c r="BR46" s="91"/>
      <c r="BS46" s="163" t="str">
        <f t="shared" si="10"/>
        <v xml:space="preserve">  </v>
      </c>
      <c r="BT46" s="818" t="str">
        <f t="shared" si="11"/>
        <v xml:space="preserve">  </v>
      </c>
      <c r="BU46" s="92">
        <v>9.4452615486004383</v>
      </c>
      <c r="BV46" s="37"/>
      <c r="BW46" s="163" t="str">
        <f t="shared" si="12"/>
        <v xml:space="preserve">  </v>
      </c>
      <c r="BX46" s="643" t="str">
        <f t="shared" si="13"/>
        <v xml:space="preserve">  </v>
      </c>
      <c r="BY46" s="2">
        <v>10.035481527088191</v>
      </c>
      <c r="BZ46" s="83">
        <v>0.12620979283078881</v>
      </c>
      <c r="CA46" s="80">
        <v>1</v>
      </c>
      <c r="CB46" s="163" t="str">
        <f t="shared" si="14"/>
        <v xml:space="preserve">  </v>
      </c>
      <c r="CC46" s="643" t="str">
        <f t="shared" si="15"/>
        <v xml:space="preserve">  </v>
      </c>
      <c r="CD46" s="84">
        <v>0.24228519686827202</v>
      </c>
      <c r="CE46" s="85">
        <v>3.0470649983433129E-3</v>
      </c>
      <c r="CF46" s="174" t="str">
        <f t="shared" si="27"/>
        <v xml:space="preserve">  </v>
      </c>
      <c r="CG46" s="818" t="str">
        <f t="shared" si="16"/>
        <v xml:space="preserve">  </v>
      </c>
      <c r="CH46" s="825">
        <f>BY46/BQ46*100</f>
        <v>2.5425567964039142</v>
      </c>
      <c r="CI46" s="87">
        <v>6.9643748231287326</v>
      </c>
      <c r="CJ46" s="87"/>
      <c r="CK46" s="163" t="str">
        <f t="shared" si="17"/>
        <v xml:space="preserve">  </v>
      </c>
      <c r="CL46" s="643" t="str">
        <f t="shared" si="18"/>
        <v xml:space="preserve">  </v>
      </c>
      <c r="CM46" s="87">
        <v>0.18126455019102181</v>
      </c>
      <c r="CN46" s="141"/>
      <c r="CO46" s="174" t="str">
        <f t="shared" si="30"/>
        <v>E, &lt;PRL</v>
      </c>
      <c r="CP46" s="818" t="str">
        <f t="shared" si="20"/>
        <v>E, &lt;RL</v>
      </c>
      <c r="CQ46" s="61">
        <f>CI46/BQ46*100</f>
        <v>1.764471240513366</v>
      </c>
      <c r="CR46" s="61">
        <f>100*CM46/BU46</f>
        <v>1.9191056728109439</v>
      </c>
    </row>
    <row r="47" spans="1:97" x14ac:dyDescent="0.25">
      <c r="A47" s="906" t="s">
        <v>2113</v>
      </c>
      <c r="B47" s="425" t="s">
        <v>1219</v>
      </c>
      <c r="C47" s="305" t="s">
        <v>601</v>
      </c>
      <c r="D47" s="305">
        <v>2</v>
      </c>
      <c r="E47" s="417"/>
      <c r="F47" s="472">
        <v>4</v>
      </c>
      <c r="G47" s="419">
        <v>88888823</v>
      </c>
      <c r="H47" s="419">
        <v>201004071400</v>
      </c>
      <c r="I47" s="419"/>
      <c r="J47" s="385" t="s">
        <v>718</v>
      </c>
      <c r="K47" s="910" t="s">
        <v>137</v>
      </c>
      <c r="L47" s="418"/>
      <c r="M47" s="31" t="s">
        <v>137</v>
      </c>
      <c r="N47" s="31"/>
      <c r="O47" s="219" t="s">
        <v>137</v>
      </c>
      <c r="P47" s="332">
        <v>40275</v>
      </c>
      <c r="Q47" s="326">
        <v>0.58333333333333337</v>
      </c>
      <c r="R47" s="299"/>
      <c r="S47" s="528"/>
      <c r="T47" s="528"/>
      <c r="U47" s="528"/>
      <c r="V47" s="528"/>
      <c r="W47" s="528"/>
      <c r="X47" s="528"/>
      <c r="Y47" s="643"/>
      <c r="Z47" s="528"/>
      <c r="AA47" s="528"/>
      <c r="AB47" s="528"/>
      <c r="AC47" s="528"/>
      <c r="AD47" s="528"/>
      <c r="AE47" s="528"/>
      <c r="AF47" s="643"/>
      <c r="AG47" s="528"/>
      <c r="AH47" s="528"/>
      <c r="AI47" s="528"/>
      <c r="AJ47" s="528"/>
      <c r="AK47" s="528"/>
      <c r="AL47" s="528"/>
      <c r="AM47" s="643"/>
      <c r="AN47" s="8" t="s">
        <v>832</v>
      </c>
      <c r="AO47" s="2"/>
      <c r="AP47" s="2"/>
      <c r="AQ47" s="1">
        <v>3</v>
      </c>
      <c r="AR47" s="643" t="str">
        <f t="shared" si="1"/>
        <v xml:space="preserve">  </v>
      </c>
      <c r="AT47" s="37" t="s">
        <v>841</v>
      </c>
      <c r="AU47" s="155">
        <v>2.3042138577189228</v>
      </c>
      <c r="AV47" s="155"/>
      <c r="AW47" s="162" t="str">
        <f t="shared" si="26"/>
        <v xml:space="preserve">  </v>
      </c>
      <c r="AX47" s="643" t="str">
        <f t="shared" si="3"/>
        <v xml:space="preserve">  </v>
      </c>
      <c r="AY47" s="37" t="s">
        <v>841</v>
      </c>
      <c r="AZ47" s="81">
        <v>-6.52328908163357E-4</v>
      </c>
      <c r="BA47" s="82" t="s">
        <v>88</v>
      </c>
      <c r="BB47" s="162" t="str">
        <f t="shared" si="4"/>
        <v>E, &lt;PRL</v>
      </c>
      <c r="BC47" s="643" t="str">
        <f t="shared" si="5"/>
        <v>&lt;MDL</v>
      </c>
      <c r="BD47" s="781">
        <f t="shared" si="29"/>
        <v>-2.8310258875412539E-2</v>
      </c>
      <c r="BE47" s="37" t="s">
        <v>839</v>
      </c>
      <c r="BF47" s="84">
        <v>0.28701866003037824</v>
      </c>
      <c r="BG47" s="164"/>
      <c r="BH47" s="162" t="str">
        <f t="shared" si="25"/>
        <v>E, &lt;PRL</v>
      </c>
      <c r="BI47" s="643" t="str">
        <f t="shared" si="6"/>
        <v>E, &lt;RL</v>
      </c>
      <c r="BJ47" s="37" t="s">
        <v>839</v>
      </c>
      <c r="BK47" s="84">
        <v>2.7758951158817914E-2</v>
      </c>
      <c r="BL47" s="37"/>
      <c r="BM47" s="162" t="str">
        <f t="shared" si="23"/>
        <v xml:space="preserve">  </v>
      </c>
      <c r="BN47" s="818" t="str">
        <f t="shared" si="8"/>
        <v xml:space="preserve">  </v>
      </c>
      <c r="BO47" s="942" t="str">
        <f t="shared" si="9"/>
        <v>E, &lt;RL</v>
      </c>
      <c r="BP47" s="825">
        <f t="shared" si="28"/>
        <v>9.6714796020160811</v>
      </c>
      <c r="BQ47" s="93" t="s">
        <v>88</v>
      </c>
      <c r="BR47" s="94"/>
      <c r="BS47" s="163" t="str">
        <f t="shared" si="10"/>
        <v xml:space="preserve">  </v>
      </c>
      <c r="BT47" s="818"/>
      <c r="BU47" s="854">
        <v>0.81692066278857534</v>
      </c>
      <c r="BV47" s="37"/>
      <c r="BW47" s="163" t="str">
        <f t="shared" si="12"/>
        <v>E, &lt;PRL</v>
      </c>
      <c r="BX47" s="643" t="str">
        <f t="shared" si="13"/>
        <v>E, &lt;RL</v>
      </c>
      <c r="BY47" s="880">
        <v>0.28000000000000003</v>
      </c>
      <c r="BZ47" s="93"/>
      <c r="CA47" s="80">
        <v>1</v>
      </c>
      <c r="CB47" s="163"/>
      <c r="CC47" s="643" t="s">
        <v>88</v>
      </c>
      <c r="CD47" s="188">
        <v>0</v>
      </c>
      <c r="CE47" s="93"/>
      <c r="CF47" s="174" t="str">
        <f t="shared" si="27"/>
        <v>E, &lt;PRL</v>
      </c>
      <c r="CG47" s="818" t="str">
        <f t="shared" si="16"/>
        <v>&lt;MDL</v>
      </c>
      <c r="CH47" s="825"/>
      <c r="CI47" s="87" t="s">
        <v>88</v>
      </c>
      <c r="CJ47" s="87"/>
      <c r="CK47" s="163" t="str">
        <f t="shared" si="17"/>
        <v xml:space="preserve">  </v>
      </c>
      <c r="CL47" s="818" t="s">
        <v>88</v>
      </c>
      <c r="CM47" s="87" t="s">
        <v>88</v>
      </c>
      <c r="CN47" s="141"/>
      <c r="CO47" s="174" t="str">
        <f t="shared" si="30"/>
        <v xml:space="preserve">  </v>
      </c>
      <c r="CP47" s="818" t="s">
        <v>88</v>
      </c>
      <c r="CQ47" s="87" t="s">
        <v>88</v>
      </c>
    </row>
    <row r="48" spans="1:97" ht="30" x14ac:dyDescent="0.25">
      <c r="A48" s="906" t="s">
        <v>2114</v>
      </c>
      <c r="B48" s="390" t="s">
        <v>1220</v>
      </c>
      <c r="C48" s="18" t="s">
        <v>599</v>
      </c>
      <c r="D48" s="219">
        <v>9</v>
      </c>
      <c r="E48" s="437">
        <v>1004191</v>
      </c>
      <c r="F48" s="472">
        <v>1</v>
      </c>
      <c r="G48" s="233">
        <v>11452600</v>
      </c>
      <c r="H48" s="233">
        <v>201004121550</v>
      </c>
      <c r="I48" s="233"/>
      <c r="J48" s="20" t="s">
        <v>719</v>
      </c>
      <c r="K48" s="926" t="s">
        <v>2614</v>
      </c>
      <c r="L48" s="413" t="s">
        <v>1694</v>
      </c>
      <c r="M48" s="18" t="s">
        <v>43</v>
      </c>
      <c r="N48" s="18"/>
      <c r="O48" s="18"/>
      <c r="P48" s="292">
        <v>40280</v>
      </c>
      <c r="Q48" s="459">
        <v>0.65972222222222221</v>
      </c>
      <c r="R48" s="391" t="s">
        <v>1647</v>
      </c>
      <c r="S48" s="533"/>
      <c r="T48" s="533"/>
      <c r="U48" s="533"/>
      <c r="V48" s="533"/>
      <c r="W48" s="533"/>
      <c r="X48" s="533"/>
      <c r="Y48" s="643"/>
      <c r="Z48" s="533"/>
      <c r="AA48" s="533"/>
      <c r="AB48" s="533"/>
      <c r="AC48" s="533"/>
      <c r="AD48" s="533"/>
      <c r="AE48" s="533"/>
      <c r="AF48" s="643"/>
      <c r="AG48" s="533"/>
      <c r="AH48" s="533"/>
      <c r="AI48" s="533"/>
      <c r="AJ48" s="533"/>
      <c r="AK48" s="533"/>
      <c r="AL48" s="533"/>
      <c r="AM48" s="643"/>
      <c r="AN48" s="243" t="s">
        <v>191</v>
      </c>
      <c r="AO48" s="243" t="s">
        <v>191</v>
      </c>
      <c r="AP48" s="243" t="s">
        <v>191</v>
      </c>
      <c r="AQ48" s="236" t="s">
        <v>191</v>
      </c>
      <c r="AR48" s="643" t="str">
        <f t="shared" si="1"/>
        <v xml:space="preserve">  </v>
      </c>
      <c r="AS48" s="236"/>
      <c r="AT48" s="39"/>
      <c r="AU48" s="193">
        <v>24.025146566679801</v>
      </c>
      <c r="AV48" s="193"/>
      <c r="AW48" s="162" t="str">
        <f t="shared" si="26"/>
        <v xml:space="preserve">  </v>
      </c>
      <c r="AX48" s="643" t="str">
        <f t="shared" si="3"/>
        <v xml:space="preserve">  </v>
      </c>
      <c r="AY48" s="39"/>
      <c r="AZ48" s="323">
        <v>0.53750252138528543</v>
      </c>
      <c r="BA48" s="324"/>
      <c r="BB48" s="162" t="str">
        <f t="shared" si="4"/>
        <v xml:space="preserve">  </v>
      </c>
      <c r="BC48" s="643" t="str">
        <f t="shared" si="5"/>
        <v xml:space="preserve">  </v>
      </c>
      <c r="BD48" s="788">
        <f t="shared" si="29"/>
        <v>2.2372497078987292</v>
      </c>
      <c r="BE48" s="86" t="s">
        <v>191</v>
      </c>
      <c r="BF48" s="86" t="s">
        <v>191</v>
      </c>
      <c r="BG48" s="86" t="s">
        <v>191</v>
      </c>
      <c r="BH48" s="162"/>
      <c r="BI48" s="643" t="str">
        <f t="shared" si="6"/>
        <v xml:space="preserve">  </v>
      </c>
      <c r="BJ48" s="86" t="s">
        <v>191</v>
      </c>
      <c r="BK48" s="23" t="s">
        <v>960</v>
      </c>
      <c r="BL48" s="86" t="s">
        <v>191</v>
      </c>
      <c r="BM48" s="162"/>
      <c r="BN48" s="818" t="str">
        <f t="shared" si="8"/>
        <v xml:space="preserve">  </v>
      </c>
      <c r="BO48" s="942" t="str">
        <f t="shared" si="9"/>
        <v xml:space="preserve">  </v>
      </c>
      <c r="BP48" s="801" t="s">
        <v>191</v>
      </c>
      <c r="BQ48" s="86"/>
      <c r="BR48" s="86" t="s">
        <v>191</v>
      </c>
      <c r="BS48" s="163"/>
      <c r="BT48" s="818"/>
      <c r="BU48" s="86" t="s">
        <v>191</v>
      </c>
      <c r="BV48" s="86" t="s">
        <v>191</v>
      </c>
      <c r="BW48" s="163" t="str">
        <f t="shared" si="12"/>
        <v xml:space="preserve">  </v>
      </c>
      <c r="BX48" s="643" t="str">
        <f t="shared" si="13"/>
        <v xml:space="preserve">  </v>
      </c>
      <c r="BY48" s="236"/>
      <c r="BZ48" s="86" t="s">
        <v>191</v>
      </c>
      <c r="CA48" s="176">
        <v>1</v>
      </c>
      <c r="CB48" s="163"/>
      <c r="CC48" s="643"/>
      <c r="CD48" s="86" t="s">
        <v>191</v>
      </c>
      <c r="CE48" s="86" t="s">
        <v>191</v>
      </c>
      <c r="CF48" s="174" t="str">
        <f t="shared" si="27"/>
        <v xml:space="preserve">  </v>
      </c>
      <c r="CG48" s="818" t="str">
        <f t="shared" si="16"/>
        <v xml:space="preserve">  </v>
      </c>
      <c r="CH48" s="801" t="s">
        <v>191</v>
      </c>
      <c r="CI48" s="86"/>
      <c r="CJ48" s="86" t="s">
        <v>191</v>
      </c>
      <c r="CK48" s="163"/>
      <c r="CL48" s="163"/>
      <c r="CM48" s="86" t="s">
        <v>191</v>
      </c>
      <c r="CN48" s="86" t="s">
        <v>191</v>
      </c>
      <c r="CO48" s="86"/>
      <c r="CP48" s="818" t="str">
        <f t="shared" si="20"/>
        <v xml:space="preserve">  </v>
      </c>
      <c r="CQ48" s="86" t="s">
        <v>191</v>
      </c>
      <c r="CR48" s="140"/>
      <c r="CS48" s="140"/>
    </row>
    <row r="49" spans="1:97" ht="34.5" x14ac:dyDescent="0.25">
      <c r="A49" s="906" t="s">
        <v>2115</v>
      </c>
      <c r="B49" s="421" t="s">
        <v>1221</v>
      </c>
      <c r="C49" s="310" t="s">
        <v>599</v>
      </c>
      <c r="D49" s="219">
        <v>9</v>
      </c>
      <c r="E49" s="424">
        <v>1004192</v>
      </c>
      <c r="F49" s="472">
        <v>1</v>
      </c>
      <c r="G49" s="309">
        <v>11452900</v>
      </c>
      <c r="H49" s="309">
        <v>201004121630</v>
      </c>
      <c r="I49" s="309"/>
      <c r="J49" s="394" t="s">
        <v>720</v>
      </c>
      <c r="K49" s="926" t="s">
        <v>2616</v>
      </c>
      <c r="L49" s="415" t="s">
        <v>746</v>
      </c>
      <c r="M49" s="405" t="s">
        <v>44</v>
      </c>
      <c r="N49" s="405"/>
      <c r="O49" s="310"/>
      <c r="P49" s="402">
        <v>40280</v>
      </c>
      <c r="Q49" s="327">
        <v>0.6875</v>
      </c>
      <c r="R49" s="295" t="s">
        <v>1648</v>
      </c>
      <c r="S49" s="529"/>
      <c r="T49" s="529"/>
      <c r="U49" s="529"/>
      <c r="V49" s="529"/>
      <c r="W49" s="529"/>
      <c r="X49" s="529"/>
      <c r="Y49" s="643"/>
      <c r="Z49" s="529"/>
      <c r="AA49" s="529"/>
      <c r="AB49" s="529"/>
      <c r="AC49" s="529"/>
      <c r="AD49" s="529"/>
      <c r="AE49" s="529"/>
      <c r="AF49" s="643"/>
      <c r="AG49" s="529"/>
      <c r="AH49" s="529"/>
      <c r="AI49" s="529"/>
      <c r="AJ49" s="529"/>
      <c r="AK49" s="529"/>
      <c r="AL49" s="529"/>
      <c r="AM49" s="643"/>
      <c r="AN49" s="364" t="s">
        <v>191</v>
      </c>
      <c r="AO49" s="364" t="s">
        <v>191</v>
      </c>
      <c r="AP49" s="364" t="s">
        <v>191</v>
      </c>
      <c r="AQ49" s="273" t="s">
        <v>191</v>
      </c>
      <c r="AR49" s="643" t="str">
        <f t="shared" si="1"/>
        <v xml:space="preserve">  </v>
      </c>
      <c r="AS49" s="273"/>
      <c r="AT49" s="82"/>
      <c r="AU49" s="269">
        <v>8.2748229838265726</v>
      </c>
      <c r="AV49" s="269"/>
      <c r="AW49" s="162" t="str">
        <f t="shared" si="26"/>
        <v xml:space="preserve">  </v>
      </c>
      <c r="AX49" s="643" t="str">
        <f t="shared" si="3"/>
        <v xml:space="preserve">  </v>
      </c>
      <c r="AY49" s="218"/>
      <c r="AZ49" s="271">
        <v>0.4419128744268499</v>
      </c>
      <c r="BA49" s="267"/>
      <c r="BB49" s="162" t="str">
        <f t="shared" si="4"/>
        <v xml:space="preserve">  </v>
      </c>
      <c r="BC49" s="643" t="str">
        <f t="shared" si="5"/>
        <v xml:space="preserve">  </v>
      </c>
      <c r="BD49" s="789">
        <f t="shared" si="29"/>
        <v>5.3404510923144084</v>
      </c>
      <c r="BE49" s="272" t="s">
        <v>191</v>
      </c>
      <c r="BF49" s="272" t="s">
        <v>191</v>
      </c>
      <c r="BG49" s="272" t="s">
        <v>191</v>
      </c>
      <c r="BH49" s="162"/>
      <c r="BI49" s="643" t="str">
        <f t="shared" si="6"/>
        <v xml:space="preserve">  </v>
      </c>
      <c r="BJ49" s="272" t="s">
        <v>191</v>
      </c>
      <c r="BK49" s="23" t="s">
        <v>960</v>
      </c>
      <c r="BL49" s="272" t="s">
        <v>191</v>
      </c>
      <c r="BM49" s="162"/>
      <c r="BN49" s="818" t="str">
        <f t="shared" si="8"/>
        <v xml:space="preserve">  </v>
      </c>
      <c r="BO49" s="942" t="str">
        <f t="shared" si="9"/>
        <v xml:space="preserve">  </v>
      </c>
      <c r="BP49" s="802" t="s">
        <v>191</v>
      </c>
      <c r="BQ49" s="272"/>
      <c r="BR49" s="272" t="s">
        <v>191</v>
      </c>
      <c r="BS49" s="163"/>
      <c r="BT49" s="818"/>
      <c r="BU49" s="272" t="s">
        <v>191</v>
      </c>
      <c r="BV49" s="272" t="s">
        <v>191</v>
      </c>
      <c r="BW49" s="163" t="str">
        <f t="shared" si="12"/>
        <v xml:space="preserve">  </v>
      </c>
      <c r="BX49" s="643" t="str">
        <f t="shared" si="13"/>
        <v xml:space="preserve">  </v>
      </c>
      <c r="BY49" s="273"/>
      <c r="BZ49" s="272" t="s">
        <v>191</v>
      </c>
      <c r="CA49" s="254">
        <v>1</v>
      </c>
      <c r="CB49" s="163"/>
      <c r="CC49" s="643"/>
      <c r="CD49" s="272" t="s">
        <v>191</v>
      </c>
      <c r="CE49" s="272" t="s">
        <v>191</v>
      </c>
      <c r="CF49" s="174" t="str">
        <f t="shared" si="27"/>
        <v xml:space="preserve">  </v>
      </c>
      <c r="CG49" s="818" t="str">
        <f t="shared" si="16"/>
        <v xml:space="preserve">  </v>
      </c>
      <c r="CH49" s="802" t="s">
        <v>191</v>
      </c>
      <c r="CI49" s="272"/>
      <c r="CJ49" s="272" t="s">
        <v>191</v>
      </c>
      <c r="CK49" s="163"/>
      <c r="CL49" s="163"/>
      <c r="CM49" s="272" t="s">
        <v>191</v>
      </c>
      <c r="CN49" s="272" t="s">
        <v>191</v>
      </c>
      <c r="CO49" s="272"/>
      <c r="CP49" s="818" t="str">
        <f t="shared" si="20"/>
        <v xml:space="preserve">  </v>
      </c>
      <c r="CQ49" s="272" t="s">
        <v>191</v>
      </c>
      <c r="CR49" s="274"/>
      <c r="CS49" s="274"/>
    </row>
    <row r="50" spans="1:97" ht="30" x14ac:dyDescent="0.25">
      <c r="A50" s="906" t="s">
        <v>2116</v>
      </c>
      <c r="B50" s="425" t="s">
        <v>1222</v>
      </c>
      <c r="C50" s="219" t="s">
        <v>599</v>
      </c>
      <c r="D50" s="219">
        <v>9</v>
      </c>
      <c r="E50" s="420">
        <v>1004193</v>
      </c>
      <c r="F50" s="472">
        <v>1</v>
      </c>
      <c r="G50" s="419">
        <v>11452600</v>
      </c>
      <c r="H50" s="419">
        <v>201004130640</v>
      </c>
      <c r="I50" s="419"/>
      <c r="J50" s="385" t="s">
        <v>721</v>
      </c>
      <c r="K50" s="926" t="s">
        <v>2614</v>
      </c>
      <c r="L50" s="413" t="s">
        <v>1694</v>
      </c>
      <c r="M50" s="31" t="s">
        <v>43</v>
      </c>
      <c r="N50" s="31"/>
      <c r="O50" s="219"/>
      <c r="P50" s="332">
        <v>40281</v>
      </c>
      <c r="Q50" s="326">
        <v>0.27777777777777779</v>
      </c>
      <c r="R50" s="297" t="s">
        <v>1649</v>
      </c>
      <c r="S50" s="528"/>
      <c r="T50" s="528"/>
      <c r="U50" s="528"/>
      <c r="V50" s="528"/>
      <c r="W50" s="528"/>
      <c r="X50" s="528"/>
      <c r="Y50" s="643"/>
      <c r="Z50" s="528"/>
      <c r="AA50" s="528"/>
      <c r="AB50" s="528"/>
      <c r="AC50" s="528"/>
      <c r="AD50" s="528"/>
      <c r="AE50" s="528"/>
      <c r="AF50" s="643"/>
      <c r="AG50" s="528"/>
      <c r="AH50" s="528"/>
      <c r="AI50" s="528"/>
      <c r="AJ50" s="528"/>
      <c r="AK50" s="528"/>
      <c r="AL50" s="528"/>
      <c r="AM50" s="643"/>
      <c r="AN50" s="243" t="s">
        <v>191</v>
      </c>
      <c r="AO50" s="243" t="s">
        <v>191</v>
      </c>
      <c r="AP50" s="243" t="s">
        <v>191</v>
      </c>
      <c r="AQ50" s="236" t="s">
        <v>191</v>
      </c>
      <c r="AR50" s="643" t="str">
        <f t="shared" si="1"/>
        <v xml:space="preserve">  </v>
      </c>
      <c r="AS50" s="236"/>
      <c r="AT50" s="39"/>
      <c r="AU50" s="154">
        <v>119.40231607877844</v>
      </c>
      <c r="AV50" s="154"/>
      <c r="AW50" s="162" t="str">
        <f t="shared" si="26"/>
        <v xml:space="preserve">  </v>
      </c>
      <c r="AX50" s="643" t="str">
        <f t="shared" si="3"/>
        <v xml:space="preserve">  </v>
      </c>
      <c r="AY50" s="66"/>
      <c r="AZ50" s="84">
        <v>0.29985042638542941</v>
      </c>
      <c r="BA50" s="37"/>
      <c r="BB50" s="162" t="str">
        <f t="shared" si="4"/>
        <v xml:space="preserve">  </v>
      </c>
      <c r="BC50" s="643" t="str">
        <f t="shared" si="5"/>
        <v xml:space="preserve">  </v>
      </c>
      <c r="BD50" s="781">
        <f t="shared" si="29"/>
        <v>0.25112613911743231</v>
      </c>
      <c r="BE50" s="86" t="s">
        <v>191</v>
      </c>
      <c r="BF50" s="86" t="s">
        <v>191</v>
      </c>
      <c r="BG50" s="86" t="s">
        <v>191</v>
      </c>
      <c r="BH50" s="162"/>
      <c r="BI50" s="643" t="str">
        <f t="shared" si="6"/>
        <v xml:space="preserve">  </v>
      </c>
      <c r="BJ50" s="86" t="s">
        <v>191</v>
      </c>
      <c r="BK50" s="23" t="s">
        <v>960</v>
      </c>
      <c r="BL50" s="86" t="s">
        <v>191</v>
      </c>
      <c r="BM50" s="162"/>
      <c r="BN50" s="818" t="str">
        <f t="shared" si="8"/>
        <v xml:space="preserve">  </v>
      </c>
      <c r="BO50" s="942" t="str">
        <f t="shared" si="9"/>
        <v xml:space="preserve">  </v>
      </c>
      <c r="BP50" s="801" t="s">
        <v>191</v>
      </c>
      <c r="BQ50" s="86"/>
      <c r="BR50" s="86" t="s">
        <v>191</v>
      </c>
      <c r="BS50" s="163"/>
      <c r="BT50" s="818"/>
      <c r="BU50" s="86" t="s">
        <v>191</v>
      </c>
      <c r="BV50" s="86" t="s">
        <v>191</v>
      </c>
      <c r="BW50" s="163" t="str">
        <f t="shared" si="12"/>
        <v xml:space="preserve">  </v>
      </c>
      <c r="BX50" s="643" t="str">
        <f t="shared" si="13"/>
        <v xml:space="preserve">  </v>
      </c>
      <c r="BY50" s="236"/>
      <c r="BZ50" s="86" t="s">
        <v>191</v>
      </c>
      <c r="CA50" s="80">
        <v>1</v>
      </c>
      <c r="CB50" s="163"/>
      <c r="CC50" s="643"/>
      <c r="CD50" s="86" t="s">
        <v>191</v>
      </c>
      <c r="CE50" s="86" t="s">
        <v>191</v>
      </c>
      <c r="CF50" s="174" t="str">
        <f t="shared" si="27"/>
        <v xml:space="preserve">  </v>
      </c>
      <c r="CG50" s="818" t="str">
        <f t="shared" si="16"/>
        <v xml:space="preserve">  </v>
      </c>
      <c r="CH50" s="801" t="s">
        <v>191</v>
      </c>
      <c r="CI50" s="86"/>
      <c r="CJ50" s="86" t="s">
        <v>191</v>
      </c>
      <c r="CK50" s="163"/>
      <c r="CL50" s="163"/>
      <c r="CM50" s="86" t="s">
        <v>191</v>
      </c>
      <c r="CN50" s="86" t="s">
        <v>191</v>
      </c>
      <c r="CO50" s="86"/>
      <c r="CP50" s="818" t="str">
        <f t="shared" si="20"/>
        <v xml:space="preserve">  </v>
      </c>
      <c r="CQ50" s="86" t="s">
        <v>191</v>
      </c>
    </row>
    <row r="51" spans="1:97" ht="34.5" x14ac:dyDescent="0.25">
      <c r="A51" s="906" t="s">
        <v>2117</v>
      </c>
      <c r="B51" s="425" t="s">
        <v>1223</v>
      </c>
      <c r="C51" s="219" t="s">
        <v>599</v>
      </c>
      <c r="D51" s="219">
        <v>9</v>
      </c>
      <c r="E51" s="424">
        <v>1004194</v>
      </c>
      <c r="F51" s="472">
        <v>1</v>
      </c>
      <c r="G51" s="419">
        <v>11452900</v>
      </c>
      <c r="H51" s="419">
        <v>201004130730</v>
      </c>
      <c r="I51" s="419"/>
      <c r="J51" s="385" t="s">
        <v>722</v>
      </c>
      <c r="K51" s="926" t="s">
        <v>2616</v>
      </c>
      <c r="L51" s="415" t="s">
        <v>746</v>
      </c>
      <c r="M51" s="31" t="s">
        <v>44</v>
      </c>
      <c r="N51" s="31"/>
      <c r="O51" s="219"/>
      <c r="P51" s="332">
        <v>40281</v>
      </c>
      <c r="Q51" s="326">
        <v>0.3125</v>
      </c>
      <c r="R51" s="295" t="s">
        <v>1650</v>
      </c>
      <c r="S51" s="528"/>
      <c r="T51" s="528"/>
      <c r="U51" s="528"/>
      <c r="V51" s="528"/>
      <c r="W51" s="528"/>
      <c r="X51" s="528"/>
      <c r="Y51" s="643"/>
      <c r="Z51" s="528"/>
      <c r="AA51" s="528"/>
      <c r="AB51" s="528"/>
      <c r="AC51" s="528"/>
      <c r="AD51" s="528"/>
      <c r="AE51" s="528"/>
      <c r="AF51" s="643"/>
      <c r="AG51" s="528"/>
      <c r="AH51" s="528"/>
      <c r="AI51" s="528"/>
      <c r="AJ51" s="528"/>
      <c r="AK51" s="528"/>
      <c r="AL51" s="528"/>
      <c r="AM51" s="643"/>
      <c r="AN51" s="243" t="s">
        <v>191</v>
      </c>
      <c r="AO51" s="243" t="s">
        <v>191</v>
      </c>
      <c r="AP51" s="243" t="s">
        <v>191</v>
      </c>
      <c r="AQ51" s="236" t="s">
        <v>191</v>
      </c>
      <c r="AR51" s="643" t="str">
        <f t="shared" si="1"/>
        <v xml:space="preserve">  </v>
      </c>
      <c r="AS51" s="236"/>
      <c r="AT51" s="39"/>
      <c r="AU51" s="154">
        <v>20.774836713215638</v>
      </c>
      <c r="AV51" s="154"/>
      <c r="AW51" s="162" t="str">
        <f t="shared" si="26"/>
        <v xml:space="preserve">  </v>
      </c>
      <c r="AX51" s="643" t="str">
        <f t="shared" si="3"/>
        <v xml:space="preserve">  </v>
      </c>
      <c r="AY51" s="66"/>
      <c r="AZ51" s="84">
        <v>0.39087462992127564</v>
      </c>
      <c r="BA51" s="37"/>
      <c r="BB51" s="162" t="str">
        <f t="shared" si="4"/>
        <v xml:space="preserve">  </v>
      </c>
      <c r="BC51" s="643" t="str">
        <f t="shared" si="5"/>
        <v xml:space="preserve">  </v>
      </c>
      <c r="BD51" s="781">
        <f t="shared" si="29"/>
        <v>1.8814811173587991</v>
      </c>
      <c r="BE51" s="86" t="s">
        <v>191</v>
      </c>
      <c r="BF51" s="86" t="s">
        <v>191</v>
      </c>
      <c r="BG51" s="86" t="s">
        <v>191</v>
      </c>
      <c r="BH51" s="162"/>
      <c r="BI51" s="643" t="str">
        <f t="shared" si="6"/>
        <v xml:space="preserve">  </v>
      </c>
      <c r="BJ51" s="86" t="s">
        <v>191</v>
      </c>
      <c r="BK51" s="23" t="s">
        <v>960</v>
      </c>
      <c r="BL51" s="86" t="s">
        <v>191</v>
      </c>
      <c r="BM51" s="162"/>
      <c r="BN51" s="818" t="str">
        <f t="shared" si="8"/>
        <v xml:space="preserve">  </v>
      </c>
      <c r="BO51" s="942" t="str">
        <f t="shared" si="9"/>
        <v xml:space="preserve">  </v>
      </c>
      <c r="BP51" s="801" t="s">
        <v>191</v>
      </c>
      <c r="BQ51" s="86"/>
      <c r="BR51" s="86" t="s">
        <v>191</v>
      </c>
      <c r="BS51" s="163"/>
      <c r="BT51" s="818"/>
      <c r="BU51" s="86" t="s">
        <v>191</v>
      </c>
      <c r="BV51" s="86" t="s">
        <v>191</v>
      </c>
      <c r="BW51" s="163" t="str">
        <f t="shared" si="12"/>
        <v xml:space="preserve">  </v>
      </c>
      <c r="BX51" s="643" t="str">
        <f t="shared" si="13"/>
        <v xml:space="preserve">  </v>
      </c>
      <c r="BY51" s="236"/>
      <c r="BZ51" s="86" t="s">
        <v>191</v>
      </c>
      <c r="CA51" s="80">
        <v>1</v>
      </c>
      <c r="CB51" s="163"/>
      <c r="CC51" s="643"/>
      <c r="CD51" s="86" t="s">
        <v>191</v>
      </c>
      <c r="CE51" s="86" t="s">
        <v>191</v>
      </c>
      <c r="CF51" s="174" t="str">
        <f t="shared" si="27"/>
        <v xml:space="preserve">  </v>
      </c>
      <c r="CG51" s="818" t="str">
        <f t="shared" si="16"/>
        <v xml:space="preserve">  </v>
      </c>
      <c r="CH51" s="801" t="s">
        <v>191</v>
      </c>
      <c r="CI51" s="86"/>
      <c r="CJ51" s="86" t="s">
        <v>191</v>
      </c>
      <c r="CK51" s="163"/>
      <c r="CL51" s="163"/>
      <c r="CM51" s="86" t="s">
        <v>191</v>
      </c>
      <c r="CN51" s="86" t="s">
        <v>191</v>
      </c>
      <c r="CO51" s="86"/>
      <c r="CP51" s="818" t="str">
        <f t="shared" si="20"/>
        <v xml:space="preserve">  </v>
      </c>
      <c r="CQ51" s="86" t="s">
        <v>191</v>
      </c>
    </row>
    <row r="52" spans="1:97" ht="30" x14ac:dyDescent="0.25">
      <c r="A52" s="906" t="s">
        <v>2118</v>
      </c>
      <c r="B52" s="425" t="s">
        <v>1224</v>
      </c>
      <c r="C52" s="219" t="s">
        <v>599</v>
      </c>
      <c r="D52" s="219">
        <v>9</v>
      </c>
      <c r="E52" s="420">
        <v>1004195</v>
      </c>
      <c r="F52" s="472">
        <v>1</v>
      </c>
      <c r="G52" s="419">
        <v>11452600</v>
      </c>
      <c r="H52" s="419">
        <v>201004131320</v>
      </c>
      <c r="I52" s="419"/>
      <c r="J52" s="385" t="s">
        <v>723</v>
      </c>
      <c r="K52" s="926" t="s">
        <v>2614</v>
      </c>
      <c r="L52" s="413" t="s">
        <v>1694</v>
      </c>
      <c r="M52" s="31" t="s">
        <v>43</v>
      </c>
      <c r="N52" s="31"/>
      <c r="O52" s="219"/>
      <c r="P52" s="332">
        <v>40281</v>
      </c>
      <c r="Q52" s="326">
        <v>0.55555555555555558</v>
      </c>
      <c r="R52" s="297" t="s">
        <v>1651</v>
      </c>
      <c r="S52" s="528"/>
      <c r="T52" s="528"/>
      <c r="U52" s="528"/>
      <c r="V52" s="528"/>
      <c r="W52" s="528"/>
      <c r="X52" s="528"/>
      <c r="Y52" s="643"/>
      <c r="Z52" s="528"/>
      <c r="AA52" s="528"/>
      <c r="AB52" s="528"/>
      <c r="AC52" s="528"/>
      <c r="AD52" s="528"/>
      <c r="AE52" s="528"/>
      <c r="AF52" s="643"/>
      <c r="AG52" s="528"/>
      <c r="AH52" s="528"/>
      <c r="AI52" s="528"/>
      <c r="AJ52" s="528"/>
      <c r="AK52" s="528"/>
      <c r="AL52" s="528"/>
      <c r="AM52" s="643"/>
      <c r="AN52" s="243" t="s">
        <v>191</v>
      </c>
      <c r="AO52" s="243" t="s">
        <v>191</v>
      </c>
      <c r="AP52" s="243" t="s">
        <v>191</v>
      </c>
      <c r="AQ52" s="236" t="s">
        <v>191</v>
      </c>
      <c r="AR52" s="643" t="str">
        <f t="shared" si="1"/>
        <v xml:space="preserve">  </v>
      </c>
      <c r="AS52" s="236"/>
      <c r="AT52" s="39"/>
      <c r="AU52" s="154">
        <v>94.093371526899418</v>
      </c>
      <c r="AV52" s="154"/>
      <c r="AW52" s="162" t="str">
        <f t="shared" si="26"/>
        <v xml:space="preserve">  </v>
      </c>
      <c r="AX52" s="643" t="str">
        <f t="shared" si="3"/>
        <v xml:space="preserve">  </v>
      </c>
      <c r="AY52" s="66"/>
      <c r="AZ52" s="90">
        <v>0.43914327714519202</v>
      </c>
      <c r="BA52" s="84">
        <v>3.3408372999174596E-2</v>
      </c>
      <c r="BB52" s="162" t="str">
        <f t="shared" si="4"/>
        <v xml:space="preserve">  </v>
      </c>
      <c r="BC52" s="643" t="str">
        <f t="shared" si="5"/>
        <v xml:space="preserve">  </v>
      </c>
      <c r="BD52" s="781">
        <f t="shared" si="29"/>
        <v>0.46671010935095436</v>
      </c>
      <c r="BE52" s="86" t="s">
        <v>191</v>
      </c>
      <c r="BF52" s="86" t="s">
        <v>191</v>
      </c>
      <c r="BG52" s="86" t="s">
        <v>191</v>
      </c>
      <c r="BH52" s="162"/>
      <c r="BI52" s="643" t="str">
        <f t="shared" si="6"/>
        <v xml:space="preserve">  </v>
      </c>
      <c r="BJ52" s="86" t="s">
        <v>191</v>
      </c>
      <c r="BK52" s="23" t="s">
        <v>960</v>
      </c>
      <c r="BL52" s="86" t="s">
        <v>191</v>
      </c>
      <c r="BM52" s="162"/>
      <c r="BN52" s="818" t="str">
        <f t="shared" si="8"/>
        <v xml:space="preserve">  </v>
      </c>
      <c r="BO52" s="942" t="str">
        <f t="shared" si="9"/>
        <v xml:space="preserve">  </v>
      </c>
      <c r="BP52" s="801" t="s">
        <v>191</v>
      </c>
      <c r="BQ52" s="86"/>
      <c r="BR52" s="86" t="s">
        <v>191</v>
      </c>
      <c r="BS52" s="163"/>
      <c r="BT52" s="818"/>
      <c r="BU52" s="86" t="s">
        <v>191</v>
      </c>
      <c r="BV52" s="86" t="s">
        <v>191</v>
      </c>
      <c r="BW52" s="163" t="str">
        <f t="shared" si="12"/>
        <v xml:space="preserve">  </v>
      </c>
      <c r="BX52" s="643" t="str">
        <f t="shared" si="13"/>
        <v xml:space="preserve">  </v>
      </c>
      <c r="BY52" s="236"/>
      <c r="BZ52" s="86" t="s">
        <v>191</v>
      </c>
      <c r="CA52" s="80">
        <v>1</v>
      </c>
      <c r="CB52" s="163"/>
      <c r="CC52" s="643"/>
      <c r="CD52" s="86" t="s">
        <v>191</v>
      </c>
      <c r="CE52" s="86" t="s">
        <v>191</v>
      </c>
      <c r="CF52" s="174" t="str">
        <f t="shared" si="27"/>
        <v xml:space="preserve">  </v>
      </c>
      <c r="CG52" s="818" t="str">
        <f t="shared" si="16"/>
        <v xml:space="preserve">  </v>
      </c>
      <c r="CH52" s="801" t="s">
        <v>191</v>
      </c>
      <c r="CI52" s="86"/>
      <c r="CJ52" s="86" t="s">
        <v>191</v>
      </c>
      <c r="CK52" s="163"/>
      <c r="CL52" s="163"/>
      <c r="CM52" s="86" t="s">
        <v>191</v>
      </c>
      <c r="CN52" s="86" t="s">
        <v>191</v>
      </c>
      <c r="CO52" s="86"/>
      <c r="CP52" s="818" t="str">
        <f t="shared" si="20"/>
        <v xml:space="preserve">  </v>
      </c>
      <c r="CQ52" s="86" t="s">
        <v>191</v>
      </c>
    </row>
    <row r="53" spans="1:97" ht="34.5" x14ac:dyDescent="0.25">
      <c r="A53" s="906" t="s">
        <v>2119</v>
      </c>
      <c r="B53" s="425" t="s">
        <v>1225</v>
      </c>
      <c r="C53" s="219" t="s">
        <v>599</v>
      </c>
      <c r="D53" s="219">
        <v>9</v>
      </c>
      <c r="E53" s="424">
        <v>1004196</v>
      </c>
      <c r="F53" s="472">
        <v>1</v>
      </c>
      <c r="G53" s="419">
        <v>11452900</v>
      </c>
      <c r="H53" s="419">
        <v>201004131400</v>
      </c>
      <c r="I53" s="419"/>
      <c r="J53" s="385" t="s">
        <v>724</v>
      </c>
      <c r="K53" s="926" t="s">
        <v>2616</v>
      </c>
      <c r="L53" s="415" t="s">
        <v>746</v>
      </c>
      <c r="M53" s="31" t="s">
        <v>44</v>
      </c>
      <c r="N53" s="31"/>
      <c r="O53" s="219"/>
      <c r="P53" s="332">
        <v>40281</v>
      </c>
      <c r="Q53" s="326">
        <v>0.58333333333333337</v>
      </c>
      <c r="R53" s="295" t="s">
        <v>1652</v>
      </c>
      <c r="S53" s="528"/>
      <c r="T53" s="528"/>
      <c r="U53" s="528"/>
      <c r="V53" s="528"/>
      <c r="W53" s="528"/>
      <c r="X53" s="528"/>
      <c r="Y53" s="643"/>
      <c r="Z53" s="528"/>
      <c r="AA53" s="528"/>
      <c r="AB53" s="528"/>
      <c r="AC53" s="528"/>
      <c r="AD53" s="528"/>
      <c r="AE53" s="528"/>
      <c r="AF53" s="643"/>
      <c r="AG53" s="528"/>
      <c r="AH53" s="528"/>
      <c r="AI53" s="528"/>
      <c r="AJ53" s="528"/>
      <c r="AK53" s="528"/>
      <c r="AL53" s="528"/>
      <c r="AM53" s="643"/>
      <c r="AN53" s="243" t="s">
        <v>191</v>
      </c>
      <c r="AO53" s="243" t="s">
        <v>191</v>
      </c>
      <c r="AP53" s="243" t="s">
        <v>191</v>
      </c>
      <c r="AQ53" s="236" t="s">
        <v>191</v>
      </c>
      <c r="AR53" s="643" t="str">
        <f t="shared" si="1"/>
        <v xml:space="preserve">  </v>
      </c>
      <c r="AS53" s="236"/>
      <c r="AT53" s="39"/>
      <c r="AU53" s="154">
        <v>36.078554818788639</v>
      </c>
      <c r="AV53" s="154"/>
      <c r="AW53" s="162" t="str">
        <f t="shared" si="26"/>
        <v xml:space="preserve">  </v>
      </c>
      <c r="AX53" s="643" t="str">
        <f t="shared" si="3"/>
        <v xml:space="preserve">  </v>
      </c>
      <c r="AY53" s="66"/>
      <c r="AZ53" s="90">
        <v>0.47535301474264779</v>
      </c>
      <c r="BA53" s="37"/>
      <c r="BB53" s="162" t="str">
        <f t="shared" si="4"/>
        <v xml:space="preserve">  </v>
      </c>
      <c r="BC53" s="643" t="str">
        <f t="shared" si="5"/>
        <v xml:space="preserve">  </v>
      </c>
      <c r="BD53" s="781">
        <f t="shared" si="29"/>
        <v>1.317550043592927</v>
      </c>
      <c r="BE53" s="86" t="s">
        <v>191</v>
      </c>
      <c r="BF53" s="86" t="s">
        <v>191</v>
      </c>
      <c r="BG53" s="86" t="s">
        <v>191</v>
      </c>
      <c r="BH53" s="162"/>
      <c r="BI53" s="643" t="str">
        <f t="shared" si="6"/>
        <v xml:space="preserve">  </v>
      </c>
      <c r="BJ53" s="86" t="s">
        <v>191</v>
      </c>
      <c r="BK53" s="23" t="s">
        <v>960</v>
      </c>
      <c r="BL53" s="86" t="s">
        <v>191</v>
      </c>
      <c r="BM53" s="162"/>
      <c r="BN53" s="818" t="str">
        <f t="shared" si="8"/>
        <v xml:space="preserve">  </v>
      </c>
      <c r="BO53" s="942" t="str">
        <f t="shared" si="9"/>
        <v xml:space="preserve">  </v>
      </c>
      <c r="BP53" s="801" t="s">
        <v>191</v>
      </c>
      <c r="BQ53" s="86"/>
      <c r="BR53" s="86" t="s">
        <v>191</v>
      </c>
      <c r="BS53" s="163"/>
      <c r="BT53" s="818"/>
      <c r="BU53" s="86" t="s">
        <v>191</v>
      </c>
      <c r="BV53" s="86" t="s">
        <v>191</v>
      </c>
      <c r="BW53" s="163" t="str">
        <f t="shared" si="12"/>
        <v xml:space="preserve">  </v>
      </c>
      <c r="BX53" s="643" t="str">
        <f t="shared" si="13"/>
        <v xml:space="preserve">  </v>
      </c>
      <c r="BY53" s="236"/>
      <c r="BZ53" s="86" t="s">
        <v>191</v>
      </c>
      <c r="CA53" s="80">
        <v>1</v>
      </c>
      <c r="CB53" s="163"/>
      <c r="CC53" s="643"/>
      <c r="CD53" s="86" t="s">
        <v>191</v>
      </c>
      <c r="CE53" s="86" t="s">
        <v>191</v>
      </c>
      <c r="CF53" s="174" t="str">
        <f t="shared" si="27"/>
        <v xml:space="preserve">  </v>
      </c>
      <c r="CG53" s="818" t="str">
        <f t="shared" si="16"/>
        <v xml:space="preserve">  </v>
      </c>
      <c r="CH53" s="801" t="s">
        <v>191</v>
      </c>
      <c r="CI53" s="86"/>
      <c r="CJ53" s="86" t="s">
        <v>191</v>
      </c>
      <c r="CK53" s="163"/>
      <c r="CL53" s="163"/>
      <c r="CM53" s="86" t="s">
        <v>191</v>
      </c>
      <c r="CN53" s="86" t="s">
        <v>191</v>
      </c>
      <c r="CO53" s="86"/>
      <c r="CP53" s="818" t="str">
        <f t="shared" si="20"/>
        <v xml:space="preserve">  </v>
      </c>
      <c r="CQ53" s="86" t="s">
        <v>191</v>
      </c>
    </row>
    <row r="54" spans="1:97" ht="15" x14ac:dyDescent="0.25">
      <c r="A54" s="906" t="s">
        <v>2120</v>
      </c>
      <c r="B54" s="425" t="s">
        <v>1226</v>
      </c>
      <c r="C54" s="305" t="s">
        <v>601</v>
      </c>
      <c r="D54" s="305">
        <v>2</v>
      </c>
      <c r="E54" s="417"/>
      <c r="F54" s="472">
        <v>4</v>
      </c>
      <c r="G54" s="419">
        <v>88888823</v>
      </c>
      <c r="H54" s="419">
        <v>201004131200</v>
      </c>
      <c r="I54" s="419"/>
      <c r="J54" s="376" t="s">
        <v>725</v>
      </c>
      <c r="K54" s="910" t="s">
        <v>137</v>
      </c>
      <c r="L54" s="418"/>
      <c r="M54" s="31" t="s">
        <v>535</v>
      </c>
      <c r="N54" s="31"/>
      <c r="O54" s="219" t="s">
        <v>47</v>
      </c>
      <c r="P54" s="332">
        <v>40281</v>
      </c>
      <c r="Q54" s="326">
        <v>0.5</v>
      </c>
      <c r="R54" s="299"/>
      <c r="S54" s="528"/>
      <c r="T54" s="528"/>
      <c r="U54" s="528"/>
      <c r="V54" s="528"/>
      <c r="W54" s="528"/>
      <c r="X54" s="528"/>
      <c r="Y54" s="643"/>
      <c r="Z54" s="528"/>
      <c r="AA54" s="528"/>
      <c r="AB54" s="528"/>
      <c r="AC54" s="528"/>
      <c r="AD54" s="528"/>
      <c r="AE54" s="528"/>
      <c r="AF54" s="643"/>
      <c r="AG54" s="528"/>
      <c r="AH54" s="528"/>
      <c r="AI54" s="528"/>
      <c r="AJ54" s="528"/>
      <c r="AK54" s="528"/>
      <c r="AL54" s="528"/>
      <c r="AM54" s="643"/>
      <c r="AN54" s="243" t="s">
        <v>191</v>
      </c>
      <c r="AO54" s="243" t="s">
        <v>191</v>
      </c>
      <c r="AP54" s="243" t="s">
        <v>191</v>
      </c>
      <c r="AQ54" s="236" t="s">
        <v>191</v>
      </c>
      <c r="AR54" s="643" t="str">
        <f t="shared" si="1"/>
        <v xml:space="preserve">  </v>
      </c>
      <c r="AS54" s="236"/>
      <c r="AT54" s="64"/>
      <c r="AU54" s="161">
        <v>-6.4289394705982578E-2</v>
      </c>
      <c r="AV54" s="82" t="s">
        <v>88</v>
      </c>
      <c r="AW54" s="162" t="str">
        <f t="shared" si="26"/>
        <v>E, &lt;PRL</v>
      </c>
      <c r="AX54" s="643" t="str">
        <f t="shared" si="3"/>
        <v>&lt;MDL</v>
      </c>
      <c r="AY54" s="95"/>
      <c r="AZ54" s="62">
        <v>9.9759191918935928E-3</v>
      </c>
      <c r="BA54" s="76"/>
      <c r="BB54" s="162" t="str">
        <f t="shared" si="4"/>
        <v>E, &lt;PRL</v>
      </c>
      <c r="BC54" s="643" t="str">
        <f t="shared" si="5"/>
        <v>E, &lt;RL</v>
      </c>
      <c r="BD54" s="790" t="s">
        <v>88</v>
      </c>
      <c r="BE54" s="63" t="s">
        <v>191</v>
      </c>
      <c r="BF54" s="63" t="s">
        <v>191</v>
      </c>
      <c r="BG54" s="63" t="s">
        <v>191</v>
      </c>
      <c r="BH54" s="162"/>
      <c r="BI54" s="643" t="str">
        <f t="shared" si="6"/>
        <v xml:space="preserve">  </v>
      </c>
      <c r="BJ54" s="63" t="s">
        <v>191</v>
      </c>
      <c r="BK54" s="23" t="s">
        <v>960</v>
      </c>
      <c r="BL54" s="63" t="s">
        <v>191</v>
      </c>
      <c r="BM54" s="162"/>
      <c r="BN54" s="818" t="str">
        <f t="shared" si="8"/>
        <v xml:space="preserve">  </v>
      </c>
      <c r="BO54" s="942" t="str">
        <f t="shared" si="9"/>
        <v xml:space="preserve">  </v>
      </c>
      <c r="BP54" s="782" t="s">
        <v>191</v>
      </c>
      <c r="BQ54" s="63"/>
      <c r="BR54" s="63" t="s">
        <v>191</v>
      </c>
      <c r="BS54" s="163"/>
      <c r="BT54" s="818"/>
      <c r="BU54" s="63" t="s">
        <v>191</v>
      </c>
      <c r="BV54" s="63" t="s">
        <v>191</v>
      </c>
      <c r="BW54" s="163" t="str">
        <f t="shared" si="12"/>
        <v xml:space="preserve">  </v>
      </c>
      <c r="BX54" s="643" t="str">
        <f t="shared" si="13"/>
        <v xml:space="preserve">  </v>
      </c>
      <c r="BY54" s="235"/>
      <c r="BZ54" s="63" t="s">
        <v>191</v>
      </c>
      <c r="CA54" s="80">
        <v>1</v>
      </c>
      <c r="CB54" s="163"/>
      <c r="CC54" s="643"/>
      <c r="CD54" s="63" t="s">
        <v>191</v>
      </c>
      <c r="CE54" s="63" t="s">
        <v>191</v>
      </c>
      <c r="CF54" s="174" t="str">
        <f t="shared" si="27"/>
        <v xml:space="preserve">  </v>
      </c>
      <c r="CG54" s="818" t="str">
        <f t="shared" si="16"/>
        <v xml:space="preserve">  </v>
      </c>
      <c r="CH54" s="782" t="s">
        <v>191</v>
      </c>
      <c r="CI54" s="63"/>
      <c r="CJ54" s="63" t="s">
        <v>191</v>
      </c>
      <c r="CK54" s="163"/>
      <c r="CL54" s="163"/>
      <c r="CM54" s="63" t="s">
        <v>191</v>
      </c>
      <c r="CN54" s="63" t="s">
        <v>191</v>
      </c>
      <c r="CO54" s="63"/>
      <c r="CP54" s="818" t="str">
        <f t="shared" si="20"/>
        <v xml:space="preserve">  </v>
      </c>
      <c r="CQ54" s="63" t="s">
        <v>191</v>
      </c>
      <c r="CR54" s="55"/>
      <c r="CS54" s="55"/>
    </row>
    <row r="55" spans="1:97" ht="30" x14ac:dyDescent="0.25">
      <c r="A55" s="906" t="s">
        <v>2121</v>
      </c>
      <c r="B55" s="425" t="s">
        <v>1227</v>
      </c>
      <c r="C55" s="219" t="s">
        <v>599</v>
      </c>
      <c r="D55" s="219">
        <v>9</v>
      </c>
      <c r="E55" s="420">
        <v>1004197</v>
      </c>
      <c r="F55" s="472">
        <v>1</v>
      </c>
      <c r="G55" s="419">
        <v>11452600</v>
      </c>
      <c r="H55" s="419">
        <v>201004140730</v>
      </c>
      <c r="I55" s="419"/>
      <c r="J55" s="376" t="s">
        <v>726</v>
      </c>
      <c r="K55" s="926" t="s">
        <v>2614</v>
      </c>
      <c r="L55" s="413" t="s">
        <v>1694</v>
      </c>
      <c r="M55" s="31" t="s">
        <v>43</v>
      </c>
      <c r="N55" s="31"/>
      <c r="O55" s="219"/>
      <c r="P55" s="332">
        <v>40282</v>
      </c>
      <c r="Q55" s="326">
        <v>0.3125</v>
      </c>
      <c r="R55" s="297" t="s">
        <v>1653</v>
      </c>
      <c r="S55" s="528"/>
      <c r="T55" s="528"/>
      <c r="U55" s="528"/>
      <c r="V55" s="528"/>
      <c r="W55" s="528"/>
      <c r="X55" s="528"/>
      <c r="Y55" s="643"/>
      <c r="Z55" s="528"/>
      <c r="AA55" s="528"/>
      <c r="AB55" s="528"/>
      <c r="AC55" s="528"/>
      <c r="AD55" s="528"/>
      <c r="AE55" s="528"/>
      <c r="AF55" s="643"/>
      <c r="AG55" s="528"/>
      <c r="AH55" s="528"/>
      <c r="AI55" s="528"/>
      <c r="AJ55" s="528"/>
      <c r="AK55" s="528"/>
      <c r="AL55" s="528"/>
      <c r="AM55" s="643"/>
      <c r="AN55" s="243" t="s">
        <v>191</v>
      </c>
      <c r="AO55" s="243" t="s">
        <v>191</v>
      </c>
      <c r="AP55" s="243" t="s">
        <v>191</v>
      </c>
      <c r="AQ55" s="236" t="s">
        <v>191</v>
      </c>
      <c r="AR55" s="643" t="str">
        <f t="shared" si="1"/>
        <v xml:space="preserve">  </v>
      </c>
      <c r="AS55" s="236"/>
      <c r="AT55" s="64"/>
      <c r="AU55" s="154">
        <v>153.44517566147451</v>
      </c>
      <c r="AV55" s="79"/>
      <c r="AW55" s="162" t="str">
        <f t="shared" si="26"/>
        <v xml:space="preserve">  </v>
      </c>
      <c r="AX55" s="643" t="str">
        <f t="shared" si="3"/>
        <v xml:space="preserve">  </v>
      </c>
      <c r="AY55" s="95"/>
      <c r="AZ55" s="62">
        <v>1.2252435281103378</v>
      </c>
      <c r="BA55" s="76"/>
      <c r="BB55" s="162" t="str">
        <f t="shared" si="4"/>
        <v xml:space="preserve">  </v>
      </c>
      <c r="BC55" s="643" t="str">
        <f t="shared" si="5"/>
        <v xml:space="preserve">  </v>
      </c>
      <c r="BD55" s="781">
        <f>AZ55/AU55*100</f>
        <v>0.79848944277885159</v>
      </c>
      <c r="BE55" s="63" t="s">
        <v>191</v>
      </c>
      <c r="BF55" s="63" t="s">
        <v>191</v>
      </c>
      <c r="BG55" s="63" t="s">
        <v>191</v>
      </c>
      <c r="BH55" s="162"/>
      <c r="BI55" s="643" t="str">
        <f t="shared" si="6"/>
        <v xml:space="preserve">  </v>
      </c>
      <c r="BJ55" s="63" t="s">
        <v>191</v>
      </c>
      <c r="BK55" s="23" t="s">
        <v>960</v>
      </c>
      <c r="BL55" s="63" t="s">
        <v>191</v>
      </c>
      <c r="BM55" s="162"/>
      <c r="BN55" s="818" t="str">
        <f t="shared" si="8"/>
        <v xml:space="preserve">  </v>
      </c>
      <c r="BO55" s="942" t="str">
        <f t="shared" si="9"/>
        <v xml:space="preserve">  </v>
      </c>
      <c r="BP55" s="782" t="s">
        <v>191</v>
      </c>
      <c r="BQ55" s="63"/>
      <c r="BR55" s="63" t="s">
        <v>191</v>
      </c>
      <c r="BS55" s="163"/>
      <c r="BT55" s="818"/>
      <c r="BU55" s="63" t="s">
        <v>191</v>
      </c>
      <c r="BV55" s="63" t="s">
        <v>191</v>
      </c>
      <c r="BW55" s="163" t="str">
        <f t="shared" si="12"/>
        <v xml:space="preserve">  </v>
      </c>
      <c r="BX55" s="643" t="str">
        <f t="shared" si="13"/>
        <v xml:space="preserve">  </v>
      </c>
      <c r="BY55" s="235"/>
      <c r="BZ55" s="63" t="s">
        <v>191</v>
      </c>
      <c r="CA55" s="80">
        <v>1</v>
      </c>
      <c r="CB55" s="163"/>
      <c r="CC55" s="643"/>
      <c r="CD55" s="63" t="s">
        <v>191</v>
      </c>
      <c r="CE55" s="63" t="s">
        <v>191</v>
      </c>
      <c r="CF55" s="174" t="str">
        <f t="shared" si="27"/>
        <v xml:space="preserve">  </v>
      </c>
      <c r="CG55" s="818" t="str">
        <f t="shared" si="16"/>
        <v xml:space="preserve">  </v>
      </c>
      <c r="CH55" s="782" t="s">
        <v>191</v>
      </c>
      <c r="CI55" s="63"/>
      <c r="CJ55" s="63" t="s">
        <v>191</v>
      </c>
      <c r="CK55" s="163"/>
      <c r="CL55" s="163"/>
      <c r="CM55" s="63" t="s">
        <v>191</v>
      </c>
      <c r="CN55" s="63" t="s">
        <v>191</v>
      </c>
      <c r="CO55" s="63"/>
      <c r="CP55" s="818" t="str">
        <f t="shared" si="20"/>
        <v xml:space="preserve">  </v>
      </c>
      <c r="CQ55" s="63" t="s">
        <v>191</v>
      </c>
      <c r="CR55" s="55"/>
      <c r="CS55" s="55"/>
    </row>
    <row r="56" spans="1:97" ht="34.5" x14ac:dyDescent="0.25">
      <c r="A56" s="906" t="s">
        <v>2122</v>
      </c>
      <c r="B56" s="425" t="s">
        <v>1228</v>
      </c>
      <c r="C56" s="219" t="s">
        <v>599</v>
      </c>
      <c r="D56" s="219">
        <v>7</v>
      </c>
      <c r="E56" s="424">
        <v>1004198</v>
      </c>
      <c r="F56" s="472">
        <v>1</v>
      </c>
      <c r="G56" s="419">
        <v>11452900</v>
      </c>
      <c r="H56" s="419">
        <v>201004140800</v>
      </c>
      <c r="I56" s="419"/>
      <c r="J56" s="395" t="s">
        <v>727</v>
      </c>
      <c r="K56" s="926" t="s">
        <v>2616</v>
      </c>
      <c r="L56" s="415" t="s">
        <v>746</v>
      </c>
      <c r="M56" s="31" t="s">
        <v>44</v>
      </c>
      <c r="N56" s="31"/>
      <c r="O56" s="219"/>
      <c r="P56" s="332">
        <v>40282</v>
      </c>
      <c r="Q56" s="326">
        <v>0.33333333333333331</v>
      </c>
      <c r="R56" s="380" t="s">
        <v>1654</v>
      </c>
      <c r="S56" s="528"/>
      <c r="T56" s="528"/>
      <c r="U56" s="528"/>
      <c r="V56" s="528"/>
      <c r="W56" s="528"/>
      <c r="X56" s="528"/>
      <c r="Y56" s="643"/>
      <c r="Z56" s="528"/>
      <c r="AA56" s="528"/>
      <c r="AB56" s="528"/>
      <c r="AC56" s="528"/>
      <c r="AD56" s="528"/>
      <c r="AE56" s="528"/>
      <c r="AF56" s="643"/>
      <c r="AG56" s="528"/>
      <c r="AH56" s="528"/>
      <c r="AI56" s="528"/>
      <c r="AJ56" s="528"/>
      <c r="AK56" s="528"/>
      <c r="AL56" s="528"/>
      <c r="AM56" s="643"/>
      <c r="AN56" s="243" t="s">
        <v>191</v>
      </c>
      <c r="AO56" s="243" t="s">
        <v>191</v>
      </c>
      <c r="AP56" s="243" t="s">
        <v>191</v>
      </c>
      <c r="AQ56" s="236" t="s">
        <v>191</v>
      </c>
      <c r="AR56" s="643" t="str">
        <f t="shared" si="1"/>
        <v xml:space="preserve">  </v>
      </c>
      <c r="AS56" s="236"/>
      <c r="AT56" s="64"/>
      <c r="AU56" s="154">
        <v>40.13269759148789</v>
      </c>
      <c r="AV56" s="79"/>
      <c r="AW56" s="162" t="str">
        <f t="shared" si="26"/>
        <v xml:space="preserve">  </v>
      </c>
      <c r="AX56" s="643" t="str">
        <f t="shared" si="3"/>
        <v xml:space="preserve">  </v>
      </c>
      <c r="AY56" s="95"/>
      <c r="AZ56" s="131">
        <v>4.7880794512684156E-2</v>
      </c>
      <c r="BA56" s="76"/>
      <c r="BB56" s="162" t="str">
        <f t="shared" si="4"/>
        <v xml:space="preserve">  </v>
      </c>
      <c r="BC56" s="643" t="str">
        <f t="shared" si="5"/>
        <v xml:space="preserve">  </v>
      </c>
      <c r="BD56" s="791">
        <f>AZ56/AU56*100</f>
        <v>0.11930619516301749</v>
      </c>
      <c r="BE56" s="63" t="s">
        <v>191</v>
      </c>
      <c r="BF56" s="63" t="s">
        <v>191</v>
      </c>
      <c r="BG56" s="63" t="s">
        <v>191</v>
      </c>
      <c r="BH56" s="162"/>
      <c r="BI56" s="643" t="str">
        <f t="shared" si="6"/>
        <v xml:space="preserve">  </v>
      </c>
      <c r="BJ56" s="63" t="s">
        <v>191</v>
      </c>
      <c r="BK56" s="23" t="s">
        <v>960</v>
      </c>
      <c r="BL56" s="63" t="s">
        <v>191</v>
      </c>
      <c r="BM56" s="162"/>
      <c r="BN56" s="818" t="str">
        <f t="shared" si="8"/>
        <v xml:space="preserve">  </v>
      </c>
      <c r="BO56" s="942" t="str">
        <f t="shared" si="9"/>
        <v xml:space="preserve">  </v>
      </c>
      <c r="BP56" s="782" t="s">
        <v>191</v>
      </c>
      <c r="BQ56" s="63"/>
      <c r="BR56" s="63" t="s">
        <v>191</v>
      </c>
      <c r="BS56" s="163"/>
      <c r="BT56" s="818"/>
      <c r="BU56" s="63" t="s">
        <v>191</v>
      </c>
      <c r="BV56" s="63" t="s">
        <v>191</v>
      </c>
      <c r="BW56" s="163" t="str">
        <f t="shared" si="12"/>
        <v xml:space="preserve">  </v>
      </c>
      <c r="BX56" s="643" t="str">
        <f t="shared" si="13"/>
        <v xml:space="preserve">  </v>
      </c>
      <c r="BY56" s="235"/>
      <c r="BZ56" s="63" t="s">
        <v>191</v>
      </c>
      <c r="CA56" s="80">
        <v>1</v>
      </c>
      <c r="CB56" s="163"/>
      <c r="CC56" s="643"/>
      <c r="CD56" s="63" t="s">
        <v>191</v>
      </c>
      <c r="CE56" s="63" t="s">
        <v>191</v>
      </c>
      <c r="CF56" s="174" t="str">
        <f t="shared" si="27"/>
        <v xml:space="preserve">  </v>
      </c>
      <c r="CG56" s="818" t="str">
        <f t="shared" si="16"/>
        <v xml:space="preserve">  </v>
      </c>
      <c r="CH56" s="782" t="s">
        <v>191</v>
      </c>
      <c r="CI56" s="63"/>
      <c r="CJ56" s="63" t="s">
        <v>191</v>
      </c>
      <c r="CK56" s="163"/>
      <c r="CL56" s="163"/>
      <c r="CM56" s="63" t="s">
        <v>191</v>
      </c>
      <c r="CN56" s="63" t="s">
        <v>191</v>
      </c>
      <c r="CO56" s="63"/>
      <c r="CP56" s="818" t="str">
        <f t="shared" si="20"/>
        <v xml:space="preserve">  </v>
      </c>
      <c r="CQ56" s="63" t="s">
        <v>191</v>
      </c>
      <c r="CR56" s="55"/>
      <c r="CS56" s="126" t="s">
        <v>965</v>
      </c>
    </row>
    <row r="57" spans="1:97" ht="34.5" x14ac:dyDescent="0.25">
      <c r="A57" s="906" t="s">
        <v>2123</v>
      </c>
      <c r="B57" s="421" t="s">
        <v>1229</v>
      </c>
      <c r="C57" s="310" t="s">
        <v>600</v>
      </c>
      <c r="D57" s="310">
        <v>7</v>
      </c>
      <c r="E57" s="424">
        <v>1002701</v>
      </c>
      <c r="F57" s="472">
        <v>4</v>
      </c>
      <c r="G57" s="309">
        <v>11452900</v>
      </c>
      <c r="H57" s="309">
        <v>201004140805</v>
      </c>
      <c r="I57" s="309"/>
      <c r="J57" s="396" t="s">
        <v>728</v>
      </c>
      <c r="K57" s="926" t="s">
        <v>2616</v>
      </c>
      <c r="L57" s="415" t="s">
        <v>746</v>
      </c>
      <c r="M57" s="405" t="s">
        <v>690</v>
      </c>
      <c r="N57" s="405"/>
      <c r="O57" s="310" t="s">
        <v>45</v>
      </c>
      <c r="P57" s="332">
        <v>40282</v>
      </c>
      <c r="Q57" s="327">
        <v>0.33680555555555558</v>
      </c>
      <c r="R57" s="380" t="s">
        <v>1655</v>
      </c>
      <c r="S57" s="529"/>
      <c r="T57" s="529"/>
      <c r="U57" s="529"/>
      <c r="V57" s="529"/>
      <c r="W57" s="529"/>
      <c r="X57" s="529"/>
      <c r="Y57" s="643"/>
      <c r="Z57" s="529"/>
      <c r="AA57" s="529"/>
      <c r="AB57" s="529"/>
      <c r="AC57" s="529"/>
      <c r="AD57" s="529"/>
      <c r="AE57" s="529"/>
      <c r="AF57" s="643"/>
      <c r="AG57" s="529"/>
      <c r="AH57" s="529"/>
      <c r="AI57" s="529"/>
      <c r="AJ57" s="529"/>
      <c r="AK57" s="529"/>
      <c r="AL57" s="529"/>
      <c r="AM57" s="643"/>
      <c r="AN57" s="364" t="s">
        <v>191</v>
      </c>
      <c r="AO57" s="364" t="s">
        <v>191</v>
      </c>
      <c r="AP57" s="364" t="s">
        <v>191</v>
      </c>
      <c r="AQ57" s="273" t="s">
        <v>191</v>
      </c>
      <c r="AR57" s="643" t="str">
        <f t="shared" si="1"/>
        <v xml:space="preserve">  </v>
      </c>
      <c r="AS57" s="273"/>
      <c r="AT57" s="361"/>
      <c r="AU57" s="269">
        <v>77.121150616938365</v>
      </c>
      <c r="AV57" s="347"/>
      <c r="AW57" s="162" t="str">
        <f t="shared" si="26"/>
        <v xml:space="preserve">  </v>
      </c>
      <c r="AX57" s="643" t="str">
        <f t="shared" si="3"/>
        <v xml:space="preserve">  </v>
      </c>
      <c r="AY57" s="365"/>
      <c r="AZ57" s="366">
        <v>0.2846613423728318</v>
      </c>
      <c r="BA57" s="254"/>
      <c r="BB57" s="162" t="str">
        <f t="shared" si="4"/>
        <v xml:space="preserve">  </v>
      </c>
      <c r="BC57" s="643" t="str">
        <f t="shared" si="5"/>
        <v xml:space="preserve">  </v>
      </c>
      <c r="BD57" s="792">
        <f>AZ57/AU57*100</f>
        <v>0.36910930412170317</v>
      </c>
      <c r="BE57" s="253" t="s">
        <v>191</v>
      </c>
      <c r="BF57" s="253" t="s">
        <v>191</v>
      </c>
      <c r="BG57" s="253" t="s">
        <v>191</v>
      </c>
      <c r="BH57" s="162"/>
      <c r="BI57" s="643" t="str">
        <f t="shared" si="6"/>
        <v xml:space="preserve">  </v>
      </c>
      <c r="BJ57" s="253" t="s">
        <v>191</v>
      </c>
      <c r="BK57" s="23" t="s">
        <v>960</v>
      </c>
      <c r="BL57" s="253" t="s">
        <v>191</v>
      </c>
      <c r="BM57" s="162"/>
      <c r="BN57" s="818" t="str">
        <f t="shared" si="8"/>
        <v xml:space="preserve">  </v>
      </c>
      <c r="BO57" s="942" t="str">
        <f t="shared" si="9"/>
        <v xml:space="preserve">  </v>
      </c>
      <c r="BP57" s="784" t="s">
        <v>191</v>
      </c>
      <c r="BQ57" s="253"/>
      <c r="BR57" s="253" t="s">
        <v>191</v>
      </c>
      <c r="BS57" s="163"/>
      <c r="BT57" s="818"/>
      <c r="BU57" s="253" t="s">
        <v>191</v>
      </c>
      <c r="BV57" s="253" t="s">
        <v>191</v>
      </c>
      <c r="BW57" s="163" t="str">
        <f t="shared" si="12"/>
        <v xml:space="preserve">  </v>
      </c>
      <c r="BX57" s="643" t="str">
        <f t="shared" si="13"/>
        <v xml:space="preserve">  </v>
      </c>
      <c r="BY57" s="257"/>
      <c r="BZ57" s="253" t="s">
        <v>191</v>
      </c>
      <c r="CA57" s="254">
        <v>1</v>
      </c>
      <c r="CB57" s="163"/>
      <c r="CC57" s="643"/>
      <c r="CD57" s="253" t="s">
        <v>191</v>
      </c>
      <c r="CE57" s="253" t="s">
        <v>191</v>
      </c>
      <c r="CF57" s="174" t="str">
        <f t="shared" si="27"/>
        <v xml:space="preserve">  </v>
      </c>
      <c r="CG57" s="818" t="str">
        <f t="shared" si="16"/>
        <v xml:space="preserve">  </v>
      </c>
      <c r="CH57" s="784" t="s">
        <v>191</v>
      </c>
      <c r="CI57" s="253"/>
      <c r="CJ57" s="253" t="s">
        <v>191</v>
      </c>
      <c r="CK57" s="163"/>
      <c r="CL57" s="163"/>
      <c r="CM57" s="253" t="s">
        <v>191</v>
      </c>
      <c r="CN57" s="253" t="s">
        <v>191</v>
      </c>
      <c r="CO57" s="253"/>
      <c r="CP57" s="818" t="str">
        <f t="shared" si="20"/>
        <v xml:space="preserve">  </v>
      </c>
      <c r="CQ57" s="253" t="s">
        <v>191</v>
      </c>
      <c r="CR57" s="251"/>
      <c r="CS57" s="251"/>
    </row>
    <row r="58" spans="1:97" ht="15" x14ac:dyDescent="0.25">
      <c r="A58" s="906" t="s">
        <v>2124</v>
      </c>
      <c r="B58" s="425" t="s">
        <v>1230</v>
      </c>
      <c r="C58" s="305" t="s">
        <v>601</v>
      </c>
      <c r="D58" s="305">
        <v>2</v>
      </c>
      <c r="E58" s="417"/>
      <c r="F58" s="472">
        <v>4</v>
      </c>
      <c r="G58" s="419">
        <v>88888823</v>
      </c>
      <c r="H58" s="419">
        <v>201004141000</v>
      </c>
      <c r="I58" s="419"/>
      <c r="J58" s="376" t="s">
        <v>729</v>
      </c>
      <c r="K58" s="910" t="s">
        <v>137</v>
      </c>
      <c r="L58" s="418"/>
      <c r="M58" s="31" t="s">
        <v>692</v>
      </c>
      <c r="N58" s="31"/>
      <c r="O58" s="219" t="s">
        <v>674</v>
      </c>
      <c r="P58" s="332">
        <v>40282</v>
      </c>
      <c r="Q58" s="326">
        <v>0.41666666666666669</v>
      </c>
      <c r="R58" s="389"/>
      <c r="S58" s="528"/>
      <c r="T58" s="528"/>
      <c r="U58" s="528"/>
      <c r="V58" s="528"/>
      <c r="W58" s="528"/>
      <c r="X58" s="528"/>
      <c r="Y58" s="643"/>
      <c r="Z58" s="528"/>
      <c r="AA58" s="528"/>
      <c r="AB58" s="528"/>
      <c r="AC58" s="528"/>
      <c r="AD58" s="528"/>
      <c r="AE58" s="528"/>
      <c r="AF58" s="643"/>
      <c r="AG58" s="528"/>
      <c r="AH58" s="528"/>
      <c r="AI58" s="528"/>
      <c r="AJ58" s="528"/>
      <c r="AK58" s="528"/>
      <c r="AL58" s="528"/>
      <c r="AM58" s="643"/>
      <c r="AN58" s="243" t="s">
        <v>191</v>
      </c>
      <c r="AO58" s="243" t="s">
        <v>191</v>
      </c>
      <c r="AP58" s="243" t="s">
        <v>191</v>
      </c>
      <c r="AQ58" s="236" t="s">
        <v>191</v>
      </c>
      <c r="AR58" s="643" t="str">
        <f t="shared" si="1"/>
        <v xml:space="preserve">  </v>
      </c>
      <c r="AS58" s="236"/>
      <c r="AT58" s="64"/>
      <c r="AU58" s="161">
        <v>-0.11435907278520038</v>
      </c>
      <c r="AV58" s="82" t="s">
        <v>88</v>
      </c>
      <c r="AW58" s="162" t="str">
        <f t="shared" si="26"/>
        <v>E, &lt;PRL</v>
      </c>
      <c r="AX58" s="643" t="str">
        <f t="shared" si="3"/>
        <v>&lt;MDL</v>
      </c>
      <c r="AY58" s="95"/>
      <c r="AZ58" s="62">
        <v>1.9784600312811186E-2</v>
      </c>
      <c r="BA58" s="76"/>
      <c r="BB58" s="162" t="str">
        <f t="shared" si="4"/>
        <v xml:space="preserve">  </v>
      </c>
      <c r="BC58" s="643" t="str">
        <f t="shared" si="5"/>
        <v xml:space="preserve">  </v>
      </c>
      <c r="BD58" s="790" t="s">
        <v>88</v>
      </c>
      <c r="BE58" s="63" t="s">
        <v>191</v>
      </c>
      <c r="BF58" s="63" t="s">
        <v>191</v>
      </c>
      <c r="BG58" s="63" t="s">
        <v>191</v>
      </c>
      <c r="BH58" s="162"/>
      <c r="BI58" s="643" t="str">
        <f t="shared" si="6"/>
        <v xml:space="preserve">  </v>
      </c>
      <c r="BJ58" s="63" t="s">
        <v>191</v>
      </c>
      <c r="BK58" s="23" t="s">
        <v>960</v>
      </c>
      <c r="BL58" s="63" t="s">
        <v>191</v>
      </c>
      <c r="BM58" s="162"/>
      <c r="BN58" s="818" t="str">
        <f t="shared" si="8"/>
        <v xml:space="preserve">  </v>
      </c>
      <c r="BO58" s="942" t="str">
        <f t="shared" si="9"/>
        <v xml:space="preserve">  </v>
      </c>
      <c r="BP58" s="782" t="s">
        <v>191</v>
      </c>
      <c r="BQ58" s="63"/>
      <c r="BR58" s="63" t="s">
        <v>191</v>
      </c>
      <c r="BS58" s="163"/>
      <c r="BT58" s="818"/>
      <c r="BU58" s="63" t="s">
        <v>191</v>
      </c>
      <c r="BV58" s="63" t="s">
        <v>191</v>
      </c>
      <c r="BW58" s="163" t="str">
        <f t="shared" si="12"/>
        <v xml:space="preserve">  </v>
      </c>
      <c r="BX58" s="643" t="str">
        <f t="shared" si="13"/>
        <v xml:space="preserve">  </v>
      </c>
      <c r="BY58" s="235"/>
      <c r="BZ58" s="63" t="s">
        <v>191</v>
      </c>
      <c r="CA58" s="80">
        <v>1</v>
      </c>
      <c r="CB58" s="163"/>
      <c r="CC58" s="643"/>
      <c r="CD58" s="63" t="s">
        <v>191</v>
      </c>
      <c r="CE58" s="63" t="s">
        <v>191</v>
      </c>
      <c r="CF58" s="174" t="str">
        <f t="shared" si="27"/>
        <v xml:space="preserve">  </v>
      </c>
      <c r="CG58" s="818" t="str">
        <f t="shared" si="16"/>
        <v xml:space="preserve">  </v>
      </c>
      <c r="CH58" s="782" t="s">
        <v>191</v>
      </c>
      <c r="CI58" s="63"/>
      <c r="CJ58" s="63" t="s">
        <v>191</v>
      </c>
      <c r="CK58" s="163"/>
      <c r="CL58" s="163"/>
      <c r="CM58" s="63" t="s">
        <v>191</v>
      </c>
      <c r="CN58" s="63" t="s">
        <v>191</v>
      </c>
      <c r="CO58" s="63"/>
      <c r="CP58" s="818" t="str">
        <f t="shared" si="20"/>
        <v xml:space="preserve">  </v>
      </c>
      <c r="CQ58" s="63" t="s">
        <v>191</v>
      </c>
      <c r="CR58" s="55"/>
      <c r="CS58" s="55"/>
    </row>
    <row r="59" spans="1:97" ht="15" x14ac:dyDescent="0.25">
      <c r="A59" s="906" t="s">
        <v>2125</v>
      </c>
      <c r="B59" s="425" t="s">
        <v>1231</v>
      </c>
      <c r="C59" s="305" t="s">
        <v>599</v>
      </c>
      <c r="D59" s="219">
        <v>9</v>
      </c>
      <c r="E59" s="422">
        <v>1003810</v>
      </c>
      <c r="F59" s="472">
        <v>1</v>
      </c>
      <c r="G59" s="439">
        <v>11452800</v>
      </c>
      <c r="H59" s="419">
        <v>201004150920</v>
      </c>
      <c r="I59" s="419"/>
      <c r="J59" s="376" t="s">
        <v>730</v>
      </c>
      <c r="K59" s="911" t="s">
        <v>2615</v>
      </c>
      <c r="L59" s="415" t="s">
        <v>1696</v>
      </c>
      <c r="M59" s="31" t="s">
        <v>128</v>
      </c>
      <c r="N59" s="31"/>
      <c r="O59" s="310"/>
      <c r="P59" s="332">
        <v>40283</v>
      </c>
      <c r="Q59" s="326">
        <v>0.3888888888888889</v>
      </c>
      <c r="R59" s="381" t="s">
        <v>1656</v>
      </c>
      <c r="S59" s="528"/>
      <c r="T59" s="528"/>
      <c r="U59" s="528"/>
      <c r="V59" s="528"/>
      <c r="W59" s="528"/>
      <c r="X59" s="528"/>
      <c r="Y59" s="643"/>
      <c r="Z59" s="528"/>
      <c r="AA59" s="528"/>
      <c r="AB59" s="528"/>
      <c r="AC59" s="528"/>
      <c r="AD59" s="528"/>
      <c r="AE59" s="528"/>
      <c r="AF59" s="643"/>
      <c r="AG59" s="528"/>
      <c r="AH59" s="528"/>
      <c r="AI59" s="528"/>
      <c r="AJ59" s="528"/>
      <c r="AK59" s="528"/>
      <c r="AL59" s="528"/>
      <c r="AM59" s="643"/>
      <c r="AN59" s="243" t="s">
        <v>191</v>
      </c>
      <c r="AO59" s="243" t="s">
        <v>191</v>
      </c>
      <c r="AP59" s="243" t="s">
        <v>191</v>
      </c>
      <c r="AQ59" s="236" t="s">
        <v>191</v>
      </c>
      <c r="AR59" s="643" t="str">
        <f t="shared" si="1"/>
        <v xml:space="preserve">  </v>
      </c>
      <c r="AS59" s="236"/>
      <c r="AT59" s="64"/>
      <c r="AU59" s="154">
        <v>25.314086217755563</v>
      </c>
      <c r="AV59" s="79"/>
      <c r="AW59" s="162" t="str">
        <f t="shared" si="26"/>
        <v xml:space="preserve">  </v>
      </c>
      <c r="AX59" s="643" t="str">
        <f t="shared" si="3"/>
        <v xml:space="preserve">  </v>
      </c>
      <c r="AY59" s="95"/>
      <c r="AZ59" s="62">
        <v>0.46718678764677379</v>
      </c>
      <c r="BA59" s="76"/>
      <c r="BB59" s="162" t="str">
        <f t="shared" si="4"/>
        <v xml:space="preserve">  </v>
      </c>
      <c r="BC59" s="643" t="str">
        <f t="shared" si="5"/>
        <v xml:space="preserve">  </v>
      </c>
      <c r="BD59" s="781">
        <f t="shared" ref="BD59:BD66" si="31">AZ59/AU59*100</f>
        <v>1.845560545334179</v>
      </c>
      <c r="BE59" s="63" t="s">
        <v>191</v>
      </c>
      <c r="BF59" s="63" t="s">
        <v>191</v>
      </c>
      <c r="BG59" s="63" t="s">
        <v>191</v>
      </c>
      <c r="BH59" s="162"/>
      <c r="BI59" s="643" t="str">
        <f t="shared" si="6"/>
        <v xml:space="preserve">  </v>
      </c>
      <c r="BJ59" s="63" t="s">
        <v>191</v>
      </c>
      <c r="BK59" s="23" t="s">
        <v>960</v>
      </c>
      <c r="BL59" s="63" t="s">
        <v>191</v>
      </c>
      <c r="BM59" s="162"/>
      <c r="BN59" s="818" t="str">
        <f t="shared" si="8"/>
        <v xml:space="preserve">  </v>
      </c>
      <c r="BO59" s="942" t="str">
        <f t="shared" si="9"/>
        <v xml:space="preserve">  </v>
      </c>
      <c r="BP59" s="782" t="s">
        <v>191</v>
      </c>
      <c r="BQ59" s="63"/>
      <c r="BR59" s="63" t="s">
        <v>191</v>
      </c>
      <c r="BS59" s="163"/>
      <c r="BT59" s="818"/>
      <c r="BU59" s="63" t="s">
        <v>191</v>
      </c>
      <c r="BV59" s="63" t="s">
        <v>191</v>
      </c>
      <c r="BW59" s="163" t="str">
        <f t="shared" si="12"/>
        <v xml:space="preserve">  </v>
      </c>
      <c r="BX59" s="643" t="str">
        <f t="shared" si="13"/>
        <v xml:space="preserve">  </v>
      </c>
      <c r="BY59" s="235"/>
      <c r="BZ59" s="63" t="s">
        <v>191</v>
      </c>
      <c r="CA59" s="80">
        <v>1</v>
      </c>
      <c r="CB59" s="163"/>
      <c r="CC59" s="643"/>
      <c r="CD59" s="63" t="s">
        <v>191</v>
      </c>
      <c r="CE59" s="63" t="s">
        <v>191</v>
      </c>
      <c r="CF59" s="174" t="str">
        <f t="shared" si="27"/>
        <v xml:space="preserve">  </v>
      </c>
      <c r="CG59" s="818" t="str">
        <f t="shared" si="16"/>
        <v xml:space="preserve">  </v>
      </c>
      <c r="CH59" s="782" t="s">
        <v>191</v>
      </c>
      <c r="CI59" s="63"/>
      <c r="CJ59" s="63" t="s">
        <v>191</v>
      </c>
      <c r="CK59" s="163"/>
      <c r="CL59" s="163"/>
      <c r="CM59" s="63" t="s">
        <v>191</v>
      </c>
      <c r="CN59" s="63" t="s">
        <v>191</v>
      </c>
      <c r="CO59" s="63"/>
      <c r="CP59" s="818" t="str">
        <f t="shared" si="20"/>
        <v xml:space="preserve">  </v>
      </c>
      <c r="CQ59" s="63" t="s">
        <v>191</v>
      </c>
      <c r="CR59" s="55"/>
      <c r="CS59" s="55"/>
    </row>
    <row r="60" spans="1:97" ht="34.5" x14ac:dyDescent="0.25">
      <c r="A60" s="906" t="s">
        <v>2126</v>
      </c>
      <c r="B60" s="425" t="s">
        <v>1232</v>
      </c>
      <c r="C60" s="219" t="s">
        <v>599</v>
      </c>
      <c r="D60" s="219">
        <v>9</v>
      </c>
      <c r="E60" s="424">
        <v>1004199</v>
      </c>
      <c r="F60" s="472">
        <v>1</v>
      </c>
      <c r="G60" s="419">
        <v>11452900</v>
      </c>
      <c r="H60" s="419">
        <v>201004150950</v>
      </c>
      <c r="I60" s="419"/>
      <c r="J60" s="376" t="s">
        <v>731</v>
      </c>
      <c r="K60" s="926" t="s">
        <v>2616</v>
      </c>
      <c r="L60" s="415" t="s">
        <v>746</v>
      </c>
      <c r="M60" s="31" t="s">
        <v>48</v>
      </c>
      <c r="N60" s="31"/>
      <c r="O60" s="310"/>
      <c r="P60" s="332">
        <v>40283</v>
      </c>
      <c r="Q60" s="326">
        <v>0.40972222222222227</v>
      </c>
      <c r="R60" s="295" t="s">
        <v>1657</v>
      </c>
      <c r="S60" s="528"/>
      <c r="T60" s="528"/>
      <c r="U60" s="528"/>
      <c r="V60" s="528"/>
      <c r="W60" s="528"/>
      <c r="X60" s="528"/>
      <c r="Y60" s="643"/>
      <c r="Z60" s="528"/>
      <c r="AA60" s="528"/>
      <c r="AB60" s="528"/>
      <c r="AC60" s="528"/>
      <c r="AD60" s="528"/>
      <c r="AE60" s="528"/>
      <c r="AF60" s="643"/>
      <c r="AG60" s="528"/>
      <c r="AH60" s="528"/>
      <c r="AI60" s="528"/>
      <c r="AJ60" s="528"/>
      <c r="AK60" s="528"/>
      <c r="AL60" s="528"/>
      <c r="AM60" s="643"/>
      <c r="AN60" s="243" t="s">
        <v>191</v>
      </c>
      <c r="AO60" s="243" t="s">
        <v>191</v>
      </c>
      <c r="AP60" s="243" t="s">
        <v>191</v>
      </c>
      <c r="AQ60" s="236" t="s">
        <v>191</v>
      </c>
      <c r="AR60" s="643" t="str">
        <f t="shared" si="1"/>
        <v xml:space="preserve">  </v>
      </c>
      <c r="AS60" s="236"/>
      <c r="AT60" s="64"/>
      <c r="AU60" s="154">
        <v>53.487769486860444</v>
      </c>
      <c r="AV60" s="79"/>
      <c r="AW60" s="162" t="str">
        <f t="shared" si="26"/>
        <v xml:space="preserve">  </v>
      </c>
      <c r="AX60" s="643" t="str">
        <f t="shared" si="3"/>
        <v xml:space="preserve">  </v>
      </c>
      <c r="AY60" s="95"/>
      <c r="AZ60" s="62">
        <v>0.49898598817469608</v>
      </c>
      <c r="BA60" s="76"/>
      <c r="BB60" s="162" t="str">
        <f t="shared" si="4"/>
        <v xml:space="preserve">  </v>
      </c>
      <c r="BC60" s="643" t="str">
        <f t="shared" si="5"/>
        <v xml:space="preserve">  </v>
      </c>
      <c r="BD60" s="781">
        <f t="shared" si="31"/>
        <v>0.93289735758615744</v>
      </c>
      <c r="BE60" s="63" t="s">
        <v>191</v>
      </c>
      <c r="BF60" s="63" t="s">
        <v>191</v>
      </c>
      <c r="BG60" s="63" t="s">
        <v>191</v>
      </c>
      <c r="BH60" s="162"/>
      <c r="BI60" s="643" t="str">
        <f t="shared" si="6"/>
        <v xml:space="preserve">  </v>
      </c>
      <c r="BJ60" s="63" t="s">
        <v>191</v>
      </c>
      <c r="BK60" s="23" t="s">
        <v>960</v>
      </c>
      <c r="BL60" s="63" t="s">
        <v>191</v>
      </c>
      <c r="BM60" s="162"/>
      <c r="BN60" s="818" t="str">
        <f t="shared" si="8"/>
        <v xml:space="preserve">  </v>
      </c>
      <c r="BO60" s="942" t="str">
        <f t="shared" si="9"/>
        <v xml:space="preserve">  </v>
      </c>
      <c r="BP60" s="782" t="s">
        <v>191</v>
      </c>
      <c r="BQ60" s="63"/>
      <c r="BR60" s="63" t="s">
        <v>191</v>
      </c>
      <c r="BS60" s="163"/>
      <c r="BT60" s="818"/>
      <c r="BU60" s="63" t="s">
        <v>191</v>
      </c>
      <c r="BV60" s="63" t="s">
        <v>191</v>
      </c>
      <c r="BW60" s="163" t="str">
        <f t="shared" si="12"/>
        <v xml:space="preserve">  </v>
      </c>
      <c r="BX60" s="643" t="str">
        <f t="shared" si="13"/>
        <v xml:space="preserve">  </v>
      </c>
      <c r="BY60" s="235"/>
      <c r="BZ60" s="63" t="s">
        <v>191</v>
      </c>
      <c r="CA60" s="80">
        <v>1</v>
      </c>
      <c r="CB60" s="163"/>
      <c r="CC60" s="643"/>
      <c r="CD60" s="63" t="s">
        <v>191</v>
      </c>
      <c r="CE60" s="63" t="s">
        <v>191</v>
      </c>
      <c r="CF60" s="174" t="str">
        <f t="shared" si="27"/>
        <v xml:space="preserve">  </v>
      </c>
      <c r="CG60" s="818" t="str">
        <f t="shared" si="16"/>
        <v xml:space="preserve">  </v>
      </c>
      <c r="CH60" s="782" t="s">
        <v>191</v>
      </c>
      <c r="CI60" s="63"/>
      <c r="CJ60" s="63" t="s">
        <v>191</v>
      </c>
      <c r="CK60" s="163"/>
      <c r="CL60" s="163"/>
      <c r="CM60" s="63" t="s">
        <v>191</v>
      </c>
      <c r="CN60" s="63" t="s">
        <v>191</v>
      </c>
      <c r="CO60" s="63"/>
      <c r="CP60" s="818" t="str">
        <f t="shared" si="20"/>
        <v xml:space="preserve">  </v>
      </c>
      <c r="CQ60" s="63" t="s">
        <v>191</v>
      </c>
      <c r="CR60" s="55"/>
      <c r="CS60" s="55"/>
    </row>
    <row r="61" spans="1:97" ht="30" x14ac:dyDescent="0.25">
      <c r="A61" s="906" t="s">
        <v>2127</v>
      </c>
      <c r="B61" s="425" t="s">
        <v>1233</v>
      </c>
      <c r="C61" s="219" t="s">
        <v>599</v>
      </c>
      <c r="D61" s="219">
        <v>9</v>
      </c>
      <c r="E61" s="420">
        <v>1004200</v>
      </c>
      <c r="F61" s="472">
        <v>1</v>
      </c>
      <c r="G61" s="419">
        <v>11452600</v>
      </c>
      <c r="H61" s="419">
        <v>201004151130</v>
      </c>
      <c r="I61" s="419"/>
      <c r="J61" s="376" t="s">
        <v>732</v>
      </c>
      <c r="K61" s="926" t="s">
        <v>2614</v>
      </c>
      <c r="L61" s="413" t="s">
        <v>1694</v>
      </c>
      <c r="M61" s="31" t="s">
        <v>43</v>
      </c>
      <c r="N61" s="31"/>
      <c r="O61" s="310"/>
      <c r="P61" s="332">
        <v>40283</v>
      </c>
      <c r="Q61" s="326">
        <v>0.47916666666666669</v>
      </c>
      <c r="R61" s="297" t="s">
        <v>1658</v>
      </c>
      <c r="S61" s="528"/>
      <c r="T61" s="528"/>
      <c r="U61" s="528"/>
      <c r="V61" s="528"/>
      <c r="W61" s="528"/>
      <c r="X61" s="528"/>
      <c r="Y61" s="643"/>
      <c r="Z61" s="528"/>
      <c r="AA61" s="528"/>
      <c r="AB61" s="528"/>
      <c r="AC61" s="528"/>
      <c r="AD61" s="528"/>
      <c r="AE61" s="528"/>
      <c r="AF61" s="643"/>
      <c r="AG61" s="528"/>
      <c r="AH61" s="528"/>
      <c r="AI61" s="528"/>
      <c r="AJ61" s="528"/>
      <c r="AK61" s="528"/>
      <c r="AL61" s="528"/>
      <c r="AM61" s="643"/>
      <c r="AN61" s="243" t="s">
        <v>191</v>
      </c>
      <c r="AO61" s="243" t="s">
        <v>191</v>
      </c>
      <c r="AP61" s="243" t="s">
        <v>191</v>
      </c>
      <c r="AQ61" s="236" t="s">
        <v>191</v>
      </c>
      <c r="AR61" s="643" t="str">
        <f t="shared" si="1"/>
        <v xml:space="preserve">  </v>
      </c>
      <c r="AS61" s="236"/>
      <c r="AT61" s="64"/>
      <c r="AU61" s="154">
        <v>80.167751331750708</v>
      </c>
      <c r="AV61" s="79"/>
      <c r="AW61" s="162" t="str">
        <f t="shared" si="26"/>
        <v xml:space="preserve">  </v>
      </c>
      <c r="AX61" s="643" t="str">
        <f t="shared" si="3"/>
        <v xml:space="preserve">  </v>
      </c>
      <c r="AY61" s="95"/>
      <c r="AZ61" s="62">
        <v>0.6851607099872089</v>
      </c>
      <c r="BA61" s="76"/>
      <c r="BB61" s="162" t="str">
        <f t="shared" si="4"/>
        <v xml:space="preserve">  </v>
      </c>
      <c r="BC61" s="643" t="str">
        <f t="shared" si="5"/>
        <v xml:space="preserve">  </v>
      </c>
      <c r="BD61" s="781">
        <f t="shared" si="31"/>
        <v>0.85465876066783064</v>
      </c>
      <c r="BE61" s="63" t="s">
        <v>191</v>
      </c>
      <c r="BF61" s="63" t="s">
        <v>191</v>
      </c>
      <c r="BG61" s="63" t="s">
        <v>191</v>
      </c>
      <c r="BH61" s="162"/>
      <c r="BI61" s="643" t="str">
        <f t="shared" si="6"/>
        <v xml:space="preserve">  </v>
      </c>
      <c r="BJ61" s="63" t="s">
        <v>191</v>
      </c>
      <c r="BK61" s="23" t="s">
        <v>960</v>
      </c>
      <c r="BL61" s="63" t="s">
        <v>191</v>
      </c>
      <c r="BM61" s="162"/>
      <c r="BN61" s="818" t="str">
        <f t="shared" si="8"/>
        <v xml:space="preserve">  </v>
      </c>
      <c r="BO61" s="942" t="str">
        <f t="shared" si="9"/>
        <v xml:space="preserve">  </v>
      </c>
      <c r="BP61" s="782" t="s">
        <v>191</v>
      </c>
      <c r="BQ61" s="63"/>
      <c r="BR61" s="63" t="s">
        <v>191</v>
      </c>
      <c r="BS61" s="163"/>
      <c r="BT61" s="818"/>
      <c r="BU61" s="63" t="s">
        <v>191</v>
      </c>
      <c r="BV61" s="63" t="s">
        <v>191</v>
      </c>
      <c r="BW61" s="163" t="str">
        <f t="shared" si="12"/>
        <v xml:space="preserve">  </v>
      </c>
      <c r="BX61" s="643" t="str">
        <f t="shared" si="13"/>
        <v xml:space="preserve">  </v>
      </c>
      <c r="BY61" s="235"/>
      <c r="BZ61" s="63" t="s">
        <v>191</v>
      </c>
      <c r="CA61" s="80">
        <v>1</v>
      </c>
      <c r="CB61" s="163"/>
      <c r="CC61" s="643"/>
      <c r="CD61" s="63" t="s">
        <v>191</v>
      </c>
      <c r="CE61" s="63" t="s">
        <v>191</v>
      </c>
      <c r="CF61" s="174" t="str">
        <f t="shared" si="27"/>
        <v xml:space="preserve">  </v>
      </c>
      <c r="CG61" s="818" t="str">
        <f t="shared" si="16"/>
        <v xml:space="preserve">  </v>
      </c>
      <c r="CH61" s="782" t="s">
        <v>191</v>
      </c>
      <c r="CI61" s="63"/>
      <c r="CJ61" s="63" t="s">
        <v>191</v>
      </c>
      <c r="CK61" s="163"/>
      <c r="CL61" s="163"/>
      <c r="CM61" s="63" t="s">
        <v>191</v>
      </c>
      <c r="CN61" s="63" t="s">
        <v>191</v>
      </c>
      <c r="CO61" s="63"/>
      <c r="CP61" s="818" t="str">
        <f t="shared" si="20"/>
        <v xml:space="preserve">  </v>
      </c>
      <c r="CQ61" s="63" t="s">
        <v>191</v>
      </c>
      <c r="CR61" s="55"/>
      <c r="CS61" s="55"/>
    </row>
    <row r="62" spans="1:97" ht="15" x14ac:dyDescent="0.25">
      <c r="A62" s="906" t="s">
        <v>2128</v>
      </c>
      <c r="B62" s="425" t="s">
        <v>1234</v>
      </c>
      <c r="C62" s="219" t="s">
        <v>599</v>
      </c>
      <c r="D62" s="219">
        <v>9</v>
      </c>
      <c r="E62" s="440">
        <v>1003815</v>
      </c>
      <c r="F62" s="472">
        <v>1</v>
      </c>
      <c r="G62" s="439">
        <v>384051121403001</v>
      </c>
      <c r="H62" s="419">
        <v>201004211510</v>
      </c>
      <c r="I62" s="419"/>
      <c r="J62" s="376" t="s">
        <v>733</v>
      </c>
      <c r="K62" s="912" t="s">
        <v>1698</v>
      </c>
      <c r="L62" s="427" t="s">
        <v>1698</v>
      </c>
      <c r="M62" s="31" t="s">
        <v>236</v>
      </c>
      <c r="N62" s="31"/>
      <c r="O62" s="31"/>
      <c r="P62" s="332">
        <v>40289</v>
      </c>
      <c r="Q62" s="326">
        <v>0.63194444444444442</v>
      </c>
      <c r="R62" s="397" t="s">
        <v>1659</v>
      </c>
      <c r="S62" s="528"/>
      <c r="T62" s="528"/>
      <c r="U62" s="528"/>
      <c r="V62" s="528"/>
      <c r="W62" s="528"/>
      <c r="X62" s="528"/>
      <c r="Y62" s="643"/>
      <c r="Z62" s="528"/>
      <c r="AA62" s="528"/>
      <c r="AB62" s="528"/>
      <c r="AC62" s="528"/>
      <c r="AD62" s="528"/>
      <c r="AE62" s="528"/>
      <c r="AF62" s="643"/>
      <c r="AG62" s="528"/>
      <c r="AH62" s="528"/>
      <c r="AI62" s="528"/>
      <c r="AJ62" s="528"/>
      <c r="AK62" s="528"/>
      <c r="AL62" s="528"/>
      <c r="AM62" s="643"/>
      <c r="AN62" s="243" t="s">
        <v>191</v>
      </c>
      <c r="AO62" s="243" t="s">
        <v>191</v>
      </c>
      <c r="AP62" s="243" t="s">
        <v>191</v>
      </c>
      <c r="AQ62" s="236" t="s">
        <v>191</v>
      </c>
      <c r="AR62" s="643" t="str">
        <f t="shared" si="1"/>
        <v xml:space="preserve">  </v>
      </c>
      <c r="AS62" s="236"/>
      <c r="AT62" s="64"/>
      <c r="AU62" s="154">
        <v>5.7152875701074262</v>
      </c>
      <c r="AV62" s="79"/>
      <c r="AW62" s="162" t="str">
        <f t="shared" si="26"/>
        <v xml:space="preserve">  </v>
      </c>
      <c r="AX62" s="643" t="str">
        <f t="shared" si="3"/>
        <v xml:space="preserve">  </v>
      </c>
      <c r="AY62" s="95"/>
      <c r="AZ62" s="62">
        <v>0.26169569886918981</v>
      </c>
      <c r="BA62" s="76"/>
      <c r="BB62" s="162" t="str">
        <f t="shared" si="4"/>
        <v xml:space="preserve">  </v>
      </c>
      <c r="BC62" s="643" t="str">
        <f t="shared" si="5"/>
        <v xml:space="preserve">  </v>
      </c>
      <c r="BD62" s="781">
        <f t="shared" si="31"/>
        <v>4.5788719405464828</v>
      </c>
      <c r="BE62" s="63" t="s">
        <v>191</v>
      </c>
      <c r="BF62" s="63" t="s">
        <v>191</v>
      </c>
      <c r="BG62" s="63" t="s">
        <v>191</v>
      </c>
      <c r="BH62" s="162"/>
      <c r="BI62" s="643" t="str">
        <f t="shared" si="6"/>
        <v xml:space="preserve">  </v>
      </c>
      <c r="BJ62" s="63" t="s">
        <v>191</v>
      </c>
      <c r="BK62" s="23" t="s">
        <v>960</v>
      </c>
      <c r="BL62" s="63" t="s">
        <v>191</v>
      </c>
      <c r="BM62" s="162"/>
      <c r="BN62" s="818" t="str">
        <f t="shared" si="8"/>
        <v xml:space="preserve">  </v>
      </c>
      <c r="BO62" s="942" t="str">
        <f t="shared" si="9"/>
        <v xml:space="preserve">  </v>
      </c>
      <c r="BP62" s="782" t="s">
        <v>191</v>
      </c>
      <c r="BQ62" s="63"/>
      <c r="BR62" s="63" t="s">
        <v>191</v>
      </c>
      <c r="BS62" s="163"/>
      <c r="BT62" s="818"/>
      <c r="BU62" s="63" t="s">
        <v>191</v>
      </c>
      <c r="BV62" s="63" t="s">
        <v>191</v>
      </c>
      <c r="BW62" s="163" t="str">
        <f t="shared" si="12"/>
        <v xml:space="preserve">  </v>
      </c>
      <c r="BX62" s="643" t="str">
        <f t="shared" si="13"/>
        <v xml:space="preserve">  </v>
      </c>
      <c r="BY62" s="235"/>
      <c r="BZ62" s="63" t="s">
        <v>191</v>
      </c>
      <c r="CA62" s="80">
        <v>1</v>
      </c>
      <c r="CB62" s="163"/>
      <c r="CC62" s="643"/>
      <c r="CD62" s="63" t="s">
        <v>191</v>
      </c>
      <c r="CE62" s="63" t="s">
        <v>191</v>
      </c>
      <c r="CF62" s="174" t="str">
        <f t="shared" si="27"/>
        <v xml:space="preserve">  </v>
      </c>
      <c r="CG62" s="818" t="str">
        <f t="shared" si="16"/>
        <v xml:space="preserve">  </v>
      </c>
      <c r="CH62" s="782" t="s">
        <v>191</v>
      </c>
      <c r="CI62" s="63"/>
      <c r="CJ62" s="63" t="s">
        <v>191</v>
      </c>
      <c r="CK62" s="163"/>
      <c r="CL62" s="163"/>
      <c r="CM62" s="63" t="s">
        <v>191</v>
      </c>
      <c r="CN62" s="63" t="s">
        <v>191</v>
      </c>
      <c r="CO62" s="63"/>
      <c r="CP62" s="818" t="str">
        <f t="shared" si="20"/>
        <v xml:space="preserve">  </v>
      </c>
      <c r="CQ62" s="63" t="s">
        <v>191</v>
      </c>
      <c r="CR62" s="55"/>
      <c r="CS62" s="55"/>
    </row>
    <row r="63" spans="1:97" ht="15" x14ac:dyDescent="0.25">
      <c r="A63" s="906" t="s">
        <v>2129</v>
      </c>
      <c r="B63" s="425" t="s">
        <v>1235</v>
      </c>
      <c r="C63" s="219" t="s">
        <v>599</v>
      </c>
      <c r="D63" s="219">
        <v>9</v>
      </c>
      <c r="E63" s="441">
        <v>1003813</v>
      </c>
      <c r="F63" s="472">
        <v>1</v>
      </c>
      <c r="G63" s="439">
        <v>384118121403201</v>
      </c>
      <c r="H63" s="419">
        <v>201004211200</v>
      </c>
      <c r="I63" s="419"/>
      <c r="J63" s="376" t="s">
        <v>734</v>
      </c>
      <c r="K63" s="910" t="s">
        <v>1717</v>
      </c>
      <c r="L63" s="418" t="s">
        <v>1717</v>
      </c>
      <c r="M63" s="219" t="s">
        <v>1707</v>
      </c>
      <c r="N63" s="31" t="s">
        <v>234</v>
      </c>
      <c r="O63" s="31"/>
      <c r="P63" s="332">
        <v>40289</v>
      </c>
      <c r="Q63" s="326">
        <v>0.5</v>
      </c>
      <c r="R63" s="399" t="s">
        <v>1660</v>
      </c>
      <c r="S63" s="528"/>
      <c r="T63" s="528"/>
      <c r="U63" s="528"/>
      <c r="V63" s="528"/>
      <c r="W63" s="528"/>
      <c r="X63" s="528"/>
      <c r="Y63" s="643"/>
      <c r="Z63" s="528"/>
      <c r="AA63" s="528"/>
      <c r="AB63" s="528"/>
      <c r="AC63" s="528"/>
      <c r="AD63" s="528"/>
      <c r="AE63" s="528"/>
      <c r="AF63" s="643"/>
      <c r="AG63" s="528"/>
      <c r="AH63" s="528"/>
      <c r="AI63" s="528"/>
      <c r="AJ63" s="528"/>
      <c r="AK63" s="528"/>
      <c r="AL63" s="528"/>
      <c r="AM63" s="643"/>
      <c r="AN63" s="243" t="s">
        <v>191</v>
      </c>
      <c r="AO63" s="243" t="s">
        <v>191</v>
      </c>
      <c r="AP63" s="243" t="s">
        <v>191</v>
      </c>
      <c r="AQ63" s="236" t="s">
        <v>191</v>
      </c>
      <c r="AR63" s="643" t="str">
        <f t="shared" si="1"/>
        <v xml:space="preserve">  </v>
      </c>
      <c r="AS63" s="236"/>
      <c r="AT63" s="64"/>
      <c r="AU63" s="154">
        <v>8.8252630821098137</v>
      </c>
      <c r="AV63" s="79"/>
      <c r="AW63" s="162" t="str">
        <f t="shared" si="26"/>
        <v xml:space="preserve">  </v>
      </c>
      <c r="AX63" s="643" t="str">
        <f t="shared" si="3"/>
        <v xml:space="preserve">  </v>
      </c>
      <c r="AY63" s="95"/>
      <c r="AZ63" s="62">
        <v>0.37446008728867158</v>
      </c>
      <c r="BA63" s="76"/>
      <c r="BB63" s="162" t="str">
        <f t="shared" si="4"/>
        <v xml:space="preserve">  </v>
      </c>
      <c r="BC63" s="643" t="str">
        <f t="shared" si="5"/>
        <v xml:space="preserve">  </v>
      </c>
      <c r="BD63" s="781">
        <f t="shared" si="31"/>
        <v>4.2430473041394166</v>
      </c>
      <c r="BE63" s="63" t="s">
        <v>191</v>
      </c>
      <c r="BF63" s="63" t="s">
        <v>191</v>
      </c>
      <c r="BG63" s="63" t="s">
        <v>191</v>
      </c>
      <c r="BH63" s="162"/>
      <c r="BI63" s="643" t="str">
        <f t="shared" si="6"/>
        <v xml:space="preserve">  </v>
      </c>
      <c r="BJ63" s="63" t="s">
        <v>191</v>
      </c>
      <c r="BK63" s="23" t="s">
        <v>960</v>
      </c>
      <c r="BL63" s="63" t="s">
        <v>191</v>
      </c>
      <c r="BM63" s="162"/>
      <c r="BN63" s="818" t="str">
        <f t="shared" si="8"/>
        <v xml:space="preserve">  </v>
      </c>
      <c r="BO63" s="942" t="str">
        <f t="shared" si="9"/>
        <v xml:space="preserve">  </v>
      </c>
      <c r="BP63" s="782" t="s">
        <v>191</v>
      </c>
      <c r="BQ63" s="63"/>
      <c r="BR63" s="63" t="s">
        <v>191</v>
      </c>
      <c r="BS63" s="163"/>
      <c r="BT63" s="818"/>
      <c r="BU63" s="63" t="s">
        <v>191</v>
      </c>
      <c r="BV63" s="63" t="s">
        <v>191</v>
      </c>
      <c r="BW63" s="163" t="str">
        <f t="shared" si="12"/>
        <v xml:space="preserve">  </v>
      </c>
      <c r="BX63" s="643" t="str">
        <f t="shared" si="13"/>
        <v xml:space="preserve">  </v>
      </c>
      <c r="BY63" s="235"/>
      <c r="BZ63" s="63" t="s">
        <v>191</v>
      </c>
      <c r="CA63" s="80">
        <v>1</v>
      </c>
      <c r="CB63" s="163"/>
      <c r="CC63" s="643"/>
      <c r="CD63" s="63" t="s">
        <v>191</v>
      </c>
      <c r="CE63" s="63" t="s">
        <v>191</v>
      </c>
      <c r="CF63" s="174" t="str">
        <f t="shared" si="27"/>
        <v xml:space="preserve">  </v>
      </c>
      <c r="CG63" s="818" t="str">
        <f t="shared" si="16"/>
        <v xml:space="preserve">  </v>
      </c>
      <c r="CH63" s="782" t="s">
        <v>191</v>
      </c>
      <c r="CI63" s="63"/>
      <c r="CJ63" s="63" t="s">
        <v>191</v>
      </c>
      <c r="CK63" s="163"/>
      <c r="CL63" s="163"/>
      <c r="CM63" s="63" t="s">
        <v>191</v>
      </c>
      <c r="CN63" s="63" t="s">
        <v>191</v>
      </c>
      <c r="CO63" s="63"/>
      <c r="CP63" s="818" t="str">
        <f t="shared" si="20"/>
        <v xml:space="preserve">  </v>
      </c>
      <c r="CQ63" s="63" t="s">
        <v>191</v>
      </c>
      <c r="CR63" s="55"/>
      <c r="CS63" s="55"/>
    </row>
    <row r="64" spans="1:97" ht="15" x14ac:dyDescent="0.25">
      <c r="A64" s="906" t="s">
        <v>2130</v>
      </c>
      <c r="B64" s="425" t="s">
        <v>1236</v>
      </c>
      <c r="C64" s="219" t="s">
        <v>599</v>
      </c>
      <c r="D64" s="219">
        <v>9</v>
      </c>
      <c r="E64" s="442">
        <v>1003814</v>
      </c>
      <c r="F64" s="472">
        <v>1</v>
      </c>
      <c r="G64" s="439">
        <v>384144121403601</v>
      </c>
      <c r="H64" s="419">
        <v>201004211350</v>
      </c>
      <c r="I64" s="419"/>
      <c r="J64" s="376" t="s">
        <v>735</v>
      </c>
      <c r="K64" s="912" t="s">
        <v>1719</v>
      </c>
      <c r="L64" s="427" t="s">
        <v>1719</v>
      </c>
      <c r="M64" s="219" t="s">
        <v>1708</v>
      </c>
      <c r="N64" s="31"/>
      <c r="O64" s="31"/>
      <c r="P64" s="332">
        <v>40289</v>
      </c>
      <c r="Q64" s="326">
        <v>0.57638888888888895</v>
      </c>
      <c r="R64" s="400" t="s">
        <v>1661</v>
      </c>
      <c r="S64" s="528"/>
      <c r="T64" s="528"/>
      <c r="U64" s="528"/>
      <c r="V64" s="528"/>
      <c r="W64" s="528"/>
      <c r="X64" s="528"/>
      <c r="Y64" s="643"/>
      <c r="Z64" s="528"/>
      <c r="AA64" s="528"/>
      <c r="AB64" s="528"/>
      <c r="AC64" s="528"/>
      <c r="AD64" s="528"/>
      <c r="AE64" s="528"/>
      <c r="AF64" s="643"/>
      <c r="AG64" s="528"/>
      <c r="AH64" s="528"/>
      <c r="AI64" s="528"/>
      <c r="AJ64" s="528"/>
      <c r="AK64" s="528"/>
      <c r="AL64" s="528"/>
      <c r="AM64" s="643"/>
      <c r="AN64" s="243" t="s">
        <v>191</v>
      </c>
      <c r="AO64" s="243" t="s">
        <v>191</v>
      </c>
      <c r="AP64" s="243" t="s">
        <v>191</v>
      </c>
      <c r="AQ64" s="236" t="s">
        <v>191</v>
      </c>
      <c r="AR64" s="643" t="str">
        <f t="shared" si="1"/>
        <v xml:space="preserve">  </v>
      </c>
      <c r="AS64" s="236"/>
      <c r="AT64" s="64"/>
      <c r="AU64" s="154">
        <v>6.2490616248391166</v>
      </c>
      <c r="AV64" s="79"/>
      <c r="AW64" s="162" t="str">
        <f t="shared" si="26"/>
        <v xml:space="preserve">  </v>
      </c>
      <c r="AX64" s="643" t="str">
        <f t="shared" si="3"/>
        <v xml:space="preserve">  </v>
      </c>
      <c r="AY64" s="95"/>
      <c r="AZ64" s="62">
        <v>0.3741608599431358</v>
      </c>
      <c r="BA64" s="76"/>
      <c r="BB64" s="162" t="str">
        <f t="shared" si="4"/>
        <v xml:space="preserve">  </v>
      </c>
      <c r="BC64" s="643" t="str">
        <f t="shared" si="5"/>
        <v xml:space="preserve">  </v>
      </c>
      <c r="BD64" s="781">
        <f t="shared" si="31"/>
        <v>5.987472718398239</v>
      </c>
      <c r="BE64" s="63" t="s">
        <v>191</v>
      </c>
      <c r="BF64" s="63" t="s">
        <v>191</v>
      </c>
      <c r="BG64" s="63" t="s">
        <v>191</v>
      </c>
      <c r="BH64" s="162"/>
      <c r="BI64" s="643" t="str">
        <f t="shared" si="6"/>
        <v xml:space="preserve">  </v>
      </c>
      <c r="BJ64" s="63" t="s">
        <v>191</v>
      </c>
      <c r="BK64" s="23" t="s">
        <v>960</v>
      </c>
      <c r="BL64" s="63" t="s">
        <v>191</v>
      </c>
      <c r="BM64" s="162"/>
      <c r="BN64" s="818" t="str">
        <f t="shared" si="8"/>
        <v xml:space="preserve">  </v>
      </c>
      <c r="BO64" s="942" t="str">
        <f t="shared" si="9"/>
        <v xml:space="preserve">  </v>
      </c>
      <c r="BP64" s="782" t="s">
        <v>191</v>
      </c>
      <c r="BQ64" s="63"/>
      <c r="BR64" s="63" t="s">
        <v>191</v>
      </c>
      <c r="BS64" s="163"/>
      <c r="BT64" s="818"/>
      <c r="BU64" s="63" t="s">
        <v>191</v>
      </c>
      <c r="BV64" s="63" t="s">
        <v>191</v>
      </c>
      <c r="BW64" s="163" t="str">
        <f t="shared" si="12"/>
        <v xml:space="preserve">  </v>
      </c>
      <c r="BX64" s="643" t="str">
        <f t="shared" si="13"/>
        <v xml:space="preserve">  </v>
      </c>
      <c r="BY64" s="235"/>
      <c r="BZ64" s="63" t="s">
        <v>191</v>
      </c>
      <c r="CA64" s="80">
        <v>1</v>
      </c>
      <c r="CB64" s="163"/>
      <c r="CC64" s="643"/>
      <c r="CD64" s="63" t="s">
        <v>191</v>
      </c>
      <c r="CE64" s="63" t="s">
        <v>191</v>
      </c>
      <c r="CF64" s="174" t="str">
        <f t="shared" si="27"/>
        <v xml:space="preserve">  </v>
      </c>
      <c r="CG64" s="818" t="str">
        <f t="shared" si="16"/>
        <v xml:space="preserve">  </v>
      </c>
      <c r="CH64" s="782" t="s">
        <v>191</v>
      </c>
      <c r="CI64" s="63"/>
      <c r="CJ64" s="63" t="s">
        <v>191</v>
      </c>
      <c r="CK64" s="163"/>
      <c r="CL64" s="163"/>
      <c r="CM64" s="63" t="s">
        <v>191</v>
      </c>
      <c r="CN64" s="63" t="s">
        <v>191</v>
      </c>
      <c r="CO64" s="63"/>
      <c r="CP64" s="818" t="str">
        <f t="shared" si="20"/>
        <v xml:space="preserve">  </v>
      </c>
      <c r="CQ64" s="63" t="s">
        <v>191</v>
      </c>
      <c r="CR64" s="55"/>
      <c r="CS64" s="55"/>
    </row>
    <row r="65" spans="1:97" ht="15" x14ac:dyDescent="0.25">
      <c r="A65" s="906" t="s">
        <v>2131</v>
      </c>
      <c r="B65" s="425" t="s">
        <v>1237</v>
      </c>
      <c r="C65" s="219" t="s">
        <v>599</v>
      </c>
      <c r="D65" s="219">
        <v>7</v>
      </c>
      <c r="E65" s="443">
        <v>1003817</v>
      </c>
      <c r="F65" s="472">
        <v>1</v>
      </c>
      <c r="G65" s="439">
        <v>384048121402601</v>
      </c>
      <c r="H65" s="419">
        <v>201004221240</v>
      </c>
      <c r="I65" s="419"/>
      <c r="J65" s="376" t="s">
        <v>737</v>
      </c>
      <c r="K65" s="910" t="s">
        <v>1686</v>
      </c>
      <c r="L65" s="418" t="s">
        <v>1686</v>
      </c>
      <c r="M65" s="31" t="s">
        <v>736</v>
      </c>
      <c r="N65" s="31"/>
      <c r="O65" s="31"/>
      <c r="P65" s="332">
        <v>40290</v>
      </c>
      <c r="Q65" s="326">
        <v>0.52777777777777779</v>
      </c>
      <c r="R65" s="401" t="s">
        <v>1662</v>
      </c>
      <c r="S65" s="528"/>
      <c r="T65" s="528"/>
      <c r="U65" s="528"/>
      <c r="V65" s="528"/>
      <c r="W65" s="528"/>
      <c r="X65" s="528"/>
      <c r="Y65" s="643"/>
      <c r="Z65" s="528"/>
      <c r="AA65" s="528"/>
      <c r="AB65" s="528"/>
      <c r="AC65" s="528"/>
      <c r="AD65" s="528"/>
      <c r="AE65" s="528"/>
      <c r="AF65" s="643"/>
      <c r="AG65" s="528"/>
      <c r="AH65" s="528"/>
      <c r="AI65" s="528"/>
      <c r="AJ65" s="528"/>
      <c r="AK65" s="528"/>
      <c r="AL65" s="528"/>
      <c r="AM65" s="643"/>
      <c r="AN65" s="243" t="s">
        <v>191</v>
      </c>
      <c r="AO65" s="243" t="s">
        <v>191</v>
      </c>
      <c r="AP65" s="243" t="s">
        <v>191</v>
      </c>
      <c r="AQ65" s="236" t="s">
        <v>191</v>
      </c>
      <c r="AR65" s="643" t="str">
        <f t="shared" si="1"/>
        <v xml:space="preserve">  </v>
      </c>
      <c r="AS65" s="236"/>
      <c r="AT65" s="64"/>
      <c r="AU65" s="154">
        <v>6.046811292095672</v>
      </c>
      <c r="AV65" s="79"/>
      <c r="AW65" s="162" t="str">
        <f t="shared" si="26"/>
        <v xml:space="preserve">  </v>
      </c>
      <c r="AX65" s="643" t="str">
        <f t="shared" si="3"/>
        <v xml:space="preserve">  </v>
      </c>
      <c r="AY65" s="64"/>
      <c r="AZ65" s="62">
        <v>0.3167445119277571</v>
      </c>
      <c r="BA65" s="62">
        <v>6.7580083832305959E-3</v>
      </c>
      <c r="BB65" s="162" t="str">
        <f t="shared" si="4"/>
        <v xml:space="preserve">  </v>
      </c>
      <c r="BC65" s="643" t="str">
        <f t="shared" si="5"/>
        <v xml:space="preserve">  </v>
      </c>
      <c r="BD65" s="781">
        <f t="shared" si="31"/>
        <v>5.238207323284624</v>
      </c>
      <c r="BE65" s="63" t="s">
        <v>191</v>
      </c>
      <c r="BF65" s="63" t="s">
        <v>191</v>
      </c>
      <c r="BG65" s="63" t="s">
        <v>191</v>
      </c>
      <c r="BH65" s="162"/>
      <c r="BI65" s="643" t="str">
        <f t="shared" si="6"/>
        <v xml:space="preserve">  </v>
      </c>
      <c r="BJ65" s="63" t="s">
        <v>191</v>
      </c>
      <c r="BK65" s="23" t="s">
        <v>960</v>
      </c>
      <c r="BL65" s="63" t="s">
        <v>191</v>
      </c>
      <c r="BM65" s="162"/>
      <c r="BN65" s="818" t="str">
        <f t="shared" si="8"/>
        <v xml:space="preserve">  </v>
      </c>
      <c r="BO65" s="942" t="str">
        <f t="shared" si="9"/>
        <v xml:space="preserve">  </v>
      </c>
      <c r="BP65" s="782" t="s">
        <v>191</v>
      </c>
      <c r="BQ65" s="63"/>
      <c r="BR65" s="63" t="s">
        <v>191</v>
      </c>
      <c r="BS65" s="163"/>
      <c r="BT65" s="818"/>
      <c r="BU65" s="63" t="s">
        <v>191</v>
      </c>
      <c r="BV65" s="63" t="s">
        <v>191</v>
      </c>
      <c r="BW65" s="163" t="str">
        <f t="shared" si="12"/>
        <v xml:space="preserve">  </v>
      </c>
      <c r="BX65" s="643" t="str">
        <f t="shared" si="13"/>
        <v xml:space="preserve">  </v>
      </c>
      <c r="BY65" s="235"/>
      <c r="BZ65" s="63" t="s">
        <v>191</v>
      </c>
      <c r="CA65" s="80">
        <v>1</v>
      </c>
      <c r="CB65" s="163"/>
      <c r="CC65" s="643"/>
      <c r="CD65" s="63" t="s">
        <v>191</v>
      </c>
      <c r="CE65" s="63" t="s">
        <v>191</v>
      </c>
      <c r="CF65" s="174" t="str">
        <f t="shared" si="27"/>
        <v xml:space="preserve">  </v>
      </c>
      <c r="CG65" s="818" t="str">
        <f t="shared" si="16"/>
        <v xml:space="preserve">  </v>
      </c>
      <c r="CH65" s="782" t="s">
        <v>191</v>
      </c>
      <c r="CI65" s="63"/>
      <c r="CJ65" s="63" t="s">
        <v>191</v>
      </c>
      <c r="CK65" s="163"/>
      <c r="CL65" s="163"/>
      <c r="CM65" s="63" t="s">
        <v>191</v>
      </c>
      <c r="CN65" s="63" t="s">
        <v>191</v>
      </c>
      <c r="CO65" s="63"/>
      <c r="CP65" s="818" t="str">
        <f t="shared" si="20"/>
        <v xml:space="preserve">  </v>
      </c>
      <c r="CQ65" s="63" t="s">
        <v>191</v>
      </c>
      <c r="CR65" s="55"/>
      <c r="CS65" s="55"/>
    </row>
    <row r="66" spans="1:97" ht="15" x14ac:dyDescent="0.25">
      <c r="A66" s="906" t="s">
        <v>2132</v>
      </c>
      <c r="B66" s="421" t="s">
        <v>1238</v>
      </c>
      <c r="C66" s="310" t="s">
        <v>600</v>
      </c>
      <c r="D66" s="310">
        <v>7</v>
      </c>
      <c r="E66" s="443">
        <v>1002785</v>
      </c>
      <c r="F66" s="472">
        <v>4</v>
      </c>
      <c r="G66" s="423">
        <v>384048121402601</v>
      </c>
      <c r="H66" s="309">
        <v>201004221245</v>
      </c>
      <c r="I66" s="309"/>
      <c r="J66" s="387" t="s">
        <v>738</v>
      </c>
      <c r="K66" s="924" t="s">
        <v>1686</v>
      </c>
      <c r="L66" s="444" t="s">
        <v>1686</v>
      </c>
      <c r="M66" s="405" t="s">
        <v>736</v>
      </c>
      <c r="N66" s="405"/>
      <c r="O66" s="405" t="s">
        <v>45</v>
      </c>
      <c r="P66" s="402">
        <v>40290</v>
      </c>
      <c r="Q66" s="327">
        <v>0.53125</v>
      </c>
      <c r="R66" s="401" t="s">
        <v>1663</v>
      </c>
      <c r="S66" s="529"/>
      <c r="T66" s="529"/>
      <c r="U66" s="529"/>
      <c r="V66" s="529"/>
      <c r="W66" s="529"/>
      <c r="X66" s="529"/>
      <c r="Y66" s="643"/>
      <c r="Z66" s="529"/>
      <c r="AA66" s="529"/>
      <c r="AB66" s="529"/>
      <c r="AC66" s="529"/>
      <c r="AD66" s="529"/>
      <c r="AE66" s="529"/>
      <c r="AF66" s="643"/>
      <c r="AG66" s="529"/>
      <c r="AH66" s="529"/>
      <c r="AI66" s="529"/>
      <c r="AJ66" s="529"/>
      <c r="AK66" s="529"/>
      <c r="AL66" s="529"/>
      <c r="AM66" s="643"/>
      <c r="AN66" s="364" t="s">
        <v>191</v>
      </c>
      <c r="AO66" s="364" t="s">
        <v>191</v>
      </c>
      <c r="AP66" s="364" t="s">
        <v>191</v>
      </c>
      <c r="AQ66" s="273" t="s">
        <v>191</v>
      </c>
      <c r="AR66" s="643" t="str">
        <f t="shared" si="1"/>
        <v xml:space="preserve">  </v>
      </c>
      <c r="AS66" s="273"/>
      <c r="AT66" s="361"/>
      <c r="AU66" s="269">
        <v>6.9018692096353238</v>
      </c>
      <c r="AV66" s="347"/>
      <c r="AW66" s="162" t="str">
        <f t="shared" si="26"/>
        <v xml:space="preserve">  </v>
      </c>
      <c r="AX66" s="643" t="str">
        <f t="shared" si="3"/>
        <v xml:space="preserve">  </v>
      </c>
      <c r="AY66" s="361"/>
      <c r="AZ66" s="256">
        <v>0.30133721452379525</v>
      </c>
      <c r="BA66" s="256"/>
      <c r="BB66" s="162" t="str">
        <f t="shared" si="4"/>
        <v xml:space="preserve">  </v>
      </c>
      <c r="BC66" s="643" t="str">
        <f t="shared" si="5"/>
        <v xml:space="preserve">  </v>
      </c>
      <c r="BD66" s="789">
        <f t="shared" si="31"/>
        <v>4.3660232521229867</v>
      </c>
      <c r="BE66" s="253" t="s">
        <v>191</v>
      </c>
      <c r="BF66" s="253" t="s">
        <v>191</v>
      </c>
      <c r="BG66" s="253" t="s">
        <v>191</v>
      </c>
      <c r="BH66" s="162"/>
      <c r="BI66" s="643" t="str">
        <f t="shared" si="6"/>
        <v xml:space="preserve">  </v>
      </c>
      <c r="BJ66" s="253" t="s">
        <v>191</v>
      </c>
      <c r="BK66" s="23" t="s">
        <v>960</v>
      </c>
      <c r="BL66" s="253" t="s">
        <v>191</v>
      </c>
      <c r="BM66" s="162"/>
      <c r="BN66" s="818" t="str">
        <f t="shared" si="8"/>
        <v xml:space="preserve">  </v>
      </c>
      <c r="BO66" s="942" t="str">
        <f t="shared" si="9"/>
        <v xml:space="preserve">  </v>
      </c>
      <c r="BP66" s="784" t="s">
        <v>191</v>
      </c>
      <c r="BQ66" s="253"/>
      <c r="BR66" s="253" t="s">
        <v>191</v>
      </c>
      <c r="BS66" s="163"/>
      <c r="BT66" s="818"/>
      <c r="BU66" s="253" t="s">
        <v>191</v>
      </c>
      <c r="BV66" s="253" t="s">
        <v>191</v>
      </c>
      <c r="BW66" s="163" t="str">
        <f t="shared" si="12"/>
        <v xml:space="preserve">  </v>
      </c>
      <c r="BX66" s="643" t="str">
        <f t="shared" si="13"/>
        <v xml:space="preserve">  </v>
      </c>
      <c r="BY66" s="257"/>
      <c r="BZ66" s="253" t="s">
        <v>191</v>
      </c>
      <c r="CA66" s="254">
        <v>1</v>
      </c>
      <c r="CB66" s="163"/>
      <c r="CC66" s="643"/>
      <c r="CD66" s="253" t="s">
        <v>191</v>
      </c>
      <c r="CE66" s="253" t="s">
        <v>191</v>
      </c>
      <c r="CF66" s="174" t="str">
        <f t="shared" si="27"/>
        <v xml:space="preserve">  </v>
      </c>
      <c r="CG66" s="818" t="str">
        <f t="shared" si="16"/>
        <v xml:space="preserve">  </v>
      </c>
      <c r="CH66" s="784" t="s">
        <v>191</v>
      </c>
      <c r="CI66" s="253"/>
      <c r="CJ66" s="253" t="s">
        <v>191</v>
      </c>
      <c r="CK66" s="163"/>
      <c r="CL66" s="163"/>
      <c r="CM66" s="253" t="s">
        <v>191</v>
      </c>
      <c r="CN66" s="253" t="s">
        <v>191</v>
      </c>
      <c r="CO66" s="253"/>
      <c r="CP66" s="818" t="str">
        <f t="shared" si="20"/>
        <v xml:space="preserve">  </v>
      </c>
      <c r="CQ66" s="253" t="s">
        <v>191</v>
      </c>
      <c r="CR66" s="251"/>
      <c r="CS66" s="251"/>
    </row>
    <row r="67" spans="1:97" ht="34.5" x14ac:dyDescent="0.25">
      <c r="A67" s="906" t="s">
        <v>2133</v>
      </c>
      <c r="B67" s="425" t="s">
        <v>1239</v>
      </c>
      <c r="C67" s="219" t="s">
        <v>599</v>
      </c>
      <c r="D67" s="219">
        <v>9</v>
      </c>
      <c r="E67" s="445">
        <v>1004202</v>
      </c>
      <c r="F67" s="472">
        <v>1</v>
      </c>
      <c r="G67" s="419">
        <v>11452900</v>
      </c>
      <c r="H67" s="419">
        <v>201005040940</v>
      </c>
      <c r="I67" s="419"/>
      <c r="J67" s="305" t="s">
        <v>53</v>
      </c>
      <c r="K67" s="926" t="s">
        <v>2616</v>
      </c>
      <c r="L67" s="415" t="s">
        <v>746</v>
      </c>
      <c r="M67" s="219" t="s">
        <v>48</v>
      </c>
      <c r="N67" s="219"/>
      <c r="O67" s="219"/>
      <c r="P67" s="332">
        <v>40302</v>
      </c>
      <c r="Q67" s="328">
        <v>0.40277777777777773</v>
      </c>
      <c r="R67" s="295" t="s">
        <v>1664</v>
      </c>
      <c r="S67" s="535" t="s">
        <v>81</v>
      </c>
      <c r="T67" s="138">
        <v>129.69999999999999</v>
      </c>
      <c r="U67" s="7">
        <v>141.6</v>
      </c>
      <c r="V67" s="7">
        <f>U67-T67</f>
        <v>11.900000000000006</v>
      </c>
      <c r="W67" s="138">
        <v>515</v>
      </c>
      <c r="X67" s="138">
        <f>V67/(W67/1000)</f>
        <v>23.106796116504864</v>
      </c>
      <c r="Y67" s="643" t="str">
        <f t="shared" ref="Y67:Y73" si="32">IF(V67&lt;Y$5,"&lt;MDL",IF(V67&lt;Y$6,"E, &lt;RL",IF(V67&gt;Y$6,"  ",)))</f>
        <v xml:space="preserve">  </v>
      </c>
      <c r="Z67" s="1" t="s">
        <v>82</v>
      </c>
      <c r="AA67" s="3">
        <v>130.30000000000001</v>
      </c>
      <c r="AB67" s="7">
        <v>142.80000000000001</v>
      </c>
      <c r="AC67" s="7">
        <f>AB67-AA67</f>
        <v>12.5</v>
      </c>
      <c r="AD67" s="3">
        <v>550</v>
      </c>
      <c r="AE67" s="138">
        <f t="shared" ref="AE67:AE83" si="33">AC67/(AD67/1000)</f>
        <v>22.727272727272727</v>
      </c>
      <c r="AF67" s="643" t="str">
        <f t="shared" ref="AF67:AF73" si="34">IF(AC67&lt;AF$5,"&lt;MDL",IF(AC67&lt;AF$6,"E, &lt;RL",IF(AC67&gt;AF$6,"  ",)))</f>
        <v xml:space="preserve">  </v>
      </c>
      <c r="AG67" s="1" t="s">
        <v>84</v>
      </c>
      <c r="AH67" s="3">
        <v>131.19999999999999</v>
      </c>
      <c r="AI67" s="3">
        <v>144.4</v>
      </c>
      <c r="AJ67" s="138">
        <f>AI67-AH67</f>
        <v>13.200000000000017</v>
      </c>
      <c r="AK67" s="3">
        <v>560</v>
      </c>
      <c r="AL67" s="138">
        <f t="shared" ref="AL67:AL83" si="35">AJ67/(AK67/1000)</f>
        <v>23.571428571428601</v>
      </c>
      <c r="AM67" s="643" t="str">
        <f t="shared" ref="AM67:AM72" si="36">IF(AJ67&lt;AM$5,"&lt;MDL",IF(AJ67&lt;AM$6,"E, &lt;RL",IF(AJ67&gt;AM$6,"  ",)))</f>
        <v xml:space="preserve">  </v>
      </c>
      <c r="AN67" s="2">
        <f>AVERAGE(X67,AE67,AL67)</f>
        <v>23.135165805068727</v>
      </c>
      <c r="AO67" s="2">
        <f>STDEV(X67,AE67,AL67)</f>
        <v>0.42279238608037567</v>
      </c>
      <c r="AP67" s="2">
        <f>AO67/AN67*100</f>
        <v>1.827488031176095</v>
      </c>
      <c r="AQ67" s="1">
        <f t="shared" ref="AQ67:AQ83" si="37">COUNT(X67,AE67,AL67)</f>
        <v>3</v>
      </c>
      <c r="AR67" s="643" t="str">
        <f t="shared" si="1"/>
        <v xml:space="preserve">  </v>
      </c>
      <c r="AT67" s="5" t="s">
        <v>89</v>
      </c>
      <c r="AU67" s="114">
        <v>4.653935898951481</v>
      </c>
      <c r="AV67" s="156"/>
      <c r="AW67" s="162" t="str">
        <f t="shared" si="26"/>
        <v xml:space="preserve">  </v>
      </c>
      <c r="AX67" s="643" t="str">
        <f t="shared" si="3"/>
        <v xml:space="preserve">  </v>
      </c>
      <c r="AY67" s="5" t="s">
        <v>89</v>
      </c>
      <c r="AZ67" s="24">
        <v>0.48145262048692483</v>
      </c>
      <c r="BB67" s="162" t="str">
        <f t="shared" si="4"/>
        <v xml:space="preserve">  </v>
      </c>
      <c r="BC67" s="643" t="str">
        <f t="shared" si="5"/>
        <v xml:space="preserve">  </v>
      </c>
      <c r="BD67" s="793">
        <f>AZ67/AU67*100</f>
        <v>10.345063424603566</v>
      </c>
      <c r="BE67" s="5" t="s">
        <v>96</v>
      </c>
      <c r="BF67" s="5">
        <v>1.3643368293442741</v>
      </c>
      <c r="BG67" s="156"/>
      <c r="BH67" s="162" t="str">
        <f t="shared" si="25"/>
        <v xml:space="preserve">  </v>
      </c>
      <c r="BI67" s="643" t="str">
        <f t="shared" si="6"/>
        <v xml:space="preserve">  </v>
      </c>
      <c r="BJ67" s="5" t="s">
        <v>96</v>
      </c>
      <c r="BK67" s="5">
        <v>0.20800382590395827</v>
      </c>
      <c r="BM67" s="162" t="str">
        <f t="shared" si="23"/>
        <v xml:space="preserve">  </v>
      </c>
      <c r="BN67" s="818" t="str">
        <f t="shared" si="8"/>
        <v xml:space="preserve">  </v>
      </c>
      <c r="BO67" s="942" t="str">
        <f t="shared" si="9"/>
        <v xml:space="preserve">  </v>
      </c>
      <c r="BP67" s="826">
        <f>BK67/BF67*100</f>
        <v>15.245782524534562</v>
      </c>
      <c r="BQ67" s="149">
        <v>327.80428250504866</v>
      </c>
      <c r="BS67" s="163" t="str">
        <f t="shared" si="10"/>
        <v xml:space="preserve">  </v>
      </c>
      <c r="BT67" s="818" t="str">
        <f t="shared" si="11"/>
        <v xml:space="preserve">  </v>
      </c>
      <c r="BU67" s="10">
        <f>BQ67*(X67/1000)</f>
        <v>7.5745067219613214</v>
      </c>
      <c r="BW67" s="163" t="str">
        <f t="shared" si="12"/>
        <v xml:space="preserve">  </v>
      </c>
      <c r="BX67" s="643" t="str">
        <f t="shared" si="13"/>
        <v xml:space="preserve">  </v>
      </c>
      <c r="BY67" s="8">
        <v>13.494841464662981</v>
      </c>
      <c r="BZ67" s="11"/>
      <c r="CA67" s="80">
        <v>1</v>
      </c>
      <c r="CB67" s="163" t="str">
        <f t="shared" si="14"/>
        <v xml:space="preserve">  </v>
      </c>
      <c r="CC67" s="643" t="str">
        <f t="shared" si="15"/>
        <v xml:space="preserve">  </v>
      </c>
      <c r="CD67" s="5">
        <f>BY67*(AE67/1000)</f>
        <v>0.3067009423787041</v>
      </c>
      <c r="CF67" s="174" t="str">
        <f t="shared" si="27"/>
        <v xml:space="preserve">  </v>
      </c>
      <c r="CG67" s="818" t="str">
        <f t="shared" si="16"/>
        <v xml:space="preserve">  </v>
      </c>
      <c r="CH67" s="793">
        <f>BY67/BQ67*100</f>
        <v>4.1167373902307522</v>
      </c>
      <c r="CI67" s="8">
        <v>10.832344952791104</v>
      </c>
      <c r="CK67" s="163" t="str">
        <f t="shared" si="17"/>
        <v xml:space="preserve">  </v>
      </c>
      <c r="CL67" s="643" t="str">
        <f t="shared" si="18"/>
        <v xml:space="preserve">  </v>
      </c>
      <c r="CM67" s="24">
        <f>CI67*(AL67/1000)</f>
        <v>0.25533384531579062</v>
      </c>
      <c r="CN67" s="140"/>
      <c r="CO67" s="174" t="str">
        <f t="shared" ref="CO67:CO130" si="38">IF(CM67&lt;CO$7,"E, &lt;PRL",IF(CM67&gt;CO$7,"  ",))</f>
        <v xml:space="preserve">  </v>
      </c>
      <c r="CP67" s="818" t="str">
        <f t="shared" si="20"/>
        <v xml:space="preserve">  </v>
      </c>
      <c r="CQ67" s="11">
        <f>CI67/BQ67*100</f>
        <v>3.3045159965609265</v>
      </c>
    </row>
    <row r="68" spans="1:97" ht="30" x14ac:dyDescent="0.25">
      <c r="A68" s="906" t="s">
        <v>2134</v>
      </c>
      <c r="B68" s="425" t="s">
        <v>1240</v>
      </c>
      <c r="C68" s="305" t="s">
        <v>599</v>
      </c>
      <c r="D68" s="219">
        <v>9</v>
      </c>
      <c r="E68" s="446">
        <v>1004201</v>
      </c>
      <c r="F68" s="472">
        <v>1</v>
      </c>
      <c r="G68" s="419">
        <v>11452600</v>
      </c>
      <c r="H68" s="419">
        <v>201005040840</v>
      </c>
      <c r="I68" s="419"/>
      <c r="J68" s="305" t="s">
        <v>87</v>
      </c>
      <c r="K68" s="926" t="s">
        <v>2614</v>
      </c>
      <c r="L68" s="413" t="s">
        <v>1694</v>
      </c>
      <c r="M68" s="219" t="s">
        <v>97</v>
      </c>
      <c r="N68" s="219"/>
      <c r="O68" s="219"/>
      <c r="P68" s="332">
        <v>40302</v>
      </c>
      <c r="Q68" s="328">
        <v>0.3611111111111111</v>
      </c>
      <c r="R68" s="296" t="s">
        <v>1665</v>
      </c>
      <c r="S68" s="535" t="s">
        <v>83</v>
      </c>
      <c r="T68" s="138">
        <v>128.9</v>
      </c>
      <c r="U68" s="7">
        <v>186.4</v>
      </c>
      <c r="V68" s="7">
        <f>U68-T68</f>
        <v>57.5</v>
      </c>
      <c r="W68" s="138">
        <v>210</v>
      </c>
      <c r="X68" s="138">
        <f>V68/(W68/1000)</f>
        <v>273.8095238095238</v>
      </c>
      <c r="Y68" s="643" t="str">
        <f t="shared" si="32"/>
        <v xml:space="preserve">  </v>
      </c>
      <c r="Z68" s="1" t="s">
        <v>85</v>
      </c>
      <c r="AA68" s="138">
        <v>130.19999999999999</v>
      </c>
      <c r="AB68" s="7">
        <v>187.5</v>
      </c>
      <c r="AC68" s="7">
        <f>AB68-AA68</f>
        <v>57.300000000000011</v>
      </c>
      <c r="AD68" s="138">
        <v>270</v>
      </c>
      <c r="AE68" s="138">
        <f t="shared" si="33"/>
        <v>212.22222222222226</v>
      </c>
      <c r="AF68" s="643" t="str">
        <f t="shared" si="34"/>
        <v xml:space="preserve">  </v>
      </c>
      <c r="AG68" s="1" t="s">
        <v>86</v>
      </c>
      <c r="AH68" s="138">
        <v>130.6</v>
      </c>
      <c r="AI68" s="138">
        <v>210.4</v>
      </c>
      <c r="AJ68" s="138">
        <f>AI68-AH68</f>
        <v>79.800000000000011</v>
      </c>
      <c r="AK68" s="138">
        <v>270</v>
      </c>
      <c r="AL68" s="138">
        <f t="shared" si="35"/>
        <v>295.5555555555556</v>
      </c>
      <c r="AM68" s="643" t="str">
        <f t="shared" si="36"/>
        <v xml:space="preserve">  </v>
      </c>
      <c r="AN68" s="2">
        <f>AVERAGE(X68,AE68,AL68)</f>
        <v>260.52910052910056</v>
      </c>
      <c r="AO68" s="2">
        <f>STDEV(X68,AE68,AL68)</f>
        <v>43.224857929107351</v>
      </c>
      <c r="AP68" s="2">
        <f>AO68/AN68*100</f>
        <v>16.591182267671179</v>
      </c>
      <c r="AQ68" s="1">
        <f t="shared" si="37"/>
        <v>3</v>
      </c>
      <c r="AR68" s="643" t="str">
        <f t="shared" si="1"/>
        <v xml:space="preserve">  </v>
      </c>
      <c r="AT68" s="5" t="s">
        <v>94</v>
      </c>
      <c r="AU68" s="114">
        <v>36.114155525832295</v>
      </c>
      <c r="AV68" s="156"/>
      <c r="AW68" s="162" t="str">
        <f t="shared" si="26"/>
        <v xml:space="preserve">  </v>
      </c>
      <c r="AX68" s="643" t="str">
        <f t="shared" si="3"/>
        <v xml:space="preserve">  </v>
      </c>
      <c r="AY68" s="5" t="s">
        <v>94</v>
      </c>
      <c r="AZ68" s="24">
        <v>0.7445997605076542</v>
      </c>
      <c r="BB68" s="162" t="str">
        <f t="shared" si="4"/>
        <v xml:space="preserve">  </v>
      </c>
      <c r="BC68" s="643" t="str">
        <f t="shared" si="5"/>
        <v xml:space="preserve">  </v>
      </c>
      <c r="BD68" s="793">
        <f>AZ68/AU68*100</f>
        <v>2.0617947440998452</v>
      </c>
      <c r="BE68" s="5" t="s">
        <v>95</v>
      </c>
      <c r="BF68" s="5">
        <v>1.9380097276117318</v>
      </c>
      <c r="BG68" s="156"/>
      <c r="BH68" s="162" t="str">
        <f t="shared" si="25"/>
        <v xml:space="preserve">  </v>
      </c>
      <c r="BI68" s="643" t="str">
        <f t="shared" si="6"/>
        <v xml:space="preserve">  </v>
      </c>
      <c r="BJ68" s="5" t="s">
        <v>95</v>
      </c>
      <c r="BK68" s="5">
        <v>0.16143823738869231</v>
      </c>
      <c r="BM68" s="162" t="str">
        <f t="shared" si="23"/>
        <v xml:space="preserve">  </v>
      </c>
      <c r="BN68" s="818" t="str">
        <f t="shared" si="8"/>
        <v xml:space="preserve">  </v>
      </c>
      <c r="BO68" s="942" t="str">
        <f t="shared" si="9"/>
        <v xml:space="preserve">  </v>
      </c>
      <c r="BP68" s="826">
        <f>BK68/BF68*100</f>
        <v>8.3301045958957882</v>
      </c>
      <c r="BQ68" s="149">
        <v>196.02211780008722</v>
      </c>
      <c r="BS68" s="163" t="str">
        <f t="shared" si="10"/>
        <v xml:space="preserve">  </v>
      </c>
      <c r="BT68" s="818" t="str">
        <f t="shared" si="11"/>
        <v xml:space="preserve">  </v>
      </c>
      <c r="BU68" s="10">
        <f>BQ68*(X68/1000)</f>
        <v>53.672722730976254</v>
      </c>
      <c r="BW68" s="163" t="str">
        <f t="shared" si="12"/>
        <v xml:space="preserve">  </v>
      </c>
      <c r="BX68" s="643" t="str">
        <f t="shared" si="13"/>
        <v xml:space="preserve">  </v>
      </c>
      <c r="BY68" s="8">
        <v>3.4256880836523216</v>
      </c>
      <c r="BZ68" s="11">
        <v>0.10741834723653665</v>
      </c>
      <c r="CA68" s="80">
        <v>1</v>
      </c>
      <c r="CB68" s="163" t="str">
        <f t="shared" si="14"/>
        <v xml:space="preserve">  </v>
      </c>
      <c r="CC68" s="643" t="str">
        <f t="shared" si="15"/>
        <v xml:space="preserve">  </v>
      </c>
      <c r="CD68" s="5">
        <v>0.72700713775288173</v>
      </c>
      <c r="CE68" s="246">
        <v>2.2796560357976114E-2</v>
      </c>
      <c r="CF68" s="174" t="str">
        <f t="shared" si="27"/>
        <v xml:space="preserve">  </v>
      </c>
      <c r="CG68" s="818" t="str">
        <f t="shared" si="16"/>
        <v xml:space="preserve">  </v>
      </c>
      <c r="CH68" s="793">
        <f>BY68/BQ68*100</f>
        <v>1.7476028328323658</v>
      </c>
      <c r="CI68" s="8">
        <v>2.6396506086811593</v>
      </c>
      <c r="CK68" s="163" t="str">
        <f t="shared" si="17"/>
        <v>E, &lt;PRL</v>
      </c>
      <c r="CL68" s="643" t="str">
        <f t="shared" si="18"/>
        <v xml:space="preserve">  </v>
      </c>
      <c r="CM68" s="24">
        <f>CI68*(AL68/1000)</f>
        <v>0.78016340212132063</v>
      </c>
      <c r="CN68" s="140"/>
      <c r="CO68" s="174" t="str">
        <f t="shared" si="38"/>
        <v xml:space="preserve">  </v>
      </c>
      <c r="CP68" s="818" t="str">
        <f t="shared" si="20"/>
        <v xml:space="preserve">  </v>
      </c>
      <c r="CQ68" s="11">
        <f>CI68/BQ68*100</f>
        <v>1.3466085553535352</v>
      </c>
      <c r="CR68" s="61">
        <f>100*CM68/BU68</f>
        <v>1.453556597141034</v>
      </c>
    </row>
    <row r="69" spans="1:97" ht="30" x14ac:dyDescent="0.25">
      <c r="A69" s="906" t="s">
        <v>2135</v>
      </c>
      <c r="B69" s="425" t="s">
        <v>1241</v>
      </c>
      <c r="C69" s="305" t="s">
        <v>599</v>
      </c>
      <c r="D69" s="219">
        <v>9</v>
      </c>
      <c r="E69" s="446">
        <v>1004203</v>
      </c>
      <c r="F69" s="472">
        <v>1</v>
      </c>
      <c r="G69" s="419">
        <v>11452600</v>
      </c>
      <c r="H69" s="419">
        <v>201006010930</v>
      </c>
      <c r="I69" s="419"/>
      <c r="J69" s="305" t="s">
        <v>49</v>
      </c>
      <c r="K69" s="926" t="s">
        <v>2614</v>
      </c>
      <c r="L69" s="413" t="s">
        <v>1694</v>
      </c>
      <c r="M69" s="219" t="s">
        <v>43</v>
      </c>
      <c r="N69" s="219"/>
      <c r="O69" s="219"/>
      <c r="P69" s="332">
        <v>40330</v>
      </c>
      <c r="Q69" s="328">
        <v>0.39583333333333331</v>
      </c>
      <c r="R69" s="297" t="s">
        <v>1666</v>
      </c>
      <c r="S69" s="535" t="s">
        <v>63</v>
      </c>
      <c r="T69" s="138">
        <v>130.6</v>
      </c>
      <c r="U69" s="138">
        <v>138.30000000000001</v>
      </c>
      <c r="V69" s="7">
        <f>U69-T69</f>
        <v>7.7000000000000171</v>
      </c>
      <c r="W69" s="535">
        <v>1350</v>
      </c>
      <c r="X69" s="138">
        <f>V69/(W69/1000)</f>
        <v>5.7037037037037157</v>
      </c>
      <c r="Y69" s="643" t="str">
        <f t="shared" si="32"/>
        <v xml:space="preserve">  </v>
      </c>
      <c r="Z69" s="535" t="s">
        <v>68</v>
      </c>
      <c r="AA69" s="138">
        <v>129.1</v>
      </c>
      <c r="AB69" s="138">
        <v>136.6</v>
      </c>
      <c r="AC69" s="7">
        <f>AB69-AA69</f>
        <v>7.5</v>
      </c>
      <c r="AD69" s="138">
        <v>1230</v>
      </c>
      <c r="AE69" s="138">
        <f t="shared" si="33"/>
        <v>6.0975609756097562</v>
      </c>
      <c r="AF69" s="643" t="str">
        <f t="shared" si="34"/>
        <v xml:space="preserve">  </v>
      </c>
      <c r="AG69" s="535" t="s">
        <v>73</v>
      </c>
      <c r="AH69" s="138">
        <v>132.9</v>
      </c>
      <c r="AI69" s="138">
        <v>142.69999999999999</v>
      </c>
      <c r="AJ69" s="138">
        <f>AI69-AH69</f>
        <v>9.7999999999999829</v>
      </c>
      <c r="AK69" s="138">
        <v>1650</v>
      </c>
      <c r="AL69" s="138">
        <f t="shared" si="35"/>
        <v>5.9393939393939297</v>
      </c>
      <c r="AM69" s="643" t="str">
        <f t="shared" si="36"/>
        <v xml:space="preserve">  </v>
      </c>
      <c r="AN69" s="2">
        <f>AVERAGE(X69,AE69,AL69)</f>
        <v>5.9135528729024678</v>
      </c>
      <c r="AO69" s="2">
        <f>STDEV(X69,AE69,AL69)</f>
        <v>0.19819613567468794</v>
      </c>
      <c r="AP69" s="2">
        <f>AO69/AN69*100</f>
        <v>3.3515576834169751</v>
      </c>
      <c r="AQ69" s="1">
        <f t="shared" si="37"/>
        <v>3</v>
      </c>
      <c r="AR69" s="643" t="str">
        <f t="shared" si="1"/>
        <v xml:space="preserve">  </v>
      </c>
      <c r="AT69" s="23" t="s">
        <v>191</v>
      </c>
      <c r="AU69" s="23" t="s">
        <v>191</v>
      </c>
      <c r="AV69" s="23" t="s">
        <v>191</v>
      </c>
      <c r="AW69" s="162" t="str">
        <f t="shared" si="26"/>
        <v xml:space="preserve">  </v>
      </c>
      <c r="AX69" s="643" t="str">
        <f t="shared" si="3"/>
        <v xml:space="preserve">  </v>
      </c>
      <c r="AY69" s="23" t="s">
        <v>191</v>
      </c>
      <c r="AZ69" s="23" t="s">
        <v>191</v>
      </c>
      <c r="BA69" s="23" t="s">
        <v>191</v>
      </c>
      <c r="BB69" s="162" t="str">
        <f t="shared" si="4"/>
        <v xml:space="preserve">  </v>
      </c>
      <c r="BC69" s="643" t="str">
        <f t="shared" si="5"/>
        <v xml:space="preserve">  </v>
      </c>
      <c r="BD69" s="794" t="s">
        <v>191</v>
      </c>
      <c r="BE69" s="5" t="s">
        <v>54</v>
      </c>
      <c r="BF69" s="96">
        <v>1.3045761241914722</v>
      </c>
      <c r="BG69" s="96"/>
      <c r="BH69" s="162" t="str">
        <f t="shared" si="25"/>
        <v xml:space="preserve">  </v>
      </c>
      <c r="BI69" s="643" t="str">
        <f t="shared" si="6"/>
        <v xml:space="preserve">  </v>
      </c>
      <c r="BJ69" s="5" t="s">
        <v>77</v>
      </c>
      <c r="BK69" s="5">
        <v>0.10698856554831386</v>
      </c>
      <c r="BM69" s="162" t="str">
        <f t="shared" si="23"/>
        <v xml:space="preserve">  </v>
      </c>
      <c r="BN69" s="818" t="str">
        <f t="shared" si="8"/>
        <v xml:space="preserve">  </v>
      </c>
      <c r="BO69" s="942" t="str">
        <f t="shared" si="9"/>
        <v xml:space="preserve">  </v>
      </c>
      <c r="BP69" s="826">
        <f>BK69/BF69*100</f>
        <v>8.2010212792006598</v>
      </c>
      <c r="BQ69" s="149">
        <v>390.45650147588822</v>
      </c>
      <c r="BS69" s="163" t="str">
        <f t="shared" si="10"/>
        <v xml:space="preserve">  </v>
      </c>
      <c r="BT69" s="818" t="str">
        <f t="shared" si="11"/>
        <v xml:space="preserve">  </v>
      </c>
      <c r="BU69" s="10">
        <f>BQ69*(X69/1000)</f>
        <v>2.2270481936032192</v>
      </c>
      <c r="BW69" s="163" t="str">
        <f t="shared" si="12"/>
        <v>E, &lt;PRL</v>
      </c>
      <c r="BX69" s="643" t="str">
        <f t="shared" si="13"/>
        <v>E, &lt;RL</v>
      </c>
      <c r="BY69" s="8">
        <v>20.476276788867239</v>
      </c>
      <c r="BZ69" s="11"/>
      <c r="CA69" s="80">
        <v>1</v>
      </c>
      <c r="CB69" s="163" t="str">
        <f t="shared" si="14"/>
        <v xml:space="preserve">  </v>
      </c>
      <c r="CC69" s="643" t="str">
        <f t="shared" si="15"/>
        <v xml:space="preserve">  </v>
      </c>
      <c r="CD69" s="5">
        <f>BY69*(AE69/1000)</f>
        <v>0.12485534627358073</v>
      </c>
      <c r="CF69" s="174" t="str">
        <f t="shared" si="27"/>
        <v xml:space="preserve">  </v>
      </c>
      <c r="CG69" s="818" t="str">
        <f t="shared" si="16"/>
        <v>E, &lt;RL</v>
      </c>
      <c r="CH69" s="793">
        <f>BY69/BQ69*100</f>
        <v>5.2441889714907735</v>
      </c>
      <c r="CI69" s="8">
        <v>5.7328630169673875</v>
      </c>
      <c r="CK69" s="163" t="str">
        <f t="shared" si="17"/>
        <v xml:space="preserve">  </v>
      </c>
      <c r="CL69" s="643" t="str">
        <f t="shared" si="18"/>
        <v xml:space="preserve">  </v>
      </c>
      <c r="CM69" s="24">
        <f>CI69*(AL69/1000)</f>
        <v>3.4049731858351702E-2</v>
      </c>
      <c r="CN69" s="140"/>
      <c r="CO69" s="174" t="str">
        <f t="shared" si="38"/>
        <v>E, &lt;PRL</v>
      </c>
      <c r="CP69" s="818" t="str">
        <f t="shared" si="20"/>
        <v>&lt;MDL</v>
      </c>
      <c r="CQ69" s="11">
        <f>CI69/BQ69*100</f>
        <v>1.4682462695070293</v>
      </c>
      <c r="CR69" s="61" t="s">
        <v>2618</v>
      </c>
    </row>
    <row r="70" spans="1:97" ht="34.5" x14ac:dyDescent="0.25">
      <c r="A70" s="906" t="s">
        <v>2136</v>
      </c>
      <c r="B70" s="425" t="s">
        <v>1242</v>
      </c>
      <c r="C70" s="219" t="s">
        <v>599</v>
      </c>
      <c r="D70" s="219">
        <v>7</v>
      </c>
      <c r="E70" s="445">
        <v>1004204</v>
      </c>
      <c r="F70" s="472">
        <v>1</v>
      </c>
      <c r="G70" s="419">
        <v>11452900</v>
      </c>
      <c r="H70" s="419">
        <v>201006011030</v>
      </c>
      <c r="I70" s="419"/>
      <c r="J70" s="305" t="s">
        <v>50</v>
      </c>
      <c r="K70" s="926" t="s">
        <v>2616</v>
      </c>
      <c r="L70" s="415" t="s">
        <v>746</v>
      </c>
      <c r="M70" s="219" t="s">
        <v>44</v>
      </c>
      <c r="N70" s="219"/>
      <c r="O70" s="219"/>
      <c r="P70" s="332">
        <v>40330</v>
      </c>
      <c r="Q70" s="328">
        <v>0.4375</v>
      </c>
      <c r="R70" s="295" t="s">
        <v>1667</v>
      </c>
      <c r="S70" s="535" t="s">
        <v>64</v>
      </c>
      <c r="T70" s="138">
        <v>130.9</v>
      </c>
      <c r="U70" s="138">
        <v>152.30000000000001</v>
      </c>
      <c r="V70" s="7">
        <f t="shared" ref="V70:V132" si="39">U70-T70</f>
        <v>21.400000000000006</v>
      </c>
      <c r="W70" s="535">
        <v>300</v>
      </c>
      <c r="X70" s="138">
        <f t="shared" ref="X70:X132" si="40">V70/(W70/1000)</f>
        <v>71.333333333333357</v>
      </c>
      <c r="Y70" s="643" t="str">
        <f t="shared" si="32"/>
        <v xml:space="preserve">  </v>
      </c>
      <c r="Z70" s="535" t="s">
        <v>69</v>
      </c>
      <c r="AA70" s="138">
        <v>130.9</v>
      </c>
      <c r="AB70" s="138">
        <v>161.5</v>
      </c>
      <c r="AC70" s="7">
        <f t="shared" ref="AC70:AC110" si="41">AB70-AA70</f>
        <v>30.599999999999994</v>
      </c>
      <c r="AD70" s="138">
        <v>400</v>
      </c>
      <c r="AE70" s="138">
        <f t="shared" si="33"/>
        <v>76.499999999999986</v>
      </c>
      <c r="AF70" s="643" t="str">
        <f t="shared" si="34"/>
        <v xml:space="preserve">  </v>
      </c>
      <c r="AG70" s="535" t="s">
        <v>74</v>
      </c>
      <c r="AH70" s="138">
        <v>130.9</v>
      </c>
      <c r="AI70" s="138">
        <v>160.6</v>
      </c>
      <c r="AJ70" s="138">
        <f t="shared" ref="AJ70:AJ110" si="42">AI70-AH70</f>
        <v>29.699999999999989</v>
      </c>
      <c r="AK70" s="138">
        <v>375</v>
      </c>
      <c r="AL70" s="138">
        <f t="shared" si="35"/>
        <v>79.199999999999974</v>
      </c>
      <c r="AM70" s="643" t="str">
        <f t="shared" si="36"/>
        <v xml:space="preserve">  </v>
      </c>
      <c r="AN70" s="2">
        <f>AVERAGE(X70,AE70,AL70)</f>
        <v>75.677777777777763</v>
      </c>
      <c r="AO70" s="2">
        <f>STDEV(X70,AE70,AL70)</f>
        <v>3.9972675852572022</v>
      </c>
      <c r="AP70" s="2">
        <f>AO70/AN70*100</f>
        <v>5.2819568737798894</v>
      </c>
      <c r="AQ70" s="1">
        <f t="shared" si="37"/>
        <v>3</v>
      </c>
      <c r="AR70" s="643" t="str">
        <f t="shared" si="1"/>
        <v xml:space="preserve">  </v>
      </c>
      <c r="AT70" s="23" t="s">
        <v>191</v>
      </c>
      <c r="AU70" s="23" t="s">
        <v>191</v>
      </c>
      <c r="AV70" s="23" t="s">
        <v>191</v>
      </c>
      <c r="AW70" s="162" t="str">
        <f t="shared" si="26"/>
        <v xml:space="preserve">  </v>
      </c>
      <c r="AX70" s="643" t="str">
        <f t="shared" si="3"/>
        <v xml:space="preserve">  </v>
      </c>
      <c r="AY70" s="23" t="s">
        <v>191</v>
      </c>
      <c r="AZ70" s="23" t="s">
        <v>191</v>
      </c>
      <c r="BA70" s="23" t="s">
        <v>191</v>
      </c>
      <c r="BB70" s="162" t="str">
        <f t="shared" si="4"/>
        <v xml:space="preserve">  </v>
      </c>
      <c r="BC70" s="643" t="str">
        <f t="shared" si="5"/>
        <v xml:space="preserve">  </v>
      </c>
      <c r="BD70" s="794" t="s">
        <v>191</v>
      </c>
      <c r="BE70" s="5" t="s">
        <v>55</v>
      </c>
      <c r="BF70" s="96">
        <v>0.89571902623748223</v>
      </c>
      <c r="BG70" s="96">
        <v>2.5387433911807977E-2</v>
      </c>
      <c r="BH70" s="162" t="str">
        <f t="shared" si="25"/>
        <v>E, &lt;PRL</v>
      </c>
      <c r="BI70" s="643" t="str">
        <f t="shared" si="6"/>
        <v>E, &lt;RL</v>
      </c>
      <c r="BJ70" s="5" t="s">
        <v>78</v>
      </c>
      <c r="BK70" s="5">
        <v>0.13759571676469068</v>
      </c>
      <c r="BM70" s="162" t="str">
        <f t="shared" si="23"/>
        <v xml:space="preserve">  </v>
      </c>
      <c r="BN70" s="818" t="str">
        <f t="shared" si="8"/>
        <v xml:space="preserve">  </v>
      </c>
      <c r="BO70" s="942" t="str">
        <f t="shared" si="9"/>
        <v xml:space="preserve">  </v>
      </c>
      <c r="BP70" s="826">
        <f>BK70/BF70*100</f>
        <v>15.361481975287402</v>
      </c>
      <c r="BQ70" s="149">
        <v>253.30962366667708</v>
      </c>
      <c r="BS70" s="163" t="str">
        <f t="shared" si="10"/>
        <v xml:space="preserve">  </v>
      </c>
      <c r="BT70" s="818" t="str">
        <f t="shared" si="11"/>
        <v xml:space="preserve">  </v>
      </c>
      <c r="BU70" s="10">
        <f>BQ70*(X70/1000)</f>
        <v>18.069419821556306</v>
      </c>
      <c r="BW70" s="163" t="str">
        <f t="shared" si="12"/>
        <v xml:space="preserve">  </v>
      </c>
      <c r="BX70" s="643" t="str">
        <f t="shared" si="13"/>
        <v xml:space="preserve">  </v>
      </c>
      <c r="BY70" s="8">
        <v>11.292064405625329</v>
      </c>
      <c r="BZ70" s="11"/>
      <c r="CA70" s="80">
        <v>1</v>
      </c>
      <c r="CB70" s="163" t="str">
        <f t="shared" si="14"/>
        <v xml:space="preserve">  </v>
      </c>
      <c r="CC70" s="643" t="str">
        <f t="shared" si="15"/>
        <v xml:space="preserve">  </v>
      </c>
      <c r="CD70" s="5">
        <f>BY70*(AE70/1000)</f>
        <v>0.86384292703033749</v>
      </c>
      <c r="CF70" s="174" t="str">
        <f t="shared" si="27"/>
        <v xml:space="preserve">  </v>
      </c>
      <c r="CG70" s="818" t="str">
        <f t="shared" si="16"/>
        <v xml:space="preserve">  </v>
      </c>
      <c r="CH70" s="793">
        <f>BY70/BQ70*100</f>
        <v>4.4578110543815086</v>
      </c>
      <c r="CI70" s="8">
        <v>1.8916517699084312</v>
      </c>
      <c r="CK70" s="163" t="str">
        <f t="shared" si="17"/>
        <v>E, &lt;PRL</v>
      </c>
      <c r="CL70" s="643" t="str">
        <f t="shared" si="18"/>
        <v xml:space="preserve">  </v>
      </c>
      <c r="CM70" s="24">
        <f>CI70*(AL70/1000)</f>
        <v>0.14981882017674772</v>
      </c>
      <c r="CN70" s="140"/>
      <c r="CO70" s="174" t="str">
        <f t="shared" si="38"/>
        <v>E, &lt;PRL</v>
      </c>
      <c r="CP70" s="818" t="str">
        <f t="shared" si="20"/>
        <v>E, &lt;RL</v>
      </c>
      <c r="CQ70" s="11">
        <f>CI70/BQ70*100</f>
        <v>0.74677453723495402</v>
      </c>
      <c r="CR70" s="61">
        <f>100*CM70/BU70</f>
        <v>0.82912911236927556</v>
      </c>
    </row>
    <row r="71" spans="1:97" ht="34.5" x14ac:dyDescent="0.25">
      <c r="A71" s="906" t="s">
        <v>2137</v>
      </c>
      <c r="B71" s="421" t="s">
        <v>1243</v>
      </c>
      <c r="C71" s="310" t="s">
        <v>600</v>
      </c>
      <c r="D71" s="310">
        <v>7</v>
      </c>
      <c r="E71" s="445">
        <v>1001985</v>
      </c>
      <c r="F71" s="472">
        <v>4</v>
      </c>
      <c r="G71" s="309">
        <v>11452900</v>
      </c>
      <c r="H71" s="309">
        <v>201006011035</v>
      </c>
      <c r="I71" s="309"/>
      <c r="J71" s="341" t="s">
        <v>51</v>
      </c>
      <c r="K71" s="926" t="s">
        <v>2616</v>
      </c>
      <c r="L71" s="415" t="s">
        <v>746</v>
      </c>
      <c r="M71" s="310" t="s">
        <v>44</v>
      </c>
      <c r="N71" s="310"/>
      <c r="O71" s="310" t="s">
        <v>45</v>
      </c>
      <c r="P71" s="332">
        <v>40330</v>
      </c>
      <c r="Q71" s="407">
        <v>0.44097222222222227</v>
      </c>
      <c r="R71" s="295" t="s">
        <v>1668</v>
      </c>
      <c r="S71" s="536" t="s">
        <v>65</v>
      </c>
      <c r="T71" s="317">
        <v>131.5</v>
      </c>
      <c r="U71" s="317">
        <v>153.4</v>
      </c>
      <c r="V71" s="314">
        <f t="shared" si="39"/>
        <v>21.900000000000006</v>
      </c>
      <c r="W71" s="536">
        <v>300</v>
      </c>
      <c r="X71" s="317">
        <f t="shared" si="40"/>
        <v>73.000000000000028</v>
      </c>
      <c r="Y71" s="643" t="str">
        <f t="shared" si="32"/>
        <v xml:space="preserve">  </v>
      </c>
      <c r="Z71" s="536" t="s">
        <v>70</v>
      </c>
      <c r="AA71" s="317">
        <v>131.9</v>
      </c>
      <c r="AB71" s="317">
        <v>158.5</v>
      </c>
      <c r="AC71" s="314">
        <f t="shared" si="41"/>
        <v>26.599999999999994</v>
      </c>
      <c r="AD71" s="317">
        <v>350</v>
      </c>
      <c r="AE71" s="317">
        <f t="shared" si="33"/>
        <v>75.999999999999986</v>
      </c>
      <c r="AF71" s="643" t="str">
        <f t="shared" si="34"/>
        <v xml:space="preserve">  </v>
      </c>
      <c r="AG71" s="536" t="s">
        <v>75</v>
      </c>
      <c r="AH71" s="317">
        <v>130.19999999999999</v>
      </c>
      <c r="AI71" s="317">
        <v>163.19999999999999</v>
      </c>
      <c r="AJ71" s="317">
        <f t="shared" si="42"/>
        <v>33</v>
      </c>
      <c r="AK71" s="317">
        <v>425</v>
      </c>
      <c r="AL71" s="317">
        <f t="shared" si="35"/>
        <v>77.64705882352942</v>
      </c>
      <c r="AM71" s="643" t="str">
        <f t="shared" si="36"/>
        <v xml:space="preserve">  </v>
      </c>
      <c r="AN71" s="354">
        <f>AVERAGE(X71,AE71,AL71)</f>
        <v>75.549019607843135</v>
      </c>
      <c r="AO71" s="354">
        <f>STDEV(X71,AE71,AL71)</f>
        <v>2.3561252965235204</v>
      </c>
      <c r="AP71" s="354">
        <f>AO71/AN71*100</f>
        <v>3.1186709089722178</v>
      </c>
      <c r="AQ71" s="351">
        <f t="shared" si="37"/>
        <v>3</v>
      </c>
      <c r="AR71" s="643" t="str">
        <f t="shared" si="1"/>
        <v xml:space="preserve">  </v>
      </c>
      <c r="AS71" s="351"/>
      <c r="AT71" s="72" t="s">
        <v>191</v>
      </c>
      <c r="AU71" s="72" t="s">
        <v>191</v>
      </c>
      <c r="AV71" s="72" t="s">
        <v>191</v>
      </c>
      <c r="AW71" s="162" t="str">
        <f t="shared" si="26"/>
        <v xml:space="preserve">  </v>
      </c>
      <c r="AX71" s="643" t="str">
        <f t="shared" si="3"/>
        <v xml:space="preserve">  </v>
      </c>
      <c r="AY71" s="72" t="s">
        <v>191</v>
      </c>
      <c r="AZ71" s="72" t="s">
        <v>191</v>
      </c>
      <c r="BA71" s="72" t="s">
        <v>191</v>
      </c>
      <c r="BB71" s="162" t="str">
        <f t="shared" si="4"/>
        <v xml:space="preserve">  </v>
      </c>
      <c r="BC71" s="643" t="str">
        <f t="shared" si="5"/>
        <v xml:space="preserve">  </v>
      </c>
      <c r="BD71" s="795" t="s">
        <v>191</v>
      </c>
      <c r="BE71" s="348" t="s">
        <v>56</v>
      </c>
      <c r="BF71" s="348">
        <v>0.83268798433526747</v>
      </c>
      <c r="BG71" s="348">
        <v>5.4573262908819642E-2</v>
      </c>
      <c r="BH71" s="162" t="str">
        <f t="shared" si="25"/>
        <v>E, &lt;PRL</v>
      </c>
      <c r="BI71" s="643" t="str">
        <f t="shared" si="6"/>
        <v>E, &lt;RL</v>
      </c>
      <c r="BJ71" s="348" t="s">
        <v>79</v>
      </c>
      <c r="BK71" s="348">
        <v>0.15102473837597966</v>
      </c>
      <c r="BL71" s="340"/>
      <c r="BM71" s="162" t="str">
        <f t="shared" si="23"/>
        <v xml:space="preserve">  </v>
      </c>
      <c r="BN71" s="818" t="str">
        <f t="shared" si="8"/>
        <v xml:space="preserve">  </v>
      </c>
      <c r="BO71" s="942" t="str">
        <f t="shared" si="9"/>
        <v xml:space="preserve">  </v>
      </c>
      <c r="BP71" s="827">
        <f>BK71/BF71*100</f>
        <v>18.137014249886445</v>
      </c>
      <c r="BQ71" s="367">
        <v>276.31989393646523</v>
      </c>
      <c r="BS71" s="163" t="str">
        <f t="shared" si="10"/>
        <v xml:space="preserve">  </v>
      </c>
      <c r="BT71" s="818" t="str">
        <f t="shared" si="11"/>
        <v xml:space="preserve">  </v>
      </c>
      <c r="BU71" s="350">
        <f>BQ71*(X71/1000)</f>
        <v>20.171352257361967</v>
      </c>
      <c r="BV71" s="340"/>
      <c r="BW71" s="163" t="str">
        <f t="shared" si="12"/>
        <v xml:space="preserve">  </v>
      </c>
      <c r="BX71" s="643" t="str">
        <f t="shared" si="13"/>
        <v xml:space="preserve">  </v>
      </c>
      <c r="BY71" s="315">
        <v>11.314031304994193</v>
      </c>
      <c r="BZ71" s="346"/>
      <c r="CA71" s="254">
        <v>1</v>
      </c>
      <c r="CB71" s="163" t="str">
        <f t="shared" si="14"/>
        <v xml:space="preserve">  </v>
      </c>
      <c r="CC71" s="643" t="str">
        <f t="shared" si="15"/>
        <v xml:space="preserve">  </v>
      </c>
      <c r="CD71" s="348">
        <f>BY71*(AE71/1000)</f>
        <v>0.85986637917955855</v>
      </c>
      <c r="CE71" s="274"/>
      <c r="CF71" s="174" t="str">
        <f t="shared" si="27"/>
        <v xml:space="preserve">  </v>
      </c>
      <c r="CG71" s="818" t="str">
        <f t="shared" si="16"/>
        <v xml:space="preserve">  </v>
      </c>
      <c r="CH71" s="835">
        <f>BY71/BQ71*100</f>
        <v>4.0945409842968639</v>
      </c>
      <c r="CI71" s="315">
        <v>2.0239862070307812</v>
      </c>
      <c r="CJ71" s="274"/>
      <c r="CK71" s="163" t="str">
        <f t="shared" si="17"/>
        <v>E, &lt;PRL</v>
      </c>
      <c r="CL71" s="643" t="str">
        <f t="shared" si="18"/>
        <v xml:space="preserve">  </v>
      </c>
      <c r="CM71" s="345">
        <f>CI71*(AL71/1000)</f>
        <v>0.15715657607533126</v>
      </c>
      <c r="CN71" s="336"/>
      <c r="CO71" s="174" t="str">
        <f t="shared" si="38"/>
        <v>E, &lt;PRL</v>
      </c>
      <c r="CP71" s="818" t="str">
        <f t="shared" si="20"/>
        <v>E, &lt;RL</v>
      </c>
      <c r="CQ71" s="346">
        <f>CI71/BQ71*100</f>
        <v>0.73247936592511875</v>
      </c>
      <c r="CR71" s="347">
        <f>100*CM71/BU71</f>
        <v>0.77910778647957823</v>
      </c>
      <c r="CS71" s="274"/>
    </row>
    <row r="72" spans="1:97" x14ac:dyDescent="0.25">
      <c r="A72" s="906" t="s">
        <v>2138</v>
      </c>
      <c r="B72" s="425" t="s">
        <v>1244</v>
      </c>
      <c r="C72" s="305" t="s">
        <v>601</v>
      </c>
      <c r="D72" s="305">
        <v>2</v>
      </c>
      <c r="E72" s="289"/>
      <c r="F72" s="472">
        <v>4</v>
      </c>
      <c r="G72" s="419">
        <v>88888823</v>
      </c>
      <c r="H72" s="419">
        <v>201006021400</v>
      </c>
      <c r="I72" s="419"/>
      <c r="J72" s="20" t="s">
        <v>52</v>
      </c>
      <c r="K72" s="910" t="s">
        <v>137</v>
      </c>
      <c r="L72" s="418"/>
      <c r="M72" s="18" t="s">
        <v>46</v>
      </c>
      <c r="N72" s="18"/>
      <c r="O72" s="18" t="s">
        <v>47</v>
      </c>
      <c r="P72" s="332">
        <v>40331</v>
      </c>
      <c r="Q72" s="459">
        <v>0.58333333333333337</v>
      </c>
      <c r="R72" s="298"/>
      <c r="S72" s="502" t="s">
        <v>66</v>
      </c>
      <c r="T72" s="137">
        <v>130.69999999999999</v>
      </c>
      <c r="U72" s="137">
        <v>130</v>
      </c>
      <c r="V72" s="137">
        <f t="shared" si="39"/>
        <v>-0.69999999999998863</v>
      </c>
      <c r="W72" s="502">
        <v>1300</v>
      </c>
      <c r="X72" s="137">
        <f t="shared" si="40"/>
        <v>-0.53846153846152967</v>
      </c>
      <c r="Y72" s="643" t="str">
        <f t="shared" si="32"/>
        <v>&lt;MDL</v>
      </c>
      <c r="Z72" s="502" t="s">
        <v>71</v>
      </c>
      <c r="AA72" s="137">
        <v>131.5</v>
      </c>
      <c r="AB72" s="137">
        <v>131</v>
      </c>
      <c r="AC72" s="137">
        <f t="shared" si="41"/>
        <v>-0.5</v>
      </c>
      <c r="AD72" s="137">
        <v>725</v>
      </c>
      <c r="AE72" s="137">
        <f t="shared" si="33"/>
        <v>-0.68965517241379315</v>
      </c>
      <c r="AF72" s="643" t="str">
        <f t="shared" si="34"/>
        <v>&lt;MDL</v>
      </c>
      <c r="AG72" s="502" t="s">
        <v>76</v>
      </c>
      <c r="AH72" s="137">
        <v>133.1</v>
      </c>
      <c r="AI72" s="137">
        <v>132.5</v>
      </c>
      <c r="AJ72" s="137">
        <f t="shared" si="42"/>
        <v>-0.59999999999999432</v>
      </c>
      <c r="AK72" s="137">
        <v>1270</v>
      </c>
      <c r="AL72" s="137">
        <f t="shared" si="35"/>
        <v>-0.47244094488188526</v>
      </c>
      <c r="AM72" s="643" t="str">
        <f t="shared" si="36"/>
        <v>&lt;MDL</v>
      </c>
      <c r="AN72" s="8" t="s">
        <v>832</v>
      </c>
      <c r="AO72" s="166"/>
      <c r="AP72" s="166"/>
      <c r="AQ72" s="142">
        <f t="shared" si="37"/>
        <v>3</v>
      </c>
      <c r="AR72" s="643" t="s">
        <v>88</v>
      </c>
      <c r="AS72" s="142"/>
      <c r="AT72" s="23" t="s">
        <v>191</v>
      </c>
      <c r="AU72" s="23" t="s">
        <v>191</v>
      </c>
      <c r="AV72" s="23" t="s">
        <v>191</v>
      </c>
      <c r="AW72" s="162" t="str">
        <f t="shared" si="26"/>
        <v xml:space="preserve">  </v>
      </c>
      <c r="AX72" s="643" t="str">
        <f t="shared" si="3"/>
        <v xml:space="preserve">  </v>
      </c>
      <c r="AY72" s="23" t="s">
        <v>191</v>
      </c>
      <c r="AZ72" s="23" t="s">
        <v>191</v>
      </c>
      <c r="BA72" s="23" t="s">
        <v>191</v>
      </c>
      <c r="BB72" s="162" t="str">
        <f t="shared" si="4"/>
        <v xml:space="preserve">  </v>
      </c>
      <c r="BC72" s="643" t="str">
        <f t="shared" si="5"/>
        <v xml:space="preserve">  </v>
      </c>
      <c r="BD72" s="794" t="s">
        <v>191</v>
      </c>
      <c r="BE72" s="99" t="s">
        <v>57</v>
      </c>
      <c r="BF72" s="100">
        <v>-2.5385628120435964E-2</v>
      </c>
      <c r="BG72" s="99" t="s">
        <v>88</v>
      </c>
      <c r="BH72" s="162" t="str">
        <f t="shared" si="25"/>
        <v>E, &lt;PRL</v>
      </c>
      <c r="BI72" s="643" t="str">
        <f t="shared" si="6"/>
        <v>&lt;MDL</v>
      </c>
      <c r="BJ72" s="99" t="s">
        <v>80</v>
      </c>
      <c r="BK72" s="99">
        <v>2.1238190395293288E-2</v>
      </c>
      <c r="BL72" s="15"/>
      <c r="BM72" s="162" t="str">
        <f t="shared" si="23"/>
        <v xml:space="preserve">  </v>
      </c>
      <c r="BN72" s="818" t="str">
        <f t="shared" si="8"/>
        <v xml:space="preserve">  </v>
      </c>
      <c r="BO72" s="942" t="str">
        <f t="shared" si="9"/>
        <v>E, &lt;RL</v>
      </c>
      <c r="BP72" s="828" t="s">
        <v>88</v>
      </c>
      <c r="BQ72" s="36">
        <v>0.32107944473241473</v>
      </c>
      <c r="BR72" s="101"/>
      <c r="BS72" s="163" t="str">
        <f t="shared" si="10"/>
        <v>E, &lt;PRL</v>
      </c>
      <c r="BT72" s="818" t="str">
        <f>IF(BQ72&lt;BU$3,"&lt;MDL",IF(BQ72&lt;BU$4,"E, &lt;RL",IF(BQ72&gt;BU$4,"  ",)))</f>
        <v xml:space="preserve">  </v>
      </c>
      <c r="BU72" s="854">
        <v>0.51670894737419559</v>
      </c>
      <c r="BV72" s="25"/>
      <c r="BW72" s="163" t="str">
        <f t="shared" si="12"/>
        <v>E, &lt;PRL</v>
      </c>
      <c r="BX72" s="643" t="str">
        <f t="shared" si="13"/>
        <v>E, &lt;RL</v>
      </c>
      <c r="BY72" s="881" t="s">
        <v>88</v>
      </c>
      <c r="BZ72" s="25"/>
      <c r="CA72" s="80">
        <v>1</v>
      </c>
      <c r="CB72" s="163" t="str">
        <f t="shared" si="14"/>
        <v xml:space="preserve">  </v>
      </c>
      <c r="CC72" s="643" t="s">
        <v>88</v>
      </c>
      <c r="CD72" s="188">
        <v>0</v>
      </c>
      <c r="CE72" s="140"/>
      <c r="CF72" s="174" t="str">
        <f t="shared" si="27"/>
        <v>E, &lt;PRL</v>
      </c>
      <c r="CG72" s="818" t="str">
        <f t="shared" si="16"/>
        <v>&lt;MDL</v>
      </c>
      <c r="CH72" s="828" t="s">
        <v>88</v>
      </c>
      <c r="CI72" s="25" t="s">
        <v>88</v>
      </c>
      <c r="CJ72" s="140"/>
      <c r="CK72" s="163" t="str">
        <f t="shared" si="17"/>
        <v xml:space="preserve">  </v>
      </c>
      <c r="CL72" s="818" t="s">
        <v>88</v>
      </c>
      <c r="CM72" s="25" t="s">
        <v>88</v>
      </c>
      <c r="CN72" s="140"/>
      <c r="CO72" s="174" t="str">
        <f t="shared" si="38"/>
        <v xml:space="preserve">  </v>
      </c>
      <c r="CP72" s="818" t="s">
        <v>88</v>
      </c>
      <c r="CQ72" s="502" t="s">
        <v>88</v>
      </c>
      <c r="CR72" s="61"/>
      <c r="CS72" s="140"/>
    </row>
    <row r="73" spans="1:97" ht="30" x14ac:dyDescent="0.25">
      <c r="A73" s="906" t="s">
        <v>2139</v>
      </c>
      <c r="B73" s="425" t="s">
        <v>1245</v>
      </c>
      <c r="C73" s="305" t="s">
        <v>599</v>
      </c>
      <c r="D73" s="219">
        <v>7</v>
      </c>
      <c r="E73" s="446">
        <v>1100450</v>
      </c>
      <c r="F73" s="472">
        <v>1</v>
      </c>
      <c r="G73" s="419">
        <v>11452600</v>
      </c>
      <c r="H73" s="419">
        <v>201012081520</v>
      </c>
      <c r="I73" s="419"/>
      <c r="J73" s="305" t="s">
        <v>98</v>
      </c>
      <c r="K73" s="926" t="s">
        <v>2614</v>
      </c>
      <c r="L73" s="413" t="s">
        <v>1694</v>
      </c>
      <c r="M73" s="219" t="s">
        <v>43</v>
      </c>
      <c r="N73" s="219"/>
      <c r="O73" s="304"/>
      <c r="P73" s="332">
        <v>40520</v>
      </c>
      <c r="Q73" s="328">
        <v>0.63888888888888895</v>
      </c>
      <c r="R73" s="297" t="s">
        <v>101</v>
      </c>
      <c r="S73" s="502" t="s">
        <v>103</v>
      </c>
      <c r="T73" s="138">
        <v>133.69999999999999</v>
      </c>
      <c r="U73" s="138">
        <v>180.7</v>
      </c>
      <c r="V73" s="7">
        <f t="shared" si="39"/>
        <v>47</v>
      </c>
      <c r="W73" s="138">
        <v>707.9</v>
      </c>
      <c r="X73" s="138">
        <f t="shared" si="40"/>
        <v>66.39355841220511</v>
      </c>
      <c r="Y73" s="643" t="str">
        <f t="shared" si="32"/>
        <v xml:space="preserve">  </v>
      </c>
      <c r="Z73" s="142" t="s">
        <v>105</v>
      </c>
      <c r="AA73" s="3">
        <v>134.5</v>
      </c>
      <c r="AB73" s="3">
        <v>154.1</v>
      </c>
      <c r="AC73" s="7">
        <f t="shared" si="41"/>
        <v>19.599999999999994</v>
      </c>
      <c r="AD73" s="3">
        <v>1358</v>
      </c>
      <c r="AE73" s="138">
        <f t="shared" si="33"/>
        <v>14.432989690721644</v>
      </c>
      <c r="AF73" s="643" t="str">
        <f t="shared" si="34"/>
        <v xml:space="preserve">  </v>
      </c>
      <c r="AG73" s="142" t="s">
        <v>107</v>
      </c>
      <c r="AH73" s="3">
        <v>132</v>
      </c>
      <c r="AI73" s="3">
        <v>170.5</v>
      </c>
      <c r="AJ73" s="138">
        <f t="shared" si="42"/>
        <v>38.5</v>
      </c>
      <c r="AK73" s="3">
        <v>758</v>
      </c>
      <c r="AL73" s="138">
        <f t="shared" si="35"/>
        <v>50.791556728232187</v>
      </c>
      <c r="AM73" s="643" t="str">
        <f t="shared" ref="AM73:AM136" si="43">IF(AJ73&lt;AM$5,"&lt;MDL",IF(AJ73&lt;AM$6,"E, &lt;RL",IF(AJ73&gt;AM$6,"  ",)))</f>
        <v xml:space="preserve">  </v>
      </c>
      <c r="AN73" s="2">
        <f t="shared" ref="AN73:AN83" si="44">AVERAGE(X73,AE73,AL73)</f>
        <v>43.872701610386315</v>
      </c>
      <c r="AO73" s="2">
        <f t="shared" ref="AO73:AO83" si="45">STDEV(X73,AE73,AL73)</f>
        <v>26.662297211067685</v>
      </c>
      <c r="AP73" s="2">
        <f>AO73/AN73*100</f>
        <v>60.771952107813021</v>
      </c>
      <c r="AQ73" s="1">
        <f t="shared" si="37"/>
        <v>3</v>
      </c>
      <c r="AR73" s="643" t="str">
        <f t="shared" si="1"/>
        <v xml:space="preserve">  </v>
      </c>
      <c r="AT73" s="23" t="s">
        <v>191</v>
      </c>
      <c r="AU73" s="23" t="s">
        <v>191</v>
      </c>
      <c r="AV73" s="23" t="s">
        <v>191</v>
      </c>
      <c r="AW73" s="162" t="str">
        <f t="shared" ref="AW73:AW104" si="46">IF(AU73&lt;AW$7,"E, &lt;PRL",IF(AU73&gt;AW$7,"  ",))</f>
        <v xml:space="preserve">  </v>
      </c>
      <c r="AX73" s="643" t="str">
        <f t="shared" si="3"/>
        <v xml:space="preserve">  </v>
      </c>
      <c r="AY73" s="23" t="s">
        <v>191</v>
      </c>
      <c r="AZ73" s="23" t="s">
        <v>191</v>
      </c>
      <c r="BA73" s="23" t="s">
        <v>191</v>
      </c>
      <c r="BB73" s="162" t="str">
        <f t="shared" si="4"/>
        <v xml:space="preserve">  </v>
      </c>
      <c r="BC73" s="643" t="str">
        <f t="shared" si="5"/>
        <v xml:space="preserve">  </v>
      </c>
      <c r="BD73" s="794" t="s">
        <v>191</v>
      </c>
      <c r="BE73" s="5" t="s">
        <v>177</v>
      </c>
      <c r="BF73" s="33">
        <v>1.3757418201723823</v>
      </c>
      <c r="BG73" s="123"/>
      <c r="BH73" s="162" t="str">
        <f t="shared" si="25"/>
        <v xml:space="preserve">  </v>
      </c>
      <c r="BI73" s="643" t="str">
        <f t="shared" si="6"/>
        <v xml:space="preserve">  </v>
      </c>
      <c r="BJ73" s="24" t="s">
        <v>79</v>
      </c>
      <c r="BK73" s="24">
        <v>6.1211289127556454E-2</v>
      </c>
      <c r="BL73" s="24"/>
      <c r="BM73" s="162" t="str">
        <f t="shared" si="23"/>
        <v xml:space="preserve">  </v>
      </c>
      <c r="BN73" s="818" t="str">
        <f t="shared" si="8"/>
        <v xml:space="preserve">  </v>
      </c>
      <c r="BO73" s="942" t="str">
        <f t="shared" si="9"/>
        <v xml:space="preserve">  </v>
      </c>
      <c r="BP73" s="826">
        <f>BK73/BF73*100</f>
        <v>4.4493296801784075</v>
      </c>
      <c r="BQ73" s="34">
        <v>50.366069648694861</v>
      </c>
      <c r="BR73" s="96"/>
      <c r="BS73" s="163" t="str">
        <f t="shared" si="10"/>
        <v>E, &lt;PRL</v>
      </c>
      <c r="BT73" s="818" t="str">
        <f t="shared" si="11"/>
        <v xml:space="preserve">  </v>
      </c>
      <c r="BU73" s="10">
        <f>BQ73*(X73/1000)</f>
        <v>3.3439825872138131</v>
      </c>
      <c r="BW73" s="163" t="str">
        <f t="shared" si="12"/>
        <v xml:space="preserve">  </v>
      </c>
      <c r="BX73" s="643" t="str">
        <f t="shared" si="13"/>
        <v xml:space="preserve">  </v>
      </c>
      <c r="BY73" s="8">
        <v>2.6845213604563272</v>
      </c>
      <c r="CA73" s="80">
        <v>1</v>
      </c>
      <c r="CB73" s="163" t="str">
        <f t="shared" si="14"/>
        <v xml:space="preserve">  </v>
      </c>
      <c r="CC73" s="643" t="str">
        <f t="shared" si="15"/>
        <v xml:space="preserve">  </v>
      </c>
      <c r="CD73" s="5">
        <f>BY73*(AE73/1000)</f>
        <v>3.8745669119988217E-2</v>
      </c>
      <c r="CF73" s="174" t="str">
        <f t="shared" ref="CF73:CF83" si="47">IF(CD73&lt;CF$7,"E, &lt;PRL",IF(CD73&gt;CF$7,"  ",))</f>
        <v>E, &lt;PRL</v>
      </c>
      <c r="CG73" s="818" t="str">
        <f t="shared" si="16"/>
        <v>&lt;MDL</v>
      </c>
      <c r="CH73" s="793">
        <f>BY73/BQ73*100</f>
        <v>5.3300195532050836</v>
      </c>
      <c r="CI73" s="8">
        <v>3.7504830392187465</v>
      </c>
      <c r="CK73" s="163" t="str">
        <f t="shared" si="17"/>
        <v xml:space="preserve">  </v>
      </c>
      <c r="CL73" s="643" t="str">
        <f t="shared" si="18"/>
        <v xml:space="preserve">  </v>
      </c>
      <c r="CM73" s="24">
        <f>CI73*(AL73/1000)</f>
        <v>0.19049287204475163</v>
      </c>
      <c r="CN73" s="140"/>
      <c r="CO73" s="174" t="str">
        <f t="shared" si="38"/>
        <v>E, &lt;PRL</v>
      </c>
      <c r="CP73" s="818" t="str">
        <f t="shared" si="20"/>
        <v>E, &lt;RL</v>
      </c>
      <c r="CQ73" s="11">
        <f>CI73/BQ73*100</f>
        <v>7.4464477085039587</v>
      </c>
      <c r="CR73" s="61">
        <f>100*CM73/BU73</f>
        <v>5.6965868414843985</v>
      </c>
    </row>
    <row r="74" spans="1:97" ht="30" x14ac:dyDescent="0.25">
      <c r="A74" s="906" t="s">
        <v>2140</v>
      </c>
      <c r="B74" s="425" t="s">
        <v>1246</v>
      </c>
      <c r="C74" s="305" t="s">
        <v>600</v>
      </c>
      <c r="D74" s="310">
        <v>7</v>
      </c>
      <c r="E74" s="446">
        <v>1100171</v>
      </c>
      <c r="F74" s="472">
        <v>4</v>
      </c>
      <c r="G74" s="419">
        <v>11452600</v>
      </c>
      <c r="H74" s="419">
        <v>201012081521</v>
      </c>
      <c r="I74" s="419"/>
      <c r="J74" s="305" t="s">
        <v>99</v>
      </c>
      <c r="K74" s="926" t="s">
        <v>2614</v>
      </c>
      <c r="L74" s="413" t="s">
        <v>1694</v>
      </c>
      <c r="M74" s="219" t="s">
        <v>100</v>
      </c>
      <c r="N74" s="219"/>
      <c r="O74" s="219" t="s">
        <v>45</v>
      </c>
      <c r="P74" s="332">
        <v>40520</v>
      </c>
      <c r="Q74" s="328">
        <v>0.63958333333333328</v>
      </c>
      <c r="R74" s="297" t="s">
        <v>102</v>
      </c>
      <c r="S74" s="502" t="s">
        <v>104</v>
      </c>
      <c r="T74" s="138">
        <v>131.69999999999999</v>
      </c>
      <c r="U74" s="138">
        <v>151.80000000000001</v>
      </c>
      <c r="V74" s="7">
        <f t="shared" si="39"/>
        <v>20.100000000000023</v>
      </c>
      <c r="W74" s="535">
        <v>761</v>
      </c>
      <c r="X74" s="138">
        <f t="shared" si="40"/>
        <v>26.412614980289124</v>
      </c>
      <c r="Y74" s="643" t="str">
        <f t="shared" ref="Y74:Y137" si="48">IF(V74&lt;Y$5,"&lt;MDL",IF(V74&lt;Y$6,"E, &lt;RL",IF(V74&gt;Y$6,"  ",)))</f>
        <v xml:space="preserve">  </v>
      </c>
      <c r="Z74" s="142" t="s">
        <v>106</v>
      </c>
      <c r="AA74" s="3">
        <v>133.19999999999999</v>
      </c>
      <c r="AB74" s="3">
        <v>144.1</v>
      </c>
      <c r="AC74" s="7">
        <f t="shared" si="41"/>
        <v>10.900000000000006</v>
      </c>
      <c r="AD74" s="3">
        <v>617</v>
      </c>
      <c r="AE74" s="138">
        <f t="shared" si="33"/>
        <v>17.666126418152359</v>
      </c>
      <c r="AF74" s="643" t="str">
        <f t="shared" ref="AF74:AF137" si="49">IF(AC74&lt;AF$5,"&lt;MDL",IF(AC74&lt;AF$6,"E, &lt;RL",IF(AC74&gt;AF$6,"  ",)))</f>
        <v xml:space="preserve">  </v>
      </c>
      <c r="AG74" s="142" t="s">
        <v>108</v>
      </c>
      <c r="AH74" s="537">
        <v>130.5</v>
      </c>
      <c r="AI74" s="537">
        <v>207.5</v>
      </c>
      <c r="AJ74" s="537">
        <f t="shared" si="42"/>
        <v>77</v>
      </c>
      <c r="AK74" s="537">
        <v>715.7</v>
      </c>
      <c r="AL74" s="537">
        <f t="shared" si="35"/>
        <v>107.58697778398771</v>
      </c>
      <c r="AM74" s="643" t="str">
        <f t="shared" si="43"/>
        <v xml:space="preserve">  </v>
      </c>
      <c r="AN74" s="185">
        <f t="shared" si="44"/>
        <v>50.555239727476398</v>
      </c>
      <c r="AO74" s="185">
        <f t="shared" si="45"/>
        <v>49.584167078330424</v>
      </c>
      <c r="AP74" s="185">
        <f>AO74/AN74*100</f>
        <v>98.079184958115817</v>
      </c>
      <c r="AQ74" s="659">
        <f t="shared" si="37"/>
        <v>3</v>
      </c>
      <c r="AR74" s="643" t="str">
        <f t="shared" ref="AR74:AR137" si="50">IF(AN74&lt;AR$5,"&lt;MDL",IF(AN74&lt;AR$6,"E, &lt;RL",IF(AN74&gt;AR$6,"  ",)))</f>
        <v xml:space="preserve">  </v>
      </c>
      <c r="AS74" s="659"/>
      <c r="AT74" s="23" t="s">
        <v>191</v>
      </c>
      <c r="AU74" s="23" t="s">
        <v>191</v>
      </c>
      <c r="AV74" s="23" t="s">
        <v>191</v>
      </c>
      <c r="AW74" s="162" t="str">
        <f t="shared" si="46"/>
        <v xml:space="preserve">  </v>
      </c>
      <c r="AX74" s="643" t="str">
        <f t="shared" ref="AX74:AX137" si="51">IF(AU74&lt;AX$5,"&lt;MDL",IF(AU74&lt;AX$6,"E, &lt;RL",IF(AU74&gt;AX$6,"  ",)))</f>
        <v xml:space="preserve">  </v>
      </c>
      <c r="AY74" s="23" t="s">
        <v>191</v>
      </c>
      <c r="AZ74" s="23" t="s">
        <v>191</v>
      </c>
      <c r="BA74" s="23" t="s">
        <v>191</v>
      </c>
      <c r="BB74" s="162" t="str">
        <f t="shared" ref="BB74:BB137" si="52">IF(AZ74&lt;BB$7,"E, &lt;PRL",IF(AZ74&gt;BB$7,"  ",))</f>
        <v xml:space="preserve">  </v>
      </c>
      <c r="BC74" s="643" t="str">
        <f t="shared" ref="BC74:BC137" si="53">IF(AZ74&lt;BC$5,"&lt;MDL",IF(AZ74&lt;BC$6,"E, &lt;RL",IF(AZ74&gt;BC$6,"  ",)))</f>
        <v xml:space="preserve">  </v>
      </c>
      <c r="BD74" s="794" t="s">
        <v>191</v>
      </c>
      <c r="BE74" s="5" t="s">
        <v>80</v>
      </c>
      <c r="BF74" s="33">
        <v>2.3232609905349775</v>
      </c>
      <c r="BG74" s="123"/>
      <c r="BH74" s="162" t="str">
        <f t="shared" si="25"/>
        <v xml:space="preserve">  </v>
      </c>
      <c r="BI74" s="643" t="str">
        <f t="shared" ref="BI74:BI137" si="54">IF(BF74&lt;BI$5,"&lt;MDL",IF(BF74&lt;BI$6,"E, &lt;RL",IF(BF74&gt;BI$6,"  ",)))</f>
        <v xml:space="preserve">  </v>
      </c>
      <c r="BJ74" s="24" t="s">
        <v>241</v>
      </c>
      <c r="BK74" s="24">
        <v>5.8830439857251705E-2</v>
      </c>
      <c r="BL74" s="24"/>
      <c r="BM74" s="162" t="str">
        <f t="shared" ref="BM74:BM92" si="55">IF(BK74&lt;BM$7,"E, &lt;PRL",IF(BK74&gt;BM$7,"  ",))</f>
        <v xml:space="preserve">  </v>
      </c>
      <c r="BN74" s="818" t="str">
        <f t="shared" ref="BN74:BN137" si="56">IF(BK74&lt;BN$5,"&lt;MDL",IF(BK74&lt;BN$6,"E, &lt;RL",IF(BK74&gt;BN$6,"  ",)))</f>
        <v xml:space="preserve">  </v>
      </c>
      <c r="BO74" s="942" t="str">
        <f t="shared" ref="BO74:BO137" si="57">IF(BK74&lt;BO$5,"&lt;MDL",IF(BK74&lt;BO$6,"E, &lt;RL",IF(BK74&gt;BO$6,"  ",)))</f>
        <v xml:space="preserve">  </v>
      </c>
      <c r="BP74" s="826">
        <f>BK74/BF74*100</f>
        <v>2.5322355127955216</v>
      </c>
      <c r="BQ74" s="34">
        <v>108.44601336398367</v>
      </c>
      <c r="BR74" s="96"/>
      <c r="BS74" s="163" t="str">
        <f t="shared" ref="BS74:BS78" si="58">IF(BQ74&lt;BS$7,"E, &lt;PRL",IF(BQ74&gt;BS$7,"  ",))</f>
        <v xml:space="preserve">  </v>
      </c>
      <c r="BT74" s="818" t="str">
        <f t="shared" ref="BT74:BT137" si="59">IF(BQ74&lt;BT$5,"&lt;MDL",IF(BQ74&lt;BT$6,"E, &lt;RL",IF(BQ74&gt;BT$6,"  ",)))</f>
        <v xml:space="preserve">  </v>
      </c>
      <c r="BU74" s="10">
        <f>BQ74*(X74/1000)</f>
        <v>2.8643427971301896</v>
      </c>
      <c r="BW74" s="163" t="str">
        <f t="shared" ref="BW74:BW78" si="60">IF(BU74&lt;BW$7,"E, &lt;PRL",IF(BU74&gt;BW$7,"  ",))</f>
        <v>E, &lt;PRL</v>
      </c>
      <c r="BX74" s="643" t="str">
        <f t="shared" ref="BX74:BX137" si="61">IF(BU74&lt;BX$5,"&lt;MDL",IF(BU74&lt;BX$6,"E, &lt;RL",IF(BU74&gt;BX$6,"  ",)))</f>
        <v>E, &lt;RL</v>
      </c>
      <c r="BY74" s="25">
        <v>6.4832722214024106</v>
      </c>
      <c r="BZ74" s="26">
        <v>4.5838967909293693</v>
      </c>
      <c r="CA74" s="80">
        <v>1</v>
      </c>
      <c r="CB74" s="163" t="str">
        <f t="shared" ref="CB74:CB78" si="62">IF(BY74&lt;CB$7,"E, &lt;PRL",IF(BY74&gt;CB$7,"  ",))</f>
        <v xml:space="preserve">  </v>
      </c>
      <c r="CC74" s="643" t="str">
        <f t="shared" ref="CC74:CC137" si="63">IF(BY74&lt;CC$5,"&lt;MDL",IF(BY74&lt;CC$6,"E, &lt;RL",IF(BY74&gt;CC$6,"  ",)))</f>
        <v xml:space="preserve">  </v>
      </c>
      <c r="CD74" s="5">
        <f>BY74*(AE74/1000)</f>
        <v>0.11453430666659047</v>
      </c>
      <c r="CF74" s="174" t="str">
        <f t="shared" si="47"/>
        <v xml:space="preserve">  </v>
      </c>
      <c r="CG74" s="818" t="str">
        <f t="shared" ref="CG74:CG137" si="64">IF(CD74&lt;CG$5,"&lt;MDL",IF(CD74&lt;CG$6,"E, &lt;RL",IF(CD74&gt;CG$6,"  ",)))</f>
        <v>E, &lt;RL</v>
      </c>
      <c r="CH74" s="793">
        <f>BY74/BQ74*100</f>
        <v>5.9783407617228184</v>
      </c>
      <c r="CI74" s="8">
        <v>1.6580813981287243</v>
      </c>
      <c r="CK74" s="163" t="str">
        <f t="shared" ref="CK74:CK78" si="65">IF(CI74&lt;CK$7,"E, &lt;PRL",IF(CI74&gt;CK$7,"  ",))</f>
        <v>E, &lt;PRL</v>
      </c>
      <c r="CL74" s="643" t="str">
        <f t="shared" ref="CL74:CL137" si="66">IF(CI74&lt;CL$5,"&lt;MDL",IF(CI74&lt;CL$6,"E, &lt;RL",IF(CI74&gt;CL$6,"  ",)))</f>
        <v xml:space="preserve">  </v>
      </c>
      <c r="CM74" s="24">
        <f>CI74*(AL74/1000)</f>
        <v>0.17838796654451836</v>
      </c>
      <c r="CN74" s="140"/>
      <c r="CO74" s="174" t="str">
        <f t="shared" si="38"/>
        <v>E, &lt;PRL</v>
      </c>
      <c r="CP74" s="818" t="str">
        <f t="shared" ref="CP74:CP137" si="67">IF(CM74&lt;CP$5,"&lt;MDL",IF(CM74&lt;CP$6,"E, &lt;RL",IF(CM74&gt;CP$6,"  ",)))</f>
        <v>E, &lt;RL</v>
      </c>
      <c r="CQ74" s="11">
        <f>CI74/BQ74*100</f>
        <v>1.5289463823475089</v>
      </c>
      <c r="CR74" s="61">
        <f>100*CM74/BU74</f>
        <v>6.227884690451396</v>
      </c>
    </row>
    <row r="75" spans="1:97" x14ac:dyDescent="0.25">
      <c r="A75" s="906" t="s">
        <v>2141</v>
      </c>
      <c r="B75" s="425" t="s">
        <v>1247</v>
      </c>
      <c r="C75" s="305" t="s">
        <v>601</v>
      </c>
      <c r="D75" s="305">
        <v>2</v>
      </c>
      <c r="E75" s="447">
        <v>1100363</v>
      </c>
      <c r="F75" s="472">
        <v>4</v>
      </c>
      <c r="G75" s="419">
        <v>88888823</v>
      </c>
      <c r="H75" s="419">
        <v>201012100800</v>
      </c>
      <c r="I75" s="419"/>
      <c r="J75" s="305" t="s">
        <v>109</v>
      </c>
      <c r="K75" s="910" t="s">
        <v>137</v>
      </c>
      <c r="L75" s="418"/>
      <c r="M75" s="219" t="s">
        <v>46</v>
      </c>
      <c r="N75" s="219"/>
      <c r="O75" s="219" t="s">
        <v>47</v>
      </c>
      <c r="P75" s="332">
        <v>40522</v>
      </c>
      <c r="Q75" s="328">
        <v>0.33333333333333331</v>
      </c>
      <c r="R75" s="299" t="s">
        <v>110</v>
      </c>
      <c r="S75" s="502" t="s">
        <v>138</v>
      </c>
      <c r="T75" s="3">
        <v>133.30000000000001</v>
      </c>
      <c r="U75" s="3">
        <v>132.4</v>
      </c>
      <c r="V75" s="7">
        <f t="shared" si="39"/>
        <v>-0.90000000000000568</v>
      </c>
      <c r="W75" s="3">
        <v>1415</v>
      </c>
      <c r="X75" s="138">
        <f t="shared" si="40"/>
        <v>-0.63604240282685909</v>
      </c>
      <c r="Y75" s="643" t="str">
        <f t="shared" si="48"/>
        <v>&lt;MDL</v>
      </c>
      <c r="Z75" s="142" t="s">
        <v>151</v>
      </c>
      <c r="AA75" s="3">
        <v>134.5</v>
      </c>
      <c r="AB75" s="3">
        <v>133.69999999999999</v>
      </c>
      <c r="AC75" s="7">
        <f t="shared" si="41"/>
        <v>-0.80000000000001137</v>
      </c>
      <c r="AD75" s="3">
        <v>1358</v>
      </c>
      <c r="AE75" s="138">
        <f t="shared" si="33"/>
        <v>-0.58910162002946342</v>
      </c>
      <c r="AF75" s="643" t="str">
        <f t="shared" si="49"/>
        <v>&lt;MDL</v>
      </c>
      <c r="AG75" s="142" t="s">
        <v>164</v>
      </c>
      <c r="AH75" s="3">
        <v>133.19999999999999</v>
      </c>
      <c r="AI75" s="538">
        <v>132.4</v>
      </c>
      <c r="AJ75" s="138">
        <f t="shared" si="42"/>
        <v>-0.79999999999998295</v>
      </c>
      <c r="AK75" s="3">
        <v>1389</v>
      </c>
      <c r="AL75" s="138">
        <f t="shared" si="35"/>
        <v>-0.57595392368609288</v>
      </c>
      <c r="AM75" s="643" t="str">
        <f t="shared" si="43"/>
        <v>&lt;MDL</v>
      </c>
      <c r="AN75" s="2">
        <f t="shared" si="44"/>
        <v>-0.60036598218080506</v>
      </c>
      <c r="AO75" s="2">
        <f t="shared" si="45"/>
        <v>3.1588300403314021E-2</v>
      </c>
      <c r="AP75" s="2">
        <f t="shared" ref="AP75:AP103" si="68">AO75/AN75*100</f>
        <v>-5.2615073706492836</v>
      </c>
      <c r="AQ75" s="1">
        <f t="shared" si="37"/>
        <v>3</v>
      </c>
      <c r="AR75" s="643" t="str">
        <f t="shared" si="50"/>
        <v>&lt;MDL</v>
      </c>
      <c r="AT75" s="23" t="s">
        <v>191</v>
      </c>
      <c r="AU75" s="23" t="s">
        <v>191</v>
      </c>
      <c r="AV75" s="23" t="s">
        <v>191</v>
      </c>
      <c r="AW75" s="162" t="str">
        <f t="shared" si="46"/>
        <v xml:space="preserve">  </v>
      </c>
      <c r="AX75" s="643" t="str">
        <f t="shared" si="51"/>
        <v xml:space="preserve">  </v>
      </c>
      <c r="AY75" s="23" t="s">
        <v>191</v>
      </c>
      <c r="AZ75" s="23" t="s">
        <v>191</v>
      </c>
      <c r="BA75" s="23" t="s">
        <v>191</v>
      </c>
      <c r="BB75" s="162" t="str">
        <f t="shared" si="52"/>
        <v xml:space="preserve">  </v>
      </c>
      <c r="BC75" s="643" t="str">
        <f t="shared" si="53"/>
        <v xml:space="preserve">  </v>
      </c>
      <c r="BD75" s="794" t="s">
        <v>191</v>
      </c>
      <c r="BE75" s="249" t="s">
        <v>178</v>
      </c>
      <c r="BF75" s="100">
        <v>-2.1948883318803933E-3</v>
      </c>
      <c r="BG75" s="99" t="s">
        <v>88</v>
      </c>
      <c r="BH75" s="162" t="str">
        <f t="shared" si="25"/>
        <v>E, &lt;PRL</v>
      </c>
      <c r="BI75" s="643" t="str">
        <f t="shared" si="54"/>
        <v>&lt;MDL</v>
      </c>
      <c r="BJ75" s="24" t="s">
        <v>178</v>
      </c>
      <c r="BK75" s="24">
        <v>4.670318250214754E-3</v>
      </c>
      <c r="BL75" s="24"/>
      <c r="BM75" s="162" t="str">
        <f>IF(BK75&lt;BM$7,"E, &lt;PRL",IF(BK75&gt;BM$7,"  ",))</f>
        <v>E, &lt;PRL</v>
      </c>
      <c r="BN75" s="818" t="str">
        <f t="shared" si="56"/>
        <v>&lt;MDL</v>
      </c>
      <c r="BO75" s="942" t="str">
        <f t="shared" si="57"/>
        <v>&lt;MDL</v>
      </c>
      <c r="BP75" s="829" t="s">
        <v>88</v>
      </c>
      <c r="BQ75" s="36">
        <v>4.1320124044478219E-2</v>
      </c>
      <c r="BR75" s="96"/>
      <c r="BS75" s="163" t="str">
        <f t="shared" si="58"/>
        <v>E, &lt;PRL</v>
      </c>
      <c r="BT75" s="818" t="str">
        <f>IF(BQ75&lt;BU$3,"&lt;MDL",IF(BQ75&lt;BU$4,"E, &lt;RL",IF(BQ75&gt;BU$4,"  ",)))</f>
        <v>E, &lt;RL</v>
      </c>
      <c r="BU75" s="854">
        <v>2.9201501091504042E-2</v>
      </c>
      <c r="BW75" s="163" t="str">
        <f t="shared" si="60"/>
        <v>E, &lt;PRL</v>
      </c>
      <c r="BX75" s="643" t="str">
        <f t="shared" si="61"/>
        <v>&lt;MDL</v>
      </c>
      <c r="BY75" s="555" t="s">
        <v>88</v>
      </c>
      <c r="BZ75" s="11"/>
      <c r="CA75" s="80">
        <v>1</v>
      </c>
      <c r="CB75" s="163" t="str">
        <f t="shared" si="62"/>
        <v xml:space="preserve">  </v>
      </c>
      <c r="CC75" s="643" t="s">
        <v>88</v>
      </c>
      <c r="CD75" s="188">
        <v>0</v>
      </c>
      <c r="CF75" s="174" t="str">
        <f t="shared" si="47"/>
        <v>E, &lt;PRL</v>
      </c>
      <c r="CG75" s="818" t="str">
        <f t="shared" si="64"/>
        <v>&lt;MDL</v>
      </c>
      <c r="CH75" s="829" t="s">
        <v>88</v>
      </c>
      <c r="CI75" s="8" t="s">
        <v>88</v>
      </c>
      <c r="CK75" s="163" t="str">
        <f t="shared" si="65"/>
        <v xml:space="preserve">  </v>
      </c>
      <c r="CL75" s="818" t="s">
        <v>88</v>
      </c>
      <c r="CM75" s="8" t="s">
        <v>88</v>
      </c>
      <c r="CN75" s="140"/>
      <c r="CO75" s="174" t="str">
        <f t="shared" si="38"/>
        <v xml:space="preserve">  </v>
      </c>
      <c r="CP75" s="818" t="s">
        <v>88</v>
      </c>
      <c r="CQ75" s="8" t="s">
        <v>88</v>
      </c>
      <c r="CR75" s="61"/>
    </row>
    <row r="76" spans="1:97" ht="30" x14ac:dyDescent="0.25">
      <c r="A76" s="906" t="s">
        <v>2142</v>
      </c>
      <c r="B76" s="425" t="s">
        <v>1248</v>
      </c>
      <c r="C76" s="305" t="s">
        <v>599</v>
      </c>
      <c r="D76" s="219">
        <v>9</v>
      </c>
      <c r="E76" s="446">
        <v>1108061</v>
      </c>
      <c r="F76" s="472">
        <v>1</v>
      </c>
      <c r="G76" s="419">
        <v>11452600</v>
      </c>
      <c r="H76" s="436">
        <v>201012200830</v>
      </c>
      <c r="I76" s="436"/>
      <c r="J76" s="305" t="s">
        <v>111</v>
      </c>
      <c r="K76" s="926" t="s">
        <v>2614</v>
      </c>
      <c r="L76" s="413" t="s">
        <v>1694</v>
      </c>
      <c r="M76" s="219" t="s">
        <v>43</v>
      </c>
      <c r="N76" s="219"/>
      <c r="O76" s="219"/>
      <c r="P76" s="373">
        <v>40532</v>
      </c>
      <c r="Q76" s="328">
        <v>0.35416666666666669</v>
      </c>
      <c r="R76" s="297" t="s">
        <v>112</v>
      </c>
      <c r="S76" s="535" t="s">
        <v>139</v>
      </c>
      <c r="T76" s="3">
        <v>132.30000000000001</v>
      </c>
      <c r="U76" s="3">
        <v>150.1</v>
      </c>
      <c r="V76" s="7">
        <f t="shared" si="39"/>
        <v>17.799999999999983</v>
      </c>
      <c r="W76" s="3">
        <v>625</v>
      </c>
      <c r="X76" s="138">
        <f t="shared" si="40"/>
        <v>28.479999999999972</v>
      </c>
      <c r="Y76" s="643" t="str">
        <f t="shared" si="48"/>
        <v xml:space="preserve">  </v>
      </c>
      <c r="Z76" s="1" t="s">
        <v>152</v>
      </c>
      <c r="AA76" s="3">
        <v>132.4</v>
      </c>
      <c r="AB76" s="3">
        <v>163.69999999999999</v>
      </c>
      <c r="AC76" s="7">
        <f t="shared" si="41"/>
        <v>31.299999999999983</v>
      </c>
      <c r="AD76" s="3">
        <v>625</v>
      </c>
      <c r="AE76" s="138">
        <f t="shared" si="33"/>
        <v>50.07999999999997</v>
      </c>
      <c r="AF76" s="643" t="str">
        <f t="shared" si="49"/>
        <v xml:space="preserve">  </v>
      </c>
      <c r="AG76" s="1" t="s">
        <v>165</v>
      </c>
      <c r="AH76" s="3">
        <v>132.4</v>
      </c>
      <c r="AI76" s="538">
        <v>181.6</v>
      </c>
      <c r="AJ76" s="138">
        <f t="shared" si="42"/>
        <v>49.199999999999989</v>
      </c>
      <c r="AK76" s="3">
        <v>625</v>
      </c>
      <c r="AL76" s="138">
        <f t="shared" si="35"/>
        <v>78.719999999999985</v>
      </c>
      <c r="AM76" s="643" t="str">
        <f t="shared" si="43"/>
        <v xml:space="preserve">  </v>
      </c>
      <c r="AN76" s="2">
        <f t="shared" si="44"/>
        <v>52.426666666666641</v>
      </c>
      <c r="AO76" s="2">
        <f t="shared" si="45"/>
        <v>25.202073988728269</v>
      </c>
      <c r="AP76" s="2">
        <f t="shared" si="68"/>
        <v>48.071097384400332</v>
      </c>
      <c r="AQ76" s="1">
        <f t="shared" si="37"/>
        <v>3</v>
      </c>
      <c r="AR76" s="643" t="str">
        <f t="shared" si="50"/>
        <v xml:space="preserve">  </v>
      </c>
      <c r="AT76" s="23" t="s">
        <v>191</v>
      </c>
      <c r="AU76" s="23" t="s">
        <v>191</v>
      </c>
      <c r="AV76" s="23" t="s">
        <v>191</v>
      </c>
      <c r="AW76" s="162" t="str">
        <f t="shared" si="46"/>
        <v xml:space="preserve">  </v>
      </c>
      <c r="AX76" s="643" t="str">
        <f t="shared" si="51"/>
        <v xml:space="preserve">  </v>
      </c>
      <c r="AY76" s="23" t="s">
        <v>191</v>
      </c>
      <c r="AZ76" s="23" t="s">
        <v>191</v>
      </c>
      <c r="BA76" s="23" t="s">
        <v>191</v>
      </c>
      <c r="BB76" s="162" t="str">
        <f t="shared" si="52"/>
        <v xml:space="preserve">  </v>
      </c>
      <c r="BC76" s="643" t="str">
        <f t="shared" si="53"/>
        <v xml:space="preserve">  </v>
      </c>
      <c r="BD76" s="794" t="s">
        <v>191</v>
      </c>
      <c r="BE76" s="249" t="s">
        <v>77</v>
      </c>
      <c r="BF76" s="33">
        <v>1.0993779703740685</v>
      </c>
      <c r="BG76" s="123"/>
      <c r="BH76" s="162" t="str">
        <f t="shared" si="25"/>
        <v xml:space="preserve">  </v>
      </c>
      <c r="BI76" s="643" t="str">
        <f t="shared" si="54"/>
        <v xml:space="preserve">  </v>
      </c>
      <c r="BJ76" s="24" t="s">
        <v>242</v>
      </c>
      <c r="BK76" s="24">
        <v>0.11960971581046717</v>
      </c>
      <c r="BL76" s="24"/>
      <c r="BM76" s="162" t="str">
        <f t="shared" si="55"/>
        <v xml:space="preserve">  </v>
      </c>
      <c r="BN76" s="818" t="str">
        <f t="shared" si="56"/>
        <v xml:space="preserve">  </v>
      </c>
      <c r="BO76" s="942" t="str">
        <f t="shared" si="57"/>
        <v xml:space="preserve">  </v>
      </c>
      <c r="BP76" s="826">
        <f t="shared" ref="BP76:BP83" si="69">BK76/BF76*100</f>
        <v>10.879762832592453</v>
      </c>
      <c r="BQ76" s="34">
        <v>62.352674553419128</v>
      </c>
      <c r="BR76" s="96"/>
      <c r="BS76" s="163" t="str">
        <f t="shared" si="58"/>
        <v xml:space="preserve">  </v>
      </c>
      <c r="BT76" s="818" t="str">
        <f t="shared" si="59"/>
        <v xml:space="preserve">  </v>
      </c>
      <c r="BU76" s="10">
        <f t="shared" ref="BU76:BU83" si="70">BQ76*(X76/1000)</f>
        <v>1.775804171281375</v>
      </c>
      <c r="BW76" s="163" t="str">
        <f t="shared" si="60"/>
        <v>E, &lt;PRL</v>
      </c>
      <c r="BX76" s="643" t="str">
        <f t="shared" si="61"/>
        <v>E, &lt;RL</v>
      </c>
      <c r="BY76" s="8">
        <v>1.1186325849154424</v>
      </c>
      <c r="BZ76" s="11"/>
      <c r="CA76" s="80">
        <v>1</v>
      </c>
      <c r="CB76" s="163" t="str">
        <f t="shared" si="62"/>
        <v xml:space="preserve">  </v>
      </c>
      <c r="CC76" s="643" t="str">
        <f t="shared" si="63"/>
        <v xml:space="preserve">  </v>
      </c>
      <c r="CD76" s="5">
        <f>BY76*(AE76/1000)</f>
        <v>5.6021119852565325E-2</v>
      </c>
      <c r="CF76" s="174" t="str">
        <f t="shared" si="47"/>
        <v>E, &lt;PRL</v>
      </c>
      <c r="CG76" s="818" t="str">
        <f t="shared" si="64"/>
        <v>&lt;MDL</v>
      </c>
      <c r="CH76" s="793">
        <f t="shared" ref="CH76:CH83" si="71">BY76/BQ76*100</f>
        <v>1.7940410622756549</v>
      </c>
      <c r="CI76" s="8">
        <v>1.2754911678453367</v>
      </c>
      <c r="CK76" s="163" t="str">
        <f t="shared" si="65"/>
        <v>E, &lt;PRL</v>
      </c>
      <c r="CL76" s="643" t="str">
        <f t="shared" si="66"/>
        <v xml:space="preserve">  </v>
      </c>
      <c r="CM76" s="24">
        <f t="shared" ref="CM76:CM83" si="72">CI76*(AL76/1000)</f>
        <v>0.10040666473278488</v>
      </c>
      <c r="CN76" s="140"/>
      <c r="CO76" s="174" t="str">
        <f t="shared" si="38"/>
        <v>E, &lt;PRL</v>
      </c>
      <c r="CP76" s="818" t="str">
        <f t="shared" si="67"/>
        <v>&lt;MDL</v>
      </c>
      <c r="CQ76" s="11">
        <f t="shared" ref="CQ76:CQ83" si="73">CI76/BQ76*100</f>
        <v>2.0456077898512453</v>
      </c>
      <c r="CR76" s="61" t="s">
        <v>2618</v>
      </c>
    </row>
    <row r="77" spans="1:97" ht="15" x14ac:dyDescent="0.25">
      <c r="A77" s="906" t="s">
        <v>2143</v>
      </c>
      <c r="B77" s="425" t="s">
        <v>1249</v>
      </c>
      <c r="C77" s="305" t="s">
        <v>599</v>
      </c>
      <c r="D77" s="219">
        <v>9</v>
      </c>
      <c r="E77" s="448">
        <v>1100516</v>
      </c>
      <c r="F77" s="472">
        <v>1</v>
      </c>
      <c r="G77" s="419">
        <v>384043121402301</v>
      </c>
      <c r="H77" s="419">
        <v>201012201020</v>
      </c>
      <c r="I77" s="419"/>
      <c r="J77" s="305" t="s">
        <v>113</v>
      </c>
      <c r="K77" s="911" t="s">
        <v>115</v>
      </c>
      <c r="L77" s="414"/>
      <c r="M77" s="219" t="s">
        <v>115</v>
      </c>
      <c r="N77" s="219"/>
      <c r="O77" s="219"/>
      <c r="P77" s="332">
        <v>40532</v>
      </c>
      <c r="Q77" s="328">
        <v>0.43055555555555558</v>
      </c>
      <c r="R77" s="300" t="s">
        <v>114</v>
      </c>
      <c r="S77" s="535" t="s">
        <v>140</v>
      </c>
      <c r="T77" s="3">
        <v>132.69999999999999</v>
      </c>
      <c r="U77" s="3">
        <v>149.9</v>
      </c>
      <c r="V77" s="7">
        <f t="shared" si="39"/>
        <v>17.200000000000017</v>
      </c>
      <c r="W77" s="3">
        <v>325</v>
      </c>
      <c r="X77" s="138">
        <f t="shared" si="40"/>
        <v>52.923076923076977</v>
      </c>
      <c r="Y77" s="643" t="str">
        <f t="shared" si="48"/>
        <v xml:space="preserve">  </v>
      </c>
      <c r="Z77" s="1" t="s">
        <v>153</v>
      </c>
      <c r="AA77" s="3">
        <v>132</v>
      </c>
      <c r="AB77" s="3">
        <v>252.5</v>
      </c>
      <c r="AC77" s="7">
        <f t="shared" si="41"/>
        <v>120.5</v>
      </c>
      <c r="AD77" s="3">
        <v>345</v>
      </c>
      <c r="AE77" s="138">
        <f t="shared" si="33"/>
        <v>349.27536231884062</v>
      </c>
      <c r="AF77" s="643" t="str">
        <f t="shared" si="49"/>
        <v xml:space="preserve">  </v>
      </c>
      <c r="AG77" s="1" t="s">
        <v>166</v>
      </c>
      <c r="AH77" s="3">
        <v>132.80000000000001</v>
      </c>
      <c r="AI77" s="538">
        <v>182.4</v>
      </c>
      <c r="AJ77" s="138">
        <f t="shared" si="42"/>
        <v>49.599999999999994</v>
      </c>
      <c r="AK77" s="3">
        <v>325</v>
      </c>
      <c r="AL77" s="138">
        <f t="shared" si="35"/>
        <v>152.61538461538458</v>
      </c>
      <c r="AM77" s="643" t="str">
        <f t="shared" si="43"/>
        <v xml:space="preserve">  </v>
      </c>
      <c r="AN77" s="185">
        <f t="shared" si="44"/>
        <v>184.93794128576738</v>
      </c>
      <c r="AO77" s="185">
        <f t="shared" si="45"/>
        <v>150.79698278515264</v>
      </c>
      <c r="AP77" s="185">
        <f t="shared" si="68"/>
        <v>81.539235127604286</v>
      </c>
      <c r="AQ77" s="659">
        <f t="shared" si="37"/>
        <v>3</v>
      </c>
      <c r="AR77" s="643" t="str">
        <f t="shared" si="50"/>
        <v xml:space="preserve">  </v>
      </c>
      <c r="AS77" s="659"/>
      <c r="AT77" s="23" t="s">
        <v>191</v>
      </c>
      <c r="AU77" s="23" t="s">
        <v>191</v>
      </c>
      <c r="AV77" s="23" t="s">
        <v>191</v>
      </c>
      <c r="AW77" s="162" t="str">
        <f t="shared" si="46"/>
        <v xml:space="preserve">  </v>
      </c>
      <c r="AX77" s="643" t="str">
        <f t="shared" si="51"/>
        <v xml:space="preserve">  </v>
      </c>
      <c r="AY77" s="23" t="s">
        <v>191</v>
      </c>
      <c r="AZ77" s="23" t="s">
        <v>191</v>
      </c>
      <c r="BA77" s="23" t="s">
        <v>191</v>
      </c>
      <c r="BB77" s="162" t="str">
        <f t="shared" si="52"/>
        <v xml:space="preserve">  </v>
      </c>
      <c r="BC77" s="643" t="str">
        <f t="shared" si="53"/>
        <v xml:space="preserve">  </v>
      </c>
      <c r="BD77" s="794" t="s">
        <v>191</v>
      </c>
      <c r="BE77" s="249" t="s">
        <v>179</v>
      </c>
      <c r="BF77" s="33">
        <v>3.0603170752751034</v>
      </c>
      <c r="BG77" s="123"/>
      <c r="BH77" s="162" t="str">
        <f t="shared" si="25"/>
        <v xml:space="preserve">  </v>
      </c>
      <c r="BI77" s="643" t="str">
        <f t="shared" si="54"/>
        <v xml:space="preserve">  </v>
      </c>
      <c r="BJ77" s="24" t="s">
        <v>243</v>
      </c>
      <c r="BK77" s="24">
        <v>0.17611436216664095</v>
      </c>
      <c r="BL77" s="24"/>
      <c r="BM77" s="162" t="str">
        <f t="shared" si="55"/>
        <v xml:space="preserve">  </v>
      </c>
      <c r="BN77" s="818" t="str">
        <f t="shared" si="56"/>
        <v xml:space="preserve">  </v>
      </c>
      <c r="BO77" s="942" t="str">
        <f t="shared" si="57"/>
        <v xml:space="preserve">  </v>
      </c>
      <c r="BP77" s="826">
        <f t="shared" si="69"/>
        <v>5.7547750064692025</v>
      </c>
      <c r="BQ77" s="34">
        <v>139.7179183875879</v>
      </c>
      <c r="BR77" s="96"/>
      <c r="BS77" s="163" t="str">
        <f t="shared" si="58"/>
        <v xml:space="preserve">  </v>
      </c>
      <c r="BT77" s="818" t="str">
        <f t="shared" si="59"/>
        <v xml:space="preserve">  </v>
      </c>
      <c r="BU77" s="10">
        <f t="shared" si="70"/>
        <v>7.3943021423585051</v>
      </c>
      <c r="BW77" s="163" t="str">
        <f t="shared" si="60"/>
        <v xml:space="preserve">  </v>
      </c>
      <c r="BX77" s="643" t="str">
        <f t="shared" si="61"/>
        <v xml:space="preserve">  </v>
      </c>
      <c r="BY77" s="136">
        <v>0.38103523374862058</v>
      </c>
      <c r="BZ77" s="43">
        <v>4.6831146047316474E-2</v>
      </c>
      <c r="CA77" s="80">
        <v>1</v>
      </c>
      <c r="CB77" s="163" t="str">
        <f t="shared" si="62"/>
        <v>E, &lt;PRL</v>
      </c>
      <c r="CC77" s="643" t="str">
        <f t="shared" si="63"/>
        <v>&lt;MDL</v>
      </c>
      <c r="CD77" s="5">
        <v>0.13308621932379355</v>
      </c>
      <c r="CE77" s="246">
        <v>1.6356965503482999E-2</v>
      </c>
      <c r="CF77" s="174" t="str">
        <f t="shared" si="47"/>
        <v xml:space="preserve">  </v>
      </c>
      <c r="CG77" s="818" t="str">
        <f t="shared" si="64"/>
        <v xml:space="preserve">  </v>
      </c>
      <c r="CH77" s="793">
        <f t="shared" si="71"/>
        <v>0.27271751407833067</v>
      </c>
      <c r="CI77" s="8">
        <v>1.4040205387380322</v>
      </c>
      <c r="CK77" s="163" t="str">
        <f t="shared" si="65"/>
        <v>E, &lt;PRL</v>
      </c>
      <c r="CL77" s="643" t="str">
        <f t="shared" si="66"/>
        <v xml:space="preserve">  </v>
      </c>
      <c r="CM77" s="24">
        <f t="shared" si="72"/>
        <v>0.21427513452740427</v>
      </c>
      <c r="CN77" s="140"/>
      <c r="CO77" s="174" t="str">
        <f t="shared" si="38"/>
        <v xml:space="preserve">  </v>
      </c>
      <c r="CP77" s="818" t="str">
        <f t="shared" si="67"/>
        <v xml:space="preserve">  </v>
      </c>
      <c r="CQ77" s="11">
        <f t="shared" si="73"/>
        <v>1.0048965479453931</v>
      </c>
      <c r="CR77" s="61">
        <f t="shared" ref="CR77:CR83" si="74">100*CM77/BU77</f>
        <v>2.8978412080285718</v>
      </c>
    </row>
    <row r="78" spans="1:97" ht="30" x14ac:dyDescent="0.25">
      <c r="A78" s="906" t="s">
        <v>2144</v>
      </c>
      <c r="B78" s="425" t="s">
        <v>1250</v>
      </c>
      <c r="C78" s="305" t="s">
        <v>599</v>
      </c>
      <c r="D78" s="219">
        <v>9</v>
      </c>
      <c r="E78" s="446">
        <v>1108062</v>
      </c>
      <c r="F78" s="472">
        <v>1</v>
      </c>
      <c r="G78" s="419">
        <v>11452600</v>
      </c>
      <c r="H78" s="436">
        <v>201012201600</v>
      </c>
      <c r="I78" s="436"/>
      <c r="J78" s="305" t="s">
        <v>116</v>
      </c>
      <c r="K78" s="926" t="s">
        <v>2614</v>
      </c>
      <c r="L78" s="413" t="s">
        <v>1694</v>
      </c>
      <c r="M78" s="219" t="s">
        <v>43</v>
      </c>
      <c r="N78" s="219"/>
      <c r="O78" s="219"/>
      <c r="P78" s="373">
        <v>40532</v>
      </c>
      <c r="Q78" s="328">
        <v>0.66666666666666663</v>
      </c>
      <c r="R78" s="297" t="s">
        <v>117</v>
      </c>
      <c r="S78" s="1" t="s">
        <v>141</v>
      </c>
      <c r="T78" s="3">
        <v>132.9</v>
      </c>
      <c r="U78" s="3">
        <v>147.80000000000001</v>
      </c>
      <c r="V78" s="7">
        <f t="shared" si="39"/>
        <v>14.900000000000006</v>
      </c>
      <c r="W78" s="3">
        <v>250</v>
      </c>
      <c r="X78" s="138">
        <f t="shared" si="40"/>
        <v>59.600000000000023</v>
      </c>
      <c r="Y78" s="643" t="str">
        <f t="shared" si="48"/>
        <v xml:space="preserve">  </v>
      </c>
      <c r="Z78" s="1" t="s">
        <v>154</v>
      </c>
      <c r="AA78" s="3">
        <v>131.80000000000001</v>
      </c>
      <c r="AB78" s="3">
        <v>152.1</v>
      </c>
      <c r="AC78" s="7">
        <f t="shared" si="41"/>
        <v>20.299999999999983</v>
      </c>
      <c r="AD78" s="3">
        <v>250</v>
      </c>
      <c r="AE78" s="138">
        <f t="shared" si="33"/>
        <v>81.199999999999932</v>
      </c>
      <c r="AF78" s="643" t="str">
        <f t="shared" si="49"/>
        <v xml:space="preserve">  </v>
      </c>
      <c r="AG78" s="1" t="s">
        <v>167</v>
      </c>
      <c r="AH78" s="3">
        <v>133.30000000000001</v>
      </c>
      <c r="AI78" s="538">
        <v>155.19999999999999</v>
      </c>
      <c r="AJ78" s="138">
        <f t="shared" si="42"/>
        <v>21.899999999999977</v>
      </c>
      <c r="AK78" s="3">
        <v>250</v>
      </c>
      <c r="AL78" s="138">
        <f t="shared" si="35"/>
        <v>87.599999999999909</v>
      </c>
      <c r="AM78" s="643" t="str">
        <f t="shared" si="43"/>
        <v xml:space="preserve">  </v>
      </c>
      <c r="AN78" s="2">
        <f t="shared" si="44"/>
        <v>76.133333333333283</v>
      </c>
      <c r="AO78" s="2">
        <f t="shared" si="45"/>
        <v>14.671514350377413</v>
      </c>
      <c r="AP78" s="2">
        <f t="shared" si="68"/>
        <v>19.270815696642849</v>
      </c>
      <c r="AQ78" s="1">
        <f t="shared" si="37"/>
        <v>3</v>
      </c>
      <c r="AR78" s="643" t="str">
        <f t="shared" si="50"/>
        <v xml:space="preserve">  </v>
      </c>
      <c r="AT78" s="23" t="s">
        <v>191</v>
      </c>
      <c r="AU78" s="23" t="s">
        <v>191</v>
      </c>
      <c r="AV78" s="23" t="s">
        <v>191</v>
      </c>
      <c r="AW78" s="162" t="str">
        <f t="shared" si="46"/>
        <v xml:space="preserve">  </v>
      </c>
      <c r="AX78" s="643" t="str">
        <f t="shared" si="51"/>
        <v xml:space="preserve">  </v>
      </c>
      <c r="AY78" s="23" t="s">
        <v>191</v>
      </c>
      <c r="AZ78" s="23" t="s">
        <v>191</v>
      </c>
      <c r="BA78" s="23" t="s">
        <v>191</v>
      </c>
      <c r="BB78" s="162" t="str">
        <f t="shared" si="52"/>
        <v xml:space="preserve">  </v>
      </c>
      <c r="BC78" s="643" t="str">
        <f t="shared" si="53"/>
        <v xml:space="preserve">  </v>
      </c>
      <c r="BD78" s="794" t="s">
        <v>191</v>
      </c>
      <c r="BE78" s="249" t="s">
        <v>180</v>
      </c>
      <c r="BF78" s="33">
        <v>2.1483601270202608</v>
      </c>
      <c r="BG78" s="123"/>
      <c r="BH78" s="162" t="str">
        <f t="shared" si="25"/>
        <v xml:space="preserve">  </v>
      </c>
      <c r="BI78" s="643" t="str">
        <f t="shared" si="54"/>
        <v xml:space="preserve">  </v>
      </c>
      <c r="BJ78" s="24" t="s">
        <v>55</v>
      </c>
      <c r="BK78" s="24">
        <v>0.11894608623552907</v>
      </c>
      <c r="BL78" s="24"/>
      <c r="BM78" s="162" t="str">
        <f t="shared" si="55"/>
        <v xml:space="preserve">  </v>
      </c>
      <c r="BN78" s="818" t="str">
        <f t="shared" si="56"/>
        <v xml:space="preserve">  </v>
      </c>
      <c r="BO78" s="942" t="str">
        <f t="shared" si="57"/>
        <v xml:space="preserve">  </v>
      </c>
      <c r="BP78" s="826">
        <f t="shared" si="69"/>
        <v>5.5365990431271541</v>
      </c>
      <c r="BQ78" s="34">
        <v>187.44422926159913</v>
      </c>
      <c r="BR78" s="96"/>
      <c r="BS78" s="163" t="str">
        <f t="shared" si="58"/>
        <v xml:space="preserve">  </v>
      </c>
      <c r="BT78" s="818" t="str">
        <f t="shared" si="59"/>
        <v xml:space="preserve">  </v>
      </c>
      <c r="BU78" s="10">
        <f t="shared" si="70"/>
        <v>11.171676063991312</v>
      </c>
      <c r="BW78" s="163" t="str">
        <f t="shared" si="60"/>
        <v xml:space="preserve">  </v>
      </c>
      <c r="BX78" s="643" t="str">
        <f t="shared" si="61"/>
        <v xml:space="preserve">  </v>
      </c>
      <c r="BY78" s="8">
        <v>4.9153303972121263</v>
      </c>
      <c r="BZ78" s="11"/>
      <c r="CA78" s="80">
        <v>1</v>
      </c>
      <c r="CB78" s="163" t="str">
        <f t="shared" si="62"/>
        <v xml:space="preserve">  </v>
      </c>
      <c r="CC78" s="643" t="str">
        <f t="shared" si="63"/>
        <v xml:space="preserve">  </v>
      </c>
      <c r="CD78" s="5">
        <f>BY78*(AE78/1000)</f>
        <v>0.39912482825362428</v>
      </c>
      <c r="CF78" s="174" t="str">
        <f t="shared" si="47"/>
        <v xml:space="preserve">  </v>
      </c>
      <c r="CG78" s="818" t="str">
        <f t="shared" si="64"/>
        <v xml:space="preserve">  </v>
      </c>
      <c r="CH78" s="793">
        <f t="shared" si="71"/>
        <v>2.6222895293043349</v>
      </c>
      <c r="CI78" s="8">
        <v>4.7518577643144271</v>
      </c>
      <c r="CK78" s="163" t="str">
        <f t="shared" si="65"/>
        <v xml:space="preserve">  </v>
      </c>
      <c r="CL78" s="643" t="str">
        <f t="shared" si="66"/>
        <v xml:space="preserve">  </v>
      </c>
      <c r="CM78" s="24">
        <f t="shared" si="72"/>
        <v>0.41626274015394338</v>
      </c>
      <c r="CN78" s="140"/>
      <c r="CO78" s="174" t="str">
        <f t="shared" si="38"/>
        <v xml:space="preserve">  </v>
      </c>
      <c r="CP78" s="818" t="str">
        <f t="shared" si="67"/>
        <v xml:space="preserve">  </v>
      </c>
      <c r="CQ78" s="11">
        <f t="shared" si="73"/>
        <v>2.5350781846064114</v>
      </c>
      <c r="CR78" s="61">
        <f t="shared" si="74"/>
        <v>3.7260545129449887</v>
      </c>
    </row>
    <row r="79" spans="1:97" ht="30" x14ac:dyDescent="0.25">
      <c r="A79" s="906" t="s">
        <v>2145</v>
      </c>
      <c r="B79" s="425" t="s">
        <v>1251</v>
      </c>
      <c r="C79" s="305" t="s">
        <v>599</v>
      </c>
      <c r="D79" s="219">
        <v>9</v>
      </c>
      <c r="E79" s="446">
        <v>1108063</v>
      </c>
      <c r="F79" s="472">
        <v>1</v>
      </c>
      <c r="G79" s="419">
        <v>11452600</v>
      </c>
      <c r="H79" s="419">
        <v>201012211540</v>
      </c>
      <c r="I79" s="419"/>
      <c r="J79" s="305" t="s">
        <v>118</v>
      </c>
      <c r="K79" s="926" t="s">
        <v>2614</v>
      </c>
      <c r="L79" s="413" t="s">
        <v>1694</v>
      </c>
      <c r="M79" s="219" t="s">
        <v>43</v>
      </c>
      <c r="N79" s="219"/>
      <c r="O79" s="219"/>
      <c r="P79" s="332">
        <v>40533</v>
      </c>
      <c r="Q79" s="328">
        <v>0.65277777777777779</v>
      </c>
      <c r="R79" s="297" t="s">
        <v>119</v>
      </c>
      <c r="S79" s="1" t="s">
        <v>142</v>
      </c>
      <c r="T79" s="3">
        <v>132.80000000000001</v>
      </c>
      <c r="U79" s="3">
        <v>191.2</v>
      </c>
      <c r="V79" s="7">
        <f t="shared" si="39"/>
        <v>58.399999999999977</v>
      </c>
      <c r="W79" s="7">
        <v>150</v>
      </c>
      <c r="X79" s="138">
        <f t="shared" si="40"/>
        <v>389.3333333333332</v>
      </c>
      <c r="Y79" s="643" t="str">
        <f t="shared" si="48"/>
        <v xml:space="preserve">  </v>
      </c>
      <c r="Z79" s="9" t="s">
        <v>155</v>
      </c>
      <c r="AA79" s="7">
        <v>132.80000000000001</v>
      </c>
      <c r="AB79" s="7">
        <v>205.9</v>
      </c>
      <c r="AC79" s="7">
        <f t="shared" si="41"/>
        <v>73.099999999999994</v>
      </c>
      <c r="AD79" s="7">
        <v>150</v>
      </c>
      <c r="AE79" s="138">
        <f t="shared" si="33"/>
        <v>487.33333333333331</v>
      </c>
      <c r="AF79" s="643" t="str">
        <f t="shared" si="49"/>
        <v xml:space="preserve">  </v>
      </c>
      <c r="AG79" s="1" t="s">
        <v>168</v>
      </c>
      <c r="AH79" s="3">
        <v>132.69999999999999</v>
      </c>
      <c r="AI79" s="538">
        <v>179</v>
      </c>
      <c r="AJ79" s="138">
        <f t="shared" si="42"/>
        <v>46.300000000000011</v>
      </c>
      <c r="AK79" s="7">
        <v>125</v>
      </c>
      <c r="AL79" s="138">
        <f t="shared" si="35"/>
        <v>370.40000000000009</v>
      </c>
      <c r="AM79" s="643" t="str">
        <f t="shared" si="43"/>
        <v xml:space="preserve">  </v>
      </c>
      <c r="AN79" s="2">
        <f t="shared" si="44"/>
        <v>415.68888888888887</v>
      </c>
      <c r="AO79" s="2">
        <f t="shared" si="45"/>
        <v>62.76394341174386</v>
      </c>
      <c r="AP79" s="2">
        <f t="shared" si="68"/>
        <v>15.09877821837097</v>
      </c>
      <c r="AQ79" s="1">
        <f t="shared" si="37"/>
        <v>3</v>
      </c>
      <c r="AR79" s="643" t="str">
        <f t="shared" si="50"/>
        <v xml:space="preserve">  </v>
      </c>
      <c r="AT79" s="23" t="s">
        <v>191</v>
      </c>
      <c r="AU79" s="23" t="s">
        <v>191</v>
      </c>
      <c r="AV79" s="23" t="s">
        <v>191</v>
      </c>
      <c r="AW79" s="162" t="str">
        <f t="shared" si="46"/>
        <v xml:space="preserve">  </v>
      </c>
      <c r="AX79" s="643" t="str">
        <f t="shared" si="51"/>
        <v xml:space="preserve">  </v>
      </c>
      <c r="AY79" s="23" t="s">
        <v>191</v>
      </c>
      <c r="AZ79" s="23" t="s">
        <v>191</v>
      </c>
      <c r="BA79" s="23" t="s">
        <v>191</v>
      </c>
      <c r="BB79" s="162" t="str">
        <f t="shared" si="52"/>
        <v xml:space="preserve">  </v>
      </c>
      <c r="BC79" s="643" t="str">
        <f t="shared" si="53"/>
        <v xml:space="preserve">  </v>
      </c>
      <c r="BD79" s="794" t="s">
        <v>191</v>
      </c>
      <c r="BE79" s="246" t="s">
        <v>56</v>
      </c>
      <c r="BF79" s="33">
        <v>6.6287534571357156</v>
      </c>
      <c r="BG79" s="123"/>
      <c r="BH79" s="162" t="str">
        <f t="shared" si="25"/>
        <v xml:space="preserve">  </v>
      </c>
      <c r="BI79" s="643" t="str">
        <f t="shared" si="54"/>
        <v xml:space="preserve">  </v>
      </c>
      <c r="BJ79" s="24" t="s">
        <v>89</v>
      </c>
      <c r="BK79" s="24">
        <v>0.14307750093248289</v>
      </c>
      <c r="BL79" s="24">
        <v>1.2274110780219338E-2</v>
      </c>
      <c r="BM79" s="162" t="str">
        <f t="shared" si="55"/>
        <v xml:space="preserve">  </v>
      </c>
      <c r="BN79" s="818" t="str">
        <f t="shared" si="56"/>
        <v xml:space="preserve">  </v>
      </c>
      <c r="BO79" s="942" t="str">
        <f t="shared" si="57"/>
        <v xml:space="preserve">  </v>
      </c>
      <c r="BP79" s="826">
        <f t="shared" si="69"/>
        <v>2.1584375080123541</v>
      </c>
      <c r="BQ79" s="35">
        <v>133.6500572221772</v>
      </c>
      <c r="BR79" s="96"/>
      <c r="BS79" s="163" t="str">
        <f>IF(BQ79&lt;BS$7,"E, &lt;PRL",IF(BQ79&gt;BS$7,"  ",))</f>
        <v xml:space="preserve">  </v>
      </c>
      <c r="BT79" s="818" t="str">
        <f t="shared" si="59"/>
        <v xml:space="preserve">  </v>
      </c>
      <c r="BU79" s="10">
        <f t="shared" si="70"/>
        <v>52.034422278500969</v>
      </c>
      <c r="BW79" s="163" t="str">
        <f>IF(BU79&lt;BW$7,"E, &lt;PRL",IF(BU79&gt;BW$7,"  ",))</f>
        <v xml:space="preserve">  </v>
      </c>
      <c r="BX79" s="643" t="str">
        <f t="shared" si="61"/>
        <v xml:space="preserve">  </v>
      </c>
      <c r="BY79" s="8">
        <v>2.6159499036699851</v>
      </c>
      <c r="BZ79" s="11"/>
      <c r="CA79" s="80">
        <v>1</v>
      </c>
      <c r="CB79" s="163" t="str">
        <f>IF(BY79&lt;CB$7,"E, &lt;PRL",IF(BY79&gt;CB$7,"  ",))</f>
        <v xml:space="preserve">  </v>
      </c>
      <c r="CC79" s="643" t="str">
        <f t="shared" si="63"/>
        <v xml:space="preserve">  </v>
      </c>
      <c r="CD79" s="5">
        <f>BY79*(AE79/1000)</f>
        <v>1.274839586388506</v>
      </c>
      <c r="CF79" s="174" t="str">
        <f t="shared" si="47"/>
        <v xml:space="preserve">  </v>
      </c>
      <c r="CG79" s="818" t="str">
        <f t="shared" si="64"/>
        <v xml:space="preserve">  </v>
      </c>
      <c r="CH79" s="793">
        <f t="shared" si="71"/>
        <v>1.9573129694372537</v>
      </c>
      <c r="CI79" s="8">
        <v>4.8394344134715794</v>
      </c>
      <c r="CK79" s="163" t="str">
        <f>IF(CI79&lt;CK$7,"E, &lt;PRL",IF(CI79&gt;CK$7,"  ",))</f>
        <v xml:space="preserve">  </v>
      </c>
      <c r="CL79" s="643" t="str">
        <f t="shared" si="66"/>
        <v xml:space="preserve">  </v>
      </c>
      <c r="CM79" s="24">
        <f t="shared" si="72"/>
        <v>1.7925265067498737</v>
      </c>
      <c r="CN79" s="140"/>
      <c r="CO79" s="174" t="str">
        <f t="shared" si="38"/>
        <v xml:space="preserve">  </v>
      </c>
      <c r="CP79" s="818" t="str">
        <f t="shared" si="67"/>
        <v xml:space="preserve">  </v>
      </c>
      <c r="CQ79" s="11">
        <f t="shared" si="73"/>
        <v>3.6209744418040914</v>
      </c>
      <c r="CR79" s="61">
        <f t="shared" si="74"/>
        <v>3.4448859586752647</v>
      </c>
    </row>
    <row r="80" spans="1:97" ht="30" x14ac:dyDescent="0.25">
      <c r="A80" s="906" t="s">
        <v>2146</v>
      </c>
      <c r="B80" s="425" t="s">
        <v>1252</v>
      </c>
      <c r="C80" s="305" t="s">
        <v>599</v>
      </c>
      <c r="D80" s="219">
        <v>9</v>
      </c>
      <c r="E80" s="446">
        <v>1108064</v>
      </c>
      <c r="F80" s="472">
        <v>1</v>
      </c>
      <c r="G80" s="419">
        <v>11452600</v>
      </c>
      <c r="H80" s="419">
        <v>201012231030</v>
      </c>
      <c r="I80" s="419"/>
      <c r="J80" s="305" t="s">
        <v>120</v>
      </c>
      <c r="K80" s="926" t="s">
        <v>2614</v>
      </c>
      <c r="L80" s="413" t="s">
        <v>1694</v>
      </c>
      <c r="M80" s="219" t="s">
        <v>43</v>
      </c>
      <c r="N80" s="329"/>
      <c r="O80" s="219"/>
      <c r="P80" s="332">
        <v>40535</v>
      </c>
      <c r="Q80" s="328">
        <v>0.4375</v>
      </c>
      <c r="R80" s="297" t="s">
        <v>121</v>
      </c>
      <c r="S80" s="1" t="s">
        <v>143</v>
      </c>
      <c r="T80" s="3">
        <v>133.30000000000001</v>
      </c>
      <c r="U80" s="3">
        <v>162</v>
      </c>
      <c r="V80" s="7">
        <f t="shared" si="39"/>
        <v>28.699999999999989</v>
      </c>
      <c r="W80" s="3">
        <v>260</v>
      </c>
      <c r="X80" s="138">
        <f t="shared" si="40"/>
        <v>110.38461538461534</v>
      </c>
      <c r="Y80" s="643" t="str">
        <f t="shared" si="48"/>
        <v xml:space="preserve">  </v>
      </c>
      <c r="Z80" s="1" t="s">
        <v>156</v>
      </c>
      <c r="AA80" s="3">
        <v>133</v>
      </c>
      <c r="AB80" s="3">
        <v>234.3</v>
      </c>
      <c r="AC80" s="7">
        <f t="shared" si="41"/>
        <v>101.30000000000001</v>
      </c>
      <c r="AD80" s="3">
        <v>260</v>
      </c>
      <c r="AE80" s="138">
        <f t="shared" si="33"/>
        <v>389.61538461538464</v>
      </c>
      <c r="AF80" s="643" t="str">
        <f t="shared" si="49"/>
        <v xml:space="preserve">  </v>
      </c>
      <c r="AG80" s="1" t="s">
        <v>169</v>
      </c>
      <c r="AH80" s="3">
        <v>133.4</v>
      </c>
      <c r="AI80" s="538">
        <v>155.6</v>
      </c>
      <c r="AJ80" s="138">
        <f t="shared" si="42"/>
        <v>22.199999999999989</v>
      </c>
      <c r="AK80" s="3">
        <v>250</v>
      </c>
      <c r="AL80" s="138">
        <f t="shared" si="35"/>
        <v>88.799999999999955</v>
      </c>
      <c r="AM80" s="643" t="str">
        <f t="shared" si="43"/>
        <v xml:space="preserve">  </v>
      </c>
      <c r="AN80" s="2">
        <f t="shared" si="44"/>
        <v>196.26666666666665</v>
      </c>
      <c r="AO80" s="2">
        <f t="shared" si="45"/>
        <v>167.79233878409087</v>
      </c>
      <c r="AP80" s="2">
        <f t="shared" si="68"/>
        <v>85.492020440263701</v>
      </c>
      <c r="AQ80" s="1">
        <f t="shared" si="37"/>
        <v>3</v>
      </c>
      <c r="AR80" s="643" t="str">
        <f t="shared" si="50"/>
        <v xml:space="preserve">  </v>
      </c>
      <c r="AT80" s="23" t="s">
        <v>191</v>
      </c>
      <c r="AU80" s="23" t="s">
        <v>191</v>
      </c>
      <c r="AV80" s="23" t="s">
        <v>191</v>
      </c>
      <c r="AW80" s="162" t="str">
        <f t="shared" si="46"/>
        <v xml:space="preserve">  </v>
      </c>
      <c r="AX80" s="643" t="str">
        <f t="shared" si="51"/>
        <v xml:space="preserve">  </v>
      </c>
      <c r="AY80" s="23" t="s">
        <v>191</v>
      </c>
      <c r="AZ80" s="23" t="s">
        <v>191</v>
      </c>
      <c r="BA80" s="23" t="s">
        <v>191</v>
      </c>
      <c r="BB80" s="162" t="str">
        <f t="shared" si="52"/>
        <v xml:space="preserve">  </v>
      </c>
      <c r="BC80" s="643" t="str">
        <f t="shared" si="53"/>
        <v xml:space="preserve">  </v>
      </c>
      <c r="BD80" s="794" t="s">
        <v>191</v>
      </c>
      <c r="BE80" s="246" t="s">
        <v>181</v>
      </c>
      <c r="BF80" s="33">
        <v>5.8239872466878904</v>
      </c>
      <c r="BG80" s="33">
        <v>8.2419638119407335E-2</v>
      </c>
      <c r="BH80" s="162" t="str">
        <f t="shared" si="25"/>
        <v xml:space="preserve">  </v>
      </c>
      <c r="BI80" s="643" t="str">
        <f t="shared" si="54"/>
        <v xml:space="preserve">  </v>
      </c>
      <c r="BJ80" s="24" t="s">
        <v>181</v>
      </c>
      <c r="BK80" s="24">
        <v>0.11121505727268508</v>
      </c>
      <c r="BL80" s="24"/>
      <c r="BM80" s="162" t="str">
        <f t="shared" si="55"/>
        <v xml:space="preserve">  </v>
      </c>
      <c r="BN80" s="818" t="str">
        <f t="shared" si="56"/>
        <v xml:space="preserve">  </v>
      </c>
      <c r="BO80" s="942" t="str">
        <f t="shared" si="57"/>
        <v xml:space="preserve">  </v>
      </c>
      <c r="BP80" s="826">
        <f t="shared" si="69"/>
        <v>1.9096033792988341</v>
      </c>
      <c r="BQ80" s="34">
        <v>271.73116824497669</v>
      </c>
      <c r="BR80" s="96"/>
      <c r="BS80" s="163" t="str">
        <f>IF(BQ80&lt;BS$7,"E, &lt;PRL",IF(BQ80&gt;BS$7,"  ",))</f>
        <v xml:space="preserve">  </v>
      </c>
      <c r="BT80" s="818" t="str">
        <f t="shared" si="59"/>
        <v xml:space="preserve">  </v>
      </c>
      <c r="BU80" s="10">
        <f t="shared" si="70"/>
        <v>29.994940494733953</v>
      </c>
      <c r="BW80" s="163" t="str">
        <f>IF(BU80&lt;BW$7,"E, &lt;PRL",IF(BU80&gt;BW$7,"  ",))</f>
        <v xml:space="preserve">  </v>
      </c>
      <c r="BX80" s="643" t="str">
        <f t="shared" si="61"/>
        <v xml:space="preserve">  </v>
      </c>
      <c r="BY80" s="8">
        <v>0.88118876350541575</v>
      </c>
      <c r="BZ80" s="11"/>
      <c r="CA80" s="80">
        <v>1</v>
      </c>
      <c r="CB80" s="163" t="str">
        <f>IF(BY80&lt;CB$7,"E, &lt;PRL",IF(BY80&gt;CB$7,"  ",))</f>
        <v>E, &lt;PRL</v>
      </c>
      <c r="CC80" s="643" t="str">
        <f t="shared" si="63"/>
        <v xml:space="preserve">  </v>
      </c>
      <c r="CD80" s="5">
        <f>BY80*(AE80/1000)</f>
        <v>0.34332469901191776</v>
      </c>
      <c r="CF80" s="174" t="str">
        <f t="shared" si="47"/>
        <v xml:space="preserve">  </v>
      </c>
      <c r="CG80" s="818" t="str">
        <f t="shared" si="64"/>
        <v xml:space="preserve">  </v>
      </c>
      <c r="CH80" s="793">
        <f t="shared" si="71"/>
        <v>0.32428696685651764</v>
      </c>
      <c r="CI80" s="8">
        <v>6.5042160815280168</v>
      </c>
      <c r="CK80" s="163" t="str">
        <f>IF(CI80&lt;CK$7,"E, &lt;PRL",IF(CI80&gt;CK$7,"  ",))</f>
        <v xml:space="preserve">  </v>
      </c>
      <c r="CL80" s="643" t="str">
        <f t="shared" si="66"/>
        <v xml:space="preserve">  </v>
      </c>
      <c r="CM80" s="24">
        <f t="shared" si="72"/>
        <v>0.57757438803968753</v>
      </c>
      <c r="CN80" s="140"/>
      <c r="CO80" s="174" t="str">
        <f t="shared" si="38"/>
        <v xml:space="preserve">  </v>
      </c>
      <c r="CP80" s="818" t="str">
        <f t="shared" si="67"/>
        <v xml:space="preserve">  </v>
      </c>
      <c r="CQ80" s="11">
        <f t="shared" si="73"/>
        <v>2.3936216531716381</v>
      </c>
      <c r="CR80" s="61">
        <f t="shared" si="74"/>
        <v>1.9255727083075531</v>
      </c>
    </row>
    <row r="81" spans="1:97" ht="30" x14ac:dyDescent="0.25">
      <c r="A81" s="906" t="s">
        <v>2147</v>
      </c>
      <c r="B81" s="425" t="s">
        <v>1253</v>
      </c>
      <c r="C81" s="305" t="s">
        <v>599</v>
      </c>
      <c r="D81" s="219">
        <v>9</v>
      </c>
      <c r="E81" s="446">
        <v>1108065</v>
      </c>
      <c r="F81" s="472">
        <v>1</v>
      </c>
      <c r="G81" s="419">
        <v>11452600</v>
      </c>
      <c r="H81" s="419">
        <v>201012231330</v>
      </c>
      <c r="I81" s="419"/>
      <c r="J81" s="305" t="s">
        <v>122</v>
      </c>
      <c r="K81" s="926" t="s">
        <v>2614</v>
      </c>
      <c r="L81" s="413" t="s">
        <v>1694</v>
      </c>
      <c r="M81" s="219" t="s">
        <v>43</v>
      </c>
      <c r="N81" s="219"/>
      <c r="O81" s="219"/>
      <c r="P81" s="332">
        <v>40542</v>
      </c>
      <c r="Q81" s="328">
        <v>0.5625</v>
      </c>
      <c r="R81" s="297" t="s">
        <v>123</v>
      </c>
      <c r="S81" s="1" t="s">
        <v>144</v>
      </c>
      <c r="T81" s="3">
        <v>132.5</v>
      </c>
      <c r="U81" s="3">
        <v>173.6</v>
      </c>
      <c r="V81" s="7">
        <f t="shared" si="39"/>
        <v>41.099999999999994</v>
      </c>
      <c r="W81" s="3">
        <v>107</v>
      </c>
      <c r="X81" s="138">
        <f t="shared" si="40"/>
        <v>384.11214953271025</v>
      </c>
      <c r="Y81" s="643" t="str">
        <f t="shared" si="48"/>
        <v xml:space="preserve">  </v>
      </c>
      <c r="Z81" s="1" t="s">
        <v>157</v>
      </c>
      <c r="AA81" s="3">
        <v>132.69999999999999</v>
      </c>
      <c r="AB81" s="3">
        <v>180.4</v>
      </c>
      <c r="AC81" s="7">
        <f t="shared" si="41"/>
        <v>47.700000000000017</v>
      </c>
      <c r="AD81" s="3">
        <v>116</v>
      </c>
      <c r="AE81" s="138">
        <f t="shared" si="33"/>
        <v>411.20689655172424</v>
      </c>
      <c r="AF81" s="643" t="str">
        <f t="shared" si="49"/>
        <v xml:space="preserve">  </v>
      </c>
      <c r="AG81" s="1" t="s">
        <v>170</v>
      </c>
      <c r="AH81" s="3">
        <v>132.1</v>
      </c>
      <c r="AI81" s="3">
        <v>176</v>
      </c>
      <c r="AJ81" s="138">
        <f t="shared" si="42"/>
        <v>43.900000000000006</v>
      </c>
      <c r="AK81" s="3">
        <v>117</v>
      </c>
      <c r="AL81" s="138">
        <f t="shared" si="35"/>
        <v>375.21367521367523</v>
      </c>
      <c r="AM81" s="643" t="str">
        <f t="shared" si="43"/>
        <v xml:space="preserve">  </v>
      </c>
      <c r="AN81" s="2">
        <f t="shared" si="44"/>
        <v>390.17757376603657</v>
      </c>
      <c r="AO81" s="2">
        <f t="shared" si="45"/>
        <v>18.747533809013742</v>
      </c>
      <c r="AP81" s="2">
        <f t="shared" si="68"/>
        <v>4.8048722093534222</v>
      </c>
      <c r="AQ81" s="1">
        <f t="shared" si="37"/>
        <v>3</v>
      </c>
      <c r="AR81" s="643" t="str">
        <f t="shared" si="50"/>
        <v xml:space="preserve">  </v>
      </c>
      <c r="AT81" s="23" t="s">
        <v>191</v>
      </c>
      <c r="AU81" s="23" t="s">
        <v>191</v>
      </c>
      <c r="AV81" s="23" t="s">
        <v>191</v>
      </c>
      <c r="AW81" s="162" t="str">
        <f t="shared" si="46"/>
        <v xml:space="preserve">  </v>
      </c>
      <c r="AX81" s="643" t="str">
        <f t="shared" si="51"/>
        <v xml:space="preserve">  </v>
      </c>
      <c r="AY81" s="23" t="s">
        <v>191</v>
      </c>
      <c r="AZ81" s="23" t="s">
        <v>191</v>
      </c>
      <c r="BA81" s="23" t="s">
        <v>191</v>
      </c>
      <c r="BB81" s="162" t="str">
        <f t="shared" si="52"/>
        <v xml:space="preserve">  </v>
      </c>
      <c r="BC81" s="643" t="str">
        <f t="shared" si="53"/>
        <v xml:space="preserve">  </v>
      </c>
      <c r="BD81" s="794" t="s">
        <v>191</v>
      </c>
      <c r="BE81" s="249" t="s">
        <v>184</v>
      </c>
      <c r="BF81" s="33">
        <v>5.8488506756961964</v>
      </c>
      <c r="BG81" s="123"/>
      <c r="BH81" s="162" t="str">
        <f t="shared" si="25"/>
        <v xml:space="preserve">  </v>
      </c>
      <c r="BI81" s="643" t="str">
        <f t="shared" si="54"/>
        <v xml:space="preserve">  </v>
      </c>
      <c r="BJ81" s="24" t="s">
        <v>184</v>
      </c>
      <c r="BK81" s="24">
        <v>0.10438918260497113</v>
      </c>
      <c r="BL81" s="24"/>
      <c r="BM81" s="162" t="str">
        <f t="shared" si="55"/>
        <v xml:space="preserve">  </v>
      </c>
      <c r="BN81" s="818" t="str">
        <f t="shared" si="56"/>
        <v xml:space="preserve">  </v>
      </c>
      <c r="BO81" s="942" t="str">
        <f t="shared" si="57"/>
        <v xml:space="preserve">  </v>
      </c>
      <c r="BP81" s="826">
        <f t="shared" si="69"/>
        <v>1.7847811201393944</v>
      </c>
      <c r="BQ81" s="34">
        <v>147.94625884503196</v>
      </c>
      <c r="BR81" s="96"/>
      <c r="BS81" s="163" t="str">
        <f>IF(BQ81&lt;BS$7,"E, &lt;PRL",IF(BQ81&gt;BS$7,"  ",))</f>
        <v xml:space="preserve">  </v>
      </c>
      <c r="BT81" s="818" t="str">
        <f t="shared" si="59"/>
        <v xml:space="preserve">  </v>
      </c>
      <c r="BU81" s="10">
        <f t="shared" si="70"/>
        <v>56.82795550028797</v>
      </c>
      <c r="BW81" s="163" t="str">
        <f>IF(BU81&lt;BW$7,"E, &lt;PRL",IF(BU81&gt;BW$7,"  ",))</f>
        <v xml:space="preserve">  </v>
      </c>
      <c r="BX81" s="643" t="str">
        <f t="shared" si="61"/>
        <v xml:space="preserve">  </v>
      </c>
      <c r="BY81" s="8">
        <v>2.239730575194617</v>
      </c>
      <c r="BZ81" s="11"/>
      <c r="CA81" s="80">
        <v>1</v>
      </c>
      <c r="CB81" s="163" t="str">
        <f>IF(BY81&lt;CB$7,"E, &lt;PRL",IF(BY81&gt;CB$7,"  ",))</f>
        <v xml:space="preserve">  </v>
      </c>
      <c r="CC81" s="643" t="str">
        <f t="shared" si="63"/>
        <v xml:space="preserve">  </v>
      </c>
      <c r="CD81" s="5">
        <f>BY81*(AE81/1000)</f>
        <v>0.92099265893778681</v>
      </c>
      <c r="CF81" s="174" t="str">
        <f t="shared" si="47"/>
        <v xml:space="preserve">  </v>
      </c>
      <c r="CG81" s="818" t="str">
        <f t="shared" si="64"/>
        <v xml:space="preserve">  </v>
      </c>
      <c r="CH81" s="793">
        <f t="shared" si="71"/>
        <v>1.5138811840728255</v>
      </c>
      <c r="CI81" s="8">
        <v>4.4990525717341701</v>
      </c>
      <c r="CK81" s="163" t="str">
        <f>IF(CI81&lt;CK$7,"E, &lt;PRL",IF(CI81&gt;CK$7,"  ",))</f>
        <v xml:space="preserve">  </v>
      </c>
      <c r="CL81" s="643" t="str">
        <f t="shared" si="66"/>
        <v xml:space="preserve">  </v>
      </c>
      <c r="CM81" s="24">
        <f t="shared" si="72"/>
        <v>1.688106050419915</v>
      </c>
      <c r="CN81" s="140"/>
      <c r="CO81" s="174" t="str">
        <f t="shared" si="38"/>
        <v xml:space="preserve">  </v>
      </c>
      <c r="CP81" s="818" t="str">
        <f t="shared" si="67"/>
        <v xml:space="preserve">  </v>
      </c>
      <c r="CQ81" s="11">
        <f t="shared" si="73"/>
        <v>3.0410046234739569</v>
      </c>
      <c r="CR81" s="61">
        <f t="shared" si="74"/>
        <v>2.9705556632445815</v>
      </c>
    </row>
    <row r="82" spans="1:97" ht="34.5" x14ac:dyDescent="0.25">
      <c r="A82" s="906" t="s">
        <v>2148</v>
      </c>
      <c r="B82" s="425" t="s">
        <v>1254</v>
      </c>
      <c r="C82" s="219" t="s">
        <v>599</v>
      </c>
      <c r="D82" s="219">
        <v>9</v>
      </c>
      <c r="E82" s="445">
        <v>1108066</v>
      </c>
      <c r="F82" s="472">
        <v>1</v>
      </c>
      <c r="G82" s="419">
        <v>11452900</v>
      </c>
      <c r="H82" s="419">
        <v>201012301600</v>
      </c>
      <c r="I82" s="419"/>
      <c r="J82" s="305" t="s">
        <v>124</v>
      </c>
      <c r="K82" s="926" t="s">
        <v>2616</v>
      </c>
      <c r="L82" s="415" t="s">
        <v>746</v>
      </c>
      <c r="M82" s="219" t="s">
        <v>48</v>
      </c>
      <c r="N82" s="219"/>
      <c r="O82" s="219"/>
      <c r="P82" s="332">
        <v>40542</v>
      </c>
      <c r="Q82" s="328">
        <v>0.66666666666666663</v>
      </c>
      <c r="R82" s="301" t="s">
        <v>125</v>
      </c>
      <c r="S82" s="9" t="s">
        <v>145</v>
      </c>
      <c r="T82" s="7">
        <v>132.1</v>
      </c>
      <c r="U82" s="7">
        <v>164.3</v>
      </c>
      <c r="V82" s="7">
        <f t="shared" si="39"/>
        <v>32.200000000000017</v>
      </c>
      <c r="W82" s="3">
        <v>115</v>
      </c>
      <c r="X82" s="138">
        <f t="shared" si="40"/>
        <v>280.00000000000011</v>
      </c>
      <c r="Y82" s="643" t="str">
        <f t="shared" si="48"/>
        <v xml:space="preserve">  </v>
      </c>
      <c r="Z82" s="1" t="s">
        <v>158</v>
      </c>
      <c r="AA82" s="3">
        <v>133.30000000000001</v>
      </c>
      <c r="AB82" s="3">
        <v>228.3</v>
      </c>
      <c r="AC82" s="7">
        <f t="shared" si="41"/>
        <v>95</v>
      </c>
      <c r="AD82" s="3">
        <v>115</v>
      </c>
      <c r="AE82" s="138">
        <f t="shared" si="33"/>
        <v>826.08695652173913</v>
      </c>
      <c r="AF82" s="643" t="str">
        <f t="shared" si="49"/>
        <v xml:space="preserve">  </v>
      </c>
      <c r="AG82" s="1" t="s">
        <v>171</v>
      </c>
      <c r="AH82" s="3">
        <v>132.80000000000001</v>
      </c>
      <c r="AI82" s="3">
        <v>211.3</v>
      </c>
      <c r="AJ82" s="138">
        <f t="shared" si="42"/>
        <v>78.5</v>
      </c>
      <c r="AK82" s="3">
        <v>115</v>
      </c>
      <c r="AL82" s="138">
        <f t="shared" si="35"/>
        <v>682.60869565217388</v>
      </c>
      <c r="AM82" s="643" t="str">
        <f t="shared" si="43"/>
        <v xml:space="preserve">  </v>
      </c>
      <c r="AN82" s="2">
        <f t="shared" si="44"/>
        <v>596.231884057971</v>
      </c>
      <c r="AO82" s="2">
        <f t="shared" si="45"/>
        <v>283.10502681280536</v>
      </c>
      <c r="AP82" s="2">
        <f t="shared" si="68"/>
        <v>47.482369591841447</v>
      </c>
      <c r="AQ82" s="1">
        <f t="shared" si="37"/>
        <v>3</v>
      </c>
      <c r="AR82" s="643" t="str">
        <f t="shared" si="50"/>
        <v xml:space="preserve">  </v>
      </c>
      <c r="AT82" s="23" t="s">
        <v>191</v>
      </c>
      <c r="AU82" s="23" t="s">
        <v>191</v>
      </c>
      <c r="AV82" s="23" t="s">
        <v>191</v>
      </c>
      <c r="AW82" s="162" t="str">
        <f t="shared" si="46"/>
        <v xml:space="preserve">  </v>
      </c>
      <c r="AX82" s="643" t="str">
        <f t="shared" si="51"/>
        <v xml:space="preserve">  </v>
      </c>
      <c r="AY82" s="23" t="s">
        <v>191</v>
      </c>
      <c r="AZ82" s="23" t="s">
        <v>191</v>
      </c>
      <c r="BA82" s="23" t="s">
        <v>191</v>
      </c>
      <c r="BB82" s="162" t="str">
        <f t="shared" si="52"/>
        <v xml:space="preserve">  </v>
      </c>
      <c r="BC82" s="643" t="str">
        <f t="shared" si="53"/>
        <v xml:space="preserve">  </v>
      </c>
      <c r="BD82" s="794" t="s">
        <v>191</v>
      </c>
      <c r="BE82" s="249" t="s">
        <v>185</v>
      </c>
      <c r="BF82" s="33">
        <v>5.5260761443463178</v>
      </c>
      <c r="BG82" s="123"/>
      <c r="BH82" s="162" t="str">
        <f t="shared" si="25"/>
        <v xml:space="preserve">  </v>
      </c>
      <c r="BI82" s="643" t="str">
        <f t="shared" si="54"/>
        <v xml:space="preserve">  </v>
      </c>
      <c r="BJ82" s="24" t="s">
        <v>185</v>
      </c>
      <c r="BK82" s="24">
        <v>0.13558954378472876</v>
      </c>
      <c r="BL82" s="24"/>
      <c r="BM82" s="162" t="str">
        <f t="shared" si="55"/>
        <v xml:space="preserve">  </v>
      </c>
      <c r="BN82" s="818" t="str">
        <f t="shared" si="56"/>
        <v xml:space="preserve">  </v>
      </c>
      <c r="BO82" s="942" t="str">
        <f t="shared" si="57"/>
        <v xml:space="preserve">  </v>
      </c>
      <c r="BP82" s="826">
        <f t="shared" si="69"/>
        <v>2.453631478159223</v>
      </c>
      <c r="BQ82" s="34">
        <v>169.57821357305258</v>
      </c>
      <c r="BR82" s="96"/>
      <c r="BS82" s="163" t="str">
        <f>IF(BQ82&lt;BS$7,"E, &lt;PRL",IF(BQ82&gt;BS$7,"  ",))</f>
        <v xml:space="preserve">  </v>
      </c>
      <c r="BT82" s="818" t="str">
        <f t="shared" si="59"/>
        <v xml:space="preserve">  </v>
      </c>
      <c r="BU82" s="10">
        <f t="shared" si="70"/>
        <v>47.481899800454748</v>
      </c>
      <c r="BW82" s="163" t="str">
        <f>IF(BU82&lt;BW$7,"E, &lt;PRL",IF(BU82&gt;BW$7,"  ",))</f>
        <v xml:space="preserve">  </v>
      </c>
      <c r="BX82" s="643" t="str">
        <f t="shared" si="61"/>
        <v xml:space="preserve">  </v>
      </c>
      <c r="BY82" s="136">
        <v>1.0132024881759758</v>
      </c>
      <c r="BZ82" s="43">
        <v>5.0626373493136645E-2</v>
      </c>
      <c r="CA82" s="80">
        <v>1</v>
      </c>
      <c r="CB82" s="163" t="str">
        <f>IF(BY82&lt;CB$7,"E, &lt;PRL",IF(BY82&gt;CB$7,"  ",))</f>
        <v xml:space="preserve">  </v>
      </c>
      <c r="CC82" s="643" t="str">
        <f t="shared" si="63"/>
        <v xml:space="preserve">  </v>
      </c>
      <c r="CD82" s="5">
        <v>0.83699335979754519</v>
      </c>
      <c r="CE82" s="246">
        <v>4.1821786798678151E-2</v>
      </c>
      <c r="CF82" s="174" t="str">
        <f t="shared" si="47"/>
        <v xml:space="preserve">  </v>
      </c>
      <c r="CG82" s="818" t="str">
        <f t="shared" si="64"/>
        <v xml:space="preserve">  </v>
      </c>
      <c r="CH82" s="793">
        <f t="shared" si="71"/>
        <v>0.59748387887073617</v>
      </c>
      <c r="CI82" s="8">
        <v>1.9271191117622628</v>
      </c>
      <c r="CK82" s="163" t="str">
        <f>IF(CI82&lt;CK$7,"E, &lt;PRL",IF(CI82&gt;CK$7,"  ",))</f>
        <v>E, &lt;PRL</v>
      </c>
      <c r="CL82" s="643" t="str">
        <f t="shared" si="66"/>
        <v xml:space="preserve">  </v>
      </c>
      <c r="CM82" s="24">
        <f t="shared" si="72"/>
        <v>1.3154682632464141</v>
      </c>
      <c r="CN82" s="140"/>
      <c r="CO82" s="174" t="str">
        <f t="shared" si="38"/>
        <v xml:space="preserve">  </v>
      </c>
      <c r="CP82" s="818" t="str">
        <f t="shared" si="67"/>
        <v xml:space="preserve">  </v>
      </c>
      <c r="CQ82" s="11">
        <f t="shared" si="73"/>
        <v>1.1364190429639591</v>
      </c>
      <c r="CR82" s="61">
        <f t="shared" si="74"/>
        <v>2.7704625736854269</v>
      </c>
    </row>
    <row r="83" spans="1:97" ht="15" x14ac:dyDescent="0.25">
      <c r="A83" s="906" t="s">
        <v>2149</v>
      </c>
      <c r="B83" s="425" t="s">
        <v>1255</v>
      </c>
      <c r="C83" s="305" t="s">
        <v>599</v>
      </c>
      <c r="D83" s="219">
        <v>9</v>
      </c>
      <c r="E83" s="449">
        <v>1100608</v>
      </c>
      <c r="F83" s="472">
        <v>1</v>
      </c>
      <c r="G83" s="439">
        <v>11452800</v>
      </c>
      <c r="H83" s="419">
        <v>201012301510</v>
      </c>
      <c r="I83" s="419"/>
      <c r="J83" s="305" t="s">
        <v>126</v>
      </c>
      <c r="K83" s="911" t="s">
        <v>2615</v>
      </c>
      <c r="L83" s="415" t="s">
        <v>1696</v>
      </c>
      <c r="M83" s="219" t="s">
        <v>128</v>
      </c>
      <c r="N83" s="219"/>
      <c r="O83" s="219"/>
      <c r="P83" s="332">
        <v>40542</v>
      </c>
      <c r="Q83" s="328">
        <v>0.63194444444444442</v>
      </c>
      <c r="R83" s="302" t="s">
        <v>127</v>
      </c>
      <c r="S83" s="1" t="s">
        <v>146</v>
      </c>
      <c r="T83" s="3">
        <v>132.30000000000001</v>
      </c>
      <c r="U83" s="3">
        <v>158.9</v>
      </c>
      <c r="V83" s="7">
        <f t="shared" si="39"/>
        <v>26.599999999999994</v>
      </c>
      <c r="W83" s="3">
        <v>115</v>
      </c>
      <c r="X83" s="138">
        <f t="shared" si="40"/>
        <v>231.30434782608691</v>
      </c>
      <c r="Y83" s="643" t="str">
        <f t="shared" si="48"/>
        <v xml:space="preserve">  </v>
      </c>
      <c r="Z83" s="1" t="s">
        <v>159</v>
      </c>
      <c r="AA83" s="3">
        <v>132.1</v>
      </c>
      <c r="AB83" s="3">
        <v>160.69999999999999</v>
      </c>
      <c r="AC83" s="7">
        <f t="shared" si="41"/>
        <v>28.599999999999994</v>
      </c>
      <c r="AD83" s="3">
        <v>115</v>
      </c>
      <c r="AE83" s="138">
        <f t="shared" si="33"/>
        <v>248.69565217391298</v>
      </c>
      <c r="AF83" s="643" t="str">
        <f t="shared" si="49"/>
        <v xml:space="preserve">  </v>
      </c>
      <c r="AG83" s="1" t="s">
        <v>172</v>
      </c>
      <c r="AH83" s="3">
        <v>133.4</v>
      </c>
      <c r="AI83" s="3">
        <v>161.6</v>
      </c>
      <c r="AJ83" s="138">
        <f t="shared" si="42"/>
        <v>28.199999999999989</v>
      </c>
      <c r="AK83" s="3">
        <v>115</v>
      </c>
      <c r="AL83" s="138">
        <f t="shared" si="35"/>
        <v>245.21739130434773</v>
      </c>
      <c r="AM83" s="643" t="str">
        <f t="shared" si="43"/>
        <v xml:space="preserve">  </v>
      </c>
      <c r="AN83" s="2">
        <f t="shared" si="44"/>
        <v>241.73913043478254</v>
      </c>
      <c r="AO83" s="2">
        <f t="shared" si="45"/>
        <v>9.2026132558768179</v>
      </c>
      <c r="AP83" s="2">
        <f t="shared" si="68"/>
        <v>3.8068364187979653</v>
      </c>
      <c r="AQ83" s="1">
        <f t="shared" si="37"/>
        <v>3</v>
      </c>
      <c r="AR83" s="643" t="str">
        <f t="shared" si="50"/>
        <v xml:space="preserve">  </v>
      </c>
      <c r="AT83" s="23" t="s">
        <v>191</v>
      </c>
      <c r="AU83" s="23" t="s">
        <v>191</v>
      </c>
      <c r="AV83" s="23" t="s">
        <v>191</v>
      </c>
      <c r="AW83" s="162" t="str">
        <f t="shared" si="46"/>
        <v xml:space="preserve">  </v>
      </c>
      <c r="AX83" s="643" t="str">
        <f t="shared" si="51"/>
        <v xml:space="preserve">  </v>
      </c>
      <c r="AY83" s="23" t="s">
        <v>191</v>
      </c>
      <c r="AZ83" s="23" t="s">
        <v>191</v>
      </c>
      <c r="BA83" s="23" t="s">
        <v>191</v>
      </c>
      <c r="BB83" s="162" t="str">
        <f t="shared" si="52"/>
        <v xml:space="preserve">  </v>
      </c>
      <c r="BC83" s="643" t="str">
        <f t="shared" si="53"/>
        <v xml:space="preserve">  </v>
      </c>
      <c r="BD83" s="794" t="s">
        <v>191</v>
      </c>
      <c r="BE83" s="249" t="s">
        <v>186</v>
      </c>
      <c r="BF83" s="33">
        <v>6.0543119654487745</v>
      </c>
      <c r="BG83" s="123"/>
      <c r="BH83" s="162" t="str">
        <f t="shared" si="25"/>
        <v xml:space="preserve">  </v>
      </c>
      <c r="BI83" s="643" t="str">
        <f t="shared" si="54"/>
        <v xml:space="preserve">  </v>
      </c>
      <c r="BJ83" s="24" t="s">
        <v>186</v>
      </c>
      <c r="BK83" s="24">
        <v>0.14718967125928559</v>
      </c>
      <c r="BL83" s="24"/>
      <c r="BM83" s="162" t="str">
        <f t="shared" si="55"/>
        <v xml:space="preserve">  </v>
      </c>
      <c r="BN83" s="818" t="str">
        <f t="shared" si="56"/>
        <v xml:space="preserve">  </v>
      </c>
      <c r="BO83" s="942" t="str">
        <f t="shared" si="57"/>
        <v xml:space="preserve">  </v>
      </c>
      <c r="BP83" s="826">
        <f t="shared" si="69"/>
        <v>2.4311543920973882</v>
      </c>
      <c r="BQ83" s="34">
        <v>192.68149087791866</v>
      </c>
      <c r="BR83" s="96"/>
      <c r="BS83" s="163" t="str">
        <f>IF(BQ83&lt;BS$7,"E, &lt;PRL",IF(BQ83&gt;BS$7,"  ",))</f>
        <v xml:space="preserve">  </v>
      </c>
      <c r="BT83" s="818" t="str">
        <f t="shared" si="59"/>
        <v xml:space="preserve">  </v>
      </c>
      <c r="BU83" s="10">
        <f t="shared" si="70"/>
        <v>44.568066585675091</v>
      </c>
      <c r="BW83" s="163" t="str">
        <f>IF(BU83&lt;BW$7,"E, &lt;PRL",IF(BU83&gt;BW$7,"  ",))</f>
        <v xml:space="preserve">  </v>
      </c>
      <c r="BX83" s="643" t="str">
        <f t="shared" si="61"/>
        <v xml:space="preserve">  </v>
      </c>
      <c r="BY83" s="8">
        <v>3.0179927172808334</v>
      </c>
      <c r="BZ83" s="11"/>
      <c r="CA83" s="80">
        <v>1</v>
      </c>
      <c r="CB83" s="163" t="str">
        <f>IF(BY83&lt;CB$7,"E, &lt;PRL",IF(BY83&gt;CB$7,"  ",))</f>
        <v xml:space="preserve">  </v>
      </c>
      <c r="CC83" s="643" t="str">
        <f t="shared" si="63"/>
        <v xml:space="preserve">  </v>
      </c>
      <c r="CD83" s="5">
        <f>BY83*(AE83/1000)</f>
        <v>0.75056166708027661</v>
      </c>
      <c r="CF83" s="174" t="str">
        <f t="shared" si="47"/>
        <v xml:space="preserve">  </v>
      </c>
      <c r="CG83" s="818" t="str">
        <f t="shared" si="64"/>
        <v xml:space="preserve">  </v>
      </c>
      <c r="CH83" s="793">
        <f t="shared" si="71"/>
        <v>1.5663116906195249</v>
      </c>
      <c r="CI83" s="8">
        <v>6.2364907978660682</v>
      </c>
      <c r="CK83" s="163" t="str">
        <f>IF(CI83&lt;CK$7,"E, &lt;PRL",IF(CI83&gt;CK$7,"  ",))</f>
        <v xml:space="preserve">  </v>
      </c>
      <c r="CL83" s="643" t="str">
        <f t="shared" si="66"/>
        <v xml:space="preserve">  </v>
      </c>
      <c r="CM83" s="24">
        <f t="shared" si="72"/>
        <v>1.5292960043462873</v>
      </c>
      <c r="CN83" s="140"/>
      <c r="CO83" s="174" t="str">
        <f t="shared" si="38"/>
        <v xml:space="preserve">  </v>
      </c>
      <c r="CP83" s="818" t="str">
        <f t="shared" si="67"/>
        <v xml:space="preserve">  </v>
      </c>
      <c r="CQ83" s="11">
        <f t="shared" si="73"/>
        <v>3.2366839022526843</v>
      </c>
      <c r="CR83" s="61">
        <f t="shared" si="74"/>
        <v>3.4313716557716418</v>
      </c>
    </row>
    <row r="84" spans="1:97" ht="15" x14ac:dyDescent="0.25">
      <c r="A84" s="906" t="s">
        <v>2150</v>
      </c>
      <c r="B84" s="425" t="s">
        <v>1256</v>
      </c>
      <c r="C84" s="305" t="s">
        <v>601</v>
      </c>
      <c r="D84" s="305">
        <v>2</v>
      </c>
      <c r="E84" s="447">
        <v>1100255</v>
      </c>
      <c r="F84" s="472">
        <v>4</v>
      </c>
      <c r="G84" s="419">
        <v>88888823</v>
      </c>
      <c r="H84" s="419">
        <v>201012301700</v>
      </c>
      <c r="I84" s="419"/>
      <c r="J84" s="460" t="s">
        <v>182</v>
      </c>
      <c r="K84" s="910" t="s">
        <v>137</v>
      </c>
      <c r="L84" s="418"/>
      <c r="M84" s="219" t="s">
        <v>46</v>
      </c>
      <c r="N84" s="219" t="s">
        <v>137</v>
      </c>
      <c r="O84" s="219" t="s">
        <v>47</v>
      </c>
      <c r="P84" s="332">
        <v>40542</v>
      </c>
      <c r="Q84" s="328">
        <v>0.70833333333333337</v>
      </c>
      <c r="R84" s="299" t="s">
        <v>1669</v>
      </c>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23" t="s">
        <v>191</v>
      </c>
      <c r="AU84" s="23" t="s">
        <v>191</v>
      </c>
      <c r="AV84" s="23" t="s">
        <v>191</v>
      </c>
      <c r="AW84" s="162" t="str">
        <f t="shared" si="46"/>
        <v xml:space="preserve">  </v>
      </c>
      <c r="AX84" s="643" t="str">
        <f t="shared" si="51"/>
        <v xml:space="preserve">  </v>
      </c>
      <c r="AY84" s="23" t="s">
        <v>191</v>
      </c>
      <c r="AZ84" s="23" t="s">
        <v>191</v>
      </c>
      <c r="BA84" s="23" t="s">
        <v>191</v>
      </c>
      <c r="BB84" s="162" t="str">
        <f t="shared" si="52"/>
        <v xml:space="preserve">  </v>
      </c>
      <c r="BC84" s="643" t="str">
        <f t="shared" si="53"/>
        <v xml:space="preserve">  </v>
      </c>
      <c r="BD84" s="794" t="s">
        <v>191</v>
      </c>
      <c r="BE84" s="15" t="s">
        <v>183</v>
      </c>
      <c r="BF84" s="100">
        <v>-5.0476539593009552E-2</v>
      </c>
      <c r="BG84" s="99" t="s">
        <v>88</v>
      </c>
      <c r="BH84" s="162" t="str">
        <f t="shared" si="25"/>
        <v>E, &lt;PRL</v>
      </c>
      <c r="BI84" s="643" t="str">
        <f t="shared" si="54"/>
        <v>&lt;MDL</v>
      </c>
      <c r="BJ84" s="24" t="s">
        <v>184</v>
      </c>
      <c r="BK84" s="24">
        <v>1.5968173069090008E-3</v>
      </c>
      <c r="BL84" s="24"/>
      <c r="BM84" s="162" t="str">
        <f t="shared" si="55"/>
        <v>E, &lt;PRL</v>
      </c>
      <c r="BN84" s="818" t="str">
        <f t="shared" si="56"/>
        <v>&lt;MDL</v>
      </c>
      <c r="BO84" s="942" t="str">
        <f t="shared" si="57"/>
        <v>&lt;MDL</v>
      </c>
      <c r="BP84" s="829" t="s">
        <v>88</v>
      </c>
      <c r="BQ84" s="27"/>
      <c r="BR84" s="499"/>
      <c r="BS84" s="163"/>
      <c r="BT84" s="818"/>
      <c r="BU84" s="28"/>
      <c r="BV84" s="28"/>
      <c r="BW84" s="163"/>
      <c r="BX84" s="643"/>
      <c r="BY84" s="500"/>
      <c r="BZ84" s="28"/>
      <c r="CA84" s="80">
        <v>1</v>
      </c>
      <c r="CB84" s="28"/>
      <c r="CC84" s="883"/>
      <c r="CD84" s="499"/>
      <c r="CE84" s="28"/>
      <c r="CF84" s="28"/>
      <c r="CG84" s="28"/>
      <c r="CH84" s="883"/>
      <c r="CI84" s="28"/>
      <c r="CJ84" s="28"/>
      <c r="CK84" s="28"/>
      <c r="CL84" s="28"/>
      <c r="CM84" s="28"/>
      <c r="CN84" s="28"/>
      <c r="CO84" s="28"/>
      <c r="CP84" s="28"/>
      <c r="CQ84" s="28"/>
      <c r="CR84" s="61"/>
    </row>
    <row r="85" spans="1:97" ht="30" x14ac:dyDescent="0.25">
      <c r="A85" s="906" t="s">
        <v>2151</v>
      </c>
      <c r="B85" s="425" t="s">
        <v>1257</v>
      </c>
      <c r="C85" s="305" t="s">
        <v>599</v>
      </c>
      <c r="D85" s="219">
        <v>9</v>
      </c>
      <c r="E85" s="305" t="s">
        <v>1855</v>
      </c>
      <c r="F85" s="472">
        <v>1</v>
      </c>
      <c r="G85" s="419">
        <v>11452600</v>
      </c>
      <c r="H85" s="419">
        <v>201101041440</v>
      </c>
      <c r="I85" s="419"/>
      <c r="J85" s="305" t="s">
        <v>129</v>
      </c>
      <c r="K85" s="926" t="s">
        <v>2614</v>
      </c>
      <c r="L85" s="413" t="s">
        <v>1694</v>
      </c>
      <c r="M85" s="219" t="s">
        <v>43</v>
      </c>
      <c r="N85" s="219"/>
      <c r="O85" s="219"/>
      <c r="P85" s="331">
        <v>40547</v>
      </c>
      <c r="Q85" s="328">
        <v>0.61111111111111105</v>
      </c>
      <c r="R85" s="305" t="s">
        <v>130</v>
      </c>
      <c r="S85" s="1" t="s">
        <v>147</v>
      </c>
      <c r="T85" s="3">
        <v>132.4</v>
      </c>
      <c r="U85" s="3">
        <v>141.80000000000001</v>
      </c>
      <c r="V85" s="7">
        <f t="shared" si="39"/>
        <v>9.4000000000000057</v>
      </c>
      <c r="W85" s="3">
        <v>115</v>
      </c>
      <c r="X85" s="138">
        <f t="shared" si="40"/>
        <v>81.739130434782652</v>
      </c>
      <c r="Y85" s="643" t="str">
        <f t="shared" si="48"/>
        <v xml:space="preserve">  </v>
      </c>
      <c r="Z85" s="1" t="s">
        <v>160</v>
      </c>
      <c r="AA85" s="3">
        <v>132.30000000000001</v>
      </c>
      <c r="AB85" s="3">
        <v>144.6</v>
      </c>
      <c r="AC85" s="7">
        <f t="shared" si="41"/>
        <v>12.299999999999983</v>
      </c>
      <c r="AD85" s="3">
        <v>115</v>
      </c>
      <c r="AE85" s="138">
        <f t="shared" ref="AE85:AE92" si="75">AC85/(AD85/1000)</f>
        <v>106.95652173913028</v>
      </c>
      <c r="AF85" s="643" t="str">
        <f t="shared" si="49"/>
        <v xml:space="preserve">  </v>
      </c>
      <c r="AG85" s="1" t="s">
        <v>173</v>
      </c>
      <c r="AH85" s="3">
        <v>131.4</v>
      </c>
      <c r="AI85" s="3">
        <v>142.5</v>
      </c>
      <c r="AJ85" s="138">
        <f t="shared" si="42"/>
        <v>11.099999999999994</v>
      </c>
      <c r="AK85" s="3">
        <v>120</v>
      </c>
      <c r="AL85" s="138">
        <f t="shared" ref="AL85:AL92" si="76">AJ85/(AK85/1000)</f>
        <v>92.499999999999957</v>
      </c>
      <c r="AM85" s="643" t="str">
        <f t="shared" si="43"/>
        <v xml:space="preserve">  </v>
      </c>
      <c r="AN85" s="2">
        <f t="shared" ref="AN85:AN92" si="77">AVERAGE(X85,AE85,AL85)</f>
        <v>93.731884057970959</v>
      </c>
      <c r="AO85" s="2">
        <f t="shared" ref="AO85:AO92" si="78">STDEV(X85,AE85,AL85)</f>
        <v>12.653748843657279</v>
      </c>
      <c r="AP85" s="2">
        <f t="shared" si="68"/>
        <v>13.499940784110596</v>
      </c>
      <c r="AQ85" s="1">
        <f t="shared" ref="AQ85:AQ92" si="79">COUNT(X85,AE85,AL85)</f>
        <v>3</v>
      </c>
      <c r="AR85" s="643" t="str">
        <f t="shared" si="50"/>
        <v xml:space="preserve">  </v>
      </c>
      <c r="AT85" s="23" t="s">
        <v>191</v>
      </c>
      <c r="AU85" s="23" t="s">
        <v>191</v>
      </c>
      <c r="AV85" s="23" t="s">
        <v>191</v>
      </c>
      <c r="AW85" s="162" t="str">
        <f t="shared" si="46"/>
        <v xml:space="preserve">  </v>
      </c>
      <c r="AX85" s="643" t="str">
        <f t="shared" si="51"/>
        <v xml:space="preserve">  </v>
      </c>
      <c r="AY85" s="23" t="s">
        <v>191</v>
      </c>
      <c r="AZ85" s="23" t="s">
        <v>191</v>
      </c>
      <c r="BA85" s="23" t="s">
        <v>191</v>
      </c>
      <c r="BB85" s="162" t="str">
        <f t="shared" si="52"/>
        <v xml:space="preserve">  </v>
      </c>
      <c r="BC85" s="643" t="str">
        <f t="shared" si="53"/>
        <v xml:space="preserve">  </v>
      </c>
      <c r="BD85" s="794" t="s">
        <v>191</v>
      </c>
      <c r="BE85" s="249" t="s">
        <v>187</v>
      </c>
      <c r="BF85" s="33">
        <v>6.1064047044036522</v>
      </c>
      <c r="BH85" s="162" t="str">
        <f t="shared" si="25"/>
        <v xml:space="preserve">  </v>
      </c>
      <c r="BI85" s="643" t="str">
        <f t="shared" si="54"/>
        <v xml:space="preserve">  </v>
      </c>
      <c r="BJ85" s="24" t="s">
        <v>244</v>
      </c>
      <c r="BK85" s="24">
        <v>0.12934143083516703</v>
      </c>
      <c r="BL85" s="24"/>
      <c r="BM85" s="162" t="str">
        <f t="shared" si="55"/>
        <v xml:space="preserve">  </v>
      </c>
      <c r="BN85" s="818" t="str">
        <f t="shared" si="56"/>
        <v xml:space="preserve">  </v>
      </c>
      <c r="BO85" s="942" t="str">
        <f t="shared" si="57"/>
        <v xml:space="preserve">  </v>
      </c>
      <c r="BP85" s="826">
        <f>BK85/BF85*100</f>
        <v>2.1181273940440279</v>
      </c>
      <c r="BQ85" s="34">
        <v>217.87001867194326</v>
      </c>
      <c r="BR85" s="96"/>
      <c r="BS85" s="163" t="str">
        <f t="shared" ref="BS85:BS92" si="80">IF(BQ85&lt;BS$7,"E, &lt;PRL",IF(BQ85&gt;BS$7,"  ",))</f>
        <v xml:space="preserve">  </v>
      </c>
      <c r="BT85" s="818" t="str">
        <f t="shared" si="59"/>
        <v xml:space="preserve">  </v>
      </c>
      <c r="BU85" s="10">
        <f>BQ85*(X85/1000)</f>
        <v>17.8085058740545</v>
      </c>
      <c r="BW85" s="163" t="str">
        <f t="shared" ref="BW85:BW92" si="81">IF(BU85&lt;BW$7,"E, &lt;PRL",IF(BU85&gt;BW$7,"  ",))</f>
        <v xml:space="preserve">  </v>
      </c>
      <c r="BX85" s="643" t="str">
        <f t="shared" si="61"/>
        <v xml:space="preserve">  </v>
      </c>
      <c r="BY85" s="8">
        <v>3.9935839556591399</v>
      </c>
      <c r="BZ85" s="11"/>
      <c r="CA85" s="80">
        <v>1</v>
      </c>
      <c r="CB85" s="163" t="str">
        <f t="shared" ref="CB85:CB92" si="82">IF(BY85&lt;CB$7,"E, &lt;PRL",IF(BY85&gt;CB$7,"  ",))</f>
        <v xml:space="preserve">  </v>
      </c>
      <c r="CC85" s="643" t="str">
        <f t="shared" si="63"/>
        <v xml:space="preserve">  </v>
      </c>
      <c r="CD85" s="5">
        <f>BY85*(AE85/1000)</f>
        <v>0.42713984917049869</v>
      </c>
      <c r="CF85" s="174" t="str">
        <f t="shared" ref="CF85:CF92" si="83">IF(CD85&lt;CF$7,"E, &lt;PRL",IF(CD85&gt;CF$7,"  ",))</f>
        <v xml:space="preserve">  </v>
      </c>
      <c r="CG85" s="818" t="str">
        <f t="shared" si="64"/>
        <v xml:space="preserve">  </v>
      </c>
      <c r="CH85" s="793">
        <f>BY85/BQ85*100</f>
        <v>1.8330121693671215</v>
      </c>
      <c r="CI85" s="8">
        <v>6.8941145932272505</v>
      </c>
      <c r="CK85" s="163" t="str">
        <f t="shared" ref="CK85:CK92" si="84">IF(CI85&lt;CK$7,"E, &lt;PRL",IF(CI85&gt;CK$7,"  ",))</f>
        <v xml:space="preserve">  </v>
      </c>
      <c r="CL85" s="643" t="str">
        <f t="shared" si="66"/>
        <v xml:space="preserve">  </v>
      </c>
      <c r="CM85" s="24">
        <f>CI85*(AL85/1000)</f>
        <v>0.63770559987352038</v>
      </c>
      <c r="CN85" s="140"/>
      <c r="CO85" s="174" t="str">
        <f t="shared" si="38"/>
        <v xml:space="preserve">  </v>
      </c>
      <c r="CP85" s="818" t="str">
        <f t="shared" si="67"/>
        <v xml:space="preserve">  </v>
      </c>
      <c r="CQ85" s="11">
        <f>CI85/BQ85*100</f>
        <v>3.1643245983321968</v>
      </c>
      <c r="CR85" s="61">
        <f>100*CM85/BU85</f>
        <v>3.5809045653998628</v>
      </c>
    </row>
    <row r="86" spans="1:97" ht="15" x14ac:dyDescent="0.25">
      <c r="A86" s="906" t="s">
        <v>2152</v>
      </c>
      <c r="B86" s="425" t="s">
        <v>1258</v>
      </c>
      <c r="C86" s="305" t="s">
        <v>599</v>
      </c>
      <c r="D86" s="219">
        <v>9</v>
      </c>
      <c r="E86" s="305" t="s">
        <v>1856</v>
      </c>
      <c r="F86" s="472">
        <v>1</v>
      </c>
      <c r="G86" s="439">
        <v>11452800</v>
      </c>
      <c r="H86" s="419">
        <v>201101041550</v>
      </c>
      <c r="I86" s="419"/>
      <c r="J86" s="305" t="s">
        <v>131</v>
      </c>
      <c r="K86" s="911" t="s">
        <v>2615</v>
      </c>
      <c r="L86" s="415" t="s">
        <v>1696</v>
      </c>
      <c r="M86" s="219" t="s">
        <v>128</v>
      </c>
      <c r="N86" s="219"/>
      <c r="O86" s="219"/>
      <c r="P86" s="331">
        <v>40547</v>
      </c>
      <c r="Q86" s="328">
        <v>0.65972222222222199</v>
      </c>
      <c r="R86" s="305" t="s">
        <v>132</v>
      </c>
      <c r="S86" s="1" t="s">
        <v>148</v>
      </c>
      <c r="T86" s="3">
        <v>132.1</v>
      </c>
      <c r="U86" s="3">
        <v>142</v>
      </c>
      <c r="V86" s="7">
        <f t="shared" si="39"/>
        <v>9.9000000000000057</v>
      </c>
      <c r="W86" s="3">
        <v>180</v>
      </c>
      <c r="X86" s="138">
        <f t="shared" si="40"/>
        <v>55.000000000000036</v>
      </c>
      <c r="Y86" s="643" t="str">
        <f t="shared" si="48"/>
        <v xml:space="preserve">  </v>
      </c>
      <c r="Z86" s="1" t="s">
        <v>161</v>
      </c>
      <c r="AA86" s="3">
        <v>131.1</v>
      </c>
      <c r="AB86" s="3">
        <v>151.1</v>
      </c>
      <c r="AC86" s="7">
        <f t="shared" si="41"/>
        <v>20</v>
      </c>
      <c r="AD86" s="3">
        <v>181</v>
      </c>
      <c r="AE86" s="138">
        <f t="shared" si="75"/>
        <v>110.49723756906077</v>
      </c>
      <c r="AF86" s="643" t="str">
        <f t="shared" si="49"/>
        <v xml:space="preserve">  </v>
      </c>
      <c r="AG86" s="1" t="s">
        <v>174</v>
      </c>
      <c r="AH86" s="3">
        <v>131.69999999999999</v>
      </c>
      <c r="AI86" s="3">
        <v>167.7</v>
      </c>
      <c r="AJ86" s="138">
        <f t="shared" si="42"/>
        <v>36</v>
      </c>
      <c r="AK86" s="3">
        <v>233</v>
      </c>
      <c r="AL86" s="138">
        <f t="shared" si="76"/>
        <v>154.50643776824035</v>
      </c>
      <c r="AM86" s="643" t="str">
        <f t="shared" si="43"/>
        <v xml:space="preserve">  </v>
      </c>
      <c r="AN86" s="2">
        <f t="shared" si="77"/>
        <v>106.66789177910039</v>
      </c>
      <c r="AO86" s="2">
        <f t="shared" si="78"/>
        <v>49.863621070029446</v>
      </c>
      <c r="AP86" s="2">
        <f t="shared" si="68"/>
        <v>46.74660784830408</v>
      </c>
      <c r="AQ86" s="1">
        <f t="shared" si="79"/>
        <v>3</v>
      </c>
      <c r="AR86" s="643" t="str">
        <f t="shared" si="50"/>
        <v xml:space="preserve">  </v>
      </c>
      <c r="AT86" s="23" t="s">
        <v>191</v>
      </c>
      <c r="AU86" s="23" t="s">
        <v>191</v>
      </c>
      <c r="AV86" s="23" t="s">
        <v>191</v>
      </c>
      <c r="AW86" s="162" t="str">
        <f t="shared" si="46"/>
        <v xml:space="preserve">  </v>
      </c>
      <c r="AX86" s="643" t="str">
        <f t="shared" si="51"/>
        <v xml:space="preserve">  </v>
      </c>
      <c r="AY86" s="23" t="s">
        <v>191</v>
      </c>
      <c r="AZ86" s="23" t="s">
        <v>191</v>
      </c>
      <c r="BA86" s="23" t="s">
        <v>191</v>
      </c>
      <c r="BB86" s="162" t="str">
        <f t="shared" si="52"/>
        <v xml:space="preserve">  </v>
      </c>
      <c r="BC86" s="643" t="str">
        <f t="shared" si="53"/>
        <v xml:space="preserve">  </v>
      </c>
      <c r="BD86" s="794" t="s">
        <v>191</v>
      </c>
      <c r="BE86" s="249" t="s">
        <v>190</v>
      </c>
      <c r="BF86" s="33">
        <v>4.0706627196354326</v>
      </c>
      <c r="BG86" s="123"/>
      <c r="BH86" s="162" t="str">
        <f t="shared" si="25"/>
        <v xml:space="preserve">  </v>
      </c>
      <c r="BI86" s="643" t="str">
        <f t="shared" si="54"/>
        <v xml:space="preserve">  </v>
      </c>
      <c r="BJ86" s="24" t="s">
        <v>245</v>
      </c>
      <c r="BK86" s="24">
        <v>0.11146122527755956</v>
      </c>
      <c r="BL86" s="24"/>
      <c r="BM86" s="162" t="str">
        <f t="shared" si="55"/>
        <v xml:space="preserve">  </v>
      </c>
      <c r="BN86" s="818" t="str">
        <f t="shared" si="56"/>
        <v xml:space="preserve">  </v>
      </c>
      <c r="BO86" s="942" t="str">
        <f t="shared" si="57"/>
        <v xml:space="preserve">  </v>
      </c>
      <c r="BP86" s="826">
        <f>BK86/BF86*100</f>
        <v>2.7381591881810827</v>
      </c>
      <c r="BQ86" s="34">
        <v>127.29181010827146</v>
      </c>
      <c r="BR86" s="96"/>
      <c r="BS86" s="163" t="str">
        <f t="shared" si="80"/>
        <v xml:space="preserve">  </v>
      </c>
      <c r="BT86" s="818" t="str">
        <f t="shared" si="59"/>
        <v xml:space="preserve">  </v>
      </c>
      <c r="BU86" s="10">
        <f>BQ86*(X86/1000)</f>
        <v>7.0010495559549346</v>
      </c>
      <c r="BW86" s="163" t="str">
        <f t="shared" si="81"/>
        <v xml:space="preserve">  </v>
      </c>
      <c r="BX86" s="643" t="str">
        <f t="shared" si="61"/>
        <v xml:space="preserve">  </v>
      </c>
      <c r="BY86" s="8">
        <v>1.2055827074498953</v>
      </c>
      <c r="BZ86" s="11"/>
      <c r="CA86" s="80">
        <v>1</v>
      </c>
      <c r="CB86" s="163" t="str">
        <f t="shared" si="82"/>
        <v xml:space="preserve">  </v>
      </c>
      <c r="CC86" s="643" t="str">
        <f t="shared" si="63"/>
        <v xml:space="preserve">  </v>
      </c>
      <c r="CD86" s="5">
        <f>BY86*(AE86/1000)</f>
        <v>0.13321355883424257</v>
      </c>
      <c r="CF86" s="174" t="str">
        <f t="shared" si="83"/>
        <v xml:space="preserve">  </v>
      </c>
      <c r="CG86" s="818" t="str">
        <f t="shared" si="64"/>
        <v xml:space="preserve">  </v>
      </c>
      <c r="CH86" s="793">
        <f>BY86/BQ86*100</f>
        <v>0.94710155070028035</v>
      </c>
      <c r="CI86" s="8">
        <v>1.7431712627219587</v>
      </c>
      <c r="CK86" s="163" t="str">
        <f t="shared" si="84"/>
        <v>E, &lt;PRL</v>
      </c>
      <c r="CL86" s="643" t="str">
        <f t="shared" si="66"/>
        <v xml:space="preserve">  </v>
      </c>
      <c r="CM86" s="24">
        <f>CI86*(AL86/1000)</f>
        <v>0.26933118222313529</v>
      </c>
      <c r="CN86" s="140"/>
      <c r="CO86" s="174" t="str">
        <f t="shared" si="38"/>
        <v xml:space="preserve">  </v>
      </c>
      <c r="CP86" s="818" t="str">
        <f t="shared" si="67"/>
        <v xml:space="preserve">  </v>
      </c>
      <c r="CQ86" s="11">
        <f>CI86/BQ86*100</f>
        <v>1.3694292360516027</v>
      </c>
      <c r="CR86" s="61">
        <f>100*CM86/BU86</f>
        <v>3.8470115097821047</v>
      </c>
    </row>
    <row r="87" spans="1:97" ht="34.5" x14ac:dyDescent="0.25">
      <c r="A87" s="906" t="s">
        <v>2153</v>
      </c>
      <c r="B87" s="425" t="s">
        <v>1259</v>
      </c>
      <c r="C87" s="219" t="s">
        <v>599</v>
      </c>
      <c r="D87" s="219">
        <v>9</v>
      </c>
      <c r="E87" s="219" t="s">
        <v>1857</v>
      </c>
      <c r="F87" s="472">
        <v>1</v>
      </c>
      <c r="G87" s="419">
        <v>11452900</v>
      </c>
      <c r="H87" s="419">
        <v>201101041620</v>
      </c>
      <c r="I87" s="419"/>
      <c r="J87" s="219" t="s">
        <v>133</v>
      </c>
      <c r="K87" s="926" t="s">
        <v>2616</v>
      </c>
      <c r="L87" s="415" t="s">
        <v>746</v>
      </c>
      <c r="M87" s="219" t="s">
        <v>48</v>
      </c>
      <c r="N87" s="219"/>
      <c r="O87" s="219"/>
      <c r="P87" s="331">
        <v>40547</v>
      </c>
      <c r="Q87" s="328">
        <v>0.68055555555555503</v>
      </c>
      <c r="R87" s="219" t="s">
        <v>134</v>
      </c>
      <c r="S87" s="1" t="s">
        <v>149</v>
      </c>
      <c r="T87" s="3">
        <v>132.9</v>
      </c>
      <c r="U87" s="3">
        <v>141.30000000000001</v>
      </c>
      <c r="V87" s="7">
        <f t="shared" si="39"/>
        <v>8.4000000000000057</v>
      </c>
      <c r="W87" s="3">
        <v>125</v>
      </c>
      <c r="X87" s="138">
        <f t="shared" si="40"/>
        <v>67.200000000000045</v>
      </c>
      <c r="Y87" s="643" t="str">
        <f t="shared" si="48"/>
        <v xml:space="preserve">  </v>
      </c>
      <c r="Z87" s="1" t="s">
        <v>162</v>
      </c>
      <c r="AA87" s="3">
        <v>132</v>
      </c>
      <c r="AB87" s="3">
        <v>140.19999999999999</v>
      </c>
      <c r="AC87" s="7">
        <f t="shared" si="41"/>
        <v>8.1999999999999886</v>
      </c>
      <c r="AD87" s="3">
        <v>125</v>
      </c>
      <c r="AE87" s="138">
        <f t="shared" si="75"/>
        <v>65.599999999999909</v>
      </c>
      <c r="AF87" s="643" t="str">
        <f t="shared" si="49"/>
        <v xml:space="preserve">  </v>
      </c>
      <c r="AG87" s="1" t="s">
        <v>175</v>
      </c>
      <c r="AH87" s="3">
        <v>132.80000000000001</v>
      </c>
      <c r="AI87" s="3">
        <v>138.6</v>
      </c>
      <c r="AJ87" s="138">
        <f t="shared" si="42"/>
        <v>5.7999999999999829</v>
      </c>
      <c r="AK87" s="3">
        <v>171</v>
      </c>
      <c r="AL87" s="138">
        <f t="shared" si="76"/>
        <v>33.918128654970658</v>
      </c>
      <c r="AM87" s="643" t="str">
        <f t="shared" si="43"/>
        <v xml:space="preserve">  </v>
      </c>
      <c r="AN87" s="2">
        <f t="shared" si="77"/>
        <v>55.572709551656864</v>
      </c>
      <c r="AO87" s="2">
        <f t="shared" si="78"/>
        <v>18.770472965760508</v>
      </c>
      <c r="AP87" s="2">
        <f t="shared" si="68"/>
        <v>33.776422127326121</v>
      </c>
      <c r="AQ87" s="1">
        <f t="shared" si="79"/>
        <v>3</v>
      </c>
      <c r="AR87" s="643" t="str">
        <f t="shared" si="50"/>
        <v xml:space="preserve">  </v>
      </c>
      <c r="AT87" s="23" t="s">
        <v>191</v>
      </c>
      <c r="AU87" s="23" t="s">
        <v>191</v>
      </c>
      <c r="AV87" s="23" t="s">
        <v>191</v>
      </c>
      <c r="AW87" s="162" t="str">
        <f t="shared" si="46"/>
        <v xml:space="preserve">  </v>
      </c>
      <c r="AX87" s="643" t="str">
        <f t="shared" si="51"/>
        <v xml:space="preserve">  </v>
      </c>
      <c r="AY87" s="23" t="s">
        <v>191</v>
      </c>
      <c r="AZ87" s="23" t="s">
        <v>191</v>
      </c>
      <c r="BA87" s="23" t="s">
        <v>191</v>
      </c>
      <c r="BB87" s="162" t="str">
        <f t="shared" si="52"/>
        <v xml:space="preserve">  </v>
      </c>
      <c r="BC87" s="643" t="str">
        <f t="shared" si="53"/>
        <v xml:space="preserve">  </v>
      </c>
      <c r="BD87" s="794" t="s">
        <v>191</v>
      </c>
      <c r="BE87" s="249" t="s">
        <v>188</v>
      </c>
      <c r="BF87" s="33">
        <v>8.6572816736265494</v>
      </c>
      <c r="BG87" s="123"/>
      <c r="BH87" s="162" t="str">
        <f t="shared" si="25"/>
        <v xml:space="preserve">  </v>
      </c>
      <c r="BI87" s="643" t="str">
        <f t="shared" si="54"/>
        <v xml:space="preserve">  </v>
      </c>
      <c r="BJ87" s="24" t="s">
        <v>246</v>
      </c>
      <c r="BK87" s="24">
        <v>0.13291939025362048</v>
      </c>
      <c r="BL87" s="24"/>
      <c r="BM87" s="162" t="str">
        <f t="shared" si="55"/>
        <v xml:space="preserve">  </v>
      </c>
      <c r="BN87" s="818" t="str">
        <f t="shared" si="56"/>
        <v xml:space="preserve">  </v>
      </c>
      <c r="BO87" s="942" t="str">
        <f t="shared" si="57"/>
        <v xml:space="preserve">  </v>
      </c>
      <c r="BP87" s="826">
        <f>BK87/BF87*100</f>
        <v>1.5353478755178394</v>
      </c>
      <c r="BQ87" s="34">
        <v>251.38777053284684</v>
      </c>
      <c r="BR87" s="96"/>
      <c r="BS87" s="163" t="str">
        <f t="shared" si="80"/>
        <v xml:space="preserve">  </v>
      </c>
      <c r="BT87" s="818" t="str">
        <f t="shared" si="59"/>
        <v xml:space="preserve">  </v>
      </c>
      <c r="BU87" s="10">
        <f>BQ87*(X87/1000)</f>
        <v>16.893258179807322</v>
      </c>
      <c r="BW87" s="163" t="str">
        <f t="shared" si="81"/>
        <v xml:space="preserve">  </v>
      </c>
      <c r="BX87" s="643" t="str">
        <f t="shared" si="61"/>
        <v xml:space="preserve">  </v>
      </c>
      <c r="BY87" s="8">
        <v>4.3324651007216088</v>
      </c>
      <c r="BZ87" s="11"/>
      <c r="CA87" s="80">
        <v>1</v>
      </c>
      <c r="CB87" s="163" t="str">
        <f t="shared" si="82"/>
        <v xml:space="preserve">  </v>
      </c>
      <c r="CC87" s="643" t="str">
        <f t="shared" si="63"/>
        <v xml:space="preserve">  </v>
      </c>
      <c r="CD87" s="5">
        <f>BY87*(AE87/1000)</f>
        <v>0.28420971060733713</v>
      </c>
      <c r="CF87" s="174" t="str">
        <f t="shared" si="83"/>
        <v xml:space="preserve">  </v>
      </c>
      <c r="CG87" s="818" t="str">
        <f t="shared" si="64"/>
        <v xml:space="preserve">  </v>
      </c>
      <c r="CH87" s="793">
        <f>BY87/BQ87*100</f>
        <v>1.7234191987694645</v>
      </c>
      <c r="CI87" s="8">
        <v>6.9191707671765572</v>
      </c>
      <c r="CK87" s="163" t="str">
        <f t="shared" si="84"/>
        <v xml:space="preserve">  </v>
      </c>
      <c r="CL87" s="643" t="str">
        <f t="shared" si="66"/>
        <v xml:space="preserve">  </v>
      </c>
      <c r="CM87" s="24">
        <f>CI87*(AL87/1000)</f>
        <v>0.23468532426680652</v>
      </c>
      <c r="CN87" s="140"/>
      <c r="CO87" s="174" t="str">
        <f t="shared" si="38"/>
        <v xml:space="preserve">  </v>
      </c>
      <c r="CP87" s="818" t="str">
        <f t="shared" si="67"/>
        <v xml:space="preserve">  </v>
      </c>
      <c r="CQ87" s="11">
        <f>CI87/BQ87*100</f>
        <v>2.7523895663303497</v>
      </c>
      <c r="CR87" s="61">
        <f>100*CM87/BU87</f>
        <v>1.3892247532647564</v>
      </c>
    </row>
    <row r="88" spans="1:97" x14ac:dyDescent="0.25">
      <c r="A88" s="906" t="s">
        <v>2154</v>
      </c>
      <c r="B88" s="425" t="s">
        <v>1260</v>
      </c>
      <c r="C88" s="305" t="s">
        <v>601</v>
      </c>
      <c r="D88" s="305">
        <v>2</v>
      </c>
      <c r="E88" s="219" t="s">
        <v>1858</v>
      </c>
      <c r="F88" s="472">
        <v>4</v>
      </c>
      <c r="G88" s="419">
        <v>88888823</v>
      </c>
      <c r="H88" s="419">
        <v>201101060700</v>
      </c>
      <c r="I88" s="419"/>
      <c r="J88" s="219" t="s">
        <v>135</v>
      </c>
      <c r="K88" s="910" t="s">
        <v>137</v>
      </c>
      <c r="L88" s="418"/>
      <c r="M88" s="219" t="s">
        <v>46</v>
      </c>
      <c r="N88" s="219" t="s">
        <v>137</v>
      </c>
      <c r="O88" s="219" t="s">
        <v>47</v>
      </c>
      <c r="P88" s="332">
        <v>40549</v>
      </c>
      <c r="Q88" s="328">
        <v>0.29166666666666669</v>
      </c>
      <c r="R88" s="219" t="s">
        <v>136</v>
      </c>
      <c r="S88" s="1" t="s">
        <v>150</v>
      </c>
      <c r="T88" s="3">
        <v>133.4</v>
      </c>
      <c r="U88" s="3">
        <v>133</v>
      </c>
      <c r="V88" s="7">
        <f t="shared" si="39"/>
        <v>-0.40000000000000568</v>
      </c>
      <c r="W88" s="3">
        <v>1580</v>
      </c>
      <c r="X88" s="138">
        <f t="shared" si="40"/>
        <v>-0.25316455696202889</v>
      </c>
      <c r="Y88" s="643" t="str">
        <f t="shared" si="48"/>
        <v>&lt;MDL</v>
      </c>
      <c r="Z88" s="1" t="s">
        <v>163</v>
      </c>
      <c r="AA88" s="3">
        <v>133</v>
      </c>
      <c r="AB88" s="3">
        <v>132.30000000000001</v>
      </c>
      <c r="AC88" s="7">
        <f t="shared" si="41"/>
        <v>-0.69999999999998863</v>
      </c>
      <c r="AD88" s="3">
        <v>2042</v>
      </c>
      <c r="AE88" s="138">
        <f t="shared" si="75"/>
        <v>-0.34280117531830984</v>
      </c>
      <c r="AF88" s="643" t="str">
        <f t="shared" si="49"/>
        <v>&lt;MDL</v>
      </c>
      <c r="AG88" s="1" t="s">
        <v>176</v>
      </c>
      <c r="AH88" s="3">
        <v>132.19999999999999</v>
      </c>
      <c r="AI88" s="3">
        <v>131.9</v>
      </c>
      <c r="AJ88" s="138">
        <f t="shared" si="42"/>
        <v>-0.29999999999998295</v>
      </c>
      <c r="AK88" s="3">
        <v>1760</v>
      </c>
      <c r="AL88" s="138">
        <f t="shared" si="76"/>
        <v>-0.17045454545453576</v>
      </c>
      <c r="AM88" s="643" t="str">
        <f t="shared" si="43"/>
        <v>&lt;MDL</v>
      </c>
      <c r="AN88" s="2">
        <f t="shared" si="77"/>
        <v>-0.25547342591162481</v>
      </c>
      <c r="AO88" s="2">
        <f t="shared" si="78"/>
        <v>8.6196510156850259E-2</v>
      </c>
      <c r="AP88" s="2">
        <f t="shared" si="68"/>
        <v>-33.73991241917583</v>
      </c>
      <c r="AQ88" s="1">
        <f t="shared" si="79"/>
        <v>3</v>
      </c>
      <c r="AR88" s="643" t="str">
        <f t="shared" si="50"/>
        <v>&lt;MDL</v>
      </c>
      <c r="AT88" s="23" t="s">
        <v>191</v>
      </c>
      <c r="AU88" s="23" t="s">
        <v>191</v>
      </c>
      <c r="AV88" s="23" t="s">
        <v>191</v>
      </c>
      <c r="AW88" s="162" t="str">
        <f t="shared" si="46"/>
        <v xml:space="preserve">  </v>
      </c>
      <c r="AX88" s="643" t="str">
        <f t="shared" si="51"/>
        <v xml:space="preserve">  </v>
      </c>
      <c r="AY88" s="23" t="s">
        <v>191</v>
      </c>
      <c r="AZ88" s="23" t="s">
        <v>191</v>
      </c>
      <c r="BA88" s="23" t="s">
        <v>191</v>
      </c>
      <c r="BB88" s="162" t="str">
        <f t="shared" si="52"/>
        <v xml:space="preserve">  </v>
      </c>
      <c r="BC88" s="643" t="str">
        <f t="shared" si="53"/>
        <v xml:space="preserve">  </v>
      </c>
      <c r="BD88" s="794" t="s">
        <v>191</v>
      </c>
      <c r="BE88" s="249" t="s">
        <v>189</v>
      </c>
      <c r="BF88" s="100">
        <v>-6.3640864135400363E-2</v>
      </c>
      <c r="BG88" s="99" t="s">
        <v>88</v>
      </c>
      <c r="BH88" s="162" t="str">
        <f t="shared" si="25"/>
        <v>E, &lt;PRL</v>
      </c>
      <c r="BI88" s="643" t="str">
        <f t="shared" si="54"/>
        <v>&lt;MDL</v>
      </c>
      <c r="BJ88" s="24" t="s">
        <v>247</v>
      </c>
      <c r="BK88" s="24">
        <v>9.9878571697715919E-3</v>
      </c>
      <c r="BL88" s="24"/>
      <c r="BM88" s="162" t="str">
        <f t="shared" si="55"/>
        <v>E, &lt;PRL</v>
      </c>
      <c r="BN88" s="818" t="str">
        <f t="shared" si="56"/>
        <v>E, &lt;RL</v>
      </c>
      <c r="BO88" s="942" t="str">
        <f t="shared" si="57"/>
        <v>&lt;MDL</v>
      </c>
      <c r="BP88" s="829" t="s">
        <v>88</v>
      </c>
      <c r="BQ88" s="36">
        <v>1.5229838763002259E-2</v>
      </c>
      <c r="BR88" s="102"/>
      <c r="BS88" s="163" t="str">
        <f t="shared" si="80"/>
        <v>E, &lt;PRL</v>
      </c>
      <c r="BT88" s="818" t="str">
        <f>IF(BQ88&lt;BU$3,"&lt;MDL",IF(BQ88&lt;BU$4,"E, &lt;RL",IF(BQ88&gt;BU$4,"  ",)))</f>
        <v>&lt;MDL</v>
      </c>
      <c r="BU88" s="854">
        <v>9.6391384575963655E-3</v>
      </c>
      <c r="BV88" s="11"/>
      <c r="BW88" s="163" t="str">
        <f t="shared" si="81"/>
        <v>E, &lt;PRL</v>
      </c>
      <c r="BX88" s="643" t="str">
        <f t="shared" si="61"/>
        <v>&lt;MDL</v>
      </c>
      <c r="BY88" s="555" t="s">
        <v>88</v>
      </c>
      <c r="BZ88" s="11"/>
      <c r="CA88" s="80">
        <v>1</v>
      </c>
      <c r="CB88" s="163" t="str">
        <f t="shared" si="82"/>
        <v xml:space="preserve">  </v>
      </c>
      <c r="CC88" s="643" t="s">
        <v>88</v>
      </c>
      <c r="CD88" s="188">
        <v>0</v>
      </c>
      <c r="CF88" s="174" t="str">
        <f t="shared" si="83"/>
        <v>E, &lt;PRL</v>
      </c>
      <c r="CG88" s="818" t="str">
        <f t="shared" si="64"/>
        <v>&lt;MDL</v>
      </c>
      <c r="CH88" s="829" t="s">
        <v>88</v>
      </c>
      <c r="CI88" s="8" t="s">
        <v>88</v>
      </c>
      <c r="CK88" s="163" t="str">
        <f t="shared" si="84"/>
        <v xml:space="preserve">  </v>
      </c>
      <c r="CL88" s="818" t="s">
        <v>88</v>
      </c>
      <c r="CM88" s="8" t="s">
        <v>88</v>
      </c>
      <c r="CN88" s="140"/>
      <c r="CO88" s="174" t="str">
        <f t="shared" si="38"/>
        <v xml:space="preserve">  </v>
      </c>
      <c r="CP88" s="818" t="s">
        <v>88</v>
      </c>
      <c r="CQ88" s="8" t="s">
        <v>88</v>
      </c>
      <c r="CR88" s="61"/>
    </row>
    <row r="89" spans="1:97" ht="30" x14ac:dyDescent="0.25">
      <c r="A89" s="906" t="s">
        <v>2155</v>
      </c>
      <c r="B89" s="425" t="s">
        <v>1261</v>
      </c>
      <c r="C89" s="219" t="s">
        <v>599</v>
      </c>
      <c r="D89" s="219">
        <v>9</v>
      </c>
      <c r="E89" s="219" t="s">
        <v>1859</v>
      </c>
      <c r="F89" s="472">
        <v>1</v>
      </c>
      <c r="G89" s="419">
        <v>11452600</v>
      </c>
      <c r="H89" s="419">
        <v>201101260900</v>
      </c>
      <c r="I89" s="419"/>
      <c r="J89" s="219" t="s">
        <v>193</v>
      </c>
      <c r="K89" s="926" t="s">
        <v>2614</v>
      </c>
      <c r="L89" s="413" t="s">
        <v>1694</v>
      </c>
      <c r="M89" s="219" t="s">
        <v>43</v>
      </c>
      <c r="N89" s="219"/>
      <c r="O89" s="304"/>
      <c r="P89" s="331">
        <v>40569</v>
      </c>
      <c r="Q89" s="328">
        <v>0.375</v>
      </c>
      <c r="R89" s="219" t="s">
        <v>212</v>
      </c>
      <c r="S89" s="9" t="s">
        <v>248</v>
      </c>
      <c r="T89" s="7">
        <v>133.4</v>
      </c>
      <c r="U89" s="7">
        <f>0.1371*1000</f>
        <v>137.1</v>
      </c>
      <c r="V89" s="7">
        <f t="shared" si="39"/>
        <v>3.6999999999999886</v>
      </c>
      <c r="W89" s="7">
        <v>1163</v>
      </c>
      <c r="X89" s="138">
        <f t="shared" si="40"/>
        <v>3.1814273430782363</v>
      </c>
      <c r="Y89" s="643" t="str">
        <f t="shared" si="48"/>
        <v xml:space="preserve">  </v>
      </c>
      <c r="Z89" s="1" t="s">
        <v>259</v>
      </c>
      <c r="AA89" s="3">
        <v>131.4</v>
      </c>
      <c r="AB89" s="3">
        <v>142.4</v>
      </c>
      <c r="AC89" s="7">
        <f t="shared" si="41"/>
        <v>11</v>
      </c>
      <c r="AD89" s="3">
        <v>1297</v>
      </c>
      <c r="AE89" s="138">
        <f t="shared" si="75"/>
        <v>8.4811102544333075</v>
      </c>
      <c r="AF89" s="643" t="str">
        <f t="shared" si="49"/>
        <v xml:space="preserve">  </v>
      </c>
      <c r="AG89" s="9" t="s">
        <v>270</v>
      </c>
      <c r="AH89" s="9" t="s">
        <v>271</v>
      </c>
      <c r="AI89" s="9">
        <v>145.1</v>
      </c>
      <c r="AJ89" s="138">
        <f t="shared" si="42"/>
        <v>12.900000000000006</v>
      </c>
      <c r="AK89" s="9">
        <v>1917</v>
      </c>
      <c r="AL89" s="138">
        <f t="shared" si="76"/>
        <v>6.729264475743352</v>
      </c>
      <c r="AM89" s="643" t="str">
        <f t="shared" si="43"/>
        <v xml:space="preserve">  </v>
      </c>
      <c r="AN89" s="2">
        <f t="shared" si="77"/>
        <v>6.1306006910849655</v>
      </c>
      <c r="AO89" s="2">
        <f t="shared" si="78"/>
        <v>2.7000849033916232</v>
      </c>
      <c r="AP89" s="2">
        <f t="shared" si="68"/>
        <v>44.042746207856091</v>
      </c>
      <c r="AQ89" s="1">
        <f t="shared" si="79"/>
        <v>3</v>
      </c>
      <c r="AR89" s="643" t="str">
        <f t="shared" si="50"/>
        <v xml:space="preserve">  </v>
      </c>
      <c r="AT89" s="23" t="s">
        <v>191</v>
      </c>
      <c r="AU89" s="23" t="s">
        <v>191</v>
      </c>
      <c r="AV89" s="23" t="s">
        <v>191</v>
      </c>
      <c r="AW89" s="162" t="str">
        <f t="shared" si="46"/>
        <v xml:space="preserve">  </v>
      </c>
      <c r="AX89" s="643" t="str">
        <f t="shared" si="51"/>
        <v xml:space="preserve">  </v>
      </c>
      <c r="AY89" s="23" t="s">
        <v>191</v>
      </c>
      <c r="AZ89" s="23" t="s">
        <v>191</v>
      </c>
      <c r="BA89" s="23" t="s">
        <v>191</v>
      </c>
      <c r="BB89" s="162" t="str">
        <f t="shared" si="52"/>
        <v xml:space="preserve">  </v>
      </c>
      <c r="BC89" s="643" t="str">
        <f t="shared" si="53"/>
        <v xml:space="preserve">  </v>
      </c>
      <c r="BD89" s="794" t="s">
        <v>191</v>
      </c>
      <c r="BE89" s="5" t="s">
        <v>459</v>
      </c>
      <c r="BF89" s="102">
        <v>1.6432534382383039</v>
      </c>
      <c r="BG89" s="140"/>
      <c r="BH89" s="162" t="str">
        <f t="shared" si="25"/>
        <v xml:space="preserve">  </v>
      </c>
      <c r="BI89" s="643" t="str">
        <f t="shared" si="54"/>
        <v xml:space="preserve">  </v>
      </c>
      <c r="BJ89" s="249" t="s">
        <v>485</v>
      </c>
      <c r="BK89" s="24">
        <v>7.4520092507048538E-2</v>
      </c>
      <c r="BL89" s="24"/>
      <c r="BM89" s="162" t="str">
        <f t="shared" si="55"/>
        <v xml:space="preserve">  </v>
      </c>
      <c r="BN89" s="818" t="str">
        <f t="shared" si="56"/>
        <v xml:space="preserve">  </v>
      </c>
      <c r="BO89" s="942" t="str">
        <f t="shared" si="57"/>
        <v xml:space="preserve">  </v>
      </c>
      <c r="BP89" s="826">
        <f>BK89/BF89*100</f>
        <v>4.5349117046083833</v>
      </c>
      <c r="BQ89" s="21">
        <v>872.43907916952912</v>
      </c>
      <c r="BR89" s="103"/>
      <c r="BS89" s="163" t="str">
        <f t="shared" si="80"/>
        <v xml:space="preserve">  </v>
      </c>
      <c r="BT89" s="818" t="str">
        <f t="shared" si="59"/>
        <v xml:space="preserve">  </v>
      </c>
      <c r="BU89" s="10">
        <f>BQ89*(X89/1000)</f>
        <v>2.7756015416399378</v>
      </c>
      <c r="BV89" s="24"/>
      <c r="BW89" s="163" t="str">
        <f t="shared" si="81"/>
        <v>E, &lt;PRL</v>
      </c>
      <c r="BX89" s="643" t="str">
        <f t="shared" si="61"/>
        <v>E, &lt;RL</v>
      </c>
      <c r="BY89" s="8">
        <v>8.6559544485104301</v>
      </c>
      <c r="BZ89" s="11"/>
      <c r="CA89" s="80">
        <v>1</v>
      </c>
      <c r="CB89" s="163" t="str">
        <f t="shared" si="82"/>
        <v xml:space="preserve">  </v>
      </c>
      <c r="CC89" s="643" t="str">
        <f t="shared" si="63"/>
        <v xml:space="preserve">  </v>
      </c>
      <c r="CD89" s="24">
        <f>BY89*(AE89/1000)</f>
        <v>7.3412104035169415E-2</v>
      </c>
      <c r="CE89" s="24"/>
      <c r="CF89" s="174" t="str">
        <f t="shared" si="83"/>
        <v xml:space="preserve">  </v>
      </c>
      <c r="CG89" s="818" t="str">
        <f t="shared" si="64"/>
        <v>&lt;MDL</v>
      </c>
      <c r="CH89" s="793">
        <f>BY89/BQ89*100</f>
        <v>0.99215574533295714</v>
      </c>
      <c r="CI89" s="11">
        <v>7.5665089099500573</v>
      </c>
      <c r="CJ89" s="24"/>
      <c r="CK89" s="163" t="str">
        <f t="shared" si="84"/>
        <v xml:space="preserve">  </v>
      </c>
      <c r="CL89" s="643" t="str">
        <f t="shared" si="66"/>
        <v xml:space="preserve">  </v>
      </c>
      <c r="CM89" s="24">
        <f>CI89*(AL89/1000)</f>
        <v>5.0917039613122474E-2</v>
      </c>
      <c r="CN89" s="140"/>
      <c r="CO89" s="174" t="str">
        <f t="shared" si="38"/>
        <v>E, &lt;PRL</v>
      </c>
      <c r="CP89" s="818" t="str">
        <f t="shared" si="67"/>
        <v>&lt;MDL</v>
      </c>
      <c r="CQ89" s="11">
        <f>CI89/BQ89*100</f>
        <v>0.86728220807722001</v>
      </c>
      <c r="CR89" s="61" t="s">
        <v>2618</v>
      </c>
    </row>
    <row r="90" spans="1:97" ht="34.5" x14ac:dyDescent="0.25">
      <c r="A90" s="906" t="s">
        <v>2156</v>
      </c>
      <c r="B90" s="425" t="s">
        <v>1262</v>
      </c>
      <c r="C90" s="219" t="s">
        <v>599</v>
      </c>
      <c r="D90" s="219">
        <v>7</v>
      </c>
      <c r="E90" s="219" t="s">
        <v>1860</v>
      </c>
      <c r="F90" s="472">
        <v>1</v>
      </c>
      <c r="G90" s="419">
        <v>11452900</v>
      </c>
      <c r="H90" s="419">
        <v>201101260940</v>
      </c>
      <c r="I90" s="419"/>
      <c r="J90" s="219" t="s">
        <v>194</v>
      </c>
      <c r="K90" s="926" t="s">
        <v>2616</v>
      </c>
      <c r="L90" s="415" t="s">
        <v>746</v>
      </c>
      <c r="M90" s="219" t="s">
        <v>48</v>
      </c>
      <c r="N90" s="219"/>
      <c r="O90" s="304"/>
      <c r="P90" s="331">
        <v>40569</v>
      </c>
      <c r="Q90" s="328">
        <v>0.40277777777777801</v>
      </c>
      <c r="R90" s="219" t="s">
        <v>213</v>
      </c>
      <c r="S90" s="9" t="s">
        <v>249</v>
      </c>
      <c r="T90" s="7">
        <v>134.1</v>
      </c>
      <c r="U90" s="7">
        <f>1000*0.1434</f>
        <v>143.4</v>
      </c>
      <c r="V90" s="7">
        <f t="shared" si="39"/>
        <v>9.3000000000000114</v>
      </c>
      <c r="W90" s="7">
        <v>484</v>
      </c>
      <c r="X90" s="138">
        <f t="shared" si="40"/>
        <v>19.214876033057877</v>
      </c>
      <c r="Y90" s="643" t="str">
        <f t="shared" si="48"/>
        <v xml:space="preserve">  </v>
      </c>
      <c r="Z90" s="1" t="s">
        <v>260</v>
      </c>
      <c r="AA90" s="3">
        <v>132.9</v>
      </c>
      <c r="AB90" s="3">
        <v>138.30000000000001</v>
      </c>
      <c r="AC90" s="7">
        <f t="shared" si="41"/>
        <v>5.4000000000000057</v>
      </c>
      <c r="AD90" s="3">
        <v>450</v>
      </c>
      <c r="AE90" s="138">
        <f t="shared" si="75"/>
        <v>12.000000000000012</v>
      </c>
      <c r="AF90" s="643" t="str">
        <f t="shared" si="49"/>
        <v xml:space="preserve">  </v>
      </c>
      <c r="AG90" s="9" t="s">
        <v>272</v>
      </c>
      <c r="AH90" s="9" t="s">
        <v>273</v>
      </c>
      <c r="AI90" s="9">
        <v>144.19999999999999</v>
      </c>
      <c r="AJ90" s="138">
        <f t="shared" si="42"/>
        <v>10.899999999999977</v>
      </c>
      <c r="AK90" s="9">
        <v>546</v>
      </c>
      <c r="AL90" s="138">
        <f t="shared" si="76"/>
        <v>19.963369963369921</v>
      </c>
      <c r="AM90" s="643" t="str">
        <f t="shared" si="43"/>
        <v xml:space="preserve">  </v>
      </c>
      <c r="AN90" s="2">
        <f t="shared" si="77"/>
        <v>17.059415332142603</v>
      </c>
      <c r="AO90" s="2">
        <f t="shared" si="78"/>
        <v>4.3975360621907393</v>
      </c>
      <c r="AP90" s="2">
        <f t="shared" si="68"/>
        <v>25.777765395658637</v>
      </c>
      <c r="AQ90" s="1">
        <f t="shared" si="79"/>
        <v>3</v>
      </c>
      <c r="AR90" s="643" t="str">
        <f t="shared" si="50"/>
        <v xml:space="preserve">  </v>
      </c>
      <c r="AT90" s="23" t="s">
        <v>191</v>
      </c>
      <c r="AU90" s="23" t="s">
        <v>191</v>
      </c>
      <c r="AV90" s="23" t="s">
        <v>191</v>
      </c>
      <c r="AW90" s="162" t="str">
        <f t="shared" si="46"/>
        <v xml:space="preserve">  </v>
      </c>
      <c r="AX90" s="643" t="str">
        <f t="shared" si="51"/>
        <v xml:space="preserve">  </v>
      </c>
      <c r="AY90" s="23" t="s">
        <v>191</v>
      </c>
      <c r="AZ90" s="23" t="s">
        <v>191</v>
      </c>
      <c r="BA90" s="23" t="s">
        <v>191</v>
      </c>
      <c r="BB90" s="162" t="str">
        <f t="shared" si="52"/>
        <v xml:space="preserve">  </v>
      </c>
      <c r="BC90" s="643" t="str">
        <f t="shared" si="53"/>
        <v xml:space="preserve">  </v>
      </c>
      <c r="BD90" s="794" t="s">
        <v>191</v>
      </c>
      <c r="BE90" s="5" t="s">
        <v>460</v>
      </c>
      <c r="BF90" s="102">
        <v>4.7162556658854911</v>
      </c>
      <c r="BG90" s="140"/>
      <c r="BH90" s="162" t="str">
        <f t="shared" si="25"/>
        <v xml:space="preserve">  </v>
      </c>
      <c r="BI90" s="643" t="str">
        <f t="shared" si="54"/>
        <v xml:space="preserve">  </v>
      </c>
      <c r="BJ90" s="249" t="s">
        <v>486</v>
      </c>
      <c r="BK90" s="24">
        <v>0.53391495512050269</v>
      </c>
      <c r="BL90" s="24"/>
      <c r="BM90" s="162" t="str">
        <f t="shared" si="55"/>
        <v xml:space="preserve">  </v>
      </c>
      <c r="BN90" s="818" t="str">
        <f t="shared" si="56"/>
        <v xml:space="preserve">  </v>
      </c>
      <c r="BO90" s="942" t="str">
        <f t="shared" si="57"/>
        <v xml:space="preserve">  </v>
      </c>
      <c r="BP90" s="826">
        <f>BK90/BF90*100</f>
        <v>11.320738164864915</v>
      </c>
      <c r="BQ90" s="21">
        <v>424.90806309793629</v>
      </c>
      <c r="BR90" s="103"/>
      <c r="BS90" s="163" t="str">
        <f t="shared" si="80"/>
        <v xml:space="preserve">  </v>
      </c>
      <c r="BT90" s="818" t="str">
        <f t="shared" si="59"/>
        <v xml:space="preserve">  </v>
      </c>
      <c r="BU90" s="10">
        <f>BQ90*(X90/1000)</f>
        <v>8.1645557578735808</v>
      </c>
      <c r="BV90" s="24"/>
      <c r="BW90" s="163" t="str">
        <f t="shared" si="81"/>
        <v xml:space="preserve">  </v>
      </c>
      <c r="BX90" s="643" t="str">
        <f t="shared" si="61"/>
        <v xml:space="preserve">  </v>
      </c>
      <c r="BY90" s="8">
        <v>30.195146890460766</v>
      </c>
      <c r="BZ90" s="11"/>
      <c r="CA90" s="80">
        <v>1</v>
      </c>
      <c r="CB90" s="163" t="str">
        <f t="shared" si="82"/>
        <v xml:space="preserve">  </v>
      </c>
      <c r="CC90" s="643" t="str">
        <f t="shared" si="63"/>
        <v xml:space="preserve">  </v>
      </c>
      <c r="CD90" s="24">
        <f>BY90*(AE90/1000)</f>
        <v>0.36234176268552959</v>
      </c>
      <c r="CE90" s="24"/>
      <c r="CF90" s="174" t="str">
        <f t="shared" si="83"/>
        <v xml:space="preserve">  </v>
      </c>
      <c r="CG90" s="818" t="str">
        <f t="shared" si="64"/>
        <v xml:space="preserve">  </v>
      </c>
      <c r="CH90" s="793">
        <f>BY90/BQ90*100</f>
        <v>7.1062776898872695</v>
      </c>
      <c r="CI90" s="11">
        <v>7.6714265842236555</v>
      </c>
      <c r="CJ90" s="11"/>
      <c r="CK90" s="163" t="str">
        <f t="shared" si="84"/>
        <v xml:space="preserve">  </v>
      </c>
      <c r="CL90" s="643" t="str">
        <f t="shared" si="66"/>
        <v xml:space="preserve">  </v>
      </c>
      <c r="CM90" s="24">
        <f>CI90*(AL90/1000)</f>
        <v>0.15314752704768803</v>
      </c>
      <c r="CN90" s="140"/>
      <c r="CO90" s="174" t="str">
        <f t="shared" si="38"/>
        <v>E, &lt;PRL</v>
      </c>
      <c r="CP90" s="818" t="str">
        <f t="shared" si="67"/>
        <v>E, &lt;RL</v>
      </c>
      <c r="CQ90" s="11">
        <f>CI90/BQ90*100</f>
        <v>1.8054321041338965</v>
      </c>
      <c r="CR90" s="61">
        <f>100*CM90/BU90</f>
        <v>1.8757606854481763</v>
      </c>
    </row>
    <row r="91" spans="1:97" ht="34.5" x14ac:dyDescent="0.25">
      <c r="A91" s="906" t="s">
        <v>2157</v>
      </c>
      <c r="B91" s="421" t="s">
        <v>1263</v>
      </c>
      <c r="C91" s="310" t="s">
        <v>600</v>
      </c>
      <c r="D91" s="310">
        <v>7</v>
      </c>
      <c r="E91" s="310" t="s">
        <v>1861</v>
      </c>
      <c r="F91" s="472">
        <v>4</v>
      </c>
      <c r="G91" s="309">
        <v>11452900</v>
      </c>
      <c r="H91" s="309">
        <v>201101260945</v>
      </c>
      <c r="I91" s="309"/>
      <c r="J91" s="310" t="s">
        <v>195</v>
      </c>
      <c r="K91" s="926" t="s">
        <v>2616</v>
      </c>
      <c r="L91" s="415" t="s">
        <v>746</v>
      </c>
      <c r="M91" s="310" t="s">
        <v>231</v>
      </c>
      <c r="N91" s="310"/>
      <c r="O91" s="373" t="s">
        <v>45</v>
      </c>
      <c r="P91" s="406">
        <v>40569</v>
      </c>
      <c r="Q91" s="407">
        <v>0.40625</v>
      </c>
      <c r="R91" s="310" t="s">
        <v>214</v>
      </c>
      <c r="S91" s="352" t="s">
        <v>250</v>
      </c>
      <c r="T91" s="314">
        <v>131.6</v>
      </c>
      <c r="U91" s="314">
        <f>1000*0.1385</f>
        <v>138.5</v>
      </c>
      <c r="V91" s="314">
        <f t="shared" si="39"/>
        <v>6.9000000000000057</v>
      </c>
      <c r="W91" s="314">
        <v>426</v>
      </c>
      <c r="X91" s="317">
        <f t="shared" si="40"/>
        <v>16.197183098591562</v>
      </c>
      <c r="Y91" s="643" t="str">
        <f t="shared" si="48"/>
        <v xml:space="preserve">  </v>
      </c>
      <c r="Z91" s="351" t="s">
        <v>261</v>
      </c>
      <c r="AA91" s="369">
        <v>131.30000000000001</v>
      </c>
      <c r="AB91" s="369">
        <v>138.5</v>
      </c>
      <c r="AC91" s="314">
        <f t="shared" si="41"/>
        <v>7.1999999999999886</v>
      </c>
      <c r="AD91" s="369">
        <v>325</v>
      </c>
      <c r="AE91" s="317">
        <f t="shared" si="75"/>
        <v>22.153846153846118</v>
      </c>
      <c r="AF91" s="643" t="str">
        <f t="shared" si="49"/>
        <v xml:space="preserve">  </v>
      </c>
      <c r="AG91" s="352" t="s">
        <v>274</v>
      </c>
      <c r="AH91" s="352" t="s">
        <v>275</v>
      </c>
      <c r="AI91" s="352">
        <v>142.69999999999999</v>
      </c>
      <c r="AJ91" s="317">
        <f t="shared" si="42"/>
        <v>9.8999999999999773</v>
      </c>
      <c r="AK91" s="352">
        <v>493</v>
      </c>
      <c r="AL91" s="317">
        <f t="shared" si="76"/>
        <v>20.08113590263687</v>
      </c>
      <c r="AM91" s="643" t="str">
        <f t="shared" si="43"/>
        <v xml:space="preserve">  </v>
      </c>
      <c r="AN91" s="354">
        <f t="shared" si="77"/>
        <v>19.477388385024852</v>
      </c>
      <c r="AO91" s="354">
        <f t="shared" si="78"/>
        <v>3.0238786330184495</v>
      </c>
      <c r="AP91" s="354">
        <f t="shared" si="68"/>
        <v>15.525072321006608</v>
      </c>
      <c r="AQ91" s="351">
        <f t="shared" si="79"/>
        <v>3</v>
      </c>
      <c r="AR91" s="643" t="str">
        <f t="shared" si="50"/>
        <v xml:space="preserve">  </v>
      </c>
      <c r="AS91" s="351"/>
      <c r="AT91" s="72" t="s">
        <v>191</v>
      </c>
      <c r="AU91" s="72" t="s">
        <v>191</v>
      </c>
      <c r="AV91" s="72" t="s">
        <v>191</v>
      </c>
      <c r="AW91" s="162" t="str">
        <f t="shared" si="46"/>
        <v xml:space="preserve">  </v>
      </c>
      <c r="AX91" s="643" t="str">
        <f t="shared" si="51"/>
        <v xml:space="preserve">  </v>
      </c>
      <c r="AY91" s="72" t="s">
        <v>191</v>
      </c>
      <c r="AZ91" s="72" t="s">
        <v>191</v>
      </c>
      <c r="BA91" s="72" t="s">
        <v>191</v>
      </c>
      <c r="BB91" s="162" t="str">
        <f t="shared" si="52"/>
        <v xml:space="preserve">  </v>
      </c>
      <c r="BC91" s="643" t="str">
        <f t="shared" si="53"/>
        <v xml:space="preserve">  </v>
      </c>
      <c r="BD91" s="795" t="s">
        <v>191</v>
      </c>
      <c r="BE91" s="348" t="s">
        <v>461</v>
      </c>
      <c r="BF91" s="345">
        <v>5.1527833577270368</v>
      </c>
      <c r="BG91" s="336"/>
      <c r="BH91" s="162" t="str">
        <f t="shared" si="25"/>
        <v xml:space="preserve">  </v>
      </c>
      <c r="BI91" s="643" t="str">
        <f t="shared" si="54"/>
        <v xml:space="preserve">  </v>
      </c>
      <c r="BJ91" s="340" t="s">
        <v>487</v>
      </c>
      <c r="BK91" s="345">
        <v>0.48058487836595098</v>
      </c>
      <c r="BL91" s="345">
        <v>4.1352537325355293E-2</v>
      </c>
      <c r="BM91" s="162" t="str">
        <f t="shared" si="55"/>
        <v xml:space="preserve">  </v>
      </c>
      <c r="BN91" s="818" t="str">
        <f t="shared" si="56"/>
        <v xml:space="preserve">  </v>
      </c>
      <c r="BO91" s="942" t="str">
        <f t="shared" si="57"/>
        <v xml:space="preserve">  </v>
      </c>
      <c r="BP91" s="827">
        <f>BK91/BF91*100</f>
        <v>9.3267045206795487</v>
      </c>
      <c r="BQ91" s="342">
        <v>199.61848435831558</v>
      </c>
      <c r="BR91" s="104"/>
      <c r="BS91" s="163" t="str">
        <f t="shared" si="80"/>
        <v xml:space="preserve">  </v>
      </c>
      <c r="BT91" s="818" t="str">
        <f t="shared" si="59"/>
        <v xml:space="preserve">  </v>
      </c>
      <c r="BU91" s="350">
        <f>BQ91*(X91/1000)</f>
        <v>3.2332571410149735</v>
      </c>
      <c r="BV91" s="345"/>
      <c r="BW91" s="163" t="str">
        <f t="shared" si="81"/>
        <v xml:space="preserve">  </v>
      </c>
      <c r="BX91" s="643" t="str">
        <f t="shared" si="61"/>
        <v xml:space="preserve">  </v>
      </c>
      <c r="BY91" s="315">
        <v>23.104479389042623</v>
      </c>
      <c r="BZ91" s="346"/>
      <c r="CA91" s="254">
        <v>1</v>
      </c>
      <c r="CB91" s="163" t="str">
        <f t="shared" si="82"/>
        <v xml:space="preserve">  </v>
      </c>
      <c r="CC91" s="643" t="str">
        <f t="shared" si="63"/>
        <v xml:space="preserve">  </v>
      </c>
      <c r="CD91" s="345">
        <f>BY91*(AE91/1000)</f>
        <v>0.5118530818495588</v>
      </c>
      <c r="CE91" s="345"/>
      <c r="CF91" s="174" t="str">
        <f t="shared" si="83"/>
        <v xml:space="preserve">  </v>
      </c>
      <c r="CG91" s="818" t="str">
        <f t="shared" si="64"/>
        <v xml:space="preserve">  </v>
      </c>
      <c r="CH91" s="838">
        <f>BY91/BQ91*100</f>
        <v>11.57431861248382</v>
      </c>
      <c r="CI91" s="346">
        <v>9.3455459471133455</v>
      </c>
      <c r="CJ91" s="346"/>
      <c r="CK91" s="163" t="str">
        <f t="shared" si="84"/>
        <v xml:space="preserve">  </v>
      </c>
      <c r="CL91" s="643" t="str">
        <f t="shared" si="66"/>
        <v xml:space="preserve">  </v>
      </c>
      <c r="CM91" s="345">
        <f>CI91*(AL91/1000)</f>
        <v>0.1876691782483203</v>
      </c>
      <c r="CN91" s="336"/>
      <c r="CO91" s="174" t="str">
        <f t="shared" si="38"/>
        <v>E, &lt;PRL</v>
      </c>
      <c r="CP91" s="818" t="str">
        <f t="shared" si="67"/>
        <v>E, &lt;RL</v>
      </c>
      <c r="CQ91" s="346">
        <f>CI91/BQ91*100</f>
        <v>4.6817036894930384</v>
      </c>
      <c r="CR91" s="347">
        <f>100*CM91/BU91</f>
        <v>5.8043381662309672</v>
      </c>
      <c r="CS91" s="274"/>
    </row>
    <row r="92" spans="1:97" x14ac:dyDescent="0.25">
      <c r="A92" s="906" t="s">
        <v>2158</v>
      </c>
      <c r="B92" s="425" t="s">
        <v>1264</v>
      </c>
      <c r="C92" s="305" t="s">
        <v>601</v>
      </c>
      <c r="D92" s="305">
        <v>2</v>
      </c>
      <c r="E92" s="18"/>
      <c r="F92" s="472">
        <v>4</v>
      </c>
      <c r="G92" s="419">
        <v>88888823</v>
      </c>
      <c r="H92" s="419">
        <v>201101270900</v>
      </c>
      <c r="I92" s="419"/>
      <c r="J92" s="18" t="s">
        <v>196</v>
      </c>
      <c r="K92" s="910" t="s">
        <v>137</v>
      </c>
      <c r="L92" s="418"/>
      <c r="M92" s="219" t="s">
        <v>46</v>
      </c>
      <c r="N92" s="18" t="s">
        <v>232</v>
      </c>
      <c r="O92" s="18" t="s">
        <v>47</v>
      </c>
      <c r="P92" s="292">
        <v>40570</v>
      </c>
      <c r="Q92" s="328">
        <v>0.375</v>
      </c>
      <c r="R92" s="18" t="s">
        <v>215</v>
      </c>
      <c r="S92" s="502" t="s">
        <v>251</v>
      </c>
      <c r="T92" s="137">
        <v>132.4</v>
      </c>
      <c r="U92" s="137">
        <v>133.20000000000002</v>
      </c>
      <c r="V92" s="137">
        <f t="shared" si="39"/>
        <v>0.80000000000001137</v>
      </c>
      <c r="W92" s="137">
        <v>1375</v>
      </c>
      <c r="X92" s="137">
        <f t="shared" si="40"/>
        <v>0.58181818181819012</v>
      </c>
      <c r="Y92" s="643" t="str">
        <f t="shared" si="48"/>
        <v>E, &lt;RL</v>
      </c>
      <c r="Z92" s="142" t="s">
        <v>262</v>
      </c>
      <c r="AA92" s="98">
        <v>132.69999999999999</v>
      </c>
      <c r="AB92" s="98">
        <v>132.80000000000001</v>
      </c>
      <c r="AC92" s="137">
        <f t="shared" si="41"/>
        <v>0.10000000000002274</v>
      </c>
      <c r="AD92" s="98">
        <v>1326</v>
      </c>
      <c r="AE92" s="137">
        <f t="shared" si="75"/>
        <v>7.5414781297151387E-2</v>
      </c>
      <c r="AF92" s="643" t="str">
        <f t="shared" si="49"/>
        <v>&lt;MDL</v>
      </c>
      <c r="AG92" s="502" t="s">
        <v>276</v>
      </c>
      <c r="AH92" s="502" t="s">
        <v>277</v>
      </c>
      <c r="AI92" s="502">
        <v>134.69999999999999</v>
      </c>
      <c r="AJ92" s="25">
        <f t="shared" si="42"/>
        <v>2.1999999999999886</v>
      </c>
      <c r="AK92" s="502">
        <v>1366</v>
      </c>
      <c r="AL92" s="25">
        <f t="shared" si="76"/>
        <v>1.6105417276720266</v>
      </c>
      <c r="AM92" s="643" t="str">
        <f t="shared" si="43"/>
        <v xml:space="preserve">  </v>
      </c>
      <c r="AN92" s="166">
        <f t="shared" si="77"/>
        <v>0.75592489692912268</v>
      </c>
      <c r="AO92" s="166">
        <f t="shared" si="78"/>
        <v>0.78223305130670739</v>
      </c>
      <c r="AP92" s="166">
        <f t="shared" si="68"/>
        <v>103.48026033862084</v>
      </c>
      <c r="AQ92" s="142">
        <f t="shared" si="79"/>
        <v>3</v>
      </c>
      <c r="AR92" s="643" t="str">
        <f t="shared" si="50"/>
        <v>E, &lt;RL</v>
      </c>
      <c r="AS92" s="142"/>
      <c r="AT92" s="23" t="s">
        <v>191</v>
      </c>
      <c r="AU92" s="23" t="s">
        <v>191</v>
      </c>
      <c r="AV92" s="23" t="s">
        <v>191</v>
      </c>
      <c r="AW92" s="162" t="str">
        <f t="shared" si="46"/>
        <v xml:space="preserve">  </v>
      </c>
      <c r="AX92" s="643" t="str">
        <f t="shared" si="51"/>
        <v xml:space="preserve">  </v>
      </c>
      <c r="AY92" s="23" t="s">
        <v>191</v>
      </c>
      <c r="AZ92" s="23" t="s">
        <v>191</v>
      </c>
      <c r="BA92" s="23" t="s">
        <v>191</v>
      </c>
      <c r="BB92" s="162" t="str">
        <f t="shared" si="52"/>
        <v xml:space="preserve">  </v>
      </c>
      <c r="BC92" s="643" t="str">
        <f t="shared" si="53"/>
        <v xml:space="preserve">  </v>
      </c>
      <c r="BD92" s="794" t="s">
        <v>191</v>
      </c>
      <c r="BE92" s="99" t="s">
        <v>462</v>
      </c>
      <c r="BF92" s="102">
        <v>1.0268715843724017E-2</v>
      </c>
      <c r="BG92" s="140"/>
      <c r="BH92" s="162" t="str">
        <f t="shared" si="25"/>
        <v>E, &lt;PRL</v>
      </c>
      <c r="BI92" s="643" t="str">
        <f t="shared" si="54"/>
        <v>&lt;MDL</v>
      </c>
      <c r="BJ92" s="40" t="s">
        <v>488</v>
      </c>
      <c r="BK92" s="40">
        <v>4.2828457926863128E-3</v>
      </c>
      <c r="BL92" s="40"/>
      <c r="BM92" s="162" t="str">
        <f t="shared" si="55"/>
        <v>E, &lt;PRL</v>
      </c>
      <c r="BN92" s="818" t="str">
        <f t="shared" si="56"/>
        <v>&lt;MDL</v>
      </c>
      <c r="BO92" s="942" t="str">
        <f t="shared" si="57"/>
        <v>&lt;MDL</v>
      </c>
      <c r="BP92" s="830">
        <f>BK92/BF92*100</f>
        <v>41.707705791702097</v>
      </c>
      <c r="BQ92" s="36">
        <v>8.4296153122205883E-2</v>
      </c>
      <c r="BR92" s="36"/>
      <c r="BS92" s="163" t="str">
        <f t="shared" si="80"/>
        <v>E, &lt;PRL</v>
      </c>
      <c r="BT92" s="818" t="str">
        <f>IF(BQ92&lt;BU$3,"&lt;MDL",IF(BQ92&lt;BU$4,"E, &lt;RL",IF(BQ92&gt;BU$4,"  ",)))</f>
        <v>E, &lt;RL</v>
      </c>
      <c r="BU92" s="854">
        <v>6.1306293179786094E-2</v>
      </c>
      <c r="BV92" s="41"/>
      <c r="BW92" s="163" t="str">
        <f t="shared" si="81"/>
        <v>E, &lt;PRL</v>
      </c>
      <c r="BX92" s="643" t="str">
        <f t="shared" si="61"/>
        <v>&lt;MDL</v>
      </c>
      <c r="BY92" s="881" t="s">
        <v>88</v>
      </c>
      <c r="BZ92" s="25"/>
      <c r="CA92" s="80">
        <v>1</v>
      </c>
      <c r="CB92" s="163" t="str">
        <f t="shared" si="82"/>
        <v xml:space="preserve">  </v>
      </c>
      <c r="CC92" s="643" t="s">
        <v>88</v>
      </c>
      <c r="CD92" s="188">
        <v>0</v>
      </c>
      <c r="CE92" s="40"/>
      <c r="CF92" s="174" t="str">
        <f t="shared" si="83"/>
        <v>E, &lt;PRL</v>
      </c>
      <c r="CG92" s="818" t="str">
        <f t="shared" si="64"/>
        <v>&lt;MDL</v>
      </c>
      <c r="CH92" s="828" t="s">
        <v>88</v>
      </c>
      <c r="CI92" s="25" t="s">
        <v>88</v>
      </c>
      <c r="CJ92" s="26"/>
      <c r="CK92" s="163" t="str">
        <f t="shared" si="84"/>
        <v xml:space="preserve">  </v>
      </c>
      <c r="CL92" s="818" t="s">
        <v>88</v>
      </c>
      <c r="CM92" s="25" t="s">
        <v>88</v>
      </c>
      <c r="CN92" s="140"/>
      <c r="CO92" s="174" t="str">
        <f t="shared" si="38"/>
        <v xml:space="preserve">  </v>
      </c>
      <c r="CP92" s="818" t="s">
        <v>88</v>
      </c>
      <c r="CQ92" s="25" t="s">
        <v>88</v>
      </c>
      <c r="CR92" s="61"/>
      <c r="CS92" s="140"/>
    </row>
    <row r="93" spans="1:97" x14ac:dyDescent="0.25">
      <c r="A93" s="906" t="s">
        <v>2159</v>
      </c>
      <c r="B93" s="425" t="s">
        <v>1265</v>
      </c>
      <c r="C93" s="219" t="s">
        <v>599</v>
      </c>
      <c r="D93" s="219">
        <v>9</v>
      </c>
      <c r="E93" s="219"/>
      <c r="F93" s="472">
        <v>1</v>
      </c>
      <c r="G93" s="439">
        <v>384144121403601</v>
      </c>
      <c r="H93" s="419">
        <v>201102021010</v>
      </c>
      <c r="I93" s="419"/>
      <c r="J93" s="219" t="s">
        <v>197</v>
      </c>
      <c r="K93" s="912" t="s">
        <v>1719</v>
      </c>
      <c r="L93" s="427" t="s">
        <v>1719</v>
      </c>
      <c r="M93" s="219" t="s">
        <v>1708</v>
      </c>
      <c r="N93" s="219" t="s">
        <v>233</v>
      </c>
      <c r="O93" s="304"/>
      <c r="P93" s="331">
        <v>40576</v>
      </c>
      <c r="Q93" s="328">
        <v>0.42361111111111099</v>
      </c>
      <c r="R93" s="219" t="s">
        <v>216</v>
      </c>
      <c r="S93" s="60"/>
      <c r="T93" s="105"/>
      <c r="U93" s="105"/>
      <c r="V93" s="105"/>
      <c r="W93" s="105"/>
      <c r="X93" s="539"/>
      <c r="Y93" s="539"/>
      <c r="Z93" s="539"/>
      <c r="AA93" s="539"/>
      <c r="AB93" s="539"/>
      <c r="AC93" s="539"/>
      <c r="AD93" s="539"/>
      <c r="AE93" s="539"/>
      <c r="AF93" s="539"/>
      <c r="AG93" s="539"/>
      <c r="AH93" s="539"/>
      <c r="AI93" s="539"/>
      <c r="AJ93" s="539"/>
      <c r="AK93" s="539"/>
      <c r="AL93" s="539"/>
      <c r="AM93" s="539"/>
      <c r="AN93" s="539"/>
      <c r="AO93" s="539"/>
      <c r="AP93" s="539"/>
      <c r="AQ93" s="539"/>
      <c r="AR93" s="539"/>
      <c r="AS93" s="539"/>
      <c r="AT93" s="5" t="s">
        <v>463</v>
      </c>
      <c r="AU93" s="106">
        <v>163.45368147731946</v>
      </c>
      <c r="AV93" s="106"/>
      <c r="AW93" s="162" t="str">
        <f t="shared" si="46"/>
        <v xml:space="preserve">  </v>
      </c>
      <c r="AX93" s="643" t="str">
        <f t="shared" si="51"/>
        <v xml:space="preserve">  </v>
      </c>
      <c r="AY93" s="6" t="s">
        <v>489</v>
      </c>
      <c r="AZ93" s="11">
        <v>3.5040660289875598</v>
      </c>
      <c r="BA93" s="24"/>
      <c r="BB93" s="162" t="str">
        <f t="shared" si="52"/>
        <v xml:space="preserve">  </v>
      </c>
      <c r="BC93" s="643" t="str">
        <f t="shared" si="53"/>
        <v xml:space="preserve">  </v>
      </c>
      <c r="BD93" s="793">
        <f>AZ93/AU93*100</f>
        <v>2.1437669664685877</v>
      </c>
      <c r="BE93" s="16"/>
      <c r="BF93" s="107" t="s">
        <v>960</v>
      </c>
      <c r="BG93" s="107"/>
      <c r="BH93" s="162"/>
      <c r="BI93" s="643" t="str">
        <f t="shared" si="54"/>
        <v xml:space="preserve">  </v>
      </c>
      <c r="BJ93" s="16"/>
      <c r="BK93" s="23" t="s">
        <v>960</v>
      </c>
      <c r="BL93" s="16"/>
      <c r="BM93" s="162"/>
      <c r="BN93" s="818" t="str">
        <f t="shared" si="56"/>
        <v xml:space="preserve">  </v>
      </c>
      <c r="BO93" s="942" t="str">
        <f t="shared" si="57"/>
        <v xml:space="preserve">  </v>
      </c>
      <c r="BP93" s="831"/>
      <c r="BQ93" s="108"/>
      <c r="BR93" s="108"/>
      <c r="BS93" s="108"/>
      <c r="BT93" s="108"/>
      <c r="BU93" s="16"/>
      <c r="BV93" s="16"/>
      <c r="BW93" s="16"/>
      <c r="BX93" s="16"/>
      <c r="BY93" s="46"/>
      <c r="BZ93" s="45"/>
      <c r="CA93" s="80">
        <v>1</v>
      </c>
      <c r="CB93" s="45"/>
      <c r="CC93" s="796"/>
      <c r="CD93" s="29"/>
      <c r="CE93" s="16"/>
      <c r="CF93" s="16"/>
      <c r="CG93" s="16"/>
      <c r="CH93" s="831"/>
      <c r="CI93" s="45"/>
      <c r="CJ93" s="45"/>
      <c r="CK93" s="45"/>
      <c r="CL93" s="45"/>
      <c r="CM93" s="16"/>
      <c r="CN93" s="16"/>
      <c r="CO93" s="16"/>
      <c r="CP93" s="16"/>
      <c r="CQ93" s="16"/>
      <c r="CR93" s="61"/>
    </row>
    <row r="94" spans="1:97" x14ac:dyDescent="0.25">
      <c r="A94" s="906" t="s">
        <v>2160</v>
      </c>
      <c r="B94" s="425" t="s">
        <v>1266</v>
      </c>
      <c r="C94" s="219" t="s">
        <v>599</v>
      </c>
      <c r="D94" s="219">
        <v>9</v>
      </c>
      <c r="E94" s="219"/>
      <c r="F94" s="472">
        <v>1</v>
      </c>
      <c r="G94" s="439">
        <v>384118121403201</v>
      </c>
      <c r="H94" s="419">
        <v>201102021150</v>
      </c>
      <c r="I94" s="419"/>
      <c r="J94" s="219" t="s">
        <v>198</v>
      </c>
      <c r="K94" s="911"/>
      <c r="L94" s="418" t="s">
        <v>1717</v>
      </c>
      <c r="M94" s="219" t="s">
        <v>1707</v>
      </c>
      <c r="N94" s="219" t="s">
        <v>234</v>
      </c>
      <c r="O94" s="304"/>
      <c r="P94" s="331">
        <v>40576</v>
      </c>
      <c r="Q94" s="328">
        <v>0.49305555555555602</v>
      </c>
      <c r="R94" s="219" t="s">
        <v>217</v>
      </c>
      <c r="S94" s="60"/>
      <c r="T94" s="105"/>
      <c r="U94" s="105"/>
      <c r="V94" s="105"/>
      <c r="W94" s="105"/>
      <c r="X94" s="539"/>
      <c r="Y94" s="539"/>
      <c r="Z94" s="539"/>
      <c r="AA94" s="539"/>
      <c r="AB94" s="539"/>
      <c r="AC94" s="539"/>
      <c r="AD94" s="539"/>
      <c r="AE94" s="539"/>
      <c r="AF94" s="539"/>
      <c r="AG94" s="539"/>
      <c r="AH94" s="539"/>
      <c r="AI94" s="539"/>
      <c r="AJ94" s="539"/>
      <c r="AK94" s="539"/>
      <c r="AL94" s="539"/>
      <c r="AM94" s="539"/>
      <c r="AN94" s="539"/>
      <c r="AO94" s="539"/>
      <c r="AP94" s="539"/>
      <c r="AQ94" s="539"/>
      <c r="AR94" s="539"/>
      <c r="AS94" s="539"/>
      <c r="AT94" s="5" t="s">
        <v>464</v>
      </c>
      <c r="AU94" s="106">
        <v>73.178428298362775</v>
      </c>
      <c r="AV94" s="106">
        <v>10.707370809660464</v>
      </c>
      <c r="AW94" s="162" t="str">
        <f t="shared" si="46"/>
        <v xml:space="preserve">  </v>
      </c>
      <c r="AX94" s="643" t="str">
        <f t="shared" si="51"/>
        <v xml:space="preserve">  </v>
      </c>
      <c r="AY94" s="6" t="s">
        <v>490</v>
      </c>
      <c r="AZ94" s="11">
        <v>5.3264179176761584</v>
      </c>
      <c r="BA94" s="24"/>
      <c r="BB94" s="162" t="str">
        <f t="shared" si="52"/>
        <v xml:space="preserve">  </v>
      </c>
      <c r="BC94" s="643" t="str">
        <f t="shared" si="53"/>
        <v xml:space="preserve">  </v>
      </c>
      <c r="BD94" s="793">
        <f>AZ94/AU94*100</f>
        <v>7.2786722009924976</v>
      </c>
      <c r="BE94" s="16"/>
      <c r="BF94" s="107" t="s">
        <v>960</v>
      </c>
      <c r="BG94" s="107"/>
      <c r="BH94" s="162"/>
      <c r="BI94" s="643" t="str">
        <f t="shared" si="54"/>
        <v xml:space="preserve">  </v>
      </c>
      <c r="BJ94" s="16"/>
      <c r="BK94" s="23" t="s">
        <v>960</v>
      </c>
      <c r="BL94" s="16"/>
      <c r="BM94" s="162"/>
      <c r="BN94" s="818" t="str">
        <f t="shared" si="56"/>
        <v xml:space="preserve">  </v>
      </c>
      <c r="BO94" s="942" t="str">
        <f t="shared" si="57"/>
        <v xml:space="preserve">  </v>
      </c>
      <c r="BP94" s="831"/>
      <c r="BQ94" s="108"/>
      <c r="BR94" s="108"/>
      <c r="BS94" s="108"/>
      <c r="BT94" s="108"/>
      <c r="BU94" s="16"/>
      <c r="BV94" s="16"/>
      <c r="BW94" s="16"/>
      <c r="BX94" s="16"/>
      <c r="BY94" s="46"/>
      <c r="BZ94" s="45"/>
      <c r="CA94" s="80">
        <v>1</v>
      </c>
      <c r="CB94" s="45"/>
      <c r="CC94" s="796"/>
      <c r="CD94" s="29"/>
      <c r="CE94" s="16"/>
      <c r="CF94" s="16"/>
      <c r="CG94" s="16"/>
      <c r="CH94" s="831"/>
      <c r="CI94" s="45"/>
      <c r="CJ94" s="45"/>
      <c r="CK94" s="45"/>
      <c r="CL94" s="45"/>
      <c r="CM94" s="16"/>
      <c r="CN94" s="16"/>
      <c r="CO94" s="16"/>
      <c r="CP94" s="16"/>
      <c r="CQ94" s="16"/>
      <c r="CR94" s="61"/>
    </row>
    <row r="95" spans="1:97" ht="34.5" x14ac:dyDescent="0.25">
      <c r="A95" s="906" t="s">
        <v>2161</v>
      </c>
      <c r="B95" s="425" t="s">
        <v>1267</v>
      </c>
      <c r="C95" s="219" t="s">
        <v>599</v>
      </c>
      <c r="D95" s="219">
        <v>9</v>
      </c>
      <c r="E95" s="219"/>
      <c r="F95" s="472">
        <v>1</v>
      </c>
      <c r="G95" s="419">
        <v>11452900</v>
      </c>
      <c r="H95" s="419">
        <v>201102031250</v>
      </c>
      <c r="I95" s="419"/>
      <c r="J95" s="219" t="s">
        <v>199</v>
      </c>
      <c r="K95" s="926" t="s">
        <v>2616</v>
      </c>
      <c r="L95" s="415" t="s">
        <v>746</v>
      </c>
      <c r="M95" s="219" t="s">
        <v>48</v>
      </c>
      <c r="N95" s="219"/>
      <c r="O95" s="304"/>
      <c r="P95" s="331">
        <v>40577</v>
      </c>
      <c r="Q95" s="328">
        <v>0.53472222222222199</v>
      </c>
      <c r="R95" s="219" t="s">
        <v>218</v>
      </c>
      <c r="S95" s="9" t="s">
        <v>252</v>
      </c>
      <c r="T95" s="7">
        <v>129.9</v>
      </c>
      <c r="U95" s="7">
        <v>142.5</v>
      </c>
      <c r="V95" s="7">
        <f t="shared" si="39"/>
        <v>12.599999999999994</v>
      </c>
      <c r="W95" s="7">
        <v>176</v>
      </c>
      <c r="X95" s="138">
        <f t="shared" si="40"/>
        <v>71.590909090909065</v>
      </c>
      <c r="Y95" s="643" t="str">
        <f t="shared" si="48"/>
        <v xml:space="preserve">  </v>
      </c>
      <c r="Z95" s="1" t="s">
        <v>263</v>
      </c>
      <c r="AA95" s="3">
        <v>132</v>
      </c>
      <c r="AB95" s="3">
        <v>148.60000000000002</v>
      </c>
      <c r="AC95" s="7">
        <f t="shared" si="41"/>
        <v>16.600000000000023</v>
      </c>
      <c r="AD95" s="3">
        <v>177</v>
      </c>
      <c r="AE95" s="138">
        <f>AC95/(AD95/1000)</f>
        <v>93.785310734463408</v>
      </c>
      <c r="AF95" s="643" t="str">
        <f t="shared" si="49"/>
        <v xml:space="preserve">  </v>
      </c>
      <c r="AG95" s="9" t="s">
        <v>278</v>
      </c>
      <c r="AH95" s="9" t="s">
        <v>279</v>
      </c>
      <c r="AI95" s="9">
        <v>146.69999999999999</v>
      </c>
      <c r="AJ95" s="138">
        <f t="shared" si="42"/>
        <v>14.399999999999977</v>
      </c>
      <c r="AK95" s="9">
        <v>195.5</v>
      </c>
      <c r="AL95" s="138">
        <f>AJ95/(AK95/1000)</f>
        <v>73.65728900255742</v>
      </c>
      <c r="AM95" s="643" t="str">
        <f t="shared" si="43"/>
        <v xml:space="preserve">  </v>
      </c>
      <c r="AN95" s="2">
        <f>AVERAGE(X95,AE95,AL95)</f>
        <v>79.677836275976631</v>
      </c>
      <c r="AO95" s="2">
        <f>STDEV(X95,AE95,AL95)</f>
        <v>12.261040256946313</v>
      </c>
      <c r="AP95" s="2">
        <f t="shared" si="68"/>
        <v>15.388269599187263</v>
      </c>
      <c r="AQ95" s="1">
        <f>COUNT(X95,AE95,AL95)</f>
        <v>3</v>
      </c>
      <c r="AR95" s="643" t="str">
        <f t="shared" si="50"/>
        <v xml:space="preserve">  </v>
      </c>
      <c r="AT95" s="23" t="s">
        <v>191</v>
      </c>
      <c r="AU95" s="23" t="s">
        <v>191</v>
      </c>
      <c r="AV95" s="23" t="s">
        <v>191</v>
      </c>
      <c r="AW95" s="162" t="str">
        <f t="shared" si="46"/>
        <v xml:space="preserve">  </v>
      </c>
      <c r="AX95" s="643" t="str">
        <f t="shared" si="51"/>
        <v xml:space="preserve">  </v>
      </c>
      <c r="AY95" s="23" t="s">
        <v>191</v>
      </c>
      <c r="AZ95" s="23" t="s">
        <v>191</v>
      </c>
      <c r="BA95" s="23" t="s">
        <v>191</v>
      </c>
      <c r="BB95" s="162" t="str">
        <f t="shared" si="52"/>
        <v xml:space="preserve">  </v>
      </c>
      <c r="BC95" s="643" t="str">
        <f t="shared" si="53"/>
        <v xml:space="preserve">  </v>
      </c>
      <c r="BD95" s="794" t="s">
        <v>191</v>
      </c>
      <c r="BE95" s="5" t="s">
        <v>465</v>
      </c>
      <c r="BF95" s="102">
        <v>4.8417657979752233</v>
      </c>
      <c r="BG95" s="140"/>
      <c r="BH95" s="162" t="str">
        <f>IF(BF95&lt;BH$7,"E, &lt;PRL",IF(BF95&gt;BH$7,"  ",))</f>
        <v xml:space="preserve">  </v>
      </c>
      <c r="BI95" s="643" t="str">
        <f t="shared" si="54"/>
        <v xml:space="preserve">  </v>
      </c>
      <c r="BJ95" s="24" t="s">
        <v>491</v>
      </c>
      <c r="BK95" s="24">
        <v>0.24631957167907204</v>
      </c>
      <c r="BL95" s="24"/>
      <c r="BM95" s="162" t="str">
        <f>IF(BK95&lt;BM$7,"E, &lt;PRL",IF(BK95&gt;BM$7,"  ",))</f>
        <v xml:space="preserve">  </v>
      </c>
      <c r="BN95" s="818" t="str">
        <f t="shared" si="56"/>
        <v xml:space="preserve">  </v>
      </c>
      <c r="BO95" s="942" t="str">
        <f t="shared" si="57"/>
        <v xml:space="preserve">  </v>
      </c>
      <c r="BP95" s="826">
        <f>BK95/BF95*100</f>
        <v>5.0873912939382642</v>
      </c>
      <c r="BQ95" s="35">
        <v>416.82605030664195</v>
      </c>
      <c r="BR95" s="35"/>
      <c r="BS95" s="163" t="str">
        <f>IF(BQ95&lt;BS$7,"E, &lt;PRL",IF(BQ95&gt;BS$7,"  ",))</f>
        <v xml:space="preserve">  </v>
      </c>
      <c r="BT95" s="818" t="str">
        <f t="shared" si="59"/>
        <v xml:space="preserve">  </v>
      </c>
      <c r="BU95" s="10">
        <f>BQ95*(X95/1000)</f>
        <v>29.840955874225493</v>
      </c>
      <c r="BV95" s="24"/>
      <c r="BW95" s="163" t="str">
        <f>IF(BU95&lt;BW$7,"E, &lt;PRL",IF(BU95&gt;BW$7,"  ",))</f>
        <v xml:space="preserve">  </v>
      </c>
      <c r="BX95" s="643" t="str">
        <f t="shared" si="61"/>
        <v xml:space="preserve">  </v>
      </c>
      <c r="BY95" s="8">
        <v>14.170786608452401</v>
      </c>
      <c r="BZ95" s="11">
        <v>0.39409292040332744</v>
      </c>
      <c r="CA95" s="80">
        <v>1</v>
      </c>
      <c r="CB95" s="163" t="str">
        <f>IF(BY95&lt;CB$7,"E, &lt;PRL",IF(BY95&gt;CB$7,"  ",))</f>
        <v xml:space="preserve">  </v>
      </c>
      <c r="CC95" s="643" t="str">
        <f t="shared" si="63"/>
        <v xml:space="preserve">  </v>
      </c>
      <c r="CD95" s="24">
        <v>1.3290116254254798</v>
      </c>
      <c r="CE95" s="24">
        <v>3.6960126998278109E-2</v>
      </c>
      <c r="CF95" s="174" t="str">
        <f>IF(CD95&lt;CF$7,"E, &lt;PRL",IF(CD95&gt;CF$7,"  ",))</f>
        <v xml:space="preserve">  </v>
      </c>
      <c r="CG95" s="818" t="str">
        <f t="shared" si="64"/>
        <v xml:space="preserve">  </v>
      </c>
      <c r="CH95" s="793">
        <f>BY95/BQ95*100</f>
        <v>3.3996883347448006</v>
      </c>
      <c r="CI95" s="11">
        <v>6.6016968685686814</v>
      </c>
      <c r="CJ95" s="11"/>
      <c r="CK95" s="163" t="str">
        <f>IF(CI95&lt;CK$7,"E, &lt;PRL",IF(CI95&gt;CK$7,"  ",))</f>
        <v xml:space="preserve">  </v>
      </c>
      <c r="CL95" s="643" t="str">
        <f t="shared" si="66"/>
        <v xml:space="preserve">  </v>
      </c>
      <c r="CM95" s="24">
        <f>CI95*(AL95/1000)</f>
        <v>0.48626309415544167</v>
      </c>
      <c r="CN95" s="140"/>
      <c r="CO95" s="174" t="str">
        <f t="shared" si="38"/>
        <v xml:space="preserve">  </v>
      </c>
      <c r="CP95" s="818" t="str">
        <f t="shared" si="67"/>
        <v xml:space="preserve">  </v>
      </c>
      <c r="CQ95" s="11">
        <f>CI95/BQ95*100</f>
        <v>1.5838014115749439</v>
      </c>
      <c r="CR95" s="61">
        <f>100*CM95/BU95</f>
        <v>1.6295158111052377</v>
      </c>
    </row>
    <row r="96" spans="1:97" ht="30" x14ac:dyDescent="0.25">
      <c r="A96" s="906" t="s">
        <v>2162</v>
      </c>
      <c r="B96" s="425" t="s">
        <v>1268</v>
      </c>
      <c r="C96" s="219" t="s">
        <v>599</v>
      </c>
      <c r="D96" s="219">
        <v>9</v>
      </c>
      <c r="E96" s="219"/>
      <c r="F96" s="472">
        <v>1</v>
      </c>
      <c r="G96" s="419">
        <v>11452600</v>
      </c>
      <c r="H96" s="419">
        <v>201102031350</v>
      </c>
      <c r="I96" s="419"/>
      <c r="J96" s="219" t="s">
        <v>200</v>
      </c>
      <c r="K96" s="926" t="s">
        <v>2614</v>
      </c>
      <c r="L96" s="413" t="s">
        <v>1694</v>
      </c>
      <c r="M96" s="219" t="s">
        <v>43</v>
      </c>
      <c r="N96" s="219"/>
      <c r="O96" s="304"/>
      <c r="P96" s="461">
        <v>40577</v>
      </c>
      <c r="Q96" s="462">
        <v>0.57638888888888895</v>
      </c>
      <c r="R96" s="219" t="s">
        <v>219</v>
      </c>
      <c r="S96" s="9" t="s">
        <v>253</v>
      </c>
      <c r="T96" s="7">
        <v>133.1</v>
      </c>
      <c r="U96" s="7">
        <v>138.69999999999999</v>
      </c>
      <c r="V96" s="7">
        <f t="shared" si="39"/>
        <v>5.5999999999999943</v>
      </c>
      <c r="W96" s="7">
        <v>1319</v>
      </c>
      <c r="X96" s="138">
        <f t="shared" si="40"/>
        <v>4.2456406368460913</v>
      </c>
      <c r="Y96" s="643" t="str">
        <f t="shared" si="48"/>
        <v xml:space="preserve">  </v>
      </c>
      <c r="Z96" s="1" t="s">
        <v>264</v>
      </c>
      <c r="AA96" s="3">
        <v>132</v>
      </c>
      <c r="AB96" s="3">
        <v>138.80000000000001</v>
      </c>
      <c r="AC96" s="7">
        <f t="shared" si="41"/>
        <v>6.8000000000000114</v>
      </c>
      <c r="AD96" s="3">
        <v>1417</v>
      </c>
      <c r="AE96" s="138">
        <f>AC96/(AD96/1000)</f>
        <v>4.7988708539167337</v>
      </c>
      <c r="AF96" s="643" t="str">
        <f t="shared" si="49"/>
        <v xml:space="preserve">  </v>
      </c>
      <c r="AG96" s="9" t="s">
        <v>280</v>
      </c>
      <c r="AH96" s="9" t="s">
        <v>281</v>
      </c>
      <c r="AI96" s="9">
        <v>140.69999999999999</v>
      </c>
      <c r="AJ96" s="138">
        <f t="shared" si="42"/>
        <v>7.1999999999999886</v>
      </c>
      <c r="AK96" s="9">
        <v>2154</v>
      </c>
      <c r="AL96" s="138">
        <f>AJ96/(AK96/1000)</f>
        <v>3.342618384401109</v>
      </c>
      <c r="AM96" s="643" t="str">
        <f t="shared" si="43"/>
        <v xml:space="preserve">  </v>
      </c>
      <c r="AN96" s="2">
        <f>AVERAGE(X96,AE96,AL96)</f>
        <v>4.1290432917213122</v>
      </c>
      <c r="AO96" s="2">
        <f>STDEV(X96,AE96,AL96)</f>
        <v>0.73509456494398562</v>
      </c>
      <c r="AP96" s="2">
        <f t="shared" si="68"/>
        <v>17.803023921251743</v>
      </c>
      <c r="AQ96" s="1">
        <f>COUNT(X96,AE96,AL96)</f>
        <v>3</v>
      </c>
      <c r="AR96" s="643" t="str">
        <f t="shared" si="50"/>
        <v xml:space="preserve">  </v>
      </c>
      <c r="AT96" s="23" t="s">
        <v>191</v>
      </c>
      <c r="AU96" s="23" t="s">
        <v>191</v>
      </c>
      <c r="AV96" s="23" t="s">
        <v>191</v>
      </c>
      <c r="AW96" s="228" t="str">
        <f t="shared" si="46"/>
        <v xml:space="preserve">  </v>
      </c>
      <c r="AX96" s="643" t="str">
        <f t="shared" si="51"/>
        <v xml:space="preserve">  </v>
      </c>
      <c r="AY96" s="23" t="s">
        <v>191</v>
      </c>
      <c r="AZ96" s="23" t="s">
        <v>191</v>
      </c>
      <c r="BA96" s="23" t="s">
        <v>191</v>
      </c>
      <c r="BB96" s="228" t="str">
        <f t="shared" si="52"/>
        <v xml:space="preserve">  </v>
      </c>
      <c r="BC96" s="643" t="str">
        <f t="shared" si="53"/>
        <v xml:space="preserve">  </v>
      </c>
      <c r="BD96" s="794" t="s">
        <v>191</v>
      </c>
      <c r="BE96" s="587" t="s">
        <v>466</v>
      </c>
      <c r="BF96" s="225">
        <v>1.6397169196381942</v>
      </c>
      <c r="BG96" s="194"/>
      <c r="BH96" s="228" t="str">
        <f>IF(BF96&lt;BH$7,"E, &lt;PRL",IF(BF96&gt;BH$7,"  ",))</f>
        <v xml:space="preserve">  </v>
      </c>
      <c r="BI96" s="643" t="str">
        <f t="shared" si="54"/>
        <v xml:space="preserve">  </v>
      </c>
      <c r="BJ96" s="226" t="s">
        <v>492</v>
      </c>
      <c r="BK96" s="227">
        <v>3.118398524773458E-2</v>
      </c>
      <c r="BL96" s="226"/>
      <c r="BM96" s="228" t="str">
        <f>IF(BK96&lt;BM$7,"E, &lt;PRL",IF(BK96&gt;BM$7,"  ",))</f>
        <v xml:space="preserve">  </v>
      </c>
      <c r="BN96" s="818" t="str">
        <f t="shared" si="56"/>
        <v xml:space="preserve">  </v>
      </c>
      <c r="BO96" s="942" t="str">
        <f t="shared" si="57"/>
        <v xml:space="preserve">  </v>
      </c>
      <c r="BP96" s="832">
        <f>BK96/BF96*100</f>
        <v>1.9017907831685585</v>
      </c>
      <c r="BQ96" s="579">
        <v>3898.6071664723249</v>
      </c>
      <c r="BR96" s="191">
        <v>96.501157541861858</v>
      </c>
      <c r="BS96" s="229" t="str">
        <f>IF(BQ96&lt;BS$7,"E, &lt;PRL",IF(BQ96&gt;BS$7,"  ",))</f>
        <v xml:space="preserve">  </v>
      </c>
      <c r="BT96" s="818" t="str">
        <f t="shared" si="59"/>
        <v xml:space="preserve">  </v>
      </c>
      <c r="BU96" s="230">
        <v>16.552085013074297</v>
      </c>
      <c r="BV96" s="226">
        <v>0.40970923596241526</v>
      </c>
      <c r="BW96" s="229" t="str">
        <f>IF(BU96&lt;BW$7,"E, &lt;PRL",IF(BU96&gt;BW$7,"  ",))</f>
        <v xml:space="preserve">  </v>
      </c>
      <c r="BX96" s="643" t="str">
        <f t="shared" si="61"/>
        <v xml:space="preserve">  </v>
      </c>
      <c r="BY96" s="8">
        <v>9.2486186302858879</v>
      </c>
      <c r="BZ96" s="231"/>
      <c r="CA96" s="80">
        <v>1</v>
      </c>
      <c r="CB96" s="229" t="str">
        <f>IF(BY96&lt;CB$7,"E, &lt;PRL",IF(BY96&gt;CB$7,"  ",))</f>
        <v xml:space="preserve">  </v>
      </c>
      <c r="CC96" s="643" t="str">
        <f t="shared" si="63"/>
        <v xml:space="preserve">  </v>
      </c>
      <c r="CD96" s="227">
        <v>4.4382926383870175E-2</v>
      </c>
      <c r="CE96" s="226"/>
      <c r="CF96" s="503" t="str">
        <f>IF(CD96&lt;CF$7,"E, &lt;PRL",IF(CD96&gt;CF$7,"  ",))</f>
        <v>E, &lt;PRL</v>
      </c>
      <c r="CG96" s="818" t="str">
        <f t="shared" si="64"/>
        <v>&lt;MDL</v>
      </c>
      <c r="CH96" s="891">
        <f>BY96/BQ96*100</f>
        <v>0.23722879057482851</v>
      </c>
      <c r="CI96" s="231">
        <v>6.4913005998635311</v>
      </c>
      <c r="CJ96" s="231"/>
      <c r="CK96" s="229" t="str">
        <f>IF(CI96&lt;CK$7,"E, &lt;PRL",IF(CI96&gt;CK$7,"  ",))</f>
        <v xml:space="preserve">  </v>
      </c>
      <c r="CL96" s="643" t="str">
        <f t="shared" si="66"/>
        <v xml:space="preserve">  </v>
      </c>
      <c r="CM96" s="226">
        <f>CI96*(AL96/1000)</f>
        <v>2.1697940723777787E-2</v>
      </c>
      <c r="CN96" s="194"/>
      <c r="CO96" s="503" t="str">
        <f t="shared" si="38"/>
        <v>E, &lt;PRL</v>
      </c>
      <c r="CP96" s="818" t="str">
        <f t="shared" si="67"/>
        <v>&lt;MDL</v>
      </c>
      <c r="CQ96" s="231">
        <f>CI96/BQ96*100</f>
        <v>0.16650306949846447</v>
      </c>
      <c r="CR96" s="61" t="s">
        <v>2618</v>
      </c>
      <c r="CS96" s="132" t="s">
        <v>968</v>
      </c>
    </row>
    <row r="97" spans="1:97" x14ac:dyDescent="0.25">
      <c r="A97" s="906" t="s">
        <v>2163</v>
      </c>
      <c r="B97" s="425" t="s">
        <v>1269</v>
      </c>
      <c r="C97" s="219" t="s">
        <v>599</v>
      </c>
      <c r="D97" s="219">
        <v>9</v>
      </c>
      <c r="E97" s="219"/>
      <c r="F97" s="472">
        <v>1</v>
      </c>
      <c r="G97" s="439">
        <v>384048121402601</v>
      </c>
      <c r="H97" s="419">
        <v>201102030930</v>
      </c>
      <c r="I97" s="419"/>
      <c r="J97" s="219" t="s">
        <v>201</v>
      </c>
      <c r="K97" s="911" t="s">
        <v>1686</v>
      </c>
      <c r="L97" s="414" t="s">
        <v>1686</v>
      </c>
      <c r="M97" s="219" t="s">
        <v>235</v>
      </c>
      <c r="N97" s="219"/>
      <c r="O97" s="304"/>
      <c r="P97" s="331">
        <v>40577</v>
      </c>
      <c r="Q97" s="328">
        <v>0.39583333333333331</v>
      </c>
      <c r="R97" s="219" t="s">
        <v>220</v>
      </c>
      <c r="S97" s="60"/>
      <c r="T97" s="105"/>
      <c r="U97" s="105"/>
      <c r="V97" s="105"/>
      <c r="W97" s="105"/>
      <c r="X97" s="539"/>
      <c r="Y97" s="539"/>
      <c r="Z97" s="539"/>
      <c r="AA97" s="539"/>
      <c r="AB97" s="539"/>
      <c r="AC97" s="539"/>
      <c r="AD97" s="539"/>
      <c r="AE97" s="539"/>
      <c r="AF97" s="539"/>
      <c r="AG97" s="539"/>
      <c r="AH97" s="539"/>
      <c r="AI97" s="539"/>
      <c r="AJ97" s="539"/>
      <c r="AK97" s="539"/>
      <c r="AL97" s="539"/>
      <c r="AM97" s="539"/>
      <c r="AN97" s="539"/>
      <c r="AO97" s="539"/>
      <c r="AP97" s="539"/>
      <c r="AQ97" s="539"/>
      <c r="AR97" s="539"/>
      <c r="AS97" s="60"/>
      <c r="AT97" s="5" t="s">
        <v>467</v>
      </c>
      <c r="AU97" s="106">
        <v>7.6311396443430333</v>
      </c>
      <c r="AV97" s="156"/>
      <c r="AW97" s="162" t="str">
        <f t="shared" si="46"/>
        <v xml:space="preserve">  </v>
      </c>
      <c r="AX97" s="643" t="str">
        <f t="shared" si="51"/>
        <v xml:space="preserve">  </v>
      </c>
      <c r="AY97" s="6" t="s">
        <v>460</v>
      </c>
      <c r="AZ97" s="11">
        <v>3.4383803330557989</v>
      </c>
      <c r="BA97" s="24"/>
      <c r="BB97" s="162" t="str">
        <f t="shared" si="52"/>
        <v xml:space="preserve">  </v>
      </c>
      <c r="BC97" s="643" t="str">
        <f t="shared" si="53"/>
        <v xml:space="preserve">  </v>
      </c>
      <c r="BD97" s="793">
        <f>AZ97/AU97*100</f>
        <v>45.057232514473398</v>
      </c>
      <c r="BE97" s="16"/>
      <c r="BF97" s="107" t="s">
        <v>960</v>
      </c>
      <c r="BG97" s="107"/>
      <c r="BH97" s="162"/>
      <c r="BI97" s="643" t="str">
        <f t="shared" si="54"/>
        <v xml:space="preserve">  </v>
      </c>
      <c r="BJ97" s="16"/>
      <c r="BK97" s="23" t="s">
        <v>960</v>
      </c>
      <c r="BL97" s="16"/>
      <c r="BM97" s="162"/>
      <c r="BN97" s="818" t="str">
        <f t="shared" si="56"/>
        <v xml:space="preserve">  </v>
      </c>
      <c r="BO97" s="942" t="str">
        <f t="shared" si="57"/>
        <v xml:space="preserve">  </v>
      </c>
      <c r="BP97" s="831"/>
      <c r="BQ97" s="109"/>
      <c r="BR97" s="109"/>
      <c r="BS97" s="109"/>
      <c r="BT97" s="109"/>
      <c r="BU97" s="16"/>
      <c r="BV97" s="16"/>
      <c r="BW97" s="16"/>
      <c r="BX97" s="16"/>
      <c r="BY97" s="46"/>
      <c r="BZ97" s="45"/>
      <c r="CA97" s="80">
        <v>1</v>
      </c>
      <c r="CB97" s="45"/>
      <c r="CC97" s="796"/>
      <c r="CD97" s="29"/>
      <c r="CE97" s="16"/>
      <c r="CF97" s="16"/>
      <c r="CG97" s="16"/>
      <c r="CH97" s="831"/>
      <c r="CI97" s="45"/>
      <c r="CJ97" s="45"/>
      <c r="CK97" s="45"/>
      <c r="CL97" s="45"/>
      <c r="CM97" s="16"/>
      <c r="CN97" s="16"/>
      <c r="CO97" s="16"/>
      <c r="CP97" s="16"/>
      <c r="CQ97" s="16"/>
      <c r="CR97" s="61"/>
    </row>
    <row r="98" spans="1:97" x14ac:dyDescent="0.25">
      <c r="A98" s="906" t="s">
        <v>2164</v>
      </c>
      <c r="B98" s="425" t="s">
        <v>1270</v>
      </c>
      <c r="C98" s="219" t="s">
        <v>599</v>
      </c>
      <c r="D98" s="219">
        <v>9</v>
      </c>
      <c r="E98" s="219"/>
      <c r="F98" s="472">
        <v>1</v>
      </c>
      <c r="G98" s="439">
        <v>384051121403001</v>
      </c>
      <c r="H98" s="419">
        <v>201102031100</v>
      </c>
      <c r="I98" s="419"/>
      <c r="J98" s="219" t="s">
        <v>202</v>
      </c>
      <c r="K98" s="912" t="s">
        <v>1698</v>
      </c>
      <c r="L98" s="427" t="s">
        <v>1698</v>
      </c>
      <c r="M98" s="219" t="s">
        <v>236</v>
      </c>
      <c r="N98" s="219"/>
      <c r="O98" s="304"/>
      <c r="P98" s="331">
        <v>40577</v>
      </c>
      <c r="Q98" s="328">
        <v>0.45833333333333331</v>
      </c>
      <c r="R98" s="219" t="s">
        <v>221</v>
      </c>
      <c r="S98" s="60"/>
      <c r="T98" s="105"/>
      <c r="U98" s="105"/>
      <c r="V98" s="105"/>
      <c r="W98" s="105"/>
      <c r="X98" s="539"/>
      <c r="Y98" s="539"/>
      <c r="Z98" s="539"/>
      <c r="AA98" s="539"/>
      <c r="AB98" s="539"/>
      <c r="AC98" s="539"/>
      <c r="AD98" s="539"/>
      <c r="AE98" s="539"/>
      <c r="AF98" s="539"/>
      <c r="AG98" s="539"/>
      <c r="AH98" s="539"/>
      <c r="AI98" s="539"/>
      <c r="AJ98" s="539"/>
      <c r="AK98" s="539"/>
      <c r="AL98" s="539"/>
      <c r="AM98" s="539"/>
      <c r="AN98" s="539"/>
      <c r="AO98" s="539"/>
      <c r="AP98" s="539"/>
      <c r="AQ98" s="539"/>
      <c r="AR98" s="539"/>
      <c r="AS98" s="60"/>
      <c r="AT98" s="5" t="s">
        <v>468</v>
      </c>
      <c r="AU98" s="106">
        <v>10.362572214382341</v>
      </c>
      <c r="AV98" s="156"/>
      <c r="AW98" s="162" t="str">
        <f t="shared" si="46"/>
        <v xml:space="preserve">  </v>
      </c>
      <c r="AX98" s="643" t="str">
        <f t="shared" si="51"/>
        <v xml:space="preserve">  </v>
      </c>
      <c r="AY98" s="6" t="s">
        <v>493</v>
      </c>
      <c r="AZ98" s="11">
        <v>3.2027182908859748</v>
      </c>
      <c r="BA98" s="24"/>
      <c r="BB98" s="162" t="str">
        <f t="shared" si="52"/>
        <v xml:space="preserve">  </v>
      </c>
      <c r="BC98" s="643" t="str">
        <f t="shared" si="53"/>
        <v xml:space="preserve">  </v>
      </c>
      <c r="BD98" s="793">
        <f>AZ98/AU98*100</f>
        <v>30.906595627298817</v>
      </c>
      <c r="BE98" s="16"/>
      <c r="BF98" s="107" t="s">
        <v>960</v>
      </c>
      <c r="BG98" s="107"/>
      <c r="BH98" s="162"/>
      <c r="BI98" s="643" t="str">
        <f t="shared" si="54"/>
        <v xml:space="preserve">  </v>
      </c>
      <c r="BJ98" s="16"/>
      <c r="BK98" s="23" t="s">
        <v>960</v>
      </c>
      <c r="BL98" s="16"/>
      <c r="BM98" s="162"/>
      <c r="BN98" s="818" t="str">
        <f t="shared" si="56"/>
        <v xml:space="preserve">  </v>
      </c>
      <c r="BO98" s="942" t="str">
        <f t="shared" si="57"/>
        <v xml:space="preserve">  </v>
      </c>
      <c r="BP98" s="831"/>
      <c r="BQ98" s="109"/>
      <c r="BR98" s="109"/>
      <c r="BS98" s="109"/>
      <c r="BT98" s="109"/>
      <c r="BU98" s="16"/>
      <c r="BV98" s="16"/>
      <c r="BW98" s="16"/>
      <c r="BX98" s="16"/>
      <c r="BY98" s="46"/>
      <c r="BZ98" s="45"/>
      <c r="CA98" s="80">
        <v>1</v>
      </c>
      <c r="CB98" s="45"/>
      <c r="CC98" s="796"/>
      <c r="CD98" s="29"/>
      <c r="CE98" s="16"/>
      <c r="CF98" s="16"/>
      <c r="CG98" s="16"/>
      <c r="CH98" s="831"/>
      <c r="CI98" s="45"/>
      <c r="CJ98" s="45"/>
      <c r="CK98" s="45"/>
      <c r="CL98" s="45"/>
      <c r="CM98" s="16"/>
      <c r="CN98" s="16"/>
      <c r="CO98" s="16"/>
      <c r="CP98" s="16"/>
      <c r="CQ98" s="16"/>
      <c r="CR98" s="61"/>
    </row>
    <row r="99" spans="1:97" ht="30" x14ac:dyDescent="0.25">
      <c r="A99" s="906" t="s">
        <v>2165</v>
      </c>
      <c r="B99" s="425" t="s">
        <v>1271</v>
      </c>
      <c r="C99" s="219" t="s">
        <v>599</v>
      </c>
      <c r="D99" s="219">
        <v>9</v>
      </c>
      <c r="E99" s="219"/>
      <c r="F99" s="472">
        <v>1</v>
      </c>
      <c r="G99" s="419">
        <v>11452600</v>
      </c>
      <c r="H99" s="419">
        <v>201102170540</v>
      </c>
      <c r="I99" s="419"/>
      <c r="J99" s="219" t="s">
        <v>203</v>
      </c>
      <c r="K99" s="926" t="s">
        <v>2614</v>
      </c>
      <c r="L99" s="413" t="s">
        <v>1694</v>
      </c>
      <c r="M99" s="219" t="s">
        <v>43</v>
      </c>
      <c r="N99" s="219"/>
      <c r="O99" s="304"/>
      <c r="P99" s="332">
        <v>40591</v>
      </c>
      <c r="Q99" s="328">
        <v>0.23611111111111099</v>
      </c>
      <c r="R99" s="219" t="s">
        <v>222</v>
      </c>
      <c r="S99" s="9" t="s">
        <v>254</v>
      </c>
      <c r="T99" s="7">
        <v>132.4</v>
      </c>
      <c r="U99" s="7">
        <f>1000*0.2099</f>
        <v>209.9</v>
      </c>
      <c r="V99" s="7">
        <f t="shared" si="39"/>
        <v>77.5</v>
      </c>
      <c r="W99" s="7">
        <v>140</v>
      </c>
      <c r="X99" s="138">
        <f t="shared" si="40"/>
        <v>553.57142857142856</v>
      </c>
      <c r="Y99" s="643" t="str">
        <f t="shared" si="48"/>
        <v xml:space="preserve">  </v>
      </c>
      <c r="Z99" s="1" t="s">
        <v>265</v>
      </c>
      <c r="AA99" s="3">
        <v>132.30000000000001</v>
      </c>
      <c r="AB99" s="3">
        <v>205.3</v>
      </c>
      <c r="AC99" s="7">
        <f t="shared" si="41"/>
        <v>73</v>
      </c>
      <c r="AD99" s="3">
        <v>140</v>
      </c>
      <c r="AE99" s="138">
        <f>AC99/(AD99/1000)</f>
        <v>521.42857142857133</v>
      </c>
      <c r="AF99" s="643" t="str">
        <f t="shared" si="49"/>
        <v xml:space="preserve">  </v>
      </c>
      <c r="AG99" s="9" t="s">
        <v>282</v>
      </c>
      <c r="AH99" s="9" t="s">
        <v>279</v>
      </c>
      <c r="AI99" s="9">
        <v>205.2</v>
      </c>
      <c r="AJ99" s="138">
        <f t="shared" si="42"/>
        <v>72.899999999999977</v>
      </c>
      <c r="AK99" s="9">
        <v>140</v>
      </c>
      <c r="AL99" s="138">
        <f>AJ99/(AK99/1000)</f>
        <v>520.71428571428555</v>
      </c>
      <c r="AM99" s="643" t="str">
        <f t="shared" si="43"/>
        <v xml:space="preserve">  </v>
      </c>
      <c r="AN99" s="2">
        <f>AVERAGE(X99,AE99,AL99)</f>
        <v>531.90476190476181</v>
      </c>
      <c r="AO99" s="2">
        <f>STDEV(X99,AE99,AL99)</f>
        <v>18.767282284703452</v>
      </c>
      <c r="AP99" s="2">
        <f t="shared" si="68"/>
        <v>3.528316275548546</v>
      </c>
      <c r="AQ99" s="1">
        <f>COUNT(X99,AE99,AL99)</f>
        <v>3</v>
      </c>
      <c r="AR99" s="643" t="str">
        <f t="shared" si="50"/>
        <v xml:space="preserve">  </v>
      </c>
      <c r="AT99" s="23" t="s">
        <v>191</v>
      </c>
      <c r="AU99" s="23" t="s">
        <v>191</v>
      </c>
      <c r="AV99" s="23" t="s">
        <v>191</v>
      </c>
      <c r="AW99" s="162" t="str">
        <f t="shared" si="46"/>
        <v xml:space="preserve">  </v>
      </c>
      <c r="AX99" s="643" t="str">
        <f t="shared" si="51"/>
        <v xml:space="preserve">  </v>
      </c>
      <c r="AY99" s="23" t="s">
        <v>191</v>
      </c>
      <c r="AZ99" s="23" t="s">
        <v>191</v>
      </c>
      <c r="BA99" s="23" t="s">
        <v>191</v>
      </c>
      <c r="BB99" s="162" t="str">
        <f t="shared" si="52"/>
        <v xml:space="preserve">  </v>
      </c>
      <c r="BC99" s="643" t="str">
        <f t="shared" si="53"/>
        <v xml:space="preserve">  </v>
      </c>
      <c r="BD99" s="794" t="s">
        <v>191</v>
      </c>
      <c r="BE99" s="5" t="s">
        <v>469</v>
      </c>
      <c r="BF99" s="102">
        <v>7.2844017213341399</v>
      </c>
      <c r="BG99" s="140"/>
      <c r="BH99" s="162" t="str">
        <f t="shared" ref="BH99:BH116" si="85">IF(BF99&lt;BH$7,"E, &lt;PRL",IF(BF99&gt;BH$7,"  ",))</f>
        <v xml:space="preserve">  </v>
      </c>
      <c r="BI99" s="643" t="str">
        <f t="shared" si="54"/>
        <v xml:space="preserve">  </v>
      </c>
      <c r="BJ99" s="24" t="s">
        <v>494</v>
      </c>
      <c r="BK99" s="24">
        <v>0.10919477404175888</v>
      </c>
      <c r="BL99" s="40"/>
      <c r="BM99" s="162" t="str">
        <f t="shared" ref="BM99:BM116" si="86">IF(BK99&lt;BM$7,"E, &lt;PRL",IF(BK99&gt;BM$7,"  ",))</f>
        <v xml:space="preserve">  </v>
      </c>
      <c r="BN99" s="818" t="str">
        <f t="shared" si="56"/>
        <v xml:space="preserve">  </v>
      </c>
      <c r="BO99" s="942" t="str">
        <f t="shared" si="57"/>
        <v xml:space="preserve">  </v>
      </c>
      <c r="BP99" s="832">
        <f>BK99/BF99*100</f>
        <v>1.4990218581981203</v>
      </c>
      <c r="BQ99" s="35">
        <v>25.136108909030487</v>
      </c>
      <c r="BR99" s="35">
        <v>1.7372872613050738</v>
      </c>
      <c r="BS99" s="163" t="str">
        <f>IF(BQ99&lt;BS$7,"E, &lt;PRL",IF(BQ99&gt;BS$7,"  ",))</f>
        <v>E, &lt;PRL</v>
      </c>
      <c r="BT99" s="818" t="str">
        <f t="shared" si="59"/>
        <v xml:space="preserve">  </v>
      </c>
      <c r="BU99" s="10">
        <v>13.914631717499018</v>
      </c>
      <c r="BV99" s="24">
        <v>0.9617125910795945</v>
      </c>
      <c r="BW99" s="163" t="str">
        <f>IF(BU99&lt;BW$7,"E, &lt;PRL",IF(BU99&gt;BW$7,"  ",))</f>
        <v xml:space="preserve">  </v>
      </c>
      <c r="BX99" s="643" t="str">
        <f t="shared" si="61"/>
        <v xml:space="preserve">  </v>
      </c>
      <c r="BY99" s="8">
        <v>2.3059085840640945</v>
      </c>
      <c r="BZ99" s="11"/>
      <c r="CA99" s="80">
        <v>1</v>
      </c>
      <c r="CB99" s="163" t="str">
        <f>IF(BY99&lt;CB$7,"E, &lt;PRL",IF(BY99&gt;CB$7,"  ",))</f>
        <v xml:space="preserve">  </v>
      </c>
      <c r="CC99" s="643" t="str">
        <f t="shared" si="63"/>
        <v xml:space="preserve">  </v>
      </c>
      <c r="CD99" s="24">
        <v>1.2023666188334208</v>
      </c>
      <c r="CE99" s="24"/>
      <c r="CF99" s="174" t="str">
        <f>IF(CD99&lt;CF$7,"E, &lt;PRL",IF(CD99&gt;CF$7,"  ",))</f>
        <v xml:space="preserve">  </v>
      </c>
      <c r="CG99" s="818" t="str">
        <f t="shared" si="64"/>
        <v xml:space="preserve">  </v>
      </c>
      <c r="CH99" s="798">
        <f>BY99/BQ99*100</f>
        <v>9.1736895014632349</v>
      </c>
      <c r="CI99" s="11">
        <v>3.9731753398677521</v>
      </c>
      <c r="CJ99" s="11"/>
      <c r="CK99" s="163" t="str">
        <f>IF(CI99&lt;CK$7,"E, &lt;PRL",IF(CI99&gt;CK$7,"  ",))</f>
        <v xml:space="preserve">  </v>
      </c>
      <c r="CL99" s="643" t="str">
        <f t="shared" si="66"/>
        <v xml:space="preserve">  </v>
      </c>
      <c r="CM99" s="24">
        <f>CI99*(AL99/1000)</f>
        <v>2.0688891591168503</v>
      </c>
      <c r="CN99" s="11"/>
      <c r="CO99" s="174" t="str">
        <f t="shared" si="38"/>
        <v xml:space="preserve">  </v>
      </c>
      <c r="CP99" s="818" t="str">
        <f t="shared" si="67"/>
        <v xml:space="preserve">  </v>
      </c>
      <c r="CQ99" s="26">
        <f>CI99/BQ99*100</f>
        <v>15.806644354728808</v>
      </c>
      <c r="CR99" s="61">
        <f>100*CM99/BU99</f>
        <v>14.868443528512643</v>
      </c>
    </row>
    <row r="100" spans="1:97" ht="34.5" x14ac:dyDescent="0.25">
      <c r="A100" s="906" t="s">
        <v>2166</v>
      </c>
      <c r="B100" s="425" t="s">
        <v>1272</v>
      </c>
      <c r="C100" s="219" t="s">
        <v>599</v>
      </c>
      <c r="D100" s="219">
        <v>9</v>
      </c>
      <c r="E100" s="219"/>
      <c r="F100" s="472">
        <v>1</v>
      </c>
      <c r="G100" s="419">
        <v>11452900</v>
      </c>
      <c r="H100" s="419">
        <v>201102170630</v>
      </c>
      <c r="I100" s="419"/>
      <c r="J100" s="219" t="s">
        <v>204</v>
      </c>
      <c r="K100" s="926" t="s">
        <v>2616</v>
      </c>
      <c r="L100" s="415" t="s">
        <v>746</v>
      </c>
      <c r="M100" s="219" t="s">
        <v>48</v>
      </c>
      <c r="N100" s="219"/>
      <c r="O100" s="304"/>
      <c r="P100" s="332">
        <v>40591</v>
      </c>
      <c r="Q100" s="328">
        <v>0.27083333333333298</v>
      </c>
      <c r="R100" s="219" t="s">
        <v>223</v>
      </c>
      <c r="S100" s="9" t="s">
        <v>255</v>
      </c>
      <c r="T100" s="7">
        <v>132.69999999999999</v>
      </c>
      <c r="U100" s="7">
        <f>1000*0.1716</f>
        <v>171.6</v>
      </c>
      <c r="V100" s="7">
        <f t="shared" si="39"/>
        <v>38.900000000000006</v>
      </c>
      <c r="W100" s="7">
        <v>140</v>
      </c>
      <c r="X100" s="138">
        <f t="shared" si="40"/>
        <v>277.85714285714289</v>
      </c>
      <c r="Y100" s="643" t="str">
        <f t="shared" si="48"/>
        <v xml:space="preserve">  </v>
      </c>
      <c r="Z100" s="1" t="s">
        <v>266</v>
      </c>
      <c r="AA100" s="3">
        <v>132.69999999999999</v>
      </c>
      <c r="AB100" s="3">
        <v>175.6</v>
      </c>
      <c r="AC100" s="7">
        <f t="shared" si="41"/>
        <v>42.900000000000006</v>
      </c>
      <c r="AD100" s="3">
        <v>140</v>
      </c>
      <c r="AE100" s="138">
        <f>AC100/(AD100/1000)</f>
        <v>306.42857142857144</v>
      </c>
      <c r="AF100" s="643" t="str">
        <f t="shared" si="49"/>
        <v xml:space="preserve">  </v>
      </c>
      <c r="AG100" s="9" t="s">
        <v>283</v>
      </c>
      <c r="AH100" s="9" t="s">
        <v>284</v>
      </c>
      <c r="AI100" s="9">
        <v>173</v>
      </c>
      <c r="AJ100" s="138">
        <f t="shared" si="42"/>
        <v>40.099999999999994</v>
      </c>
      <c r="AK100" s="9">
        <v>140</v>
      </c>
      <c r="AL100" s="138">
        <f>AJ100/(AK100/1000)</f>
        <v>286.42857142857139</v>
      </c>
      <c r="AM100" s="643" t="str">
        <f t="shared" si="43"/>
        <v xml:space="preserve">  </v>
      </c>
      <c r="AN100" s="2">
        <f>AVERAGE(X100,AE100,AL100)</f>
        <v>290.23809523809524</v>
      </c>
      <c r="AO100" s="2">
        <f>STDEV(X100,AE100,AL100)</f>
        <v>14.661718398419669</v>
      </c>
      <c r="AP100" s="2">
        <f t="shared" si="68"/>
        <v>5.0516174957639546</v>
      </c>
      <c r="AQ100" s="1">
        <f>COUNT(X100,AE100,AL100)</f>
        <v>3</v>
      </c>
      <c r="AR100" s="643" t="str">
        <f t="shared" si="50"/>
        <v xml:space="preserve">  </v>
      </c>
      <c r="AT100" s="23" t="s">
        <v>191</v>
      </c>
      <c r="AU100" s="23" t="s">
        <v>191</v>
      </c>
      <c r="AV100" s="23" t="s">
        <v>191</v>
      </c>
      <c r="AW100" s="162" t="str">
        <f t="shared" si="46"/>
        <v xml:space="preserve">  </v>
      </c>
      <c r="AX100" s="643" t="str">
        <f t="shared" si="51"/>
        <v xml:space="preserve">  </v>
      </c>
      <c r="AY100" s="23" t="s">
        <v>191</v>
      </c>
      <c r="AZ100" s="23" t="s">
        <v>191</v>
      </c>
      <c r="BA100" s="23" t="s">
        <v>191</v>
      </c>
      <c r="BB100" s="162" t="str">
        <f t="shared" si="52"/>
        <v xml:space="preserve">  </v>
      </c>
      <c r="BC100" s="643" t="str">
        <f t="shared" si="53"/>
        <v xml:space="preserve">  </v>
      </c>
      <c r="BD100" s="794" t="s">
        <v>191</v>
      </c>
      <c r="BE100" s="5" t="s">
        <v>470</v>
      </c>
      <c r="BF100" s="102">
        <v>4.8401193740551509</v>
      </c>
      <c r="BG100" s="140"/>
      <c r="BH100" s="162" t="str">
        <f t="shared" si="85"/>
        <v xml:space="preserve">  </v>
      </c>
      <c r="BI100" s="643" t="str">
        <f t="shared" si="54"/>
        <v xml:space="preserve">  </v>
      </c>
      <c r="BJ100" s="24" t="s">
        <v>494</v>
      </c>
      <c r="BK100" s="24">
        <v>0.11974755897480223</v>
      </c>
      <c r="BL100" s="24"/>
      <c r="BM100" s="162" t="str">
        <f t="shared" si="86"/>
        <v xml:space="preserve">  </v>
      </c>
      <c r="BN100" s="818" t="str">
        <f t="shared" si="56"/>
        <v xml:space="preserve">  </v>
      </c>
      <c r="BO100" s="942" t="str">
        <f t="shared" si="57"/>
        <v xml:space="preserve">  </v>
      </c>
      <c r="BP100" s="826">
        <f>BK100/BF100*100</f>
        <v>2.4740620988956161</v>
      </c>
      <c r="BQ100" s="35">
        <v>296.95783961992146</v>
      </c>
      <c r="BR100" s="35"/>
      <c r="BS100" s="163" t="str">
        <f>IF(BQ100&lt;BS$7,"E, &lt;PRL",IF(BQ100&gt;BS$7,"  ",))</f>
        <v xml:space="preserve">  </v>
      </c>
      <c r="BT100" s="818" t="str">
        <f t="shared" si="59"/>
        <v xml:space="preserve">  </v>
      </c>
      <c r="BU100" s="10">
        <f>BQ100*(X100/1000)</f>
        <v>82.511856865821045</v>
      </c>
      <c r="BV100" s="24"/>
      <c r="BW100" s="163" t="str">
        <f>IF(BU100&lt;BW$7,"E, &lt;PRL",IF(BU100&gt;BW$7,"  ",))</f>
        <v xml:space="preserve">  </v>
      </c>
      <c r="BX100" s="643" t="str">
        <f t="shared" si="61"/>
        <v xml:space="preserve">  </v>
      </c>
      <c r="BY100" s="8">
        <v>2.9627178724693661</v>
      </c>
      <c r="BZ100" s="11"/>
      <c r="CA100" s="80">
        <v>1</v>
      </c>
      <c r="CB100" s="163" t="str">
        <f>IF(BY100&lt;CB$7,"E, &lt;PRL",IF(BY100&gt;CB$7,"  ",))</f>
        <v xml:space="preserve">  </v>
      </c>
      <c r="CC100" s="643" t="str">
        <f t="shared" si="63"/>
        <v xml:space="preserve">  </v>
      </c>
      <c r="CD100" s="24">
        <v>0.90786140520668479</v>
      </c>
      <c r="CE100" s="24"/>
      <c r="CF100" s="174" t="str">
        <f>IF(CD100&lt;CF$7,"E, &lt;PRL",IF(CD100&gt;CF$7,"  ",))</f>
        <v xml:space="preserve">  </v>
      </c>
      <c r="CG100" s="818" t="str">
        <f t="shared" si="64"/>
        <v xml:space="preserve">  </v>
      </c>
      <c r="CH100" s="793">
        <f>BY100/BQ100*100</f>
        <v>0.99768973139802286</v>
      </c>
      <c r="CI100" s="11">
        <v>2.6878325451926113</v>
      </c>
      <c r="CJ100" s="11"/>
      <c r="CK100" s="163" t="str">
        <f>IF(CI100&lt;CK$7,"E, &lt;PRL",IF(CI100&gt;CK$7,"  ",))</f>
        <v>E, &lt;PRL</v>
      </c>
      <c r="CL100" s="643" t="str">
        <f t="shared" si="66"/>
        <v xml:space="preserve">  </v>
      </c>
      <c r="CM100" s="24">
        <f>CI100*(AL100/1000)</f>
        <v>0.76987203615874067</v>
      </c>
      <c r="CN100" s="11"/>
      <c r="CO100" s="174" t="str">
        <f t="shared" si="38"/>
        <v xml:space="preserve">  </v>
      </c>
      <c r="CP100" s="818" t="str">
        <f t="shared" si="67"/>
        <v xml:space="preserve">  </v>
      </c>
      <c r="CQ100" s="11">
        <f>CI100/BQ100*100</f>
        <v>0.90512260886353024</v>
      </c>
      <c r="CR100" s="61">
        <f>100*CM100/BU100</f>
        <v>0.93304412893129951</v>
      </c>
    </row>
    <row r="101" spans="1:97" ht="30" x14ac:dyDescent="0.25">
      <c r="A101" s="906" t="s">
        <v>2167</v>
      </c>
      <c r="B101" s="425" t="s">
        <v>1273</v>
      </c>
      <c r="C101" s="219" t="s">
        <v>599</v>
      </c>
      <c r="D101" s="219">
        <v>9</v>
      </c>
      <c r="E101" s="219"/>
      <c r="F101" s="472">
        <v>1</v>
      </c>
      <c r="G101" s="419">
        <v>11452600</v>
      </c>
      <c r="H101" s="419">
        <v>201102180950</v>
      </c>
      <c r="I101" s="419"/>
      <c r="J101" s="219" t="s">
        <v>205</v>
      </c>
      <c r="K101" s="926" t="s">
        <v>2614</v>
      </c>
      <c r="L101" s="413" t="s">
        <v>1694</v>
      </c>
      <c r="M101" s="219" t="s">
        <v>43</v>
      </c>
      <c r="N101" s="219"/>
      <c r="O101" s="304"/>
      <c r="P101" s="331">
        <v>40592</v>
      </c>
      <c r="Q101" s="328">
        <v>0.40972222222222199</v>
      </c>
      <c r="R101" s="219" t="s">
        <v>224</v>
      </c>
      <c r="S101" s="9" t="s">
        <v>256</v>
      </c>
      <c r="T101" s="7">
        <v>132.69999999999999</v>
      </c>
      <c r="U101" s="7">
        <v>211.10000000000002</v>
      </c>
      <c r="V101" s="7">
        <f t="shared" si="39"/>
        <v>78.400000000000034</v>
      </c>
      <c r="W101" s="7">
        <v>140</v>
      </c>
      <c r="X101" s="138">
        <f t="shared" si="40"/>
        <v>560.00000000000023</v>
      </c>
      <c r="Y101" s="643" t="str">
        <f t="shared" si="48"/>
        <v xml:space="preserve">  </v>
      </c>
      <c r="Z101" s="1" t="s">
        <v>267</v>
      </c>
      <c r="AA101" s="3">
        <v>132.19999999999999</v>
      </c>
      <c r="AB101" s="3">
        <v>208.2</v>
      </c>
      <c r="AC101" s="7">
        <f t="shared" si="41"/>
        <v>76</v>
      </c>
      <c r="AD101" s="3">
        <v>140</v>
      </c>
      <c r="AE101" s="138">
        <f>AC101/(AD101/1000)</f>
        <v>542.85714285714278</v>
      </c>
      <c r="AF101" s="643" t="str">
        <f t="shared" si="49"/>
        <v xml:space="preserve">  </v>
      </c>
      <c r="AG101" s="9" t="s">
        <v>285</v>
      </c>
      <c r="AH101" s="9" t="s">
        <v>275</v>
      </c>
      <c r="AI101" s="9">
        <v>210.5</v>
      </c>
      <c r="AJ101" s="138">
        <f t="shared" si="42"/>
        <v>77.699999999999989</v>
      </c>
      <c r="AK101" s="9">
        <v>140</v>
      </c>
      <c r="AL101" s="138">
        <f>AJ101/(AK101/1000)</f>
        <v>554.99999999999989</v>
      </c>
      <c r="AM101" s="643" t="str">
        <f t="shared" si="43"/>
        <v xml:space="preserve">  </v>
      </c>
      <c r="AN101" s="2">
        <f>AVERAGE(X101,AE101,AL101)</f>
        <v>552.61904761904771</v>
      </c>
      <c r="AO101" s="2">
        <f>STDEV(X101,AE101,AL101)</f>
        <v>8.8159564674161324</v>
      </c>
      <c r="AP101" s="2">
        <f t="shared" si="68"/>
        <v>1.5953044878564304</v>
      </c>
      <c r="AQ101" s="1">
        <f>COUNT(X101,AE101,AL101)</f>
        <v>3</v>
      </c>
      <c r="AR101" s="643" t="str">
        <f t="shared" si="50"/>
        <v xml:space="preserve">  </v>
      </c>
      <c r="AT101" s="23" t="s">
        <v>191</v>
      </c>
      <c r="AU101" s="23" t="s">
        <v>191</v>
      </c>
      <c r="AV101" s="23" t="s">
        <v>191</v>
      </c>
      <c r="AW101" s="162" t="str">
        <f t="shared" si="46"/>
        <v xml:space="preserve">  </v>
      </c>
      <c r="AX101" s="643" t="str">
        <f t="shared" si="51"/>
        <v xml:space="preserve">  </v>
      </c>
      <c r="AY101" s="23" t="s">
        <v>191</v>
      </c>
      <c r="AZ101" s="23" t="s">
        <v>191</v>
      </c>
      <c r="BA101" s="23" t="s">
        <v>191</v>
      </c>
      <c r="BB101" s="162" t="str">
        <f t="shared" si="52"/>
        <v xml:space="preserve">  </v>
      </c>
      <c r="BC101" s="643" t="str">
        <f t="shared" si="53"/>
        <v xml:space="preserve">  </v>
      </c>
      <c r="BD101" s="794" t="s">
        <v>191</v>
      </c>
      <c r="BE101" s="5" t="s">
        <v>471</v>
      </c>
      <c r="BF101" s="110">
        <v>7.4697704865590291</v>
      </c>
      <c r="BG101" s="110">
        <v>4.9664062741773485E-2</v>
      </c>
      <c r="BH101" s="162" t="str">
        <f t="shared" si="85"/>
        <v xml:space="preserve">  </v>
      </c>
      <c r="BI101" s="643" t="str">
        <f t="shared" si="54"/>
        <v xml:space="preserve">  </v>
      </c>
      <c r="BJ101" s="24" t="s">
        <v>495</v>
      </c>
      <c r="BK101" s="24">
        <v>8.5201812175680749E-2</v>
      </c>
      <c r="BL101" s="24"/>
      <c r="BM101" s="162" t="str">
        <f t="shared" si="86"/>
        <v xml:space="preserve">  </v>
      </c>
      <c r="BN101" s="818" t="str">
        <f t="shared" si="56"/>
        <v xml:space="preserve">  </v>
      </c>
      <c r="BO101" s="942" t="str">
        <f t="shared" si="57"/>
        <v xml:space="preserve">  </v>
      </c>
      <c r="BP101" s="826">
        <f>BK101/BF101*100</f>
        <v>1.1406215536205746</v>
      </c>
      <c r="BQ101" s="35">
        <v>171.55787976881211</v>
      </c>
      <c r="BR101" s="35"/>
      <c r="BS101" s="163" t="str">
        <f>IF(BQ101&lt;BS$7,"E, &lt;PRL",IF(BQ101&gt;BS$7,"  ",))</f>
        <v xml:space="preserve">  </v>
      </c>
      <c r="BT101" s="818" t="str">
        <f t="shared" si="59"/>
        <v xml:space="preserve">  </v>
      </c>
      <c r="BU101" s="10">
        <f>BQ101*(X101/1000)</f>
        <v>96.072412670534831</v>
      </c>
      <c r="BV101" s="24"/>
      <c r="BW101" s="163" t="str">
        <f>IF(BU101&lt;BW$7,"E, &lt;PRL",IF(BU101&gt;BW$7,"  ",))</f>
        <v xml:space="preserve">  </v>
      </c>
      <c r="BX101" s="643" t="str">
        <f t="shared" si="61"/>
        <v xml:space="preserve">  </v>
      </c>
      <c r="BY101" s="8">
        <v>1.5219202758928303</v>
      </c>
      <c r="BZ101" s="11"/>
      <c r="CA101" s="80">
        <v>1</v>
      </c>
      <c r="CB101" s="163" t="str">
        <f>IF(BY101&lt;CB$7,"E, &lt;PRL",IF(BY101&gt;CB$7,"  ",))</f>
        <v xml:space="preserve">  </v>
      </c>
      <c r="CC101" s="643" t="str">
        <f t="shared" si="63"/>
        <v xml:space="preserve">  </v>
      </c>
      <c r="CD101" s="24">
        <v>0.82618529262753659</v>
      </c>
      <c r="CE101" s="24"/>
      <c r="CF101" s="174" t="str">
        <f>IF(CD101&lt;CF$7,"E, &lt;PRL",IF(CD101&gt;CF$7,"  ",))</f>
        <v xml:space="preserve">  </v>
      </c>
      <c r="CG101" s="818" t="str">
        <f t="shared" si="64"/>
        <v xml:space="preserve">  </v>
      </c>
      <c r="CH101" s="793">
        <f>BY101/BQ101*100</f>
        <v>0.88711767593755464</v>
      </c>
      <c r="CI101" s="11">
        <v>4.1205513854306597</v>
      </c>
      <c r="CJ101" s="11"/>
      <c r="CK101" s="163" t="str">
        <f>IF(CI101&lt;CK$7,"E, &lt;PRL",IF(CI101&gt;CK$7,"  ",))</f>
        <v xml:space="preserve">  </v>
      </c>
      <c r="CL101" s="643" t="str">
        <f t="shared" si="66"/>
        <v xml:space="preserve">  </v>
      </c>
      <c r="CM101" s="24">
        <f>CI101*(AL101/1000)</f>
        <v>2.2869060189140158</v>
      </c>
      <c r="CN101" s="11"/>
      <c r="CO101" s="174" t="str">
        <f t="shared" si="38"/>
        <v xml:space="preserve">  </v>
      </c>
      <c r="CP101" s="818" t="str">
        <f t="shared" si="67"/>
        <v xml:space="preserve">  </v>
      </c>
      <c r="CQ101" s="11">
        <f>CI101/BQ101*100</f>
        <v>2.4018432676968438</v>
      </c>
      <c r="CR101" s="61">
        <f>100*CM101/BU101</f>
        <v>2.3803982385209776</v>
      </c>
    </row>
    <row r="102" spans="1:97" ht="34.5" x14ac:dyDescent="0.25">
      <c r="A102" s="906" t="s">
        <v>2168</v>
      </c>
      <c r="B102" s="425" t="s">
        <v>1274</v>
      </c>
      <c r="C102" s="219" t="s">
        <v>599</v>
      </c>
      <c r="D102" s="219">
        <v>9</v>
      </c>
      <c r="E102" s="219"/>
      <c r="F102" s="472">
        <v>1</v>
      </c>
      <c r="G102" s="419">
        <v>11452900</v>
      </c>
      <c r="H102" s="419">
        <v>201102181030</v>
      </c>
      <c r="I102" s="419"/>
      <c r="J102" s="219" t="s">
        <v>206</v>
      </c>
      <c r="K102" s="926" t="s">
        <v>2616</v>
      </c>
      <c r="L102" s="415" t="s">
        <v>746</v>
      </c>
      <c r="M102" s="219" t="s">
        <v>48</v>
      </c>
      <c r="N102" s="219"/>
      <c r="O102" s="304"/>
      <c r="P102" s="331">
        <v>40592</v>
      </c>
      <c r="Q102" s="328">
        <v>0.4375</v>
      </c>
      <c r="R102" s="219" t="s">
        <v>225</v>
      </c>
      <c r="S102" s="9" t="s">
        <v>257</v>
      </c>
      <c r="T102" s="7">
        <v>133.5</v>
      </c>
      <c r="U102" s="7">
        <v>167.9</v>
      </c>
      <c r="V102" s="7">
        <f t="shared" si="39"/>
        <v>34.400000000000006</v>
      </c>
      <c r="W102" s="7">
        <v>140</v>
      </c>
      <c r="X102" s="138">
        <f t="shared" si="40"/>
        <v>245.71428571428572</v>
      </c>
      <c r="Y102" s="643" t="str">
        <f t="shared" si="48"/>
        <v xml:space="preserve">  </v>
      </c>
      <c r="Z102" s="1" t="s">
        <v>268</v>
      </c>
      <c r="AA102" s="3">
        <v>133.30000000000001</v>
      </c>
      <c r="AB102" s="3">
        <v>168.3</v>
      </c>
      <c r="AC102" s="7">
        <f t="shared" si="41"/>
        <v>35</v>
      </c>
      <c r="AD102" s="3">
        <v>140</v>
      </c>
      <c r="AE102" s="138">
        <f>AC102/(AD102/1000)</f>
        <v>249.99999999999997</v>
      </c>
      <c r="AF102" s="643" t="str">
        <f t="shared" si="49"/>
        <v xml:space="preserve">  </v>
      </c>
      <c r="AG102" s="9" t="s">
        <v>286</v>
      </c>
      <c r="AH102" s="9" t="s">
        <v>287</v>
      </c>
      <c r="AI102" s="9">
        <v>165.39999999999998</v>
      </c>
      <c r="AJ102" s="138">
        <f t="shared" si="42"/>
        <v>31.599999999999966</v>
      </c>
      <c r="AK102" s="9">
        <v>140</v>
      </c>
      <c r="AL102" s="138">
        <f>AJ102/(AK102/1000)</f>
        <v>225.71428571428544</v>
      </c>
      <c r="AM102" s="643" t="str">
        <f t="shared" si="43"/>
        <v xml:space="preserve">  </v>
      </c>
      <c r="AN102" s="2">
        <f>AVERAGE(X102,AE102,AL102)</f>
        <v>240.47619047619037</v>
      </c>
      <c r="AO102" s="2">
        <f>STDEV(X102,AE102,AL102)</f>
        <v>12.962531036967958</v>
      </c>
      <c r="AP102" s="2">
        <f t="shared" si="68"/>
        <v>5.3903594411153906</v>
      </c>
      <c r="AQ102" s="1">
        <f>COUNT(X102,AE102,AL102)</f>
        <v>3</v>
      </c>
      <c r="AR102" s="643" t="str">
        <f t="shared" si="50"/>
        <v xml:space="preserve">  </v>
      </c>
      <c r="AT102" s="23" t="s">
        <v>191</v>
      </c>
      <c r="AU102" s="23" t="s">
        <v>191</v>
      </c>
      <c r="AV102" s="23" t="s">
        <v>191</v>
      </c>
      <c r="AW102" s="162" t="str">
        <f t="shared" si="46"/>
        <v xml:space="preserve">  </v>
      </c>
      <c r="AX102" s="643" t="str">
        <f t="shared" si="51"/>
        <v xml:space="preserve">  </v>
      </c>
      <c r="AY102" s="23" t="s">
        <v>191</v>
      </c>
      <c r="AZ102" s="23" t="s">
        <v>191</v>
      </c>
      <c r="BA102" s="23" t="s">
        <v>191</v>
      </c>
      <c r="BB102" s="162" t="str">
        <f t="shared" si="52"/>
        <v xml:space="preserve">  </v>
      </c>
      <c r="BC102" s="643" t="str">
        <f t="shared" si="53"/>
        <v xml:space="preserve">  </v>
      </c>
      <c r="BD102" s="794" t="s">
        <v>191</v>
      </c>
      <c r="BE102" s="5" t="s">
        <v>472</v>
      </c>
      <c r="BF102" s="102">
        <v>7.4068578601678787</v>
      </c>
      <c r="BG102" s="140"/>
      <c r="BH102" s="162" t="str">
        <f t="shared" si="85"/>
        <v xml:space="preserve">  </v>
      </c>
      <c r="BI102" s="643" t="str">
        <f t="shared" si="54"/>
        <v xml:space="preserve">  </v>
      </c>
      <c r="BJ102" s="24" t="s">
        <v>496</v>
      </c>
      <c r="BK102" s="24">
        <v>0.1087171731318229</v>
      </c>
      <c r="BL102" s="24"/>
      <c r="BM102" s="162" t="str">
        <f t="shared" si="86"/>
        <v xml:space="preserve">  </v>
      </c>
      <c r="BN102" s="818" t="str">
        <f t="shared" si="56"/>
        <v xml:space="preserve">  </v>
      </c>
      <c r="BO102" s="942" t="str">
        <f t="shared" si="57"/>
        <v xml:space="preserve">  </v>
      </c>
      <c r="BP102" s="826">
        <f>BK102/BF102*100</f>
        <v>1.4677907310261087</v>
      </c>
      <c r="BQ102" s="35">
        <v>200.3732178968076</v>
      </c>
      <c r="BR102" s="35"/>
      <c r="BS102" s="163" t="str">
        <f>IF(BQ102&lt;BS$7,"E, &lt;PRL",IF(BQ102&gt;BS$7,"  ",))</f>
        <v xml:space="preserve">  </v>
      </c>
      <c r="BT102" s="818" t="str">
        <f t="shared" si="59"/>
        <v xml:space="preserve">  </v>
      </c>
      <c r="BU102" s="10">
        <f>BQ102*(X102/1000)</f>
        <v>49.234562111787014</v>
      </c>
      <c r="BV102" s="24"/>
      <c r="BW102" s="163" t="str">
        <f>IF(BU102&lt;BW$7,"E, &lt;PRL",IF(BU102&gt;BW$7,"  ",))</f>
        <v xml:space="preserve">  </v>
      </c>
      <c r="BX102" s="643" t="str">
        <f t="shared" si="61"/>
        <v xml:space="preserve">  </v>
      </c>
      <c r="BY102" s="8">
        <v>2.9057847744504608</v>
      </c>
      <c r="BZ102" s="11"/>
      <c r="CA102" s="80">
        <v>1</v>
      </c>
      <c r="CB102" s="163" t="str">
        <f>IF(BY102&lt;CB$7,"E, &lt;PRL",IF(BY102&gt;CB$7,"  ",))</f>
        <v xml:space="preserve">  </v>
      </c>
      <c r="CC102" s="643" t="str">
        <f t="shared" si="63"/>
        <v xml:space="preserve">  </v>
      </c>
      <c r="CD102" s="24">
        <v>0.72644619361261531</v>
      </c>
      <c r="CE102" s="24"/>
      <c r="CF102" s="174" t="str">
        <f>IF(CD102&lt;CF$7,"E, &lt;PRL",IF(CD102&gt;CF$7,"  ",))</f>
        <v xml:space="preserve">  </v>
      </c>
      <c r="CG102" s="818" t="str">
        <f t="shared" si="64"/>
        <v xml:space="preserve">  </v>
      </c>
      <c r="CH102" s="793">
        <f>BY102/BQ102*100</f>
        <v>1.4501862099888732</v>
      </c>
      <c r="CI102" s="11">
        <v>3.8535284883715786</v>
      </c>
      <c r="CJ102" s="11"/>
      <c r="CK102" s="163" t="str">
        <f>IF(CI102&lt;CK$7,"E, &lt;PRL",IF(CI102&gt;CK$7,"  ",))</f>
        <v xml:space="preserve">  </v>
      </c>
      <c r="CL102" s="643" t="str">
        <f t="shared" si="66"/>
        <v xml:space="preserve">  </v>
      </c>
      <c r="CM102" s="24">
        <f>CI102*(AL102/1000)</f>
        <v>0.86979643023244102</v>
      </c>
      <c r="CN102" s="11"/>
      <c r="CO102" s="174" t="str">
        <f t="shared" si="38"/>
        <v xml:space="preserve">  </v>
      </c>
      <c r="CP102" s="818" t="str">
        <f t="shared" si="67"/>
        <v xml:space="preserve">  </v>
      </c>
      <c r="CQ102" s="11">
        <f>CI102/BQ102*100</f>
        <v>1.9231754267459784</v>
      </c>
      <c r="CR102" s="61">
        <f>100*CM102/BU102</f>
        <v>1.7666378920108385</v>
      </c>
    </row>
    <row r="103" spans="1:97" x14ac:dyDescent="0.25">
      <c r="A103" s="906" t="s">
        <v>2169</v>
      </c>
      <c r="B103" s="425" t="s">
        <v>1275</v>
      </c>
      <c r="C103" s="305" t="s">
        <v>601</v>
      </c>
      <c r="D103" s="305">
        <v>2</v>
      </c>
      <c r="E103" s="219"/>
      <c r="F103" s="472">
        <v>4</v>
      </c>
      <c r="G103" s="419">
        <v>88888823</v>
      </c>
      <c r="H103" s="419">
        <v>201102181400</v>
      </c>
      <c r="I103" s="419"/>
      <c r="J103" s="219" t="s">
        <v>207</v>
      </c>
      <c r="K103" s="910" t="s">
        <v>137</v>
      </c>
      <c r="L103" s="418"/>
      <c r="M103" s="219" t="s">
        <v>46</v>
      </c>
      <c r="N103" s="219"/>
      <c r="O103" s="18" t="s">
        <v>47</v>
      </c>
      <c r="P103" s="331">
        <v>40592</v>
      </c>
      <c r="Q103" s="328">
        <v>0.58333333333333304</v>
      </c>
      <c r="R103" s="219" t="s">
        <v>226</v>
      </c>
      <c r="S103" s="9" t="s">
        <v>258</v>
      </c>
      <c r="T103" s="7">
        <v>132.80000000000001</v>
      </c>
      <c r="U103" s="7">
        <v>133.20000000000002</v>
      </c>
      <c r="V103" s="8">
        <f t="shared" si="39"/>
        <v>0.40000000000000568</v>
      </c>
      <c r="W103" s="7">
        <v>140</v>
      </c>
      <c r="X103" s="138">
        <f t="shared" si="40"/>
        <v>2.8571428571428976</v>
      </c>
      <c r="Y103" s="643" t="str">
        <f t="shared" si="48"/>
        <v>E, &lt;RL</v>
      </c>
      <c r="Z103" s="1" t="s">
        <v>269</v>
      </c>
      <c r="AA103" s="3">
        <v>132.5</v>
      </c>
      <c r="AB103" s="3">
        <v>133.39999999999998</v>
      </c>
      <c r="AC103" s="8">
        <f t="shared" si="41"/>
        <v>0.89999999999997726</v>
      </c>
      <c r="AD103" s="3">
        <v>140</v>
      </c>
      <c r="AE103" s="138">
        <f>AC103/(AD103/1000)</f>
        <v>6.4285714285712654</v>
      </c>
      <c r="AF103" s="643" t="str">
        <f t="shared" si="49"/>
        <v>E, &lt;RL</v>
      </c>
      <c r="AG103" s="9" t="s">
        <v>288</v>
      </c>
      <c r="AH103" s="9" t="s">
        <v>279</v>
      </c>
      <c r="AI103" s="9">
        <v>133.6</v>
      </c>
      <c r="AJ103" s="136">
        <f t="shared" si="42"/>
        <v>1.2999999999999829</v>
      </c>
      <c r="AK103" s="9">
        <v>140</v>
      </c>
      <c r="AL103" s="136">
        <f>AJ103/(AK103/1000)</f>
        <v>9.2857142857141639</v>
      </c>
      <c r="AM103" s="643" t="str">
        <f t="shared" si="43"/>
        <v xml:space="preserve">  </v>
      </c>
      <c r="AN103" s="2">
        <f>AVERAGE(X103,AE103,AL103)</f>
        <v>6.190476190476109</v>
      </c>
      <c r="AO103" s="2">
        <f>STDEV(X103,AE103,AL103)</f>
        <v>3.2208926805876947</v>
      </c>
      <c r="AP103" s="2">
        <f t="shared" si="68"/>
        <v>52.029804840263452</v>
      </c>
      <c r="AQ103" s="1">
        <f>COUNT(X103,AE103,AL103)</f>
        <v>3</v>
      </c>
      <c r="AR103" s="643" t="str">
        <f t="shared" si="50"/>
        <v xml:space="preserve">  </v>
      </c>
      <c r="AT103" s="23" t="s">
        <v>191</v>
      </c>
      <c r="AU103" s="23" t="s">
        <v>191</v>
      </c>
      <c r="AV103" s="23" t="s">
        <v>191</v>
      </c>
      <c r="AW103" s="162" t="str">
        <f t="shared" si="46"/>
        <v xml:space="preserve">  </v>
      </c>
      <c r="AX103" s="643" t="str">
        <f t="shared" si="51"/>
        <v xml:space="preserve">  </v>
      </c>
      <c r="AY103" s="23" t="s">
        <v>191</v>
      </c>
      <c r="AZ103" s="23" t="s">
        <v>191</v>
      </c>
      <c r="BA103" s="23" t="s">
        <v>191</v>
      </c>
      <c r="BB103" s="162" t="str">
        <f t="shared" si="52"/>
        <v xml:space="preserve">  </v>
      </c>
      <c r="BC103" s="643" t="str">
        <f t="shared" si="53"/>
        <v xml:space="preserve">  </v>
      </c>
      <c r="BD103" s="794" t="s">
        <v>191</v>
      </c>
      <c r="BE103" s="5" t="s">
        <v>473</v>
      </c>
      <c r="BF103" s="41">
        <v>-4.2517940390854242E-2</v>
      </c>
      <c r="BG103" s="99" t="s">
        <v>88</v>
      </c>
      <c r="BH103" s="162" t="str">
        <f t="shared" si="85"/>
        <v>E, &lt;PRL</v>
      </c>
      <c r="BI103" s="643" t="str">
        <f t="shared" si="54"/>
        <v>&lt;MDL</v>
      </c>
      <c r="BJ103" s="24" t="s">
        <v>497</v>
      </c>
      <c r="BK103" s="24">
        <v>8.896265767670556E-3</v>
      </c>
      <c r="BL103" s="24"/>
      <c r="BM103" s="162" t="str">
        <f t="shared" si="86"/>
        <v>E, &lt;PRL</v>
      </c>
      <c r="BN103" s="818" t="str">
        <f t="shared" si="56"/>
        <v>E, &lt;RL</v>
      </c>
      <c r="BO103" s="942" t="str">
        <f t="shared" si="57"/>
        <v>&lt;MDL</v>
      </c>
      <c r="BP103" s="833" t="s">
        <v>88</v>
      </c>
      <c r="BQ103" s="36">
        <v>0.2262084342309221</v>
      </c>
      <c r="BR103" s="103"/>
      <c r="BS103" s="163" t="str">
        <f>IF(BQ103&lt;BS$7,"E, &lt;PRL",IF(BQ103&gt;BS$7,"  ",))</f>
        <v>E, &lt;PRL</v>
      </c>
      <c r="BT103" s="818" t="str">
        <f>IF(BQ103&lt;BU$3,"&lt;MDL",IF(BQ103&lt;BU$4,"E, &lt;RL",IF(BQ103&gt;BU$4,"  ",)))</f>
        <v>E, &lt;RL</v>
      </c>
      <c r="BU103" s="854">
        <v>1.6157745302208719</v>
      </c>
      <c r="BV103" s="24"/>
      <c r="BW103" s="163" t="str">
        <f>IF(BU103&lt;BW$7,"E, &lt;PRL",IF(BU103&gt;BW$7,"  ",))</f>
        <v>E, &lt;PRL</v>
      </c>
      <c r="BX103" s="643" t="str">
        <f t="shared" si="61"/>
        <v>E, &lt;RL</v>
      </c>
      <c r="BY103" s="555" t="s">
        <v>88</v>
      </c>
      <c r="BZ103" s="8"/>
      <c r="CA103" s="80">
        <v>1</v>
      </c>
      <c r="CB103" s="163" t="str">
        <f>IF(BY103&lt;CB$7,"E, &lt;PRL",IF(BY103&gt;CB$7,"  ",))</f>
        <v xml:space="preserve">  </v>
      </c>
      <c r="CC103" s="643" t="s">
        <v>88</v>
      </c>
      <c r="CD103" s="188">
        <v>0</v>
      </c>
      <c r="CE103" s="24"/>
      <c r="CF103" s="174" t="str">
        <f>IF(CD103&lt;CF$7,"E, &lt;PRL",IF(CD103&gt;CF$7,"  ",))</f>
        <v>E, &lt;PRL</v>
      </c>
      <c r="CG103" s="818" t="str">
        <f t="shared" si="64"/>
        <v>&lt;MDL</v>
      </c>
      <c r="CH103" s="829" t="s">
        <v>88</v>
      </c>
      <c r="CI103" s="8" t="s">
        <v>88</v>
      </c>
      <c r="CJ103" s="11"/>
      <c r="CK103" s="163" t="str">
        <f>IF(CI103&lt;CK$7,"E, &lt;PRL",IF(CI103&gt;CK$7,"  ",))</f>
        <v xml:space="preserve">  </v>
      </c>
      <c r="CL103" s="818" t="s">
        <v>88</v>
      </c>
      <c r="CM103" s="8" t="s">
        <v>88</v>
      </c>
      <c r="CN103" s="11"/>
      <c r="CO103" s="174" t="str">
        <f t="shared" si="38"/>
        <v xml:space="preserve">  </v>
      </c>
      <c r="CP103" s="818" t="s">
        <v>88</v>
      </c>
      <c r="CQ103" s="8" t="s">
        <v>88</v>
      </c>
      <c r="CR103" s="61"/>
    </row>
    <row r="104" spans="1:97" x14ac:dyDescent="0.25">
      <c r="A104" s="906" t="s">
        <v>2170</v>
      </c>
      <c r="B104" s="425" t="s">
        <v>1276</v>
      </c>
      <c r="C104" s="219" t="s">
        <v>599</v>
      </c>
      <c r="D104" s="219">
        <v>9</v>
      </c>
      <c r="E104" s="219"/>
      <c r="F104" s="472">
        <v>1</v>
      </c>
      <c r="G104" s="419">
        <v>384118121403201</v>
      </c>
      <c r="H104" s="419">
        <v>201102231140</v>
      </c>
      <c r="I104" s="419"/>
      <c r="J104" s="219" t="s">
        <v>208</v>
      </c>
      <c r="K104" s="911"/>
      <c r="L104" s="418" t="s">
        <v>1717</v>
      </c>
      <c r="M104" s="219" t="s">
        <v>1707</v>
      </c>
      <c r="N104" s="219" t="s">
        <v>237</v>
      </c>
      <c r="O104" s="304"/>
      <c r="P104" s="331">
        <v>40597</v>
      </c>
      <c r="Q104" s="328">
        <v>0.48611111111111099</v>
      </c>
      <c r="R104" s="219" t="s">
        <v>227</v>
      </c>
      <c r="S104" s="60"/>
      <c r="T104" s="60"/>
      <c r="U104" s="60"/>
      <c r="V104" s="60"/>
      <c r="W104" s="60"/>
      <c r="X104" s="539"/>
      <c r="Y104" s="539"/>
      <c r="Z104" s="539"/>
      <c r="AA104" s="539"/>
      <c r="AB104" s="539"/>
      <c r="AC104" s="539"/>
      <c r="AD104" s="539"/>
      <c r="AE104" s="539"/>
      <c r="AF104" s="539"/>
      <c r="AG104" s="539"/>
      <c r="AH104" s="539"/>
      <c r="AI104" s="539"/>
      <c r="AJ104" s="539"/>
      <c r="AK104" s="539"/>
      <c r="AL104" s="539"/>
      <c r="AM104" s="539"/>
      <c r="AN104" s="539"/>
      <c r="AO104" s="539"/>
      <c r="AP104" s="539"/>
      <c r="AQ104" s="539"/>
      <c r="AR104" s="539"/>
      <c r="AS104" s="60"/>
      <c r="AT104" s="24" t="s">
        <v>297</v>
      </c>
      <c r="AU104" s="106">
        <v>18.006913517794331</v>
      </c>
      <c r="AV104" s="111"/>
      <c r="AW104" s="162" t="str">
        <f t="shared" si="46"/>
        <v xml:space="preserve">  </v>
      </c>
      <c r="AX104" s="643" t="str">
        <f t="shared" si="51"/>
        <v xml:space="preserve">  </v>
      </c>
      <c r="AY104" s="24" t="s">
        <v>297</v>
      </c>
      <c r="AZ104" s="24">
        <v>0.94513065665065876</v>
      </c>
      <c r="BA104" s="24"/>
      <c r="BB104" s="162" t="str">
        <f t="shared" si="52"/>
        <v xml:space="preserve">  </v>
      </c>
      <c r="BC104" s="643" t="str">
        <f t="shared" si="53"/>
        <v xml:space="preserve">  </v>
      </c>
      <c r="BD104" s="793">
        <f>AZ104/AU104*100</f>
        <v>5.2487099230897396</v>
      </c>
      <c r="BE104" s="5" t="s">
        <v>474</v>
      </c>
      <c r="BF104" s="102">
        <v>7.1235126552017034</v>
      </c>
      <c r="BG104" s="49"/>
      <c r="BH104" s="162" t="str">
        <f t="shared" si="85"/>
        <v xml:space="preserve">  </v>
      </c>
      <c r="BI104" s="643" t="str">
        <f t="shared" si="54"/>
        <v xml:space="preserve">  </v>
      </c>
      <c r="BJ104" s="24" t="s">
        <v>474</v>
      </c>
      <c r="BK104" s="24">
        <v>0.51871865504608894</v>
      </c>
      <c r="BL104" s="246"/>
      <c r="BM104" s="162" t="str">
        <f t="shared" si="86"/>
        <v xml:space="preserve">  </v>
      </c>
      <c r="BN104" s="818" t="str">
        <f t="shared" si="56"/>
        <v xml:space="preserve">  </v>
      </c>
      <c r="BO104" s="942" t="str">
        <f t="shared" si="57"/>
        <v xml:space="preserve">  </v>
      </c>
      <c r="BP104" s="826">
        <f t="shared" ref="BP104:BP116" si="87">BK104/BF104*100</f>
        <v>7.2817818982508902</v>
      </c>
      <c r="BQ104" s="108"/>
      <c r="BR104" s="108"/>
      <c r="BS104" s="108"/>
      <c r="BT104" s="108"/>
      <c r="BU104" s="16"/>
      <c r="BV104" s="16"/>
      <c r="BW104" s="16"/>
      <c r="BX104" s="16"/>
      <c r="BY104" s="46"/>
      <c r="BZ104" s="45"/>
      <c r="CA104" s="80">
        <v>1</v>
      </c>
      <c r="CB104" s="45"/>
      <c r="CC104" s="796"/>
      <c r="CD104" s="29"/>
      <c r="CE104" s="16"/>
      <c r="CF104" s="16"/>
      <c r="CG104" s="16"/>
      <c r="CH104" s="831"/>
      <c r="CI104" s="45"/>
      <c r="CJ104" s="45"/>
      <c r="CK104" s="45"/>
      <c r="CL104" s="45"/>
      <c r="CM104" s="16"/>
      <c r="CN104" s="16"/>
      <c r="CO104" s="16"/>
      <c r="CP104" s="16"/>
      <c r="CQ104" s="16"/>
      <c r="CR104" s="61"/>
    </row>
    <row r="105" spans="1:97" x14ac:dyDescent="0.25">
      <c r="A105" s="906" t="s">
        <v>2171</v>
      </c>
      <c r="B105" s="425" t="s">
        <v>1277</v>
      </c>
      <c r="C105" s="219" t="s">
        <v>599</v>
      </c>
      <c r="D105" s="219">
        <v>9</v>
      </c>
      <c r="E105" s="219"/>
      <c r="F105" s="472">
        <v>1</v>
      </c>
      <c r="G105" s="419">
        <v>384144121403601</v>
      </c>
      <c r="H105" s="419">
        <v>201102231230</v>
      </c>
      <c r="I105" s="419"/>
      <c r="J105" s="219" t="s">
        <v>209</v>
      </c>
      <c r="K105" s="912" t="s">
        <v>1719</v>
      </c>
      <c r="L105" s="427" t="s">
        <v>1719</v>
      </c>
      <c r="M105" s="219" t="s">
        <v>1708</v>
      </c>
      <c r="N105" s="219" t="s">
        <v>238</v>
      </c>
      <c r="O105" s="304"/>
      <c r="P105" s="331">
        <v>40597</v>
      </c>
      <c r="Q105" s="328">
        <v>0.52083333333333304</v>
      </c>
      <c r="R105" s="219" t="s">
        <v>228</v>
      </c>
      <c r="S105" s="60"/>
      <c r="T105" s="60"/>
      <c r="U105" s="60"/>
      <c r="V105" s="60"/>
      <c r="W105" s="60"/>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60"/>
      <c r="AT105" s="24" t="s">
        <v>298</v>
      </c>
      <c r="AU105" s="106">
        <v>24.764854340236234</v>
      </c>
      <c r="AV105" s="71"/>
      <c r="AW105" s="162" t="str">
        <f t="shared" ref="AW105:AW136" si="88">IF(AU105&lt;AW$7,"E, &lt;PRL",IF(AU105&gt;AW$7,"  ",))</f>
        <v xml:space="preserve">  </v>
      </c>
      <c r="AX105" s="643" t="str">
        <f t="shared" si="51"/>
        <v xml:space="preserve">  </v>
      </c>
      <c r="AY105" s="24" t="s">
        <v>298</v>
      </c>
      <c r="AZ105" s="24">
        <v>0.46226073418281544</v>
      </c>
      <c r="BA105" s="24"/>
      <c r="BB105" s="162" t="str">
        <f t="shared" si="52"/>
        <v xml:space="preserve">  </v>
      </c>
      <c r="BC105" s="643" t="str">
        <f t="shared" si="53"/>
        <v xml:space="preserve">  </v>
      </c>
      <c r="BD105" s="793">
        <f>AZ105/AU105*100</f>
        <v>1.8665998508691648</v>
      </c>
      <c r="BE105" s="246" t="s">
        <v>475</v>
      </c>
      <c r="BF105" s="102">
        <v>8.6137113609686402</v>
      </c>
      <c r="BG105" s="49"/>
      <c r="BH105" s="162" t="str">
        <f t="shared" si="85"/>
        <v xml:space="preserve">  </v>
      </c>
      <c r="BI105" s="643" t="str">
        <f t="shared" si="54"/>
        <v xml:space="preserve">  </v>
      </c>
      <c r="BJ105" s="24" t="s">
        <v>475</v>
      </c>
      <c r="BK105" s="24">
        <v>0.36877211164912088</v>
      </c>
      <c r="BL105" s="24"/>
      <c r="BM105" s="162" t="str">
        <f t="shared" si="86"/>
        <v xml:space="preserve">  </v>
      </c>
      <c r="BN105" s="818" t="str">
        <f t="shared" si="56"/>
        <v xml:space="preserve">  </v>
      </c>
      <c r="BO105" s="942" t="str">
        <f t="shared" si="57"/>
        <v xml:space="preserve">  </v>
      </c>
      <c r="BP105" s="826">
        <f t="shared" si="87"/>
        <v>4.2812220678781978</v>
      </c>
      <c r="BQ105" s="108"/>
      <c r="BR105" s="108"/>
      <c r="BS105" s="108"/>
      <c r="BT105" s="108"/>
      <c r="BU105" s="16"/>
      <c r="BV105" s="16"/>
      <c r="BW105" s="16"/>
      <c r="BX105" s="16"/>
      <c r="BY105" s="46"/>
      <c r="BZ105" s="45"/>
      <c r="CA105" s="80">
        <v>1</v>
      </c>
      <c r="CB105" s="45"/>
      <c r="CC105" s="796"/>
      <c r="CD105" s="29"/>
      <c r="CE105" s="16"/>
      <c r="CF105" s="16"/>
      <c r="CG105" s="16"/>
      <c r="CH105" s="831"/>
      <c r="CI105" s="45"/>
      <c r="CJ105" s="45"/>
      <c r="CK105" s="45"/>
      <c r="CL105" s="45"/>
      <c r="CM105" s="16"/>
      <c r="CN105" s="16"/>
      <c r="CO105" s="16"/>
      <c r="CP105" s="16"/>
      <c r="CQ105" s="16"/>
      <c r="CR105" s="61"/>
    </row>
    <row r="106" spans="1:97" x14ac:dyDescent="0.25">
      <c r="A106" s="906" t="s">
        <v>2172</v>
      </c>
      <c r="B106" s="425" t="s">
        <v>1278</v>
      </c>
      <c r="C106" s="219" t="s">
        <v>599</v>
      </c>
      <c r="D106" s="219">
        <v>9</v>
      </c>
      <c r="E106" s="219"/>
      <c r="F106" s="472">
        <v>1</v>
      </c>
      <c r="G106" s="419">
        <v>11452800</v>
      </c>
      <c r="H106" s="419">
        <v>201102231300</v>
      </c>
      <c r="I106" s="419"/>
      <c r="J106" s="219" t="s">
        <v>210</v>
      </c>
      <c r="K106" s="911" t="s">
        <v>2615</v>
      </c>
      <c r="L106" s="415" t="s">
        <v>1696</v>
      </c>
      <c r="M106" s="219" t="s">
        <v>239</v>
      </c>
      <c r="N106" s="219"/>
      <c r="O106" s="304"/>
      <c r="P106" s="331">
        <v>40597</v>
      </c>
      <c r="Q106" s="328">
        <v>0.54166666666666696</v>
      </c>
      <c r="R106" s="219" t="s">
        <v>229</v>
      </c>
      <c r="S106" s="60"/>
      <c r="T106" s="60"/>
      <c r="U106" s="60"/>
      <c r="V106" s="60"/>
      <c r="W106" s="60"/>
      <c r="X106" s="633"/>
      <c r="Y106" s="633"/>
      <c r="Z106" s="633"/>
      <c r="AA106" s="633"/>
      <c r="AB106" s="633"/>
      <c r="AC106" s="633"/>
      <c r="AD106" s="633"/>
      <c r="AE106" s="633"/>
      <c r="AF106" s="633"/>
      <c r="AG106" s="633"/>
      <c r="AH106" s="633"/>
      <c r="AI106" s="633"/>
      <c r="AJ106" s="633"/>
      <c r="AK106" s="633"/>
      <c r="AL106" s="633"/>
      <c r="AM106" s="633"/>
      <c r="AN106" s="633"/>
      <c r="AO106" s="633"/>
      <c r="AP106" s="633"/>
      <c r="AQ106" s="633"/>
      <c r="AR106" s="633"/>
      <c r="AS106" s="60"/>
      <c r="AT106" s="24" t="s">
        <v>299</v>
      </c>
      <c r="AU106" s="106">
        <v>15.668989312961942</v>
      </c>
      <c r="AV106" s="71"/>
      <c r="AW106" s="162" t="str">
        <f t="shared" si="88"/>
        <v xml:space="preserve">  </v>
      </c>
      <c r="AX106" s="643" t="str">
        <f t="shared" si="51"/>
        <v xml:space="preserve">  </v>
      </c>
      <c r="AY106" s="24" t="s">
        <v>299</v>
      </c>
      <c r="AZ106" s="24">
        <v>0.39692302216032171</v>
      </c>
      <c r="BA106" s="24"/>
      <c r="BB106" s="162" t="str">
        <f t="shared" si="52"/>
        <v xml:space="preserve">  </v>
      </c>
      <c r="BC106" s="643" t="str">
        <f t="shared" si="53"/>
        <v xml:space="preserve">  </v>
      </c>
      <c r="BD106" s="793">
        <f>AZ106/AU106*100</f>
        <v>2.5331756518078223</v>
      </c>
      <c r="BE106" s="246" t="s">
        <v>476</v>
      </c>
      <c r="BF106" s="102">
        <v>7.1273192773740162</v>
      </c>
      <c r="BG106" s="49"/>
      <c r="BH106" s="162" t="str">
        <f t="shared" si="85"/>
        <v xml:space="preserve">  </v>
      </c>
      <c r="BI106" s="643" t="str">
        <f t="shared" si="54"/>
        <v xml:space="preserve">  </v>
      </c>
      <c r="BJ106" s="24" t="s">
        <v>476</v>
      </c>
      <c r="BK106" s="24">
        <v>0.37725581276071501</v>
      </c>
      <c r="BL106" s="24"/>
      <c r="BM106" s="162" t="str">
        <f t="shared" si="86"/>
        <v xml:space="preserve">  </v>
      </c>
      <c r="BN106" s="818" t="str">
        <f t="shared" si="56"/>
        <v xml:space="preserve">  </v>
      </c>
      <c r="BO106" s="942" t="str">
        <f t="shared" si="57"/>
        <v xml:space="preserve">  </v>
      </c>
      <c r="BP106" s="826">
        <f t="shared" si="87"/>
        <v>5.2930954553745044</v>
      </c>
      <c r="BQ106" s="108"/>
      <c r="BR106" s="108"/>
      <c r="BS106" s="108"/>
      <c r="BT106" s="108"/>
      <c r="BU106" s="16"/>
      <c r="BV106" s="16"/>
      <c r="BW106" s="16"/>
      <c r="BX106" s="16"/>
      <c r="BY106" s="46"/>
      <c r="BZ106" s="45"/>
      <c r="CA106" s="80">
        <v>1</v>
      </c>
      <c r="CB106" s="45"/>
      <c r="CC106" s="796"/>
      <c r="CD106" s="29"/>
      <c r="CE106" s="16"/>
      <c r="CF106" s="16"/>
      <c r="CG106" s="16"/>
      <c r="CH106" s="831"/>
      <c r="CI106" s="45"/>
      <c r="CJ106" s="45"/>
      <c r="CK106" s="45"/>
      <c r="CL106" s="45"/>
      <c r="CM106" s="16"/>
      <c r="CN106" s="16"/>
      <c r="CO106" s="16"/>
      <c r="CP106" s="16"/>
      <c r="CQ106" s="16"/>
      <c r="CR106" s="61"/>
    </row>
    <row r="107" spans="1:97" x14ac:dyDescent="0.25">
      <c r="A107" s="906" t="s">
        <v>2173</v>
      </c>
      <c r="B107" s="425" t="s">
        <v>1279</v>
      </c>
      <c r="C107" s="219" t="s">
        <v>599</v>
      </c>
      <c r="D107" s="219">
        <v>9</v>
      </c>
      <c r="E107" s="219"/>
      <c r="F107" s="472">
        <v>1</v>
      </c>
      <c r="G107" s="419">
        <v>384051121403001</v>
      </c>
      <c r="H107" s="419">
        <v>201102231320</v>
      </c>
      <c r="I107" s="419"/>
      <c r="J107" s="219" t="s">
        <v>211</v>
      </c>
      <c r="K107" s="912" t="s">
        <v>1698</v>
      </c>
      <c r="L107" s="427" t="s">
        <v>1698</v>
      </c>
      <c r="M107" s="219" t="s">
        <v>240</v>
      </c>
      <c r="N107" s="219"/>
      <c r="O107" s="304"/>
      <c r="P107" s="331">
        <v>40597</v>
      </c>
      <c r="Q107" s="328">
        <v>0.55555555555555602</v>
      </c>
      <c r="R107" s="219" t="s">
        <v>230</v>
      </c>
      <c r="S107" s="60"/>
      <c r="T107" s="60"/>
      <c r="U107" s="60"/>
      <c r="V107" s="60"/>
      <c r="W107" s="60"/>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60"/>
      <c r="AT107" s="24" t="s">
        <v>300</v>
      </c>
      <c r="AU107" s="106">
        <v>13.307964554750789</v>
      </c>
      <c r="AV107" s="71"/>
      <c r="AW107" s="162" t="str">
        <f t="shared" si="88"/>
        <v xml:space="preserve">  </v>
      </c>
      <c r="AX107" s="643" t="str">
        <f t="shared" si="51"/>
        <v xml:space="preserve">  </v>
      </c>
      <c r="AY107" s="24" t="s">
        <v>300</v>
      </c>
      <c r="AZ107" s="24">
        <v>0.32689175789654262</v>
      </c>
      <c r="BA107" s="24"/>
      <c r="BB107" s="162" t="str">
        <f t="shared" si="52"/>
        <v xml:space="preserve">  </v>
      </c>
      <c r="BC107" s="643" t="str">
        <f t="shared" si="53"/>
        <v xml:space="preserve">  </v>
      </c>
      <c r="BD107" s="793">
        <f>AZ107/AU107*100</f>
        <v>2.4563618016238706</v>
      </c>
      <c r="BE107" s="246" t="s">
        <v>477</v>
      </c>
      <c r="BF107" s="102">
        <v>7.1015008944615561</v>
      </c>
      <c r="BG107" s="102"/>
      <c r="BH107" s="162" t="str">
        <f t="shared" si="85"/>
        <v xml:space="preserve">  </v>
      </c>
      <c r="BI107" s="643" t="str">
        <f t="shared" si="54"/>
        <v xml:space="preserve">  </v>
      </c>
      <c r="BJ107" s="24" t="s">
        <v>477</v>
      </c>
      <c r="BK107" s="24">
        <v>0.23760678470326671</v>
      </c>
      <c r="BL107" s="24"/>
      <c r="BM107" s="162" t="str">
        <f t="shared" si="86"/>
        <v xml:space="preserve">  </v>
      </c>
      <c r="BN107" s="818" t="str">
        <f t="shared" si="56"/>
        <v xml:space="preserve">  </v>
      </c>
      <c r="BO107" s="942" t="str">
        <f t="shared" si="57"/>
        <v xml:space="preserve">  </v>
      </c>
      <c r="BP107" s="826">
        <f t="shared" si="87"/>
        <v>3.3458671375874314</v>
      </c>
      <c r="BQ107" s="108"/>
      <c r="BR107" s="108"/>
      <c r="BS107" s="108"/>
      <c r="BT107" s="108"/>
      <c r="BU107" s="16"/>
      <c r="BV107" s="16"/>
      <c r="BW107" s="16"/>
      <c r="BX107" s="16"/>
      <c r="BY107" s="46"/>
      <c r="BZ107" s="45"/>
      <c r="CA107" s="80">
        <v>1</v>
      </c>
      <c r="CB107" s="45"/>
      <c r="CC107" s="796"/>
      <c r="CD107" s="29"/>
      <c r="CE107" s="16"/>
      <c r="CF107" s="16"/>
      <c r="CG107" s="16"/>
      <c r="CH107" s="831"/>
      <c r="CI107" s="45"/>
      <c r="CJ107" s="45"/>
      <c r="CK107" s="45"/>
      <c r="CL107" s="45"/>
      <c r="CM107" s="16"/>
      <c r="CN107" s="16"/>
      <c r="CO107" s="16"/>
      <c r="CP107" s="16"/>
      <c r="CQ107" s="16"/>
      <c r="CR107" s="61"/>
    </row>
    <row r="108" spans="1:97" ht="34.5" x14ac:dyDescent="0.25">
      <c r="A108" s="906" t="s">
        <v>2174</v>
      </c>
      <c r="B108" s="425" t="s">
        <v>1280</v>
      </c>
      <c r="C108" s="219" t="s">
        <v>599</v>
      </c>
      <c r="D108" s="219">
        <v>9</v>
      </c>
      <c r="E108" s="219"/>
      <c r="F108" s="472">
        <v>1</v>
      </c>
      <c r="G108" s="419">
        <v>11452900</v>
      </c>
      <c r="H108" s="419">
        <v>201102280940</v>
      </c>
      <c r="I108" s="419"/>
      <c r="J108" s="219" t="s">
        <v>289</v>
      </c>
      <c r="K108" s="926" t="s">
        <v>2616</v>
      </c>
      <c r="L108" s="415" t="s">
        <v>746</v>
      </c>
      <c r="M108" s="219" t="s">
        <v>48</v>
      </c>
      <c r="N108" s="219"/>
      <c r="O108" s="219"/>
      <c r="P108" s="331">
        <v>40602</v>
      </c>
      <c r="Q108" s="328">
        <v>0.40277777777777801</v>
      </c>
      <c r="R108" s="219" t="s">
        <v>290</v>
      </c>
      <c r="S108" s="9" t="s">
        <v>290</v>
      </c>
      <c r="T108" s="9">
        <v>133</v>
      </c>
      <c r="U108" s="9">
        <v>144</v>
      </c>
      <c r="V108" s="7">
        <f t="shared" si="39"/>
        <v>11</v>
      </c>
      <c r="W108" s="9">
        <v>250</v>
      </c>
      <c r="X108" s="138">
        <f t="shared" si="40"/>
        <v>44</v>
      </c>
      <c r="Y108" s="643" t="str">
        <f t="shared" si="48"/>
        <v xml:space="preserve">  </v>
      </c>
      <c r="Z108" s="9" t="s">
        <v>290</v>
      </c>
      <c r="AA108" s="9">
        <v>131.9</v>
      </c>
      <c r="AB108" s="9">
        <v>142.9</v>
      </c>
      <c r="AC108" s="7">
        <f t="shared" si="41"/>
        <v>11</v>
      </c>
      <c r="AD108" s="9">
        <v>250</v>
      </c>
      <c r="AE108" s="138">
        <f>AC108/(AD108/1000)</f>
        <v>44</v>
      </c>
      <c r="AF108" s="643" t="str">
        <f t="shared" si="49"/>
        <v xml:space="preserve">  </v>
      </c>
      <c r="AG108" s="9" t="s">
        <v>290</v>
      </c>
      <c r="AH108" s="9" t="s">
        <v>295</v>
      </c>
      <c r="AI108" s="9">
        <v>142.6</v>
      </c>
      <c r="AJ108" s="138">
        <f t="shared" si="42"/>
        <v>9.9000000000000057</v>
      </c>
      <c r="AK108" s="9">
        <v>250</v>
      </c>
      <c r="AL108" s="138">
        <f>AJ108/(AK108/1000)</f>
        <v>39.600000000000023</v>
      </c>
      <c r="AM108" s="643" t="str">
        <f t="shared" si="43"/>
        <v xml:space="preserve">  </v>
      </c>
      <c r="AN108" s="2">
        <f>AVERAGE(X108,AE108,AL108)</f>
        <v>42.533333333333339</v>
      </c>
      <c r="AO108" s="2">
        <f>STDEV(X108,AE108,AL108)</f>
        <v>2.5403411844343404</v>
      </c>
      <c r="AP108" s="2">
        <f>AO108/AN108*100</f>
        <v>5.9725889916167869</v>
      </c>
      <c r="AQ108" s="1">
        <f>COUNT(X108,AE108,AL108)</f>
        <v>3</v>
      </c>
      <c r="AR108" s="643" t="str">
        <f t="shared" si="50"/>
        <v xml:space="preserve">  </v>
      </c>
      <c r="AT108" s="23" t="s">
        <v>191</v>
      </c>
      <c r="AU108" s="23" t="s">
        <v>191</v>
      </c>
      <c r="AV108" s="23" t="s">
        <v>191</v>
      </c>
      <c r="AW108" s="162" t="str">
        <f t="shared" si="88"/>
        <v xml:space="preserve">  </v>
      </c>
      <c r="AX108" s="643" t="str">
        <f t="shared" si="51"/>
        <v xml:space="preserve">  </v>
      </c>
      <c r="AY108" s="23" t="s">
        <v>191</v>
      </c>
      <c r="AZ108" s="23" t="s">
        <v>191</v>
      </c>
      <c r="BA108" s="23" t="s">
        <v>191</v>
      </c>
      <c r="BB108" s="162" t="str">
        <f t="shared" si="52"/>
        <v xml:space="preserve">  </v>
      </c>
      <c r="BC108" s="643" t="str">
        <f t="shared" si="53"/>
        <v xml:space="preserve">  </v>
      </c>
      <c r="BD108" s="794" t="s">
        <v>191</v>
      </c>
      <c r="BE108" s="246" t="s">
        <v>478</v>
      </c>
      <c r="BF108" s="102">
        <v>6.2640340733716267</v>
      </c>
      <c r="BG108" s="102"/>
      <c r="BH108" s="162" t="str">
        <f t="shared" si="85"/>
        <v xml:space="preserve">  </v>
      </c>
      <c r="BI108" s="643" t="str">
        <f t="shared" si="54"/>
        <v xml:space="preserve">  </v>
      </c>
      <c r="BJ108" s="24" t="s">
        <v>494</v>
      </c>
      <c r="BK108" s="24">
        <v>0.31826387238956777</v>
      </c>
      <c r="BL108" s="24"/>
      <c r="BM108" s="162" t="str">
        <f t="shared" si="86"/>
        <v xml:space="preserve">  </v>
      </c>
      <c r="BN108" s="818" t="str">
        <f t="shared" si="56"/>
        <v xml:space="preserve">  </v>
      </c>
      <c r="BO108" s="942" t="str">
        <f t="shared" si="57"/>
        <v xml:space="preserve">  </v>
      </c>
      <c r="BP108" s="826">
        <f t="shared" si="87"/>
        <v>5.0808132373114905</v>
      </c>
      <c r="BQ108" s="35">
        <v>269.2914962890942</v>
      </c>
      <c r="BR108" s="103"/>
      <c r="BS108" s="163" t="str">
        <f>IF(BQ108&lt;BS$7,"E, &lt;PRL",IF(BQ108&gt;BS$7,"  ",))</f>
        <v xml:space="preserve">  </v>
      </c>
      <c r="BT108" s="818" t="str">
        <f t="shared" si="59"/>
        <v xml:space="preserve">  </v>
      </c>
      <c r="BU108" s="10">
        <f>BQ108*(X108/1000)</f>
        <v>11.848825836720144</v>
      </c>
      <c r="BV108" s="24"/>
      <c r="BW108" s="163" t="str">
        <f>IF(BU108&lt;BW$7,"E, &lt;PRL",IF(BU108&gt;BW$7,"  ",))</f>
        <v xml:space="preserve">  </v>
      </c>
      <c r="BX108" s="643" t="str">
        <f t="shared" si="61"/>
        <v xml:space="preserve">  </v>
      </c>
      <c r="BY108" s="8">
        <v>8.496029193110699</v>
      </c>
      <c r="BZ108" s="11"/>
      <c r="CA108" s="80">
        <v>1</v>
      </c>
      <c r="CB108" s="163" t="str">
        <f>IF(BY108&lt;CB$7,"E, &lt;PRL",IF(BY108&gt;CB$7,"  ",))</f>
        <v xml:space="preserve">  </v>
      </c>
      <c r="CC108" s="643" t="str">
        <f t="shared" si="63"/>
        <v xml:space="preserve">  </v>
      </c>
      <c r="CD108" s="24">
        <v>0.37382528449687014</v>
      </c>
      <c r="CF108" s="174" t="str">
        <f>IF(CD108&lt;CF$7,"E, &lt;PRL",IF(CD108&gt;CF$7,"  ",))</f>
        <v xml:space="preserve">  </v>
      </c>
      <c r="CG108" s="818" t="str">
        <f t="shared" si="64"/>
        <v xml:space="preserve">  </v>
      </c>
      <c r="CH108" s="793">
        <f>BY108/BQ108*100</f>
        <v>3.1549563614849183</v>
      </c>
      <c r="CI108" s="11">
        <v>6.1340181302358898</v>
      </c>
      <c r="CJ108" s="11"/>
      <c r="CK108" s="163" t="str">
        <f>IF(CI108&lt;CK$7,"E, &lt;PRL",IF(CI108&gt;CK$7,"  ",))</f>
        <v xml:space="preserve">  </v>
      </c>
      <c r="CL108" s="643" t="str">
        <f t="shared" si="66"/>
        <v xml:space="preserve">  </v>
      </c>
      <c r="CM108" s="24">
        <f>CI108*(AL108/1000)</f>
        <v>0.24290711795734138</v>
      </c>
      <c r="CN108" s="11"/>
      <c r="CO108" s="174" t="str">
        <f t="shared" si="38"/>
        <v xml:space="preserve">  </v>
      </c>
      <c r="CP108" s="818" t="str">
        <f t="shared" si="67"/>
        <v xml:space="preserve">  </v>
      </c>
      <c r="CQ108" s="11">
        <f>CI108/BQ108*100</f>
        <v>2.2778358079494643</v>
      </c>
      <c r="CR108" s="61">
        <f>100*CM108/BU108</f>
        <v>2.0500522271545187</v>
      </c>
    </row>
    <row r="109" spans="1:97" x14ac:dyDescent="0.25">
      <c r="A109" s="906" t="s">
        <v>2175</v>
      </c>
      <c r="B109" s="425" t="s">
        <v>1281</v>
      </c>
      <c r="C109" s="219" t="s">
        <v>599</v>
      </c>
      <c r="D109" s="219">
        <v>9</v>
      </c>
      <c r="E109" s="219"/>
      <c r="F109" s="472">
        <v>1</v>
      </c>
      <c r="G109" s="439">
        <v>11452800</v>
      </c>
      <c r="H109" s="419">
        <v>201102281010</v>
      </c>
      <c r="I109" s="419"/>
      <c r="J109" s="219" t="s">
        <v>291</v>
      </c>
      <c r="K109" s="911" t="s">
        <v>2615</v>
      </c>
      <c r="L109" s="415" t="s">
        <v>1696</v>
      </c>
      <c r="M109" s="219" t="s">
        <v>128</v>
      </c>
      <c r="N109" s="219"/>
      <c r="O109" s="219"/>
      <c r="P109" s="331">
        <v>40602</v>
      </c>
      <c r="Q109" s="328">
        <v>0.42361111111111099</v>
      </c>
      <c r="R109" s="219" t="s">
        <v>292</v>
      </c>
      <c r="S109" s="9" t="s">
        <v>292</v>
      </c>
      <c r="T109" s="9">
        <v>132.4</v>
      </c>
      <c r="U109" s="9">
        <v>140.30000000000001</v>
      </c>
      <c r="V109" s="7">
        <f t="shared" si="39"/>
        <v>7.9000000000000057</v>
      </c>
      <c r="W109" s="9">
        <v>310</v>
      </c>
      <c r="X109" s="138">
        <f t="shared" si="40"/>
        <v>25.483870967741954</v>
      </c>
      <c r="Y109" s="643" t="str">
        <f t="shared" si="48"/>
        <v xml:space="preserve">  </v>
      </c>
      <c r="Z109" s="9" t="s">
        <v>292</v>
      </c>
      <c r="AA109" s="9">
        <v>134</v>
      </c>
      <c r="AB109" s="9">
        <v>143.1</v>
      </c>
      <c r="AC109" s="7">
        <f t="shared" si="41"/>
        <v>9.0999999999999943</v>
      </c>
      <c r="AD109" s="9">
        <v>375</v>
      </c>
      <c r="AE109" s="138">
        <f>AC109/(AD109/1000)</f>
        <v>24.266666666666652</v>
      </c>
      <c r="AF109" s="643" t="str">
        <f t="shared" si="49"/>
        <v xml:space="preserve">  </v>
      </c>
      <c r="AG109" s="9" t="s">
        <v>292</v>
      </c>
      <c r="AH109" s="9" t="s">
        <v>295</v>
      </c>
      <c r="AI109" s="9">
        <v>140.1</v>
      </c>
      <c r="AJ109" s="138">
        <f t="shared" si="42"/>
        <v>7.4000000000000057</v>
      </c>
      <c r="AK109" s="9">
        <v>305</v>
      </c>
      <c r="AL109" s="138">
        <f>AJ109/(AK109/1000)</f>
        <v>24.262295081967231</v>
      </c>
      <c r="AM109" s="643" t="str">
        <f t="shared" si="43"/>
        <v xml:space="preserve">  </v>
      </c>
      <c r="AN109" s="2">
        <f>AVERAGE(X109,AE109,AL109)</f>
        <v>24.670944238791947</v>
      </c>
      <c r="AO109" s="2">
        <f>STDEV(X109,AE109,AL109)</f>
        <v>0.70401859184911886</v>
      </c>
      <c r="AP109" s="2">
        <f>AO109/AN109*100</f>
        <v>2.8536345631317119</v>
      </c>
      <c r="AQ109" s="1">
        <f>COUNT(X109,AE109,AL109)</f>
        <v>3</v>
      </c>
      <c r="AR109" s="643" t="str">
        <f t="shared" si="50"/>
        <v xml:space="preserve">  </v>
      </c>
      <c r="AT109" s="23" t="s">
        <v>191</v>
      </c>
      <c r="AU109" s="23" t="s">
        <v>191</v>
      </c>
      <c r="AV109" s="23" t="s">
        <v>191</v>
      </c>
      <c r="AW109" s="162" t="str">
        <f t="shared" si="88"/>
        <v xml:space="preserve">  </v>
      </c>
      <c r="AX109" s="643" t="str">
        <f t="shared" si="51"/>
        <v xml:space="preserve">  </v>
      </c>
      <c r="AY109" s="23" t="s">
        <v>191</v>
      </c>
      <c r="AZ109" s="23" t="s">
        <v>191</v>
      </c>
      <c r="BA109" s="23" t="s">
        <v>191</v>
      </c>
      <c r="BB109" s="162" t="str">
        <f t="shared" si="52"/>
        <v xml:space="preserve">  </v>
      </c>
      <c r="BC109" s="643" t="str">
        <f t="shared" si="53"/>
        <v xml:space="preserve">  </v>
      </c>
      <c r="BD109" s="794" t="s">
        <v>191</v>
      </c>
      <c r="BE109" s="246" t="s">
        <v>479</v>
      </c>
      <c r="BF109" s="102">
        <v>6.3251824536567307</v>
      </c>
      <c r="BG109" s="102"/>
      <c r="BH109" s="162" t="str">
        <f t="shared" si="85"/>
        <v xml:space="preserve">  </v>
      </c>
      <c r="BI109" s="643" t="str">
        <f t="shared" si="54"/>
        <v xml:space="preserve">  </v>
      </c>
      <c r="BJ109" s="24" t="s">
        <v>494</v>
      </c>
      <c r="BK109" s="24">
        <v>0.67498259694073026</v>
      </c>
      <c r="BL109" s="24"/>
      <c r="BM109" s="162" t="str">
        <f t="shared" si="86"/>
        <v xml:space="preserve">  </v>
      </c>
      <c r="BN109" s="818" t="str">
        <f t="shared" si="56"/>
        <v xml:space="preserve">  </v>
      </c>
      <c r="BO109" s="942" t="str">
        <f t="shared" si="57"/>
        <v xml:space="preserve">  </v>
      </c>
      <c r="BP109" s="826">
        <f t="shared" si="87"/>
        <v>10.671353781273259</v>
      </c>
      <c r="BQ109" s="35">
        <v>340.24476083290784</v>
      </c>
      <c r="BR109" s="103"/>
      <c r="BS109" s="163" t="str">
        <f>IF(BQ109&lt;BS$7,"E, &lt;PRL",IF(BQ109&gt;BS$7,"  ",))</f>
        <v xml:space="preserve">  </v>
      </c>
      <c r="BT109" s="818" t="str">
        <f t="shared" si="59"/>
        <v xml:space="preserve">  </v>
      </c>
      <c r="BU109" s="10">
        <f>BQ109*(X109/1000)</f>
        <v>8.6707535825160456</v>
      </c>
      <c r="BV109" s="24"/>
      <c r="BW109" s="163" t="str">
        <f>IF(BU109&lt;BW$7,"E, &lt;PRL",IF(BU109&gt;BW$7,"  ",))</f>
        <v xml:space="preserve">  </v>
      </c>
      <c r="BX109" s="643" t="str">
        <f t="shared" si="61"/>
        <v xml:space="preserve">  </v>
      </c>
      <c r="BY109" s="8">
        <v>21.20437538112499</v>
      </c>
      <c r="BZ109" s="11"/>
      <c r="CA109" s="80">
        <v>1</v>
      </c>
      <c r="CB109" s="163" t="str">
        <f>IF(BY109&lt;CB$7,"E, &lt;PRL",IF(BY109&gt;CB$7,"  ",))</f>
        <v xml:space="preserve">  </v>
      </c>
      <c r="CC109" s="643" t="str">
        <f t="shared" si="63"/>
        <v xml:space="preserve">  </v>
      </c>
      <c r="CD109" s="24">
        <v>0.51455950924863303</v>
      </c>
      <c r="CF109" s="174" t="str">
        <f>IF(CD109&lt;CF$7,"E, &lt;PRL",IF(CD109&gt;CF$7,"  ",))</f>
        <v xml:space="preserve">  </v>
      </c>
      <c r="CG109" s="818" t="str">
        <f t="shared" si="64"/>
        <v xml:space="preserve">  </v>
      </c>
      <c r="CH109" s="793">
        <f>BY109/BQ109*100</f>
        <v>6.2320946042541214</v>
      </c>
      <c r="CI109" s="11">
        <v>8.5500418270678669</v>
      </c>
      <c r="CJ109" s="11"/>
      <c r="CK109" s="163" t="str">
        <f>IF(CI109&lt;CK$7,"E, &lt;PRL",IF(CI109&gt;CK$7,"  ",))</f>
        <v xml:space="preserve">  </v>
      </c>
      <c r="CL109" s="643" t="str">
        <f t="shared" si="66"/>
        <v xml:space="preserve">  </v>
      </c>
      <c r="CM109" s="24">
        <f>CI109*(AL109/1000)</f>
        <v>0.20744363777148284</v>
      </c>
      <c r="CN109" s="11"/>
      <c r="CO109" s="174" t="str">
        <f t="shared" si="38"/>
        <v xml:space="preserve">  </v>
      </c>
      <c r="CP109" s="818" t="str">
        <f t="shared" si="67"/>
        <v xml:space="preserve">  </v>
      </c>
      <c r="CQ109" s="11">
        <f>CI109/BQ109*100</f>
        <v>2.5129091793030551</v>
      </c>
      <c r="CR109" s="61">
        <f>100*CM109/BU109</f>
        <v>2.3924522337917442</v>
      </c>
    </row>
    <row r="110" spans="1:97" ht="30" x14ac:dyDescent="0.25">
      <c r="A110" s="906" t="s">
        <v>2176</v>
      </c>
      <c r="B110" s="425" t="s">
        <v>1282</v>
      </c>
      <c r="C110" s="219" t="s">
        <v>599</v>
      </c>
      <c r="D110" s="219">
        <v>9</v>
      </c>
      <c r="E110" s="219"/>
      <c r="F110" s="472">
        <v>1</v>
      </c>
      <c r="G110" s="419">
        <v>11452600</v>
      </c>
      <c r="H110" s="419">
        <v>201102281100</v>
      </c>
      <c r="I110" s="419"/>
      <c r="J110" s="219" t="s">
        <v>293</v>
      </c>
      <c r="K110" s="926" t="s">
        <v>2614</v>
      </c>
      <c r="L110" s="413" t="s">
        <v>1694</v>
      </c>
      <c r="M110" s="219" t="s">
        <v>43</v>
      </c>
      <c r="N110" s="219"/>
      <c r="O110" s="219"/>
      <c r="P110" s="331">
        <v>40602</v>
      </c>
      <c r="Q110" s="328">
        <v>0.45833333333333298</v>
      </c>
      <c r="R110" s="219" t="s">
        <v>294</v>
      </c>
      <c r="S110" s="9" t="s">
        <v>294</v>
      </c>
      <c r="T110" s="9">
        <v>131.9</v>
      </c>
      <c r="U110" s="9">
        <v>150.60000000000002</v>
      </c>
      <c r="V110" s="7">
        <f t="shared" si="39"/>
        <v>18.700000000000017</v>
      </c>
      <c r="W110" s="9">
        <v>360</v>
      </c>
      <c r="X110" s="138">
        <f t="shared" si="40"/>
        <v>51.944444444444493</v>
      </c>
      <c r="Y110" s="643" t="str">
        <f t="shared" si="48"/>
        <v xml:space="preserve">  </v>
      </c>
      <c r="Z110" s="9" t="s">
        <v>294</v>
      </c>
      <c r="AA110" s="9">
        <v>132.80000000000001</v>
      </c>
      <c r="AB110" s="9">
        <v>144.4</v>
      </c>
      <c r="AC110" s="7">
        <f t="shared" si="41"/>
        <v>11.599999999999994</v>
      </c>
      <c r="AD110" s="9">
        <v>385</v>
      </c>
      <c r="AE110" s="138">
        <f>AC110/(AD110/1000)</f>
        <v>30.129870129870113</v>
      </c>
      <c r="AF110" s="643" t="str">
        <f t="shared" si="49"/>
        <v xml:space="preserve">  </v>
      </c>
      <c r="AG110" s="9" t="s">
        <v>294</v>
      </c>
      <c r="AH110" s="9" t="s">
        <v>296</v>
      </c>
      <c r="AI110" s="9">
        <v>144.9</v>
      </c>
      <c r="AJ110" s="138">
        <f t="shared" si="42"/>
        <v>11.900000000000006</v>
      </c>
      <c r="AK110" s="9">
        <v>375</v>
      </c>
      <c r="AL110" s="138">
        <f>AJ110/(AK110/1000)</f>
        <v>31.733333333333348</v>
      </c>
      <c r="AM110" s="643" t="str">
        <f t="shared" si="43"/>
        <v xml:space="preserve">  </v>
      </c>
      <c r="AN110" s="2">
        <f>AVERAGE(X110,AE110,AL110)</f>
        <v>37.935882635882649</v>
      </c>
      <c r="AO110" s="2">
        <f>STDEV(X110,AE110,AL110)</f>
        <v>12.158232869929678</v>
      </c>
      <c r="AP110" s="2">
        <f>AO110/AN110*100</f>
        <v>32.049426624990382</v>
      </c>
      <c r="AQ110" s="1">
        <f>COUNT(X110,AE110,AL110)</f>
        <v>3</v>
      </c>
      <c r="AR110" s="643" t="str">
        <f t="shared" si="50"/>
        <v xml:space="preserve">  </v>
      </c>
      <c r="AT110" s="23" t="s">
        <v>191</v>
      </c>
      <c r="AU110" s="23" t="s">
        <v>191</v>
      </c>
      <c r="AV110" s="23" t="s">
        <v>191</v>
      </c>
      <c r="AW110" s="162" t="str">
        <f t="shared" si="88"/>
        <v xml:space="preserve">  </v>
      </c>
      <c r="AX110" s="643" t="str">
        <f t="shared" si="51"/>
        <v xml:space="preserve">  </v>
      </c>
      <c r="AY110" s="23" t="s">
        <v>191</v>
      </c>
      <c r="AZ110" s="23" t="s">
        <v>191</v>
      </c>
      <c r="BA110" s="23" t="s">
        <v>191</v>
      </c>
      <c r="BB110" s="162" t="str">
        <f t="shared" si="52"/>
        <v xml:space="preserve">  </v>
      </c>
      <c r="BC110" s="643" t="str">
        <f t="shared" si="53"/>
        <v xml:space="preserve">  </v>
      </c>
      <c r="BD110" s="794" t="s">
        <v>191</v>
      </c>
      <c r="BE110" s="246" t="s">
        <v>480</v>
      </c>
      <c r="BF110" s="102">
        <v>5.0995964201766544</v>
      </c>
      <c r="BG110" s="102">
        <v>3.8794533013486454E-2</v>
      </c>
      <c r="BH110" s="162" t="str">
        <f t="shared" si="85"/>
        <v xml:space="preserve">  </v>
      </c>
      <c r="BI110" s="643" t="str">
        <f t="shared" si="54"/>
        <v xml:space="preserve">  </v>
      </c>
      <c r="BJ110" s="24" t="s">
        <v>494</v>
      </c>
      <c r="BK110" s="24">
        <v>0.1129964546898163</v>
      </c>
      <c r="BL110" s="24">
        <v>5.9422139744602642E-4</v>
      </c>
      <c r="BM110" s="162" t="str">
        <f t="shared" si="86"/>
        <v xml:space="preserve">  </v>
      </c>
      <c r="BN110" s="818" t="str">
        <f t="shared" si="56"/>
        <v xml:space="preserve">  </v>
      </c>
      <c r="BO110" s="942" t="str">
        <f t="shared" si="57"/>
        <v xml:space="preserve">  </v>
      </c>
      <c r="BP110" s="793">
        <f t="shared" si="87"/>
        <v>2.2157921015620681</v>
      </c>
      <c r="BQ110" s="35">
        <v>167.0735262158438</v>
      </c>
      <c r="BR110" s="103"/>
      <c r="BS110" s="163" t="str">
        <f>IF(BQ110&lt;BS$7,"E, &lt;PRL",IF(BQ110&gt;BS$7,"  ",))</f>
        <v xml:space="preserve">  </v>
      </c>
      <c r="BT110" s="818" t="str">
        <f t="shared" si="59"/>
        <v xml:space="preserve">  </v>
      </c>
      <c r="BU110" s="10">
        <f>BQ110*(X110/1000)</f>
        <v>8.6785415006563387</v>
      </c>
      <c r="BV110" s="24"/>
      <c r="BW110" s="163" t="str">
        <f>IF(BU110&lt;BW$7,"E, &lt;PRL",IF(BU110&gt;BW$7,"  ",))</f>
        <v xml:space="preserve">  </v>
      </c>
      <c r="BX110" s="643" t="str">
        <f t="shared" si="61"/>
        <v xml:space="preserve">  </v>
      </c>
      <c r="BY110" s="8">
        <v>3.0994134896165457</v>
      </c>
      <c r="BZ110" s="11"/>
      <c r="CA110" s="80">
        <v>1</v>
      </c>
      <c r="CB110" s="163" t="str">
        <f>IF(BY110&lt;CB$7,"E, &lt;PRL",IF(BY110&gt;CB$7,"  ",))</f>
        <v xml:space="preserve">  </v>
      </c>
      <c r="CC110" s="643" t="str">
        <f t="shared" si="63"/>
        <v xml:space="preserve">  </v>
      </c>
      <c r="CD110" s="24">
        <v>9.3384925920914089E-2</v>
      </c>
      <c r="CF110" s="174" t="str">
        <f>IF(CD110&lt;CF$7,"E, &lt;PRL",IF(CD110&gt;CF$7,"  ",))</f>
        <v xml:space="preserve">  </v>
      </c>
      <c r="CG110" s="818" t="str">
        <f t="shared" si="64"/>
        <v>&lt;MDL</v>
      </c>
      <c r="CH110" s="793">
        <f>BY110/BQ110*100</f>
        <v>1.855119455378218</v>
      </c>
      <c r="CI110" s="11">
        <v>7.8817369657063487</v>
      </c>
      <c r="CJ110" s="11"/>
      <c r="CK110" s="163" t="str">
        <f>IF(CI110&lt;CK$7,"E, &lt;PRL",IF(CI110&gt;CK$7,"  ",))</f>
        <v xml:space="preserve">  </v>
      </c>
      <c r="CL110" s="643" t="str">
        <f t="shared" si="66"/>
        <v xml:space="preserve">  </v>
      </c>
      <c r="CM110" s="24">
        <f>CI110*(AL110/1000)</f>
        <v>0.25011378637841492</v>
      </c>
      <c r="CN110" s="11"/>
      <c r="CO110" s="174" t="str">
        <f t="shared" si="38"/>
        <v xml:space="preserve">  </v>
      </c>
      <c r="CP110" s="818" t="str">
        <f t="shared" si="67"/>
        <v xml:space="preserve">  </v>
      </c>
      <c r="CQ110" s="11">
        <f>CI110/BQ110*100</f>
        <v>4.7175259565204009</v>
      </c>
      <c r="CR110" s="61">
        <f>100*CM110/BU110</f>
        <v>2.8819794934379166</v>
      </c>
    </row>
    <row r="111" spans="1:97" x14ac:dyDescent="0.25">
      <c r="A111" s="906" t="s">
        <v>2177</v>
      </c>
      <c r="B111" s="425" t="s">
        <v>1283</v>
      </c>
      <c r="C111" s="463" t="s">
        <v>599</v>
      </c>
      <c r="D111" s="219">
        <v>9</v>
      </c>
      <c r="E111" s="463"/>
      <c r="F111" s="472">
        <v>1</v>
      </c>
      <c r="G111" s="419">
        <v>384118121403201</v>
      </c>
      <c r="H111" s="419">
        <v>201103101120</v>
      </c>
      <c r="I111" s="419"/>
      <c r="J111" s="463" t="s">
        <v>389</v>
      </c>
      <c r="K111" s="910" t="s">
        <v>1717</v>
      </c>
      <c r="L111" s="418" t="s">
        <v>1717</v>
      </c>
      <c r="M111" s="219" t="s">
        <v>1707</v>
      </c>
      <c r="N111" s="219" t="s">
        <v>340</v>
      </c>
      <c r="O111" s="331"/>
      <c r="P111" s="331">
        <v>40612</v>
      </c>
      <c r="Q111" s="328">
        <v>0.47222222222222199</v>
      </c>
      <c r="R111" s="463" t="s">
        <v>301</v>
      </c>
      <c r="S111" s="660"/>
      <c r="T111" s="60"/>
      <c r="U111" s="60"/>
      <c r="V111" s="105"/>
      <c r="W111" s="60"/>
      <c r="X111" s="539"/>
      <c r="Y111" s="539"/>
      <c r="Z111" s="539"/>
      <c r="AA111" s="539"/>
      <c r="AB111" s="539"/>
      <c r="AC111" s="539"/>
      <c r="AD111" s="539"/>
      <c r="AE111" s="539"/>
      <c r="AF111" s="539"/>
      <c r="AG111" s="539"/>
      <c r="AH111" s="539"/>
      <c r="AI111" s="539"/>
      <c r="AJ111" s="539"/>
      <c r="AK111" s="539"/>
      <c r="AL111" s="539"/>
      <c r="AM111" s="539"/>
      <c r="AN111" s="539"/>
      <c r="AO111" s="539"/>
      <c r="AP111" s="539"/>
      <c r="AQ111" s="539"/>
      <c r="AR111" s="539"/>
      <c r="AS111" s="60"/>
      <c r="AT111" s="29" t="s">
        <v>494</v>
      </c>
      <c r="AU111" s="152">
        <v>12.26718627018583</v>
      </c>
      <c r="AV111" s="157"/>
      <c r="AW111" s="162" t="str">
        <f t="shared" si="88"/>
        <v xml:space="preserve">  </v>
      </c>
      <c r="AX111" s="643" t="str">
        <f t="shared" si="51"/>
        <v xml:space="preserve">  </v>
      </c>
      <c r="AY111" s="29" t="s">
        <v>494</v>
      </c>
      <c r="AZ111" s="29">
        <v>0.34753130432116103</v>
      </c>
      <c r="BA111" s="29"/>
      <c r="BB111" s="162" t="str">
        <f t="shared" si="52"/>
        <v xml:space="preserve">  </v>
      </c>
      <c r="BC111" s="643" t="str">
        <f t="shared" si="53"/>
        <v xml:space="preserve">  </v>
      </c>
      <c r="BD111" s="796">
        <f>AZ111/AU111*100</f>
        <v>2.833015629393361</v>
      </c>
      <c r="BE111" s="29" t="s">
        <v>494</v>
      </c>
      <c r="BF111" s="153">
        <v>3.80638174208095</v>
      </c>
      <c r="BG111" s="157"/>
      <c r="BH111" s="162" t="str">
        <f t="shared" si="85"/>
        <v xml:space="preserve">  </v>
      </c>
      <c r="BI111" s="643" t="str">
        <f t="shared" si="54"/>
        <v xml:space="preserve">  </v>
      </c>
      <c r="BJ111" s="29" t="s">
        <v>494</v>
      </c>
      <c r="BK111" s="29">
        <v>0.2223101084326658</v>
      </c>
      <c r="BL111" s="29"/>
      <c r="BM111" s="162" t="str">
        <f t="shared" si="86"/>
        <v xml:space="preserve">  </v>
      </c>
      <c r="BN111" s="818" t="str">
        <f t="shared" si="56"/>
        <v xml:space="preserve">  </v>
      </c>
      <c r="BO111" s="942" t="str">
        <f t="shared" si="57"/>
        <v xml:space="preserve">  </v>
      </c>
      <c r="BP111" s="796">
        <f t="shared" si="87"/>
        <v>5.8404575131008478</v>
      </c>
      <c r="BQ111" s="108"/>
      <c r="BR111" s="108"/>
      <c r="BS111" s="108"/>
      <c r="BT111" s="108"/>
      <c r="BU111" s="16"/>
      <c r="BV111" s="16"/>
      <c r="BW111" s="16"/>
      <c r="BX111" s="16"/>
      <c r="BY111" s="60"/>
      <c r="BZ111" s="16"/>
      <c r="CA111" s="80">
        <v>1</v>
      </c>
      <c r="CB111" s="16"/>
      <c r="CC111" s="831"/>
      <c r="CD111" s="16"/>
      <c r="CE111" s="16"/>
      <c r="CF111" s="16"/>
      <c r="CG111" s="16"/>
      <c r="CH111" s="831"/>
      <c r="CI111" s="45"/>
      <c r="CJ111" s="45"/>
      <c r="CK111" s="45"/>
      <c r="CL111" s="45"/>
      <c r="CM111" s="16"/>
      <c r="CN111" s="16"/>
      <c r="CO111" s="16"/>
      <c r="CP111" s="16"/>
      <c r="CQ111" s="16"/>
      <c r="CR111" s="661"/>
      <c r="CS111" s="16"/>
    </row>
    <row r="112" spans="1:97" x14ac:dyDescent="0.25">
      <c r="A112" s="906" t="s">
        <v>2178</v>
      </c>
      <c r="B112" s="425" t="s">
        <v>1284</v>
      </c>
      <c r="C112" s="463" t="s">
        <v>599</v>
      </c>
      <c r="D112" s="219">
        <v>9</v>
      </c>
      <c r="E112" s="463"/>
      <c r="F112" s="472">
        <v>1</v>
      </c>
      <c r="G112" s="419">
        <v>384144121403601</v>
      </c>
      <c r="H112" s="419">
        <v>201103101210</v>
      </c>
      <c r="I112" s="419"/>
      <c r="J112" s="463" t="s">
        <v>389</v>
      </c>
      <c r="K112" s="912" t="s">
        <v>1719</v>
      </c>
      <c r="L112" s="427" t="s">
        <v>1719</v>
      </c>
      <c r="M112" s="219" t="s">
        <v>1708</v>
      </c>
      <c r="N112" s="219" t="s">
        <v>341</v>
      </c>
      <c r="O112" s="331"/>
      <c r="P112" s="331">
        <v>40612</v>
      </c>
      <c r="Q112" s="328">
        <v>0.50694444444444398</v>
      </c>
      <c r="R112" s="463" t="s">
        <v>302</v>
      </c>
      <c r="S112" s="660"/>
      <c r="T112" s="60"/>
      <c r="U112" s="60"/>
      <c r="V112" s="105"/>
      <c r="W112" s="60"/>
      <c r="X112" s="539"/>
      <c r="Y112" s="539"/>
      <c r="Z112" s="539"/>
      <c r="AA112" s="539"/>
      <c r="AB112" s="539"/>
      <c r="AC112" s="539"/>
      <c r="AD112" s="539"/>
      <c r="AE112" s="539"/>
      <c r="AF112" s="539"/>
      <c r="AG112" s="539"/>
      <c r="AH112" s="539"/>
      <c r="AI112" s="539"/>
      <c r="AJ112" s="539"/>
      <c r="AK112" s="539"/>
      <c r="AL112" s="539"/>
      <c r="AM112" s="539"/>
      <c r="AN112" s="539"/>
      <c r="AO112" s="539"/>
      <c r="AP112" s="539"/>
      <c r="AQ112" s="539"/>
      <c r="AR112" s="539"/>
      <c r="AS112" s="60"/>
      <c r="AT112" s="29" t="s">
        <v>494</v>
      </c>
      <c r="AU112" s="152">
        <v>9.2990592897543749</v>
      </c>
      <c r="AV112" s="157"/>
      <c r="AW112" s="162" t="str">
        <f t="shared" si="88"/>
        <v xml:space="preserve">  </v>
      </c>
      <c r="AX112" s="643" t="str">
        <f t="shared" si="51"/>
        <v xml:space="preserve">  </v>
      </c>
      <c r="AY112" s="29" t="s">
        <v>494</v>
      </c>
      <c r="AZ112" s="29">
        <v>2.7806185585993703</v>
      </c>
      <c r="BA112" s="29"/>
      <c r="BB112" s="162" t="str">
        <f t="shared" si="52"/>
        <v xml:space="preserve">  </v>
      </c>
      <c r="BC112" s="643" t="str">
        <f t="shared" si="53"/>
        <v xml:space="preserve">  </v>
      </c>
      <c r="BD112" s="796">
        <f>AZ112/AU112*100</f>
        <v>29.902148937398781</v>
      </c>
      <c r="BE112" s="29" t="s">
        <v>494</v>
      </c>
      <c r="BF112" s="153">
        <v>5.501456723940513</v>
      </c>
      <c r="BG112" s="157"/>
      <c r="BH112" s="162" t="str">
        <f t="shared" si="85"/>
        <v xml:space="preserve">  </v>
      </c>
      <c r="BI112" s="643" t="str">
        <f t="shared" si="54"/>
        <v xml:space="preserve">  </v>
      </c>
      <c r="BJ112" s="29" t="s">
        <v>494</v>
      </c>
      <c r="BK112" s="29">
        <v>1.8001308330811192</v>
      </c>
      <c r="BL112" s="29"/>
      <c r="BM112" s="162" t="str">
        <f t="shared" si="86"/>
        <v xml:space="preserve">  </v>
      </c>
      <c r="BN112" s="818" t="str">
        <f t="shared" si="56"/>
        <v xml:space="preserve">  </v>
      </c>
      <c r="BO112" s="942" t="str">
        <f t="shared" si="57"/>
        <v xml:space="preserve">  </v>
      </c>
      <c r="BP112" s="796">
        <f t="shared" si="87"/>
        <v>32.720985066510607</v>
      </c>
      <c r="BQ112" s="108"/>
      <c r="BR112" s="108"/>
      <c r="BS112" s="108"/>
      <c r="BT112" s="108"/>
      <c r="BU112" s="16"/>
      <c r="BV112" s="16"/>
      <c r="BW112" s="16"/>
      <c r="BX112" s="16"/>
      <c r="BY112" s="60"/>
      <c r="BZ112" s="16"/>
      <c r="CA112" s="80">
        <v>1</v>
      </c>
      <c r="CB112" s="16"/>
      <c r="CC112" s="831"/>
      <c r="CD112" s="16"/>
      <c r="CE112" s="16"/>
      <c r="CF112" s="16"/>
      <c r="CG112" s="16"/>
      <c r="CH112" s="831"/>
      <c r="CI112" s="45"/>
      <c r="CJ112" s="45"/>
      <c r="CK112" s="45"/>
      <c r="CL112" s="45"/>
      <c r="CM112" s="16"/>
      <c r="CN112" s="16"/>
      <c r="CO112" s="16"/>
      <c r="CP112" s="16"/>
      <c r="CQ112" s="16"/>
      <c r="CR112" s="661"/>
      <c r="CS112" s="16"/>
    </row>
    <row r="113" spans="1:97" x14ac:dyDescent="0.25">
      <c r="A113" s="906" t="s">
        <v>2179</v>
      </c>
      <c r="B113" s="421" t="s">
        <v>1285</v>
      </c>
      <c r="C113" s="219" t="s">
        <v>599</v>
      </c>
      <c r="D113" s="219">
        <v>9</v>
      </c>
      <c r="E113" s="259"/>
      <c r="F113" s="472">
        <v>1</v>
      </c>
      <c r="G113" s="414" t="s">
        <v>1709</v>
      </c>
      <c r="H113" s="309">
        <v>201103101250</v>
      </c>
      <c r="I113" s="309"/>
      <c r="J113" s="259" t="s">
        <v>389</v>
      </c>
      <c r="K113" s="911" t="s">
        <v>1686</v>
      </c>
      <c r="L113" s="414" t="s">
        <v>1686</v>
      </c>
      <c r="M113" s="219" t="s">
        <v>1710</v>
      </c>
      <c r="N113" s="310" t="s">
        <v>1593</v>
      </c>
      <c r="O113" s="406"/>
      <c r="P113" s="406">
        <v>40612</v>
      </c>
      <c r="Q113" s="407">
        <v>0.53472222222222199</v>
      </c>
      <c r="R113" s="259" t="s">
        <v>303</v>
      </c>
      <c r="S113" s="662"/>
      <c r="T113" s="264"/>
      <c r="U113" s="264"/>
      <c r="V113" s="505"/>
      <c r="W113" s="264"/>
      <c r="X113" s="633"/>
      <c r="Y113" s="633"/>
      <c r="Z113" s="633"/>
      <c r="AA113" s="633"/>
      <c r="AB113" s="633"/>
      <c r="AC113" s="633"/>
      <c r="AD113" s="633"/>
      <c r="AE113" s="633"/>
      <c r="AF113" s="633"/>
      <c r="AG113" s="633"/>
      <c r="AH113" s="633"/>
      <c r="AI113" s="633"/>
      <c r="AJ113" s="633"/>
      <c r="AK113" s="633"/>
      <c r="AL113" s="633"/>
      <c r="AM113" s="633"/>
      <c r="AN113" s="633"/>
      <c r="AO113" s="633"/>
      <c r="AP113" s="633"/>
      <c r="AQ113" s="633"/>
      <c r="AR113" s="633"/>
      <c r="AS113" s="264"/>
      <c r="AT113" s="262" t="s">
        <v>494</v>
      </c>
      <c r="AU113" s="263">
        <v>9.0140718546170024</v>
      </c>
      <c r="AV113" s="157"/>
      <c r="AW113" s="162" t="str">
        <f t="shared" si="88"/>
        <v xml:space="preserve">  </v>
      </c>
      <c r="AX113" s="643" t="str">
        <f t="shared" si="51"/>
        <v xml:space="preserve">  </v>
      </c>
      <c r="AY113" s="262" t="s">
        <v>494</v>
      </c>
      <c r="AZ113" s="262">
        <v>0.75261013078530126</v>
      </c>
      <c r="BA113" s="262"/>
      <c r="BB113" s="162" t="str">
        <f t="shared" si="52"/>
        <v xml:space="preserve">  </v>
      </c>
      <c r="BC113" s="643" t="str">
        <f t="shared" si="53"/>
        <v xml:space="preserve">  </v>
      </c>
      <c r="BD113" s="797">
        <f>AZ113/AU113*100</f>
        <v>8.3492803576866859</v>
      </c>
      <c r="BE113" s="262" t="s">
        <v>494</v>
      </c>
      <c r="BF113" s="262">
        <v>4.0778302114554767</v>
      </c>
      <c r="BG113" s="157"/>
      <c r="BH113" s="162" t="str">
        <f t="shared" si="85"/>
        <v xml:space="preserve">  </v>
      </c>
      <c r="BI113" s="643" t="str">
        <f t="shared" si="54"/>
        <v xml:space="preserve">  </v>
      </c>
      <c r="BJ113" s="262" t="s">
        <v>494</v>
      </c>
      <c r="BK113" s="262">
        <v>0.48744413230112099</v>
      </c>
      <c r="BL113" s="262"/>
      <c r="BM113" s="162" t="str">
        <f t="shared" si="86"/>
        <v xml:space="preserve">  </v>
      </c>
      <c r="BN113" s="818" t="str">
        <f t="shared" si="56"/>
        <v xml:space="preserve">  </v>
      </c>
      <c r="BO113" s="942" t="str">
        <f t="shared" si="57"/>
        <v xml:space="preserve">  </v>
      </c>
      <c r="BP113" s="797">
        <f t="shared" si="87"/>
        <v>11.953517116327909</v>
      </c>
      <c r="BQ113" s="108"/>
      <c r="BR113" s="108"/>
      <c r="BS113" s="108"/>
      <c r="BT113" s="108"/>
      <c r="BU113" s="258"/>
      <c r="BV113" s="258"/>
      <c r="BW113" s="258"/>
      <c r="BX113" s="258"/>
      <c r="BY113" s="264"/>
      <c r="BZ113" s="258"/>
      <c r="CA113" s="254">
        <v>1</v>
      </c>
      <c r="CB113" s="258"/>
      <c r="CC113" s="884"/>
      <c r="CD113" s="258"/>
      <c r="CE113" s="258"/>
      <c r="CF113" s="258"/>
      <c r="CG113" s="258"/>
      <c r="CH113" s="884"/>
      <c r="CI113" s="263"/>
      <c r="CJ113" s="263"/>
      <c r="CK113" s="263"/>
      <c r="CL113" s="263"/>
      <c r="CM113" s="258"/>
      <c r="CN113" s="258"/>
      <c r="CO113" s="258"/>
      <c r="CP113" s="258"/>
      <c r="CQ113" s="258"/>
      <c r="CR113" s="663"/>
      <c r="CS113" s="258"/>
    </row>
    <row r="114" spans="1:97" x14ac:dyDescent="0.25">
      <c r="A114" s="906" t="s">
        <v>2180</v>
      </c>
      <c r="B114" s="425" t="s">
        <v>1286</v>
      </c>
      <c r="C114" s="219" t="s">
        <v>599</v>
      </c>
      <c r="D114" s="219">
        <v>9</v>
      </c>
      <c r="E114" s="463"/>
      <c r="F114" s="472">
        <v>1</v>
      </c>
      <c r="G114" s="414" t="s">
        <v>1711</v>
      </c>
      <c r="H114" s="419">
        <v>201103101340</v>
      </c>
      <c r="I114" s="419"/>
      <c r="J114" s="463" t="s">
        <v>389</v>
      </c>
      <c r="K114" s="912" t="s">
        <v>1698</v>
      </c>
      <c r="L114" s="427" t="s">
        <v>1698</v>
      </c>
      <c r="M114" s="219" t="s">
        <v>1712</v>
      </c>
      <c r="N114" s="310" t="s">
        <v>1594</v>
      </c>
      <c r="O114" s="331"/>
      <c r="P114" s="331">
        <v>40612</v>
      </c>
      <c r="Q114" s="328">
        <v>0.56944444444444398</v>
      </c>
      <c r="R114" s="463" t="s">
        <v>304</v>
      </c>
      <c r="S114" s="660"/>
      <c r="T114" s="60"/>
      <c r="U114" s="60"/>
      <c r="V114" s="105"/>
      <c r="W114" s="60"/>
      <c r="X114" s="539"/>
      <c r="Y114" s="539"/>
      <c r="Z114" s="539"/>
      <c r="AA114" s="539"/>
      <c r="AB114" s="539"/>
      <c r="AC114" s="539"/>
      <c r="AD114" s="539"/>
      <c r="AE114" s="539"/>
      <c r="AF114" s="539"/>
      <c r="AG114" s="539"/>
      <c r="AH114" s="539"/>
      <c r="AI114" s="539"/>
      <c r="AJ114" s="539"/>
      <c r="AK114" s="539"/>
      <c r="AL114" s="539"/>
      <c r="AM114" s="539"/>
      <c r="AN114" s="539"/>
      <c r="AO114" s="539"/>
      <c r="AP114" s="539"/>
      <c r="AQ114" s="539"/>
      <c r="AR114" s="539"/>
      <c r="AS114" s="60"/>
      <c r="AT114" s="29" t="s">
        <v>494</v>
      </c>
      <c r="AU114" s="152">
        <v>8.2639479124544906</v>
      </c>
      <c r="AV114" s="157"/>
      <c r="AW114" s="162" t="str">
        <f t="shared" si="88"/>
        <v xml:space="preserve">  </v>
      </c>
      <c r="AX114" s="643" t="str">
        <f t="shared" si="51"/>
        <v xml:space="preserve">  </v>
      </c>
      <c r="AY114" s="29" t="s">
        <v>494</v>
      </c>
      <c r="AZ114" s="29">
        <v>0.26999171658073162</v>
      </c>
      <c r="BA114" s="29"/>
      <c r="BB114" s="162" t="str">
        <f t="shared" si="52"/>
        <v xml:space="preserve">  </v>
      </c>
      <c r="BC114" s="643" t="str">
        <f t="shared" si="53"/>
        <v xml:space="preserve">  </v>
      </c>
      <c r="BD114" s="796">
        <f>AZ114/AU114*100</f>
        <v>3.2671033196352868</v>
      </c>
      <c r="BE114" s="29" t="s">
        <v>494</v>
      </c>
      <c r="BF114" s="153">
        <v>3.7986756779600546</v>
      </c>
      <c r="BG114" s="157"/>
      <c r="BH114" s="162" t="str">
        <f t="shared" si="85"/>
        <v xml:space="preserve">  </v>
      </c>
      <c r="BI114" s="643" t="str">
        <f t="shared" si="54"/>
        <v xml:space="preserve">  </v>
      </c>
      <c r="BJ114" s="29" t="s">
        <v>494</v>
      </c>
      <c r="BK114" s="29">
        <v>0.25650317398747158</v>
      </c>
      <c r="BL114" s="29"/>
      <c r="BM114" s="162" t="str">
        <f t="shared" si="86"/>
        <v xml:space="preserve">  </v>
      </c>
      <c r="BN114" s="818" t="str">
        <f t="shared" si="56"/>
        <v xml:space="preserve">  </v>
      </c>
      <c r="BO114" s="942" t="str">
        <f t="shared" si="57"/>
        <v xml:space="preserve">  </v>
      </c>
      <c r="BP114" s="796">
        <f t="shared" si="87"/>
        <v>6.7524367893712256</v>
      </c>
      <c r="BQ114" s="108"/>
      <c r="BR114" s="108"/>
      <c r="BS114" s="108"/>
      <c r="BT114" s="108"/>
      <c r="BU114" s="16"/>
      <c r="BV114" s="16"/>
      <c r="BW114" s="16"/>
      <c r="BX114" s="16"/>
      <c r="BY114" s="60"/>
      <c r="BZ114" s="16"/>
      <c r="CA114" s="80">
        <v>1</v>
      </c>
      <c r="CB114" s="16"/>
      <c r="CC114" s="831"/>
      <c r="CD114" s="16"/>
      <c r="CE114" s="16"/>
      <c r="CF114" s="16"/>
      <c r="CG114" s="16"/>
      <c r="CH114" s="831"/>
      <c r="CI114" s="45"/>
      <c r="CJ114" s="45"/>
      <c r="CK114" s="45"/>
      <c r="CL114" s="45"/>
      <c r="CM114" s="16"/>
      <c r="CN114" s="16"/>
      <c r="CO114" s="16"/>
      <c r="CP114" s="16"/>
      <c r="CQ114" s="16"/>
      <c r="CR114" s="661"/>
      <c r="CS114" s="16"/>
    </row>
    <row r="115" spans="1:97" ht="30" x14ac:dyDescent="0.25">
      <c r="A115" s="906" t="s">
        <v>2181</v>
      </c>
      <c r="B115" s="425" t="s">
        <v>1287</v>
      </c>
      <c r="C115" s="305" t="s">
        <v>599</v>
      </c>
      <c r="D115" s="219">
        <v>9</v>
      </c>
      <c r="E115" s="471"/>
      <c r="F115" s="472">
        <v>1</v>
      </c>
      <c r="G115" s="419">
        <v>11452600</v>
      </c>
      <c r="H115" s="419">
        <v>201103150900</v>
      </c>
      <c r="I115" s="419"/>
      <c r="J115" s="219" t="s">
        <v>389</v>
      </c>
      <c r="K115" s="926" t="s">
        <v>2614</v>
      </c>
      <c r="L115" s="413" t="s">
        <v>1694</v>
      </c>
      <c r="M115" s="219" t="s">
        <v>43</v>
      </c>
      <c r="N115" s="219"/>
      <c r="O115" s="331"/>
      <c r="P115" s="331">
        <v>40617</v>
      </c>
      <c r="Q115" s="328">
        <v>0.375</v>
      </c>
      <c r="R115" s="305" t="s">
        <v>305</v>
      </c>
      <c r="S115" s="1" t="s">
        <v>351</v>
      </c>
      <c r="T115" s="3">
        <v>133.30000000000001</v>
      </c>
      <c r="U115" s="3">
        <v>199.7</v>
      </c>
      <c r="V115" s="7">
        <f t="shared" si="39"/>
        <v>66.399999999999977</v>
      </c>
      <c r="W115" s="1">
        <v>250</v>
      </c>
      <c r="X115" s="138">
        <f t="shared" si="40"/>
        <v>265.59999999999991</v>
      </c>
      <c r="Y115" s="643" t="str">
        <f t="shared" si="48"/>
        <v xml:space="preserve">  </v>
      </c>
      <c r="Z115" s="1" t="s">
        <v>391</v>
      </c>
      <c r="AA115" s="3">
        <v>133.30000000000001</v>
      </c>
      <c r="AB115" s="3">
        <v>196.5</v>
      </c>
      <c r="AC115" s="7">
        <f t="shared" ref="AC115:AC149" si="89">AB115-AA115</f>
        <v>63.199999999999989</v>
      </c>
      <c r="AD115" s="3">
        <v>250</v>
      </c>
      <c r="AE115" s="138">
        <f>AC115/(AD115/1000)</f>
        <v>252.79999999999995</v>
      </c>
      <c r="AF115" s="643" t="str">
        <f t="shared" si="49"/>
        <v xml:space="preserve">  </v>
      </c>
      <c r="AG115" s="1" t="s">
        <v>426</v>
      </c>
      <c r="AH115" s="3">
        <v>133.1</v>
      </c>
      <c r="AI115" s="3">
        <v>198.2</v>
      </c>
      <c r="AJ115" s="138">
        <f t="shared" ref="AJ115:AJ150" si="90">AI115-AH115</f>
        <v>65.099999999999994</v>
      </c>
      <c r="AK115" s="1">
        <v>250</v>
      </c>
      <c r="AL115" s="138">
        <f t="shared" ref="AL115:AL132" si="91">AJ115/(AK115/1000)</f>
        <v>260.39999999999998</v>
      </c>
      <c r="AM115" s="643" t="str">
        <f t="shared" si="43"/>
        <v xml:space="preserve">  </v>
      </c>
      <c r="AN115" s="2">
        <f t="shared" ref="AN115:AN132" si="92">AVERAGE(X115,AE115,AL115)</f>
        <v>259.59999999999997</v>
      </c>
      <c r="AO115" s="2">
        <f t="shared" ref="AO115:AO122" si="93">STDEV(X115,AE115,AL115)</f>
        <v>6.4373907757724123</v>
      </c>
      <c r="AP115" s="2">
        <f>AO115/AN115*100</f>
        <v>2.479734505305244</v>
      </c>
      <c r="AQ115" s="1">
        <f t="shared" ref="AQ115:AQ132" si="94">COUNT(X115,AE115,AL115)</f>
        <v>3</v>
      </c>
      <c r="AR115" s="643" t="str">
        <f t="shared" si="50"/>
        <v xml:space="preserve">  </v>
      </c>
      <c r="AT115" s="23" t="s">
        <v>191</v>
      </c>
      <c r="AU115" s="23" t="s">
        <v>191</v>
      </c>
      <c r="AV115" s="23" t="s">
        <v>191</v>
      </c>
      <c r="AW115" s="162" t="str">
        <f t="shared" si="88"/>
        <v xml:space="preserve">  </v>
      </c>
      <c r="AX115" s="643" t="str">
        <f t="shared" si="51"/>
        <v xml:space="preserve">  </v>
      </c>
      <c r="AY115" s="23" t="s">
        <v>191</v>
      </c>
      <c r="AZ115" s="23" t="s">
        <v>191</v>
      </c>
      <c r="BA115" s="23" t="s">
        <v>191</v>
      </c>
      <c r="BB115" s="162" t="str">
        <f t="shared" si="52"/>
        <v xml:space="preserve">  </v>
      </c>
      <c r="BC115" s="643" t="str">
        <f t="shared" si="53"/>
        <v xml:space="preserve">  </v>
      </c>
      <c r="BD115" s="794" t="s">
        <v>191</v>
      </c>
      <c r="BE115" s="6" t="s">
        <v>498</v>
      </c>
      <c r="BF115" s="102">
        <v>1.6088804845430653</v>
      </c>
      <c r="BG115" s="165"/>
      <c r="BH115" s="162" t="str">
        <f t="shared" si="85"/>
        <v xml:space="preserve">  </v>
      </c>
      <c r="BI115" s="643" t="str">
        <f t="shared" si="54"/>
        <v xml:space="preserve">  </v>
      </c>
      <c r="BJ115" s="24" t="s">
        <v>494</v>
      </c>
      <c r="BK115" s="24">
        <v>6.1929212448852702E-2</v>
      </c>
      <c r="BL115" s="24">
        <v>6.2971285596307054E-3</v>
      </c>
      <c r="BM115" s="162" t="str">
        <f t="shared" si="86"/>
        <v xml:space="preserve">  </v>
      </c>
      <c r="BN115" s="818" t="str">
        <f t="shared" si="56"/>
        <v xml:space="preserve">  </v>
      </c>
      <c r="BO115" s="942" t="str">
        <f t="shared" si="57"/>
        <v xml:space="preserve">  </v>
      </c>
      <c r="BP115" s="793">
        <f t="shared" si="87"/>
        <v>3.8492114885986131</v>
      </c>
      <c r="BQ115" s="35">
        <v>208.16429117267805</v>
      </c>
      <c r="BR115" s="103"/>
      <c r="BS115" s="163" t="str">
        <f t="shared" ref="BS115:BS150" si="95">IF(BQ115&lt;BS$7,"E, &lt;PRL",IF(BQ115&gt;BS$7,"  ",))</f>
        <v xml:space="preserve">  </v>
      </c>
      <c r="BT115" s="818" t="str">
        <f t="shared" si="59"/>
        <v xml:space="preserve">  </v>
      </c>
      <c r="BU115" s="10">
        <f t="shared" ref="BU115:BU120" si="96">BQ115*(X115/1000)</f>
        <v>55.288435735463267</v>
      </c>
      <c r="BV115" s="24"/>
      <c r="BW115" s="163" t="str">
        <f t="shared" ref="BW115:BW122" si="97">IF(BU115&lt;BW$7,"E, &lt;PRL",IF(BU115&gt;BW$7,"  ",))</f>
        <v xml:space="preserve">  </v>
      </c>
      <c r="BX115" s="643" t="str">
        <f t="shared" si="61"/>
        <v xml:space="preserve">  </v>
      </c>
      <c r="BY115" s="8">
        <v>2.3810841965198728</v>
      </c>
      <c r="BZ115" s="8"/>
      <c r="CA115" s="80">
        <v>1</v>
      </c>
      <c r="CB115" s="163" t="str">
        <f t="shared" ref="CB115:CB150" si="98">IF(BY115&lt;CB$7,"E, &lt;PRL",IF(BY115&gt;CB$7,"  ",))</f>
        <v xml:space="preserve">  </v>
      </c>
      <c r="CC115" s="643" t="str">
        <f t="shared" si="63"/>
        <v xml:space="preserve">  </v>
      </c>
      <c r="CD115" s="6">
        <f>BY115*(AE115/1000)</f>
        <v>0.60193808488022382</v>
      </c>
      <c r="CE115" s="8"/>
      <c r="CF115" s="174" t="str">
        <f t="shared" ref="CF115:CF132" si="99">IF(CD115&lt;CF$7,"E, &lt;PRL",IF(CD115&gt;CF$7,"  ",))</f>
        <v xml:space="preserve">  </v>
      </c>
      <c r="CG115" s="818" t="str">
        <f t="shared" si="64"/>
        <v xml:space="preserve">  </v>
      </c>
      <c r="CH115" s="793">
        <f t="shared" ref="CH115:CH120" si="100">BY115/BQ115*100</f>
        <v>1.1438485357436725</v>
      </c>
      <c r="CI115" s="11">
        <v>3.3552325869321824</v>
      </c>
      <c r="CJ115" s="11"/>
      <c r="CK115" s="163" t="str">
        <f t="shared" ref="CK115:CK120" si="101">IF(CI115&lt;CK$7,"E, &lt;PRL",IF(CI115&gt;CK$7,"  ",))</f>
        <v xml:space="preserve">  </v>
      </c>
      <c r="CL115" s="643" t="str">
        <f t="shared" si="66"/>
        <v xml:space="preserve">  </v>
      </c>
      <c r="CM115" s="24">
        <f t="shared" ref="CM115:CM120" si="102">CI115*(AL115/1000)</f>
        <v>0.87370256563714022</v>
      </c>
      <c r="CN115" s="11"/>
      <c r="CO115" s="174" t="str">
        <f t="shared" si="38"/>
        <v xml:space="preserve">  </v>
      </c>
      <c r="CP115" s="818" t="str">
        <f t="shared" si="67"/>
        <v xml:space="preserve">  </v>
      </c>
      <c r="CQ115" s="11">
        <f t="shared" ref="CQ115:CQ120" si="103">CI115/BQ115*100</f>
        <v>1.6118194758720283</v>
      </c>
      <c r="CR115" s="61">
        <f t="shared" ref="CR115:CR120" si="104">100*CM115/BU115</f>
        <v>1.5802627692661007</v>
      </c>
    </row>
    <row r="116" spans="1:97" ht="34.5" x14ac:dyDescent="0.25">
      <c r="A116" s="906" t="s">
        <v>2182</v>
      </c>
      <c r="B116" s="425" t="s">
        <v>1288</v>
      </c>
      <c r="C116" s="219" t="s">
        <v>599</v>
      </c>
      <c r="D116" s="219">
        <v>9</v>
      </c>
      <c r="E116" s="471"/>
      <c r="F116" s="472">
        <v>1</v>
      </c>
      <c r="G116" s="419">
        <v>11452900</v>
      </c>
      <c r="H116" s="419">
        <v>201103151010</v>
      </c>
      <c r="I116" s="419"/>
      <c r="J116" s="219" t="s">
        <v>389</v>
      </c>
      <c r="K116" s="926" t="s">
        <v>2616</v>
      </c>
      <c r="L116" s="415" t="s">
        <v>746</v>
      </c>
      <c r="M116" s="219" t="s">
        <v>48</v>
      </c>
      <c r="N116" s="219"/>
      <c r="O116" s="331"/>
      <c r="P116" s="331">
        <v>40617</v>
      </c>
      <c r="Q116" s="328">
        <v>0.42361111111111099</v>
      </c>
      <c r="R116" s="305" t="s">
        <v>306</v>
      </c>
      <c r="S116" s="1" t="s">
        <v>352</v>
      </c>
      <c r="T116" s="3">
        <v>132.4</v>
      </c>
      <c r="U116" s="3">
        <v>147.9</v>
      </c>
      <c r="V116" s="7">
        <f t="shared" si="39"/>
        <v>15.5</v>
      </c>
      <c r="W116" s="1">
        <v>510</v>
      </c>
      <c r="X116" s="138">
        <f t="shared" si="40"/>
        <v>30.392156862745097</v>
      </c>
      <c r="Y116" s="643" t="str">
        <f t="shared" si="48"/>
        <v xml:space="preserve">  </v>
      </c>
      <c r="Z116" s="1" t="s">
        <v>392</v>
      </c>
      <c r="AA116" s="3">
        <v>132.4</v>
      </c>
      <c r="AB116" s="3">
        <v>147.9</v>
      </c>
      <c r="AC116" s="7">
        <f t="shared" si="89"/>
        <v>15.5</v>
      </c>
      <c r="AD116" s="3">
        <v>520</v>
      </c>
      <c r="AE116" s="138">
        <f>AC116/(AD116/1000)</f>
        <v>29.807692307692307</v>
      </c>
      <c r="AF116" s="643" t="str">
        <f t="shared" si="49"/>
        <v xml:space="preserve">  </v>
      </c>
      <c r="AG116" s="1" t="s">
        <v>427</v>
      </c>
      <c r="AH116" s="3">
        <v>132.6</v>
      </c>
      <c r="AI116" s="3">
        <v>145.9</v>
      </c>
      <c r="AJ116" s="138">
        <f t="shared" si="90"/>
        <v>13.300000000000011</v>
      </c>
      <c r="AK116" s="1">
        <v>500</v>
      </c>
      <c r="AL116" s="138">
        <f t="shared" si="91"/>
        <v>26.600000000000023</v>
      </c>
      <c r="AM116" s="643" t="str">
        <f t="shared" si="43"/>
        <v xml:space="preserve">  </v>
      </c>
      <c r="AN116" s="2">
        <f t="shared" si="92"/>
        <v>28.933283056812474</v>
      </c>
      <c r="AO116" s="2">
        <f t="shared" si="93"/>
        <v>2.0417044525186085</v>
      </c>
      <c r="AP116" s="2">
        <f t="shared" ref="AP116:AP150" si="105">AO116/AN116*100</f>
        <v>7.0565944711824882</v>
      </c>
      <c r="AQ116" s="1">
        <f t="shared" si="94"/>
        <v>3</v>
      </c>
      <c r="AR116" s="643" t="str">
        <f t="shared" si="50"/>
        <v xml:space="preserve">  </v>
      </c>
      <c r="AT116" s="23" t="s">
        <v>191</v>
      </c>
      <c r="AU116" s="23" t="s">
        <v>191</v>
      </c>
      <c r="AV116" s="23" t="s">
        <v>191</v>
      </c>
      <c r="AW116" s="162" t="str">
        <f t="shared" si="88"/>
        <v xml:space="preserve">  </v>
      </c>
      <c r="AX116" s="643" t="str">
        <f t="shared" si="51"/>
        <v xml:space="preserve">  </v>
      </c>
      <c r="AY116" s="23" t="s">
        <v>191</v>
      </c>
      <c r="AZ116" s="23" t="s">
        <v>191</v>
      </c>
      <c r="BA116" s="23" t="s">
        <v>191</v>
      </c>
      <c r="BB116" s="162" t="str">
        <f t="shared" si="52"/>
        <v xml:space="preserve">  </v>
      </c>
      <c r="BC116" s="643" t="str">
        <f t="shared" si="53"/>
        <v xml:space="preserve">  </v>
      </c>
      <c r="BD116" s="794" t="s">
        <v>191</v>
      </c>
      <c r="BE116" s="6" t="s">
        <v>499</v>
      </c>
      <c r="BF116" s="102">
        <v>1.4507435745418757</v>
      </c>
      <c r="BG116" s="165"/>
      <c r="BH116" s="162" t="str">
        <f t="shared" si="85"/>
        <v xml:space="preserve">  </v>
      </c>
      <c r="BI116" s="643" t="str">
        <f t="shared" si="54"/>
        <v xml:space="preserve">  </v>
      </c>
      <c r="BJ116" s="24" t="s">
        <v>494</v>
      </c>
      <c r="BK116" s="24">
        <v>8.7138970699564264E-2</v>
      </c>
      <c r="BL116" s="24"/>
      <c r="BM116" s="162" t="str">
        <f t="shared" si="86"/>
        <v xml:space="preserve">  </v>
      </c>
      <c r="BN116" s="818" t="str">
        <f t="shared" si="56"/>
        <v xml:space="preserve">  </v>
      </c>
      <c r="BO116" s="942" t="str">
        <f t="shared" si="57"/>
        <v xml:space="preserve">  </v>
      </c>
      <c r="BP116" s="793">
        <f t="shared" si="87"/>
        <v>6.006503990691912</v>
      </c>
      <c r="BQ116" s="35">
        <v>206.66661752168972</v>
      </c>
      <c r="BR116" s="103"/>
      <c r="BS116" s="163" t="str">
        <f t="shared" si="95"/>
        <v xml:space="preserve">  </v>
      </c>
      <c r="BT116" s="818" t="str">
        <f t="shared" si="59"/>
        <v xml:space="preserve">  </v>
      </c>
      <c r="BU116" s="10">
        <f t="shared" si="96"/>
        <v>6.2810442580121384</v>
      </c>
      <c r="BV116" s="24"/>
      <c r="BW116" s="163" t="str">
        <f t="shared" si="97"/>
        <v xml:space="preserve">  </v>
      </c>
      <c r="BX116" s="643" t="str">
        <f t="shared" si="61"/>
        <v xml:space="preserve">  </v>
      </c>
      <c r="BY116" s="8">
        <v>4.6999093378220627</v>
      </c>
      <c r="BZ116" s="8"/>
      <c r="CA116" s="80">
        <v>1</v>
      </c>
      <c r="CB116" s="163" t="str">
        <f t="shared" si="98"/>
        <v xml:space="preserve">  </v>
      </c>
      <c r="CC116" s="643" t="str">
        <f t="shared" si="63"/>
        <v xml:space="preserve">  </v>
      </c>
      <c r="CD116" s="6">
        <f>BY116*(AE116/1000)</f>
        <v>0.14009345141584995</v>
      </c>
      <c r="CE116" s="8"/>
      <c r="CF116" s="174" t="str">
        <f t="shared" si="99"/>
        <v xml:space="preserve">  </v>
      </c>
      <c r="CG116" s="818" t="str">
        <f t="shared" si="64"/>
        <v xml:space="preserve">  </v>
      </c>
      <c r="CH116" s="793">
        <f t="shared" si="100"/>
        <v>2.2741502203803212</v>
      </c>
      <c r="CI116" s="11">
        <v>3.6097089725188547</v>
      </c>
      <c r="CJ116" s="11"/>
      <c r="CK116" s="163" t="str">
        <f t="shared" si="101"/>
        <v xml:space="preserve">  </v>
      </c>
      <c r="CL116" s="643" t="str">
        <f t="shared" si="66"/>
        <v xml:space="preserve">  </v>
      </c>
      <c r="CM116" s="24">
        <f t="shared" si="102"/>
        <v>9.6018258669001613E-2</v>
      </c>
      <c r="CN116" s="11"/>
      <c r="CO116" s="174" t="str">
        <f t="shared" si="38"/>
        <v>E, &lt;PRL</v>
      </c>
      <c r="CP116" s="818" t="str">
        <f t="shared" si="67"/>
        <v>&lt;MDL</v>
      </c>
      <c r="CQ116" s="11">
        <f t="shared" si="103"/>
        <v>1.7466337891459487</v>
      </c>
      <c r="CR116" s="61" t="s">
        <v>2618</v>
      </c>
    </row>
    <row r="117" spans="1:97" x14ac:dyDescent="0.25">
      <c r="A117" s="906" t="s">
        <v>2183</v>
      </c>
      <c r="B117" s="421" t="s">
        <v>1289</v>
      </c>
      <c r="C117" s="310" t="s">
        <v>600</v>
      </c>
      <c r="D117" s="310">
        <v>5</v>
      </c>
      <c r="E117" s="471"/>
      <c r="F117" s="472">
        <v>4</v>
      </c>
      <c r="G117" s="309">
        <v>11452900</v>
      </c>
      <c r="H117" s="309">
        <v>201103151010</v>
      </c>
      <c r="I117" s="309"/>
      <c r="J117" s="310" t="s">
        <v>389</v>
      </c>
      <c r="K117" s="908" t="s">
        <v>1120</v>
      </c>
      <c r="L117" s="468" t="s">
        <v>746</v>
      </c>
      <c r="M117" s="310" t="s">
        <v>388</v>
      </c>
      <c r="N117" s="310"/>
      <c r="O117" s="310" t="s">
        <v>346</v>
      </c>
      <c r="P117" s="310"/>
      <c r="Q117" s="407">
        <v>0.42361111111111099</v>
      </c>
      <c r="R117" s="341" t="s">
        <v>387</v>
      </c>
      <c r="S117" s="351" t="s">
        <v>353</v>
      </c>
      <c r="T117" s="369">
        <v>133.19999999999999</v>
      </c>
      <c r="U117" s="369">
        <v>197.5</v>
      </c>
      <c r="V117" s="314">
        <f t="shared" si="39"/>
        <v>64.300000000000011</v>
      </c>
      <c r="W117" s="351">
        <v>250</v>
      </c>
      <c r="X117" s="317">
        <f t="shared" si="40"/>
        <v>257.20000000000005</v>
      </c>
      <c r="Y117" s="643" t="str">
        <f t="shared" si="48"/>
        <v xml:space="preserve">  </v>
      </c>
      <c r="Z117" s="351" t="s">
        <v>393</v>
      </c>
      <c r="AA117" s="369">
        <v>130.9</v>
      </c>
      <c r="AB117" s="369">
        <v>195.3</v>
      </c>
      <c r="AC117" s="314">
        <f t="shared" si="89"/>
        <v>64.400000000000006</v>
      </c>
      <c r="AD117" s="355"/>
      <c r="AE117" s="505"/>
      <c r="AF117" s="643" t="str">
        <f t="shared" si="49"/>
        <v xml:space="preserve">  </v>
      </c>
      <c r="AG117" s="351" t="s">
        <v>428</v>
      </c>
      <c r="AH117" s="369">
        <v>133.6</v>
      </c>
      <c r="AI117" s="369">
        <v>201.6</v>
      </c>
      <c r="AJ117" s="317">
        <f t="shared" si="90"/>
        <v>68</v>
      </c>
      <c r="AK117" s="351">
        <v>250</v>
      </c>
      <c r="AL117" s="317">
        <f t="shared" si="91"/>
        <v>272</v>
      </c>
      <c r="AM117" s="643" t="str">
        <f t="shared" si="43"/>
        <v xml:space="preserve">  </v>
      </c>
      <c r="AN117" s="354">
        <f t="shared" si="92"/>
        <v>264.60000000000002</v>
      </c>
      <c r="AO117" s="354">
        <f t="shared" si="93"/>
        <v>10.465180361560872</v>
      </c>
      <c r="AP117" s="354">
        <f t="shared" si="105"/>
        <v>3.9550946188816596</v>
      </c>
      <c r="AQ117" s="351">
        <f t="shared" si="94"/>
        <v>2</v>
      </c>
      <c r="AR117" s="643" t="str">
        <f t="shared" si="50"/>
        <v xml:space="preserve">  </v>
      </c>
      <c r="AS117" s="351"/>
      <c r="AT117" s="72" t="s">
        <v>191</v>
      </c>
      <c r="AU117" s="72" t="s">
        <v>191</v>
      </c>
      <c r="AV117" s="72" t="s">
        <v>191</v>
      </c>
      <c r="AW117" s="162" t="str">
        <f t="shared" si="88"/>
        <v xml:space="preserve">  </v>
      </c>
      <c r="AX117" s="643" t="str">
        <f t="shared" si="51"/>
        <v xml:space="preserve">  </v>
      </c>
      <c r="AY117" s="72" t="s">
        <v>191</v>
      </c>
      <c r="AZ117" s="72" t="s">
        <v>191</v>
      </c>
      <c r="BA117" s="72" t="s">
        <v>191</v>
      </c>
      <c r="BB117" s="162" t="str">
        <f t="shared" si="52"/>
        <v xml:space="preserve">  </v>
      </c>
      <c r="BC117" s="643" t="str">
        <f t="shared" si="53"/>
        <v xml:space="preserve">  </v>
      </c>
      <c r="BD117" s="795" t="s">
        <v>191</v>
      </c>
      <c r="BE117" s="356"/>
      <c r="BF117" s="112" t="s">
        <v>960</v>
      </c>
      <c r="BG117" s="112"/>
      <c r="BH117" s="162"/>
      <c r="BI117" s="643" t="str">
        <f t="shared" si="54"/>
        <v xml:space="preserve">  </v>
      </c>
      <c r="BJ117" s="345" t="s">
        <v>494</v>
      </c>
      <c r="BK117" s="23" t="s">
        <v>960</v>
      </c>
      <c r="BL117" s="356"/>
      <c r="BM117" s="162"/>
      <c r="BN117" s="818" t="str">
        <f t="shared" si="56"/>
        <v xml:space="preserve">  </v>
      </c>
      <c r="BO117" s="942" t="str">
        <f t="shared" si="57"/>
        <v xml:space="preserve">  </v>
      </c>
      <c r="BP117" s="834"/>
      <c r="BQ117" s="343">
        <v>174.12778533319013</v>
      </c>
      <c r="BR117" s="103"/>
      <c r="BS117" s="163" t="str">
        <f t="shared" si="95"/>
        <v xml:space="preserve">  </v>
      </c>
      <c r="BT117" s="818" t="str">
        <f t="shared" si="59"/>
        <v xml:space="preserve">  </v>
      </c>
      <c r="BU117" s="350">
        <f t="shared" si="96"/>
        <v>44.785666387696509</v>
      </c>
      <c r="BV117" s="345"/>
      <c r="BW117" s="163" t="str">
        <f t="shared" si="97"/>
        <v xml:space="preserve">  </v>
      </c>
      <c r="BX117" s="643" t="str">
        <f t="shared" si="61"/>
        <v xml:space="preserve">  </v>
      </c>
      <c r="BY117" s="315">
        <v>2.1809359049142767</v>
      </c>
      <c r="BZ117" s="315"/>
      <c r="CA117" s="254">
        <v>1</v>
      </c>
      <c r="CB117" s="163" t="str">
        <f t="shared" si="98"/>
        <v xml:space="preserve">  </v>
      </c>
      <c r="CC117" s="643" t="str">
        <f t="shared" si="63"/>
        <v xml:space="preserve">  </v>
      </c>
      <c r="CD117" s="368" t="s">
        <v>484</v>
      </c>
      <c r="CE117" s="357"/>
      <c r="CF117" s="174" t="str">
        <f t="shared" si="99"/>
        <v xml:space="preserve">  </v>
      </c>
      <c r="CG117" s="818" t="str">
        <f t="shared" si="64"/>
        <v xml:space="preserve">  </v>
      </c>
      <c r="CH117" s="835">
        <f t="shared" si="100"/>
        <v>1.2524916116868414</v>
      </c>
      <c r="CI117" s="346">
        <v>3.1373320786375172</v>
      </c>
      <c r="CJ117" s="346"/>
      <c r="CK117" s="163" t="str">
        <f t="shared" si="101"/>
        <v xml:space="preserve">  </v>
      </c>
      <c r="CL117" s="643" t="str">
        <f t="shared" si="66"/>
        <v xml:space="preserve">  </v>
      </c>
      <c r="CM117" s="345">
        <f t="shared" si="102"/>
        <v>0.8533543253894047</v>
      </c>
      <c r="CN117" s="346"/>
      <c r="CO117" s="174" t="str">
        <f t="shared" si="38"/>
        <v xml:space="preserve">  </v>
      </c>
      <c r="CP117" s="818" t="str">
        <f t="shared" si="67"/>
        <v xml:space="preserve">  </v>
      </c>
      <c r="CQ117" s="346">
        <f t="shared" si="103"/>
        <v>1.8017412170230576</v>
      </c>
      <c r="CR117" s="347">
        <f t="shared" si="104"/>
        <v>1.90541839436342</v>
      </c>
      <c r="CS117" s="274"/>
    </row>
    <row r="118" spans="1:97" x14ac:dyDescent="0.25">
      <c r="A118" s="906" t="s">
        <v>2184</v>
      </c>
      <c r="B118" s="425" t="s">
        <v>1290</v>
      </c>
      <c r="C118" s="305" t="s">
        <v>599</v>
      </c>
      <c r="D118" s="219">
        <v>7</v>
      </c>
      <c r="E118" s="471"/>
      <c r="F118" s="472">
        <v>1</v>
      </c>
      <c r="G118" s="439">
        <v>11452800</v>
      </c>
      <c r="H118" s="419">
        <v>201103151050</v>
      </c>
      <c r="I118" s="419"/>
      <c r="J118" s="219" t="s">
        <v>389</v>
      </c>
      <c r="K118" s="911" t="s">
        <v>2615</v>
      </c>
      <c r="L118" s="415" t="s">
        <v>1696</v>
      </c>
      <c r="M118" s="219" t="s">
        <v>128</v>
      </c>
      <c r="N118" s="219"/>
      <c r="O118" s="331"/>
      <c r="P118" s="331">
        <v>40617</v>
      </c>
      <c r="Q118" s="328">
        <v>0.45138888888888901</v>
      </c>
      <c r="R118" s="305" t="s">
        <v>307</v>
      </c>
      <c r="S118" s="1" t="s">
        <v>354</v>
      </c>
      <c r="T118" s="3">
        <v>131.5</v>
      </c>
      <c r="U118" s="3">
        <v>141.9</v>
      </c>
      <c r="V118" s="7">
        <f t="shared" si="39"/>
        <v>10.400000000000006</v>
      </c>
      <c r="W118" s="1">
        <v>750</v>
      </c>
      <c r="X118" s="138">
        <f t="shared" si="40"/>
        <v>13.866666666666674</v>
      </c>
      <c r="Y118" s="643" t="str">
        <f t="shared" si="48"/>
        <v xml:space="preserve">  </v>
      </c>
      <c r="Z118" s="1" t="s">
        <v>394</v>
      </c>
      <c r="AA118" s="3">
        <v>131.30000000000001</v>
      </c>
      <c r="AB118" s="3">
        <v>141.30000000000001</v>
      </c>
      <c r="AC118" s="7">
        <f t="shared" si="89"/>
        <v>10</v>
      </c>
      <c r="AD118" s="3">
        <v>750</v>
      </c>
      <c r="AE118" s="138">
        <f t="shared" ref="AE118:AE132" si="106">AC118/(AD118/1000)</f>
        <v>13.333333333333334</v>
      </c>
      <c r="AF118" s="643" t="str">
        <f t="shared" si="49"/>
        <v xml:space="preserve">  </v>
      </c>
      <c r="AG118" s="1" t="s">
        <v>429</v>
      </c>
      <c r="AH118" s="3">
        <v>131.80000000000001</v>
      </c>
      <c r="AI118" s="3">
        <v>140.6</v>
      </c>
      <c r="AJ118" s="138">
        <f t="shared" si="90"/>
        <v>8.7999999999999829</v>
      </c>
      <c r="AK118" s="1">
        <v>740</v>
      </c>
      <c r="AL118" s="138">
        <f t="shared" si="91"/>
        <v>11.891891891891868</v>
      </c>
      <c r="AM118" s="643" t="str">
        <f t="shared" si="43"/>
        <v xml:space="preserve">  </v>
      </c>
      <c r="AN118" s="2">
        <f t="shared" si="92"/>
        <v>13.030630630630625</v>
      </c>
      <c r="AO118" s="2">
        <f t="shared" si="93"/>
        <v>1.0215946101264262</v>
      </c>
      <c r="AP118" s="2">
        <f t="shared" si="105"/>
        <v>7.8399475749469953</v>
      </c>
      <c r="AQ118" s="1">
        <f t="shared" si="94"/>
        <v>3</v>
      </c>
      <c r="AR118" s="643" t="str">
        <f t="shared" si="50"/>
        <v xml:space="preserve">  </v>
      </c>
      <c r="AT118" s="23" t="s">
        <v>191</v>
      </c>
      <c r="AU118" s="23" t="s">
        <v>191</v>
      </c>
      <c r="AV118" s="23" t="s">
        <v>191</v>
      </c>
      <c r="AW118" s="162" t="str">
        <f t="shared" si="88"/>
        <v xml:space="preserve">  </v>
      </c>
      <c r="AX118" s="643" t="str">
        <f t="shared" si="51"/>
        <v xml:space="preserve">  </v>
      </c>
      <c r="AY118" s="23" t="s">
        <v>191</v>
      </c>
      <c r="AZ118" s="23" t="s">
        <v>191</v>
      </c>
      <c r="BA118" s="23" t="s">
        <v>191</v>
      </c>
      <c r="BB118" s="162" t="str">
        <f t="shared" si="52"/>
        <v xml:space="preserve">  </v>
      </c>
      <c r="BC118" s="643" t="str">
        <f t="shared" si="53"/>
        <v xml:space="preserve">  </v>
      </c>
      <c r="BD118" s="794" t="s">
        <v>191</v>
      </c>
      <c r="BE118" s="6" t="s">
        <v>500</v>
      </c>
      <c r="BF118" s="102">
        <v>4.1339670086008553</v>
      </c>
      <c r="BG118" s="165"/>
      <c r="BH118" s="162" t="str">
        <f t="shared" ref="BH118:BH132" si="107">IF(BF118&lt;BH$7,"E, &lt;PRL",IF(BF118&gt;BH$7,"  ",))</f>
        <v xml:space="preserve">  </v>
      </c>
      <c r="BI118" s="643" t="str">
        <f t="shared" si="54"/>
        <v xml:space="preserve">  </v>
      </c>
      <c r="BJ118" s="24" t="s">
        <v>494</v>
      </c>
      <c r="BK118" s="24">
        <v>0.18485121956993619</v>
      </c>
      <c r="BL118" s="24"/>
      <c r="BM118" s="162" t="str">
        <f t="shared" ref="BM118:BM132" si="108">IF(BK118&lt;BM$7,"E, &lt;PRL",IF(BK118&gt;BM$7,"  ",))</f>
        <v xml:space="preserve">  </v>
      </c>
      <c r="BN118" s="818" t="str">
        <f t="shared" si="56"/>
        <v xml:space="preserve">  </v>
      </c>
      <c r="BO118" s="942" t="str">
        <f t="shared" si="57"/>
        <v xml:space="preserve">  </v>
      </c>
      <c r="BP118" s="793">
        <f>BK118/BF118*100</f>
        <v>4.4715214026949681</v>
      </c>
      <c r="BQ118" s="35">
        <v>250.90166407069188</v>
      </c>
      <c r="BR118" s="103"/>
      <c r="BS118" s="163" t="str">
        <f t="shared" si="95"/>
        <v xml:space="preserve">  </v>
      </c>
      <c r="BT118" s="818" t="str">
        <f t="shared" si="59"/>
        <v xml:space="preserve">  </v>
      </c>
      <c r="BU118" s="10">
        <f t="shared" si="96"/>
        <v>3.4791697417802627</v>
      </c>
      <c r="BV118" s="24"/>
      <c r="BW118" s="163" t="str">
        <f t="shared" si="97"/>
        <v xml:space="preserve">  </v>
      </c>
      <c r="BX118" s="643" t="str">
        <f t="shared" si="61"/>
        <v xml:space="preserve">  </v>
      </c>
      <c r="BY118" s="8">
        <v>9.3483106767916464</v>
      </c>
      <c r="BZ118" s="8"/>
      <c r="CA118" s="80">
        <v>1</v>
      </c>
      <c r="CB118" s="163" t="str">
        <f t="shared" si="98"/>
        <v xml:space="preserve">  </v>
      </c>
      <c r="CC118" s="643" t="str">
        <f t="shared" si="63"/>
        <v xml:space="preserve">  </v>
      </c>
      <c r="CD118" s="6">
        <f>BY118*(AE118/1000)</f>
        <v>0.12464414235722196</v>
      </c>
      <c r="CE118" s="8"/>
      <c r="CF118" s="174" t="str">
        <f t="shared" si="99"/>
        <v xml:space="preserve">  </v>
      </c>
      <c r="CG118" s="818" t="str">
        <f t="shared" si="64"/>
        <v>E, &lt;RL</v>
      </c>
      <c r="CH118" s="793">
        <f t="shared" si="100"/>
        <v>3.7258862795576149</v>
      </c>
      <c r="CI118" s="11">
        <v>4.2994328648446656</v>
      </c>
      <c r="CJ118" s="11"/>
      <c r="CK118" s="163" t="str">
        <f t="shared" si="101"/>
        <v xml:space="preserve">  </v>
      </c>
      <c r="CL118" s="643" t="str">
        <f t="shared" si="66"/>
        <v xml:space="preserve">  </v>
      </c>
      <c r="CM118" s="24">
        <f t="shared" si="102"/>
        <v>5.1128390825179705E-2</v>
      </c>
      <c r="CN118" s="11"/>
      <c r="CO118" s="174" t="str">
        <f t="shared" si="38"/>
        <v>E, &lt;PRL</v>
      </c>
      <c r="CP118" s="818" t="str">
        <f t="shared" si="67"/>
        <v>&lt;MDL</v>
      </c>
      <c r="CQ118" s="11">
        <f t="shared" si="103"/>
        <v>1.7135928056791583</v>
      </c>
      <c r="CR118" s="61" t="s">
        <v>2618</v>
      </c>
    </row>
    <row r="119" spans="1:97" x14ac:dyDescent="0.25">
      <c r="A119" s="906" t="s">
        <v>2185</v>
      </c>
      <c r="B119" s="421" t="s">
        <v>1291</v>
      </c>
      <c r="C119" s="341" t="s">
        <v>600</v>
      </c>
      <c r="D119" s="310">
        <v>7</v>
      </c>
      <c r="E119" s="471"/>
      <c r="F119" s="472">
        <v>4</v>
      </c>
      <c r="G119" s="423">
        <v>11452800</v>
      </c>
      <c r="H119" s="309">
        <v>201103151055</v>
      </c>
      <c r="I119" s="309"/>
      <c r="J119" s="310" t="s">
        <v>389</v>
      </c>
      <c r="K119" s="911" t="s">
        <v>2615</v>
      </c>
      <c r="L119" s="415" t="s">
        <v>1696</v>
      </c>
      <c r="M119" s="310" t="s">
        <v>128</v>
      </c>
      <c r="N119" s="310"/>
      <c r="O119" s="406" t="s">
        <v>45</v>
      </c>
      <c r="P119" s="406">
        <v>40617</v>
      </c>
      <c r="Q119" s="407">
        <v>0.45486111111111099</v>
      </c>
      <c r="R119" s="341" t="s">
        <v>308</v>
      </c>
      <c r="S119" s="351" t="s">
        <v>355</v>
      </c>
      <c r="T119" s="369">
        <v>132.9</v>
      </c>
      <c r="U119" s="369">
        <v>143.19999999999999</v>
      </c>
      <c r="V119" s="314">
        <f t="shared" si="39"/>
        <v>10.299999999999983</v>
      </c>
      <c r="W119" s="351">
        <v>780</v>
      </c>
      <c r="X119" s="317">
        <f t="shared" si="40"/>
        <v>13.205128205128183</v>
      </c>
      <c r="Y119" s="643" t="str">
        <f t="shared" si="48"/>
        <v xml:space="preserve">  </v>
      </c>
      <c r="Z119" s="351" t="s">
        <v>395</v>
      </c>
      <c r="AA119" s="369">
        <v>132.6</v>
      </c>
      <c r="AB119" s="369">
        <v>143.69999999999999</v>
      </c>
      <c r="AC119" s="314">
        <f t="shared" si="89"/>
        <v>11.099999999999994</v>
      </c>
      <c r="AD119" s="369">
        <v>800</v>
      </c>
      <c r="AE119" s="317">
        <f t="shared" si="106"/>
        <v>13.874999999999993</v>
      </c>
      <c r="AF119" s="643" t="str">
        <f t="shared" si="49"/>
        <v xml:space="preserve">  </v>
      </c>
      <c r="AG119" s="351" t="s">
        <v>430</v>
      </c>
      <c r="AH119" s="369">
        <v>133</v>
      </c>
      <c r="AI119" s="369">
        <v>144.4</v>
      </c>
      <c r="AJ119" s="317">
        <f t="shared" si="90"/>
        <v>11.400000000000006</v>
      </c>
      <c r="AK119" s="351">
        <v>820</v>
      </c>
      <c r="AL119" s="317">
        <f t="shared" si="91"/>
        <v>13.902439024390251</v>
      </c>
      <c r="AM119" s="643" t="str">
        <f t="shared" si="43"/>
        <v xml:space="preserve">  </v>
      </c>
      <c r="AN119" s="354">
        <f t="shared" si="92"/>
        <v>13.660855743172808</v>
      </c>
      <c r="AO119" s="354">
        <f t="shared" si="93"/>
        <v>0.39491001090632566</v>
      </c>
      <c r="AP119" s="354">
        <f t="shared" si="105"/>
        <v>2.8908145897352524</v>
      </c>
      <c r="AQ119" s="351">
        <f t="shared" si="94"/>
        <v>3</v>
      </c>
      <c r="AR119" s="643" t="str">
        <f t="shared" si="50"/>
        <v xml:space="preserve">  </v>
      </c>
      <c r="AS119" s="351"/>
      <c r="AT119" s="72" t="s">
        <v>191</v>
      </c>
      <c r="AU119" s="72" t="s">
        <v>191</v>
      </c>
      <c r="AV119" s="72" t="s">
        <v>191</v>
      </c>
      <c r="AW119" s="162" t="str">
        <f t="shared" si="88"/>
        <v xml:space="preserve">  </v>
      </c>
      <c r="AX119" s="643" t="str">
        <f t="shared" si="51"/>
        <v xml:space="preserve">  </v>
      </c>
      <c r="AY119" s="72" t="s">
        <v>191</v>
      </c>
      <c r="AZ119" s="72" t="s">
        <v>191</v>
      </c>
      <c r="BA119" s="72" t="s">
        <v>191</v>
      </c>
      <c r="BB119" s="162" t="str">
        <f t="shared" si="52"/>
        <v xml:space="preserve">  </v>
      </c>
      <c r="BC119" s="643" t="str">
        <f t="shared" si="53"/>
        <v xml:space="preserve">  </v>
      </c>
      <c r="BD119" s="795" t="s">
        <v>191</v>
      </c>
      <c r="BE119" s="316" t="s">
        <v>501</v>
      </c>
      <c r="BF119" s="345">
        <v>2.2933110371602088</v>
      </c>
      <c r="BG119" s="165"/>
      <c r="BH119" s="162" t="str">
        <f t="shared" si="107"/>
        <v xml:space="preserve">  </v>
      </c>
      <c r="BI119" s="643" t="str">
        <f t="shared" si="54"/>
        <v xml:space="preserve">  </v>
      </c>
      <c r="BJ119" s="345" t="s">
        <v>494</v>
      </c>
      <c r="BK119" s="345">
        <v>0.17786381908375798</v>
      </c>
      <c r="BL119" s="345"/>
      <c r="BM119" s="162" t="str">
        <f t="shared" si="108"/>
        <v xml:space="preserve">  </v>
      </c>
      <c r="BN119" s="818" t="str">
        <f t="shared" si="56"/>
        <v xml:space="preserve">  </v>
      </c>
      <c r="BO119" s="942" t="str">
        <f t="shared" si="57"/>
        <v xml:space="preserve">  </v>
      </c>
      <c r="BP119" s="835">
        <f>BK119/BF119*100</f>
        <v>7.7557651884850962</v>
      </c>
      <c r="BQ119" s="343">
        <v>249.66404833116508</v>
      </c>
      <c r="BR119" s="103"/>
      <c r="BS119" s="163" t="str">
        <f t="shared" si="95"/>
        <v xml:space="preserve">  </v>
      </c>
      <c r="BT119" s="818" t="str">
        <f t="shared" si="59"/>
        <v xml:space="preserve">  </v>
      </c>
      <c r="BU119" s="350">
        <f t="shared" si="96"/>
        <v>3.296845766424354</v>
      </c>
      <c r="BV119" s="345"/>
      <c r="BW119" s="163" t="str">
        <f t="shared" si="97"/>
        <v xml:space="preserve">  </v>
      </c>
      <c r="BX119" s="643" t="str">
        <f t="shared" si="61"/>
        <v xml:space="preserve">  </v>
      </c>
      <c r="BY119" s="315">
        <v>10.05491500573846</v>
      </c>
      <c r="BZ119" s="315"/>
      <c r="CA119" s="254">
        <v>1</v>
      </c>
      <c r="CB119" s="163" t="str">
        <f t="shared" si="98"/>
        <v xml:space="preserve">  </v>
      </c>
      <c r="CC119" s="643" t="str">
        <f t="shared" si="63"/>
        <v xml:space="preserve">  </v>
      </c>
      <c r="CD119" s="316">
        <f>BY119*(AE119/1000)</f>
        <v>0.13951194570462105</v>
      </c>
      <c r="CE119" s="315"/>
      <c r="CF119" s="174" t="str">
        <f t="shared" si="99"/>
        <v xml:space="preserve">  </v>
      </c>
      <c r="CG119" s="818" t="str">
        <f t="shared" si="64"/>
        <v xml:space="preserve">  </v>
      </c>
      <c r="CH119" s="835">
        <f t="shared" si="100"/>
        <v>4.0273780197624571</v>
      </c>
      <c r="CI119" s="346">
        <v>3.7650937958392068</v>
      </c>
      <c r="CJ119" s="346"/>
      <c r="CK119" s="163" t="str">
        <f t="shared" si="101"/>
        <v xml:space="preserve">  </v>
      </c>
      <c r="CL119" s="643" t="str">
        <f t="shared" si="66"/>
        <v xml:space="preserve">  </v>
      </c>
      <c r="CM119" s="345">
        <f t="shared" si="102"/>
        <v>5.2343986917764609E-2</v>
      </c>
      <c r="CN119" s="346"/>
      <c r="CO119" s="174" t="str">
        <f t="shared" si="38"/>
        <v>E, &lt;PRL</v>
      </c>
      <c r="CP119" s="818" t="str">
        <f t="shared" si="67"/>
        <v>&lt;MDL</v>
      </c>
      <c r="CQ119" s="346">
        <f t="shared" si="103"/>
        <v>1.5080640648929258</v>
      </c>
      <c r="CR119" s="61" t="s">
        <v>2618</v>
      </c>
      <c r="CS119" s="274"/>
    </row>
    <row r="120" spans="1:97" ht="30" x14ac:dyDescent="0.25">
      <c r="A120" s="906" t="s">
        <v>2186</v>
      </c>
      <c r="B120" s="425" t="s">
        <v>1292</v>
      </c>
      <c r="C120" s="305" t="s">
        <v>599</v>
      </c>
      <c r="D120" s="219">
        <v>9</v>
      </c>
      <c r="E120" s="471"/>
      <c r="F120" s="472">
        <v>1</v>
      </c>
      <c r="G120" s="419">
        <v>11452600</v>
      </c>
      <c r="H120" s="419">
        <v>201103170930</v>
      </c>
      <c r="I120" s="419"/>
      <c r="J120" s="219" t="s">
        <v>389</v>
      </c>
      <c r="K120" s="926" t="s">
        <v>2614</v>
      </c>
      <c r="L120" s="413" t="s">
        <v>1694</v>
      </c>
      <c r="M120" s="219" t="s">
        <v>342</v>
      </c>
      <c r="N120" s="219"/>
      <c r="O120" s="331"/>
      <c r="P120" s="331">
        <v>40619</v>
      </c>
      <c r="Q120" s="328">
        <v>0.39583333333333298</v>
      </c>
      <c r="R120" s="305" t="s">
        <v>309</v>
      </c>
      <c r="S120" s="1" t="s">
        <v>356</v>
      </c>
      <c r="T120" s="3">
        <v>133.5</v>
      </c>
      <c r="U120" s="3">
        <v>184.10000000000002</v>
      </c>
      <c r="V120" s="7">
        <f t="shared" si="39"/>
        <v>50.600000000000023</v>
      </c>
      <c r="W120" s="1">
        <v>125</v>
      </c>
      <c r="X120" s="138">
        <f t="shared" si="40"/>
        <v>404.80000000000018</v>
      </c>
      <c r="Y120" s="643" t="str">
        <f t="shared" si="48"/>
        <v xml:space="preserve">  </v>
      </c>
      <c r="Z120" s="1" t="s">
        <v>396</v>
      </c>
      <c r="AA120" s="3">
        <v>132.80000000000001</v>
      </c>
      <c r="AB120" s="3">
        <v>192.8</v>
      </c>
      <c r="AC120" s="7">
        <f t="shared" si="89"/>
        <v>60</v>
      </c>
      <c r="AD120" s="3">
        <v>125</v>
      </c>
      <c r="AE120" s="138">
        <f t="shared" si="106"/>
        <v>480</v>
      </c>
      <c r="AF120" s="643" t="str">
        <f t="shared" si="49"/>
        <v xml:space="preserve">  </v>
      </c>
      <c r="AG120" s="1" t="s">
        <v>431</v>
      </c>
      <c r="AH120" s="3">
        <v>134.9</v>
      </c>
      <c r="AI120" s="3">
        <v>192.89999999999998</v>
      </c>
      <c r="AJ120" s="138">
        <f t="shared" si="90"/>
        <v>57.999999999999972</v>
      </c>
      <c r="AK120" s="1">
        <v>125</v>
      </c>
      <c r="AL120" s="138">
        <f t="shared" si="91"/>
        <v>463.99999999999977</v>
      </c>
      <c r="AM120" s="643" t="str">
        <f t="shared" si="43"/>
        <v xml:space="preserve">  </v>
      </c>
      <c r="AN120" s="2">
        <f t="shared" si="92"/>
        <v>449.59999999999997</v>
      </c>
      <c r="AO120" s="2">
        <f t="shared" si="93"/>
        <v>39.614138890047684</v>
      </c>
      <c r="AP120" s="2">
        <f t="shared" si="105"/>
        <v>8.8109739524127413</v>
      </c>
      <c r="AQ120" s="1">
        <f t="shared" si="94"/>
        <v>3</v>
      </c>
      <c r="AR120" s="643" t="str">
        <f t="shared" si="50"/>
        <v xml:space="preserve">  </v>
      </c>
      <c r="AT120" s="23" t="s">
        <v>191</v>
      </c>
      <c r="AU120" s="23" t="s">
        <v>191</v>
      </c>
      <c r="AV120" s="23" t="s">
        <v>191</v>
      </c>
      <c r="AW120" s="162" t="str">
        <f t="shared" si="88"/>
        <v xml:space="preserve">  </v>
      </c>
      <c r="AX120" s="643" t="str">
        <f t="shared" si="51"/>
        <v xml:space="preserve">  </v>
      </c>
      <c r="AY120" s="23" t="s">
        <v>191</v>
      </c>
      <c r="AZ120" s="23" t="s">
        <v>191</v>
      </c>
      <c r="BA120" s="23" t="s">
        <v>191</v>
      </c>
      <c r="BB120" s="162" t="str">
        <f t="shared" si="52"/>
        <v xml:space="preserve">  </v>
      </c>
      <c r="BC120" s="643" t="str">
        <f t="shared" si="53"/>
        <v xml:space="preserve">  </v>
      </c>
      <c r="BD120" s="794" t="s">
        <v>191</v>
      </c>
      <c r="BE120" s="6" t="s">
        <v>502</v>
      </c>
      <c r="BF120" s="102">
        <v>4.4512175181943121</v>
      </c>
      <c r="BG120" s="165"/>
      <c r="BH120" s="162" t="str">
        <f t="shared" si="107"/>
        <v xml:space="preserve">  </v>
      </c>
      <c r="BI120" s="643" t="str">
        <f t="shared" si="54"/>
        <v xml:space="preserve">  </v>
      </c>
      <c r="BJ120" s="24" t="s">
        <v>494</v>
      </c>
      <c r="BK120" s="24">
        <v>6.9692131215450689E-2</v>
      </c>
      <c r="BL120" s="24"/>
      <c r="BM120" s="162" t="str">
        <f t="shared" si="108"/>
        <v xml:space="preserve">  </v>
      </c>
      <c r="BN120" s="818" t="str">
        <f t="shared" si="56"/>
        <v xml:space="preserve">  </v>
      </c>
      <c r="BO120" s="942" t="str">
        <f t="shared" si="57"/>
        <v xml:space="preserve">  </v>
      </c>
      <c r="BP120" s="793">
        <f>BK120/BF120*100</f>
        <v>1.5656869369017514</v>
      </c>
      <c r="BQ120" s="35">
        <v>242.09050936705671</v>
      </c>
      <c r="BR120" s="103"/>
      <c r="BS120" s="163" t="str">
        <f t="shared" si="95"/>
        <v xml:space="preserve">  </v>
      </c>
      <c r="BT120" s="818" t="str">
        <f t="shared" si="59"/>
        <v xml:space="preserve">  </v>
      </c>
      <c r="BU120" s="10">
        <f t="shared" si="96"/>
        <v>97.998238191784594</v>
      </c>
      <c r="BV120" s="24"/>
      <c r="BW120" s="163" t="str">
        <f t="shared" si="97"/>
        <v xml:space="preserve">  </v>
      </c>
      <c r="BX120" s="643" t="str">
        <f t="shared" si="61"/>
        <v xml:space="preserve">  </v>
      </c>
      <c r="BY120" s="8">
        <v>2.1926675270324276</v>
      </c>
      <c r="BZ120" s="8">
        <v>3.9900990116497725E-2</v>
      </c>
      <c r="CA120" s="80">
        <v>1</v>
      </c>
      <c r="CB120" s="163" t="str">
        <f t="shared" si="98"/>
        <v xml:space="preserve">  </v>
      </c>
      <c r="CC120" s="643" t="str">
        <f t="shared" si="63"/>
        <v xml:space="preserve">  </v>
      </c>
      <c r="CD120" s="6">
        <v>1.0524804129755654</v>
      </c>
      <c r="CE120" s="8">
        <v>1.9152475255918899E-2</v>
      </c>
      <c r="CF120" s="174" t="str">
        <f t="shared" si="99"/>
        <v xml:space="preserve">  </v>
      </c>
      <c r="CG120" s="818" t="str">
        <f t="shared" si="64"/>
        <v xml:space="preserve">  </v>
      </c>
      <c r="CH120" s="793">
        <f t="shared" si="100"/>
        <v>0.90572221635830985</v>
      </c>
      <c r="CI120" s="11">
        <v>3.4151276062336144</v>
      </c>
      <c r="CJ120" s="11"/>
      <c r="CK120" s="163" t="str">
        <f t="shared" si="101"/>
        <v xml:space="preserve">  </v>
      </c>
      <c r="CL120" s="643" t="str">
        <f t="shared" si="66"/>
        <v xml:space="preserve">  </v>
      </c>
      <c r="CM120" s="24">
        <f t="shared" si="102"/>
        <v>1.5846192092923963</v>
      </c>
      <c r="CN120" s="11"/>
      <c r="CO120" s="174" t="str">
        <f t="shared" si="38"/>
        <v xml:space="preserve">  </v>
      </c>
      <c r="CP120" s="818" t="str">
        <f t="shared" si="67"/>
        <v xml:space="preserve">  </v>
      </c>
      <c r="CQ120" s="11">
        <f t="shared" si="103"/>
        <v>1.4106821515483745</v>
      </c>
      <c r="CR120" s="61">
        <f t="shared" si="104"/>
        <v>1.6169874464388467</v>
      </c>
    </row>
    <row r="121" spans="1:97" x14ac:dyDescent="0.25">
      <c r="A121" s="906" t="s">
        <v>2187</v>
      </c>
      <c r="B121" s="425" t="s">
        <v>1293</v>
      </c>
      <c r="C121" s="305" t="s">
        <v>601</v>
      </c>
      <c r="D121" s="305">
        <v>2</v>
      </c>
      <c r="E121" s="471"/>
      <c r="F121" s="472">
        <v>4</v>
      </c>
      <c r="G121" s="419">
        <v>88888823</v>
      </c>
      <c r="H121" s="419">
        <v>201103161600</v>
      </c>
      <c r="I121" s="419"/>
      <c r="J121" s="18" t="s">
        <v>389</v>
      </c>
      <c r="K121" s="910" t="s">
        <v>137</v>
      </c>
      <c r="L121" s="418"/>
      <c r="M121" s="18" t="s">
        <v>46</v>
      </c>
      <c r="N121" s="18"/>
      <c r="O121" s="450" t="s">
        <v>47</v>
      </c>
      <c r="P121" s="331">
        <v>40618</v>
      </c>
      <c r="Q121" s="328">
        <v>0.66666666666666696</v>
      </c>
      <c r="R121" s="385" t="s">
        <v>310</v>
      </c>
      <c r="S121" s="142" t="s">
        <v>357</v>
      </c>
      <c r="T121" s="98">
        <v>131</v>
      </c>
      <c r="U121" s="98">
        <v>130.70000000000002</v>
      </c>
      <c r="V121" s="137">
        <f t="shared" si="39"/>
        <v>-0.29999999999998295</v>
      </c>
      <c r="W121" s="142">
        <v>750</v>
      </c>
      <c r="X121" s="137">
        <f t="shared" si="40"/>
        <v>-0.39999999999997726</v>
      </c>
      <c r="Y121" s="643" t="str">
        <f t="shared" si="48"/>
        <v>&lt;MDL</v>
      </c>
      <c r="Z121" s="142" t="s">
        <v>397</v>
      </c>
      <c r="AA121" s="98">
        <v>130.9</v>
      </c>
      <c r="AB121" s="98">
        <v>130.5</v>
      </c>
      <c r="AC121" s="137">
        <f t="shared" si="89"/>
        <v>-0.40000000000000568</v>
      </c>
      <c r="AD121" s="98">
        <v>750</v>
      </c>
      <c r="AE121" s="137">
        <f t="shared" si="106"/>
        <v>-0.53333333333334088</v>
      </c>
      <c r="AF121" s="643" t="str">
        <f t="shared" si="49"/>
        <v>&lt;MDL</v>
      </c>
      <c r="AG121" s="142" t="s">
        <v>432</v>
      </c>
      <c r="AH121" s="98">
        <v>134</v>
      </c>
      <c r="AI121" s="98">
        <v>133.5</v>
      </c>
      <c r="AJ121" s="137">
        <f t="shared" si="90"/>
        <v>-0.5</v>
      </c>
      <c r="AK121" s="142">
        <v>750</v>
      </c>
      <c r="AL121" s="137">
        <f t="shared" si="91"/>
        <v>-0.66666666666666663</v>
      </c>
      <c r="AM121" s="643" t="str">
        <f t="shared" si="43"/>
        <v>&lt;MDL</v>
      </c>
      <c r="AN121" s="166">
        <f t="shared" si="92"/>
        <v>-0.53333333333332822</v>
      </c>
      <c r="AO121" s="166">
        <f t="shared" si="93"/>
        <v>0.13333333333334479</v>
      </c>
      <c r="AP121" s="166">
        <f t="shared" si="105"/>
        <v>-25.000000000002387</v>
      </c>
      <c r="AQ121" s="142">
        <f t="shared" si="94"/>
        <v>3</v>
      </c>
      <c r="AR121" s="643" t="str">
        <f t="shared" si="50"/>
        <v>&lt;MDL</v>
      </c>
      <c r="AS121" s="142"/>
      <c r="AT121" s="23" t="s">
        <v>191</v>
      </c>
      <c r="AU121" s="23" t="s">
        <v>191</v>
      </c>
      <c r="AV121" s="23" t="s">
        <v>191</v>
      </c>
      <c r="AW121" s="162" t="str">
        <f t="shared" si="88"/>
        <v xml:space="preserve">  </v>
      </c>
      <c r="AX121" s="643" t="str">
        <f t="shared" si="51"/>
        <v xml:space="preserve">  </v>
      </c>
      <c r="AY121" s="23" t="s">
        <v>191</v>
      </c>
      <c r="AZ121" s="23" t="s">
        <v>191</v>
      </c>
      <c r="BA121" s="23" t="s">
        <v>191</v>
      </c>
      <c r="BB121" s="162" t="str">
        <f t="shared" si="52"/>
        <v xml:space="preserve">  </v>
      </c>
      <c r="BC121" s="643" t="str">
        <f t="shared" si="53"/>
        <v xml:space="preserve">  </v>
      </c>
      <c r="BD121" s="794" t="s">
        <v>191</v>
      </c>
      <c r="BE121" s="41" t="s">
        <v>503</v>
      </c>
      <c r="BF121" s="40">
        <v>0.20299591719630328</v>
      </c>
      <c r="BG121" s="104"/>
      <c r="BH121" s="162" t="str">
        <f t="shared" si="107"/>
        <v>E, &lt;PRL</v>
      </c>
      <c r="BI121" s="643" t="str">
        <f t="shared" si="54"/>
        <v>E, &lt;RL</v>
      </c>
      <c r="BJ121" s="40" t="s">
        <v>494</v>
      </c>
      <c r="BK121" s="41">
        <v>-1.2214694954714416E-3</v>
      </c>
      <c r="BL121" s="41"/>
      <c r="BM121" s="162" t="str">
        <f t="shared" si="108"/>
        <v>E, &lt;PRL</v>
      </c>
      <c r="BN121" s="818" t="str">
        <f t="shared" si="56"/>
        <v>&lt;MDL</v>
      </c>
      <c r="BO121" s="942" t="str">
        <f t="shared" si="57"/>
        <v>&lt;MDL</v>
      </c>
      <c r="BP121" s="836" t="s">
        <v>88</v>
      </c>
      <c r="BQ121" s="36">
        <v>1.6316730971741585E-2</v>
      </c>
      <c r="BR121" s="104"/>
      <c r="BS121" s="163" t="str">
        <f t="shared" si="95"/>
        <v>E, &lt;PRL</v>
      </c>
      <c r="BT121" s="818" t="str">
        <f>IF(BQ121&lt;BU$3,"&lt;MDL",IF(BQ121&lt;BU$4,"E, &lt;RL",IF(BQ121&gt;BU$4,"  ",)))</f>
        <v>&lt;MDL</v>
      </c>
      <c r="BU121" s="854">
        <v>2.1755641295655447E-2</v>
      </c>
      <c r="BV121" s="40"/>
      <c r="BW121" s="163" t="str">
        <f t="shared" si="97"/>
        <v>E, &lt;PRL</v>
      </c>
      <c r="BX121" s="643" t="str">
        <f t="shared" si="61"/>
        <v>&lt;MDL</v>
      </c>
      <c r="BY121" s="881" t="s">
        <v>88</v>
      </c>
      <c r="BZ121" s="25"/>
      <c r="CA121" s="80">
        <v>1</v>
      </c>
      <c r="CB121" s="163" t="str">
        <f t="shared" si="98"/>
        <v xml:space="preserve">  </v>
      </c>
      <c r="CC121" s="643" t="s">
        <v>88</v>
      </c>
      <c r="CD121" s="188">
        <v>0</v>
      </c>
      <c r="CE121" s="25"/>
      <c r="CF121" s="174" t="str">
        <f t="shared" si="99"/>
        <v>E, &lt;PRL</v>
      </c>
      <c r="CG121" s="818" t="str">
        <f t="shared" si="64"/>
        <v>&lt;MDL</v>
      </c>
      <c r="CH121" s="828" t="s">
        <v>88</v>
      </c>
      <c r="CI121" s="113" t="s">
        <v>482</v>
      </c>
      <c r="CJ121" s="113"/>
      <c r="CK121" s="113"/>
      <c r="CL121" s="113"/>
      <c r="CM121" s="113"/>
      <c r="CN121" s="113"/>
      <c r="CO121" s="113"/>
      <c r="CP121" s="113"/>
      <c r="CQ121" s="113"/>
      <c r="CR121" s="61"/>
      <c r="CS121" s="140"/>
    </row>
    <row r="122" spans="1:97" x14ac:dyDescent="0.25">
      <c r="A122" s="906" t="s">
        <v>2188</v>
      </c>
      <c r="B122" s="425" t="s">
        <v>1294</v>
      </c>
      <c r="C122" s="305" t="s">
        <v>601</v>
      </c>
      <c r="D122" s="305">
        <v>2</v>
      </c>
      <c r="E122" s="471"/>
      <c r="F122" s="472">
        <v>4</v>
      </c>
      <c r="G122" s="419">
        <v>88888823</v>
      </c>
      <c r="H122" s="419">
        <v>201103171600</v>
      </c>
      <c r="I122" s="419"/>
      <c r="J122" s="18" t="s">
        <v>389</v>
      </c>
      <c r="K122" s="910" t="s">
        <v>137</v>
      </c>
      <c r="L122" s="418"/>
      <c r="M122" s="18" t="s">
        <v>46</v>
      </c>
      <c r="N122" s="18"/>
      <c r="O122" s="450" t="s">
        <v>47</v>
      </c>
      <c r="P122" s="331">
        <v>40619</v>
      </c>
      <c r="Q122" s="18"/>
      <c r="R122" s="385" t="s">
        <v>311</v>
      </c>
      <c r="S122" s="142" t="s">
        <v>386</v>
      </c>
      <c r="T122" s="98">
        <v>132.9</v>
      </c>
      <c r="U122" s="98">
        <v>132.89999999999998</v>
      </c>
      <c r="V122" s="137">
        <f t="shared" si="39"/>
        <v>0</v>
      </c>
      <c r="W122" s="142">
        <v>500</v>
      </c>
      <c r="X122" s="137">
        <f t="shared" si="40"/>
        <v>0</v>
      </c>
      <c r="Y122" s="643" t="str">
        <f t="shared" si="48"/>
        <v>&lt;MDL</v>
      </c>
      <c r="Z122" s="142" t="s">
        <v>425</v>
      </c>
      <c r="AA122" s="98">
        <v>132.9</v>
      </c>
      <c r="AB122" s="98">
        <v>132.80000000000001</v>
      </c>
      <c r="AC122" s="137">
        <f t="shared" si="89"/>
        <v>-9.9999999999994316E-2</v>
      </c>
      <c r="AD122" s="98">
        <v>500</v>
      </c>
      <c r="AE122" s="137">
        <f t="shared" si="106"/>
        <v>-0.19999999999998863</v>
      </c>
      <c r="AF122" s="643" t="str">
        <f t="shared" si="49"/>
        <v>&lt;MDL</v>
      </c>
      <c r="AG122" s="142" t="s">
        <v>458</v>
      </c>
      <c r="AH122" s="98">
        <v>133.6</v>
      </c>
      <c r="AI122" s="98">
        <v>132.80000000000001</v>
      </c>
      <c r="AJ122" s="137">
        <f t="shared" si="90"/>
        <v>-0.79999999999998295</v>
      </c>
      <c r="AK122" s="142">
        <v>500</v>
      </c>
      <c r="AL122" s="137">
        <f t="shared" si="91"/>
        <v>-1.5999999999999659</v>
      </c>
      <c r="AM122" s="643" t="str">
        <f t="shared" si="43"/>
        <v>&lt;MDL</v>
      </c>
      <c r="AN122" s="166">
        <f t="shared" si="92"/>
        <v>-0.59999999999998488</v>
      </c>
      <c r="AO122" s="166">
        <f t="shared" si="93"/>
        <v>0.87177978870811779</v>
      </c>
      <c r="AP122" s="166">
        <f t="shared" si="105"/>
        <v>-145.29663145135663</v>
      </c>
      <c r="AQ122" s="142">
        <f t="shared" si="94"/>
        <v>3</v>
      </c>
      <c r="AR122" s="643" t="str">
        <f t="shared" si="50"/>
        <v>&lt;MDL</v>
      </c>
      <c r="AS122" s="142"/>
      <c r="AT122" s="23" t="s">
        <v>191</v>
      </c>
      <c r="AU122" s="23" t="s">
        <v>191</v>
      </c>
      <c r="AV122" s="23" t="s">
        <v>191</v>
      </c>
      <c r="AW122" s="162" t="str">
        <f t="shared" si="88"/>
        <v xml:space="preserve">  </v>
      </c>
      <c r="AX122" s="643" t="str">
        <f t="shared" si="51"/>
        <v xml:space="preserve">  </v>
      </c>
      <c r="AY122" s="23" t="s">
        <v>191</v>
      </c>
      <c r="AZ122" s="23" t="s">
        <v>191</v>
      </c>
      <c r="BA122" s="23" t="s">
        <v>191</v>
      </c>
      <c r="BB122" s="162" t="str">
        <f t="shared" si="52"/>
        <v xml:space="preserve">  </v>
      </c>
      <c r="BC122" s="643" t="str">
        <f t="shared" si="53"/>
        <v xml:space="preserve">  </v>
      </c>
      <c r="BD122" s="794" t="s">
        <v>191</v>
      </c>
      <c r="BE122" s="41" t="s">
        <v>504</v>
      </c>
      <c r="BF122" s="40">
        <v>0.53997132583600238</v>
      </c>
      <c r="BG122" s="104"/>
      <c r="BH122" s="162" t="str">
        <f t="shared" si="107"/>
        <v>E, &lt;PRL</v>
      </c>
      <c r="BI122" s="643" t="str">
        <f t="shared" si="54"/>
        <v>E, &lt;RL</v>
      </c>
      <c r="BJ122" s="40" t="s">
        <v>494</v>
      </c>
      <c r="BK122" s="41">
        <v>4.6513391651702568E-3</v>
      </c>
      <c r="BL122" s="41"/>
      <c r="BM122" s="162" t="str">
        <f t="shared" si="108"/>
        <v>E, &lt;PRL</v>
      </c>
      <c r="BN122" s="818" t="str">
        <f t="shared" si="56"/>
        <v>&lt;MDL</v>
      </c>
      <c r="BO122" s="942" t="str">
        <f t="shared" si="57"/>
        <v>&lt;MDL</v>
      </c>
      <c r="BP122" s="836" t="s">
        <v>88</v>
      </c>
      <c r="BQ122" s="36">
        <v>3.7241351831906237E-2</v>
      </c>
      <c r="BR122" s="104"/>
      <c r="BS122" s="163" t="str">
        <f t="shared" si="95"/>
        <v>E, &lt;PRL</v>
      </c>
      <c r="BT122" s="818" t="str">
        <f>IF(BQ122&lt;BU$3,"&lt;MDL",IF(BQ122&lt;BU$4,"E, &lt;RL",IF(BQ122&gt;BU$4,"  ",)))</f>
        <v>&lt;MDL</v>
      </c>
      <c r="BU122" s="854">
        <v>7.4482703663812475E-2</v>
      </c>
      <c r="BV122" s="40"/>
      <c r="BW122" s="163" t="str">
        <f t="shared" si="97"/>
        <v>E, &lt;PRL</v>
      </c>
      <c r="BX122" s="643" t="str">
        <f t="shared" si="61"/>
        <v>&lt;MDL</v>
      </c>
      <c r="BY122" s="881" t="s">
        <v>88</v>
      </c>
      <c r="BZ122" s="25"/>
      <c r="CA122" s="80">
        <v>1</v>
      </c>
      <c r="CB122" s="163" t="str">
        <f t="shared" si="98"/>
        <v xml:space="preserve">  </v>
      </c>
      <c r="CC122" s="643" t="s">
        <v>88</v>
      </c>
      <c r="CD122" s="188">
        <v>3.6645679488082833E-3</v>
      </c>
      <c r="CE122" s="25"/>
      <c r="CF122" s="174" t="str">
        <f t="shared" si="99"/>
        <v>E, &lt;PRL</v>
      </c>
      <c r="CG122" s="818" t="str">
        <f t="shared" si="64"/>
        <v>&lt;MDL</v>
      </c>
      <c r="CH122" s="828" t="s">
        <v>88</v>
      </c>
      <c r="CI122" s="25" t="s">
        <v>88</v>
      </c>
      <c r="CJ122" s="26"/>
      <c r="CK122" s="163" t="str">
        <f t="shared" ref="CK122:CK131" si="109">IF(CI122&lt;CK$7,"E, &lt;PRL",IF(CI122&gt;CK$7,"  ",))</f>
        <v xml:space="preserve">  </v>
      </c>
      <c r="CL122" s="818" t="s">
        <v>88</v>
      </c>
      <c r="CM122" s="25" t="s">
        <v>88</v>
      </c>
      <c r="CN122" s="26"/>
      <c r="CO122" s="174" t="str">
        <f t="shared" si="38"/>
        <v xml:space="preserve">  </v>
      </c>
      <c r="CP122" s="818" t="s">
        <v>88</v>
      </c>
      <c r="CQ122" s="25" t="s">
        <v>88</v>
      </c>
      <c r="CR122" s="61"/>
      <c r="CS122" s="140"/>
    </row>
    <row r="123" spans="1:97" ht="34.5" x14ac:dyDescent="0.25">
      <c r="A123" s="906" t="s">
        <v>2189</v>
      </c>
      <c r="B123" s="425" t="s">
        <v>1295</v>
      </c>
      <c r="C123" s="219" t="s">
        <v>599</v>
      </c>
      <c r="D123" s="219">
        <v>9</v>
      </c>
      <c r="E123" s="471"/>
      <c r="F123" s="472">
        <v>1</v>
      </c>
      <c r="G123" s="419">
        <v>11452900</v>
      </c>
      <c r="H123" s="419">
        <v>201103171040</v>
      </c>
      <c r="I123" s="419"/>
      <c r="J123" s="219" t="s">
        <v>389</v>
      </c>
      <c r="K123" s="926" t="s">
        <v>2616</v>
      </c>
      <c r="L123" s="415" t="s">
        <v>746</v>
      </c>
      <c r="M123" s="219" t="s">
        <v>48</v>
      </c>
      <c r="N123" s="219"/>
      <c r="O123" s="331"/>
      <c r="P123" s="331">
        <v>40619</v>
      </c>
      <c r="Q123" s="328">
        <v>0.44444444444444398</v>
      </c>
      <c r="R123" s="305" t="s">
        <v>312</v>
      </c>
      <c r="S123" s="664" t="s">
        <v>358</v>
      </c>
      <c r="T123" s="3">
        <v>132.69999999999999</v>
      </c>
      <c r="U123" s="3">
        <v>157.20000000000002</v>
      </c>
      <c r="V123" s="7">
        <f t="shared" si="39"/>
        <v>24.500000000000028</v>
      </c>
      <c r="W123" s="540"/>
      <c r="X123" s="634"/>
      <c r="Y123" s="643" t="str">
        <f t="shared" si="48"/>
        <v xml:space="preserve">  </v>
      </c>
      <c r="Z123" s="1" t="s">
        <v>398</v>
      </c>
      <c r="AA123" s="3">
        <v>132.30000000000001</v>
      </c>
      <c r="AB123" s="3">
        <v>158.20000000000002</v>
      </c>
      <c r="AC123" s="7">
        <f t="shared" si="89"/>
        <v>25.900000000000006</v>
      </c>
      <c r="AD123" s="3">
        <v>179</v>
      </c>
      <c r="AE123" s="138">
        <f t="shared" si="106"/>
        <v>144.69273743016763</v>
      </c>
      <c r="AF123" s="643" t="str">
        <f t="shared" si="49"/>
        <v xml:space="preserve">  </v>
      </c>
      <c r="AG123" s="1" t="s">
        <v>433</v>
      </c>
      <c r="AH123" s="3">
        <v>131.80000000000001</v>
      </c>
      <c r="AI123" s="3">
        <v>161.70000000000002</v>
      </c>
      <c r="AJ123" s="138">
        <f t="shared" si="90"/>
        <v>29.900000000000006</v>
      </c>
      <c r="AK123" s="1">
        <v>229</v>
      </c>
      <c r="AL123" s="138">
        <f t="shared" si="91"/>
        <v>130.56768558951967</v>
      </c>
      <c r="AM123" s="643" t="str">
        <f t="shared" si="43"/>
        <v xml:space="preserve">  </v>
      </c>
      <c r="AN123" s="2">
        <f t="shared" si="92"/>
        <v>137.63021150984366</v>
      </c>
      <c r="AO123" s="2">
        <f>ABS(AL123-AE123)/2</f>
        <v>7.0625259203239779</v>
      </c>
      <c r="AP123" s="2">
        <f t="shared" si="105"/>
        <v>5.1315229722064686</v>
      </c>
      <c r="AQ123" s="1">
        <f t="shared" si="94"/>
        <v>2</v>
      </c>
      <c r="AR123" s="643" t="str">
        <f t="shared" si="50"/>
        <v xml:space="preserve">  </v>
      </c>
      <c r="AT123" s="23" t="s">
        <v>191</v>
      </c>
      <c r="AU123" s="23" t="s">
        <v>191</v>
      </c>
      <c r="AV123" s="23" t="s">
        <v>191</v>
      </c>
      <c r="AW123" s="162" t="str">
        <f t="shared" si="88"/>
        <v xml:space="preserve">  </v>
      </c>
      <c r="AX123" s="643" t="str">
        <f t="shared" si="51"/>
        <v xml:space="preserve">  </v>
      </c>
      <c r="AY123" s="23" t="s">
        <v>191</v>
      </c>
      <c r="AZ123" s="23" t="s">
        <v>191</v>
      </c>
      <c r="BA123" s="23" t="s">
        <v>191</v>
      </c>
      <c r="BB123" s="162" t="str">
        <f t="shared" si="52"/>
        <v xml:space="preserve">  </v>
      </c>
      <c r="BC123" s="643" t="str">
        <f t="shared" si="53"/>
        <v xml:space="preserve">  </v>
      </c>
      <c r="BD123" s="794" t="s">
        <v>191</v>
      </c>
      <c r="BE123" s="6" t="s">
        <v>505</v>
      </c>
      <c r="BF123" s="102">
        <v>4.9711752656440984</v>
      </c>
      <c r="BG123" s="165"/>
      <c r="BH123" s="162" t="str">
        <f t="shared" si="107"/>
        <v xml:space="preserve">  </v>
      </c>
      <c r="BI123" s="643" t="str">
        <f t="shared" si="54"/>
        <v xml:space="preserve">  </v>
      </c>
      <c r="BJ123" s="24" t="s">
        <v>494</v>
      </c>
      <c r="BK123" s="6">
        <v>0.11404221055688317</v>
      </c>
      <c r="BL123" s="6"/>
      <c r="BM123" s="162" t="str">
        <f t="shared" si="108"/>
        <v xml:space="preserve">  </v>
      </c>
      <c r="BN123" s="818" t="str">
        <f t="shared" si="56"/>
        <v xml:space="preserve">  </v>
      </c>
      <c r="BO123" s="942" t="str">
        <f t="shared" si="57"/>
        <v xml:space="preserve">  </v>
      </c>
      <c r="BP123" s="829">
        <f>BK123/BF123*100</f>
        <v>2.2940693993436803</v>
      </c>
      <c r="BQ123" s="35">
        <v>198.35929572616277</v>
      </c>
      <c r="BR123" s="111"/>
      <c r="BS123" s="163" t="str">
        <f t="shared" si="95"/>
        <v xml:space="preserve">  </v>
      </c>
      <c r="BT123" s="818" t="str">
        <f t="shared" si="59"/>
        <v xml:space="preserve">  </v>
      </c>
      <c r="BU123" s="45"/>
      <c r="BV123" s="45"/>
      <c r="BW123" s="45"/>
      <c r="BX123" s="45"/>
      <c r="BY123" s="8">
        <v>2.9799498932279791</v>
      </c>
      <c r="BZ123" s="8"/>
      <c r="CA123" s="80">
        <v>1</v>
      </c>
      <c r="CB123" s="163" t="str">
        <f t="shared" si="98"/>
        <v xml:space="preserve">  </v>
      </c>
      <c r="CC123" s="643" t="str">
        <f t="shared" si="63"/>
        <v xml:space="preserve">  </v>
      </c>
      <c r="CD123" s="6">
        <f>BY123*(AE123/1000)</f>
        <v>0.43117710745589199</v>
      </c>
      <c r="CE123" s="8"/>
      <c r="CF123" s="174" t="str">
        <f t="shared" si="99"/>
        <v xml:space="preserve">  </v>
      </c>
      <c r="CG123" s="818" t="str">
        <f t="shared" si="64"/>
        <v xml:space="preserve">  </v>
      </c>
      <c r="CH123" s="793">
        <f>BY123/BQ123*100</f>
        <v>1.5022990892959376</v>
      </c>
      <c r="CI123" s="11">
        <v>3.9450235848191073</v>
      </c>
      <c r="CJ123" s="11"/>
      <c r="CK123" s="163" t="str">
        <f t="shared" si="109"/>
        <v xml:space="preserve">  </v>
      </c>
      <c r="CL123" s="643" t="str">
        <f t="shared" si="66"/>
        <v xml:space="preserve">  </v>
      </c>
      <c r="CM123" s="24">
        <f>CI123*(AL123/1000)</f>
        <v>0.51509259906590099</v>
      </c>
      <c r="CN123" s="11"/>
      <c r="CO123" s="174" t="str">
        <f t="shared" si="38"/>
        <v xml:space="preserve">  </v>
      </c>
      <c r="CP123" s="818" t="str">
        <f t="shared" si="67"/>
        <v xml:space="preserve">  </v>
      </c>
      <c r="CQ123" s="11">
        <f>CI123/BQ123*100</f>
        <v>1.9888271786693861</v>
      </c>
      <c r="CR123" s="61" t="s">
        <v>952</v>
      </c>
    </row>
    <row r="124" spans="1:97" x14ac:dyDescent="0.25">
      <c r="A124" s="906" t="s">
        <v>2190</v>
      </c>
      <c r="B124" s="425" t="s">
        <v>1296</v>
      </c>
      <c r="C124" s="305" t="s">
        <v>599</v>
      </c>
      <c r="D124" s="219">
        <v>9</v>
      </c>
      <c r="E124" s="471"/>
      <c r="F124" s="472">
        <v>1</v>
      </c>
      <c r="G124" s="439">
        <v>11452800</v>
      </c>
      <c r="H124" s="419">
        <v>201103171120</v>
      </c>
      <c r="I124" s="419"/>
      <c r="J124" s="219" t="s">
        <v>389</v>
      </c>
      <c r="K124" s="911" t="s">
        <v>2615</v>
      </c>
      <c r="L124" s="415" t="s">
        <v>1696</v>
      </c>
      <c r="M124" s="219" t="s">
        <v>128</v>
      </c>
      <c r="N124" s="219"/>
      <c r="O124" s="331"/>
      <c r="P124" s="331">
        <v>40619</v>
      </c>
      <c r="Q124" s="328">
        <v>0.47222222222222199</v>
      </c>
      <c r="R124" s="305" t="s">
        <v>313</v>
      </c>
      <c r="S124" s="664" t="s">
        <v>359</v>
      </c>
      <c r="T124" s="3">
        <v>132.30000000000001</v>
      </c>
      <c r="U124" s="3">
        <v>143.4</v>
      </c>
      <c r="V124" s="7">
        <f t="shared" si="39"/>
        <v>11.099999999999994</v>
      </c>
      <c r="W124" s="1">
        <v>375</v>
      </c>
      <c r="X124" s="138">
        <f t="shared" si="40"/>
        <v>29.599999999999984</v>
      </c>
      <c r="Y124" s="643" t="str">
        <f t="shared" si="48"/>
        <v xml:space="preserve">  </v>
      </c>
      <c r="Z124" s="1" t="s">
        <v>399</v>
      </c>
      <c r="AA124" s="3">
        <v>133</v>
      </c>
      <c r="AB124" s="3">
        <v>144.19999999999999</v>
      </c>
      <c r="AC124" s="7">
        <f t="shared" si="89"/>
        <v>11.199999999999989</v>
      </c>
      <c r="AD124" s="3">
        <v>375</v>
      </c>
      <c r="AE124" s="138">
        <f t="shared" si="106"/>
        <v>29.866666666666635</v>
      </c>
      <c r="AF124" s="643" t="str">
        <f t="shared" si="49"/>
        <v xml:space="preserve">  </v>
      </c>
      <c r="AG124" s="1" t="s">
        <v>434</v>
      </c>
      <c r="AH124" s="3">
        <v>132.9</v>
      </c>
      <c r="AI124" s="3">
        <v>144.4</v>
      </c>
      <c r="AJ124" s="138">
        <f t="shared" si="90"/>
        <v>11.5</v>
      </c>
      <c r="AK124" s="1">
        <v>375</v>
      </c>
      <c r="AL124" s="138">
        <f t="shared" si="91"/>
        <v>30.666666666666668</v>
      </c>
      <c r="AM124" s="643" t="str">
        <f t="shared" si="43"/>
        <v xml:space="preserve">  </v>
      </c>
      <c r="AN124" s="2">
        <f t="shared" si="92"/>
        <v>30.044444444444427</v>
      </c>
      <c r="AO124" s="2">
        <f t="shared" ref="AO124:AO132" si="110">STDEV(X124,AE124,AL124)</f>
        <v>0.55511093319098093</v>
      </c>
      <c r="AP124" s="2">
        <f t="shared" si="105"/>
        <v>1.8476325439048931</v>
      </c>
      <c r="AQ124" s="1">
        <f t="shared" si="94"/>
        <v>3</v>
      </c>
      <c r="AR124" s="643" t="str">
        <f t="shared" si="50"/>
        <v xml:space="preserve">  </v>
      </c>
      <c r="AT124" s="23" t="s">
        <v>191</v>
      </c>
      <c r="AU124" s="23" t="s">
        <v>191</v>
      </c>
      <c r="AV124" s="23" t="s">
        <v>191</v>
      </c>
      <c r="AW124" s="162" t="str">
        <f t="shared" si="88"/>
        <v xml:space="preserve">  </v>
      </c>
      <c r="AX124" s="643" t="str">
        <f t="shared" si="51"/>
        <v xml:space="preserve">  </v>
      </c>
      <c r="AY124" s="23" t="s">
        <v>191</v>
      </c>
      <c r="AZ124" s="23" t="s">
        <v>191</v>
      </c>
      <c r="BA124" s="23" t="s">
        <v>191</v>
      </c>
      <c r="BB124" s="162" t="str">
        <f t="shared" si="52"/>
        <v xml:space="preserve">  </v>
      </c>
      <c r="BC124" s="643" t="str">
        <f t="shared" si="53"/>
        <v xml:space="preserve">  </v>
      </c>
      <c r="BD124" s="794" t="s">
        <v>191</v>
      </c>
      <c r="BE124" s="6" t="s">
        <v>506</v>
      </c>
      <c r="BF124" s="102">
        <v>2.3710701486525743</v>
      </c>
      <c r="BG124" s="165"/>
      <c r="BH124" s="162" t="str">
        <f t="shared" si="107"/>
        <v xml:space="preserve">  </v>
      </c>
      <c r="BI124" s="643" t="str">
        <f t="shared" si="54"/>
        <v xml:space="preserve">  </v>
      </c>
      <c r="BJ124" s="24" t="s">
        <v>494</v>
      </c>
      <c r="BK124" s="6">
        <v>0.15948456485877543</v>
      </c>
      <c r="BL124" s="6"/>
      <c r="BM124" s="162" t="str">
        <f t="shared" si="108"/>
        <v xml:space="preserve">  </v>
      </c>
      <c r="BN124" s="818" t="str">
        <f t="shared" si="56"/>
        <v xml:space="preserve">  </v>
      </c>
      <c r="BO124" s="942" t="str">
        <f t="shared" si="57"/>
        <v xml:space="preserve">  </v>
      </c>
      <c r="BP124" s="829">
        <f>BK124/BF124*100</f>
        <v>6.7262693577162578</v>
      </c>
      <c r="BQ124" s="35">
        <v>209.9792088627255</v>
      </c>
      <c r="BR124" s="111"/>
      <c r="BS124" s="163" t="str">
        <f t="shared" si="95"/>
        <v xml:space="preserve">  </v>
      </c>
      <c r="BT124" s="818" t="str">
        <f t="shared" si="59"/>
        <v xml:space="preserve">  </v>
      </c>
      <c r="BU124" s="10">
        <f>BQ124*(X124/1000)</f>
        <v>6.2153845823366716</v>
      </c>
      <c r="BV124" s="24"/>
      <c r="BW124" s="163" t="str">
        <f t="shared" ref="BW124:BW132" si="111">IF(BU124&lt;BW$7,"E, &lt;PRL",IF(BU124&gt;BW$7,"  ",))</f>
        <v xml:space="preserve">  </v>
      </c>
      <c r="BX124" s="643" t="str">
        <f t="shared" si="61"/>
        <v xml:space="preserve">  </v>
      </c>
      <c r="BY124" s="8">
        <v>4.6314351980227411</v>
      </c>
      <c r="BZ124" s="8"/>
      <c r="CA124" s="80">
        <v>1</v>
      </c>
      <c r="CB124" s="163" t="str">
        <f t="shared" si="98"/>
        <v xml:space="preserve">  </v>
      </c>
      <c r="CC124" s="643" t="str">
        <f t="shared" si="63"/>
        <v xml:space="preserve">  </v>
      </c>
      <c r="CD124" s="6">
        <f>BY124*(AE124/1000)</f>
        <v>0.13832553124761238</v>
      </c>
      <c r="CE124" s="8"/>
      <c r="CF124" s="174" t="str">
        <f t="shared" si="99"/>
        <v xml:space="preserve">  </v>
      </c>
      <c r="CG124" s="818" t="str">
        <f t="shared" si="64"/>
        <v xml:space="preserve">  </v>
      </c>
      <c r="CH124" s="793">
        <f>BY124/BQ124*100</f>
        <v>2.2056637050435572</v>
      </c>
      <c r="CI124" s="11">
        <v>3.7323538497884345</v>
      </c>
      <c r="CJ124" s="11"/>
      <c r="CK124" s="163" t="str">
        <f t="shared" si="109"/>
        <v xml:space="preserve">  </v>
      </c>
      <c r="CL124" s="643" t="str">
        <f t="shared" si="66"/>
        <v xml:space="preserve">  </v>
      </c>
      <c r="CM124" s="24">
        <f>CI124*(AL124/1000)</f>
        <v>0.114458851393512</v>
      </c>
      <c r="CN124" s="11"/>
      <c r="CO124" s="174" t="str">
        <f t="shared" si="38"/>
        <v>E, &lt;PRL</v>
      </c>
      <c r="CP124" s="818" t="str">
        <f t="shared" si="67"/>
        <v>&lt;MDL</v>
      </c>
      <c r="CQ124" s="11">
        <f>CI124/BQ124*100</f>
        <v>1.7774873379147131</v>
      </c>
      <c r="CR124" s="61" t="s">
        <v>2618</v>
      </c>
    </row>
    <row r="125" spans="1:97" x14ac:dyDescent="0.25">
      <c r="A125" s="906" t="s">
        <v>2191</v>
      </c>
      <c r="B125" s="425" t="s">
        <v>1297</v>
      </c>
      <c r="C125" s="305" t="s">
        <v>601</v>
      </c>
      <c r="D125" s="305">
        <v>2</v>
      </c>
      <c r="E125" s="471"/>
      <c r="F125" s="472">
        <v>4</v>
      </c>
      <c r="G125" s="419">
        <v>88888823</v>
      </c>
      <c r="H125" s="419">
        <v>201103180800</v>
      </c>
      <c r="I125" s="419"/>
      <c r="J125" s="18" t="s">
        <v>389</v>
      </c>
      <c r="K125" s="910" t="s">
        <v>137</v>
      </c>
      <c r="L125" s="418"/>
      <c r="M125" s="18" t="s">
        <v>46</v>
      </c>
      <c r="N125" s="18"/>
      <c r="O125" s="450" t="s">
        <v>47</v>
      </c>
      <c r="P125" s="331">
        <v>40620</v>
      </c>
      <c r="Q125" s="328">
        <v>0.33333333333333298</v>
      </c>
      <c r="R125" s="385" t="s">
        <v>314</v>
      </c>
      <c r="S125" s="542" t="s">
        <v>360</v>
      </c>
      <c r="T125" s="98">
        <v>133.69999999999999</v>
      </c>
      <c r="U125" s="98">
        <v>133.39999999999998</v>
      </c>
      <c r="V125" s="137">
        <f t="shared" si="39"/>
        <v>-0.30000000000001137</v>
      </c>
      <c r="W125" s="142">
        <v>625</v>
      </c>
      <c r="X125" s="137">
        <f t="shared" si="40"/>
        <v>-0.48000000000001819</v>
      </c>
      <c r="Y125" s="643" t="str">
        <f t="shared" si="48"/>
        <v>&lt;MDL</v>
      </c>
      <c r="Z125" s="142" t="s">
        <v>400</v>
      </c>
      <c r="AA125" s="98">
        <v>131.4</v>
      </c>
      <c r="AB125" s="98">
        <v>131.20000000000002</v>
      </c>
      <c r="AC125" s="137">
        <f t="shared" si="89"/>
        <v>-0.19999999999998863</v>
      </c>
      <c r="AD125" s="98">
        <v>625</v>
      </c>
      <c r="AE125" s="137">
        <f t="shared" si="106"/>
        <v>-0.3199999999999818</v>
      </c>
      <c r="AF125" s="643" t="str">
        <f t="shared" si="49"/>
        <v>&lt;MDL</v>
      </c>
      <c r="AG125" s="142" t="s">
        <v>435</v>
      </c>
      <c r="AH125" s="98">
        <v>132.9</v>
      </c>
      <c r="AI125" s="98">
        <v>132.80000000000001</v>
      </c>
      <c r="AJ125" s="137">
        <f t="shared" si="90"/>
        <v>-9.9999999999994316E-2</v>
      </c>
      <c r="AK125" s="142">
        <v>625</v>
      </c>
      <c r="AL125" s="137">
        <f t="shared" si="91"/>
        <v>-0.1599999999999909</v>
      </c>
      <c r="AM125" s="643" t="str">
        <f t="shared" si="43"/>
        <v>&lt;MDL</v>
      </c>
      <c r="AN125" s="166">
        <f t="shared" si="92"/>
        <v>-0.31999999999999701</v>
      </c>
      <c r="AO125" s="166">
        <f t="shared" si="110"/>
        <v>0.16000000000001358</v>
      </c>
      <c r="AP125" s="166">
        <f t="shared" si="105"/>
        <v>-50.000000000004704</v>
      </c>
      <c r="AQ125" s="142">
        <f t="shared" si="94"/>
        <v>3</v>
      </c>
      <c r="AR125" s="643" t="str">
        <f t="shared" si="50"/>
        <v>&lt;MDL</v>
      </c>
      <c r="AS125" s="142"/>
      <c r="AT125" s="23" t="s">
        <v>191</v>
      </c>
      <c r="AU125" s="23" t="s">
        <v>191</v>
      </c>
      <c r="AV125" s="23" t="s">
        <v>191</v>
      </c>
      <c r="AW125" s="162" t="str">
        <f t="shared" si="88"/>
        <v xml:space="preserve">  </v>
      </c>
      <c r="AX125" s="643" t="str">
        <f t="shared" si="51"/>
        <v xml:space="preserve">  </v>
      </c>
      <c r="AY125" s="23" t="s">
        <v>191</v>
      </c>
      <c r="AZ125" s="23" t="s">
        <v>191</v>
      </c>
      <c r="BA125" s="23" t="s">
        <v>191</v>
      </c>
      <c r="BB125" s="162" t="str">
        <f t="shared" si="52"/>
        <v xml:space="preserve">  </v>
      </c>
      <c r="BC125" s="643" t="str">
        <f t="shared" si="53"/>
        <v xml:space="preserve">  </v>
      </c>
      <c r="BD125" s="794" t="s">
        <v>191</v>
      </c>
      <c r="BE125" s="41" t="s">
        <v>507</v>
      </c>
      <c r="BF125" s="40">
        <v>0.10248916064497994</v>
      </c>
      <c r="BG125" s="104"/>
      <c r="BH125" s="162" t="str">
        <f t="shared" si="107"/>
        <v>E, &lt;PRL</v>
      </c>
      <c r="BI125" s="643" t="str">
        <f t="shared" si="54"/>
        <v>E, &lt;RL</v>
      </c>
      <c r="BJ125" s="40" t="s">
        <v>494</v>
      </c>
      <c r="BK125" s="41">
        <v>-3.2413414554283008E-4</v>
      </c>
      <c r="BL125" s="41"/>
      <c r="BM125" s="162" t="str">
        <f t="shared" si="108"/>
        <v>E, &lt;PRL</v>
      </c>
      <c r="BN125" s="818" t="str">
        <f t="shared" si="56"/>
        <v>&lt;MDL</v>
      </c>
      <c r="BO125" s="942" t="str">
        <f t="shared" si="57"/>
        <v>&lt;MDL</v>
      </c>
      <c r="BP125" s="836" t="s">
        <v>88</v>
      </c>
      <c r="BQ125" s="36">
        <v>6.8916274064992761E-2</v>
      </c>
      <c r="BR125" s="114"/>
      <c r="BS125" s="163" t="str">
        <f t="shared" si="95"/>
        <v>E, &lt;PRL</v>
      </c>
      <c r="BT125" s="818" t="str">
        <f>IF(BQ125&lt;BU$3,"&lt;MDL",IF(BQ125&lt;BU$4,"E, &lt;RL",IF(BQ125&gt;BU$4,"  ",)))</f>
        <v>E, &lt;RL</v>
      </c>
      <c r="BU125" s="854">
        <v>0.11026603850398842</v>
      </c>
      <c r="BV125" s="40"/>
      <c r="BW125" s="163" t="str">
        <f t="shared" si="111"/>
        <v>E, &lt;PRL</v>
      </c>
      <c r="BX125" s="643" t="str">
        <f t="shared" si="61"/>
        <v>&lt;MDL</v>
      </c>
      <c r="BY125" s="881" t="s">
        <v>88</v>
      </c>
      <c r="BZ125" s="25"/>
      <c r="CA125" s="80">
        <v>1</v>
      </c>
      <c r="CB125" s="163" t="str">
        <f t="shared" si="98"/>
        <v xml:space="preserve">  </v>
      </c>
      <c r="CC125" s="643" t="s">
        <v>88</v>
      </c>
      <c r="CD125" s="188">
        <v>0</v>
      </c>
      <c r="CE125" s="25"/>
      <c r="CF125" s="174" t="str">
        <f t="shared" si="99"/>
        <v>E, &lt;PRL</v>
      </c>
      <c r="CG125" s="818" t="str">
        <f t="shared" si="64"/>
        <v>&lt;MDL</v>
      </c>
      <c r="CH125" s="828" t="s">
        <v>88</v>
      </c>
      <c r="CI125" s="25" t="s">
        <v>88</v>
      </c>
      <c r="CJ125" s="26"/>
      <c r="CK125" s="163" t="str">
        <f t="shared" si="109"/>
        <v xml:space="preserve">  </v>
      </c>
      <c r="CL125" s="818" t="s">
        <v>88</v>
      </c>
      <c r="CM125" s="25" t="s">
        <v>88</v>
      </c>
      <c r="CN125" s="26"/>
      <c r="CO125" s="174" t="str">
        <f t="shared" si="38"/>
        <v xml:space="preserve">  </v>
      </c>
      <c r="CP125" s="818" t="s">
        <v>88</v>
      </c>
      <c r="CQ125" s="25" t="s">
        <v>88</v>
      </c>
      <c r="CR125" s="61"/>
      <c r="CS125" s="140"/>
    </row>
    <row r="126" spans="1:97" ht="30" x14ac:dyDescent="0.25">
      <c r="A126" s="906" t="s">
        <v>2192</v>
      </c>
      <c r="B126" s="425" t="s">
        <v>1298</v>
      </c>
      <c r="C126" s="305" t="s">
        <v>599</v>
      </c>
      <c r="D126" s="219">
        <v>9</v>
      </c>
      <c r="E126" s="471"/>
      <c r="F126" s="472">
        <v>1</v>
      </c>
      <c r="G126" s="419">
        <v>11452600</v>
      </c>
      <c r="H126" s="419">
        <v>201103191940</v>
      </c>
      <c r="I126" s="419"/>
      <c r="J126" s="219" t="s">
        <v>389</v>
      </c>
      <c r="K126" s="926" t="s">
        <v>2614</v>
      </c>
      <c r="L126" s="413" t="s">
        <v>1694</v>
      </c>
      <c r="M126" s="219" t="s">
        <v>342</v>
      </c>
      <c r="N126" s="219"/>
      <c r="O126" s="331"/>
      <c r="P126" s="331">
        <v>40621</v>
      </c>
      <c r="Q126" s="328">
        <v>0.81944444444444497</v>
      </c>
      <c r="R126" s="305" t="s">
        <v>315</v>
      </c>
      <c r="S126" s="664" t="s">
        <v>361</v>
      </c>
      <c r="T126" s="3">
        <v>133.4</v>
      </c>
      <c r="U126" s="3">
        <v>208.4</v>
      </c>
      <c r="V126" s="7">
        <f t="shared" si="39"/>
        <v>75</v>
      </c>
      <c r="W126" s="1">
        <v>125</v>
      </c>
      <c r="X126" s="138">
        <f t="shared" si="40"/>
        <v>600</v>
      </c>
      <c r="Y126" s="643" t="str">
        <f t="shared" si="48"/>
        <v xml:space="preserve">  </v>
      </c>
      <c r="Z126" s="1" t="s">
        <v>401</v>
      </c>
      <c r="AA126" s="3">
        <v>132.69999999999999</v>
      </c>
      <c r="AB126" s="3">
        <v>205.2</v>
      </c>
      <c r="AC126" s="7">
        <f t="shared" si="89"/>
        <v>72.5</v>
      </c>
      <c r="AD126" s="3">
        <v>120</v>
      </c>
      <c r="AE126" s="138">
        <f t="shared" si="106"/>
        <v>604.16666666666674</v>
      </c>
      <c r="AF126" s="643" t="str">
        <f t="shared" si="49"/>
        <v xml:space="preserve">  </v>
      </c>
      <c r="AG126" s="1" t="s">
        <v>436</v>
      </c>
      <c r="AH126" s="3">
        <v>132.19999999999999</v>
      </c>
      <c r="AI126" s="3">
        <v>201.3</v>
      </c>
      <c r="AJ126" s="138">
        <f t="shared" si="90"/>
        <v>69.100000000000023</v>
      </c>
      <c r="AK126" s="1">
        <v>123</v>
      </c>
      <c r="AL126" s="138">
        <f t="shared" si="91"/>
        <v>561.78861788617905</v>
      </c>
      <c r="AM126" s="643" t="str">
        <f t="shared" si="43"/>
        <v xml:space="preserve">  </v>
      </c>
      <c r="AN126" s="2">
        <f t="shared" si="92"/>
        <v>588.65176151761523</v>
      </c>
      <c r="AO126" s="2">
        <f t="shared" si="110"/>
        <v>23.357261014514457</v>
      </c>
      <c r="AP126" s="2">
        <f t="shared" si="105"/>
        <v>3.9679251030009013</v>
      </c>
      <c r="AQ126" s="1">
        <f t="shared" si="94"/>
        <v>3</v>
      </c>
      <c r="AR126" s="643" t="str">
        <f t="shared" si="50"/>
        <v xml:space="preserve">  </v>
      </c>
      <c r="AT126" s="23" t="s">
        <v>191</v>
      </c>
      <c r="AU126" s="23" t="s">
        <v>191</v>
      </c>
      <c r="AV126" s="23" t="s">
        <v>191</v>
      </c>
      <c r="AW126" s="162" t="str">
        <f t="shared" si="88"/>
        <v xml:space="preserve">  </v>
      </c>
      <c r="AX126" s="643" t="str">
        <f t="shared" si="51"/>
        <v xml:space="preserve">  </v>
      </c>
      <c r="AY126" s="23" t="s">
        <v>191</v>
      </c>
      <c r="AZ126" s="23" t="s">
        <v>191</v>
      </c>
      <c r="BA126" s="23" t="s">
        <v>191</v>
      </c>
      <c r="BB126" s="162" t="str">
        <f t="shared" si="52"/>
        <v xml:space="preserve">  </v>
      </c>
      <c r="BC126" s="643" t="str">
        <f t="shared" si="53"/>
        <v xml:space="preserve">  </v>
      </c>
      <c r="BD126" s="794" t="s">
        <v>191</v>
      </c>
      <c r="BE126" s="6" t="s">
        <v>508</v>
      </c>
      <c r="BF126" s="102">
        <v>3.6407819894799336</v>
      </c>
      <c r="BG126" s="165"/>
      <c r="BH126" s="162" t="str">
        <f t="shared" si="107"/>
        <v xml:space="preserve">  </v>
      </c>
      <c r="BI126" s="643" t="str">
        <f t="shared" si="54"/>
        <v xml:space="preserve">  </v>
      </c>
      <c r="BJ126" s="24" t="s">
        <v>494</v>
      </c>
      <c r="BK126" s="24">
        <v>7.0684936507552587E-2</v>
      </c>
      <c r="BL126" s="24"/>
      <c r="BM126" s="162" t="str">
        <f t="shared" si="108"/>
        <v xml:space="preserve">  </v>
      </c>
      <c r="BN126" s="818" t="str">
        <f t="shared" si="56"/>
        <v xml:space="preserve">  </v>
      </c>
      <c r="BO126" s="942" t="str">
        <f t="shared" si="57"/>
        <v xml:space="preserve">  </v>
      </c>
      <c r="BP126" s="793">
        <f t="shared" ref="BP126:BP132" si="112">BK126/BF126*100</f>
        <v>1.9414767682271894</v>
      </c>
      <c r="BQ126" s="35">
        <v>229.75126027280763</v>
      </c>
      <c r="BR126" s="111"/>
      <c r="BS126" s="163" t="str">
        <f t="shared" si="95"/>
        <v xml:space="preserve">  </v>
      </c>
      <c r="BT126" s="818" t="str">
        <f t="shared" si="59"/>
        <v xml:space="preserve">  </v>
      </c>
      <c r="BU126" s="10">
        <f>BQ126*(X126/1000)</f>
        <v>137.85075616368457</v>
      </c>
      <c r="BV126" s="24"/>
      <c r="BW126" s="163" t="str">
        <f t="shared" si="111"/>
        <v xml:space="preserve">  </v>
      </c>
      <c r="BX126" s="643" t="str">
        <f t="shared" si="61"/>
        <v xml:space="preserve">  </v>
      </c>
      <c r="BY126" s="8">
        <v>2.1157461152705532</v>
      </c>
      <c r="BZ126" s="8">
        <v>4.6387357967947906E-2</v>
      </c>
      <c r="CA126" s="80">
        <v>1</v>
      </c>
      <c r="CB126" s="163" t="str">
        <f t="shared" si="98"/>
        <v xml:space="preserve">  </v>
      </c>
      <c r="CC126" s="643" t="str">
        <f t="shared" si="63"/>
        <v xml:space="preserve">  </v>
      </c>
      <c r="CD126" s="6">
        <v>1.2782632779759593</v>
      </c>
      <c r="CE126" s="8">
        <v>2.8025695438968379E-2</v>
      </c>
      <c r="CF126" s="174" t="str">
        <f t="shared" si="99"/>
        <v xml:space="preserve">  </v>
      </c>
      <c r="CG126" s="818" t="str">
        <f t="shared" si="64"/>
        <v xml:space="preserve">  </v>
      </c>
      <c r="CH126" s="793">
        <f>BY126/BQ126*100</f>
        <v>0.92088553192626976</v>
      </c>
      <c r="CI126" s="11">
        <v>3.6579348310758109</v>
      </c>
      <c r="CJ126" s="11"/>
      <c r="CK126" s="163" t="str">
        <f t="shared" si="109"/>
        <v xml:space="preserve">  </v>
      </c>
      <c r="CL126" s="643" t="str">
        <f t="shared" si="66"/>
        <v xml:space="preserve">  </v>
      </c>
      <c r="CM126" s="24">
        <f>CI126*(AL126/1000)</f>
        <v>2.0549861530677935</v>
      </c>
      <c r="CN126" s="11"/>
      <c r="CO126" s="174" t="str">
        <f t="shared" si="38"/>
        <v xml:space="preserve">  </v>
      </c>
      <c r="CP126" s="818" t="str">
        <f t="shared" si="67"/>
        <v xml:space="preserve">  </v>
      </c>
      <c r="CQ126" s="11">
        <f>CI126/BQ126*100</f>
        <v>1.592128298548771</v>
      </c>
      <c r="CR126" s="61">
        <f>100*CM126/BU126</f>
        <v>1.4907325938986467</v>
      </c>
    </row>
    <row r="127" spans="1:97" ht="34.5" x14ac:dyDescent="0.25">
      <c r="A127" s="906" t="s">
        <v>2193</v>
      </c>
      <c r="B127" s="425" t="s">
        <v>1299</v>
      </c>
      <c r="C127" s="219" t="s">
        <v>599</v>
      </c>
      <c r="D127" s="219">
        <v>9</v>
      </c>
      <c r="E127" s="471"/>
      <c r="F127" s="472">
        <v>1</v>
      </c>
      <c r="G127" s="419">
        <v>11452900</v>
      </c>
      <c r="H127" s="419">
        <v>201103191840</v>
      </c>
      <c r="I127" s="419"/>
      <c r="J127" s="219" t="s">
        <v>389</v>
      </c>
      <c r="K127" s="926" t="s">
        <v>2616</v>
      </c>
      <c r="L127" s="415" t="s">
        <v>746</v>
      </c>
      <c r="M127" s="219" t="s">
        <v>48</v>
      </c>
      <c r="N127" s="219"/>
      <c r="O127" s="331"/>
      <c r="P127" s="331">
        <v>40621</v>
      </c>
      <c r="Q127" s="328">
        <v>0.77777777777777801</v>
      </c>
      <c r="R127" s="305" t="s">
        <v>316</v>
      </c>
      <c r="S127" s="664" t="s">
        <v>362</v>
      </c>
      <c r="T127" s="3">
        <v>132.80000000000001</v>
      </c>
      <c r="U127" s="3">
        <v>169.2</v>
      </c>
      <c r="V127" s="7">
        <f t="shared" si="39"/>
        <v>36.399999999999977</v>
      </c>
      <c r="W127" s="1">
        <v>42</v>
      </c>
      <c r="X127" s="138">
        <f t="shared" si="40"/>
        <v>866.66666666666606</v>
      </c>
      <c r="Y127" s="643" t="str">
        <f t="shared" si="48"/>
        <v xml:space="preserve">  </v>
      </c>
      <c r="Z127" s="1" t="s">
        <v>402</v>
      </c>
      <c r="AA127" s="3">
        <v>132.19999999999999</v>
      </c>
      <c r="AB127" s="3">
        <v>164.89999999999998</v>
      </c>
      <c r="AC127" s="7">
        <f t="shared" si="89"/>
        <v>32.699999999999989</v>
      </c>
      <c r="AD127" s="3">
        <v>40</v>
      </c>
      <c r="AE127" s="138">
        <f t="shared" si="106"/>
        <v>817.49999999999966</v>
      </c>
      <c r="AF127" s="643" t="str">
        <f t="shared" si="49"/>
        <v xml:space="preserve">  </v>
      </c>
      <c r="AG127" s="1" t="s">
        <v>437</v>
      </c>
      <c r="AH127" s="3">
        <v>132</v>
      </c>
      <c r="AI127" s="3">
        <v>162</v>
      </c>
      <c r="AJ127" s="138">
        <f t="shared" si="90"/>
        <v>30</v>
      </c>
      <c r="AK127" s="1">
        <v>41</v>
      </c>
      <c r="AL127" s="138">
        <f t="shared" si="91"/>
        <v>731.70731707317066</v>
      </c>
      <c r="AM127" s="643" t="str">
        <f t="shared" si="43"/>
        <v xml:space="preserve">  </v>
      </c>
      <c r="AN127" s="2">
        <f t="shared" si="92"/>
        <v>805.29132791327868</v>
      </c>
      <c r="AO127" s="2">
        <f t="shared" si="110"/>
        <v>68.302966745710506</v>
      </c>
      <c r="AP127" s="2">
        <f t="shared" si="105"/>
        <v>8.4817710533033353</v>
      </c>
      <c r="AQ127" s="1">
        <f t="shared" si="94"/>
        <v>3</v>
      </c>
      <c r="AR127" s="643" t="str">
        <f t="shared" si="50"/>
        <v xml:space="preserve">  </v>
      </c>
      <c r="AT127" s="23" t="s">
        <v>191</v>
      </c>
      <c r="AU127" s="23" t="s">
        <v>191</v>
      </c>
      <c r="AV127" s="23" t="s">
        <v>191</v>
      </c>
      <c r="AW127" s="162" t="str">
        <f t="shared" si="88"/>
        <v xml:space="preserve">  </v>
      </c>
      <c r="AX127" s="643" t="str">
        <f t="shared" si="51"/>
        <v xml:space="preserve">  </v>
      </c>
      <c r="AY127" s="23" t="s">
        <v>191</v>
      </c>
      <c r="AZ127" s="23" t="s">
        <v>191</v>
      </c>
      <c r="BA127" s="23" t="s">
        <v>191</v>
      </c>
      <c r="BB127" s="162" t="str">
        <f t="shared" si="52"/>
        <v xml:space="preserve">  </v>
      </c>
      <c r="BC127" s="643" t="str">
        <f t="shared" si="53"/>
        <v xml:space="preserve">  </v>
      </c>
      <c r="BD127" s="794" t="s">
        <v>191</v>
      </c>
      <c r="BE127" s="6" t="s">
        <v>509</v>
      </c>
      <c r="BF127" s="102">
        <v>5.0944416837197224</v>
      </c>
      <c r="BG127" s="165"/>
      <c r="BH127" s="162" t="str">
        <f t="shared" si="107"/>
        <v xml:space="preserve">  </v>
      </c>
      <c r="BI127" s="643" t="str">
        <f t="shared" si="54"/>
        <v xml:space="preserve">  </v>
      </c>
      <c r="BJ127" s="24" t="s">
        <v>494</v>
      </c>
      <c r="BK127" s="24">
        <v>9.0014993033394705E-2</v>
      </c>
      <c r="BL127" s="24"/>
      <c r="BM127" s="162" t="str">
        <f t="shared" si="108"/>
        <v xml:space="preserve">  </v>
      </c>
      <c r="BN127" s="818" t="str">
        <f t="shared" si="56"/>
        <v xml:space="preserve">  </v>
      </c>
      <c r="BO127" s="942" t="str">
        <f t="shared" si="57"/>
        <v xml:space="preserve">  </v>
      </c>
      <c r="BP127" s="793">
        <f t="shared" si="112"/>
        <v>1.7669255753982835</v>
      </c>
      <c r="BQ127" s="35">
        <v>286.58783395990883</v>
      </c>
      <c r="BR127" s="111"/>
      <c r="BS127" s="163" t="str">
        <f t="shared" si="95"/>
        <v xml:space="preserve">  </v>
      </c>
      <c r="BT127" s="818" t="str">
        <f t="shared" si="59"/>
        <v xml:space="preserve">  </v>
      </c>
      <c r="BU127" s="10">
        <f>BQ127*(X127/1000)</f>
        <v>248.37612276525414</v>
      </c>
      <c r="BV127" s="24"/>
      <c r="BW127" s="163" t="str">
        <f t="shared" si="111"/>
        <v xml:space="preserve">  </v>
      </c>
      <c r="BX127" s="643" t="str">
        <f t="shared" si="61"/>
        <v xml:space="preserve">  </v>
      </c>
      <c r="BY127" s="8">
        <v>2.381184073640068</v>
      </c>
      <c r="BZ127" s="8"/>
      <c r="CA127" s="80">
        <v>1</v>
      </c>
      <c r="CB127" s="163" t="str">
        <f t="shared" si="98"/>
        <v xml:space="preserve">  </v>
      </c>
      <c r="CC127" s="643" t="str">
        <f t="shared" si="63"/>
        <v xml:space="preserve">  </v>
      </c>
      <c r="CD127" s="6">
        <f>BY127*(AE127/1000)</f>
        <v>1.9466179802007548</v>
      </c>
      <c r="CE127" s="8"/>
      <c r="CF127" s="174" t="str">
        <f t="shared" si="99"/>
        <v xml:space="preserve">  </v>
      </c>
      <c r="CG127" s="818" t="str">
        <f t="shared" si="64"/>
        <v xml:space="preserve">  </v>
      </c>
      <c r="CH127" s="793">
        <f>BY127/BQ127*100</f>
        <v>0.83087409564398162</v>
      </c>
      <c r="CI127" s="11">
        <v>3.6351283359235698</v>
      </c>
      <c r="CJ127" s="11"/>
      <c r="CK127" s="163" t="str">
        <f t="shared" si="109"/>
        <v xml:space="preserve">  </v>
      </c>
      <c r="CL127" s="643" t="str">
        <f t="shared" si="66"/>
        <v xml:space="preserve">  </v>
      </c>
      <c r="CM127" s="24">
        <f>CI127*(AL127/1000)</f>
        <v>2.6598500018952946</v>
      </c>
      <c r="CN127" s="11"/>
      <c r="CO127" s="174" t="str">
        <f t="shared" si="38"/>
        <v xml:space="preserve">  </v>
      </c>
      <c r="CP127" s="818" t="str">
        <f t="shared" si="67"/>
        <v xml:space="preserve">  </v>
      </c>
      <c r="CQ127" s="11">
        <f>CI127/BQ127*100</f>
        <v>1.2684168360168746</v>
      </c>
      <c r="CR127" s="61">
        <f>100*CM127/BU127</f>
        <v>1.0708960153988629</v>
      </c>
    </row>
    <row r="128" spans="1:97" x14ac:dyDescent="0.25">
      <c r="A128" s="906" t="s">
        <v>2194</v>
      </c>
      <c r="B128" s="425" t="s">
        <v>1300</v>
      </c>
      <c r="C128" s="305" t="s">
        <v>599</v>
      </c>
      <c r="D128" s="219">
        <v>9</v>
      </c>
      <c r="E128" s="471"/>
      <c r="F128" s="472">
        <v>1</v>
      </c>
      <c r="G128" s="439">
        <v>11452800</v>
      </c>
      <c r="H128" s="419">
        <v>201103191910</v>
      </c>
      <c r="I128" s="419"/>
      <c r="J128" s="219" t="s">
        <v>389</v>
      </c>
      <c r="K128" s="911" t="s">
        <v>2615</v>
      </c>
      <c r="L128" s="415" t="s">
        <v>1696</v>
      </c>
      <c r="M128" s="219" t="s">
        <v>128</v>
      </c>
      <c r="N128" s="219"/>
      <c r="O128" s="331"/>
      <c r="P128" s="331">
        <v>40621</v>
      </c>
      <c r="Q128" s="328">
        <v>0.79861111111111105</v>
      </c>
      <c r="R128" s="305" t="s">
        <v>317</v>
      </c>
      <c r="S128" s="664" t="s">
        <v>363</v>
      </c>
      <c r="T128" s="3">
        <v>134</v>
      </c>
      <c r="U128" s="3">
        <v>156.29999999999998</v>
      </c>
      <c r="V128" s="7">
        <f t="shared" si="39"/>
        <v>22.299999999999983</v>
      </c>
      <c r="W128" s="3">
        <v>79.8</v>
      </c>
      <c r="X128" s="138">
        <f t="shared" si="40"/>
        <v>279.44862155388449</v>
      </c>
      <c r="Y128" s="643" t="str">
        <f t="shared" si="48"/>
        <v xml:space="preserve">  </v>
      </c>
      <c r="Z128" s="1" t="s">
        <v>403</v>
      </c>
      <c r="AA128" s="3">
        <v>132.9</v>
      </c>
      <c r="AB128" s="3">
        <v>161.6</v>
      </c>
      <c r="AC128" s="7">
        <f t="shared" si="89"/>
        <v>28.699999999999989</v>
      </c>
      <c r="AD128" s="3">
        <v>93.5</v>
      </c>
      <c r="AE128" s="138">
        <f t="shared" si="106"/>
        <v>306.95187165775388</v>
      </c>
      <c r="AF128" s="643" t="str">
        <f t="shared" si="49"/>
        <v xml:space="preserve">  </v>
      </c>
      <c r="AG128" s="1" t="s">
        <v>438</v>
      </c>
      <c r="AH128" s="3">
        <v>132.6</v>
      </c>
      <c r="AI128" s="3">
        <v>163.30000000000001</v>
      </c>
      <c r="AJ128" s="138">
        <f t="shared" si="90"/>
        <v>30.700000000000017</v>
      </c>
      <c r="AK128" s="3">
        <v>98.8</v>
      </c>
      <c r="AL128" s="138">
        <f t="shared" si="91"/>
        <v>310.72874493927145</v>
      </c>
      <c r="AM128" s="643" t="str">
        <f t="shared" si="43"/>
        <v xml:space="preserve">  </v>
      </c>
      <c r="AN128" s="2">
        <f t="shared" si="92"/>
        <v>299.04307938363661</v>
      </c>
      <c r="AO128" s="2">
        <f t="shared" si="110"/>
        <v>17.074052716845255</v>
      </c>
      <c r="AP128" s="2">
        <f t="shared" si="105"/>
        <v>5.7095629004479589</v>
      </c>
      <c r="AQ128" s="1">
        <f t="shared" si="94"/>
        <v>3</v>
      </c>
      <c r="AR128" s="643" t="str">
        <f t="shared" si="50"/>
        <v xml:space="preserve">  </v>
      </c>
      <c r="AT128" s="23" t="s">
        <v>191</v>
      </c>
      <c r="AU128" s="23" t="s">
        <v>191</v>
      </c>
      <c r="AV128" s="23" t="s">
        <v>191</v>
      </c>
      <c r="AW128" s="162" t="str">
        <f t="shared" si="88"/>
        <v xml:space="preserve">  </v>
      </c>
      <c r="AX128" s="643" t="str">
        <f t="shared" si="51"/>
        <v xml:space="preserve">  </v>
      </c>
      <c r="AY128" s="23" t="s">
        <v>191</v>
      </c>
      <c r="AZ128" s="23" t="s">
        <v>191</v>
      </c>
      <c r="BA128" s="23" t="s">
        <v>191</v>
      </c>
      <c r="BB128" s="162" t="str">
        <f t="shared" si="52"/>
        <v xml:space="preserve">  </v>
      </c>
      <c r="BC128" s="643" t="str">
        <f t="shared" si="53"/>
        <v xml:space="preserve">  </v>
      </c>
      <c r="BD128" s="794" t="s">
        <v>191</v>
      </c>
      <c r="BE128" s="6" t="s">
        <v>510</v>
      </c>
      <c r="BF128" s="102">
        <v>4.4938608265525595</v>
      </c>
      <c r="BG128" s="165"/>
      <c r="BH128" s="162" t="str">
        <f t="shared" si="107"/>
        <v xml:space="preserve">  </v>
      </c>
      <c r="BI128" s="643" t="str">
        <f t="shared" si="54"/>
        <v xml:space="preserve">  </v>
      </c>
      <c r="BJ128" s="24" t="s">
        <v>494</v>
      </c>
      <c r="BK128" s="24">
        <v>9.5469030268311314E-2</v>
      </c>
      <c r="BL128" s="24"/>
      <c r="BM128" s="162" t="str">
        <f t="shared" si="108"/>
        <v xml:space="preserve">  </v>
      </c>
      <c r="BN128" s="818" t="str">
        <f t="shared" si="56"/>
        <v xml:space="preserve">  </v>
      </c>
      <c r="BO128" s="942" t="str">
        <f t="shared" si="57"/>
        <v xml:space="preserve">  </v>
      </c>
      <c r="BP128" s="793">
        <f t="shared" si="112"/>
        <v>2.124432285579922</v>
      </c>
      <c r="BQ128" s="35">
        <v>244.47760533077164</v>
      </c>
      <c r="BR128" s="111"/>
      <c r="BS128" s="163" t="str">
        <f t="shared" si="95"/>
        <v xml:space="preserve">  </v>
      </c>
      <c r="BT128" s="818" t="str">
        <f t="shared" si="59"/>
        <v xml:space="preserve">  </v>
      </c>
      <c r="BU128" s="10">
        <f>BQ128*(X128/1000)</f>
        <v>68.318929810478735</v>
      </c>
      <c r="BV128" s="24"/>
      <c r="BW128" s="163" t="str">
        <f t="shared" si="111"/>
        <v xml:space="preserve">  </v>
      </c>
      <c r="BX128" s="643" t="str">
        <f t="shared" si="61"/>
        <v xml:space="preserve">  </v>
      </c>
      <c r="BY128" s="8">
        <v>2.8044175704818364</v>
      </c>
      <c r="BZ128" s="8"/>
      <c r="CA128" s="80">
        <v>1</v>
      </c>
      <c r="CB128" s="163" t="str">
        <f t="shared" si="98"/>
        <v xml:space="preserve">  </v>
      </c>
      <c r="CC128" s="643" t="str">
        <f t="shared" si="63"/>
        <v xml:space="preserve">  </v>
      </c>
      <c r="CD128" s="6">
        <f>BY128*(AE128/1000)</f>
        <v>0.86082122216929058</v>
      </c>
      <c r="CE128" s="8"/>
      <c r="CF128" s="174" t="str">
        <f t="shared" si="99"/>
        <v xml:space="preserve">  </v>
      </c>
      <c r="CG128" s="818" t="str">
        <f t="shared" si="64"/>
        <v xml:space="preserve">  </v>
      </c>
      <c r="CH128" s="793">
        <f>BY128/BQ128*100</f>
        <v>1.1471061190604901</v>
      </c>
      <c r="CI128" s="11">
        <v>0.94243172971494515</v>
      </c>
      <c r="CJ128" s="11"/>
      <c r="CK128" s="163" t="str">
        <f t="shared" si="109"/>
        <v>E, &lt;PRL</v>
      </c>
      <c r="CL128" s="643" t="str">
        <f t="shared" si="66"/>
        <v>E, &lt;RL</v>
      </c>
      <c r="CM128" s="24">
        <f>CI128*(AL128/1000)</f>
        <v>0.2928406285652716</v>
      </c>
      <c r="CN128" s="11"/>
      <c r="CO128" s="174" t="str">
        <f t="shared" si="38"/>
        <v xml:space="preserve">  </v>
      </c>
      <c r="CP128" s="818" t="str">
        <f t="shared" si="67"/>
        <v xml:space="preserve">  </v>
      </c>
      <c r="CQ128" s="11">
        <f>CI128/BQ128*100</f>
        <v>0.38548795847368528</v>
      </c>
      <c r="CR128" s="61">
        <f>100*CM128/BU128</f>
        <v>0.42863761094857755</v>
      </c>
    </row>
    <row r="129" spans="1:97" x14ac:dyDescent="0.25">
      <c r="A129" s="906" t="s">
        <v>2195</v>
      </c>
      <c r="B129" s="425" t="s">
        <v>1301</v>
      </c>
      <c r="C129" s="305" t="s">
        <v>601</v>
      </c>
      <c r="D129" s="305">
        <v>2</v>
      </c>
      <c r="E129" s="471"/>
      <c r="F129" s="472">
        <v>4</v>
      </c>
      <c r="G129" s="419">
        <v>88888823</v>
      </c>
      <c r="H129" s="419">
        <v>201103201500</v>
      </c>
      <c r="I129" s="419"/>
      <c r="J129" s="18" t="s">
        <v>389</v>
      </c>
      <c r="K129" s="910" t="s">
        <v>137</v>
      </c>
      <c r="L129" s="418"/>
      <c r="M129" s="18" t="s">
        <v>46</v>
      </c>
      <c r="N129" s="18"/>
      <c r="O129" s="450" t="s">
        <v>47</v>
      </c>
      <c r="P129" s="331">
        <v>40622</v>
      </c>
      <c r="Q129" s="328">
        <v>0.625</v>
      </c>
      <c r="R129" s="385" t="s">
        <v>318</v>
      </c>
      <c r="S129" s="542" t="s">
        <v>364</v>
      </c>
      <c r="T129" s="98">
        <v>132</v>
      </c>
      <c r="U129" s="98">
        <v>131.89999999999998</v>
      </c>
      <c r="V129" s="137">
        <f t="shared" si="39"/>
        <v>-0.10000000000002274</v>
      </c>
      <c r="W129" s="142">
        <v>955</v>
      </c>
      <c r="X129" s="137">
        <f t="shared" si="40"/>
        <v>-0.10471204188484057</v>
      </c>
      <c r="Y129" s="643" t="str">
        <f t="shared" si="48"/>
        <v>&lt;MDL</v>
      </c>
      <c r="Z129" s="142" t="s">
        <v>404</v>
      </c>
      <c r="AA129" s="98">
        <v>132.30000000000001</v>
      </c>
      <c r="AB129" s="98">
        <v>132</v>
      </c>
      <c r="AC129" s="137">
        <f t="shared" si="89"/>
        <v>-0.30000000000001137</v>
      </c>
      <c r="AD129" s="98">
        <v>87</v>
      </c>
      <c r="AE129" s="137">
        <f t="shared" si="106"/>
        <v>-3.4482758620690963</v>
      </c>
      <c r="AF129" s="643" t="str">
        <f t="shared" si="49"/>
        <v>&lt;MDL</v>
      </c>
      <c r="AG129" s="142" t="s">
        <v>439</v>
      </c>
      <c r="AH129" s="98">
        <v>132.19999999999999</v>
      </c>
      <c r="AI129" s="98">
        <v>131.89999999999998</v>
      </c>
      <c r="AJ129" s="137">
        <f t="shared" si="90"/>
        <v>-0.30000000000001137</v>
      </c>
      <c r="AK129" s="142">
        <v>911</v>
      </c>
      <c r="AL129" s="137">
        <f t="shared" si="91"/>
        <v>-0.32930845225028688</v>
      </c>
      <c r="AM129" s="643" t="str">
        <f t="shared" si="43"/>
        <v>&lt;MDL</v>
      </c>
      <c r="AN129" s="166">
        <f t="shared" si="92"/>
        <v>-1.2940987854014079</v>
      </c>
      <c r="AO129" s="166">
        <f t="shared" si="110"/>
        <v>1.8689489145286107</v>
      </c>
      <c r="AP129" s="166">
        <f t="shared" si="105"/>
        <v>-144.42088468144988</v>
      </c>
      <c r="AQ129" s="142">
        <f t="shared" si="94"/>
        <v>3</v>
      </c>
      <c r="AR129" s="643" t="str">
        <f t="shared" si="50"/>
        <v>&lt;MDL</v>
      </c>
      <c r="AS129" s="142"/>
      <c r="AT129" s="23" t="s">
        <v>191</v>
      </c>
      <c r="AU129" s="23" t="s">
        <v>191</v>
      </c>
      <c r="AV129" s="23" t="s">
        <v>191</v>
      </c>
      <c r="AW129" s="162" t="str">
        <f t="shared" si="88"/>
        <v xml:space="preserve">  </v>
      </c>
      <c r="AX129" s="643" t="str">
        <f t="shared" si="51"/>
        <v xml:space="preserve">  </v>
      </c>
      <c r="AY129" s="23" t="s">
        <v>191</v>
      </c>
      <c r="AZ129" s="23" t="s">
        <v>191</v>
      </c>
      <c r="BA129" s="23" t="s">
        <v>191</v>
      </c>
      <c r="BB129" s="162" t="str">
        <f t="shared" si="52"/>
        <v xml:space="preserve">  </v>
      </c>
      <c r="BC129" s="643" t="str">
        <f t="shared" si="53"/>
        <v xml:space="preserve">  </v>
      </c>
      <c r="BD129" s="794" t="s">
        <v>191</v>
      </c>
      <c r="BE129" s="39" t="s">
        <v>514</v>
      </c>
      <c r="BF129" s="40">
        <v>6.7611448790830031E-2</v>
      </c>
      <c r="BG129" s="104"/>
      <c r="BH129" s="162" t="str">
        <f t="shared" si="107"/>
        <v>E, &lt;PRL</v>
      </c>
      <c r="BI129" s="643" t="str">
        <f t="shared" si="54"/>
        <v>&lt;MDL</v>
      </c>
      <c r="BJ129" s="40" t="s">
        <v>494</v>
      </c>
      <c r="BK129" s="40">
        <v>5.424506095694108E-3</v>
      </c>
      <c r="BL129" s="40"/>
      <c r="BM129" s="162" t="str">
        <f t="shared" si="108"/>
        <v>E, &lt;PRL</v>
      </c>
      <c r="BN129" s="818" t="str">
        <f t="shared" si="56"/>
        <v>&lt;MDL</v>
      </c>
      <c r="BO129" s="942" t="str">
        <f t="shared" si="57"/>
        <v>&lt;MDL</v>
      </c>
      <c r="BP129" s="798">
        <f t="shared" si="112"/>
        <v>8.0230585096259901</v>
      </c>
      <c r="BQ129" s="36">
        <v>7.2836077153470125E-2</v>
      </c>
      <c r="BR129" s="101"/>
      <c r="BS129" s="163" t="str">
        <f t="shared" si="95"/>
        <v>E, &lt;PRL</v>
      </c>
      <c r="BT129" s="818" t="str">
        <f>IF(BQ129&lt;BU$3,"&lt;MDL",IF(BQ129&lt;BU$4,"E, &lt;RL",IF(BQ129&gt;BU$4,"  ",)))</f>
        <v>E, &lt;RL</v>
      </c>
      <c r="BU129" s="854">
        <v>7.6268143616199088E-2</v>
      </c>
      <c r="BV129" s="40"/>
      <c r="BW129" s="163" t="str">
        <f t="shared" si="111"/>
        <v>E, &lt;PRL</v>
      </c>
      <c r="BX129" s="643" t="str">
        <f t="shared" si="61"/>
        <v>&lt;MDL</v>
      </c>
      <c r="BY129" s="881" t="s">
        <v>88</v>
      </c>
      <c r="BZ129" s="25"/>
      <c r="CA129" s="80">
        <v>1</v>
      </c>
      <c r="CB129" s="163" t="str">
        <f t="shared" si="98"/>
        <v xml:space="preserve">  </v>
      </c>
      <c r="CC129" s="643" t="s">
        <v>88</v>
      </c>
      <c r="CD129" s="188">
        <v>0</v>
      </c>
      <c r="CE129" s="25"/>
      <c r="CF129" s="174" t="str">
        <f t="shared" si="99"/>
        <v>E, &lt;PRL</v>
      </c>
      <c r="CG129" s="818" t="str">
        <f t="shared" si="64"/>
        <v>&lt;MDL</v>
      </c>
      <c r="CH129" s="828" t="s">
        <v>88</v>
      </c>
      <c r="CI129" s="25" t="s">
        <v>88</v>
      </c>
      <c r="CJ129" s="26"/>
      <c r="CK129" s="163" t="str">
        <f t="shared" si="109"/>
        <v xml:space="preserve">  </v>
      </c>
      <c r="CL129" s="818" t="s">
        <v>88</v>
      </c>
      <c r="CM129" s="25" t="s">
        <v>88</v>
      </c>
      <c r="CN129" s="26"/>
      <c r="CO129" s="174" t="str">
        <f t="shared" si="38"/>
        <v xml:space="preserve">  </v>
      </c>
      <c r="CP129" s="818" t="s">
        <v>88</v>
      </c>
      <c r="CQ129" s="25" t="s">
        <v>88</v>
      </c>
      <c r="CR129" s="61"/>
      <c r="CS129" s="140"/>
    </row>
    <row r="130" spans="1:97" x14ac:dyDescent="0.25">
      <c r="A130" s="906" t="s">
        <v>2196</v>
      </c>
      <c r="B130" s="425" t="s">
        <v>1302</v>
      </c>
      <c r="C130" s="305" t="s">
        <v>599</v>
      </c>
      <c r="D130" s="219">
        <v>9</v>
      </c>
      <c r="E130" s="471"/>
      <c r="F130" s="472">
        <v>1</v>
      </c>
      <c r="G130" s="439">
        <v>11452800</v>
      </c>
      <c r="H130" s="419">
        <v>201103210910</v>
      </c>
      <c r="I130" s="419"/>
      <c r="J130" s="219" t="s">
        <v>389</v>
      </c>
      <c r="K130" s="911" t="s">
        <v>2615</v>
      </c>
      <c r="L130" s="415" t="s">
        <v>1696</v>
      </c>
      <c r="M130" s="219" t="s">
        <v>128</v>
      </c>
      <c r="N130" s="219"/>
      <c r="O130" s="331"/>
      <c r="P130" s="331">
        <v>40623</v>
      </c>
      <c r="Q130" s="328">
        <v>0.38194444444444398</v>
      </c>
      <c r="R130" s="305" t="s">
        <v>319</v>
      </c>
      <c r="S130" s="664" t="s">
        <v>365</v>
      </c>
      <c r="T130" s="3">
        <v>133.19999999999999</v>
      </c>
      <c r="U130" s="3">
        <v>239.6</v>
      </c>
      <c r="V130" s="7">
        <f t="shared" si="39"/>
        <v>106.4</v>
      </c>
      <c r="W130" s="1">
        <v>125</v>
      </c>
      <c r="X130" s="138">
        <f t="shared" si="40"/>
        <v>851.2</v>
      </c>
      <c r="Y130" s="643" t="str">
        <f t="shared" si="48"/>
        <v xml:space="preserve">  </v>
      </c>
      <c r="Z130" s="1" t="s">
        <v>405</v>
      </c>
      <c r="AA130" s="3">
        <v>133</v>
      </c>
      <c r="AB130" s="3">
        <v>237.8</v>
      </c>
      <c r="AC130" s="7">
        <f t="shared" si="89"/>
        <v>104.80000000000001</v>
      </c>
      <c r="AD130" s="3">
        <v>133</v>
      </c>
      <c r="AE130" s="138">
        <f t="shared" si="106"/>
        <v>787.96992481203017</v>
      </c>
      <c r="AF130" s="643" t="str">
        <f t="shared" si="49"/>
        <v xml:space="preserve">  </v>
      </c>
      <c r="AG130" s="1" t="s">
        <v>440</v>
      </c>
      <c r="AH130" s="3">
        <v>133.5</v>
      </c>
      <c r="AI130" s="3">
        <v>237.1</v>
      </c>
      <c r="AJ130" s="138">
        <f t="shared" si="90"/>
        <v>103.6</v>
      </c>
      <c r="AK130" s="1">
        <v>125</v>
      </c>
      <c r="AL130" s="138">
        <f t="shared" si="91"/>
        <v>828.8</v>
      </c>
      <c r="AM130" s="643" t="str">
        <f t="shared" si="43"/>
        <v xml:space="preserve">  </v>
      </c>
      <c r="AN130" s="2">
        <f t="shared" si="92"/>
        <v>822.65664160401013</v>
      </c>
      <c r="AO130" s="2">
        <f t="shared" si="110"/>
        <v>32.059573318359455</v>
      </c>
      <c r="AP130" s="2">
        <f t="shared" si="105"/>
        <v>3.8970782823621195</v>
      </c>
      <c r="AQ130" s="1">
        <f t="shared" si="94"/>
        <v>3</v>
      </c>
      <c r="AR130" s="643" t="str">
        <f t="shared" si="50"/>
        <v xml:space="preserve">  </v>
      </c>
      <c r="AT130" s="23" t="s">
        <v>191</v>
      </c>
      <c r="AU130" s="23" t="s">
        <v>191</v>
      </c>
      <c r="AV130" s="23" t="s">
        <v>191</v>
      </c>
      <c r="AW130" s="162" t="str">
        <f t="shared" si="88"/>
        <v xml:space="preserve">  </v>
      </c>
      <c r="AX130" s="643" t="str">
        <f t="shared" si="51"/>
        <v xml:space="preserve">  </v>
      </c>
      <c r="AY130" s="23" t="s">
        <v>191</v>
      </c>
      <c r="AZ130" s="23" t="s">
        <v>191</v>
      </c>
      <c r="BA130" s="23" t="s">
        <v>191</v>
      </c>
      <c r="BB130" s="162" t="str">
        <f t="shared" si="52"/>
        <v xml:space="preserve">  </v>
      </c>
      <c r="BC130" s="643" t="str">
        <f t="shared" si="53"/>
        <v xml:space="preserve">  </v>
      </c>
      <c r="BD130" s="794" t="s">
        <v>191</v>
      </c>
      <c r="BE130" s="24" t="s">
        <v>511</v>
      </c>
      <c r="BF130" s="102">
        <v>5.8177479474144249</v>
      </c>
      <c r="BG130" s="165"/>
      <c r="BH130" s="162" t="str">
        <f t="shared" si="107"/>
        <v xml:space="preserve">  </v>
      </c>
      <c r="BI130" s="643" t="str">
        <f t="shared" si="54"/>
        <v xml:space="preserve">  </v>
      </c>
      <c r="BJ130" s="24" t="s">
        <v>494</v>
      </c>
      <c r="BK130" s="24">
        <v>9.0830967024084233E-2</v>
      </c>
      <c r="BL130" s="24"/>
      <c r="BM130" s="162" t="str">
        <f t="shared" si="108"/>
        <v xml:space="preserve">  </v>
      </c>
      <c r="BN130" s="818" t="str">
        <f t="shared" si="56"/>
        <v xml:space="preserve">  </v>
      </c>
      <c r="BO130" s="942" t="str">
        <f t="shared" si="57"/>
        <v xml:space="preserve">  </v>
      </c>
      <c r="BP130" s="793">
        <f t="shared" si="112"/>
        <v>1.5612736723056579</v>
      </c>
      <c r="BQ130" s="35">
        <v>226.34181399005564</v>
      </c>
      <c r="BR130" s="35"/>
      <c r="BS130" s="163" t="str">
        <f t="shared" si="95"/>
        <v xml:space="preserve">  </v>
      </c>
      <c r="BT130" s="818" t="str">
        <f t="shared" si="59"/>
        <v xml:space="preserve">  </v>
      </c>
      <c r="BU130" s="10">
        <f>BQ130*(X130/1000)</f>
        <v>192.66215206833539</v>
      </c>
      <c r="BV130" s="24"/>
      <c r="BW130" s="163" t="str">
        <f t="shared" si="111"/>
        <v xml:space="preserve">  </v>
      </c>
      <c r="BX130" s="643" t="str">
        <f t="shared" si="61"/>
        <v xml:space="preserve">  </v>
      </c>
      <c r="BY130" s="8">
        <v>2.1386483653837796</v>
      </c>
      <c r="BZ130" s="8"/>
      <c r="CA130" s="80">
        <v>1</v>
      </c>
      <c r="CB130" s="163" t="str">
        <f t="shared" si="98"/>
        <v xml:space="preserve">  </v>
      </c>
      <c r="CC130" s="643" t="str">
        <f t="shared" si="63"/>
        <v xml:space="preserve">  </v>
      </c>
      <c r="CD130" s="6">
        <f>BY130*(AE130/1000)</f>
        <v>1.6851905916708281</v>
      </c>
      <c r="CE130" s="8"/>
      <c r="CF130" s="174" t="str">
        <f t="shared" si="99"/>
        <v xml:space="preserve">  </v>
      </c>
      <c r="CG130" s="818" t="str">
        <f t="shared" si="64"/>
        <v xml:space="preserve">  </v>
      </c>
      <c r="CH130" s="793">
        <f>BY130/BQ130*100</f>
        <v>0.94487550827782141</v>
      </c>
      <c r="CI130" s="11">
        <v>3.8915813935797967</v>
      </c>
      <c r="CJ130" s="11"/>
      <c r="CK130" s="163" t="str">
        <f t="shared" si="109"/>
        <v xml:space="preserve">  </v>
      </c>
      <c r="CL130" s="643" t="str">
        <f t="shared" si="66"/>
        <v xml:space="preserve">  </v>
      </c>
      <c r="CM130" s="24">
        <f>CI130*(AL130/1000)</f>
        <v>3.2253426589989354</v>
      </c>
      <c r="CN130" s="11"/>
      <c r="CO130" s="174" t="str">
        <f t="shared" si="38"/>
        <v xml:space="preserve">  </v>
      </c>
      <c r="CP130" s="818" t="str">
        <f t="shared" si="67"/>
        <v xml:space="preserve">  </v>
      </c>
      <c r="CQ130" s="11">
        <f>CI130/BQ130*100</f>
        <v>1.7193382543760887</v>
      </c>
      <c r="CR130" s="61">
        <f>100*CM130/BU130</f>
        <v>1.6740925108398756</v>
      </c>
    </row>
    <row r="131" spans="1:97" ht="34.5" x14ac:dyDescent="0.25">
      <c r="A131" s="906" t="s">
        <v>2197</v>
      </c>
      <c r="B131" s="425" t="s">
        <v>1303</v>
      </c>
      <c r="C131" s="219" t="s">
        <v>599</v>
      </c>
      <c r="D131" s="219">
        <v>9</v>
      </c>
      <c r="E131" s="471"/>
      <c r="F131" s="472">
        <v>1</v>
      </c>
      <c r="G131" s="419">
        <v>11452900</v>
      </c>
      <c r="H131" s="419">
        <v>201103210950</v>
      </c>
      <c r="I131" s="419"/>
      <c r="J131" s="219" t="s">
        <v>389</v>
      </c>
      <c r="K131" s="926" t="s">
        <v>2616</v>
      </c>
      <c r="L131" s="415" t="s">
        <v>746</v>
      </c>
      <c r="M131" s="219" t="s">
        <v>48</v>
      </c>
      <c r="N131" s="219"/>
      <c r="O131" s="331"/>
      <c r="P131" s="331">
        <v>40623</v>
      </c>
      <c r="Q131" s="328">
        <v>0.40972222222222199</v>
      </c>
      <c r="R131" s="305" t="s">
        <v>320</v>
      </c>
      <c r="S131" s="664" t="s">
        <v>366</v>
      </c>
      <c r="T131" s="3">
        <v>132.69999999999999</v>
      </c>
      <c r="U131" s="3">
        <v>234.2</v>
      </c>
      <c r="V131" s="7">
        <f t="shared" si="39"/>
        <v>101.5</v>
      </c>
      <c r="W131" s="1">
        <v>125</v>
      </c>
      <c r="X131" s="138">
        <f t="shared" si="40"/>
        <v>812</v>
      </c>
      <c r="Y131" s="643" t="str">
        <f t="shared" si="48"/>
        <v xml:space="preserve">  </v>
      </c>
      <c r="Z131" s="1" t="s">
        <v>406</v>
      </c>
      <c r="AA131" s="3">
        <v>132.69999999999999</v>
      </c>
      <c r="AB131" s="3">
        <v>234.7</v>
      </c>
      <c r="AC131" s="7">
        <f t="shared" si="89"/>
        <v>102</v>
      </c>
      <c r="AD131" s="3">
        <v>125</v>
      </c>
      <c r="AE131" s="138">
        <f t="shared" si="106"/>
        <v>816</v>
      </c>
      <c r="AF131" s="643" t="str">
        <f t="shared" si="49"/>
        <v xml:space="preserve">  </v>
      </c>
      <c r="AG131" s="1" t="s">
        <v>441</v>
      </c>
      <c r="AH131" s="3">
        <v>132.5</v>
      </c>
      <c r="AI131" s="3">
        <v>236</v>
      </c>
      <c r="AJ131" s="138">
        <f t="shared" si="90"/>
        <v>103.5</v>
      </c>
      <c r="AK131" s="1">
        <v>125</v>
      </c>
      <c r="AL131" s="138">
        <f t="shared" si="91"/>
        <v>828</v>
      </c>
      <c r="AM131" s="643" t="str">
        <f t="shared" si="43"/>
        <v xml:space="preserve">  </v>
      </c>
      <c r="AN131" s="2">
        <f t="shared" si="92"/>
        <v>818.66666666666663</v>
      </c>
      <c r="AO131" s="2">
        <f t="shared" si="110"/>
        <v>8.3266639978645323</v>
      </c>
      <c r="AP131" s="2">
        <f t="shared" si="105"/>
        <v>1.017100651204951</v>
      </c>
      <c r="AQ131" s="1">
        <f t="shared" si="94"/>
        <v>3</v>
      </c>
      <c r="AR131" s="643" t="str">
        <f t="shared" si="50"/>
        <v xml:space="preserve">  </v>
      </c>
      <c r="AT131" s="23" t="s">
        <v>191</v>
      </c>
      <c r="AU131" s="23" t="s">
        <v>191</v>
      </c>
      <c r="AV131" s="23" t="s">
        <v>191</v>
      </c>
      <c r="AW131" s="162" t="str">
        <f t="shared" si="88"/>
        <v xml:space="preserve">  </v>
      </c>
      <c r="AX131" s="643" t="str">
        <f t="shared" si="51"/>
        <v xml:space="preserve">  </v>
      </c>
      <c r="AY131" s="23" t="s">
        <v>191</v>
      </c>
      <c r="AZ131" s="23" t="s">
        <v>191</v>
      </c>
      <c r="BA131" s="23" t="s">
        <v>191</v>
      </c>
      <c r="BB131" s="162" t="str">
        <f t="shared" si="52"/>
        <v xml:space="preserve">  </v>
      </c>
      <c r="BC131" s="643" t="str">
        <f t="shared" si="53"/>
        <v xml:space="preserve">  </v>
      </c>
      <c r="BD131" s="794" t="s">
        <v>191</v>
      </c>
      <c r="BE131" s="24" t="s">
        <v>512</v>
      </c>
      <c r="BF131" s="102">
        <v>5.1462986761142027</v>
      </c>
      <c r="BG131" s="165"/>
      <c r="BH131" s="162" t="str">
        <f t="shared" si="107"/>
        <v xml:space="preserve">  </v>
      </c>
      <c r="BI131" s="643" t="str">
        <f t="shared" si="54"/>
        <v xml:space="preserve">  </v>
      </c>
      <c r="BJ131" s="24" t="s">
        <v>494</v>
      </c>
      <c r="BK131" s="24">
        <v>0.10369419393820459</v>
      </c>
      <c r="BL131" s="24"/>
      <c r="BM131" s="162" t="str">
        <f t="shared" si="108"/>
        <v xml:space="preserve">  </v>
      </c>
      <c r="BN131" s="818" t="str">
        <f t="shared" si="56"/>
        <v xml:space="preserve">  </v>
      </c>
      <c r="BO131" s="942" t="str">
        <f t="shared" si="57"/>
        <v xml:space="preserve">  </v>
      </c>
      <c r="BP131" s="793">
        <f t="shared" si="112"/>
        <v>2.0149276298223056</v>
      </c>
      <c r="BQ131" s="35">
        <v>238.86502169465385</v>
      </c>
      <c r="BR131" s="35"/>
      <c r="BS131" s="163" t="str">
        <f t="shared" si="95"/>
        <v xml:space="preserve">  </v>
      </c>
      <c r="BT131" s="818" t="str">
        <f t="shared" si="59"/>
        <v xml:space="preserve">  </v>
      </c>
      <c r="BU131" s="10">
        <f>BQ131*(X131/1000)</f>
        <v>193.95839761605893</v>
      </c>
      <c r="BV131" s="24"/>
      <c r="BW131" s="163" t="str">
        <f t="shared" si="111"/>
        <v xml:space="preserve">  </v>
      </c>
      <c r="BX131" s="643" t="str">
        <f t="shared" si="61"/>
        <v xml:space="preserve">  </v>
      </c>
      <c r="BY131" s="8">
        <v>2.053176311407531</v>
      </c>
      <c r="BZ131" s="8"/>
      <c r="CA131" s="80">
        <v>1</v>
      </c>
      <c r="CB131" s="163" t="str">
        <f t="shared" si="98"/>
        <v xml:space="preserve">  </v>
      </c>
      <c r="CC131" s="643" t="str">
        <f t="shared" si="63"/>
        <v xml:space="preserve">  </v>
      </c>
      <c r="CD131" s="6">
        <f>BY131*(AE131/1000)</f>
        <v>1.6753918701085451</v>
      </c>
      <c r="CE131" s="8"/>
      <c r="CF131" s="174" t="str">
        <f t="shared" si="99"/>
        <v xml:space="preserve">  </v>
      </c>
      <c r="CG131" s="818" t="str">
        <f t="shared" si="64"/>
        <v xml:space="preserve">  </v>
      </c>
      <c r="CH131" s="793">
        <f>BY131/BQ131*100</f>
        <v>0.85955503105521625</v>
      </c>
      <c r="CI131" s="11">
        <v>4.2676559634737945</v>
      </c>
      <c r="CJ131" s="11"/>
      <c r="CK131" s="163" t="str">
        <f t="shared" si="109"/>
        <v xml:space="preserve">  </v>
      </c>
      <c r="CL131" s="643" t="str">
        <f t="shared" si="66"/>
        <v xml:space="preserve">  </v>
      </c>
      <c r="CM131" s="24">
        <f>CI131*(AL131/1000)</f>
        <v>3.5336191377563018</v>
      </c>
      <c r="CN131" s="11"/>
      <c r="CO131" s="174" t="str">
        <f t="shared" ref="CO131:CO150" si="113">IF(CM131&lt;CO$7,"E, &lt;PRL",IF(CM131&gt;CO$7,"  ",))</f>
        <v xml:space="preserve">  </v>
      </c>
      <c r="CP131" s="818" t="str">
        <f t="shared" si="67"/>
        <v xml:space="preserve">  </v>
      </c>
      <c r="CQ131" s="11">
        <f>CI131/BQ131*100</f>
        <v>1.7866391375331747</v>
      </c>
      <c r="CR131" s="61">
        <f>100*CM131/BU131</f>
        <v>1.821843849602794</v>
      </c>
    </row>
    <row r="132" spans="1:97" x14ac:dyDescent="0.25">
      <c r="A132" s="906" t="s">
        <v>2198</v>
      </c>
      <c r="B132" s="425" t="s">
        <v>1304</v>
      </c>
      <c r="C132" s="305" t="s">
        <v>599</v>
      </c>
      <c r="D132" s="219">
        <v>9</v>
      </c>
      <c r="E132" s="471"/>
      <c r="F132" s="472">
        <v>1</v>
      </c>
      <c r="G132" s="439">
        <v>11452800</v>
      </c>
      <c r="H132" s="419">
        <v>201103220800</v>
      </c>
      <c r="I132" s="419"/>
      <c r="J132" s="219" t="s">
        <v>389</v>
      </c>
      <c r="K132" s="911" t="s">
        <v>2615</v>
      </c>
      <c r="L132" s="415" t="s">
        <v>1696</v>
      </c>
      <c r="M132" s="219" t="s">
        <v>128</v>
      </c>
      <c r="N132" s="219"/>
      <c r="O132" s="331"/>
      <c r="P132" s="331">
        <v>40624</v>
      </c>
      <c r="Q132" s="328">
        <v>0.33333333333333298</v>
      </c>
      <c r="R132" s="305" t="s">
        <v>321</v>
      </c>
      <c r="S132" s="664" t="s">
        <v>367</v>
      </c>
      <c r="T132" s="3">
        <v>132.30000000000001</v>
      </c>
      <c r="U132" s="3">
        <v>160.70000000000002</v>
      </c>
      <c r="V132" s="7">
        <f t="shared" si="39"/>
        <v>28.400000000000006</v>
      </c>
      <c r="W132" s="1">
        <v>125</v>
      </c>
      <c r="X132" s="138">
        <f t="shared" si="40"/>
        <v>227.20000000000005</v>
      </c>
      <c r="Y132" s="643" t="str">
        <f t="shared" si="48"/>
        <v xml:space="preserve">  </v>
      </c>
      <c r="Z132" s="1" t="s">
        <v>407</v>
      </c>
      <c r="AA132" s="3">
        <v>132.1</v>
      </c>
      <c r="AB132" s="3">
        <v>161.5</v>
      </c>
      <c r="AC132" s="7">
        <f t="shared" si="89"/>
        <v>29.400000000000006</v>
      </c>
      <c r="AD132" s="3">
        <v>125</v>
      </c>
      <c r="AE132" s="138">
        <f t="shared" si="106"/>
        <v>235.20000000000005</v>
      </c>
      <c r="AF132" s="643" t="str">
        <f t="shared" si="49"/>
        <v xml:space="preserve">  </v>
      </c>
      <c r="AG132" s="1" t="s">
        <v>442</v>
      </c>
      <c r="AH132" s="3">
        <v>132.5</v>
      </c>
      <c r="AI132" s="3">
        <v>161.39999999999998</v>
      </c>
      <c r="AJ132" s="138">
        <f t="shared" si="90"/>
        <v>28.899999999999977</v>
      </c>
      <c r="AK132" s="1">
        <v>125</v>
      </c>
      <c r="AL132" s="138">
        <f t="shared" si="91"/>
        <v>231.19999999999982</v>
      </c>
      <c r="AM132" s="643" t="str">
        <f t="shared" si="43"/>
        <v xml:space="preserve">  </v>
      </c>
      <c r="AN132" s="2">
        <f t="shared" si="92"/>
        <v>231.19999999999996</v>
      </c>
      <c r="AO132" s="2">
        <f t="shared" si="110"/>
        <v>4</v>
      </c>
      <c r="AP132" s="2">
        <f t="shared" si="105"/>
        <v>1.7301038062283738</v>
      </c>
      <c r="AQ132" s="1">
        <f t="shared" si="94"/>
        <v>3</v>
      </c>
      <c r="AR132" s="643" t="str">
        <f t="shared" si="50"/>
        <v xml:space="preserve">  </v>
      </c>
      <c r="AT132" s="23" t="s">
        <v>191</v>
      </c>
      <c r="AU132" s="23" t="s">
        <v>191</v>
      </c>
      <c r="AV132" s="23" t="s">
        <v>191</v>
      </c>
      <c r="AW132" s="162" t="str">
        <f t="shared" si="88"/>
        <v xml:space="preserve">  </v>
      </c>
      <c r="AX132" s="643" t="str">
        <f t="shared" si="51"/>
        <v xml:space="preserve">  </v>
      </c>
      <c r="AY132" s="23" t="s">
        <v>191</v>
      </c>
      <c r="AZ132" s="23" t="s">
        <v>191</v>
      </c>
      <c r="BA132" s="23" t="s">
        <v>191</v>
      </c>
      <c r="BB132" s="162" t="str">
        <f t="shared" si="52"/>
        <v xml:space="preserve">  </v>
      </c>
      <c r="BC132" s="643" t="str">
        <f t="shared" si="53"/>
        <v xml:space="preserve">  </v>
      </c>
      <c r="BD132" s="794" t="s">
        <v>191</v>
      </c>
      <c r="BE132" s="24" t="s">
        <v>513</v>
      </c>
      <c r="BF132" s="102">
        <v>3.064632058217061</v>
      </c>
      <c r="BG132" s="165"/>
      <c r="BH132" s="162" t="str">
        <f t="shared" si="107"/>
        <v xml:space="preserve">  </v>
      </c>
      <c r="BI132" s="643" t="str">
        <f t="shared" si="54"/>
        <v xml:space="preserve">  </v>
      </c>
      <c r="BJ132" s="24" t="s">
        <v>494</v>
      </c>
      <c r="BK132" s="24">
        <v>5.4735123179140623E-2</v>
      </c>
      <c r="BL132" s="24"/>
      <c r="BM132" s="162" t="str">
        <f t="shared" si="108"/>
        <v xml:space="preserve">  </v>
      </c>
      <c r="BN132" s="818" t="str">
        <f t="shared" si="56"/>
        <v xml:space="preserve">  </v>
      </c>
      <c r="BO132" s="942" t="str">
        <f t="shared" si="57"/>
        <v xml:space="preserve">  </v>
      </c>
      <c r="BP132" s="793">
        <f t="shared" si="112"/>
        <v>1.786025928704289</v>
      </c>
      <c r="BQ132" s="35">
        <v>219.72187430002066</v>
      </c>
      <c r="BR132" s="35"/>
      <c r="BS132" s="163" t="str">
        <f t="shared" si="95"/>
        <v xml:space="preserve">  </v>
      </c>
      <c r="BT132" s="818" t="str">
        <f t="shared" si="59"/>
        <v xml:space="preserve">  </v>
      </c>
      <c r="BU132" s="10">
        <f>BQ132*(X132/1000)</f>
        <v>49.920809840964701</v>
      </c>
      <c r="BV132" s="24"/>
      <c r="BW132" s="163" t="str">
        <f t="shared" si="111"/>
        <v xml:space="preserve">  </v>
      </c>
      <c r="BX132" s="643" t="str">
        <f t="shared" si="61"/>
        <v xml:space="preserve">  </v>
      </c>
      <c r="BY132" s="8">
        <v>2.2723280545685434</v>
      </c>
      <c r="BZ132" s="8"/>
      <c r="CA132" s="80">
        <v>1</v>
      </c>
      <c r="CB132" s="163" t="str">
        <f t="shared" si="98"/>
        <v xml:space="preserve">  </v>
      </c>
      <c r="CC132" s="643" t="str">
        <f t="shared" si="63"/>
        <v xml:space="preserve">  </v>
      </c>
      <c r="CD132" s="6">
        <f>BY132*(AE132/1000)</f>
        <v>0.53445155843452152</v>
      </c>
      <c r="CE132" s="8"/>
      <c r="CF132" s="174" t="str">
        <f t="shared" si="99"/>
        <v xml:space="preserve">  </v>
      </c>
      <c r="CG132" s="818" t="str">
        <f t="shared" si="64"/>
        <v xml:space="preserve">  </v>
      </c>
      <c r="CH132" s="793">
        <f>BY132/BQ132*100</f>
        <v>1.034183811606203</v>
      </c>
      <c r="CI132" s="28"/>
      <c r="CJ132" s="28" t="s">
        <v>481</v>
      </c>
      <c r="CK132" s="28" t="s">
        <v>481</v>
      </c>
      <c r="CL132" s="900"/>
      <c r="CM132" s="28"/>
      <c r="CN132" s="28"/>
      <c r="CO132" s="28"/>
      <c r="CP132" s="28"/>
      <c r="CQ132" s="28"/>
      <c r="CR132" s="61"/>
    </row>
    <row r="133" spans="1:97" x14ac:dyDescent="0.25">
      <c r="A133" s="906" t="s">
        <v>2199</v>
      </c>
      <c r="B133" s="421" t="s">
        <v>1305</v>
      </c>
      <c r="C133" s="341" t="s">
        <v>600</v>
      </c>
      <c r="D133" s="310">
        <v>5</v>
      </c>
      <c r="E133" s="471"/>
      <c r="F133" s="472">
        <v>4</v>
      </c>
      <c r="G133" s="423">
        <v>11452800</v>
      </c>
      <c r="H133" s="436">
        <v>201103220800</v>
      </c>
      <c r="I133" s="436"/>
      <c r="J133" s="310" t="s">
        <v>389</v>
      </c>
      <c r="K133" s="911" t="s">
        <v>2615</v>
      </c>
      <c r="L133" s="468" t="s">
        <v>1696</v>
      </c>
      <c r="M133" s="310" t="s">
        <v>128</v>
      </c>
      <c r="N133" s="310"/>
      <c r="O133" s="406" t="s">
        <v>346</v>
      </c>
      <c r="P133" s="406">
        <v>40624</v>
      </c>
      <c r="Q133" s="407">
        <v>0.33333333333333298</v>
      </c>
      <c r="R133" s="341" t="s">
        <v>347</v>
      </c>
      <c r="S133" s="665" t="s">
        <v>368</v>
      </c>
      <c r="T133" s="355" t="s">
        <v>390</v>
      </c>
      <c r="U133" s="369">
        <v>164.1</v>
      </c>
      <c r="V133" s="541"/>
      <c r="W133" s="351">
        <v>150</v>
      </c>
      <c r="X133" s="541"/>
      <c r="Y133" s="643"/>
      <c r="Z133" s="351" t="s">
        <v>408</v>
      </c>
      <c r="AA133" s="369">
        <v>133.80000000000001</v>
      </c>
      <c r="AB133" s="355" t="s">
        <v>390</v>
      </c>
      <c r="AC133" s="505"/>
      <c r="AD133" s="369">
        <v>150</v>
      </c>
      <c r="AE133" s="505"/>
      <c r="AF133" s="643"/>
      <c r="AG133" s="351" t="s">
        <v>368</v>
      </c>
      <c r="AH133" s="369">
        <v>133.69999999999999</v>
      </c>
      <c r="AI133" s="355" t="s">
        <v>390</v>
      </c>
      <c r="AJ133" s="505"/>
      <c r="AK133" s="351">
        <v>150</v>
      </c>
      <c r="AL133" s="505"/>
      <c r="AM133" s="643"/>
      <c r="AN133" s="261"/>
      <c r="AO133" s="261"/>
      <c r="AP133" s="261"/>
      <c r="AQ133" s="505"/>
      <c r="AR133" s="643"/>
      <c r="AS133" s="505"/>
      <c r="AT133" s="72" t="s">
        <v>191</v>
      </c>
      <c r="AU133" s="72" t="s">
        <v>191</v>
      </c>
      <c r="AV133" s="72" t="s">
        <v>191</v>
      </c>
      <c r="AW133" s="162" t="str">
        <f t="shared" si="88"/>
        <v xml:space="preserve">  </v>
      </c>
      <c r="AX133" s="643" t="str">
        <f t="shared" si="51"/>
        <v xml:space="preserve">  </v>
      </c>
      <c r="AY133" s="72" t="s">
        <v>191</v>
      </c>
      <c r="AZ133" s="72" t="s">
        <v>191</v>
      </c>
      <c r="BA133" s="72" t="s">
        <v>191</v>
      </c>
      <c r="BB133" s="162" t="str">
        <f t="shared" si="52"/>
        <v xml:space="preserve">  </v>
      </c>
      <c r="BC133" s="643" t="str">
        <f t="shared" si="53"/>
        <v xml:space="preserve">  </v>
      </c>
      <c r="BD133" s="795" t="s">
        <v>191</v>
      </c>
      <c r="BE133" s="356"/>
      <c r="BF133" s="112" t="s">
        <v>960</v>
      </c>
      <c r="BG133" s="112"/>
      <c r="BH133" s="162"/>
      <c r="BI133" s="643" t="str">
        <f t="shared" si="54"/>
        <v xml:space="preserve">  </v>
      </c>
      <c r="BJ133" s="345" t="s">
        <v>494</v>
      </c>
      <c r="BK133" s="23" t="s">
        <v>960</v>
      </c>
      <c r="BL133" s="356"/>
      <c r="BM133" s="162"/>
      <c r="BN133" s="818" t="str">
        <f t="shared" si="56"/>
        <v xml:space="preserve">  </v>
      </c>
      <c r="BO133" s="942" t="str">
        <f t="shared" si="57"/>
        <v xml:space="preserve">  </v>
      </c>
      <c r="BP133" s="834"/>
      <c r="BQ133" s="343">
        <v>231.74539321555349</v>
      </c>
      <c r="BR133" s="343"/>
      <c r="BS133" s="163" t="str">
        <f t="shared" si="95"/>
        <v xml:space="preserve">  </v>
      </c>
      <c r="BT133" s="818" t="str">
        <f t="shared" si="59"/>
        <v xml:space="preserve">  </v>
      </c>
      <c r="BU133" s="260"/>
      <c r="BV133" s="260"/>
      <c r="BW133" s="260"/>
      <c r="BX133" s="260"/>
      <c r="BY133" s="357"/>
      <c r="BZ133" s="358"/>
      <c r="CA133" s="358"/>
      <c r="CB133" s="358"/>
      <c r="CC133" s="643"/>
      <c r="CD133" s="356"/>
      <c r="CE133" s="356"/>
      <c r="CF133" s="356"/>
      <c r="CG133" s="356"/>
      <c r="CH133" s="834"/>
      <c r="CI133" s="356"/>
      <c r="CJ133" s="356" t="s">
        <v>482</v>
      </c>
      <c r="CK133" s="356" t="s">
        <v>482</v>
      </c>
      <c r="CL133" s="900"/>
      <c r="CM133" s="356"/>
      <c r="CN133" s="356"/>
      <c r="CO133" s="356"/>
      <c r="CP133" s="356"/>
      <c r="CQ133" s="356"/>
      <c r="CR133" s="347"/>
      <c r="CS133" s="274"/>
    </row>
    <row r="134" spans="1:97" ht="34.5" x14ac:dyDescent="0.25">
      <c r="A134" s="906" t="s">
        <v>2200</v>
      </c>
      <c r="B134" s="425" t="s">
        <v>1306</v>
      </c>
      <c r="C134" s="219" t="s">
        <v>599</v>
      </c>
      <c r="D134" s="219">
        <v>9</v>
      </c>
      <c r="E134" s="471"/>
      <c r="F134" s="472">
        <v>1</v>
      </c>
      <c r="G134" s="419">
        <v>11452900</v>
      </c>
      <c r="H134" s="419">
        <v>201103220840</v>
      </c>
      <c r="I134" s="419"/>
      <c r="J134" s="219" t="s">
        <v>389</v>
      </c>
      <c r="K134" s="926" t="s">
        <v>2616</v>
      </c>
      <c r="L134" s="415" t="s">
        <v>746</v>
      </c>
      <c r="M134" s="219" t="s">
        <v>48</v>
      </c>
      <c r="N134" s="219"/>
      <c r="O134" s="331"/>
      <c r="P134" s="331">
        <v>40624</v>
      </c>
      <c r="Q134" s="328">
        <v>0.36111111111111099</v>
      </c>
      <c r="R134" s="305" t="s">
        <v>322</v>
      </c>
      <c r="S134" s="664" t="s">
        <v>369</v>
      </c>
      <c r="T134" s="3">
        <v>131.6</v>
      </c>
      <c r="U134" s="1">
        <v>181.7</v>
      </c>
      <c r="V134" s="7">
        <f t="shared" ref="V134:V150" si="114">U134-T134</f>
        <v>50.099999999999994</v>
      </c>
      <c r="W134" s="3">
        <v>150</v>
      </c>
      <c r="X134" s="138">
        <f t="shared" ref="X134:X149" si="115">V134/(W134/1000)</f>
        <v>334</v>
      </c>
      <c r="Y134" s="643" t="str">
        <f t="shared" si="48"/>
        <v xml:space="preserve">  </v>
      </c>
      <c r="Z134" s="1" t="s">
        <v>409</v>
      </c>
      <c r="AA134" s="3">
        <v>131.6</v>
      </c>
      <c r="AB134" s="3">
        <v>182.9</v>
      </c>
      <c r="AC134" s="7">
        <f t="shared" si="89"/>
        <v>51.300000000000011</v>
      </c>
      <c r="AD134" s="1">
        <v>160</v>
      </c>
      <c r="AE134" s="138">
        <f>AC134/(AD134/1000)</f>
        <v>320.62500000000006</v>
      </c>
      <c r="AF134" s="643" t="str">
        <f t="shared" si="49"/>
        <v xml:space="preserve">  </v>
      </c>
      <c r="AG134" s="1" t="s">
        <v>443</v>
      </c>
      <c r="AH134" s="3">
        <v>131.1</v>
      </c>
      <c r="AI134" s="3">
        <v>180.9</v>
      </c>
      <c r="AJ134" s="138">
        <f t="shared" si="90"/>
        <v>49.800000000000011</v>
      </c>
      <c r="AK134" s="1">
        <v>150</v>
      </c>
      <c r="AL134" s="138">
        <f>AJ134/(AK134/1000)</f>
        <v>332.00000000000011</v>
      </c>
      <c r="AM134" s="643" t="str">
        <f t="shared" si="43"/>
        <v xml:space="preserve">  </v>
      </c>
      <c r="AN134" s="2">
        <f>AVERAGE(X134,AE134,AL134)</f>
        <v>328.87500000000006</v>
      </c>
      <c r="AO134" s="2">
        <f>STDEV(X134,AE134,AL134)</f>
        <v>7.2143520152540299</v>
      </c>
      <c r="AP134" s="2">
        <f t="shared" si="105"/>
        <v>2.1936456146724526</v>
      </c>
      <c r="AQ134" s="1">
        <f>COUNT(X134,AE134,AL134)</f>
        <v>3</v>
      </c>
      <c r="AR134" s="643" t="str">
        <f t="shared" si="50"/>
        <v xml:space="preserve">  </v>
      </c>
      <c r="AT134" s="23" t="s">
        <v>191</v>
      </c>
      <c r="AU134" s="23" t="s">
        <v>191</v>
      </c>
      <c r="AV134" s="23" t="s">
        <v>191</v>
      </c>
      <c r="AW134" s="162" t="str">
        <f t="shared" si="88"/>
        <v xml:space="preserve">  </v>
      </c>
      <c r="AX134" s="643" t="str">
        <f t="shared" si="51"/>
        <v xml:space="preserve">  </v>
      </c>
      <c r="AY134" s="23" t="s">
        <v>191</v>
      </c>
      <c r="AZ134" s="23" t="s">
        <v>191</v>
      </c>
      <c r="BA134" s="23" t="s">
        <v>191</v>
      </c>
      <c r="BB134" s="162" t="str">
        <f t="shared" si="52"/>
        <v xml:space="preserve">  </v>
      </c>
      <c r="BC134" s="643" t="str">
        <f t="shared" si="53"/>
        <v xml:space="preserve">  </v>
      </c>
      <c r="BD134" s="794" t="s">
        <v>191</v>
      </c>
      <c r="BE134" s="24" t="s">
        <v>515</v>
      </c>
      <c r="BF134" s="102">
        <v>2.6402935389039781</v>
      </c>
      <c r="BG134" s="165"/>
      <c r="BH134" s="162" t="str">
        <f>IF(BF134&lt;BH$7,"E, &lt;PRL",IF(BF134&gt;BH$7,"  ",))</f>
        <v xml:space="preserve">  </v>
      </c>
      <c r="BI134" s="643" t="str">
        <f t="shared" si="54"/>
        <v xml:space="preserve">  </v>
      </c>
      <c r="BJ134" s="24" t="s">
        <v>494</v>
      </c>
      <c r="BK134" s="24">
        <v>4.7068767692233893E-2</v>
      </c>
      <c r="BL134" s="24">
        <v>2.3580689120965628E-3</v>
      </c>
      <c r="BM134" s="162" t="str">
        <f>IF(BK134&lt;BM$7,"E, &lt;PRL",IF(BK134&gt;BM$7,"  ",))</f>
        <v xml:space="preserve">  </v>
      </c>
      <c r="BN134" s="818" t="str">
        <f t="shared" si="56"/>
        <v xml:space="preserve">  </v>
      </c>
      <c r="BO134" s="942" t="str">
        <f t="shared" si="57"/>
        <v xml:space="preserve">  </v>
      </c>
      <c r="BP134" s="793">
        <f>BK134/BF134*100</f>
        <v>1.7827096494646872</v>
      </c>
      <c r="BQ134" s="35">
        <v>251.87810956867779</v>
      </c>
      <c r="BR134" s="35"/>
      <c r="BS134" s="163" t="str">
        <f t="shared" si="95"/>
        <v xml:space="preserve">  </v>
      </c>
      <c r="BT134" s="818" t="str">
        <f t="shared" si="59"/>
        <v xml:space="preserve">  </v>
      </c>
      <c r="BU134" s="10">
        <f>BQ134*(X134/1000)</f>
        <v>84.127288595938381</v>
      </c>
      <c r="BV134" s="24"/>
      <c r="BW134" s="163" t="str">
        <f>IF(BU134&lt;BW$7,"E, &lt;PRL",IF(BU134&gt;BW$7,"  ",))</f>
        <v xml:space="preserve">  </v>
      </c>
      <c r="BX134" s="643" t="str">
        <f t="shared" si="61"/>
        <v xml:space="preserve">  </v>
      </c>
      <c r="BY134" s="8">
        <v>2.1845139937488094</v>
      </c>
      <c r="BZ134" s="11"/>
      <c r="CA134" s="80">
        <v>1</v>
      </c>
      <c r="CB134" s="163" t="str">
        <f t="shared" si="98"/>
        <v xml:space="preserve">  </v>
      </c>
      <c r="CC134" s="643" t="str">
        <f t="shared" si="63"/>
        <v xml:space="preserve">  </v>
      </c>
      <c r="CD134" s="6">
        <f>BY134*(AE134/1000)</f>
        <v>0.70040979924571212</v>
      </c>
      <c r="CE134" s="24"/>
      <c r="CF134" s="174" t="str">
        <f t="shared" ref="CF134:CF150" si="116">IF(CD134&lt;CF$7,"E, &lt;PRL",IF(CD134&gt;CF$7,"  ",))</f>
        <v xml:space="preserve">  </v>
      </c>
      <c r="CG134" s="818" t="str">
        <f t="shared" si="64"/>
        <v xml:space="preserve">  </v>
      </c>
      <c r="CH134" s="793">
        <f>BY134/BQ134*100</f>
        <v>0.86729013390231657</v>
      </c>
      <c r="CI134" s="11">
        <v>3.8882763698688776</v>
      </c>
      <c r="CJ134" s="11"/>
      <c r="CK134" s="163" t="str">
        <f>IF(CI134&lt;CK$7,"E, &lt;PRL",IF(CI134&gt;CK$7,"  ",))</f>
        <v xml:space="preserve">  </v>
      </c>
      <c r="CL134" s="643" t="str">
        <f t="shared" si="66"/>
        <v xml:space="preserve">  </v>
      </c>
      <c r="CM134" s="24">
        <f>CI134*(AL134/1000)</f>
        <v>1.2909077547964678</v>
      </c>
      <c r="CN134" s="11"/>
      <c r="CO134" s="174" t="str">
        <f t="shared" si="113"/>
        <v xml:space="preserve">  </v>
      </c>
      <c r="CP134" s="818" t="str">
        <f t="shared" si="67"/>
        <v xml:space="preserve">  </v>
      </c>
      <c r="CQ134" s="11">
        <f>CI134/BQ134*100</f>
        <v>1.5437134955980323</v>
      </c>
      <c r="CR134" s="61">
        <f>100*CM134/BU134</f>
        <v>1.5344697022112179</v>
      </c>
    </row>
    <row r="135" spans="1:97" ht="30" x14ac:dyDescent="0.25">
      <c r="A135" s="906" t="s">
        <v>2201</v>
      </c>
      <c r="B135" s="425" t="s">
        <v>1307</v>
      </c>
      <c r="C135" s="305" t="s">
        <v>599</v>
      </c>
      <c r="D135" s="219">
        <v>9</v>
      </c>
      <c r="E135" s="471"/>
      <c r="F135" s="472">
        <v>1</v>
      </c>
      <c r="G135" s="419">
        <v>11452600</v>
      </c>
      <c r="H135" s="419">
        <v>201103221030</v>
      </c>
      <c r="I135" s="419"/>
      <c r="J135" s="219" t="s">
        <v>389</v>
      </c>
      <c r="K135" s="926" t="s">
        <v>2614</v>
      </c>
      <c r="L135" s="413" t="s">
        <v>1694</v>
      </c>
      <c r="M135" s="219" t="s">
        <v>342</v>
      </c>
      <c r="N135" s="219"/>
      <c r="O135" s="331"/>
      <c r="P135" s="332">
        <v>40624</v>
      </c>
      <c r="Q135" s="328">
        <v>0.4513888888888889</v>
      </c>
      <c r="R135" s="305" t="s">
        <v>323</v>
      </c>
      <c r="S135" s="664" t="s">
        <v>370</v>
      </c>
      <c r="T135" s="3">
        <v>133</v>
      </c>
      <c r="U135" s="1">
        <v>271.89999999999998</v>
      </c>
      <c r="V135" s="7">
        <f t="shared" si="114"/>
        <v>138.89999999999998</v>
      </c>
      <c r="W135" s="3">
        <v>150</v>
      </c>
      <c r="X135" s="138">
        <f t="shared" si="115"/>
        <v>925.99999999999989</v>
      </c>
      <c r="Y135" s="643" t="str">
        <f t="shared" si="48"/>
        <v xml:space="preserve">  </v>
      </c>
      <c r="Z135" s="1" t="s">
        <v>410</v>
      </c>
      <c r="AA135" s="3">
        <v>133.30000000000001</v>
      </c>
      <c r="AB135" s="3">
        <v>276.39999999999998</v>
      </c>
      <c r="AC135" s="7">
        <f t="shared" si="89"/>
        <v>143.09999999999997</v>
      </c>
      <c r="AD135" s="1">
        <v>150</v>
      </c>
      <c r="AE135" s="138">
        <f>AC135/(AD135/1000)</f>
        <v>953.99999999999977</v>
      </c>
      <c r="AF135" s="643" t="str">
        <f t="shared" si="49"/>
        <v xml:space="preserve">  </v>
      </c>
      <c r="AG135" s="1" t="s">
        <v>444</v>
      </c>
      <c r="AH135" s="3">
        <v>133.4</v>
      </c>
      <c r="AI135" s="3">
        <v>276.39999999999998</v>
      </c>
      <c r="AJ135" s="138">
        <f t="shared" si="90"/>
        <v>142.99999999999997</v>
      </c>
      <c r="AK135" s="1">
        <v>150</v>
      </c>
      <c r="AL135" s="138">
        <f>AJ135/(AK135/1000)</f>
        <v>953.33333333333314</v>
      </c>
      <c r="AM135" s="643" t="str">
        <f t="shared" si="43"/>
        <v xml:space="preserve">  </v>
      </c>
      <c r="AN135" s="2">
        <f>AVERAGE(X135,AE135,AL135)</f>
        <v>944.44444444444423</v>
      </c>
      <c r="AO135" s="2">
        <f>STDEV(X135,AE135,AL135)</f>
        <v>15.976835082683227</v>
      </c>
      <c r="AP135" s="2">
        <f t="shared" si="105"/>
        <v>1.6916648911076364</v>
      </c>
      <c r="AQ135" s="1">
        <f>COUNT(X135,AE135,AL135)</f>
        <v>3</v>
      </c>
      <c r="AR135" s="643" t="str">
        <f t="shared" si="50"/>
        <v xml:space="preserve">  </v>
      </c>
      <c r="AT135" s="23" t="s">
        <v>191</v>
      </c>
      <c r="AU135" s="23" t="s">
        <v>191</v>
      </c>
      <c r="AV135" s="23" t="s">
        <v>191</v>
      </c>
      <c r="AW135" s="162" t="str">
        <f t="shared" si="88"/>
        <v xml:space="preserve">  </v>
      </c>
      <c r="AX135" s="643" t="str">
        <f t="shared" si="51"/>
        <v xml:space="preserve">  </v>
      </c>
      <c r="AY135" s="23" t="s">
        <v>191</v>
      </c>
      <c r="AZ135" s="23" t="s">
        <v>191</v>
      </c>
      <c r="BA135" s="23" t="s">
        <v>191</v>
      </c>
      <c r="BB135" s="162" t="str">
        <f t="shared" si="52"/>
        <v xml:space="preserve">  </v>
      </c>
      <c r="BC135" s="643" t="str">
        <f t="shared" si="53"/>
        <v xml:space="preserve">  </v>
      </c>
      <c r="BD135" s="794" t="s">
        <v>191</v>
      </c>
      <c r="BE135" s="24" t="s">
        <v>516</v>
      </c>
      <c r="BF135" s="102">
        <v>1.9399496834199188</v>
      </c>
      <c r="BG135" s="165"/>
      <c r="BH135" s="162" t="str">
        <f>IF(BF135&lt;BH$7,"E, &lt;PRL",IF(BF135&gt;BH$7,"  ",))</f>
        <v xml:space="preserve">  </v>
      </c>
      <c r="BI135" s="643" t="str">
        <f t="shared" si="54"/>
        <v xml:space="preserve">  </v>
      </c>
      <c r="BJ135" s="24" t="s">
        <v>494</v>
      </c>
      <c r="BK135" s="24">
        <v>3.6161801973852464E-2</v>
      </c>
      <c r="BL135" s="24"/>
      <c r="BM135" s="162" t="str">
        <f>IF(BK135&lt;BM$7,"E, &lt;PRL",IF(BK135&gt;BM$7,"  ",))</f>
        <v xml:space="preserve">  </v>
      </c>
      <c r="BN135" s="818" t="str">
        <f t="shared" si="56"/>
        <v xml:space="preserve">  </v>
      </c>
      <c r="BO135" s="942" t="str">
        <f t="shared" si="57"/>
        <v xml:space="preserve">  </v>
      </c>
      <c r="BP135" s="793">
        <f>BK135/BF135*100</f>
        <v>1.86405875796238</v>
      </c>
      <c r="BQ135" s="35">
        <v>210.27728169025013</v>
      </c>
      <c r="BR135" s="35">
        <v>32.223512563653856</v>
      </c>
      <c r="BS135" s="163" t="str">
        <f t="shared" si="95"/>
        <v xml:space="preserve">  </v>
      </c>
      <c r="BT135" s="818" t="str">
        <f t="shared" si="59"/>
        <v xml:space="preserve">  </v>
      </c>
      <c r="BU135" s="10">
        <f>BQ135*(X135/1000)</f>
        <v>194.71676284517162</v>
      </c>
      <c r="BV135" s="24"/>
      <c r="BW135" s="163" t="str">
        <f>IF(BU135&lt;BW$7,"E, &lt;PRL",IF(BU135&gt;BW$7,"  ",))</f>
        <v xml:space="preserve">  </v>
      </c>
      <c r="BX135" s="643" t="str">
        <f t="shared" si="61"/>
        <v xml:space="preserve">  </v>
      </c>
      <c r="BY135" s="8">
        <v>1.4051040537227613</v>
      </c>
      <c r="BZ135" s="11">
        <v>0.12095450883616171</v>
      </c>
      <c r="CA135" s="80">
        <v>1</v>
      </c>
      <c r="CB135" s="163" t="str">
        <f t="shared" si="98"/>
        <v xml:space="preserve">  </v>
      </c>
      <c r="CC135" s="643" t="str">
        <f t="shared" si="63"/>
        <v xml:space="preserve">  </v>
      </c>
      <c r="CD135" s="638">
        <v>1.2544488743486639</v>
      </c>
      <c r="CE135" s="639">
        <v>6.8712737513290545E-2</v>
      </c>
      <c r="CF135" s="174" t="str">
        <f t="shared" si="116"/>
        <v xml:space="preserve">  </v>
      </c>
      <c r="CG135" s="818" t="str">
        <f t="shared" si="64"/>
        <v xml:space="preserve">  </v>
      </c>
      <c r="CH135" s="793">
        <f>BY135/BQ135*100</f>
        <v>0.66821486488138837</v>
      </c>
      <c r="CI135" s="11">
        <v>4.9751350428827443</v>
      </c>
      <c r="CJ135" s="11"/>
      <c r="CK135" s="163" t="str">
        <f>IF(CI135&lt;CK$7,"E, &lt;PRL",IF(CI135&gt;CK$7,"  ",))</f>
        <v xml:space="preserve">  </v>
      </c>
      <c r="CL135" s="643" t="str">
        <f t="shared" si="66"/>
        <v xml:space="preserve">  </v>
      </c>
      <c r="CM135" s="24">
        <f>CI135*(AL135/1000)</f>
        <v>4.7429620742148817</v>
      </c>
      <c r="CN135" s="11"/>
      <c r="CO135" s="174" t="str">
        <f t="shared" si="113"/>
        <v xml:space="preserve">  </v>
      </c>
      <c r="CP135" s="818" t="str">
        <f t="shared" si="67"/>
        <v xml:space="preserve">  </v>
      </c>
      <c r="CQ135" s="11">
        <f>CI135/BQ135*100</f>
        <v>2.3659879007811169</v>
      </c>
      <c r="CR135" s="61">
        <f>100*CM135/BU135</f>
        <v>2.4358262765421137</v>
      </c>
    </row>
    <row r="136" spans="1:97" x14ac:dyDescent="0.25">
      <c r="A136" s="906" t="s">
        <v>2202</v>
      </c>
      <c r="B136" s="425" t="s">
        <v>1308</v>
      </c>
      <c r="C136" s="305" t="s">
        <v>601</v>
      </c>
      <c r="D136" s="305">
        <v>2</v>
      </c>
      <c r="E136" s="471"/>
      <c r="F136" s="472">
        <v>4</v>
      </c>
      <c r="G136" s="419">
        <v>88888823</v>
      </c>
      <c r="H136" s="419">
        <v>201103221400</v>
      </c>
      <c r="I136" s="419"/>
      <c r="J136" s="18" t="s">
        <v>389</v>
      </c>
      <c r="K136" s="910" t="s">
        <v>137</v>
      </c>
      <c r="L136" s="418"/>
      <c r="M136" s="18" t="s">
        <v>46</v>
      </c>
      <c r="N136" s="18"/>
      <c r="O136" s="450" t="s">
        <v>47</v>
      </c>
      <c r="P136" s="292">
        <v>40625</v>
      </c>
      <c r="Q136" s="328">
        <v>0.58333333333333304</v>
      </c>
      <c r="R136" s="385" t="s">
        <v>324</v>
      </c>
      <c r="S136" s="542" t="s">
        <v>371</v>
      </c>
      <c r="T136" s="98">
        <v>133</v>
      </c>
      <c r="U136" s="98">
        <v>133</v>
      </c>
      <c r="V136" s="137">
        <f t="shared" si="114"/>
        <v>0</v>
      </c>
      <c r="W136" s="98">
        <v>150</v>
      </c>
      <c r="X136" s="137">
        <f t="shared" si="115"/>
        <v>0</v>
      </c>
      <c r="Y136" s="643" t="str">
        <f t="shared" si="48"/>
        <v>&lt;MDL</v>
      </c>
      <c r="Z136" s="142" t="s">
        <v>411</v>
      </c>
      <c r="AA136" s="98">
        <v>132</v>
      </c>
      <c r="AB136" s="98">
        <v>131.89999999999998</v>
      </c>
      <c r="AC136" s="137">
        <f t="shared" si="89"/>
        <v>-0.10000000000002274</v>
      </c>
      <c r="AD136" s="142">
        <v>150</v>
      </c>
      <c r="AE136" s="137">
        <f>AC136/(AD136/1000)</f>
        <v>-0.66666666666681829</v>
      </c>
      <c r="AF136" s="643" t="str">
        <f t="shared" si="49"/>
        <v>&lt;MDL</v>
      </c>
      <c r="AG136" s="142" t="s">
        <v>445</v>
      </c>
      <c r="AH136" s="98">
        <v>132.9</v>
      </c>
      <c r="AI136" s="98">
        <v>132.70000000000002</v>
      </c>
      <c r="AJ136" s="137">
        <f t="shared" si="90"/>
        <v>-0.19999999999998863</v>
      </c>
      <c r="AK136" s="142">
        <v>150</v>
      </c>
      <c r="AL136" s="137">
        <f>AJ136/(AK136/1000)</f>
        <v>-1.3333333333332575</v>
      </c>
      <c r="AM136" s="643" t="str">
        <f t="shared" si="43"/>
        <v>&lt;MDL</v>
      </c>
      <c r="AN136" s="166">
        <f>AVERAGE(X136,AE136,AL136)</f>
        <v>-0.66666666666669194</v>
      </c>
      <c r="AO136" s="166">
        <f>STDEV(X136,AE136,AL136)</f>
        <v>0.66666666666662877</v>
      </c>
      <c r="AP136" s="166">
        <f t="shared" si="105"/>
        <v>-99.999999999990536</v>
      </c>
      <c r="AQ136" s="142">
        <f>COUNT(X136,AE136,AL136)</f>
        <v>3</v>
      </c>
      <c r="AR136" s="643" t="str">
        <f t="shared" si="50"/>
        <v>&lt;MDL</v>
      </c>
      <c r="AS136" s="142"/>
      <c r="AT136" s="23" t="s">
        <v>191</v>
      </c>
      <c r="AU136" s="23" t="s">
        <v>191</v>
      </c>
      <c r="AV136" s="23" t="s">
        <v>191</v>
      </c>
      <c r="AW136" s="162" t="str">
        <f t="shared" si="88"/>
        <v xml:space="preserve">  </v>
      </c>
      <c r="AX136" s="643" t="str">
        <f t="shared" si="51"/>
        <v xml:space="preserve">  </v>
      </c>
      <c r="AY136" s="23" t="s">
        <v>191</v>
      </c>
      <c r="AZ136" s="23" t="s">
        <v>191</v>
      </c>
      <c r="BA136" s="23" t="s">
        <v>191</v>
      </c>
      <c r="BB136" s="162" t="str">
        <f t="shared" si="52"/>
        <v xml:space="preserve">  </v>
      </c>
      <c r="BC136" s="643" t="str">
        <f t="shared" si="53"/>
        <v xml:space="preserve">  </v>
      </c>
      <c r="BD136" s="794" t="s">
        <v>191</v>
      </c>
      <c r="BE136" s="40" t="s">
        <v>517</v>
      </c>
      <c r="BF136" s="41">
        <v>2.8105004740607287E-3</v>
      </c>
      <c r="BG136" s="99" t="s">
        <v>88</v>
      </c>
      <c r="BH136" s="162" t="str">
        <f>IF(BF136&lt;BH$7,"E, &lt;PRL",IF(BF136&gt;BH$7,"  ",))</f>
        <v>E, &lt;PRL</v>
      </c>
      <c r="BI136" s="643" t="str">
        <f t="shared" si="54"/>
        <v>&lt;MDL</v>
      </c>
      <c r="BJ136" s="40" t="s">
        <v>494</v>
      </c>
      <c r="BK136" s="40">
        <v>6.4040460116514489E-3</v>
      </c>
      <c r="BL136" s="40"/>
      <c r="BM136" s="162" t="str">
        <f>IF(BK136&lt;BM$7,"E, &lt;PRL",IF(BK136&gt;BM$7,"  ",))</f>
        <v>E, &lt;PRL</v>
      </c>
      <c r="BN136" s="818" t="str">
        <f t="shared" si="56"/>
        <v>E, &lt;RL</v>
      </c>
      <c r="BO136" s="942" t="str">
        <f t="shared" si="57"/>
        <v>&lt;MDL</v>
      </c>
      <c r="BP136" s="828" t="s">
        <v>88</v>
      </c>
      <c r="BQ136" s="36">
        <v>5.2786754549882374E-2</v>
      </c>
      <c r="BR136" s="97"/>
      <c r="BS136" s="163" t="str">
        <f t="shared" si="95"/>
        <v>E, &lt;PRL</v>
      </c>
      <c r="BT136" s="818" t="str">
        <f>IF(BQ136&lt;BU$3,"&lt;MDL",IF(BQ136&lt;BU$4,"E, &lt;RL",IF(BQ136&gt;BU$4,"  ",)))</f>
        <v>E, &lt;RL</v>
      </c>
      <c r="BU136" s="854">
        <v>0.35191169699921582</v>
      </c>
      <c r="BV136" s="40"/>
      <c r="BW136" s="163" t="str">
        <f>IF(BU136&lt;BW$7,"E, &lt;PRL",IF(BU136&gt;BW$7,"  ",))</f>
        <v>E, &lt;PRL</v>
      </c>
      <c r="BX136" s="643" t="str">
        <f t="shared" si="61"/>
        <v>&lt;MDL</v>
      </c>
      <c r="BY136" s="881" t="s">
        <v>88</v>
      </c>
      <c r="BZ136" s="26"/>
      <c r="CA136" s="80">
        <v>1</v>
      </c>
      <c r="CB136" s="163" t="str">
        <f t="shared" si="98"/>
        <v xml:space="preserve">  </v>
      </c>
      <c r="CC136" s="643" t="s">
        <v>88</v>
      </c>
      <c r="CD136" s="188">
        <v>0</v>
      </c>
      <c r="CE136" s="40"/>
      <c r="CF136" s="174" t="str">
        <f t="shared" si="116"/>
        <v>E, &lt;PRL</v>
      </c>
      <c r="CG136" s="818" t="str">
        <f t="shared" si="64"/>
        <v>&lt;MDL</v>
      </c>
      <c r="CH136" s="828" t="s">
        <v>88</v>
      </c>
      <c r="CI136" s="25" t="s">
        <v>88</v>
      </c>
      <c r="CJ136" s="26"/>
      <c r="CK136" s="163" t="str">
        <f>IF(CI136&lt;CK$7,"E, &lt;PRL",IF(CI136&gt;CK$7,"  ",))</f>
        <v xml:space="preserve">  </v>
      </c>
      <c r="CL136" s="818" t="s">
        <v>88</v>
      </c>
      <c r="CM136" s="25" t="s">
        <v>88</v>
      </c>
      <c r="CN136" s="26"/>
      <c r="CO136" s="174" t="str">
        <f t="shared" si="113"/>
        <v xml:space="preserve">  </v>
      </c>
      <c r="CP136" s="818" t="s">
        <v>88</v>
      </c>
      <c r="CQ136" s="25" t="s">
        <v>88</v>
      </c>
      <c r="CR136" s="61"/>
      <c r="CS136" s="140"/>
    </row>
    <row r="137" spans="1:97" ht="30" x14ac:dyDescent="0.25">
      <c r="A137" s="906" t="s">
        <v>2203</v>
      </c>
      <c r="B137" s="425" t="s">
        <v>1309</v>
      </c>
      <c r="C137" s="305" t="s">
        <v>599</v>
      </c>
      <c r="D137" s="219">
        <v>9</v>
      </c>
      <c r="E137" s="471"/>
      <c r="F137" s="472">
        <v>1</v>
      </c>
      <c r="G137" s="419">
        <v>11452600</v>
      </c>
      <c r="H137" s="419">
        <v>201103250730</v>
      </c>
      <c r="I137" s="419"/>
      <c r="J137" s="219" t="s">
        <v>389</v>
      </c>
      <c r="K137" s="926" t="s">
        <v>2614</v>
      </c>
      <c r="L137" s="413" t="s">
        <v>1694</v>
      </c>
      <c r="M137" s="219" t="s">
        <v>342</v>
      </c>
      <c r="N137" s="219"/>
      <c r="O137" s="331"/>
      <c r="P137" s="331">
        <v>40627</v>
      </c>
      <c r="Q137" s="328">
        <v>0.3125</v>
      </c>
      <c r="R137" s="305" t="s">
        <v>325</v>
      </c>
      <c r="S137" s="664" t="s">
        <v>372</v>
      </c>
      <c r="T137" s="3">
        <v>131.80000000000001</v>
      </c>
      <c r="U137" s="3">
        <v>492.9</v>
      </c>
      <c r="V137" s="7">
        <f t="shared" si="114"/>
        <v>361.09999999999997</v>
      </c>
      <c r="W137" s="3">
        <v>125</v>
      </c>
      <c r="X137" s="138">
        <f t="shared" si="115"/>
        <v>2888.7999999999997</v>
      </c>
      <c r="Y137" s="643" t="str">
        <f t="shared" si="48"/>
        <v xml:space="preserve">  </v>
      </c>
      <c r="Z137" s="1" t="s">
        <v>412</v>
      </c>
      <c r="AA137" s="3">
        <v>131.80000000000001</v>
      </c>
      <c r="AB137" s="3">
        <v>393.40000000000003</v>
      </c>
      <c r="AC137" s="7">
        <f t="shared" si="89"/>
        <v>261.60000000000002</v>
      </c>
      <c r="AD137" s="1">
        <v>125</v>
      </c>
      <c r="AE137" s="138">
        <f>AC137/(AD137/1000)</f>
        <v>2092.8000000000002</v>
      </c>
      <c r="AF137" s="643" t="str">
        <f t="shared" si="49"/>
        <v xml:space="preserve">  </v>
      </c>
      <c r="AG137" s="1" t="s">
        <v>446</v>
      </c>
      <c r="AH137" s="3">
        <v>131.80000000000001</v>
      </c>
      <c r="AI137" s="3">
        <v>405</v>
      </c>
      <c r="AJ137" s="138">
        <f t="shared" si="90"/>
        <v>273.2</v>
      </c>
      <c r="AK137" s="1">
        <v>125</v>
      </c>
      <c r="AL137" s="138">
        <f>AJ137/(AK137/1000)</f>
        <v>2185.6</v>
      </c>
      <c r="AM137" s="643" t="str">
        <f t="shared" ref="AM137:AM200" si="117">IF(AJ137&lt;AM$5,"&lt;MDL",IF(AJ137&lt;AM$6,"E, &lt;RL",IF(AJ137&gt;AM$6,"  ",)))</f>
        <v xml:space="preserve">  </v>
      </c>
      <c r="AN137" s="2">
        <f>AVERAGE(X137,AE137,AL137)</f>
        <v>2389.0666666666671</v>
      </c>
      <c r="AO137" s="2">
        <f>STDEV(X137,AE137,AL137)</f>
        <v>435.26200538679205</v>
      </c>
      <c r="AP137" s="2">
        <f t="shared" si="105"/>
        <v>18.218914166764929</v>
      </c>
      <c r="AQ137" s="1">
        <f>COUNT(X137,AE137,AL137)</f>
        <v>3</v>
      </c>
      <c r="AR137" s="643" t="str">
        <f t="shared" si="50"/>
        <v xml:space="preserve">  </v>
      </c>
      <c r="AT137" s="23" t="s">
        <v>191</v>
      </c>
      <c r="AU137" s="23" t="s">
        <v>191</v>
      </c>
      <c r="AV137" s="23" t="s">
        <v>191</v>
      </c>
      <c r="AW137" s="162" t="str">
        <f t="shared" ref="AW137:AW150" si="118">IF(AU137&lt;AW$7,"E, &lt;PRL",IF(AU137&gt;AW$7,"  ",))</f>
        <v xml:space="preserve">  </v>
      </c>
      <c r="AX137" s="643" t="str">
        <f t="shared" si="51"/>
        <v xml:space="preserve">  </v>
      </c>
      <c r="AY137" s="23" t="s">
        <v>191</v>
      </c>
      <c r="AZ137" s="23" t="s">
        <v>191</v>
      </c>
      <c r="BA137" s="23" t="s">
        <v>191</v>
      </c>
      <c r="BB137" s="162" t="str">
        <f t="shared" si="52"/>
        <v xml:space="preserve">  </v>
      </c>
      <c r="BC137" s="643" t="str">
        <f t="shared" si="53"/>
        <v xml:space="preserve">  </v>
      </c>
      <c r="BD137" s="794" t="s">
        <v>191</v>
      </c>
      <c r="BE137" s="24" t="s">
        <v>518</v>
      </c>
      <c r="BF137" s="102">
        <v>4.6134310595499315</v>
      </c>
      <c r="BG137" s="102">
        <v>7.5980642906700702E-2</v>
      </c>
      <c r="BH137" s="162" t="str">
        <f>IF(BF137&lt;BH$7,"E, &lt;PRL",IF(BF137&gt;BH$7,"  ",))</f>
        <v xml:space="preserve">  </v>
      </c>
      <c r="BI137" s="643" t="str">
        <f t="shared" si="54"/>
        <v xml:space="preserve">  </v>
      </c>
      <c r="BJ137" s="24" t="s">
        <v>494</v>
      </c>
      <c r="BK137" s="24">
        <v>5.9831820268276846E-2</v>
      </c>
      <c r="BL137" s="24"/>
      <c r="BM137" s="162" t="str">
        <f>IF(BK137&lt;BM$7,"E, &lt;PRL",IF(BK137&gt;BM$7,"  ",))</f>
        <v xml:space="preserve">  </v>
      </c>
      <c r="BN137" s="818" t="str">
        <f t="shared" si="56"/>
        <v xml:space="preserve">  </v>
      </c>
      <c r="BO137" s="942" t="str">
        <f t="shared" si="57"/>
        <v xml:space="preserve">  </v>
      </c>
      <c r="BP137" s="793">
        <f>BK137/BF137*100</f>
        <v>1.2969050473708348</v>
      </c>
      <c r="BQ137" s="35">
        <v>244.78421148892895</v>
      </c>
      <c r="BR137" s="35"/>
      <c r="BS137" s="163" t="str">
        <f t="shared" si="95"/>
        <v xml:space="preserve">  </v>
      </c>
      <c r="BT137" s="818" t="str">
        <f t="shared" si="59"/>
        <v xml:space="preserve">  </v>
      </c>
      <c r="BU137" s="10">
        <f>BQ137*(X137/1000)</f>
        <v>707.1326301492179</v>
      </c>
      <c r="BV137" s="24"/>
      <c r="BW137" s="163" t="str">
        <f>IF(BU137&lt;BW$7,"E, &lt;PRL",IF(BU137&gt;BW$7,"  ",))</f>
        <v xml:space="preserve">  </v>
      </c>
      <c r="BX137" s="643" t="str">
        <f t="shared" si="61"/>
        <v xml:space="preserve">  </v>
      </c>
      <c r="BY137" s="8">
        <v>1.1203721910374731</v>
      </c>
      <c r="BZ137" s="11"/>
      <c r="CA137" s="80">
        <v>1</v>
      </c>
      <c r="CB137" s="163" t="str">
        <f t="shared" si="98"/>
        <v xml:space="preserve">  </v>
      </c>
      <c r="CC137" s="643" t="str">
        <f t="shared" si="63"/>
        <v xml:space="preserve">  </v>
      </c>
      <c r="CD137" s="6">
        <f>BY137*(AE137/1000)</f>
        <v>2.3447149214032237</v>
      </c>
      <c r="CE137" s="24"/>
      <c r="CF137" s="174" t="str">
        <f t="shared" si="116"/>
        <v xml:space="preserve">  </v>
      </c>
      <c r="CG137" s="818" t="str">
        <f t="shared" si="64"/>
        <v xml:space="preserve">  </v>
      </c>
      <c r="CH137" s="793">
        <f>BY137/BQ137*100</f>
        <v>0.45769789817026052</v>
      </c>
      <c r="CI137" s="11">
        <v>3.3534376292351578</v>
      </c>
      <c r="CJ137" s="11"/>
      <c r="CK137" s="163" t="str">
        <f>IF(CI137&lt;CK$7,"E, &lt;PRL",IF(CI137&gt;CK$7,"  ",))</f>
        <v xml:space="preserve">  </v>
      </c>
      <c r="CL137" s="643" t="str">
        <f t="shared" si="66"/>
        <v xml:space="preserve">  </v>
      </c>
      <c r="CM137" s="24">
        <f>CI137*(AL137/1000)</f>
        <v>7.3292732824563611</v>
      </c>
      <c r="CN137" s="11"/>
      <c r="CO137" s="174" t="str">
        <f t="shared" si="113"/>
        <v xml:space="preserve">  </v>
      </c>
      <c r="CP137" s="818" t="str">
        <f t="shared" si="67"/>
        <v xml:space="preserve">  </v>
      </c>
      <c r="CQ137" s="11">
        <f>CI137/BQ137*100</f>
        <v>1.3699566687072977</v>
      </c>
      <c r="CR137" s="61">
        <f>100*CM137/BU137</f>
        <v>1.0364778784016444</v>
      </c>
    </row>
    <row r="138" spans="1:97" ht="30" x14ac:dyDescent="0.25">
      <c r="A138" s="906" t="s">
        <v>2204</v>
      </c>
      <c r="B138" s="421" t="s">
        <v>1310</v>
      </c>
      <c r="C138" s="341" t="s">
        <v>600</v>
      </c>
      <c r="D138" s="310">
        <v>5</v>
      </c>
      <c r="E138" s="471"/>
      <c r="F138" s="472">
        <v>4</v>
      </c>
      <c r="G138" s="309">
        <v>11452600</v>
      </c>
      <c r="H138" s="436">
        <v>201103251110</v>
      </c>
      <c r="I138" s="436"/>
      <c r="J138" s="310" t="s">
        <v>389</v>
      </c>
      <c r="K138" s="926" t="s">
        <v>2614</v>
      </c>
      <c r="L138" s="469" t="s">
        <v>1694</v>
      </c>
      <c r="M138" s="406" t="s">
        <v>349</v>
      </c>
      <c r="N138" s="406"/>
      <c r="O138" s="310" t="s">
        <v>346</v>
      </c>
      <c r="P138" s="406">
        <v>40627</v>
      </c>
      <c r="Q138" s="407">
        <v>0.3125</v>
      </c>
      <c r="R138" s="341" t="s">
        <v>348</v>
      </c>
      <c r="S138" s="665" t="s">
        <v>373</v>
      </c>
      <c r="T138" s="355" t="s">
        <v>390</v>
      </c>
      <c r="U138" s="369">
        <v>414.5</v>
      </c>
      <c r="V138" s="541"/>
      <c r="W138" s="369">
        <v>125</v>
      </c>
      <c r="X138" s="541"/>
      <c r="Y138" s="643"/>
      <c r="Z138" s="351" t="s">
        <v>413</v>
      </c>
      <c r="AA138" s="355" t="s">
        <v>390</v>
      </c>
      <c r="AB138" s="369">
        <v>412.7</v>
      </c>
      <c r="AC138" s="505"/>
      <c r="AD138" s="351">
        <v>125</v>
      </c>
      <c r="AE138" s="505"/>
      <c r="AF138" s="643"/>
      <c r="AG138" s="351" t="s">
        <v>447</v>
      </c>
      <c r="AH138" s="355" t="s">
        <v>390</v>
      </c>
      <c r="AI138" s="369">
        <v>381.29999999999995</v>
      </c>
      <c r="AJ138" s="505"/>
      <c r="AK138" s="351">
        <v>125</v>
      </c>
      <c r="AL138" s="505"/>
      <c r="AM138" s="643"/>
      <c r="AN138" s="261"/>
      <c r="AO138" s="261"/>
      <c r="AP138" s="261"/>
      <c r="AQ138" s="505"/>
      <c r="AR138" s="643"/>
      <c r="AS138" s="505"/>
      <c r="AT138" s="72" t="s">
        <v>191</v>
      </c>
      <c r="AU138" s="72" t="s">
        <v>191</v>
      </c>
      <c r="AV138" s="72" t="s">
        <v>191</v>
      </c>
      <c r="AW138" s="162" t="str">
        <f t="shared" si="118"/>
        <v xml:space="preserve">  </v>
      </c>
      <c r="AX138" s="643" t="str">
        <f t="shared" ref="AX138:AX201" si="119">IF(AU138&lt;AX$5,"&lt;MDL",IF(AU138&lt;AX$6,"E, &lt;RL",IF(AU138&gt;AX$6,"  ",)))</f>
        <v xml:space="preserve">  </v>
      </c>
      <c r="AY138" s="72" t="s">
        <v>191</v>
      </c>
      <c r="AZ138" s="72" t="s">
        <v>191</v>
      </c>
      <c r="BA138" s="72" t="s">
        <v>191</v>
      </c>
      <c r="BB138" s="162" t="str">
        <f t="shared" ref="BB138:BB150" si="120">IF(AZ138&lt;BB$7,"E, &lt;PRL",IF(AZ138&gt;BB$7,"  ",))</f>
        <v xml:space="preserve">  </v>
      </c>
      <c r="BC138" s="643" t="str">
        <f t="shared" ref="BC138:BC201" si="121">IF(AZ138&lt;BC$5,"&lt;MDL",IF(AZ138&lt;BC$6,"E, &lt;RL",IF(AZ138&gt;BC$6,"  ",)))</f>
        <v xml:space="preserve">  </v>
      </c>
      <c r="BD138" s="795" t="s">
        <v>191</v>
      </c>
      <c r="BE138" s="356"/>
      <c r="BF138" s="112" t="s">
        <v>960</v>
      </c>
      <c r="BG138" s="112"/>
      <c r="BH138" s="162"/>
      <c r="BI138" s="643" t="str">
        <f t="shared" ref="BI138:BI201" si="122">IF(BF138&lt;BI$5,"&lt;MDL",IF(BF138&lt;BI$6,"E, &lt;RL",IF(BF138&gt;BI$6,"  ",)))</f>
        <v xml:space="preserve">  </v>
      </c>
      <c r="BJ138" s="345" t="s">
        <v>494</v>
      </c>
      <c r="BK138" s="23" t="s">
        <v>960</v>
      </c>
      <c r="BL138" s="356"/>
      <c r="BM138" s="162"/>
      <c r="BN138" s="818" t="str">
        <f t="shared" ref="BN138:BN201" si="123">IF(BK138&lt;BN$5,"&lt;MDL",IF(BK138&lt;BN$6,"E, &lt;RL",IF(BK138&gt;BN$6,"  ",)))</f>
        <v xml:space="preserve">  </v>
      </c>
      <c r="BO138" s="942" t="str">
        <f t="shared" ref="BO138:BO201" si="124">IF(BK138&lt;BO$5,"&lt;MDL",IF(BK138&lt;BO$6,"E, &lt;RL",IF(BK138&gt;BO$6,"  ",)))</f>
        <v xml:space="preserve">  </v>
      </c>
      <c r="BP138" s="834"/>
      <c r="BQ138" s="343">
        <v>168.05991103303691</v>
      </c>
      <c r="BR138" s="103"/>
      <c r="BS138" s="163" t="str">
        <f t="shared" si="95"/>
        <v xml:space="preserve">  </v>
      </c>
      <c r="BT138" s="818" t="str">
        <f t="shared" ref="BT138:BT201" si="125">IF(BQ138&lt;BT$5,"&lt;MDL",IF(BQ138&lt;BT$6,"E, &lt;RL",IF(BQ138&gt;BT$6,"  ",)))</f>
        <v xml:space="preserve">  </v>
      </c>
      <c r="BU138" s="260"/>
      <c r="BV138" s="260"/>
      <c r="BW138" s="260"/>
      <c r="BX138" s="260"/>
      <c r="BY138" s="315">
        <v>1.2817165357337719</v>
      </c>
      <c r="BZ138" s="346">
        <v>4.2506239628736786E-2</v>
      </c>
      <c r="CA138" s="254">
        <v>1</v>
      </c>
      <c r="CB138" s="163" t="str">
        <f t="shared" si="98"/>
        <v xml:space="preserve">  </v>
      </c>
      <c r="CC138" s="643" t="str">
        <f t="shared" ref="CC138:CC201" si="126">IF(BY138&lt;CC$5,"&lt;MDL",IF(BY138&lt;CC$6,"E, &lt;RL",IF(BY138&gt;CC$6,"  ",)))</f>
        <v xml:space="preserve">  </v>
      </c>
      <c r="CD138" s="470" t="s">
        <v>483</v>
      </c>
      <c r="CE138" s="262"/>
      <c r="CF138" s="174" t="str">
        <f t="shared" si="116"/>
        <v xml:space="preserve">  </v>
      </c>
      <c r="CG138" s="818" t="str">
        <f t="shared" ref="CG138:CG201" si="127">IF(CD138&lt;CG$5,"&lt;MDL",IF(CD138&lt;CG$6,"E, &lt;RL",IF(CD138&gt;CG$6,"  ",)))</f>
        <v xml:space="preserve">  </v>
      </c>
      <c r="CH138" s="835">
        <f>BY138/BQ138*100</f>
        <v>0.76265453662046401</v>
      </c>
      <c r="CI138" s="470"/>
      <c r="CJ138" s="470" t="s">
        <v>483</v>
      </c>
      <c r="CK138" s="470" t="s">
        <v>483</v>
      </c>
      <c r="CL138" s="643"/>
      <c r="CM138" s="356"/>
      <c r="CN138" s="356"/>
      <c r="CO138" s="356"/>
      <c r="CP138" s="356"/>
      <c r="CQ138" s="356"/>
      <c r="CR138" s="347"/>
      <c r="CS138" s="274"/>
    </row>
    <row r="139" spans="1:97" ht="34.5" x14ac:dyDescent="0.25">
      <c r="A139" s="906" t="s">
        <v>2205</v>
      </c>
      <c r="B139" s="425" t="s">
        <v>1311</v>
      </c>
      <c r="C139" s="219" t="s">
        <v>599</v>
      </c>
      <c r="D139" s="219">
        <v>9</v>
      </c>
      <c r="E139" s="471"/>
      <c r="F139" s="472">
        <v>1</v>
      </c>
      <c r="G139" s="419">
        <v>11452900</v>
      </c>
      <c r="H139" s="419">
        <v>201103251020</v>
      </c>
      <c r="I139" s="419"/>
      <c r="J139" s="219" t="s">
        <v>389</v>
      </c>
      <c r="K139" s="926" t="s">
        <v>2616</v>
      </c>
      <c r="L139" s="415" t="s">
        <v>746</v>
      </c>
      <c r="M139" s="219" t="s">
        <v>48</v>
      </c>
      <c r="N139" s="219"/>
      <c r="O139" s="331"/>
      <c r="P139" s="331">
        <v>40627</v>
      </c>
      <c r="Q139" s="328">
        <v>0.43055555555555602</v>
      </c>
      <c r="R139" s="305" t="s">
        <v>326</v>
      </c>
      <c r="S139" s="664" t="s">
        <v>374</v>
      </c>
      <c r="T139" s="3">
        <v>132</v>
      </c>
      <c r="U139" s="3">
        <v>305.20000000000005</v>
      </c>
      <c r="V139" s="7">
        <f t="shared" si="114"/>
        <v>173.20000000000005</v>
      </c>
      <c r="W139" s="3">
        <v>125</v>
      </c>
      <c r="X139" s="138">
        <f t="shared" si="115"/>
        <v>1385.6000000000004</v>
      </c>
      <c r="Y139" s="643" t="str">
        <f t="shared" ref="Y139:Y201" si="128">IF(V139&lt;Y$5,"&lt;MDL",IF(V139&lt;Y$6,"E, &lt;RL",IF(V139&gt;Y$6,"  ",)))</f>
        <v xml:space="preserve">  </v>
      </c>
      <c r="Z139" s="1" t="s">
        <v>414</v>
      </c>
      <c r="AA139" s="3">
        <v>132</v>
      </c>
      <c r="AB139" s="3">
        <v>301.89999999999998</v>
      </c>
      <c r="AC139" s="7">
        <f t="shared" si="89"/>
        <v>169.89999999999998</v>
      </c>
      <c r="AD139" s="1">
        <v>125</v>
      </c>
      <c r="AE139" s="138">
        <f t="shared" ref="AE139:AE149" si="129">AC139/(AD139/1000)</f>
        <v>1359.1999999999998</v>
      </c>
      <c r="AF139" s="643" t="str">
        <f t="shared" ref="AF139:AF201" si="130">IF(AC139&lt;AF$5,"&lt;MDL",IF(AC139&lt;AF$6,"E, &lt;RL",IF(AC139&gt;AF$6,"  ",)))</f>
        <v xml:space="preserve">  </v>
      </c>
      <c r="AG139" s="1" t="s">
        <v>448</v>
      </c>
      <c r="AH139" s="3">
        <v>131.9</v>
      </c>
      <c r="AI139" s="3">
        <v>309.90000000000003</v>
      </c>
      <c r="AJ139" s="138">
        <f t="shared" si="90"/>
        <v>178.00000000000003</v>
      </c>
      <c r="AK139" s="1">
        <v>125</v>
      </c>
      <c r="AL139" s="138">
        <f>AJ139/(AK139/1000)</f>
        <v>1424.0000000000002</v>
      </c>
      <c r="AM139" s="643" t="str">
        <f t="shared" si="117"/>
        <v xml:space="preserve">  </v>
      </c>
      <c r="AN139" s="2">
        <f t="shared" ref="AN139:AN150" si="131">AVERAGE(X139,AE139,AL139)</f>
        <v>1389.6000000000001</v>
      </c>
      <c r="AO139" s="2">
        <f t="shared" ref="AO139:AO149" si="132">STDEV(X139,AE139,AL139)</f>
        <v>32.584658967066268</v>
      </c>
      <c r="AP139" s="2">
        <f t="shared" si="105"/>
        <v>2.3448948594607271</v>
      </c>
      <c r="AQ139" s="1">
        <f t="shared" ref="AQ139:AQ150" si="133">COUNT(X139,AE139,AL139)</f>
        <v>3</v>
      </c>
      <c r="AR139" s="643" t="str">
        <f t="shared" ref="AR139:AR201" si="134">IF(AN139&lt;AR$5,"&lt;MDL",IF(AN139&lt;AR$6,"E, &lt;RL",IF(AN139&gt;AR$6,"  ",)))</f>
        <v xml:space="preserve">  </v>
      </c>
      <c r="AT139" s="23" t="s">
        <v>191</v>
      </c>
      <c r="AU139" s="23" t="s">
        <v>191</v>
      </c>
      <c r="AV139" s="23" t="s">
        <v>191</v>
      </c>
      <c r="AW139" s="162" t="str">
        <f t="shared" si="118"/>
        <v xml:space="preserve">  </v>
      </c>
      <c r="AX139" s="643" t="str">
        <f t="shared" si="119"/>
        <v xml:space="preserve">  </v>
      </c>
      <c r="AY139" s="23" t="s">
        <v>191</v>
      </c>
      <c r="AZ139" s="23" t="s">
        <v>191</v>
      </c>
      <c r="BA139" s="23" t="s">
        <v>191</v>
      </c>
      <c r="BB139" s="162" t="str">
        <f t="shared" si="120"/>
        <v xml:space="preserve">  </v>
      </c>
      <c r="BC139" s="643" t="str">
        <f t="shared" si="121"/>
        <v xml:space="preserve">  </v>
      </c>
      <c r="BD139" s="794" t="s">
        <v>191</v>
      </c>
      <c r="BE139" s="24" t="s">
        <v>519</v>
      </c>
      <c r="BF139" s="102">
        <v>4.3386604939437579</v>
      </c>
      <c r="BG139" s="165"/>
      <c r="BH139" s="162" t="str">
        <f>IF(BF139&lt;BH$7,"E, &lt;PRL",IF(BF139&gt;BH$7,"  ",))</f>
        <v xml:space="preserve">  </v>
      </c>
      <c r="BI139" s="643" t="str">
        <f t="shared" si="122"/>
        <v xml:space="preserve">  </v>
      </c>
      <c r="BJ139" s="24" t="s">
        <v>494</v>
      </c>
      <c r="BK139" s="24">
        <v>5.3582270863053429E-2</v>
      </c>
      <c r="BL139" s="24"/>
      <c r="BM139" s="162" t="str">
        <f>IF(BK139&lt;BM$7,"E, &lt;PRL",IF(BK139&gt;BM$7,"  ",))</f>
        <v xml:space="preserve">  </v>
      </c>
      <c r="BN139" s="818" t="str">
        <f t="shared" si="123"/>
        <v xml:space="preserve">  </v>
      </c>
      <c r="BO139" s="942" t="str">
        <f t="shared" si="124"/>
        <v xml:space="preserve">  </v>
      </c>
      <c r="BP139" s="793">
        <f>BK139/BF139*100</f>
        <v>1.2349957074965363</v>
      </c>
      <c r="BQ139" s="35">
        <v>244.92892122517844</v>
      </c>
      <c r="BR139" s="103"/>
      <c r="BS139" s="163" t="str">
        <f t="shared" si="95"/>
        <v xml:space="preserve">  </v>
      </c>
      <c r="BT139" s="818" t="str">
        <f t="shared" si="125"/>
        <v xml:space="preserve">  </v>
      </c>
      <c r="BU139" s="10">
        <f>BQ139*(X139/1000)</f>
        <v>339.37351324960736</v>
      </c>
      <c r="BV139" s="24"/>
      <c r="BW139" s="163" t="str">
        <f t="shared" ref="BW139:BW150" si="135">IF(BU139&lt;BW$7,"E, &lt;PRL",IF(BU139&gt;BW$7,"  ",))</f>
        <v xml:space="preserve">  </v>
      </c>
      <c r="BX139" s="643" t="str">
        <f t="shared" ref="BX139:BX201" si="136">IF(BU139&lt;BX$5,"&lt;MDL",IF(BU139&lt;BX$6,"E, &lt;RL",IF(BU139&gt;BX$6,"  ",)))</f>
        <v xml:space="preserve">  </v>
      </c>
      <c r="BY139" s="8">
        <v>1.5178560203956599</v>
      </c>
      <c r="BZ139" s="11"/>
      <c r="CA139" s="80">
        <v>1</v>
      </c>
      <c r="CB139" s="163" t="str">
        <f t="shared" si="98"/>
        <v xml:space="preserve">  </v>
      </c>
      <c r="CC139" s="643" t="str">
        <f t="shared" si="126"/>
        <v xml:space="preserve">  </v>
      </c>
      <c r="CD139" s="6">
        <f>BY139*(AE139/1000)</f>
        <v>2.0630699029217805</v>
      </c>
      <c r="CE139" s="24"/>
      <c r="CF139" s="174" t="str">
        <f t="shared" si="116"/>
        <v xml:space="preserve">  </v>
      </c>
      <c r="CG139" s="818" t="str">
        <f t="shared" si="127"/>
        <v xml:space="preserve">  </v>
      </c>
      <c r="CH139" s="793">
        <f>BY139/BQ139*100</f>
        <v>0.61971285906256868</v>
      </c>
      <c r="CI139" s="11">
        <v>3.7939222543699631</v>
      </c>
      <c r="CJ139" s="11"/>
      <c r="CK139" s="163" t="str">
        <f>IF(CI139&lt;CK$7,"E, &lt;PRL",IF(CI139&gt;CK$7,"  ",))</f>
        <v xml:space="preserve">  </v>
      </c>
      <c r="CL139" s="643" t="str">
        <f t="shared" ref="CL139:CL201" si="137">IF(CI139&lt;CL$5,"&lt;MDL",IF(CI139&lt;CL$6,"E, &lt;RL",IF(CI139&gt;CL$6,"  ",)))</f>
        <v xml:space="preserve">  </v>
      </c>
      <c r="CM139" s="24">
        <f>CI139*(AL139/1000)</f>
        <v>5.4025452902228279</v>
      </c>
      <c r="CN139" s="11"/>
      <c r="CO139" s="174" t="str">
        <f t="shared" si="113"/>
        <v xml:space="preserve">  </v>
      </c>
      <c r="CP139" s="818" t="str">
        <f t="shared" ref="CP139:CP201" si="138">IF(CM139&lt;CP$5,"&lt;MDL",IF(CM139&lt;CP$6,"E, &lt;RL",IF(CM139&gt;CP$6,"  ",)))</f>
        <v xml:space="preserve">  </v>
      </c>
      <c r="CQ139" s="11">
        <f>CI139/BQ139*100</f>
        <v>1.5489890844217509</v>
      </c>
      <c r="CR139" s="61">
        <f>100*CM139/BU139</f>
        <v>1.5919171883780114</v>
      </c>
    </row>
    <row r="140" spans="1:97" x14ac:dyDescent="0.25">
      <c r="A140" s="906" t="s">
        <v>2206</v>
      </c>
      <c r="B140" s="425" t="s">
        <v>1312</v>
      </c>
      <c r="C140" s="305" t="s">
        <v>599</v>
      </c>
      <c r="D140" s="219">
        <v>9</v>
      </c>
      <c r="E140" s="471"/>
      <c r="F140" s="472">
        <v>1</v>
      </c>
      <c r="G140" s="439">
        <v>11452800</v>
      </c>
      <c r="H140" s="419">
        <v>201103251110</v>
      </c>
      <c r="I140" s="419"/>
      <c r="J140" s="219" t="s">
        <v>389</v>
      </c>
      <c r="K140" s="911" t="s">
        <v>2615</v>
      </c>
      <c r="L140" s="415" t="s">
        <v>1696</v>
      </c>
      <c r="M140" s="219" t="s">
        <v>128</v>
      </c>
      <c r="N140" s="219"/>
      <c r="O140" s="331"/>
      <c r="P140" s="331">
        <v>40627</v>
      </c>
      <c r="Q140" s="328">
        <v>0.46527777777777801</v>
      </c>
      <c r="R140" s="305" t="s">
        <v>327</v>
      </c>
      <c r="S140" s="664" t="s">
        <v>375</v>
      </c>
      <c r="T140" s="3">
        <v>131.80000000000001</v>
      </c>
      <c r="U140" s="3">
        <v>252.5</v>
      </c>
      <c r="V140" s="7">
        <f t="shared" si="114"/>
        <v>120.69999999999999</v>
      </c>
      <c r="W140" s="1">
        <v>125</v>
      </c>
      <c r="X140" s="138">
        <f t="shared" si="115"/>
        <v>965.59999999999991</v>
      </c>
      <c r="Y140" s="643" t="str">
        <f t="shared" si="128"/>
        <v xml:space="preserve">  </v>
      </c>
      <c r="Z140" s="1" t="s">
        <v>415</v>
      </c>
      <c r="AA140" s="3">
        <v>131.80000000000001</v>
      </c>
      <c r="AB140" s="3">
        <v>231.3</v>
      </c>
      <c r="AC140" s="7">
        <f t="shared" si="89"/>
        <v>99.5</v>
      </c>
      <c r="AD140" s="1">
        <v>125</v>
      </c>
      <c r="AE140" s="138">
        <f t="shared" si="129"/>
        <v>796</v>
      </c>
      <c r="AF140" s="643" t="str">
        <f t="shared" si="130"/>
        <v xml:space="preserve">  </v>
      </c>
      <c r="AG140" s="1" t="s">
        <v>449</v>
      </c>
      <c r="AH140" s="3">
        <v>131.9</v>
      </c>
      <c r="AI140" s="3">
        <v>256.7</v>
      </c>
      <c r="AJ140" s="138">
        <f t="shared" si="90"/>
        <v>124.79999999999998</v>
      </c>
      <c r="AK140" s="1">
        <v>125</v>
      </c>
      <c r="AL140" s="138">
        <f>AJ140/(AK140/1000)</f>
        <v>998.39999999999986</v>
      </c>
      <c r="AM140" s="643" t="str">
        <f t="shared" si="117"/>
        <v xml:space="preserve">  </v>
      </c>
      <c r="AN140" s="2">
        <f t="shared" si="131"/>
        <v>920</v>
      </c>
      <c r="AO140" s="2">
        <f t="shared" si="132"/>
        <v>108.63222358029861</v>
      </c>
      <c r="AP140" s="2">
        <f t="shared" si="105"/>
        <v>11.807850389162892</v>
      </c>
      <c r="AQ140" s="1">
        <f t="shared" si="133"/>
        <v>3</v>
      </c>
      <c r="AR140" s="643" t="str">
        <f t="shared" si="134"/>
        <v xml:space="preserve">  </v>
      </c>
      <c r="AT140" s="23" t="s">
        <v>191</v>
      </c>
      <c r="AU140" s="23" t="s">
        <v>191</v>
      </c>
      <c r="AV140" s="23" t="s">
        <v>191</v>
      </c>
      <c r="AW140" s="162" t="str">
        <f t="shared" si="118"/>
        <v xml:space="preserve">  </v>
      </c>
      <c r="AX140" s="643" t="str">
        <f t="shared" si="119"/>
        <v xml:space="preserve">  </v>
      </c>
      <c r="AY140" s="23" t="s">
        <v>191</v>
      </c>
      <c r="AZ140" s="23" t="s">
        <v>191</v>
      </c>
      <c r="BA140" s="23" t="s">
        <v>191</v>
      </c>
      <c r="BB140" s="162" t="str">
        <f t="shared" si="120"/>
        <v xml:space="preserve">  </v>
      </c>
      <c r="BC140" s="643" t="str">
        <f t="shared" si="121"/>
        <v xml:space="preserve">  </v>
      </c>
      <c r="BD140" s="794" t="s">
        <v>191</v>
      </c>
      <c r="BE140" s="24" t="s">
        <v>520</v>
      </c>
      <c r="BF140" s="102">
        <v>4.1492246106328707</v>
      </c>
      <c r="BG140" s="165"/>
      <c r="BH140" s="162" t="str">
        <f>IF(BF140&lt;BH$7,"E, &lt;PRL",IF(BF140&gt;BH$7,"  ",))</f>
        <v xml:space="preserve">  </v>
      </c>
      <c r="BI140" s="643" t="str">
        <f t="shared" si="122"/>
        <v xml:space="preserve">  </v>
      </c>
      <c r="BJ140" s="24" t="s">
        <v>494</v>
      </c>
      <c r="BK140" s="24">
        <v>5.3707810909301788E-2</v>
      </c>
      <c r="BL140" s="24"/>
      <c r="BM140" s="162" t="str">
        <f>IF(BK140&lt;BM$7,"E, &lt;PRL",IF(BK140&gt;BM$7,"  ",))</f>
        <v xml:space="preserve">  </v>
      </c>
      <c r="BN140" s="818" t="str">
        <f t="shared" si="123"/>
        <v xml:space="preserve">  </v>
      </c>
      <c r="BO140" s="942" t="str">
        <f t="shared" si="124"/>
        <v xml:space="preserve">  </v>
      </c>
      <c r="BP140" s="793">
        <f>BK140/BF140*100</f>
        <v>1.2944059661573701</v>
      </c>
      <c r="BQ140" s="35">
        <v>222.35026161505255</v>
      </c>
      <c r="BR140" s="103"/>
      <c r="BS140" s="163" t="str">
        <f t="shared" si="95"/>
        <v xml:space="preserve">  </v>
      </c>
      <c r="BT140" s="818" t="str">
        <f t="shared" si="125"/>
        <v xml:space="preserve">  </v>
      </c>
      <c r="BU140" s="10">
        <f>BQ140*(X140/1000)</f>
        <v>214.70141261549472</v>
      </c>
      <c r="BV140" s="24"/>
      <c r="BW140" s="163" t="str">
        <f t="shared" si="135"/>
        <v xml:space="preserve">  </v>
      </c>
      <c r="BX140" s="643" t="str">
        <f t="shared" si="136"/>
        <v xml:space="preserve">  </v>
      </c>
      <c r="BY140" s="8">
        <v>1.5198450660655758</v>
      </c>
      <c r="BZ140" s="11"/>
      <c r="CA140" s="80">
        <v>1</v>
      </c>
      <c r="CB140" s="163" t="str">
        <f t="shared" si="98"/>
        <v xml:space="preserve">  </v>
      </c>
      <c r="CC140" s="643" t="str">
        <f t="shared" si="126"/>
        <v xml:space="preserve">  </v>
      </c>
      <c r="CD140" s="6">
        <f>BY140*(AE140/1000)</f>
        <v>1.2097966725881983</v>
      </c>
      <c r="CE140" s="24"/>
      <c r="CF140" s="174" t="str">
        <f t="shared" si="116"/>
        <v xml:space="preserve">  </v>
      </c>
      <c r="CG140" s="818" t="str">
        <f t="shared" si="127"/>
        <v xml:space="preserve">  </v>
      </c>
      <c r="CH140" s="793">
        <f>BY140/BQ140*100</f>
        <v>0.68353644157020688</v>
      </c>
      <c r="CI140" s="11">
        <v>3.4813875180181246</v>
      </c>
      <c r="CJ140" s="11"/>
      <c r="CK140" s="163" t="str">
        <f>IF(CI140&lt;CK$7,"E, &lt;PRL",IF(CI140&gt;CK$7,"  ",))</f>
        <v xml:space="preserve">  </v>
      </c>
      <c r="CL140" s="643" t="str">
        <f t="shared" si="137"/>
        <v xml:space="preserve">  </v>
      </c>
      <c r="CM140" s="24">
        <f>CI140*(AL140/1000)</f>
        <v>3.4758172979892952</v>
      </c>
      <c r="CN140" s="11"/>
      <c r="CO140" s="174" t="str">
        <f t="shared" si="113"/>
        <v xml:space="preserve">  </v>
      </c>
      <c r="CP140" s="818" t="str">
        <f t="shared" si="138"/>
        <v xml:space="preserve">  </v>
      </c>
      <c r="CQ140" s="11">
        <f>CI140/BQ140*100</f>
        <v>1.5657222495403817</v>
      </c>
      <c r="CR140" s="61">
        <f>100*CM140/BU140</f>
        <v>1.6189075123665255</v>
      </c>
    </row>
    <row r="141" spans="1:97" x14ac:dyDescent="0.25">
      <c r="A141" s="906" t="s">
        <v>2207</v>
      </c>
      <c r="B141" s="421" t="s">
        <v>1313</v>
      </c>
      <c r="C141" s="310" t="s">
        <v>600</v>
      </c>
      <c r="D141" s="310">
        <v>5</v>
      </c>
      <c r="E141" s="471"/>
      <c r="F141" s="472">
        <v>4</v>
      </c>
      <c r="G141" s="423">
        <v>11452800</v>
      </c>
      <c r="H141" s="436">
        <v>201103251110</v>
      </c>
      <c r="I141" s="436"/>
      <c r="J141" s="310" t="s">
        <v>389</v>
      </c>
      <c r="K141" s="911" t="s">
        <v>2615</v>
      </c>
      <c r="L141" s="468" t="s">
        <v>1696</v>
      </c>
      <c r="M141" s="406" t="s">
        <v>350</v>
      </c>
      <c r="N141" s="406"/>
      <c r="O141" s="406" t="s">
        <v>346</v>
      </c>
      <c r="P141" s="406">
        <v>40627</v>
      </c>
      <c r="Q141" s="407">
        <v>0.46527777777777801</v>
      </c>
      <c r="R141" s="341" t="s">
        <v>345</v>
      </c>
      <c r="S141" s="665" t="s">
        <v>376</v>
      </c>
      <c r="T141" s="369">
        <v>132.5</v>
      </c>
      <c r="U141" s="369">
        <v>241.5</v>
      </c>
      <c r="V141" s="314">
        <f t="shared" si="114"/>
        <v>109</v>
      </c>
      <c r="W141" s="351">
        <v>125</v>
      </c>
      <c r="X141" s="317">
        <f t="shared" si="115"/>
        <v>872</v>
      </c>
      <c r="Y141" s="643" t="str">
        <f t="shared" si="128"/>
        <v xml:space="preserve">  </v>
      </c>
      <c r="Z141" s="351" t="s">
        <v>416</v>
      </c>
      <c r="AA141" s="314">
        <v>132.80000000000001</v>
      </c>
      <c r="AB141" s="314">
        <v>251.7</v>
      </c>
      <c r="AC141" s="314">
        <f t="shared" si="89"/>
        <v>118.89999999999998</v>
      </c>
      <c r="AD141" s="352">
        <v>125</v>
      </c>
      <c r="AE141" s="317">
        <f t="shared" si="129"/>
        <v>951.19999999999982</v>
      </c>
      <c r="AF141" s="643" t="str">
        <f t="shared" si="130"/>
        <v xml:space="preserve">  </v>
      </c>
      <c r="AG141" s="351" t="s">
        <v>376</v>
      </c>
      <c r="AH141" s="369">
        <v>131.4</v>
      </c>
      <c r="AI141" s="369">
        <v>249.79999999999998</v>
      </c>
      <c r="AJ141" s="317">
        <f t="shared" si="90"/>
        <v>118.39999999999998</v>
      </c>
      <c r="AK141" s="351">
        <v>125</v>
      </c>
      <c r="AL141" s="317">
        <f>AJ141/(AK141/1000)</f>
        <v>947.19999999999982</v>
      </c>
      <c r="AM141" s="643" t="str">
        <f t="shared" si="117"/>
        <v xml:space="preserve">  </v>
      </c>
      <c r="AN141" s="354">
        <f t="shared" si="131"/>
        <v>923.46666666666658</v>
      </c>
      <c r="AO141" s="354">
        <f t="shared" si="132"/>
        <v>44.616289999655102</v>
      </c>
      <c r="AP141" s="354">
        <f t="shared" si="105"/>
        <v>4.8313914957755308</v>
      </c>
      <c r="AQ141" s="351">
        <f t="shared" si="133"/>
        <v>3</v>
      </c>
      <c r="AR141" s="643" t="str">
        <f t="shared" si="134"/>
        <v xml:space="preserve">  </v>
      </c>
      <c r="AS141" s="351"/>
      <c r="AT141" s="72" t="s">
        <v>191</v>
      </c>
      <c r="AU141" s="72" t="s">
        <v>191</v>
      </c>
      <c r="AV141" s="72" t="s">
        <v>191</v>
      </c>
      <c r="AW141" s="162" t="str">
        <f t="shared" si="118"/>
        <v xml:space="preserve">  </v>
      </c>
      <c r="AX141" s="643" t="str">
        <f t="shared" si="119"/>
        <v xml:space="preserve">  </v>
      </c>
      <c r="AY141" s="72" t="s">
        <v>191</v>
      </c>
      <c r="AZ141" s="72" t="s">
        <v>191</v>
      </c>
      <c r="BA141" s="72" t="s">
        <v>191</v>
      </c>
      <c r="BB141" s="162" t="str">
        <f t="shared" si="120"/>
        <v xml:space="preserve">  </v>
      </c>
      <c r="BC141" s="643" t="str">
        <f t="shared" si="121"/>
        <v xml:space="preserve">  </v>
      </c>
      <c r="BD141" s="795" t="s">
        <v>191</v>
      </c>
      <c r="BE141" s="258"/>
      <c r="BF141" s="112" t="s">
        <v>960</v>
      </c>
      <c r="BG141" s="112"/>
      <c r="BH141" s="162"/>
      <c r="BI141" s="643" t="str">
        <f t="shared" si="122"/>
        <v xml:space="preserve">  </v>
      </c>
      <c r="BJ141" s="345" t="s">
        <v>494</v>
      </c>
      <c r="BK141" s="23" t="s">
        <v>960</v>
      </c>
      <c r="BL141" s="356"/>
      <c r="BM141" s="162"/>
      <c r="BN141" s="818" t="str">
        <f t="shared" si="123"/>
        <v xml:space="preserve">  </v>
      </c>
      <c r="BO141" s="942" t="str">
        <f t="shared" si="124"/>
        <v xml:space="preserve">  </v>
      </c>
      <c r="BP141" s="837"/>
      <c r="BQ141" s="343">
        <v>246.32916795746803</v>
      </c>
      <c r="BR141" s="103"/>
      <c r="BS141" s="163" t="str">
        <f t="shared" si="95"/>
        <v xml:space="preserve">  </v>
      </c>
      <c r="BT141" s="818" t="str">
        <f t="shared" si="125"/>
        <v xml:space="preserve">  </v>
      </c>
      <c r="BU141" s="350">
        <f>BQ141*(X141/1000)</f>
        <v>214.79903445891213</v>
      </c>
      <c r="BV141" s="345"/>
      <c r="BW141" s="163" t="str">
        <f t="shared" si="135"/>
        <v xml:space="preserve">  </v>
      </c>
      <c r="BX141" s="643" t="str">
        <f t="shared" si="136"/>
        <v xml:space="preserve">  </v>
      </c>
      <c r="BY141" s="315">
        <v>1.6712014949406151</v>
      </c>
      <c r="BZ141" s="346"/>
      <c r="CA141" s="254">
        <v>1</v>
      </c>
      <c r="CB141" s="163" t="str">
        <f t="shared" si="98"/>
        <v xml:space="preserve">  </v>
      </c>
      <c r="CC141" s="643" t="str">
        <f t="shared" si="126"/>
        <v xml:space="preserve">  </v>
      </c>
      <c r="CD141" s="316">
        <f>BY141*(AE141/1000)</f>
        <v>1.5896468619875128</v>
      </c>
      <c r="CE141" s="345"/>
      <c r="CF141" s="174" t="str">
        <f t="shared" si="116"/>
        <v xml:space="preserve">  </v>
      </c>
      <c r="CG141" s="818" t="str">
        <f t="shared" si="127"/>
        <v xml:space="preserve">  </v>
      </c>
      <c r="CH141" s="835">
        <f>BY141/BQ141*100</f>
        <v>0.67844239023661623</v>
      </c>
      <c r="CI141" s="346">
        <v>3.3847924187886411</v>
      </c>
      <c r="CJ141" s="346"/>
      <c r="CK141" s="163" t="str">
        <f>IF(CI141&lt;CK$7,"E, &lt;PRL",IF(CI141&gt;CK$7,"  ",))</f>
        <v xml:space="preserve">  </v>
      </c>
      <c r="CL141" s="643" t="str">
        <f t="shared" si="137"/>
        <v xml:space="preserve">  </v>
      </c>
      <c r="CM141" s="345">
        <f>CI141*(AL141/1000)</f>
        <v>3.2060753790766001</v>
      </c>
      <c r="CN141" s="346"/>
      <c r="CO141" s="174" t="str">
        <f t="shared" si="113"/>
        <v xml:space="preserve">  </v>
      </c>
      <c r="CP141" s="818" t="str">
        <f t="shared" si="138"/>
        <v xml:space="preserve">  </v>
      </c>
      <c r="CQ141" s="346">
        <f>CI141/BQ141*100</f>
        <v>1.3740932293381798</v>
      </c>
      <c r="CR141" s="347">
        <f>100*CM141/BU141</f>
        <v>1.4925930124187194</v>
      </c>
      <c r="CS141" s="274"/>
    </row>
    <row r="142" spans="1:97" x14ac:dyDescent="0.25">
      <c r="A142" s="906" t="s">
        <v>2208</v>
      </c>
      <c r="B142" s="425" t="s">
        <v>1314</v>
      </c>
      <c r="C142" s="305" t="s">
        <v>601</v>
      </c>
      <c r="D142" s="305">
        <v>2</v>
      </c>
      <c r="E142" s="471"/>
      <c r="F142" s="472">
        <v>4</v>
      </c>
      <c r="G142" s="419">
        <v>88888823</v>
      </c>
      <c r="H142" s="419">
        <v>201103251600</v>
      </c>
      <c r="I142" s="419"/>
      <c r="J142" s="18" t="s">
        <v>389</v>
      </c>
      <c r="K142" s="910" t="s">
        <v>137</v>
      </c>
      <c r="L142" s="418"/>
      <c r="M142" s="18" t="s">
        <v>46</v>
      </c>
      <c r="N142" s="18"/>
      <c r="O142" s="450" t="s">
        <v>47</v>
      </c>
      <c r="P142" s="331">
        <v>40627</v>
      </c>
      <c r="Q142" s="459">
        <v>0.66666666666666663</v>
      </c>
      <c r="R142" s="385" t="s">
        <v>328</v>
      </c>
      <c r="S142" s="542" t="s">
        <v>377</v>
      </c>
      <c r="T142" s="98">
        <v>131.69999999999999</v>
      </c>
      <c r="U142" s="98">
        <v>131.39999999999998</v>
      </c>
      <c r="V142" s="137">
        <f t="shared" si="114"/>
        <v>-0.30000000000001137</v>
      </c>
      <c r="W142" s="142">
        <v>125</v>
      </c>
      <c r="X142" s="137">
        <f t="shared" si="115"/>
        <v>-2.4000000000000909</v>
      </c>
      <c r="Y142" s="643" t="str">
        <f t="shared" si="128"/>
        <v>&lt;MDL</v>
      </c>
      <c r="Z142" s="142" t="s">
        <v>417</v>
      </c>
      <c r="AA142" s="98">
        <v>131.69999999999999</v>
      </c>
      <c r="AB142" s="98">
        <v>131.70000000000002</v>
      </c>
      <c r="AC142" s="137">
        <f t="shared" si="89"/>
        <v>0</v>
      </c>
      <c r="AD142" s="142">
        <v>125</v>
      </c>
      <c r="AE142" s="137">
        <f t="shared" si="129"/>
        <v>0</v>
      </c>
      <c r="AF142" s="643" t="str">
        <f t="shared" si="130"/>
        <v>&lt;MDL</v>
      </c>
      <c r="AG142" s="142" t="s">
        <v>450</v>
      </c>
      <c r="AH142" s="98">
        <v>131.6</v>
      </c>
      <c r="AI142" s="543" t="s">
        <v>390</v>
      </c>
      <c r="AJ142" s="543" t="s">
        <v>390</v>
      </c>
      <c r="AK142" s="142">
        <v>850</v>
      </c>
      <c r="AL142" s="137"/>
      <c r="AM142" s="643" t="str">
        <f t="shared" si="117"/>
        <v xml:space="preserve">  </v>
      </c>
      <c r="AN142" s="166">
        <f t="shared" si="131"/>
        <v>-1.2000000000000455</v>
      </c>
      <c r="AO142" s="166">
        <f t="shared" si="132"/>
        <v>1.6970562748477784</v>
      </c>
      <c r="AP142" s="166">
        <f t="shared" si="105"/>
        <v>-141.42135623730951</v>
      </c>
      <c r="AQ142" s="142">
        <f t="shared" si="133"/>
        <v>2</v>
      </c>
      <c r="AR142" s="643" t="str">
        <f t="shared" si="134"/>
        <v>&lt;MDL</v>
      </c>
      <c r="AS142" s="142"/>
      <c r="AT142" s="23" t="s">
        <v>191</v>
      </c>
      <c r="AU142" s="23" t="s">
        <v>191</v>
      </c>
      <c r="AV142" s="23" t="s">
        <v>191</v>
      </c>
      <c r="AW142" s="162" t="str">
        <f t="shared" si="118"/>
        <v xml:space="preserve">  </v>
      </c>
      <c r="AX142" s="643" t="str">
        <f t="shared" si="119"/>
        <v xml:space="preserve">  </v>
      </c>
      <c r="AY142" s="23" t="s">
        <v>191</v>
      </c>
      <c r="AZ142" s="23" t="s">
        <v>191</v>
      </c>
      <c r="BA142" s="23" t="s">
        <v>191</v>
      </c>
      <c r="BB142" s="162" t="str">
        <f t="shared" si="120"/>
        <v xml:space="preserve">  </v>
      </c>
      <c r="BC142" s="643" t="str">
        <f t="shared" si="121"/>
        <v xml:space="preserve">  </v>
      </c>
      <c r="BD142" s="794" t="s">
        <v>191</v>
      </c>
      <c r="BE142" s="41" t="s">
        <v>521</v>
      </c>
      <c r="BF142" s="41">
        <v>-2.0105229869252398E-2</v>
      </c>
      <c r="BG142" s="99" t="s">
        <v>88</v>
      </c>
      <c r="BH142" s="162" t="str">
        <f t="shared" ref="BH142:BH150" si="139">IF(BF142&lt;BH$7,"E, &lt;PRL",IF(BF142&gt;BH$7,"  ",))</f>
        <v>E, &lt;PRL</v>
      </c>
      <c r="BI142" s="643" t="str">
        <f t="shared" si="122"/>
        <v>&lt;MDL</v>
      </c>
      <c r="BJ142" s="40" t="s">
        <v>494</v>
      </c>
      <c r="BK142" s="40">
        <v>5.0083714257365946E-3</v>
      </c>
      <c r="BL142" s="40"/>
      <c r="BM142" s="162" t="str">
        <f t="shared" ref="BM142:BM149" si="140">IF(BK142&lt;BM$7,"E, &lt;PRL",IF(BK142&gt;BM$7,"  ",))</f>
        <v>E, &lt;PRL</v>
      </c>
      <c r="BN142" s="818" t="str">
        <f t="shared" si="123"/>
        <v>&lt;MDL</v>
      </c>
      <c r="BO142" s="942" t="str">
        <f t="shared" si="124"/>
        <v>&lt;MDL</v>
      </c>
      <c r="BP142" s="836" t="s">
        <v>88</v>
      </c>
      <c r="BQ142" s="36">
        <v>3.0791432763660552E-2</v>
      </c>
      <c r="BR142" s="104"/>
      <c r="BS142" s="163" t="str">
        <f t="shared" si="95"/>
        <v>E, &lt;PRL</v>
      </c>
      <c r="BT142" s="818" t="str">
        <f>IF(BQ142&lt;BU$3,"&lt;MDL",IF(BQ142&lt;BU$4,"E, &lt;RL",IF(BQ142&gt;BU$4,"  ",)))</f>
        <v>&lt;MDL</v>
      </c>
      <c r="BU142" s="854">
        <v>0.24633146210928442</v>
      </c>
      <c r="BV142" s="40"/>
      <c r="BW142" s="163" t="str">
        <f t="shared" si="135"/>
        <v>E, &lt;PRL</v>
      </c>
      <c r="BX142" s="643" t="str">
        <f t="shared" si="136"/>
        <v>&lt;MDL</v>
      </c>
      <c r="BY142" s="881" t="s">
        <v>88</v>
      </c>
      <c r="BZ142" s="26"/>
      <c r="CA142" s="80">
        <v>1</v>
      </c>
      <c r="CB142" s="163" t="str">
        <f t="shared" si="98"/>
        <v xml:space="preserve">  </v>
      </c>
      <c r="CC142" s="643" t="s">
        <v>88</v>
      </c>
      <c r="CD142" s="188">
        <v>0</v>
      </c>
      <c r="CE142" s="40"/>
      <c r="CF142" s="174" t="str">
        <f t="shared" si="116"/>
        <v>E, &lt;PRL</v>
      </c>
      <c r="CG142" s="818" t="str">
        <f t="shared" si="127"/>
        <v>&lt;MDL</v>
      </c>
      <c r="CH142" s="828" t="s">
        <v>88</v>
      </c>
      <c r="CI142" s="115" t="s">
        <v>482</v>
      </c>
      <c r="CJ142" s="115"/>
      <c r="CK142" s="115"/>
      <c r="CL142" s="643" t="str">
        <f t="shared" si="137"/>
        <v xml:space="preserve">  </v>
      </c>
      <c r="CM142" s="115"/>
      <c r="CN142" s="115"/>
      <c r="CO142" s="115"/>
      <c r="CP142" s="115"/>
      <c r="CQ142" s="115"/>
      <c r="CR142" s="61"/>
      <c r="CS142" s="140"/>
    </row>
    <row r="143" spans="1:97" ht="30" x14ac:dyDescent="0.25">
      <c r="A143" s="906" t="s">
        <v>2209</v>
      </c>
      <c r="B143" s="425" t="s">
        <v>1315</v>
      </c>
      <c r="C143" s="305" t="s">
        <v>599</v>
      </c>
      <c r="D143" s="219">
        <v>9</v>
      </c>
      <c r="E143" s="471"/>
      <c r="F143" s="472">
        <v>1</v>
      </c>
      <c r="G143" s="419">
        <v>11452600</v>
      </c>
      <c r="H143" s="419">
        <v>201104040650</v>
      </c>
      <c r="I143" s="419"/>
      <c r="J143" s="219" t="s">
        <v>389</v>
      </c>
      <c r="K143" s="926" t="s">
        <v>2614</v>
      </c>
      <c r="L143" s="413" t="s">
        <v>1694</v>
      </c>
      <c r="M143" s="219" t="s">
        <v>342</v>
      </c>
      <c r="N143" s="219"/>
      <c r="O143" s="331"/>
      <c r="P143" s="331">
        <v>40635</v>
      </c>
      <c r="Q143" s="328">
        <v>0.28472222222222199</v>
      </c>
      <c r="R143" s="305" t="s">
        <v>329</v>
      </c>
      <c r="S143" s="664" t="s">
        <v>378</v>
      </c>
      <c r="T143" s="3">
        <v>131.4</v>
      </c>
      <c r="U143" s="3">
        <v>171.7</v>
      </c>
      <c r="V143" s="7">
        <f t="shared" si="114"/>
        <v>40.299999999999983</v>
      </c>
      <c r="W143" s="1">
        <v>120</v>
      </c>
      <c r="X143" s="138">
        <f t="shared" si="115"/>
        <v>335.8333333333332</v>
      </c>
      <c r="Y143" s="643" t="str">
        <f t="shared" si="128"/>
        <v xml:space="preserve">  </v>
      </c>
      <c r="Z143" s="1" t="s">
        <v>418</v>
      </c>
      <c r="AA143" s="3">
        <v>131.9</v>
      </c>
      <c r="AB143" s="3">
        <v>173.1</v>
      </c>
      <c r="AC143" s="7">
        <f t="shared" si="89"/>
        <v>41.199999999999989</v>
      </c>
      <c r="AD143" s="1">
        <v>120</v>
      </c>
      <c r="AE143" s="138">
        <f t="shared" si="129"/>
        <v>343.33333333333326</v>
      </c>
      <c r="AF143" s="643" t="str">
        <f t="shared" si="130"/>
        <v xml:space="preserve">  </v>
      </c>
      <c r="AG143" s="1" t="s">
        <v>451</v>
      </c>
      <c r="AH143" s="3">
        <v>131.80000000000001</v>
      </c>
      <c r="AI143" s="3">
        <v>171.3</v>
      </c>
      <c r="AJ143" s="138">
        <f t="shared" si="90"/>
        <v>39.5</v>
      </c>
      <c r="AK143" s="1">
        <v>120</v>
      </c>
      <c r="AL143" s="138">
        <f t="shared" ref="AL143:AL150" si="141">AJ143/(AK143/1000)</f>
        <v>329.16666666666669</v>
      </c>
      <c r="AM143" s="643" t="str">
        <f t="shared" si="117"/>
        <v xml:space="preserve">  </v>
      </c>
      <c r="AN143" s="2">
        <f t="shared" si="131"/>
        <v>336.11111111111109</v>
      </c>
      <c r="AO143" s="2">
        <f t="shared" si="132"/>
        <v>7.0874171234294403</v>
      </c>
      <c r="AP143" s="2">
        <f t="shared" si="105"/>
        <v>2.1086530284583462</v>
      </c>
      <c r="AQ143" s="1">
        <f t="shared" si="133"/>
        <v>3</v>
      </c>
      <c r="AR143" s="643" t="str">
        <f t="shared" si="134"/>
        <v xml:space="preserve">  </v>
      </c>
      <c r="AT143" s="23" t="s">
        <v>191</v>
      </c>
      <c r="AU143" s="23" t="s">
        <v>191</v>
      </c>
      <c r="AV143" s="23" t="s">
        <v>191</v>
      </c>
      <c r="AW143" s="162" t="str">
        <f t="shared" si="118"/>
        <v xml:space="preserve">  </v>
      </c>
      <c r="AX143" s="643" t="str">
        <f t="shared" si="119"/>
        <v xml:space="preserve">  </v>
      </c>
      <c r="AY143" s="23" t="s">
        <v>191</v>
      </c>
      <c r="AZ143" s="23" t="s">
        <v>191</v>
      </c>
      <c r="BA143" s="23" t="s">
        <v>191</v>
      </c>
      <c r="BB143" s="162" t="str">
        <f t="shared" si="120"/>
        <v xml:space="preserve">  </v>
      </c>
      <c r="BC143" s="643" t="str">
        <f t="shared" si="121"/>
        <v xml:space="preserve">  </v>
      </c>
      <c r="BD143" s="794" t="s">
        <v>191</v>
      </c>
      <c r="BE143" s="6" t="s">
        <v>522</v>
      </c>
      <c r="BF143" s="102">
        <v>1.1593155184751534</v>
      </c>
      <c r="BG143" s="102"/>
      <c r="BH143" s="162" t="str">
        <f t="shared" si="139"/>
        <v xml:space="preserve">  </v>
      </c>
      <c r="BI143" s="643" t="str">
        <f t="shared" si="122"/>
        <v xml:space="preserve">  </v>
      </c>
      <c r="BJ143" s="24" t="s">
        <v>494</v>
      </c>
      <c r="BK143" s="24">
        <v>4.2481861602803567E-2</v>
      </c>
      <c r="BL143" s="24"/>
      <c r="BM143" s="162" t="str">
        <f t="shared" si="140"/>
        <v xml:space="preserve">  </v>
      </c>
      <c r="BN143" s="818" t="str">
        <f t="shared" si="123"/>
        <v xml:space="preserve">  </v>
      </c>
      <c r="BO143" s="942" t="str">
        <f t="shared" si="124"/>
        <v xml:space="preserve">  </v>
      </c>
      <c r="BP143" s="793">
        <f>BK143/BF143*100</f>
        <v>3.6643916971524644</v>
      </c>
      <c r="BQ143" s="35">
        <v>327.6680568484536</v>
      </c>
      <c r="BR143" s="103"/>
      <c r="BS143" s="163" t="str">
        <f t="shared" si="95"/>
        <v xml:space="preserve">  </v>
      </c>
      <c r="BT143" s="818" t="str">
        <f t="shared" si="125"/>
        <v xml:space="preserve">  </v>
      </c>
      <c r="BU143" s="10">
        <f>BQ143*(X143/1000)</f>
        <v>110.04185575827229</v>
      </c>
      <c r="BV143" s="24"/>
      <c r="BW143" s="163" t="str">
        <f t="shared" si="135"/>
        <v xml:space="preserve">  </v>
      </c>
      <c r="BX143" s="643" t="str">
        <f t="shared" si="136"/>
        <v xml:space="preserve">  </v>
      </c>
      <c r="BY143" s="8">
        <v>2.1610605912098149</v>
      </c>
      <c r="BZ143" s="11"/>
      <c r="CA143" s="80">
        <v>1</v>
      </c>
      <c r="CB143" s="163" t="str">
        <f t="shared" si="98"/>
        <v xml:space="preserve">  </v>
      </c>
      <c r="CC143" s="643" t="str">
        <f t="shared" si="126"/>
        <v xml:space="preserve">  </v>
      </c>
      <c r="CD143" s="6">
        <f>BY143*(AE143/1000)</f>
        <v>0.74196413631536962</v>
      </c>
      <c r="CE143" s="24"/>
      <c r="CF143" s="174" t="str">
        <f t="shared" si="116"/>
        <v xml:space="preserve">  </v>
      </c>
      <c r="CG143" s="818" t="str">
        <f t="shared" si="127"/>
        <v xml:space="preserve">  </v>
      </c>
      <c r="CH143" s="793">
        <f>BY143/BQ143*100</f>
        <v>0.65952739244561298</v>
      </c>
      <c r="CI143" s="11">
        <v>2.9510643931678167</v>
      </c>
      <c r="CJ143" s="11"/>
      <c r="CK143" s="163" t="str">
        <f t="shared" ref="CK143:CK150" si="142">IF(CI143&lt;CK$7,"E, &lt;PRL",IF(CI143&gt;CK$7,"  ",))</f>
        <v>E, &lt;PRL</v>
      </c>
      <c r="CL143" s="643" t="str">
        <f t="shared" si="137"/>
        <v xml:space="preserve">  </v>
      </c>
      <c r="CM143" s="24">
        <f>CI143*(AL143/1000)</f>
        <v>0.97139202941773961</v>
      </c>
      <c r="CN143" s="11"/>
      <c r="CO143" s="174" t="str">
        <f t="shared" si="113"/>
        <v xml:space="preserve">  </v>
      </c>
      <c r="CP143" s="818" t="str">
        <f t="shared" si="138"/>
        <v xml:space="preserve">  </v>
      </c>
      <c r="CQ143" s="11">
        <f>CI143/BQ143*100</f>
        <v>0.90062620737323906</v>
      </c>
      <c r="CR143" s="61">
        <f>100*CM143/BU143</f>
        <v>0.88274777149486239</v>
      </c>
    </row>
    <row r="144" spans="1:97" ht="34.5" x14ac:dyDescent="0.25">
      <c r="A144" s="906" t="s">
        <v>2210</v>
      </c>
      <c r="B144" s="425" t="s">
        <v>1316</v>
      </c>
      <c r="C144" s="219" t="s">
        <v>599</v>
      </c>
      <c r="D144" s="219">
        <v>9</v>
      </c>
      <c r="E144" s="471"/>
      <c r="F144" s="472">
        <v>1</v>
      </c>
      <c r="G144" s="419">
        <v>11452900</v>
      </c>
      <c r="H144" s="419">
        <v>201104040820</v>
      </c>
      <c r="I144" s="419"/>
      <c r="J144" s="219" t="s">
        <v>389</v>
      </c>
      <c r="K144" s="926" t="s">
        <v>2616</v>
      </c>
      <c r="L144" s="415" t="s">
        <v>746</v>
      </c>
      <c r="M144" s="219" t="s">
        <v>48</v>
      </c>
      <c r="N144" s="219"/>
      <c r="O144" s="331"/>
      <c r="P144" s="331">
        <v>40635</v>
      </c>
      <c r="Q144" s="328">
        <v>0.34722222222222199</v>
      </c>
      <c r="R144" s="305" t="s">
        <v>330</v>
      </c>
      <c r="S144" s="664" t="s">
        <v>379</v>
      </c>
      <c r="T144" s="3">
        <v>130</v>
      </c>
      <c r="U144" s="3">
        <v>154.4</v>
      </c>
      <c r="V144" s="7">
        <f t="shared" si="114"/>
        <v>24.400000000000006</v>
      </c>
      <c r="W144" s="1">
        <v>180</v>
      </c>
      <c r="X144" s="138">
        <f t="shared" si="115"/>
        <v>135.5555555555556</v>
      </c>
      <c r="Y144" s="643" t="str">
        <f t="shared" si="128"/>
        <v xml:space="preserve">  </v>
      </c>
      <c r="Z144" s="1" t="s">
        <v>419</v>
      </c>
      <c r="AA144" s="3">
        <v>130.1</v>
      </c>
      <c r="AB144" s="3">
        <v>153</v>
      </c>
      <c r="AC144" s="7">
        <f t="shared" si="89"/>
        <v>22.900000000000006</v>
      </c>
      <c r="AD144" s="1">
        <v>180</v>
      </c>
      <c r="AE144" s="138">
        <f t="shared" si="129"/>
        <v>127.22222222222226</v>
      </c>
      <c r="AF144" s="643" t="str">
        <f t="shared" si="130"/>
        <v xml:space="preserve">  </v>
      </c>
      <c r="AG144" s="1" t="s">
        <v>452</v>
      </c>
      <c r="AH144" s="3">
        <v>131.80000000000001</v>
      </c>
      <c r="AI144" s="3">
        <v>155.79999999999998</v>
      </c>
      <c r="AJ144" s="138">
        <f t="shared" si="90"/>
        <v>23.999999999999972</v>
      </c>
      <c r="AK144" s="1">
        <v>180</v>
      </c>
      <c r="AL144" s="138">
        <f t="shared" si="141"/>
        <v>133.33333333333317</v>
      </c>
      <c r="AM144" s="643" t="str">
        <f t="shared" si="117"/>
        <v xml:space="preserve">  </v>
      </c>
      <c r="AN144" s="2">
        <f t="shared" si="131"/>
        <v>132.03703703703698</v>
      </c>
      <c r="AO144" s="2">
        <f t="shared" si="132"/>
        <v>4.3152519250855459</v>
      </c>
      <c r="AP144" s="2">
        <f t="shared" si="105"/>
        <v>3.2682132391952257</v>
      </c>
      <c r="AQ144" s="1">
        <f t="shared" si="133"/>
        <v>3</v>
      </c>
      <c r="AR144" s="643" t="str">
        <f t="shared" si="134"/>
        <v xml:space="preserve">  </v>
      </c>
      <c r="AT144" s="23" t="s">
        <v>191</v>
      </c>
      <c r="AU144" s="23" t="s">
        <v>191</v>
      </c>
      <c r="AV144" s="23" t="s">
        <v>191</v>
      </c>
      <c r="AW144" s="162" t="str">
        <f t="shared" si="118"/>
        <v xml:space="preserve">  </v>
      </c>
      <c r="AX144" s="643" t="str">
        <f t="shared" si="119"/>
        <v xml:space="preserve">  </v>
      </c>
      <c r="AY144" s="23" t="s">
        <v>191</v>
      </c>
      <c r="AZ144" s="23" t="s">
        <v>191</v>
      </c>
      <c r="BA144" s="23" t="s">
        <v>191</v>
      </c>
      <c r="BB144" s="162" t="str">
        <f t="shared" si="120"/>
        <v xml:space="preserve">  </v>
      </c>
      <c r="BC144" s="643" t="str">
        <f t="shared" si="121"/>
        <v xml:space="preserve">  </v>
      </c>
      <c r="BD144" s="794" t="s">
        <v>191</v>
      </c>
      <c r="BE144" s="6" t="s">
        <v>523</v>
      </c>
      <c r="BF144" s="102">
        <v>1.2157175623104719</v>
      </c>
      <c r="BG144" s="102">
        <v>2.1331443475428147E-2</v>
      </c>
      <c r="BH144" s="162" t="str">
        <f t="shared" si="139"/>
        <v xml:space="preserve">  </v>
      </c>
      <c r="BI144" s="643" t="str">
        <f t="shared" si="122"/>
        <v xml:space="preserve">  </v>
      </c>
      <c r="BJ144" s="24" t="s">
        <v>494</v>
      </c>
      <c r="BK144" s="24">
        <v>6.2007422599098083E-2</v>
      </c>
      <c r="BL144" s="24"/>
      <c r="BM144" s="162" t="str">
        <f t="shared" si="140"/>
        <v xml:space="preserve">  </v>
      </c>
      <c r="BN144" s="818" t="str">
        <f t="shared" si="123"/>
        <v xml:space="preserve">  </v>
      </c>
      <c r="BO144" s="942" t="str">
        <f t="shared" si="124"/>
        <v xml:space="preserve">  </v>
      </c>
      <c r="BP144" s="793">
        <f>BK144/BF144*100</f>
        <v>5.1004792989296739</v>
      </c>
      <c r="BQ144" s="35">
        <v>325.74518504996763</v>
      </c>
      <c r="BR144" s="103"/>
      <c r="BS144" s="163" t="str">
        <f t="shared" si="95"/>
        <v xml:space="preserve">  </v>
      </c>
      <c r="BT144" s="818" t="str">
        <f t="shared" si="125"/>
        <v xml:space="preserve">  </v>
      </c>
      <c r="BU144" s="10">
        <f>BQ144*(X144/1000)</f>
        <v>44.156569528995625</v>
      </c>
      <c r="BV144" s="24"/>
      <c r="BW144" s="163" t="str">
        <f t="shared" si="135"/>
        <v xml:space="preserve">  </v>
      </c>
      <c r="BX144" s="643" t="str">
        <f t="shared" si="136"/>
        <v xml:space="preserve">  </v>
      </c>
      <c r="BY144" s="8">
        <v>2.8108557049695828</v>
      </c>
      <c r="BZ144" s="11"/>
      <c r="CA144" s="80">
        <v>1</v>
      </c>
      <c r="CB144" s="163" t="str">
        <f t="shared" si="98"/>
        <v xml:space="preserve">  </v>
      </c>
      <c r="CC144" s="643" t="str">
        <f t="shared" si="126"/>
        <v xml:space="preserve">  </v>
      </c>
      <c r="CD144" s="6">
        <f>BY144*(AE144/1000)</f>
        <v>0.35760330913224148</v>
      </c>
      <c r="CE144" s="24"/>
      <c r="CF144" s="174" t="str">
        <f t="shared" si="116"/>
        <v xml:space="preserve">  </v>
      </c>
      <c r="CG144" s="818" t="str">
        <f t="shared" si="127"/>
        <v xml:space="preserve">  </v>
      </c>
      <c r="CH144" s="793">
        <f>BY144/BQ144*100</f>
        <v>0.86290015446841128</v>
      </c>
      <c r="CI144" s="11">
        <v>2.799776613714354</v>
      </c>
      <c r="CJ144" s="11"/>
      <c r="CK144" s="163" t="str">
        <f t="shared" si="142"/>
        <v>E, &lt;PRL</v>
      </c>
      <c r="CL144" s="643" t="str">
        <f t="shared" si="137"/>
        <v xml:space="preserve">  </v>
      </c>
      <c r="CM144" s="24">
        <f>CI144*(AL144/1000)</f>
        <v>0.37330354849524672</v>
      </c>
      <c r="CN144" s="11"/>
      <c r="CO144" s="174" t="str">
        <f t="shared" si="113"/>
        <v xml:space="preserve">  </v>
      </c>
      <c r="CP144" s="818" t="str">
        <f t="shared" si="138"/>
        <v xml:space="preserve">  </v>
      </c>
      <c r="CQ144" s="11">
        <f>CI144/BQ144*100</f>
        <v>0.85949900173808647</v>
      </c>
      <c r="CR144" s="61">
        <f>100*CM144/BU144</f>
        <v>0.84540885416860823</v>
      </c>
    </row>
    <row r="145" spans="1:97" x14ac:dyDescent="0.25">
      <c r="A145" s="906" t="s">
        <v>2211</v>
      </c>
      <c r="B145" s="425" t="s">
        <v>1317</v>
      </c>
      <c r="C145" s="305" t="s">
        <v>599</v>
      </c>
      <c r="D145" s="219">
        <v>9</v>
      </c>
      <c r="E145" s="471"/>
      <c r="F145" s="472">
        <v>1</v>
      </c>
      <c r="G145" s="439">
        <v>11452800</v>
      </c>
      <c r="H145" s="419">
        <v>201104040840</v>
      </c>
      <c r="I145" s="419"/>
      <c r="J145" s="219" t="s">
        <v>389</v>
      </c>
      <c r="K145" s="911" t="s">
        <v>2615</v>
      </c>
      <c r="L145" s="415" t="s">
        <v>1696</v>
      </c>
      <c r="M145" s="219" t="s">
        <v>128</v>
      </c>
      <c r="N145" s="219"/>
      <c r="O145" s="331"/>
      <c r="P145" s="331">
        <v>40637</v>
      </c>
      <c r="Q145" s="328">
        <v>0.36111111111111099</v>
      </c>
      <c r="R145" s="305" t="s">
        <v>331</v>
      </c>
      <c r="S145" s="664" t="s">
        <v>380</v>
      </c>
      <c r="T145" s="3">
        <v>131.1</v>
      </c>
      <c r="U145" s="3">
        <v>146.6</v>
      </c>
      <c r="V145" s="7">
        <f t="shared" si="114"/>
        <v>15.5</v>
      </c>
      <c r="W145" s="1">
        <v>240</v>
      </c>
      <c r="X145" s="138">
        <f t="shared" si="115"/>
        <v>64.583333333333343</v>
      </c>
      <c r="Y145" s="643" t="str">
        <f t="shared" si="128"/>
        <v xml:space="preserve">  </v>
      </c>
      <c r="Z145" s="1" t="s">
        <v>420</v>
      </c>
      <c r="AA145" s="3">
        <v>131.69999999999999</v>
      </c>
      <c r="AB145" s="3">
        <v>147.10000000000002</v>
      </c>
      <c r="AC145" s="7">
        <f t="shared" si="89"/>
        <v>15.400000000000034</v>
      </c>
      <c r="AD145" s="1">
        <v>240</v>
      </c>
      <c r="AE145" s="138">
        <f t="shared" si="129"/>
        <v>64.166666666666814</v>
      </c>
      <c r="AF145" s="643" t="str">
        <f t="shared" si="130"/>
        <v xml:space="preserve">  </v>
      </c>
      <c r="AG145" s="1" t="s">
        <v>453</v>
      </c>
      <c r="AH145" s="3">
        <v>131.19999999999999</v>
      </c>
      <c r="AI145" s="3">
        <v>146.5</v>
      </c>
      <c r="AJ145" s="138">
        <f t="shared" si="90"/>
        <v>15.300000000000011</v>
      </c>
      <c r="AK145" s="1">
        <v>120</v>
      </c>
      <c r="AL145" s="138">
        <f t="shared" si="141"/>
        <v>127.5000000000001</v>
      </c>
      <c r="AM145" s="643" t="str">
        <f t="shared" si="117"/>
        <v xml:space="preserve">  </v>
      </c>
      <c r="AN145" s="2">
        <f t="shared" si="131"/>
        <v>85.416666666666757</v>
      </c>
      <c r="AO145" s="2">
        <f t="shared" si="132"/>
        <v>36.445831189741135</v>
      </c>
      <c r="AP145" s="2">
        <f t="shared" si="105"/>
        <v>42.66829017335543</v>
      </c>
      <c r="AQ145" s="1">
        <f t="shared" si="133"/>
        <v>3</v>
      </c>
      <c r="AR145" s="643" t="str">
        <f t="shared" si="134"/>
        <v xml:space="preserve">  </v>
      </c>
      <c r="AT145" s="23" t="s">
        <v>191</v>
      </c>
      <c r="AU145" s="23" t="s">
        <v>191</v>
      </c>
      <c r="AV145" s="23" t="s">
        <v>191</v>
      </c>
      <c r="AW145" s="162" t="str">
        <f t="shared" si="118"/>
        <v xml:space="preserve">  </v>
      </c>
      <c r="AX145" s="643" t="str">
        <f t="shared" si="119"/>
        <v xml:space="preserve">  </v>
      </c>
      <c r="AY145" s="23" t="s">
        <v>191</v>
      </c>
      <c r="AZ145" s="23" t="s">
        <v>191</v>
      </c>
      <c r="BA145" s="23" t="s">
        <v>191</v>
      </c>
      <c r="BB145" s="162" t="str">
        <f t="shared" si="120"/>
        <v xml:space="preserve">  </v>
      </c>
      <c r="BC145" s="643" t="str">
        <f t="shared" si="121"/>
        <v xml:space="preserve">  </v>
      </c>
      <c r="BD145" s="794" t="s">
        <v>191</v>
      </c>
      <c r="BE145" s="6" t="s">
        <v>524</v>
      </c>
      <c r="BF145" s="102">
        <v>1.203560664986709</v>
      </c>
      <c r="BG145" s="165"/>
      <c r="BH145" s="162" t="str">
        <f t="shared" si="139"/>
        <v xml:space="preserve">  </v>
      </c>
      <c r="BI145" s="643" t="str">
        <f t="shared" si="122"/>
        <v xml:space="preserve">  </v>
      </c>
      <c r="BJ145" s="24" t="s">
        <v>494</v>
      </c>
      <c r="BK145" s="24">
        <v>8.2989961625013861E-2</v>
      </c>
      <c r="BL145" s="24"/>
      <c r="BM145" s="162" t="str">
        <f t="shared" si="140"/>
        <v xml:space="preserve">  </v>
      </c>
      <c r="BN145" s="818" t="str">
        <f t="shared" si="123"/>
        <v xml:space="preserve">  </v>
      </c>
      <c r="BO145" s="942" t="str">
        <f t="shared" si="124"/>
        <v xml:space="preserve">  </v>
      </c>
      <c r="BP145" s="793">
        <f>BK145/BF145*100</f>
        <v>6.8953700498287986</v>
      </c>
      <c r="BQ145" s="35">
        <v>198.25545001895924</v>
      </c>
      <c r="BR145" s="103"/>
      <c r="BS145" s="163" t="str">
        <f t="shared" si="95"/>
        <v xml:space="preserve">  </v>
      </c>
      <c r="BT145" s="818" t="str">
        <f t="shared" si="125"/>
        <v xml:space="preserve">  </v>
      </c>
      <c r="BU145" s="10">
        <f>BQ145*(X145/1000)</f>
        <v>12.803997813724452</v>
      </c>
      <c r="BV145" s="24"/>
      <c r="BW145" s="163" t="str">
        <f t="shared" si="135"/>
        <v xml:space="preserve">  </v>
      </c>
      <c r="BX145" s="643" t="str">
        <f t="shared" si="136"/>
        <v xml:space="preserve">  </v>
      </c>
      <c r="BY145" s="8">
        <v>3.5781790180497746</v>
      </c>
      <c r="BZ145" s="11"/>
      <c r="CA145" s="80">
        <v>1</v>
      </c>
      <c r="CB145" s="163" t="str">
        <f t="shared" si="98"/>
        <v xml:space="preserve">  </v>
      </c>
      <c r="CC145" s="643" t="str">
        <f t="shared" si="126"/>
        <v xml:space="preserve">  </v>
      </c>
      <c r="CD145" s="6">
        <f>BY145*(AE145/1000)</f>
        <v>0.22959982032486106</v>
      </c>
      <c r="CE145" s="24"/>
      <c r="CF145" s="174" t="str">
        <f t="shared" si="116"/>
        <v xml:space="preserve">  </v>
      </c>
      <c r="CG145" s="818" t="str">
        <f t="shared" si="127"/>
        <v xml:space="preserve">  </v>
      </c>
      <c r="CH145" s="793">
        <f>BY145/BQ145*100</f>
        <v>1.8048326125246958</v>
      </c>
      <c r="CI145" s="11">
        <v>2.3454450232254609</v>
      </c>
      <c r="CJ145" s="11"/>
      <c r="CK145" s="163" t="str">
        <f t="shared" si="142"/>
        <v>E, &lt;PRL</v>
      </c>
      <c r="CL145" s="643" t="str">
        <f t="shared" si="137"/>
        <v xml:space="preserve">  </v>
      </c>
      <c r="CM145" s="24">
        <f>CI145*(AL145/1000)</f>
        <v>0.2990442404612465</v>
      </c>
      <c r="CN145" s="11"/>
      <c r="CO145" s="174" t="str">
        <f t="shared" si="113"/>
        <v xml:space="preserve">  </v>
      </c>
      <c r="CP145" s="818" t="str">
        <f t="shared" si="138"/>
        <v xml:space="preserve">  </v>
      </c>
      <c r="CQ145" s="11">
        <f>CI145/BQ145*100</f>
        <v>1.1830418901478699</v>
      </c>
      <c r="CR145" s="61">
        <f>100*CM145/BU145</f>
        <v>2.3355536670016028</v>
      </c>
    </row>
    <row r="146" spans="1:97" x14ac:dyDescent="0.25">
      <c r="A146" s="906" t="s">
        <v>2212</v>
      </c>
      <c r="B146" s="425" t="s">
        <v>1318</v>
      </c>
      <c r="C146" s="305" t="s">
        <v>601</v>
      </c>
      <c r="D146" s="305">
        <v>2</v>
      </c>
      <c r="E146" s="471"/>
      <c r="F146" s="472">
        <v>4</v>
      </c>
      <c r="G146" s="419">
        <v>88888823</v>
      </c>
      <c r="H146" s="419">
        <v>201104050800</v>
      </c>
      <c r="I146" s="419"/>
      <c r="J146" s="18" t="s">
        <v>389</v>
      </c>
      <c r="K146" s="910" t="s">
        <v>137</v>
      </c>
      <c r="L146" s="418"/>
      <c r="M146" s="18" t="s">
        <v>46</v>
      </c>
      <c r="N146" s="18"/>
      <c r="O146" s="450" t="s">
        <v>47</v>
      </c>
      <c r="P146" s="331">
        <v>40638</v>
      </c>
      <c r="Q146" s="328">
        <v>0.33333333333333298</v>
      </c>
      <c r="R146" s="385" t="s">
        <v>332</v>
      </c>
      <c r="S146" s="542" t="s">
        <v>381</v>
      </c>
      <c r="T146" s="98">
        <v>131.1</v>
      </c>
      <c r="U146" s="98">
        <v>130.89999999999998</v>
      </c>
      <c r="V146" s="137">
        <f t="shared" si="114"/>
        <v>-0.20000000000001705</v>
      </c>
      <c r="W146" s="142">
        <v>500</v>
      </c>
      <c r="X146" s="137">
        <f t="shared" si="115"/>
        <v>-0.40000000000003411</v>
      </c>
      <c r="Y146" s="643" t="str">
        <f t="shared" si="128"/>
        <v>&lt;MDL</v>
      </c>
      <c r="Z146" s="142" t="s">
        <v>421</v>
      </c>
      <c r="AA146" s="98">
        <v>130.9</v>
      </c>
      <c r="AB146" s="98">
        <v>130.5</v>
      </c>
      <c r="AC146" s="137">
        <f t="shared" si="89"/>
        <v>-0.40000000000000568</v>
      </c>
      <c r="AD146" s="142">
        <v>750</v>
      </c>
      <c r="AE146" s="137">
        <f t="shared" si="129"/>
        <v>-0.53333333333334088</v>
      </c>
      <c r="AF146" s="643" t="str">
        <f t="shared" si="130"/>
        <v>&lt;MDL</v>
      </c>
      <c r="AG146" s="142" t="s">
        <v>381</v>
      </c>
      <c r="AH146" s="98">
        <v>131.9</v>
      </c>
      <c r="AI146" s="98">
        <v>131.80000000000001</v>
      </c>
      <c r="AJ146" s="137">
        <f t="shared" si="90"/>
        <v>-9.9999999999994316E-2</v>
      </c>
      <c r="AK146" s="142">
        <v>125</v>
      </c>
      <c r="AL146" s="137">
        <f t="shared" si="141"/>
        <v>-0.79999999999995453</v>
      </c>
      <c r="AM146" s="643" t="str">
        <f t="shared" si="117"/>
        <v>&lt;MDL</v>
      </c>
      <c r="AN146" s="166">
        <f t="shared" si="131"/>
        <v>-0.5777777777777765</v>
      </c>
      <c r="AO146" s="166">
        <f t="shared" si="132"/>
        <v>0.20367003088688582</v>
      </c>
      <c r="AP146" s="166">
        <f t="shared" si="105"/>
        <v>-35.250582268884159</v>
      </c>
      <c r="AQ146" s="142">
        <f t="shared" si="133"/>
        <v>3</v>
      </c>
      <c r="AR146" s="643" t="str">
        <f t="shared" si="134"/>
        <v>&lt;MDL</v>
      </c>
      <c r="AS146" s="142"/>
      <c r="AT146" s="23" t="s">
        <v>191</v>
      </c>
      <c r="AU146" s="23" t="s">
        <v>191</v>
      </c>
      <c r="AV146" s="23" t="s">
        <v>191</v>
      </c>
      <c r="AW146" s="162" t="str">
        <f t="shared" si="118"/>
        <v xml:space="preserve">  </v>
      </c>
      <c r="AX146" s="643" t="str">
        <f t="shared" si="119"/>
        <v xml:space="preserve">  </v>
      </c>
      <c r="AY146" s="23" t="s">
        <v>191</v>
      </c>
      <c r="AZ146" s="23" t="s">
        <v>191</v>
      </c>
      <c r="BA146" s="23" t="s">
        <v>191</v>
      </c>
      <c r="BB146" s="162" t="str">
        <f t="shared" si="120"/>
        <v xml:space="preserve">  </v>
      </c>
      <c r="BC146" s="643" t="str">
        <f t="shared" si="121"/>
        <v xml:space="preserve">  </v>
      </c>
      <c r="BD146" s="794" t="s">
        <v>191</v>
      </c>
      <c r="BE146" s="41" t="s">
        <v>525</v>
      </c>
      <c r="BF146" s="41">
        <v>-4.7541493820678349E-3</v>
      </c>
      <c r="BG146" s="104"/>
      <c r="BH146" s="162" t="str">
        <f t="shared" si="139"/>
        <v>E, &lt;PRL</v>
      </c>
      <c r="BI146" s="643" t="str">
        <f t="shared" si="122"/>
        <v>&lt;MDL</v>
      </c>
      <c r="BJ146" s="40" t="s">
        <v>494</v>
      </c>
      <c r="BK146" s="40">
        <v>4.4262780784004906E-3</v>
      </c>
      <c r="BL146" s="40"/>
      <c r="BM146" s="162" t="str">
        <f t="shared" si="140"/>
        <v>E, &lt;PRL</v>
      </c>
      <c r="BN146" s="818" t="str">
        <f t="shared" si="123"/>
        <v>&lt;MDL</v>
      </c>
      <c r="BO146" s="942" t="str">
        <f t="shared" si="124"/>
        <v>&lt;MDL</v>
      </c>
      <c r="BP146" s="836" t="s">
        <v>88</v>
      </c>
      <c r="BQ146" s="36">
        <v>2.5983996097964045E-2</v>
      </c>
      <c r="BR146" s="104"/>
      <c r="BS146" s="163" t="str">
        <f t="shared" si="95"/>
        <v>E, &lt;PRL</v>
      </c>
      <c r="BT146" s="818" t="str">
        <f>IF(BQ146&lt;BU$3,"&lt;MDL",IF(BQ146&lt;BU$4,"E, &lt;RL",IF(BQ146&gt;BU$4,"  ",)))</f>
        <v>&lt;MDL</v>
      </c>
      <c r="BU146" s="854">
        <v>5.1967992195928091E-2</v>
      </c>
      <c r="BV146" s="40"/>
      <c r="BW146" s="163" t="str">
        <f t="shared" si="135"/>
        <v>E, &lt;PRL</v>
      </c>
      <c r="BX146" s="643" t="str">
        <f t="shared" si="136"/>
        <v>&lt;MDL</v>
      </c>
      <c r="BY146" s="881" t="s">
        <v>88</v>
      </c>
      <c r="BZ146" s="26"/>
      <c r="CA146" s="80">
        <v>1</v>
      </c>
      <c r="CB146" s="163" t="str">
        <f t="shared" si="98"/>
        <v xml:space="preserve">  </v>
      </c>
      <c r="CC146" s="643" t="s">
        <v>88</v>
      </c>
      <c r="CD146" s="188">
        <v>0</v>
      </c>
      <c r="CE146" s="40"/>
      <c r="CF146" s="174" t="str">
        <f t="shared" si="116"/>
        <v>E, &lt;PRL</v>
      </c>
      <c r="CG146" s="818" t="str">
        <f t="shared" si="127"/>
        <v>&lt;MDL</v>
      </c>
      <c r="CH146" s="828" t="s">
        <v>88</v>
      </c>
      <c r="CI146" s="25" t="s">
        <v>88</v>
      </c>
      <c r="CJ146" s="26"/>
      <c r="CK146" s="163" t="str">
        <f t="shared" si="142"/>
        <v xml:space="preserve">  </v>
      </c>
      <c r="CL146" s="818" t="s">
        <v>88</v>
      </c>
      <c r="CM146" s="25" t="s">
        <v>88</v>
      </c>
      <c r="CN146" s="26"/>
      <c r="CO146" s="174" t="str">
        <f t="shared" si="113"/>
        <v xml:space="preserve">  </v>
      </c>
      <c r="CP146" s="818" t="s">
        <v>88</v>
      </c>
      <c r="CQ146" s="25" t="s">
        <v>88</v>
      </c>
      <c r="CR146" s="61"/>
      <c r="CS146" s="140"/>
    </row>
    <row r="147" spans="1:97" ht="30" x14ac:dyDescent="0.25">
      <c r="A147" s="906" t="s">
        <v>2213</v>
      </c>
      <c r="B147" s="425" t="s">
        <v>1319</v>
      </c>
      <c r="C147" s="305" t="s">
        <v>599</v>
      </c>
      <c r="D147" s="219">
        <v>9</v>
      </c>
      <c r="E147" s="471"/>
      <c r="F147" s="472">
        <v>1</v>
      </c>
      <c r="G147" s="419">
        <v>11452600</v>
      </c>
      <c r="H147" s="419">
        <v>201104260900</v>
      </c>
      <c r="I147" s="419"/>
      <c r="J147" s="219" t="s">
        <v>389</v>
      </c>
      <c r="K147" s="926" t="s">
        <v>2614</v>
      </c>
      <c r="L147" s="413" t="s">
        <v>1694</v>
      </c>
      <c r="M147" s="219" t="s">
        <v>343</v>
      </c>
      <c r="N147" s="219"/>
      <c r="O147" s="331"/>
      <c r="P147" s="331">
        <v>40659</v>
      </c>
      <c r="Q147" s="328">
        <v>0.375</v>
      </c>
      <c r="R147" s="305" t="s">
        <v>333</v>
      </c>
      <c r="S147" s="664" t="s">
        <v>382</v>
      </c>
      <c r="T147" s="3">
        <v>133.19999999999999</v>
      </c>
      <c r="U147" s="3">
        <v>138.19999999999999</v>
      </c>
      <c r="V147" s="7">
        <f t="shared" si="114"/>
        <v>5</v>
      </c>
      <c r="W147" s="1">
        <v>1571</v>
      </c>
      <c r="X147" s="138">
        <f t="shared" si="115"/>
        <v>3.1826861871419481</v>
      </c>
      <c r="Y147" s="643" t="str">
        <f t="shared" si="128"/>
        <v xml:space="preserve">  </v>
      </c>
      <c r="Z147" s="1" t="s">
        <v>422</v>
      </c>
      <c r="AA147" s="3">
        <v>130.69999999999999</v>
      </c>
      <c r="AB147" s="3">
        <v>135.30000000000001</v>
      </c>
      <c r="AC147" s="7">
        <f t="shared" si="89"/>
        <v>4.6000000000000227</v>
      </c>
      <c r="AD147" s="1">
        <v>1635</v>
      </c>
      <c r="AE147" s="138">
        <f t="shared" si="129"/>
        <v>2.8134556574923688</v>
      </c>
      <c r="AF147" s="643" t="str">
        <f t="shared" si="130"/>
        <v xml:space="preserve">  </v>
      </c>
      <c r="AG147" s="1" t="s">
        <v>454</v>
      </c>
      <c r="AH147" s="3">
        <v>132.69999999999999</v>
      </c>
      <c r="AI147" s="3">
        <v>138.1</v>
      </c>
      <c r="AJ147" s="138">
        <f t="shared" si="90"/>
        <v>5.4000000000000057</v>
      </c>
      <c r="AK147" s="1">
        <v>1702</v>
      </c>
      <c r="AL147" s="138">
        <f t="shared" si="141"/>
        <v>3.1727379553466544</v>
      </c>
      <c r="AM147" s="643" t="str">
        <f t="shared" si="117"/>
        <v xml:space="preserve">  </v>
      </c>
      <c r="AN147" s="2">
        <f t="shared" si="131"/>
        <v>3.0562932666603237</v>
      </c>
      <c r="AO147" s="2">
        <f t="shared" si="132"/>
        <v>0.2103623544001387</v>
      </c>
      <c r="AP147" s="2">
        <f t="shared" si="105"/>
        <v>6.8829243808139555</v>
      </c>
      <c r="AQ147" s="1">
        <f t="shared" si="133"/>
        <v>3</v>
      </c>
      <c r="AR147" s="643" t="str">
        <f t="shared" si="134"/>
        <v xml:space="preserve">  </v>
      </c>
      <c r="AT147" s="23" t="s">
        <v>191</v>
      </c>
      <c r="AU147" s="23" t="s">
        <v>191</v>
      </c>
      <c r="AV147" s="23" t="s">
        <v>191</v>
      </c>
      <c r="AW147" s="162" t="str">
        <f t="shared" si="118"/>
        <v xml:space="preserve">  </v>
      </c>
      <c r="AX147" s="643" t="str">
        <f t="shared" si="119"/>
        <v xml:space="preserve">  </v>
      </c>
      <c r="AY147" s="23" t="s">
        <v>191</v>
      </c>
      <c r="AZ147" s="23" t="s">
        <v>191</v>
      </c>
      <c r="BA147" s="23" t="s">
        <v>191</v>
      </c>
      <c r="BB147" s="162" t="str">
        <f t="shared" si="120"/>
        <v xml:space="preserve">  </v>
      </c>
      <c r="BC147" s="643" t="str">
        <f t="shared" si="121"/>
        <v xml:space="preserve">  </v>
      </c>
      <c r="BD147" s="794" t="s">
        <v>191</v>
      </c>
      <c r="BE147" s="6" t="s">
        <v>526</v>
      </c>
      <c r="BF147" s="102">
        <v>1.314286006503522</v>
      </c>
      <c r="BG147" s="165"/>
      <c r="BH147" s="162" t="str">
        <f t="shared" si="139"/>
        <v xml:space="preserve">  </v>
      </c>
      <c r="BI147" s="643" t="str">
        <f t="shared" si="122"/>
        <v xml:space="preserve">  </v>
      </c>
      <c r="BJ147" s="24" t="s">
        <v>494</v>
      </c>
      <c r="BK147" s="24">
        <v>7.6826501315047785E-2</v>
      </c>
      <c r="BL147" s="24"/>
      <c r="BM147" s="162" t="str">
        <f t="shared" si="140"/>
        <v xml:space="preserve">  </v>
      </c>
      <c r="BN147" s="818" t="str">
        <f t="shared" si="123"/>
        <v xml:space="preserve">  </v>
      </c>
      <c r="BO147" s="942" t="str">
        <f t="shared" si="124"/>
        <v xml:space="preserve">  </v>
      </c>
      <c r="BP147" s="793">
        <f>BK147/BF147*100</f>
        <v>5.8454933655905057</v>
      </c>
      <c r="BQ147" s="35">
        <v>385.29711564881632</v>
      </c>
      <c r="BR147" s="103"/>
      <c r="BS147" s="163" t="str">
        <f t="shared" si="95"/>
        <v xml:space="preserve">  </v>
      </c>
      <c r="BT147" s="818" t="str">
        <f t="shared" si="125"/>
        <v xml:space="preserve">  </v>
      </c>
      <c r="BU147" s="10">
        <f>BQ147*(X147/1000)</f>
        <v>1.2262798079211212</v>
      </c>
      <c r="BV147" s="24"/>
      <c r="BW147" s="163" t="str">
        <f t="shared" si="135"/>
        <v>E, &lt;PRL</v>
      </c>
      <c r="BX147" s="643" t="str">
        <f t="shared" si="136"/>
        <v>E, &lt;RL</v>
      </c>
      <c r="BY147" s="8">
        <v>19.078654027726376</v>
      </c>
      <c r="BZ147" s="11"/>
      <c r="CA147" s="80">
        <v>1</v>
      </c>
      <c r="CB147" s="163" t="str">
        <f t="shared" si="98"/>
        <v xml:space="preserve">  </v>
      </c>
      <c r="CC147" s="643" t="str">
        <f t="shared" si="126"/>
        <v xml:space="preserve">  </v>
      </c>
      <c r="CD147" s="6">
        <f>BY147*(AE147/1000)</f>
        <v>5.3676947111646348E-2</v>
      </c>
      <c r="CE147" s="24"/>
      <c r="CF147" s="174" t="str">
        <f t="shared" si="116"/>
        <v>E, &lt;PRL</v>
      </c>
      <c r="CG147" s="818" t="str">
        <f t="shared" si="127"/>
        <v>&lt;MDL</v>
      </c>
      <c r="CH147" s="793">
        <f>BY147/BQ147*100</f>
        <v>4.9516732030550275</v>
      </c>
      <c r="CI147" s="8">
        <v>11.997449766454142</v>
      </c>
      <c r="CJ147" s="11"/>
      <c r="CK147" s="163" t="str">
        <f t="shared" si="142"/>
        <v xml:space="preserve">  </v>
      </c>
      <c r="CL147" s="643" t="str">
        <f t="shared" si="137"/>
        <v xml:space="preserve">  </v>
      </c>
      <c r="CM147" s="24">
        <f>CI147*(AL147/1000)</f>
        <v>3.8064764241393913E-2</v>
      </c>
      <c r="CN147" s="11"/>
      <c r="CO147" s="174" t="str">
        <f t="shared" si="113"/>
        <v>E, &lt;PRL</v>
      </c>
      <c r="CP147" s="818" t="str">
        <f t="shared" si="138"/>
        <v>&lt;MDL</v>
      </c>
      <c r="CQ147" s="11">
        <f>CI147/BQ147*100</f>
        <v>3.1138176952742525</v>
      </c>
      <c r="CR147" s="61" t="s">
        <v>2618</v>
      </c>
    </row>
    <row r="148" spans="1:97" ht="34.5" x14ac:dyDescent="0.25">
      <c r="A148" s="906" t="s">
        <v>2214</v>
      </c>
      <c r="B148" s="425" t="s">
        <v>1320</v>
      </c>
      <c r="C148" s="219" t="s">
        <v>599</v>
      </c>
      <c r="D148" s="219">
        <v>7</v>
      </c>
      <c r="E148" s="471"/>
      <c r="F148" s="472">
        <v>1</v>
      </c>
      <c r="G148" s="419">
        <v>11452900</v>
      </c>
      <c r="H148" s="419">
        <v>201104261020</v>
      </c>
      <c r="I148" s="419"/>
      <c r="J148" s="219" t="s">
        <v>389</v>
      </c>
      <c r="K148" s="926" t="s">
        <v>2616</v>
      </c>
      <c r="L148" s="415" t="s">
        <v>746</v>
      </c>
      <c r="M148" s="219" t="s">
        <v>48</v>
      </c>
      <c r="N148" s="219"/>
      <c r="O148" s="331"/>
      <c r="P148" s="331">
        <v>40659</v>
      </c>
      <c r="Q148" s="328">
        <v>0.43055555555555602</v>
      </c>
      <c r="R148" s="305" t="s">
        <v>334</v>
      </c>
      <c r="S148" s="664" t="s">
        <v>383</v>
      </c>
      <c r="T148" s="3">
        <v>130.9</v>
      </c>
      <c r="U148" s="3">
        <v>150.10000000000002</v>
      </c>
      <c r="V148" s="7">
        <f t="shared" si="114"/>
        <v>19.200000000000017</v>
      </c>
      <c r="W148" s="1">
        <v>250</v>
      </c>
      <c r="X148" s="138">
        <f t="shared" si="115"/>
        <v>76.800000000000068</v>
      </c>
      <c r="Y148" s="643" t="str">
        <f t="shared" si="128"/>
        <v xml:space="preserve">  </v>
      </c>
      <c r="Z148" s="1" t="s">
        <v>423</v>
      </c>
      <c r="AA148" s="3">
        <v>130.5</v>
      </c>
      <c r="AB148" s="3">
        <v>151.19999999999999</v>
      </c>
      <c r="AC148" s="7">
        <f t="shared" si="89"/>
        <v>20.699999999999989</v>
      </c>
      <c r="AD148" s="1">
        <v>250</v>
      </c>
      <c r="AE148" s="138">
        <f t="shared" si="129"/>
        <v>82.799999999999955</v>
      </c>
      <c r="AF148" s="643" t="str">
        <f t="shared" si="130"/>
        <v xml:space="preserve">  </v>
      </c>
      <c r="AG148" s="1" t="s">
        <v>455</v>
      </c>
      <c r="AH148" s="3">
        <v>132.19999999999999</v>
      </c>
      <c r="AI148" s="3">
        <v>150.10000000000002</v>
      </c>
      <c r="AJ148" s="138">
        <f t="shared" si="90"/>
        <v>17.900000000000034</v>
      </c>
      <c r="AK148" s="1">
        <v>250</v>
      </c>
      <c r="AL148" s="138">
        <f t="shared" si="141"/>
        <v>71.600000000000136</v>
      </c>
      <c r="AM148" s="643" t="str">
        <f t="shared" si="117"/>
        <v xml:space="preserve">  </v>
      </c>
      <c r="AN148" s="2">
        <f t="shared" si="131"/>
        <v>77.06666666666672</v>
      </c>
      <c r="AO148" s="2">
        <f t="shared" si="132"/>
        <v>5.6047598818622291</v>
      </c>
      <c r="AP148" s="2">
        <f t="shared" si="105"/>
        <v>7.2726123034544443</v>
      </c>
      <c r="AQ148" s="1">
        <f t="shared" si="133"/>
        <v>3</v>
      </c>
      <c r="AR148" s="643" t="str">
        <f t="shared" si="134"/>
        <v xml:space="preserve">  </v>
      </c>
      <c r="AT148" s="23" t="s">
        <v>191</v>
      </c>
      <c r="AU148" s="23" t="s">
        <v>191</v>
      </c>
      <c r="AV148" s="23" t="s">
        <v>191</v>
      </c>
      <c r="AW148" s="162" t="str">
        <f t="shared" si="118"/>
        <v xml:space="preserve">  </v>
      </c>
      <c r="AX148" s="643" t="str">
        <f t="shared" si="119"/>
        <v xml:space="preserve">  </v>
      </c>
      <c r="AY148" s="23" t="s">
        <v>191</v>
      </c>
      <c r="AZ148" s="23" t="s">
        <v>191</v>
      </c>
      <c r="BA148" s="23" t="s">
        <v>191</v>
      </c>
      <c r="BB148" s="162" t="str">
        <f t="shared" si="120"/>
        <v xml:space="preserve">  </v>
      </c>
      <c r="BC148" s="643" t="str">
        <f t="shared" si="121"/>
        <v xml:space="preserve">  </v>
      </c>
      <c r="BD148" s="794" t="s">
        <v>191</v>
      </c>
      <c r="BE148" s="6" t="s">
        <v>527</v>
      </c>
      <c r="BF148" s="102">
        <v>1.8538209010175841</v>
      </c>
      <c r="BG148" s="165"/>
      <c r="BH148" s="162" t="str">
        <f t="shared" si="139"/>
        <v xml:space="preserve">  </v>
      </c>
      <c r="BI148" s="643" t="str">
        <f t="shared" si="122"/>
        <v xml:space="preserve">  </v>
      </c>
      <c r="BJ148" s="24" t="s">
        <v>494</v>
      </c>
      <c r="BK148" s="24">
        <v>0.64111536111123602</v>
      </c>
      <c r="BL148" s="24"/>
      <c r="BM148" s="162" t="str">
        <f t="shared" si="140"/>
        <v xml:space="preserve">  </v>
      </c>
      <c r="BN148" s="818" t="str">
        <f t="shared" si="123"/>
        <v xml:space="preserve">  </v>
      </c>
      <c r="BO148" s="942" t="str">
        <f t="shared" si="124"/>
        <v xml:space="preserve">  </v>
      </c>
      <c r="BP148" s="793">
        <f>BK148/BF148*100</f>
        <v>34.583457374944913</v>
      </c>
      <c r="BQ148" s="35">
        <v>347.0314230229074</v>
      </c>
      <c r="BR148" s="103"/>
      <c r="BS148" s="163" t="str">
        <f t="shared" si="95"/>
        <v xml:space="preserve">  </v>
      </c>
      <c r="BT148" s="818" t="str">
        <f t="shared" si="125"/>
        <v xml:space="preserve">  </v>
      </c>
      <c r="BU148" s="10">
        <f>BQ148*(X148/1000)</f>
        <v>26.65201328815931</v>
      </c>
      <c r="BV148" s="24"/>
      <c r="BW148" s="163" t="str">
        <f t="shared" si="135"/>
        <v xml:space="preserve">  </v>
      </c>
      <c r="BX148" s="643" t="str">
        <f t="shared" si="136"/>
        <v xml:space="preserve">  </v>
      </c>
      <c r="BY148" s="8">
        <v>28.950998859242222</v>
      </c>
      <c r="BZ148" s="11"/>
      <c r="CA148" s="80">
        <v>1</v>
      </c>
      <c r="CB148" s="163" t="str">
        <f t="shared" si="98"/>
        <v xml:space="preserve">  </v>
      </c>
      <c r="CC148" s="643" t="str">
        <f t="shared" si="126"/>
        <v xml:space="preserve">  </v>
      </c>
      <c r="CD148" s="6">
        <f>BY148*(AE148/1000)</f>
        <v>2.3971427055452548</v>
      </c>
      <c r="CE148" s="24"/>
      <c r="CF148" s="174" t="str">
        <f t="shared" si="116"/>
        <v xml:space="preserve">  </v>
      </c>
      <c r="CG148" s="818" t="str">
        <f t="shared" si="127"/>
        <v xml:space="preserve">  </v>
      </c>
      <c r="CH148" s="793">
        <f>BY148/BQ148*100</f>
        <v>8.3424718738888313</v>
      </c>
      <c r="CI148" s="8">
        <v>2.273861946141527</v>
      </c>
      <c r="CJ148" s="11"/>
      <c r="CK148" s="163" t="str">
        <f t="shared" si="142"/>
        <v>E, &lt;PRL</v>
      </c>
      <c r="CL148" s="643" t="str">
        <f t="shared" si="137"/>
        <v xml:space="preserve">  </v>
      </c>
      <c r="CM148" s="24">
        <f>CI148*(AL148/1000)</f>
        <v>0.16280851534373364</v>
      </c>
      <c r="CN148" s="11"/>
      <c r="CO148" s="174" t="str">
        <f t="shared" si="113"/>
        <v>E, &lt;PRL</v>
      </c>
      <c r="CP148" s="818" t="str">
        <f t="shared" si="138"/>
        <v>E, &lt;RL</v>
      </c>
      <c r="CQ148" s="11">
        <f>CI148/BQ148*100</f>
        <v>0.65523229174305353</v>
      </c>
      <c r="CR148" s="61">
        <f>100*CM148/BU148</f>
        <v>0.6108676053229517</v>
      </c>
    </row>
    <row r="149" spans="1:97" ht="34.5" x14ac:dyDescent="0.25">
      <c r="A149" s="906" t="s">
        <v>2215</v>
      </c>
      <c r="B149" s="421" t="s">
        <v>1321</v>
      </c>
      <c r="C149" s="310" t="s">
        <v>600</v>
      </c>
      <c r="D149" s="310">
        <v>7</v>
      </c>
      <c r="E149" s="471"/>
      <c r="F149" s="472">
        <v>4</v>
      </c>
      <c r="G149" s="309">
        <v>11452900</v>
      </c>
      <c r="H149" s="309">
        <v>201104261025</v>
      </c>
      <c r="I149" s="309"/>
      <c r="J149" s="310" t="s">
        <v>389</v>
      </c>
      <c r="K149" s="926" t="s">
        <v>2616</v>
      </c>
      <c r="L149" s="415" t="s">
        <v>746</v>
      </c>
      <c r="M149" s="310" t="s">
        <v>344</v>
      </c>
      <c r="N149" s="310"/>
      <c r="O149" s="406" t="s">
        <v>45</v>
      </c>
      <c r="P149" s="406">
        <v>40659</v>
      </c>
      <c r="Q149" s="407">
        <v>0.43402777777777801</v>
      </c>
      <c r="R149" s="341" t="s">
        <v>335</v>
      </c>
      <c r="S149" s="665" t="s">
        <v>384</v>
      </c>
      <c r="T149" s="369">
        <v>130.30000000000001</v>
      </c>
      <c r="U149" s="369">
        <v>142.6</v>
      </c>
      <c r="V149" s="314">
        <f t="shared" si="114"/>
        <v>12.299999999999983</v>
      </c>
      <c r="W149" s="351">
        <v>290</v>
      </c>
      <c r="X149" s="317">
        <f t="shared" si="115"/>
        <v>42.413793103448221</v>
      </c>
      <c r="Y149" s="643" t="str">
        <f t="shared" si="128"/>
        <v xml:space="preserve">  </v>
      </c>
      <c r="Z149" s="351" t="s">
        <v>424</v>
      </c>
      <c r="AA149" s="369">
        <v>130.80000000000001</v>
      </c>
      <c r="AB149" s="369">
        <v>153.19999999999999</v>
      </c>
      <c r="AC149" s="314">
        <f t="shared" si="89"/>
        <v>22.399999999999977</v>
      </c>
      <c r="AD149" s="351">
        <v>285</v>
      </c>
      <c r="AE149" s="317">
        <f t="shared" si="129"/>
        <v>78.596491228070107</v>
      </c>
      <c r="AF149" s="643" t="str">
        <f t="shared" si="130"/>
        <v xml:space="preserve">  </v>
      </c>
      <c r="AG149" s="351" t="s">
        <v>456</v>
      </c>
      <c r="AH149" s="369">
        <v>130.4</v>
      </c>
      <c r="AI149" s="369">
        <v>156.70000000000002</v>
      </c>
      <c r="AJ149" s="317">
        <f t="shared" si="90"/>
        <v>26.300000000000011</v>
      </c>
      <c r="AK149" s="351">
        <v>360</v>
      </c>
      <c r="AL149" s="317">
        <f t="shared" si="141"/>
        <v>73.055555555555586</v>
      </c>
      <c r="AM149" s="643" t="str">
        <f t="shared" si="117"/>
        <v xml:space="preserve">  </v>
      </c>
      <c r="AN149" s="354">
        <f t="shared" si="131"/>
        <v>64.688613295691312</v>
      </c>
      <c r="AO149" s="354">
        <f t="shared" si="132"/>
        <v>19.488488986560874</v>
      </c>
      <c r="AP149" s="354">
        <f t="shared" si="105"/>
        <v>30.126614242724749</v>
      </c>
      <c r="AQ149" s="351">
        <f t="shared" si="133"/>
        <v>3</v>
      </c>
      <c r="AR149" s="643" t="str">
        <f t="shared" si="134"/>
        <v xml:space="preserve">  </v>
      </c>
      <c r="AS149" s="351"/>
      <c r="AT149" s="72" t="s">
        <v>191</v>
      </c>
      <c r="AU149" s="72" t="s">
        <v>191</v>
      </c>
      <c r="AV149" s="72" t="s">
        <v>191</v>
      </c>
      <c r="AW149" s="162" t="str">
        <f t="shared" si="118"/>
        <v xml:space="preserve">  </v>
      </c>
      <c r="AX149" s="643" t="str">
        <f t="shared" si="119"/>
        <v xml:space="preserve">  </v>
      </c>
      <c r="AY149" s="72" t="s">
        <v>191</v>
      </c>
      <c r="AZ149" s="72" t="s">
        <v>191</v>
      </c>
      <c r="BA149" s="72" t="s">
        <v>191</v>
      </c>
      <c r="BB149" s="162" t="str">
        <f t="shared" si="120"/>
        <v xml:space="preserve">  </v>
      </c>
      <c r="BC149" s="643" t="str">
        <f t="shared" si="121"/>
        <v xml:space="preserve">  </v>
      </c>
      <c r="BD149" s="795" t="s">
        <v>191</v>
      </c>
      <c r="BE149" s="316" t="s">
        <v>528</v>
      </c>
      <c r="BF149" s="345">
        <v>1.932483496317341</v>
      </c>
      <c r="BG149" s="165"/>
      <c r="BH149" s="162" t="str">
        <f t="shared" si="139"/>
        <v xml:space="preserve">  </v>
      </c>
      <c r="BI149" s="643" t="str">
        <f t="shared" si="122"/>
        <v xml:space="preserve">  </v>
      </c>
      <c r="BJ149" s="345" t="s">
        <v>494</v>
      </c>
      <c r="BK149" s="345">
        <v>0.62360351569881867</v>
      </c>
      <c r="BL149" s="345"/>
      <c r="BM149" s="162" t="str">
        <f t="shared" si="140"/>
        <v xml:space="preserve">  </v>
      </c>
      <c r="BN149" s="818" t="str">
        <f t="shared" si="123"/>
        <v xml:space="preserve">  </v>
      </c>
      <c r="BO149" s="942" t="str">
        <f t="shared" si="124"/>
        <v xml:space="preserve">  </v>
      </c>
      <c r="BP149" s="835">
        <f>BK149/BF149*100</f>
        <v>32.269539009631686</v>
      </c>
      <c r="BQ149" s="343">
        <v>451.09179414572361</v>
      </c>
      <c r="BR149" s="103"/>
      <c r="BS149" s="163" t="str">
        <f t="shared" si="95"/>
        <v xml:space="preserve">  </v>
      </c>
      <c r="BT149" s="818" t="str">
        <f t="shared" si="125"/>
        <v xml:space="preserve">  </v>
      </c>
      <c r="BU149" s="350">
        <f>BQ149*(X149/1000)</f>
        <v>19.132514027559978</v>
      </c>
      <c r="BV149" s="345"/>
      <c r="BW149" s="163" t="str">
        <f t="shared" si="135"/>
        <v xml:space="preserve">  </v>
      </c>
      <c r="BX149" s="643" t="str">
        <f t="shared" si="136"/>
        <v xml:space="preserve">  </v>
      </c>
      <c r="BY149" s="315">
        <v>19.722625775316349</v>
      </c>
      <c r="BZ149" s="346"/>
      <c r="CA149" s="254">
        <v>1</v>
      </c>
      <c r="CB149" s="163" t="str">
        <f t="shared" si="98"/>
        <v xml:space="preserve">  </v>
      </c>
      <c r="CC149" s="643" t="str">
        <f t="shared" si="126"/>
        <v xml:space="preserve">  </v>
      </c>
      <c r="CD149" s="316">
        <f>BY149*(AE149/1000)</f>
        <v>1.5501291837441609</v>
      </c>
      <c r="CE149" s="345"/>
      <c r="CF149" s="174" t="str">
        <f t="shared" si="116"/>
        <v xml:space="preserve">  </v>
      </c>
      <c r="CG149" s="818" t="str">
        <f t="shared" si="127"/>
        <v xml:space="preserve">  </v>
      </c>
      <c r="CH149" s="835">
        <f>BY149/BQ149*100</f>
        <v>4.3721978611176029</v>
      </c>
      <c r="CI149" s="315">
        <v>2.2344183940350875</v>
      </c>
      <c r="CJ149" s="346"/>
      <c r="CK149" s="163" t="str">
        <f t="shared" si="142"/>
        <v>E, &lt;PRL</v>
      </c>
      <c r="CL149" s="643" t="str">
        <f t="shared" si="137"/>
        <v xml:space="preserve">  </v>
      </c>
      <c r="CM149" s="345">
        <f>CI149*(AL149/1000)</f>
        <v>0.16323667711978562</v>
      </c>
      <c r="CN149" s="346"/>
      <c r="CO149" s="174" t="str">
        <f t="shared" si="113"/>
        <v>E, &lt;PRL</v>
      </c>
      <c r="CP149" s="818" t="str">
        <f t="shared" si="138"/>
        <v>E, &lt;RL</v>
      </c>
      <c r="CQ149" s="346">
        <f>CI149/BQ149*100</f>
        <v>0.49533563302046379</v>
      </c>
      <c r="CR149" s="347">
        <f>100*CM149/BU149</f>
        <v>0.85318989906212361</v>
      </c>
      <c r="CS149" s="274"/>
    </row>
    <row r="150" spans="1:97" x14ac:dyDescent="0.25">
      <c r="A150" s="906" t="s">
        <v>2216</v>
      </c>
      <c r="B150" s="425" t="s">
        <v>1322</v>
      </c>
      <c r="C150" s="305" t="s">
        <v>601</v>
      </c>
      <c r="D150" s="305">
        <v>2</v>
      </c>
      <c r="E150" s="471"/>
      <c r="F150" s="472">
        <v>4</v>
      </c>
      <c r="G150" s="419">
        <v>88888823</v>
      </c>
      <c r="H150" s="419">
        <v>201104260800</v>
      </c>
      <c r="I150" s="419"/>
      <c r="J150" s="18" t="s">
        <v>389</v>
      </c>
      <c r="K150" s="910" t="s">
        <v>137</v>
      </c>
      <c r="L150" s="418"/>
      <c r="M150" s="18" t="s">
        <v>46</v>
      </c>
      <c r="N150" s="18"/>
      <c r="O150" s="450" t="s">
        <v>47</v>
      </c>
      <c r="P150" s="331">
        <v>40659</v>
      </c>
      <c r="Q150" s="328">
        <v>0.33333333333333298</v>
      </c>
      <c r="R150" s="385" t="s">
        <v>336</v>
      </c>
      <c r="S150" s="542" t="s">
        <v>385</v>
      </c>
      <c r="T150" s="98">
        <v>131.6</v>
      </c>
      <c r="U150" s="98">
        <v>131.5</v>
      </c>
      <c r="V150" s="137">
        <f t="shared" si="114"/>
        <v>-9.9999999999994316E-2</v>
      </c>
      <c r="W150" s="142">
        <v>1500</v>
      </c>
      <c r="X150" s="137">
        <f>V150/(W150/1000)</f>
        <v>-6.6666666666662877E-2</v>
      </c>
      <c r="Y150" s="643" t="str">
        <f t="shared" si="128"/>
        <v>&lt;MDL</v>
      </c>
      <c r="Z150" s="542" t="s">
        <v>390</v>
      </c>
      <c r="AA150" s="542" t="s">
        <v>390</v>
      </c>
      <c r="AB150" s="542" t="s">
        <v>390</v>
      </c>
      <c r="AC150" s="542" t="s">
        <v>390</v>
      </c>
      <c r="AD150" s="542" t="s">
        <v>390</v>
      </c>
      <c r="AE150" s="542" t="s">
        <v>390</v>
      </c>
      <c r="AF150" s="643" t="str">
        <f t="shared" si="130"/>
        <v xml:space="preserve">  </v>
      </c>
      <c r="AG150" s="142" t="s">
        <v>457</v>
      </c>
      <c r="AH150" s="98">
        <v>132.19999999999999</v>
      </c>
      <c r="AI150" s="98">
        <v>132.1</v>
      </c>
      <c r="AJ150" s="137">
        <f t="shared" si="90"/>
        <v>-9.9999999999994316E-2</v>
      </c>
      <c r="AK150" s="142">
        <v>1526</v>
      </c>
      <c r="AL150" s="137">
        <f t="shared" si="141"/>
        <v>-6.5530799475749885E-2</v>
      </c>
      <c r="AM150" s="643" t="str">
        <f t="shared" si="117"/>
        <v>&lt;MDL</v>
      </c>
      <c r="AN150" s="166">
        <f t="shared" si="131"/>
        <v>-6.6098733071206381E-2</v>
      </c>
      <c r="AO150" s="166">
        <f>ABS(AL150-X150)/2</f>
        <v>5.6793359545649624E-4</v>
      </c>
      <c r="AP150" s="166">
        <f t="shared" si="105"/>
        <v>-0.85922009253139053</v>
      </c>
      <c r="AQ150" s="142">
        <f t="shared" si="133"/>
        <v>2</v>
      </c>
      <c r="AR150" s="643" t="str">
        <f t="shared" si="134"/>
        <v>&lt;MDL</v>
      </c>
      <c r="AS150" s="142"/>
      <c r="AT150" s="23" t="s">
        <v>191</v>
      </c>
      <c r="AU150" s="23" t="s">
        <v>191</v>
      </c>
      <c r="AV150" s="23" t="s">
        <v>191</v>
      </c>
      <c r="AW150" s="162" t="str">
        <f t="shared" si="118"/>
        <v xml:space="preserve">  </v>
      </c>
      <c r="AX150" s="643" t="str">
        <f t="shared" si="119"/>
        <v xml:space="preserve">  </v>
      </c>
      <c r="AY150" s="23" t="s">
        <v>191</v>
      </c>
      <c r="AZ150" s="23" t="s">
        <v>191</v>
      </c>
      <c r="BA150" s="23" t="s">
        <v>191</v>
      </c>
      <c r="BB150" s="162" t="str">
        <f t="shared" si="120"/>
        <v xml:space="preserve">  </v>
      </c>
      <c r="BC150" s="643" t="str">
        <f t="shared" si="121"/>
        <v xml:space="preserve">  </v>
      </c>
      <c r="BD150" s="794" t="s">
        <v>191</v>
      </c>
      <c r="BE150" s="41" t="s">
        <v>529</v>
      </c>
      <c r="BF150" s="41">
        <v>2.7918630020723686E-3</v>
      </c>
      <c r="BG150" s="99" t="s">
        <v>88</v>
      </c>
      <c r="BH150" s="162" t="str">
        <f t="shared" si="139"/>
        <v>E, &lt;PRL</v>
      </c>
      <c r="BI150" s="643" t="str">
        <f t="shared" si="122"/>
        <v>&lt;MDL</v>
      </c>
      <c r="BJ150" s="40"/>
      <c r="BK150" s="23" t="s">
        <v>960</v>
      </c>
      <c r="BL150" s="40"/>
      <c r="BM150" s="162"/>
      <c r="BN150" s="818" t="str">
        <f t="shared" si="123"/>
        <v xml:space="preserve">  </v>
      </c>
      <c r="BO150" s="942" t="str">
        <f t="shared" si="124"/>
        <v xml:space="preserve">  </v>
      </c>
      <c r="BP150" s="836"/>
      <c r="BQ150" s="36">
        <v>5.0533280839550034E-2</v>
      </c>
      <c r="BR150" s="104"/>
      <c r="BS150" s="163" t="str">
        <f t="shared" si="95"/>
        <v>E, &lt;PRL</v>
      </c>
      <c r="BT150" s="818" t="str">
        <f>IF(BQ150&lt;BU$3,"&lt;MDL",IF(BQ150&lt;BU$4,"E, &lt;RL",IF(BQ150&gt;BU$4,"  ",)))</f>
        <v>E, &lt;RL</v>
      </c>
      <c r="BU150" s="854">
        <v>3.3688853893033353E-2</v>
      </c>
      <c r="BV150" s="40"/>
      <c r="BW150" s="163" t="str">
        <f t="shared" si="135"/>
        <v>E, &lt;PRL</v>
      </c>
      <c r="BX150" s="643" t="str">
        <f t="shared" si="136"/>
        <v>&lt;MDL</v>
      </c>
      <c r="BY150" s="882" t="s">
        <v>88</v>
      </c>
      <c r="BZ150" s="40"/>
      <c r="CA150" s="80">
        <v>1</v>
      </c>
      <c r="CB150" s="163" t="str">
        <f t="shared" si="98"/>
        <v xml:space="preserve">  </v>
      </c>
      <c r="CC150" s="643" t="s">
        <v>88</v>
      </c>
      <c r="CD150" s="25" t="s">
        <v>817</v>
      </c>
      <c r="CE150" s="40"/>
      <c r="CF150" s="174" t="str">
        <f t="shared" si="116"/>
        <v xml:space="preserve">  </v>
      </c>
      <c r="CG150" s="818" t="str">
        <f t="shared" si="127"/>
        <v xml:space="preserve">  </v>
      </c>
      <c r="CH150" s="828" t="s">
        <v>88</v>
      </c>
      <c r="CI150" s="25" t="s">
        <v>88</v>
      </c>
      <c r="CJ150" s="26"/>
      <c r="CK150" s="163" t="str">
        <f t="shared" si="142"/>
        <v xml:space="preserve">  </v>
      </c>
      <c r="CL150" s="818" t="s">
        <v>88</v>
      </c>
      <c r="CM150" s="25" t="s">
        <v>88</v>
      </c>
      <c r="CN150" s="26"/>
      <c r="CO150" s="174" t="str">
        <f t="shared" si="113"/>
        <v xml:space="preserve">  </v>
      </c>
      <c r="CP150" s="818" t="s">
        <v>88</v>
      </c>
      <c r="CQ150" s="25" t="s">
        <v>88</v>
      </c>
      <c r="CR150" s="61"/>
      <c r="CS150" s="140"/>
    </row>
    <row r="151" spans="1:97" x14ac:dyDescent="0.25">
      <c r="A151" s="906" t="s">
        <v>2217</v>
      </c>
      <c r="B151" s="425" t="s">
        <v>1323</v>
      </c>
      <c r="C151" s="305" t="s">
        <v>601</v>
      </c>
      <c r="D151" s="305">
        <v>2</v>
      </c>
      <c r="E151" s="471"/>
      <c r="F151" s="472">
        <v>4</v>
      </c>
      <c r="G151" s="419">
        <v>88888823</v>
      </c>
      <c r="H151" s="419">
        <v>201102241400</v>
      </c>
      <c r="I151" s="419"/>
      <c r="J151" s="219" t="s">
        <v>389</v>
      </c>
      <c r="K151" s="910" t="s">
        <v>137</v>
      </c>
      <c r="L151" s="418"/>
      <c r="M151" s="18" t="s">
        <v>46</v>
      </c>
      <c r="N151" s="18"/>
      <c r="O151" s="450" t="s">
        <v>47</v>
      </c>
      <c r="P151" s="292">
        <v>40598</v>
      </c>
      <c r="Q151" s="459">
        <v>0.58333333333333337</v>
      </c>
      <c r="R151" s="20" t="s">
        <v>337</v>
      </c>
      <c r="S151" s="542" t="s">
        <v>390</v>
      </c>
      <c r="T151" s="542" t="s">
        <v>390</v>
      </c>
      <c r="U151" s="542" t="s">
        <v>390</v>
      </c>
      <c r="V151" s="542" t="s">
        <v>390</v>
      </c>
      <c r="W151" s="542" t="s">
        <v>390</v>
      </c>
      <c r="X151" s="542" t="s">
        <v>390</v>
      </c>
      <c r="Y151" s="643" t="str">
        <f t="shared" si="128"/>
        <v xml:space="preserve">  </v>
      </c>
      <c r="Z151" s="542" t="s">
        <v>390</v>
      </c>
      <c r="AA151" s="542" t="s">
        <v>390</v>
      </c>
      <c r="AB151" s="542" t="s">
        <v>390</v>
      </c>
      <c r="AC151" s="542" t="s">
        <v>390</v>
      </c>
      <c r="AD151" s="542" t="s">
        <v>390</v>
      </c>
      <c r="AE151" s="542" t="s">
        <v>390</v>
      </c>
      <c r="AF151" s="643" t="str">
        <f t="shared" si="130"/>
        <v xml:space="preserve">  </v>
      </c>
      <c r="AG151" s="542" t="s">
        <v>390</v>
      </c>
      <c r="AH151" s="543" t="s">
        <v>390</v>
      </c>
      <c r="AI151" s="543" t="s">
        <v>390</v>
      </c>
      <c r="AJ151" s="542" t="s">
        <v>390</v>
      </c>
      <c r="AK151" s="542" t="s">
        <v>390</v>
      </c>
      <c r="AL151" s="542" t="s">
        <v>390</v>
      </c>
      <c r="AM151" s="643" t="str">
        <f t="shared" si="117"/>
        <v xml:space="preserve">  </v>
      </c>
      <c r="AN151" s="46"/>
      <c r="AO151" s="46"/>
      <c r="AP151" s="46"/>
      <c r="AQ151" s="105"/>
      <c r="AR151" s="643"/>
      <c r="AS151" s="105"/>
      <c r="AT151" s="105"/>
      <c r="AU151" s="105"/>
      <c r="AV151" s="105"/>
      <c r="AW151" s="105"/>
      <c r="AX151" s="105"/>
      <c r="AY151" s="105"/>
      <c r="AZ151" s="105"/>
      <c r="BA151" s="105"/>
      <c r="BB151" s="105"/>
      <c r="BC151" s="105"/>
      <c r="BD151" s="770"/>
      <c r="BE151" s="105"/>
      <c r="BF151" s="112" t="s">
        <v>960</v>
      </c>
      <c r="BG151" s="105"/>
      <c r="BH151" s="105"/>
      <c r="BI151" s="643" t="str">
        <f t="shared" si="122"/>
        <v xml:space="preserve">  </v>
      </c>
      <c r="BJ151" s="105"/>
      <c r="BK151" s="105" t="s">
        <v>960</v>
      </c>
      <c r="BL151" s="105"/>
      <c r="BM151" s="105"/>
      <c r="BN151" s="818" t="str">
        <f t="shared" si="123"/>
        <v xml:space="preserve">  </v>
      </c>
      <c r="BO151" s="942" t="str">
        <f t="shared" si="124"/>
        <v xml:space="preserve">  </v>
      </c>
      <c r="BP151" s="770"/>
      <c r="BQ151" s="105"/>
      <c r="BR151" s="105"/>
      <c r="BS151" s="105"/>
      <c r="BT151" s="105"/>
      <c r="BU151" s="105"/>
      <c r="BV151" s="105"/>
      <c r="BW151" s="105"/>
      <c r="BX151" s="105"/>
      <c r="BY151" s="105"/>
      <c r="BZ151" s="105"/>
      <c r="CA151" s="105"/>
      <c r="CB151" s="105"/>
      <c r="CC151" s="770"/>
      <c r="CD151" s="105"/>
      <c r="CE151" s="105"/>
      <c r="CF151" s="105"/>
      <c r="CG151" s="105"/>
      <c r="CH151" s="892"/>
      <c r="CI151" s="58"/>
      <c r="CJ151" s="58"/>
      <c r="CK151" s="58"/>
      <c r="CL151" s="58"/>
      <c r="CM151" s="58"/>
      <c r="CN151" s="58"/>
      <c r="CO151" s="58"/>
      <c r="CP151" s="105"/>
      <c r="CQ151" s="58"/>
      <c r="CR151" s="61"/>
      <c r="CS151" s="140"/>
    </row>
    <row r="152" spans="1:97" x14ac:dyDescent="0.25">
      <c r="A152" s="906" t="s">
        <v>2218</v>
      </c>
      <c r="B152" s="425" t="s">
        <v>1324</v>
      </c>
      <c r="C152" s="305" t="s">
        <v>601</v>
      </c>
      <c r="D152" s="305">
        <v>2</v>
      </c>
      <c r="E152" s="471"/>
      <c r="F152" s="472">
        <v>4</v>
      </c>
      <c r="G152" s="419">
        <v>88888823</v>
      </c>
      <c r="H152" s="419">
        <v>201102171900</v>
      </c>
      <c r="I152" s="419"/>
      <c r="J152" s="219" t="s">
        <v>389</v>
      </c>
      <c r="K152" s="910" t="s">
        <v>137</v>
      </c>
      <c r="L152" s="418"/>
      <c r="M152" s="18" t="s">
        <v>46</v>
      </c>
      <c r="N152" s="18"/>
      <c r="O152" s="450" t="s">
        <v>47</v>
      </c>
      <c r="P152" s="292">
        <v>40591</v>
      </c>
      <c r="Q152" s="459">
        <v>0.79166666666666663</v>
      </c>
      <c r="R152" s="20" t="s">
        <v>338</v>
      </c>
      <c r="S152" s="542" t="s">
        <v>390</v>
      </c>
      <c r="T152" s="542" t="s">
        <v>390</v>
      </c>
      <c r="U152" s="542" t="s">
        <v>390</v>
      </c>
      <c r="V152" s="542" t="s">
        <v>390</v>
      </c>
      <c r="W152" s="542" t="s">
        <v>390</v>
      </c>
      <c r="X152" s="542" t="s">
        <v>390</v>
      </c>
      <c r="Y152" s="643" t="str">
        <f t="shared" si="128"/>
        <v xml:space="preserve">  </v>
      </c>
      <c r="Z152" s="542" t="s">
        <v>390</v>
      </c>
      <c r="AA152" s="542" t="s">
        <v>390</v>
      </c>
      <c r="AB152" s="542" t="s">
        <v>390</v>
      </c>
      <c r="AC152" s="542" t="s">
        <v>390</v>
      </c>
      <c r="AD152" s="542" t="s">
        <v>390</v>
      </c>
      <c r="AE152" s="542" t="s">
        <v>390</v>
      </c>
      <c r="AF152" s="643" t="str">
        <f t="shared" si="130"/>
        <v xml:space="preserve">  </v>
      </c>
      <c r="AG152" s="542" t="s">
        <v>390</v>
      </c>
      <c r="AH152" s="543" t="s">
        <v>390</v>
      </c>
      <c r="AI152" s="543" t="s">
        <v>390</v>
      </c>
      <c r="AJ152" s="542" t="s">
        <v>390</v>
      </c>
      <c r="AK152" s="542" t="s">
        <v>390</v>
      </c>
      <c r="AL152" s="542" t="s">
        <v>390</v>
      </c>
      <c r="AM152" s="643" t="str">
        <f t="shared" si="117"/>
        <v xml:space="preserve">  </v>
      </c>
      <c r="AN152" s="46"/>
      <c r="AO152" s="46"/>
      <c r="AP152" s="46"/>
      <c r="AQ152" s="105"/>
      <c r="AR152" s="643"/>
      <c r="AS152" s="105"/>
      <c r="AT152" s="105"/>
      <c r="AU152" s="105"/>
      <c r="AV152" s="105"/>
      <c r="AW152" s="105"/>
      <c r="AX152" s="105"/>
      <c r="AY152" s="105"/>
      <c r="AZ152" s="105"/>
      <c r="BA152" s="105"/>
      <c r="BB152" s="105"/>
      <c r="BC152" s="105"/>
      <c r="BD152" s="770"/>
      <c r="BE152" s="105"/>
      <c r="BF152" s="112" t="s">
        <v>960</v>
      </c>
      <c r="BG152" s="105"/>
      <c r="BH152" s="105"/>
      <c r="BI152" s="643" t="str">
        <f t="shared" si="122"/>
        <v xml:space="preserve">  </v>
      </c>
      <c r="BJ152" s="7" t="s">
        <v>494</v>
      </c>
      <c r="BK152" s="7">
        <v>3.4501816805680651E-3</v>
      </c>
      <c r="BL152" s="7"/>
      <c r="BM152" s="7" t="str">
        <f>IF(BK152&lt;BM$7,"E, &lt;PRL",IF(BK152&gt;BM$7,"  ",))</f>
        <v>E, &lt;PRL</v>
      </c>
      <c r="BN152" s="818" t="str">
        <f t="shared" si="123"/>
        <v>&lt;MDL</v>
      </c>
      <c r="BO152" s="942" t="str">
        <f t="shared" si="124"/>
        <v>&lt;MDL</v>
      </c>
      <c r="BP152" s="770"/>
      <c r="BQ152" s="105"/>
      <c r="BR152" s="105"/>
      <c r="BS152" s="105"/>
      <c r="BT152" s="105"/>
      <c r="BU152" s="105"/>
      <c r="BV152" s="105"/>
      <c r="BW152" s="105"/>
      <c r="BX152" s="105"/>
      <c r="BY152" s="105"/>
      <c r="BZ152" s="105"/>
      <c r="CA152" s="105"/>
      <c r="CB152" s="105"/>
      <c r="CC152" s="770"/>
      <c r="CD152" s="105"/>
      <c r="CE152" s="105"/>
      <c r="CF152" s="105"/>
      <c r="CG152" s="105"/>
      <c r="CH152" s="892"/>
      <c r="CI152" s="58"/>
      <c r="CJ152" s="58"/>
      <c r="CK152" s="58"/>
      <c r="CL152" s="58"/>
      <c r="CM152" s="58"/>
      <c r="CN152" s="58"/>
      <c r="CO152" s="58"/>
      <c r="CP152" s="105"/>
      <c r="CQ152" s="58"/>
      <c r="CR152" s="61"/>
      <c r="CS152" s="140"/>
    </row>
    <row r="153" spans="1:97" s="246" customFormat="1" x14ac:dyDescent="0.25">
      <c r="A153" s="906" t="s">
        <v>2219</v>
      </c>
      <c r="B153" s="219" t="s">
        <v>1325</v>
      </c>
      <c r="C153" s="219" t="s">
        <v>601</v>
      </c>
      <c r="D153" s="219">
        <v>2</v>
      </c>
      <c r="E153" s="471"/>
      <c r="F153" s="472">
        <v>4</v>
      </c>
      <c r="G153" s="419">
        <v>88888823</v>
      </c>
      <c r="H153" s="419">
        <v>201102181400</v>
      </c>
      <c r="I153" s="419"/>
      <c r="J153" s="219" t="s">
        <v>389</v>
      </c>
      <c r="K153" s="921" t="s">
        <v>137</v>
      </c>
      <c r="L153" s="31"/>
      <c r="M153" s="18" t="s">
        <v>46</v>
      </c>
      <c r="N153" s="18"/>
      <c r="O153" s="450" t="s">
        <v>47</v>
      </c>
      <c r="P153" s="292">
        <v>40592</v>
      </c>
      <c r="Q153" s="459">
        <v>0.58333333333333337</v>
      </c>
      <c r="R153" s="18" t="s">
        <v>226</v>
      </c>
      <c r="S153" s="734" t="s">
        <v>390</v>
      </c>
      <c r="T153" s="734" t="s">
        <v>390</v>
      </c>
      <c r="U153" s="734" t="s">
        <v>390</v>
      </c>
      <c r="V153" s="734" t="s">
        <v>390</v>
      </c>
      <c r="W153" s="734" t="s">
        <v>390</v>
      </c>
      <c r="X153" s="734" t="s">
        <v>390</v>
      </c>
      <c r="Y153" s="643" t="str">
        <f t="shared" si="128"/>
        <v xml:space="preserve">  </v>
      </c>
      <c r="Z153" s="734" t="s">
        <v>390</v>
      </c>
      <c r="AA153" s="734" t="s">
        <v>390</v>
      </c>
      <c r="AB153" s="734" t="s">
        <v>390</v>
      </c>
      <c r="AC153" s="734" t="s">
        <v>390</v>
      </c>
      <c r="AD153" s="734" t="s">
        <v>390</v>
      </c>
      <c r="AE153" s="734" t="s">
        <v>390</v>
      </c>
      <c r="AF153" s="643" t="str">
        <f t="shared" si="130"/>
        <v xml:space="preserve">  </v>
      </c>
      <c r="AG153" s="734" t="s">
        <v>390</v>
      </c>
      <c r="AH153" s="735" t="s">
        <v>390</v>
      </c>
      <c r="AI153" s="735" t="s">
        <v>390</v>
      </c>
      <c r="AJ153" s="734" t="s">
        <v>390</v>
      </c>
      <c r="AK153" s="734" t="s">
        <v>390</v>
      </c>
      <c r="AL153" s="734" t="s">
        <v>390</v>
      </c>
      <c r="AM153" s="643" t="str">
        <f t="shared" si="117"/>
        <v xml:space="preserve">  </v>
      </c>
      <c r="AN153" s="46"/>
      <c r="AO153" s="46"/>
      <c r="AP153" s="46"/>
      <c r="AQ153" s="105"/>
      <c r="AR153" s="643"/>
      <c r="AS153" s="105"/>
      <c r="AT153" s="105"/>
      <c r="AU153" s="105"/>
      <c r="AV153" s="105"/>
      <c r="AW153" s="105"/>
      <c r="AX153" s="105"/>
      <c r="AY153" s="105"/>
      <c r="AZ153" s="105"/>
      <c r="BA153" s="105"/>
      <c r="BB153" s="105"/>
      <c r="BC153" s="105"/>
      <c r="BD153" s="770"/>
      <c r="BE153" s="105"/>
      <c r="BF153" s="112" t="s">
        <v>960</v>
      </c>
      <c r="BG153" s="105"/>
      <c r="BH153" s="105"/>
      <c r="BI153" s="643" t="str">
        <f t="shared" si="122"/>
        <v xml:space="preserve">  </v>
      </c>
      <c r="BJ153" s="105"/>
      <c r="BK153" s="105" t="s">
        <v>960</v>
      </c>
      <c r="BL153" s="105"/>
      <c r="BM153" s="105"/>
      <c r="BN153" s="818" t="str">
        <f t="shared" si="123"/>
        <v xml:space="preserve">  </v>
      </c>
      <c r="BO153" s="942" t="str">
        <f t="shared" si="124"/>
        <v xml:space="preserve">  </v>
      </c>
      <c r="BP153" s="770"/>
      <c r="BQ153" s="105"/>
      <c r="BR153" s="105"/>
      <c r="BS153" s="105"/>
      <c r="BT153" s="105"/>
      <c r="BU153" s="105"/>
      <c r="BV153" s="105"/>
      <c r="BW153" s="105"/>
      <c r="BX153" s="105"/>
      <c r="BY153" s="105"/>
      <c r="BZ153" s="105"/>
      <c r="CA153" s="105"/>
      <c r="CB153" s="105"/>
      <c r="CC153" s="770"/>
      <c r="CD153" s="105"/>
      <c r="CE153" s="105"/>
      <c r="CF153" s="105"/>
      <c r="CG153" s="105"/>
      <c r="CH153" s="892"/>
      <c r="CI153" s="58"/>
      <c r="CJ153" s="58"/>
      <c r="CK153" s="58"/>
      <c r="CL153" s="58"/>
      <c r="CM153" s="58"/>
      <c r="CN153" s="58"/>
      <c r="CO153" s="58"/>
      <c r="CP153" s="105"/>
      <c r="CQ153" s="58"/>
      <c r="CR153" s="87"/>
      <c r="CS153" s="140"/>
    </row>
    <row r="154" spans="1:97" x14ac:dyDescent="0.25">
      <c r="A154" s="906" t="s">
        <v>2220</v>
      </c>
      <c r="B154" s="425" t="s">
        <v>1326</v>
      </c>
      <c r="C154" s="305" t="s">
        <v>601</v>
      </c>
      <c r="D154" s="305">
        <v>2</v>
      </c>
      <c r="E154" s="471"/>
      <c r="F154" s="472">
        <v>4</v>
      </c>
      <c r="G154" s="419">
        <v>88888823</v>
      </c>
      <c r="H154" s="419">
        <v>201104210900</v>
      </c>
      <c r="I154" s="419"/>
      <c r="J154" s="219" t="s">
        <v>389</v>
      </c>
      <c r="K154" s="910" t="s">
        <v>137</v>
      </c>
      <c r="L154" s="418"/>
      <c r="M154" s="18" t="s">
        <v>46</v>
      </c>
      <c r="N154" s="18"/>
      <c r="O154" s="450" t="s">
        <v>47</v>
      </c>
      <c r="P154" s="292">
        <v>40654</v>
      </c>
      <c r="Q154" s="459">
        <v>0.375</v>
      </c>
      <c r="R154" s="20" t="s">
        <v>339</v>
      </c>
      <c r="S154" s="542" t="s">
        <v>390</v>
      </c>
      <c r="T154" s="542" t="s">
        <v>390</v>
      </c>
      <c r="U154" s="542" t="s">
        <v>390</v>
      </c>
      <c r="V154" s="542" t="s">
        <v>390</v>
      </c>
      <c r="W154" s="542" t="s">
        <v>390</v>
      </c>
      <c r="X154" s="542" t="s">
        <v>390</v>
      </c>
      <c r="Y154" s="643" t="str">
        <f t="shared" si="128"/>
        <v xml:space="preserve">  </v>
      </c>
      <c r="Z154" s="542" t="s">
        <v>390</v>
      </c>
      <c r="AA154" s="542" t="s">
        <v>390</v>
      </c>
      <c r="AB154" s="542" t="s">
        <v>390</v>
      </c>
      <c r="AC154" s="542" t="s">
        <v>390</v>
      </c>
      <c r="AD154" s="542" t="s">
        <v>390</v>
      </c>
      <c r="AE154" s="542" t="s">
        <v>390</v>
      </c>
      <c r="AF154" s="643" t="str">
        <f t="shared" si="130"/>
        <v xml:space="preserve">  </v>
      </c>
      <c r="AG154" s="542" t="s">
        <v>390</v>
      </c>
      <c r="AH154" s="543" t="s">
        <v>390</v>
      </c>
      <c r="AI154" s="543" t="s">
        <v>390</v>
      </c>
      <c r="AJ154" s="542" t="s">
        <v>390</v>
      </c>
      <c r="AK154" s="542" t="s">
        <v>390</v>
      </c>
      <c r="AL154" s="542" t="s">
        <v>390</v>
      </c>
      <c r="AM154" s="643" t="str">
        <f t="shared" si="117"/>
        <v xml:space="preserve">  </v>
      </c>
      <c r="AN154" s="46"/>
      <c r="AO154" s="46"/>
      <c r="AP154" s="46"/>
      <c r="AQ154" s="105"/>
      <c r="AR154" s="643"/>
      <c r="AS154" s="105"/>
      <c r="AT154" s="105"/>
      <c r="AU154" s="105"/>
      <c r="AV154" s="105"/>
      <c r="AW154" s="105"/>
      <c r="AX154" s="105"/>
      <c r="AY154" s="105"/>
      <c r="AZ154" s="105"/>
      <c r="BA154" s="105"/>
      <c r="BB154" s="105"/>
      <c r="BC154" s="105"/>
      <c r="BD154" s="770"/>
      <c r="BE154" s="105"/>
      <c r="BF154" s="112" t="s">
        <v>960</v>
      </c>
      <c r="BG154" s="105"/>
      <c r="BH154" s="105"/>
      <c r="BI154" s="643" t="str">
        <f t="shared" si="122"/>
        <v xml:space="preserve">  </v>
      </c>
      <c r="BJ154" s="105"/>
      <c r="BK154" s="105" t="s">
        <v>960</v>
      </c>
      <c r="BL154" s="105"/>
      <c r="BM154" s="105"/>
      <c r="BN154" s="818" t="str">
        <f t="shared" si="123"/>
        <v xml:space="preserve">  </v>
      </c>
      <c r="BO154" s="942" t="str">
        <f t="shared" si="124"/>
        <v xml:space="preserve">  </v>
      </c>
      <c r="BP154" s="770"/>
      <c r="BQ154" s="105"/>
      <c r="BR154" s="105"/>
      <c r="BS154" s="105"/>
      <c r="BT154" s="105"/>
      <c r="BU154" s="105"/>
      <c r="BV154" s="105"/>
      <c r="BW154" s="105"/>
      <c r="BX154" s="105"/>
      <c r="BY154" s="105"/>
      <c r="BZ154" s="105"/>
      <c r="CA154" s="105"/>
      <c r="CB154" s="105"/>
      <c r="CC154" s="770"/>
      <c r="CD154" s="105"/>
      <c r="CE154" s="105"/>
      <c r="CF154" s="105"/>
      <c r="CG154" s="105"/>
      <c r="CH154" s="892"/>
      <c r="CI154" s="58"/>
      <c r="CJ154" s="58"/>
      <c r="CK154" s="58"/>
      <c r="CL154" s="58"/>
      <c r="CM154" s="58"/>
      <c r="CN154" s="58"/>
      <c r="CO154" s="58"/>
      <c r="CP154" s="105"/>
      <c r="CQ154" s="58"/>
      <c r="CR154" s="61"/>
      <c r="CS154" s="140"/>
    </row>
    <row r="155" spans="1:97" ht="30" x14ac:dyDescent="0.25">
      <c r="A155" s="906" t="s">
        <v>2221</v>
      </c>
      <c r="B155" s="425" t="s">
        <v>1327</v>
      </c>
      <c r="C155" s="305" t="s">
        <v>599</v>
      </c>
      <c r="D155" s="219">
        <v>9</v>
      </c>
      <c r="E155" s="471"/>
      <c r="F155" s="472">
        <v>1</v>
      </c>
      <c r="G155" s="419">
        <v>11452600</v>
      </c>
      <c r="H155" s="419">
        <v>201105241030</v>
      </c>
      <c r="I155" s="419"/>
      <c r="J155" s="219" t="s">
        <v>389</v>
      </c>
      <c r="K155" s="926" t="s">
        <v>2614</v>
      </c>
      <c r="L155" s="413" t="s">
        <v>1694</v>
      </c>
      <c r="M155" s="219" t="s">
        <v>343</v>
      </c>
      <c r="N155" s="219"/>
      <c r="O155" s="219"/>
      <c r="P155" s="331">
        <v>40687</v>
      </c>
      <c r="Q155" s="328">
        <v>0.4375</v>
      </c>
      <c r="R155" s="305" t="s">
        <v>532</v>
      </c>
      <c r="S155" s="3" t="s">
        <v>536</v>
      </c>
      <c r="T155" s="3">
        <v>131.6</v>
      </c>
      <c r="U155" s="3">
        <v>141.19999999999999</v>
      </c>
      <c r="V155" s="7">
        <f t="shared" ref="V155:V201" si="143">U155-T155</f>
        <v>9.5999999999999943</v>
      </c>
      <c r="W155" s="3">
        <v>870</v>
      </c>
      <c r="X155" s="138">
        <f t="shared" ref="X155:X201" si="144">V155/(W155/1000)</f>
        <v>11.034482758620683</v>
      </c>
      <c r="Y155" s="643" t="str">
        <f t="shared" si="128"/>
        <v xml:space="preserve">  </v>
      </c>
      <c r="Z155" s="1" t="s">
        <v>539</v>
      </c>
      <c r="AA155" s="3">
        <v>130.6</v>
      </c>
      <c r="AB155" s="544">
        <v>139</v>
      </c>
      <c r="AC155" s="7">
        <f t="shared" ref="AC155:AC201" si="145">AB155-AA155</f>
        <v>8.4000000000000057</v>
      </c>
      <c r="AD155" s="1">
        <v>1061</v>
      </c>
      <c r="AE155" s="138">
        <f t="shared" ref="AE155:AE201" si="146">AC155/(AD155/1000)</f>
        <v>7.91705937794534</v>
      </c>
      <c r="AF155" s="643" t="str">
        <f t="shared" si="130"/>
        <v xml:space="preserve">  </v>
      </c>
      <c r="AG155" s="1" t="s">
        <v>542</v>
      </c>
      <c r="AH155" s="3">
        <v>131.6</v>
      </c>
      <c r="AI155" s="3">
        <v>140.69999999999999</v>
      </c>
      <c r="AJ155" s="138">
        <f t="shared" ref="AJ155:AJ201" si="147">AI155-AH155</f>
        <v>9.0999999999999943</v>
      </c>
      <c r="AK155" s="1">
        <v>914</v>
      </c>
      <c r="AL155" s="138">
        <f t="shared" ref="AL155:AL201" si="148">AJ155/(AK155/1000)</f>
        <v>9.9562363238511971</v>
      </c>
      <c r="AM155" s="643" t="str">
        <f t="shared" si="117"/>
        <v xml:space="preserve">  </v>
      </c>
      <c r="AN155" s="2">
        <f t="shared" ref="AN155:AN201" si="149">AVERAGE(X155,AE155,AL155)</f>
        <v>9.6359261534724059</v>
      </c>
      <c r="AO155" s="2">
        <f t="shared" ref="AO155:AO201" si="150">STDEV(X155,AE155,AL155)</f>
        <v>1.5832027941901143</v>
      </c>
      <c r="AP155" s="2">
        <f>AO155/AN155*100</f>
        <v>16.43020887638902</v>
      </c>
      <c r="AQ155" s="1">
        <f t="shared" ref="AQ155:AQ201" si="151">COUNT(X155,AE155,AL155)</f>
        <v>3</v>
      </c>
      <c r="AR155" s="643" t="str">
        <f t="shared" si="134"/>
        <v xml:space="preserve">  </v>
      </c>
      <c r="AT155" s="23" t="s">
        <v>191</v>
      </c>
      <c r="AU155" s="23" t="s">
        <v>191</v>
      </c>
      <c r="AV155" s="23" t="s">
        <v>191</v>
      </c>
      <c r="AW155" s="162" t="str">
        <f t="shared" ref="AW155:AW218" si="152">IF(AU155&lt;AW$7,"E, &lt;PRL",IF(AU155&gt;AW$7,"  ",))</f>
        <v xml:space="preserve">  </v>
      </c>
      <c r="AX155" s="643" t="str">
        <f t="shared" si="119"/>
        <v xml:space="preserve">  </v>
      </c>
      <c r="AY155" s="23" t="s">
        <v>191</v>
      </c>
      <c r="AZ155" s="23" t="s">
        <v>191</v>
      </c>
      <c r="BA155" s="23" t="s">
        <v>191</v>
      </c>
      <c r="BB155" s="162" t="str">
        <f t="shared" ref="BB155:BB218" si="153">IF(AZ155&lt;BB$7,"E, &lt;PRL",IF(AZ155&gt;BB$7,"  ",))</f>
        <v xml:space="preserve">  </v>
      </c>
      <c r="BC155" s="643" t="str">
        <f t="shared" si="121"/>
        <v xml:space="preserve">  </v>
      </c>
      <c r="BD155" s="794" t="s">
        <v>191</v>
      </c>
      <c r="BE155" s="246" t="s">
        <v>545</v>
      </c>
      <c r="BF155" s="6">
        <v>1.0808752371431418</v>
      </c>
      <c r="BH155" s="162" t="str">
        <f t="shared" ref="BH155:BH201" si="154">IF(BF155&lt;BH$7,"E, &lt;PRL",IF(BF155&gt;BH$7,"  ",))</f>
        <v xml:space="preserve">  </v>
      </c>
      <c r="BI155" s="643" t="str">
        <f t="shared" si="122"/>
        <v xml:space="preserve">  </v>
      </c>
      <c r="BJ155" s="22" t="s">
        <v>494</v>
      </c>
      <c r="BK155" s="110">
        <v>5.5710740263843983E-2</v>
      </c>
      <c r="BL155" s="24"/>
      <c r="BM155" s="162" t="str">
        <f t="shared" ref="BM155:BM201" si="155">IF(BK155&lt;BM$7,"E, &lt;PRL",IF(BK155&gt;BM$7,"  ",))</f>
        <v xml:space="preserve">  </v>
      </c>
      <c r="BN155" s="818" t="str">
        <f t="shared" si="123"/>
        <v xml:space="preserve">  </v>
      </c>
      <c r="BO155" s="942" t="str">
        <f t="shared" si="124"/>
        <v xml:space="preserve">  </v>
      </c>
      <c r="BP155" s="793">
        <f>BK155/BF155*100</f>
        <v>5.1542248679036149</v>
      </c>
      <c r="BQ155" s="34">
        <v>249.14498887826082</v>
      </c>
      <c r="BS155" s="163" t="str">
        <f t="shared" ref="BS155:BS201" si="156">IF(BQ155&lt;BS$7,"E, &lt;PRL",IF(BQ155&gt;BS$7,"  ",))</f>
        <v xml:space="preserve">  </v>
      </c>
      <c r="BT155" s="818" t="str">
        <f t="shared" si="125"/>
        <v xml:space="preserve">  </v>
      </c>
      <c r="BU155" s="10">
        <f>BQ155*(X155/1000)</f>
        <v>2.7491860841739109</v>
      </c>
      <c r="BW155" s="163" t="str">
        <f t="shared" ref="BW155:BW218" si="157">IF(BU155&lt;BW$7,"E, &lt;PRL",IF(BU155&gt;BW$7,"  ",))</f>
        <v>E, &lt;PRL</v>
      </c>
      <c r="BX155" s="643" t="str">
        <f t="shared" si="136"/>
        <v>E, &lt;RL</v>
      </c>
      <c r="BY155" s="8">
        <v>16.250630138339442</v>
      </c>
      <c r="BZ155" s="24"/>
      <c r="CA155" s="80">
        <v>1</v>
      </c>
      <c r="CB155" s="163" t="str">
        <f t="shared" ref="CB155:CB201" si="158">IF(BY155&lt;CB$7,"E, &lt;PRL",IF(BY155&gt;CB$7,"  ",))</f>
        <v xml:space="preserve">  </v>
      </c>
      <c r="CC155" s="643" t="str">
        <f t="shared" si="126"/>
        <v xml:space="preserve">  </v>
      </c>
      <c r="CD155" s="6">
        <f>BY155*(AE155/1000)</f>
        <v>0.12865720373426145</v>
      </c>
      <c r="CE155" s="24"/>
      <c r="CF155" s="174" t="str">
        <f t="shared" ref="CF155:CF186" si="159">IF(CD155&lt;CF$7,"E, &lt;PRL",IF(CD155&gt;CF$7,"  ",))</f>
        <v xml:space="preserve">  </v>
      </c>
      <c r="CG155" s="818" t="str">
        <f t="shared" si="127"/>
        <v>E, &lt;RL</v>
      </c>
      <c r="CH155" s="793">
        <f>BY155/BQ155*100</f>
        <v>6.5225594989911482</v>
      </c>
      <c r="CI155" s="24">
        <v>5.6693511851824292</v>
      </c>
      <c r="CK155" s="163" t="str">
        <f t="shared" ref="CK155:CK160" si="160">IF(CI155&lt;CK$7,"E, &lt;PRL",IF(CI155&gt;CK$7,"  ",))</f>
        <v xml:space="preserve">  </v>
      </c>
      <c r="CL155" s="643" t="str">
        <f t="shared" si="137"/>
        <v xml:space="preserve">  </v>
      </c>
      <c r="CM155" s="24">
        <f>CI155*(AL155/1000)</f>
        <v>5.6445400202582138E-2</v>
      </c>
      <c r="CO155" s="174" t="str">
        <f t="shared" ref="CO155:CO160" si="161">IF(CM155&lt;CO$7,"E, &lt;PRL",IF(CM155&gt;CO$7,"  ",))</f>
        <v>E, &lt;PRL</v>
      </c>
      <c r="CP155" s="818" t="str">
        <f t="shared" si="138"/>
        <v>&lt;MDL</v>
      </c>
      <c r="CQ155" s="11">
        <f>CI155/BQ155*100</f>
        <v>2.2755228634972191</v>
      </c>
      <c r="CR155" s="61" t="s">
        <v>2618</v>
      </c>
    </row>
    <row r="156" spans="1:97" x14ac:dyDescent="0.25">
      <c r="A156" s="906" t="s">
        <v>2222</v>
      </c>
      <c r="B156" s="425" t="s">
        <v>1328</v>
      </c>
      <c r="C156" s="305" t="s">
        <v>599</v>
      </c>
      <c r="D156" s="219">
        <v>9</v>
      </c>
      <c r="E156" s="471"/>
      <c r="F156" s="472">
        <v>1</v>
      </c>
      <c r="G156" s="419">
        <v>384043121402301</v>
      </c>
      <c r="H156" s="419">
        <v>201105241140</v>
      </c>
      <c r="I156" s="419"/>
      <c r="J156" s="219" t="s">
        <v>389</v>
      </c>
      <c r="K156" s="911" t="s">
        <v>115</v>
      </c>
      <c r="L156" s="414"/>
      <c r="M156" s="219" t="s">
        <v>115</v>
      </c>
      <c r="N156" s="219"/>
      <c r="O156" s="219"/>
      <c r="P156" s="331">
        <v>40687</v>
      </c>
      <c r="Q156" s="328">
        <v>0.48611111111111099</v>
      </c>
      <c r="R156" s="305" t="s">
        <v>533</v>
      </c>
      <c r="S156" s="3" t="s">
        <v>537</v>
      </c>
      <c r="T156" s="3">
        <v>131.6</v>
      </c>
      <c r="U156" s="3">
        <v>178</v>
      </c>
      <c r="V156" s="7">
        <f t="shared" si="143"/>
        <v>46.400000000000006</v>
      </c>
      <c r="W156" s="3">
        <v>325</v>
      </c>
      <c r="X156" s="138">
        <f t="shared" si="144"/>
        <v>142.76923076923077</v>
      </c>
      <c r="Y156" s="643" t="str">
        <f t="shared" si="128"/>
        <v xml:space="preserve">  </v>
      </c>
      <c r="Z156" s="1" t="s">
        <v>540</v>
      </c>
      <c r="AA156" s="3">
        <v>130.30000000000001</v>
      </c>
      <c r="AB156" s="544">
        <v>176.6</v>
      </c>
      <c r="AC156" s="7">
        <f t="shared" si="145"/>
        <v>46.299999999999983</v>
      </c>
      <c r="AD156" s="1">
        <v>397</v>
      </c>
      <c r="AE156" s="138">
        <f t="shared" si="146"/>
        <v>116.62468513853899</v>
      </c>
      <c r="AF156" s="643" t="str">
        <f t="shared" si="130"/>
        <v xml:space="preserve">  </v>
      </c>
      <c r="AG156" s="1" t="s">
        <v>543</v>
      </c>
      <c r="AH156" s="3">
        <v>131.4</v>
      </c>
      <c r="AI156" s="3">
        <v>182.7</v>
      </c>
      <c r="AJ156" s="138">
        <f t="shared" si="147"/>
        <v>51.299999999999983</v>
      </c>
      <c r="AK156" s="1">
        <v>420</v>
      </c>
      <c r="AL156" s="138">
        <f t="shared" si="148"/>
        <v>122.14285714285711</v>
      </c>
      <c r="AM156" s="643" t="str">
        <f t="shared" si="117"/>
        <v xml:space="preserve">  </v>
      </c>
      <c r="AN156" s="2">
        <f t="shared" si="149"/>
        <v>127.17892435020896</v>
      </c>
      <c r="AO156" s="2">
        <f t="shared" si="150"/>
        <v>13.780631199134335</v>
      </c>
      <c r="AP156" s="2">
        <f>AO156/AN156*100</f>
        <v>10.83562490368845</v>
      </c>
      <c r="AQ156" s="1">
        <f t="shared" si="151"/>
        <v>3</v>
      </c>
      <c r="AR156" s="643" t="str">
        <f t="shared" si="134"/>
        <v xml:space="preserve">  </v>
      </c>
      <c r="AT156" s="23" t="s">
        <v>191</v>
      </c>
      <c r="AU156" s="23" t="s">
        <v>191</v>
      </c>
      <c r="AV156" s="23" t="s">
        <v>191</v>
      </c>
      <c r="AW156" s="162" t="str">
        <f t="shared" si="152"/>
        <v xml:space="preserve">  </v>
      </c>
      <c r="AX156" s="643" t="str">
        <f t="shared" si="119"/>
        <v xml:space="preserve">  </v>
      </c>
      <c r="AY156" s="23" t="s">
        <v>191</v>
      </c>
      <c r="AZ156" s="23" t="s">
        <v>191</v>
      </c>
      <c r="BA156" s="23" t="s">
        <v>191</v>
      </c>
      <c r="BB156" s="162" t="str">
        <f t="shared" si="153"/>
        <v xml:space="preserve">  </v>
      </c>
      <c r="BC156" s="643" t="str">
        <f t="shared" si="121"/>
        <v xml:space="preserve">  </v>
      </c>
      <c r="BD156" s="794" t="s">
        <v>191</v>
      </c>
      <c r="BE156" s="246" t="s">
        <v>95</v>
      </c>
      <c r="BF156" s="116">
        <v>6.8943455268738324E-2</v>
      </c>
      <c r="BG156" s="160"/>
      <c r="BH156" s="162" t="str">
        <f t="shared" si="154"/>
        <v>E, &lt;PRL</v>
      </c>
      <c r="BI156" s="643" t="str">
        <f t="shared" si="122"/>
        <v>&lt;MDL</v>
      </c>
      <c r="BJ156" s="22" t="s">
        <v>494</v>
      </c>
      <c r="BK156" s="110">
        <v>0.15702843574556871</v>
      </c>
      <c r="BL156" s="40"/>
      <c r="BM156" s="162" t="str">
        <f t="shared" si="155"/>
        <v xml:space="preserve">  </v>
      </c>
      <c r="BN156" s="818" t="str">
        <f t="shared" si="123"/>
        <v xml:space="preserve">  </v>
      </c>
      <c r="BO156" s="942" t="str">
        <f t="shared" si="124"/>
        <v xml:space="preserve">  </v>
      </c>
      <c r="BP156" s="798">
        <f>BK156/BF156*100</f>
        <v>227.76409324638473</v>
      </c>
      <c r="BQ156" s="34">
        <v>273.33317893113934</v>
      </c>
      <c r="BS156" s="163" t="str">
        <f t="shared" si="156"/>
        <v xml:space="preserve">  </v>
      </c>
      <c r="BT156" s="818" t="str">
        <f t="shared" si="125"/>
        <v xml:space="preserve">  </v>
      </c>
      <c r="BU156" s="10">
        <f>BQ156*(X156/1000)</f>
        <v>39.023567699707286</v>
      </c>
      <c r="BW156" s="163" t="str">
        <f t="shared" si="157"/>
        <v xml:space="preserve">  </v>
      </c>
      <c r="BX156" s="643" t="str">
        <f t="shared" si="136"/>
        <v xml:space="preserve">  </v>
      </c>
      <c r="BY156" s="8">
        <v>7.6601501922048278</v>
      </c>
      <c r="BZ156" s="24"/>
      <c r="CA156" s="80">
        <v>1</v>
      </c>
      <c r="CB156" s="163" t="str">
        <f t="shared" si="158"/>
        <v xml:space="preserve">  </v>
      </c>
      <c r="CC156" s="643" t="str">
        <f t="shared" si="126"/>
        <v xml:space="preserve">  </v>
      </c>
      <c r="CD156" s="6">
        <f>BY156*(AE156/1000)</f>
        <v>0.89336260427980696</v>
      </c>
      <c r="CE156" s="24"/>
      <c r="CF156" s="174" t="str">
        <f t="shared" si="159"/>
        <v xml:space="preserve">  </v>
      </c>
      <c r="CG156" s="818" t="str">
        <f t="shared" si="127"/>
        <v xml:space="preserve">  </v>
      </c>
      <c r="CH156" s="793">
        <f>BY156/BQ156*100</f>
        <v>2.8024955558485805</v>
      </c>
      <c r="CI156" s="24">
        <v>2.0818100259714964</v>
      </c>
      <c r="CK156" s="163" t="str">
        <f t="shared" si="160"/>
        <v>E, &lt;PRL</v>
      </c>
      <c r="CL156" s="643" t="str">
        <f t="shared" si="137"/>
        <v xml:space="preserve">  </v>
      </c>
      <c r="CM156" s="24">
        <f>CI156*(AL156/1000)</f>
        <v>0.25427822460080413</v>
      </c>
      <c r="CO156" s="174" t="str">
        <f t="shared" si="161"/>
        <v xml:space="preserve">  </v>
      </c>
      <c r="CP156" s="818" t="str">
        <f t="shared" si="138"/>
        <v xml:space="preserve">  </v>
      </c>
      <c r="CQ156" s="11">
        <f>CI156/BQ156*100</f>
        <v>0.7616382446186547</v>
      </c>
      <c r="CR156" s="61">
        <f>100*CM156/BU156</f>
        <v>0.65160168480113489</v>
      </c>
    </row>
    <row r="157" spans="1:97" x14ac:dyDescent="0.25">
      <c r="A157" s="906" t="s">
        <v>2223</v>
      </c>
      <c r="B157" s="425" t="s">
        <v>1329</v>
      </c>
      <c r="C157" s="305" t="s">
        <v>601</v>
      </c>
      <c r="D157" s="305">
        <v>2</v>
      </c>
      <c r="E157" s="471"/>
      <c r="F157" s="472">
        <v>4</v>
      </c>
      <c r="G157" s="419">
        <v>88888823</v>
      </c>
      <c r="H157" s="419">
        <v>201105251500</v>
      </c>
      <c r="I157" s="419"/>
      <c r="J157" s="31" t="s">
        <v>389</v>
      </c>
      <c r="K157" s="910" t="s">
        <v>137</v>
      </c>
      <c r="L157" s="418"/>
      <c r="M157" s="31" t="s">
        <v>535</v>
      </c>
      <c r="N157" s="31"/>
      <c r="O157" s="31" t="s">
        <v>47</v>
      </c>
      <c r="P157" s="331">
        <v>40688</v>
      </c>
      <c r="Q157" s="328">
        <v>0.625</v>
      </c>
      <c r="R157" s="385" t="s">
        <v>534</v>
      </c>
      <c r="S157" s="98" t="s">
        <v>538</v>
      </c>
      <c r="T157" s="98">
        <v>132.80000000000001</v>
      </c>
      <c r="U157" s="98">
        <v>133.1</v>
      </c>
      <c r="V157" s="137">
        <f t="shared" si="143"/>
        <v>0.29999999999998295</v>
      </c>
      <c r="W157" s="98">
        <v>1286</v>
      </c>
      <c r="X157" s="137">
        <f t="shared" si="144"/>
        <v>0.23328149300154194</v>
      </c>
      <c r="Y157" s="643" t="str">
        <f t="shared" si="128"/>
        <v>&lt;MDL</v>
      </c>
      <c r="Z157" s="142" t="s">
        <v>541</v>
      </c>
      <c r="AA157" s="98">
        <v>133.1</v>
      </c>
      <c r="AB157" s="98">
        <v>132.20000000000002</v>
      </c>
      <c r="AC157" s="137">
        <f t="shared" si="145"/>
        <v>-0.89999999999997726</v>
      </c>
      <c r="AD157" s="142">
        <v>1232</v>
      </c>
      <c r="AE157" s="137">
        <f t="shared" si="146"/>
        <v>-0.73051948051946203</v>
      </c>
      <c r="AF157" s="643" t="str">
        <f t="shared" si="130"/>
        <v>&lt;MDL</v>
      </c>
      <c r="AG157" s="142" t="s">
        <v>544</v>
      </c>
      <c r="AH157" s="98">
        <v>132.9</v>
      </c>
      <c r="AI157" s="98">
        <v>133.6</v>
      </c>
      <c r="AJ157" s="137">
        <f t="shared" si="147"/>
        <v>0.69999999999998863</v>
      </c>
      <c r="AK157" s="142">
        <v>1110</v>
      </c>
      <c r="AL157" s="137">
        <f t="shared" si="148"/>
        <v>0.6306306306306203</v>
      </c>
      <c r="AM157" s="643" t="str">
        <f t="shared" si="117"/>
        <v>E, &lt;RL</v>
      </c>
      <c r="AN157" s="166">
        <f t="shared" si="149"/>
        <v>4.446421437090007E-2</v>
      </c>
      <c r="AO157" s="166">
        <f t="shared" si="150"/>
        <v>0.69994384046370561</v>
      </c>
      <c r="AP157" s="166">
        <f>AO157/AN157*100</f>
        <v>1574.1734119602236</v>
      </c>
      <c r="AQ157" s="142">
        <f t="shared" si="151"/>
        <v>3</v>
      </c>
      <c r="AR157" s="643" t="str">
        <f t="shared" si="134"/>
        <v>&lt;MDL</v>
      </c>
      <c r="AS157" s="142"/>
      <c r="AT157" s="23" t="s">
        <v>191</v>
      </c>
      <c r="AU157" s="23" t="s">
        <v>191</v>
      </c>
      <c r="AV157" s="23" t="s">
        <v>191</v>
      </c>
      <c r="AW157" s="162" t="str">
        <f t="shared" si="152"/>
        <v xml:space="preserve">  </v>
      </c>
      <c r="AX157" s="643" t="str">
        <f t="shared" si="119"/>
        <v xml:space="preserve">  </v>
      </c>
      <c r="AY157" s="23" t="s">
        <v>191</v>
      </c>
      <c r="AZ157" s="23" t="s">
        <v>191</v>
      </c>
      <c r="BA157" s="23" t="s">
        <v>191</v>
      </c>
      <c r="BB157" s="162" t="str">
        <f t="shared" si="153"/>
        <v xml:space="preserve">  </v>
      </c>
      <c r="BC157" s="643" t="str">
        <f t="shared" si="121"/>
        <v xml:space="preserve">  </v>
      </c>
      <c r="BD157" s="794" t="s">
        <v>191</v>
      </c>
      <c r="BE157" s="140" t="s">
        <v>546</v>
      </c>
      <c r="BF157" s="41">
        <v>3.4463636177272848E-2</v>
      </c>
      <c r="BG157" s="99" t="s">
        <v>88</v>
      </c>
      <c r="BH157" s="162" t="str">
        <f t="shared" si="154"/>
        <v>E, &lt;PRL</v>
      </c>
      <c r="BI157" s="643" t="str">
        <f t="shared" si="122"/>
        <v>&lt;MDL</v>
      </c>
      <c r="BJ157" s="22" t="s">
        <v>494</v>
      </c>
      <c r="BK157" s="110">
        <v>4.3939981052646352E-3</v>
      </c>
      <c r="BL157" s="40"/>
      <c r="BM157" s="162" t="str">
        <f t="shared" si="155"/>
        <v>E, &lt;PRL</v>
      </c>
      <c r="BN157" s="818" t="str">
        <f t="shared" si="123"/>
        <v>&lt;MDL</v>
      </c>
      <c r="BO157" s="942" t="str">
        <f t="shared" si="124"/>
        <v>&lt;MDL</v>
      </c>
      <c r="BP157" s="836" t="s">
        <v>88</v>
      </c>
      <c r="BQ157" s="36">
        <v>0.11333634075192754</v>
      </c>
      <c r="BR157" s="104"/>
      <c r="BS157" s="163" t="str">
        <f t="shared" si="156"/>
        <v>E, &lt;PRL</v>
      </c>
      <c r="BT157" s="818" t="str">
        <f>IF(BQ157&lt;BU$3,"&lt;MDL",IF(BQ157&lt;BU$4,"E, &lt;RL",IF(BQ157&gt;BU$4,"  ",)))</f>
        <v>E, &lt;RL</v>
      </c>
      <c r="BU157" s="854">
        <v>8.8130902606475534E-2</v>
      </c>
      <c r="BV157" s="15"/>
      <c r="BW157" s="163" t="str">
        <f t="shared" si="157"/>
        <v>E, &lt;PRL</v>
      </c>
      <c r="BX157" s="643" t="str">
        <f t="shared" si="136"/>
        <v>&lt;MDL</v>
      </c>
      <c r="BY157" s="25" t="s">
        <v>88</v>
      </c>
      <c r="BZ157" s="40"/>
      <c r="CA157" s="80">
        <v>1</v>
      </c>
      <c r="CB157" s="163" t="str">
        <f t="shared" si="158"/>
        <v xml:space="preserve">  </v>
      </c>
      <c r="CC157" s="643" t="s">
        <v>88</v>
      </c>
      <c r="CD157" s="41" t="s">
        <v>817</v>
      </c>
      <c r="CE157" s="40"/>
      <c r="CF157" s="174" t="str">
        <f t="shared" si="159"/>
        <v xml:space="preserve">  </v>
      </c>
      <c r="CG157" s="818" t="str">
        <f t="shared" si="127"/>
        <v xml:space="preserve">  </v>
      </c>
      <c r="CH157" s="828" t="s">
        <v>88</v>
      </c>
      <c r="CI157" s="25" t="s">
        <v>88</v>
      </c>
      <c r="CJ157" s="140"/>
      <c r="CK157" s="163" t="str">
        <f t="shared" si="160"/>
        <v xml:space="preserve">  </v>
      </c>
      <c r="CL157" s="818" t="s">
        <v>88</v>
      </c>
      <c r="CM157" s="25" t="s">
        <v>88</v>
      </c>
      <c r="CN157" s="140"/>
      <c r="CO157" s="174" t="str">
        <f t="shared" si="161"/>
        <v xml:space="preserve">  </v>
      </c>
      <c r="CP157" s="818" t="s">
        <v>88</v>
      </c>
      <c r="CQ157" s="25" t="s">
        <v>88</v>
      </c>
      <c r="CR157" s="61"/>
      <c r="CS157" s="140"/>
    </row>
    <row r="158" spans="1:97" ht="30" x14ac:dyDescent="0.25">
      <c r="A158" s="906" t="s">
        <v>2224</v>
      </c>
      <c r="B158" s="425" t="s">
        <v>1330</v>
      </c>
      <c r="C158" s="20" t="s">
        <v>599</v>
      </c>
      <c r="D158" s="219">
        <v>7</v>
      </c>
      <c r="E158" s="471"/>
      <c r="F158" s="472">
        <v>1</v>
      </c>
      <c r="G158" s="233">
        <v>11452600</v>
      </c>
      <c r="H158" s="233">
        <v>201110261250</v>
      </c>
      <c r="I158" s="233"/>
      <c r="J158" s="20" t="s">
        <v>571</v>
      </c>
      <c r="K158" s="926" t="s">
        <v>2614</v>
      </c>
      <c r="L158" s="413" t="s">
        <v>1694</v>
      </c>
      <c r="M158" s="18" t="s">
        <v>547</v>
      </c>
      <c r="N158" s="233"/>
      <c r="O158" s="18"/>
      <c r="P158" s="450">
        <v>40842</v>
      </c>
      <c r="Q158" s="464">
        <v>0.53472222222222221</v>
      </c>
      <c r="R158" s="20" t="s">
        <v>552</v>
      </c>
      <c r="S158" s="142" t="s">
        <v>552</v>
      </c>
      <c r="T158" s="221">
        <v>133.30000000000001</v>
      </c>
      <c r="U158" s="502">
        <v>138.30000000000001</v>
      </c>
      <c r="V158" s="137">
        <f t="shared" si="143"/>
        <v>5</v>
      </c>
      <c r="W158" s="221">
        <v>418.2</v>
      </c>
      <c r="X158" s="137">
        <f t="shared" si="144"/>
        <v>11.956001912960305</v>
      </c>
      <c r="Y158" s="643" t="str">
        <f t="shared" si="128"/>
        <v xml:space="preserve">  </v>
      </c>
      <c r="Z158" s="142" t="s">
        <v>552</v>
      </c>
      <c r="AA158" s="98">
        <v>134.1</v>
      </c>
      <c r="AB158" s="137">
        <v>139.4</v>
      </c>
      <c r="AC158" s="137">
        <f t="shared" si="145"/>
        <v>5.3000000000000114</v>
      </c>
      <c r="AD158" s="142">
        <v>394.9</v>
      </c>
      <c r="AE158" s="137">
        <f t="shared" si="146"/>
        <v>13.421119270701473</v>
      </c>
      <c r="AF158" s="643" t="str">
        <f t="shared" si="130"/>
        <v xml:space="preserve">  </v>
      </c>
      <c r="AG158" s="142" t="s">
        <v>552</v>
      </c>
      <c r="AH158" s="98">
        <v>134.19999999999999</v>
      </c>
      <c r="AI158" s="137">
        <v>141.30000000000001</v>
      </c>
      <c r="AJ158" s="137">
        <f t="shared" si="147"/>
        <v>7.1000000000000227</v>
      </c>
      <c r="AK158" s="98">
        <v>533.79999999999995</v>
      </c>
      <c r="AL158" s="137">
        <f t="shared" si="148"/>
        <v>13.300861745972318</v>
      </c>
      <c r="AM158" s="643" t="str">
        <f t="shared" si="117"/>
        <v xml:space="preserve">  </v>
      </c>
      <c r="AN158" s="166">
        <f t="shared" si="149"/>
        <v>12.892660976544699</v>
      </c>
      <c r="AO158" s="166">
        <f t="shared" si="150"/>
        <v>0.81339604075111549</v>
      </c>
      <c r="AP158" s="166">
        <f>AO158/AN158*100</f>
        <v>6.3089849506700508</v>
      </c>
      <c r="AQ158" s="142">
        <f t="shared" si="151"/>
        <v>3</v>
      </c>
      <c r="AR158" s="643" t="str">
        <f t="shared" si="134"/>
        <v xml:space="preserve">  </v>
      </c>
      <c r="AS158" s="142"/>
      <c r="AT158" s="23" t="s">
        <v>191</v>
      </c>
      <c r="AU158" s="23" t="s">
        <v>191</v>
      </c>
      <c r="AV158" s="23" t="s">
        <v>191</v>
      </c>
      <c r="AW158" s="162" t="str">
        <f t="shared" si="152"/>
        <v xml:space="preserve">  </v>
      </c>
      <c r="AX158" s="643" t="str">
        <f t="shared" si="119"/>
        <v xml:space="preserve">  </v>
      </c>
      <c r="AY158" s="23" t="s">
        <v>191</v>
      </c>
      <c r="AZ158" s="23" t="s">
        <v>191</v>
      </c>
      <c r="BA158" s="23" t="s">
        <v>191</v>
      </c>
      <c r="BB158" s="162" t="str">
        <f t="shared" si="153"/>
        <v xml:space="preserve">  </v>
      </c>
      <c r="BC158" s="643" t="str">
        <f t="shared" si="121"/>
        <v xml:space="preserve">  </v>
      </c>
      <c r="BD158" s="794" t="s">
        <v>191</v>
      </c>
      <c r="BE158" s="140" t="s">
        <v>494</v>
      </c>
      <c r="BF158" s="40">
        <v>0.72293888638872461</v>
      </c>
      <c r="BG158" s="40"/>
      <c r="BH158" s="162" t="str">
        <f t="shared" si="154"/>
        <v>E, &lt;PRL</v>
      </c>
      <c r="BI158" s="643" t="str">
        <f t="shared" si="122"/>
        <v>E, &lt;RL</v>
      </c>
      <c r="BJ158" s="15"/>
      <c r="BK158" s="40">
        <v>7.4010128934024949E-2</v>
      </c>
      <c r="BL158" s="40"/>
      <c r="BM158" s="162" t="str">
        <f t="shared" si="155"/>
        <v xml:space="preserve">  </v>
      </c>
      <c r="BN158" s="818" t="str">
        <f t="shared" si="123"/>
        <v xml:space="preserve">  </v>
      </c>
      <c r="BO158" s="942" t="str">
        <f t="shared" si="124"/>
        <v xml:space="preserve">  </v>
      </c>
      <c r="BP158" s="798">
        <f t="shared" ref="BP158:BP168" si="162">BK158/BF158*100</f>
        <v>10.237397700893581</v>
      </c>
      <c r="BQ158" s="38">
        <v>263.96762324758566</v>
      </c>
      <c r="BR158" s="26"/>
      <c r="BS158" s="163" t="str">
        <f t="shared" si="156"/>
        <v xml:space="preserve">  </v>
      </c>
      <c r="BT158" s="818" t="str">
        <f t="shared" si="125"/>
        <v xml:space="preserve">  </v>
      </c>
      <c r="BU158" s="181">
        <f t="shared" ref="BU158:BU164" si="163">BQ158*(X158/1000)</f>
        <v>3.1559974085077194</v>
      </c>
      <c r="BV158" s="15"/>
      <c r="BW158" s="163" t="str">
        <f t="shared" si="157"/>
        <v xml:space="preserve">  </v>
      </c>
      <c r="BX158" s="643" t="str">
        <f t="shared" si="136"/>
        <v xml:space="preserve">  </v>
      </c>
      <c r="BY158" s="25">
        <v>7.6724824886208518</v>
      </c>
      <c r="BZ158" s="26"/>
      <c r="CA158" s="176">
        <v>1</v>
      </c>
      <c r="CB158" s="163" t="str">
        <f t="shared" si="158"/>
        <v xml:space="preserve">  </v>
      </c>
      <c r="CC158" s="643" t="str">
        <f t="shared" si="126"/>
        <v xml:space="preserve">  </v>
      </c>
      <c r="CD158" s="41">
        <f t="shared" ref="CD158:CD164" si="164">BY158*(AE158/1000)</f>
        <v>0.1029733025821489</v>
      </c>
      <c r="CE158" s="15"/>
      <c r="CF158" s="174" t="str">
        <f t="shared" si="159"/>
        <v xml:space="preserve">  </v>
      </c>
      <c r="CG158" s="818" t="str">
        <f t="shared" si="127"/>
        <v>E, &lt;RL</v>
      </c>
      <c r="CH158" s="828">
        <f t="shared" ref="CH158:CH164" si="165">BY158/BQ158*100</f>
        <v>2.9065998300195051</v>
      </c>
      <c r="CI158" s="25">
        <v>4.3839460854443919</v>
      </c>
      <c r="CJ158" s="26"/>
      <c r="CK158" s="163" t="str">
        <f t="shared" si="160"/>
        <v xml:space="preserve">  </v>
      </c>
      <c r="CL158" s="643" t="str">
        <f t="shared" si="137"/>
        <v xml:space="preserve">  </v>
      </c>
      <c r="CM158" s="40">
        <f>CI158*(AL158/1000)</f>
        <v>5.8310260784292405E-2</v>
      </c>
      <c r="CN158" s="140"/>
      <c r="CO158" s="174" t="str">
        <f t="shared" si="161"/>
        <v>E, &lt;PRL</v>
      </c>
      <c r="CP158" s="818" t="str">
        <f t="shared" si="138"/>
        <v>&lt;MDL</v>
      </c>
      <c r="CQ158" s="26">
        <f>CI158/BQ158*100</f>
        <v>1.6607893163217657</v>
      </c>
      <c r="CR158" s="61" t="s">
        <v>2618</v>
      </c>
      <c r="CS158" s="140"/>
    </row>
    <row r="159" spans="1:97" ht="30" x14ac:dyDescent="0.25">
      <c r="A159" s="906" t="s">
        <v>2225</v>
      </c>
      <c r="B159" s="421" t="s">
        <v>1331</v>
      </c>
      <c r="C159" s="334" t="s">
        <v>600</v>
      </c>
      <c r="D159" s="310">
        <v>7</v>
      </c>
      <c r="E159" s="471"/>
      <c r="F159" s="472">
        <v>4</v>
      </c>
      <c r="G159" s="436">
        <v>11452600</v>
      </c>
      <c r="H159" s="436">
        <v>201110261255</v>
      </c>
      <c r="I159" s="436"/>
      <c r="J159" s="334" t="s">
        <v>572</v>
      </c>
      <c r="K159" s="926" t="s">
        <v>2614</v>
      </c>
      <c r="L159" s="413" t="s">
        <v>1694</v>
      </c>
      <c r="M159" s="435" t="s">
        <v>548</v>
      </c>
      <c r="N159" s="435"/>
      <c r="O159" s="435" t="s">
        <v>45</v>
      </c>
      <c r="P159" s="465">
        <v>40842</v>
      </c>
      <c r="Q159" s="466">
        <v>0.53819444444444442</v>
      </c>
      <c r="R159" s="334" t="s">
        <v>553</v>
      </c>
      <c r="S159" s="506" t="s">
        <v>553</v>
      </c>
      <c r="T159" s="335">
        <v>133.80000000000001</v>
      </c>
      <c r="U159" s="527">
        <v>140.19999999999999</v>
      </c>
      <c r="V159" s="250">
        <f t="shared" si="143"/>
        <v>6.3999999999999773</v>
      </c>
      <c r="W159" s="335">
        <v>500</v>
      </c>
      <c r="X159" s="250">
        <f t="shared" si="144"/>
        <v>12.799999999999955</v>
      </c>
      <c r="Y159" s="643" t="str">
        <f t="shared" si="128"/>
        <v xml:space="preserve">  </v>
      </c>
      <c r="Z159" s="506" t="s">
        <v>553</v>
      </c>
      <c r="AA159" s="355">
        <v>133.6</v>
      </c>
      <c r="AB159" s="250">
        <v>139.6</v>
      </c>
      <c r="AC159" s="250">
        <f t="shared" si="145"/>
        <v>6</v>
      </c>
      <c r="AD159" s="506">
        <v>423.5</v>
      </c>
      <c r="AE159" s="250">
        <f t="shared" si="146"/>
        <v>14.167650531286895</v>
      </c>
      <c r="AF159" s="643" t="str">
        <f t="shared" si="130"/>
        <v xml:space="preserve">  </v>
      </c>
      <c r="AG159" s="506" t="s">
        <v>553</v>
      </c>
      <c r="AH159" s="355">
        <v>133.80000000000001</v>
      </c>
      <c r="AI159" s="250">
        <v>141.19999999999999</v>
      </c>
      <c r="AJ159" s="250">
        <f t="shared" si="147"/>
        <v>7.3999999999999773</v>
      </c>
      <c r="AK159" s="355">
        <v>625</v>
      </c>
      <c r="AL159" s="250">
        <f t="shared" si="148"/>
        <v>11.839999999999964</v>
      </c>
      <c r="AM159" s="643" t="str">
        <f t="shared" si="117"/>
        <v xml:space="preserve">  </v>
      </c>
      <c r="AN159" s="337">
        <f t="shared" si="149"/>
        <v>12.935883510428937</v>
      </c>
      <c r="AO159" s="337">
        <f t="shared" si="150"/>
        <v>1.169759588656986</v>
      </c>
      <c r="AP159" s="337">
        <f t="shared" ref="AP159:AP201" si="166">AO159/AN159*100</f>
        <v>9.0427498648540183</v>
      </c>
      <c r="AQ159" s="506">
        <f t="shared" si="151"/>
        <v>3</v>
      </c>
      <c r="AR159" s="643" t="str">
        <f t="shared" si="134"/>
        <v xml:space="preserve">  </v>
      </c>
      <c r="AS159" s="506"/>
      <c r="AT159" s="72" t="s">
        <v>191</v>
      </c>
      <c r="AU159" s="72" t="s">
        <v>191</v>
      </c>
      <c r="AV159" s="72" t="s">
        <v>191</v>
      </c>
      <c r="AW159" s="162" t="str">
        <f t="shared" si="152"/>
        <v xml:space="preserve">  </v>
      </c>
      <c r="AX159" s="643" t="str">
        <f t="shared" si="119"/>
        <v xml:space="preserve">  </v>
      </c>
      <c r="AY159" s="72" t="s">
        <v>191</v>
      </c>
      <c r="AZ159" s="72" t="s">
        <v>191</v>
      </c>
      <c r="BA159" s="72" t="s">
        <v>191</v>
      </c>
      <c r="BB159" s="162" t="str">
        <f t="shared" si="153"/>
        <v xml:space="preserve">  </v>
      </c>
      <c r="BC159" s="643" t="str">
        <f t="shared" si="121"/>
        <v xml:space="preserve">  </v>
      </c>
      <c r="BD159" s="795" t="s">
        <v>191</v>
      </c>
      <c r="BE159" s="336" t="s">
        <v>494</v>
      </c>
      <c r="BF159" s="338">
        <v>0.60189984394727825</v>
      </c>
      <c r="BG159" s="338"/>
      <c r="BH159" s="162" t="str">
        <f t="shared" si="154"/>
        <v>E, &lt;PRL</v>
      </c>
      <c r="BI159" s="643" t="str">
        <f t="shared" si="122"/>
        <v>E, &lt;RL</v>
      </c>
      <c r="BJ159" s="333"/>
      <c r="BK159" s="338">
        <v>4.837126954614146E-2</v>
      </c>
      <c r="BL159" s="338"/>
      <c r="BM159" s="162" t="str">
        <f t="shared" si="155"/>
        <v xml:space="preserve">  </v>
      </c>
      <c r="BN159" s="818" t="str">
        <f t="shared" si="123"/>
        <v xml:space="preserve">  </v>
      </c>
      <c r="BO159" s="942" t="str">
        <f t="shared" si="124"/>
        <v xml:space="preserve">  </v>
      </c>
      <c r="BP159" s="838">
        <f t="shared" si="162"/>
        <v>8.0364316476510691</v>
      </c>
      <c r="BQ159" s="38">
        <v>261.07217149049012</v>
      </c>
      <c r="BR159" s="163"/>
      <c r="BS159" s="163" t="str">
        <f t="shared" si="156"/>
        <v xml:space="preserve">  </v>
      </c>
      <c r="BT159" s="818" t="str">
        <f t="shared" si="125"/>
        <v xml:space="preserve">  </v>
      </c>
      <c r="BU159" s="181">
        <f t="shared" si="163"/>
        <v>3.3417237950782614</v>
      </c>
      <c r="BV159" s="333"/>
      <c r="BW159" s="163" t="str">
        <f t="shared" si="157"/>
        <v xml:space="preserve">  </v>
      </c>
      <c r="BX159" s="643" t="str">
        <f t="shared" si="136"/>
        <v xml:space="preserve">  </v>
      </c>
      <c r="BY159" s="238">
        <v>8.8698019749741057</v>
      </c>
      <c r="BZ159" s="163"/>
      <c r="CA159" s="339">
        <v>1</v>
      </c>
      <c r="CB159" s="163" t="str">
        <f t="shared" si="158"/>
        <v xml:space="preserve">  </v>
      </c>
      <c r="CC159" s="643" t="str">
        <f t="shared" si="126"/>
        <v xml:space="preserve">  </v>
      </c>
      <c r="CD159" s="224">
        <f t="shared" si="164"/>
        <v>0.12566425466315145</v>
      </c>
      <c r="CE159" s="333"/>
      <c r="CF159" s="174" t="str">
        <f t="shared" si="159"/>
        <v xml:space="preserve">  </v>
      </c>
      <c r="CG159" s="818" t="str">
        <f t="shared" si="127"/>
        <v>E, &lt;RL</v>
      </c>
      <c r="CH159" s="893">
        <f t="shared" si="165"/>
        <v>3.3974521008253844</v>
      </c>
      <c r="CI159" s="238">
        <v>4.3871311668781843</v>
      </c>
      <c r="CJ159" s="163"/>
      <c r="CK159" s="163" t="str">
        <f t="shared" si="160"/>
        <v xml:space="preserve">  </v>
      </c>
      <c r="CL159" s="643" t="str">
        <f t="shared" si="137"/>
        <v xml:space="preserve">  </v>
      </c>
      <c r="CM159" s="338">
        <f>CI159*(AL159/1000)</f>
        <v>5.1943633015837549E-2</v>
      </c>
      <c r="CN159" s="336"/>
      <c r="CO159" s="174" t="str">
        <f t="shared" si="161"/>
        <v>E, &lt;PRL</v>
      </c>
      <c r="CP159" s="818" t="str">
        <f t="shared" si="138"/>
        <v>&lt;MDL</v>
      </c>
      <c r="CQ159" s="163">
        <f>CI159/BQ159*100</f>
        <v>1.6804284967760308</v>
      </c>
      <c r="CR159" s="61" t="s">
        <v>2618</v>
      </c>
      <c r="CS159" s="336"/>
    </row>
    <row r="160" spans="1:97" ht="30" x14ac:dyDescent="0.25">
      <c r="A160" s="906" t="s">
        <v>2226</v>
      </c>
      <c r="B160" s="425" t="s">
        <v>1332</v>
      </c>
      <c r="C160" s="219" t="s">
        <v>599</v>
      </c>
      <c r="D160" s="219">
        <v>7</v>
      </c>
      <c r="E160" s="471"/>
      <c r="F160" s="472">
        <v>1</v>
      </c>
      <c r="G160" s="419">
        <v>11452600</v>
      </c>
      <c r="H160" s="419">
        <v>201112291500</v>
      </c>
      <c r="I160" s="419"/>
      <c r="J160" s="305" t="s">
        <v>573</v>
      </c>
      <c r="K160" s="926" t="s">
        <v>2614</v>
      </c>
      <c r="L160" s="413" t="s">
        <v>1694</v>
      </c>
      <c r="M160" s="219" t="s">
        <v>547</v>
      </c>
      <c r="N160" s="219"/>
      <c r="O160" s="219"/>
      <c r="P160" s="332">
        <v>40906</v>
      </c>
      <c r="Q160" s="326">
        <v>0.625</v>
      </c>
      <c r="R160" s="305" t="s">
        <v>554</v>
      </c>
      <c r="S160" s="1" t="s">
        <v>554</v>
      </c>
      <c r="T160" s="32">
        <v>133.30000000000001</v>
      </c>
      <c r="U160" s="9">
        <v>136.30000000000001</v>
      </c>
      <c r="V160" s="138">
        <f t="shared" si="143"/>
        <v>3</v>
      </c>
      <c r="W160" s="44">
        <v>1434</v>
      </c>
      <c r="X160" s="138">
        <f t="shared" si="144"/>
        <v>2.0920502092050208</v>
      </c>
      <c r="Y160" s="643" t="str">
        <f t="shared" si="128"/>
        <v xml:space="preserve">  </v>
      </c>
      <c r="Z160" s="1" t="s">
        <v>554</v>
      </c>
      <c r="AA160" s="3">
        <v>134.19999999999999</v>
      </c>
      <c r="AB160" s="7">
        <v>136.9</v>
      </c>
      <c r="AC160" s="138">
        <f t="shared" si="145"/>
        <v>2.7000000000000171</v>
      </c>
      <c r="AD160" s="42">
        <v>1512</v>
      </c>
      <c r="AE160" s="138">
        <f t="shared" si="146"/>
        <v>1.7857142857142969</v>
      </c>
      <c r="AF160" s="643" t="str">
        <f t="shared" si="130"/>
        <v xml:space="preserve">  </v>
      </c>
      <c r="AG160" s="1" t="s">
        <v>554</v>
      </c>
      <c r="AH160" s="3">
        <v>133.4</v>
      </c>
      <c r="AI160" s="7">
        <v>136.6</v>
      </c>
      <c r="AJ160" s="138">
        <f t="shared" si="147"/>
        <v>3.1999999999999886</v>
      </c>
      <c r="AK160" s="3">
        <v>1334</v>
      </c>
      <c r="AL160" s="138">
        <f t="shared" si="148"/>
        <v>2.3988005997001411</v>
      </c>
      <c r="AM160" s="643" t="str">
        <f t="shared" si="117"/>
        <v xml:space="preserve">  </v>
      </c>
      <c r="AN160" s="192">
        <f t="shared" si="149"/>
        <v>2.0921883648731527</v>
      </c>
      <c r="AO160" s="192">
        <f t="shared" si="150"/>
        <v>0.30654318034239453</v>
      </c>
      <c r="AP160" s="192">
        <f t="shared" si="166"/>
        <v>14.651796439035255</v>
      </c>
      <c r="AQ160" s="42">
        <f t="shared" si="151"/>
        <v>3</v>
      </c>
      <c r="AR160" s="643" t="str">
        <f t="shared" si="134"/>
        <v xml:space="preserve">  </v>
      </c>
      <c r="AS160" s="42"/>
      <c r="AT160" s="23" t="s">
        <v>191</v>
      </c>
      <c r="AU160" s="23" t="s">
        <v>191</v>
      </c>
      <c r="AV160" s="23" t="s">
        <v>191</v>
      </c>
      <c r="AW160" s="162" t="str">
        <f t="shared" si="152"/>
        <v xml:space="preserve">  </v>
      </c>
      <c r="AX160" s="643" t="str">
        <f t="shared" si="119"/>
        <v xml:space="preserve">  </v>
      </c>
      <c r="AY160" s="23" t="s">
        <v>191</v>
      </c>
      <c r="AZ160" s="23" t="s">
        <v>191</v>
      </c>
      <c r="BA160" s="23" t="s">
        <v>191</v>
      </c>
      <c r="BB160" s="162" t="str">
        <f t="shared" si="153"/>
        <v xml:space="preserve">  </v>
      </c>
      <c r="BC160" s="643" t="str">
        <f t="shared" si="121"/>
        <v xml:space="preserve">  </v>
      </c>
      <c r="BD160" s="794" t="s">
        <v>191</v>
      </c>
      <c r="BE160" s="246" t="s">
        <v>590</v>
      </c>
      <c r="BF160" s="24">
        <v>0.71572296374436406</v>
      </c>
      <c r="BG160" s="24"/>
      <c r="BH160" s="162" t="str">
        <f t="shared" si="154"/>
        <v>E, &lt;PRL</v>
      </c>
      <c r="BI160" s="643" t="str">
        <f t="shared" si="122"/>
        <v>E, &lt;RL</v>
      </c>
      <c r="BJ160" s="249" t="s">
        <v>590</v>
      </c>
      <c r="BK160" s="24">
        <v>5.2577862723132307E-2</v>
      </c>
      <c r="BL160" s="24"/>
      <c r="BM160" s="162" t="str">
        <f t="shared" si="155"/>
        <v xml:space="preserve">  </v>
      </c>
      <c r="BN160" s="818" t="str">
        <f t="shared" si="123"/>
        <v xml:space="preserve">  </v>
      </c>
      <c r="BO160" s="942" t="str">
        <f t="shared" si="124"/>
        <v xml:space="preserve">  </v>
      </c>
      <c r="BP160" s="793">
        <f t="shared" si="162"/>
        <v>7.3461192928709256</v>
      </c>
      <c r="BQ160" s="38">
        <v>325.77932719183053</v>
      </c>
      <c r="BR160" s="11"/>
      <c r="BS160" s="163" t="str">
        <f t="shared" si="156"/>
        <v xml:space="preserve">  </v>
      </c>
      <c r="BT160" s="818" t="str">
        <f t="shared" si="125"/>
        <v xml:space="preserve">  </v>
      </c>
      <c r="BU160" s="181">
        <f t="shared" si="163"/>
        <v>0.68154670960634001</v>
      </c>
      <c r="BW160" s="163" t="str">
        <f t="shared" si="157"/>
        <v>E, &lt;PRL</v>
      </c>
      <c r="BX160" s="643" t="str">
        <f t="shared" si="136"/>
        <v>E, &lt;RL</v>
      </c>
      <c r="BY160" s="8">
        <v>11.197302290850971</v>
      </c>
      <c r="BZ160" s="11"/>
      <c r="CA160" s="80">
        <v>1</v>
      </c>
      <c r="CB160" s="163" t="str">
        <f t="shared" si="158"/>
        <v xml:space="preserve">  </v>
      </c>
      <c r="CC160" s="643" t="str">
        <f t="shared" si="126"/>
        <v xml:space="preserve">  </v>
      </c>
      <c r="CD160" s="6">
        <f t="shared" si="164"/>
        <v>1.9995182662234001E-2</v>
      </c>
      <c r="CE160" s="249"/>
      <c r="CF160" s="174" t="str">
        <f t="shared" si="159"/>
        <v>E, &lt;PRL</v>
      </c>
      <c r="CG160" s="818" t="str">
        <f t="shared" si="127"/>
        <v>&lt;MDL</v>
      </c>
      <c r="CH160" s="829">
        <f t="shared" si="165"/>
        <v>3.4370819006135394</v>
      </c>
      <c r="CI160" s="8">
        <v>9.7268803770798353</v>
      </c>
      <c r="CJ160" s="11"/>
      <c r="CK160" s="163" t="str">
        <f t="shared" si="160"/>
        <v xml:space="preserve">  </v>
      </c>
      <c r="CL160" s="643" t="str">
        <f t="shared" si="137"/>
        <v xml:space="preserve">  </v>
      </c>
      <c r="CM160" s="24">
        <f>CI160*(AL160/1000)</f>
        <v>2.3332846481750644E-2</v>
      </c>
      <c r="CO160" s="174" t="str">
        <f t="shared" si="161"/>
        <v>E, &lt;PRL</v>
      </c>
      <c r="CP160" s="818" t="str">
        <f t="shared" si="138"/>
        <v>&lt;MDL</v>
      </c>
      <c r="CQ160" s="11">
        <f>CI160/BQ160*100</f>
        <v>2.9857267067631641</v>
      </c>
      <c r="CR160" s="61" t="s">
        <v>2618</v>
      </c>
    </row>
    <row r="161" spans="1:97" ht="30" x14ac:dyDescent="0.25">
      <c r="A161" s="906" t="s">
        <v>2227</v>
      </c>
      <c r="B161" s="421" t="s">
        <v>1333</v>
      </c>
      <c r="C161" s="334" t="s">
        <v>600</v>
      </c>
      <c r="D161" s="310">
        <v>7</v>
      </c>
      <c r="E161" s="471"/>
      <c r="F161" s="472">
        <v>4</v>
      </c>
      <c r="G161" s="309">
        <v>11452600</v>
      </c>
      <c r="H161" s="309">
        <v>201112291505</v>
      </c>
      <c r="I161" s="309"/>
      <c r="J161" s="341" t="s">
        <v>574</v>
      </c>
      <c r="K161" s="926" t="s">
        <v>2614</v>
      </c>
      <c r="L161" s="413" t="s">
        <v>1694</v>
      </c>
      <c r="M161" s="310" t="s">
        <v>549</v>
      </c>
      <c r="N161" s="310"/>
      <c r="O161" s="310" t="s">
        <v>45</v>
      </c>
      <c r="P161" s="402">
        <v>40906</v>
      </c>
      <c r="Q161" s="327">
        <v>0.62847222222222221</v>
      </c>
      <c r="R161" s="341" t="s">
        <v>555</v>
      </c>
      <c r="S161" s="351" t="s">
        <v>555</v>
      </c>
      <c r="T161" s="369">
        <v>132.4</v>
      </c>
      <c r="U161" s="352">
        <v>135.4</v>
      </c>
      <c r="V161" s="317">
        <f t="shared" si="143"/>
        <v>3</v>
      </c>
      <c r="W161" s="545">
        <v>1220</v>
      </c>
      <c r="X161" s="317">
        <f t="shared" si="144"/>
        <v>2.459016393442623</v>
      </c>
      <c r="Y161" s="643" t="str">
        <f t="shared" si="128"/>
        <v xml:space="preserve">  </v>
      </c>
      <c r="Z161" s="351" t="s">
        <v>555</v>
      </c>
      <c r="AA161" s="369">
        <v>134</v>
      </c>
      <c r="AB161" s="314">
        <v>136.6</v>
      </c>
      <c r="AC161" s="317">
        <f t="shared" si="145"/>
        <v>2.5999999999999943</v>
      </c>
      <c r="AD161" s="495">
        <v>1375</v>
      </c>
      <c r="AE161" s="317">
        <f t="shared" si="146"/>
        <v>1.8909090909090869</v>
      </c>
      <c r="AF161" s="643" t="str">
        <f t="shared" si="130"/>
        <v xml:space="preserve">  </v>
      </c>
      <c r="AG161" s="351" t="s">
        <v>555</v>
      </c>
      <c r="AH161" s="369">
        <v>133.4</v>
      </c>
      <c r="AI161" s="314">
        <v>136.4</v>
      </c>
      <c r="AJ161" s="317">
        <f t="shared" si="147"/>
        <v>3</v>
      </c>
      <c r="AK161" s="369">
        <v>1281</v>
      </c>
      <c r="AL161" s="317">
        <f t="shared" si="148"/>
        <v>2.3419203747072599</v>
      </c>
      <c r="AM161" s="643" t="str">
        <f t="shared" si="117"/>
        <v xml:space="preserve">  </v>
      </c>
      <c r="AN161" s="344">
        <f t="shared" si="149"/>
        <v>2.23061528635299</v>
      </c>
      <c r="AO161" s="344">
        <f t="shared" si="150"/>
        <v>0.29996348747497148</v>
      </c>
      <c r="AP161" s="344">
        <f t="shared" si="166"/>
        <v>13.447567104473922</v>
      </c>
      <c r="AQ161" s="495">
        <f t="shared" si="151"/>
        <v>3</v>
      </c>
      <c r="AR161" s="643" t="str">
        <f t="shared" si="134"/>
        <v xml:space="preserve">  </v>
      </c>
      <c r="AS161" s="495"/>
      <c r="AT161" s="72" t="s">
        <v>191</v>
      </c>
      <c r="AU161" s="72" t="s">
        <v>191</v>
      </c>
      <c r="AV161" s="72" t="s">
        <v>191</v>
      </c>
      <c r="AW161" s="162" t="str">
        <f t="shared" si="152"/>
        <v xml:space="preserve">  </v>
      </c>
      <c r="AX161" s="643" t="str">
        <f t="shared" si="119"/>
        <v xml:space="preserve">  </v>
      </c>
      <c r="AY161" s="72" t="s">
        <v>191</v>
      </c>
      <c r="AZ161" s="72" t="s">
        <v>191</v>
      </c>
      <c r="BA161" s="72" t="s">
        <v>191</v>
      </c>
      <c r="BB161" s="162" t="str">
        <f t="shared" si="153"/>
        <v xml:space="preserve">  </v>
      </c>
      <c r="BC161" s="643" t="str">
        <f t="shared" si="121"/>
        <v xml:space="preserve">  </v>
      </c>
      <c r="BD161" s="795" t="s">
        <v>191</v>
      </c>
      <c r="BE161" s="274" t="s">
        <v>590</v>
      </c>
      <c r="BF161" s="345">
        <v>0.7084772938010615</v>
      </c>
      <c r="BG161" s="345"/>
      <c r="BH161" s="162" t="str">
        <f t="shared" si="154"/>
        <v>E, &lt;PRL</v>
      </c>
      <c r="BI161" s="643" t="str">
        <f t="shared" si="122"/>
        <v>E, &lt;RL</v>
      </c>
      <c r="BJ161" s="340" t="s">
        <v>590</v>
      </c>
      <c r="BK161" s="345">
        <v>2.9474189886119606E-2</v>
      </c>
      <c r="BL161" s="345"/>
      <c r="BM161" s="162" t="str">
        <f t="shared" si="155"/>
        <v xml:space="preserve">  </v>
      </c>
      <c r="BN161" s="818" t="str">
        <f t="shared" si="123"/>
        <v xml:space="preserve">  </v>
      </c>
      <c r="BO161" s="942" t="str">
        <f t="shared" si="124"/>
        <v>E, &lt;RL</v>
      </c>
      <c r="BP161" s="835">
        <f t="shared" si="162"/>
        <v>4.1602165861925116</v>
      </c>
      <c r="BQ161" s="38">
        <v>259.18598543988332</v>
      </c>
      <c r="BR161" s="346"/>
      <c r="BS161" s="163" t="str">
        <f t="shared" si="156"/>
        <v xml:space="preserve">  </v>
      </c>
      <c r="BT161" s="818" t="str">
        <f t="shared" si="125"/>
        <v xml:space="preserve">  </v>
      </c>
      <c r="BU161" s="181">
        <f t="shared" si="163"/>
        <v>0.63734258714725411</v>
      </c>
      <c r="BV161" s="340"/>
      <c r="BW161" s="163" t="str">
        <f t="shared" si="157"/>
        <v>E, &lt;PRL</v>
      </c>
      <c r="BX161" s="643" t="str">
        <f t="shared" si="136"/>
        <v>E, &lt;RL</v>
      </c>
      <c r="BY161" s="315">
        <v>11.024378597222514</v>
      </c>
      <c r="BZ161" s="346"/>
      <c r="CA161" s="254">
        <v>1</v>
      </c>
      <c r="CB161" s="163" t="str">
        <f t="shared" si="158"/>
        <v xml:space="preserve">  </v>
      </c>
      <c r="CC161" s="643" t="str">
        <f t="shared" si="126"/>
        <v xml:space="preserve">  </v>
      </c>
      <c r="CD161" s="316">
        <f t="shared" si="164"/>
        <v>2.0846097711111618E-2</v>
      </c>
      <c r="CE161" s="340"/>
      <c r="CF161" s="174" t="str">
        <f t="shared" si="159"/>
        <v>E, &lt;PRL</v>
      </c>
      <c r="CG161" s="818" t="str">
        <f t="shared" si="127"/>
        <v>&lt;MDL</v>
      </c>
      <c r="CH161" s="894">
        <f t="shared" si="165"/>
        <v>4.2534624619121439</v>
      </c>
      <c r="CI161" s="261"/>
      <c r="CJ161" s="263"/>
      <c r="CK161" s="263"/>
      <c r="CL161" s="263"/>
      <c r="CM161" s="263"/>
      <c r="CN161" s="263"/>
      <c r="CO161" s="263"/>
      <c r="CP161" s="263"/>
      <c r="CQ161" s="263"/>
      <c r="CR161" s="347"/>
      <c r="CS161" s="274"/>
    </row>
    <row r="162" spans="1:97" ht="30" x14ac:dyDescent="0.25">
      <c r="A162" s="906" t="s">
        <v>2228</v>
      </c>
      <c r="B162" s="425" t="s">
        <v>1334</v>
      </c>
      <c r="C162" s="219" t="s">
        <v>599</v>
      </c>
      <c r="D162" s="219">
        <v>7</v>
      </c>
      <c r="E162" s="471"/>
      <c r="F162" s="472">
        <v>1</v>
      </c>
      <c r="G162" s="419">
        <v>11452600</v>
      </c>
      <c r="H162" s="419">
        <v>201201230900</v>
      </c>
      <c r="I162" s="419"/>
      <c r="J162" s="305" t="s">
        <v>575</v>
      </c>
      <c r="K162" s="926" t="s">
        <v>2614</v>
      </c>
      <c r="L162" s="413" t="s">
        <v>1694</v>
      </c>
      <c r="M162" s="219" t="s">
        <v>547</v>
      </c>
      <c r="N162" s="219"/>
      <c r="O162" s="219"/>
      <c r="P162" s="332">
        <v>40931</v>
      </c>
      <c r="Q162" s="326">
        <v>0.375</v>
      </c>
      <c r="R162" s="305" t="s">
        <v>556</v>
      </c>
      <c r="S162" s="1" t="s">
        <v>556</v>
      </c>
      <c r="T162" s="3">
        <v>131.19999999999999</v>
      </c>
      <c r="U162" s="9">
        <v>139.6</v>
      </c>
      <c r="V162" s="138">
        <f t="shared" si="143"/>
        <v>8.4000000000000057</v>
      </c>
      <c r="W162" s="546">
        <v>1210</v>
      </c>
      <c r="X162" s="138">
        <f t="shared" si="144"/>
        <v>6.9421487603305838</v>
      </c>
      <c r="Y162" s="643" t="str">
        <f t="shared" si="128"/>
        <v xml:space="preserve">  </v>
      </c>
      <c r="Z162" s="1" t="s">
        <v>556</v>
      </c>
      <c r="AA162" s="3">
        <v>133.4</v>
      </c>
      <c r="AB162" s="7">
        <v>141.69999999999999</v>
      </c>
      <c r="AC162" s="138">
        <f t="shared" si="145"/>
        <v>8.2999999999999829</v>
      </c>
      <c r="AD162" s="42">
        <v>1250</v>
      </c>
      <c r="AE162" s="138">
        <f t="shared" si="146"/>
        <v>6.6399999999999864</v>
      </c>
      <c r="AF162" s="643" t="str">
        <f t="shared" si="130"/>
        <v xml:space="preserve">  </v>
      </c>
      <c r="AG162" s="1" t="s">
        <v>556</v>
      </c>
      <c r="AH162" s="3">
        <v>134.6</v>
      </c>
      <c r="AI162" s="7">
        <v>141.30000000000001</v>
      </c>
      <c r="AJ162" s="138">
        <f t="shared" si="147"/>
        <v>6.7000000000000171</v>
      </c>
      <c r="AK162" s="3">
        <v>998</v>
      </c>
      <c r="AL162" s="138">
        <f t="shared" si="148"/>
        <v>6.713426853707432</v>
      </c>
      <c r="AM162" s="643" t="str">
        <f t="shared" si="117"/>
        <v xml:space="preserve">  </v>
      </c>
      <c r="AN162" s="192">
        <f t="shared" si="149"/>
        <v>6.7651918713460004</v>
      </c>
      <c r="AO162" s="192">
        <f t="shared" si="150"/>
        <v>0.15758547246072591</v>
      </c>
      <c r="AP162" s="192">
        <f t="shared" si="166"/>
        <v>2.3293570301853501</v>
      </c>
      <c r="AQ162" s="42">
        <f t="shared" si="151"/>
        <v>3</v>
      </c>
      <c r="AR162" s="643" t="str">
        <f t="shared" si="134"/>
        <v xml:space="preserve">  </v>
      </c>
      <c r="AS162" s="42"/>
      <c r="AT162" s="23" t="s">
        <v>191</v>
      </c>
      <c r="AU162" s="23" t="s">
        <v>191</v>
      </c>
      <c r="AV162" s="23" t="s">
        <v>191</v>
      </c>
      <c r="AW162" s="162" t="str">
        <f t="shared" si="152"/>
        <v xml:space="preserve">  </v>
      </c>
      <c r="AX162" s="643" t="str">
        <f t="shared" si="119"/>
        <v xml:space="preserve">  </v>
      </c>
      <c r="AY162" s="23" t="s">
        <v>191</v>
      </c>
      <c r="AZ162" s="23" t="s">
        <v>191</v>
      </c>
      <c r="BA162" s="23" t="s">
        <v>191</v>
      </c>
      <c r="BB162" s="162" t="str">
        <f t="shared" si="153"/>
        <v xml:space="preserve">  </v>
      </c>
      <c r="BC162" s="643" t="str">
        <f t="shared" si="121"/>
        <v xml:space="preserve">  </v>
      </c>
      <c r="BD162" s="794" t="s">
        <v>191</v>
      </c>
      <c r="BE162" s="246" t="s">
        <v>177</v>
      </c>
      <c r="BF162" s="24">
        <v>1.0828327419334447</v>
      </c>
      <c r="BG162" s="24">
        <v>1.8345053778670128E-2</v>
      </c>
      <c r="BH162" s="162" t="str">
        <f t="shared" si="154"/>
        <v xml:space="preserve">  </v>
      </c>
      <c r="BI162" s="643" t="str">
        <f t="shared" si="122"/>
        <v xml:space="preserve">  </v>
      </c>
      <c r="BJ162" s="249" t="s">
        <v>590</v>
      </c>
      <c r="BK162" s="24">
        <v>4.6738992858521955E-2</v>
      </c>
      <c r="BL162" s="24">
        <v>6.1395386881326793E-3</v>
      </c>
      <c r="BM162" s="162" t="str">
        <f t="shared" si="155"/>
        <v xml:space="preserve">  </v>
      </c>
      <c r="BN162" s="818" t="str">
        <f t="shared" si="123"/>
        <v xml:space="preserve">  </v>
      </c>
      <c r="BO162" s="942" t="str">
        <f t="shared" si="124"/>
        <v xml:space="preserve">  </v>
      </c>
      <c r="BP162" s="793">
        <f t="shared" si="162"/>
        <v>4.3163630954737719</v>
      </c>
      <c r="BQ162" s="38">
        <v>212.23708673406958</v>
      </c>
      <c r="BR162" s="11"/>
      <c r="BS162" s="163" t="str">
        <f t="shared" si="156"/>
        <v xml:space="preserve">  </v>
      </c>
      <c r="BT162" s="818" t="str">
        <f t="shared" si="125"/>
        <v xml:space="preserve">  </v>
      </c>
      <c r="BU162" s="181">
        <f t="shared" si="163"/>
        <v>1.4733814285670956</v>
      </c>
      <c r="BW162" s="163" t="str">
        <f t="shared" si="157"/>
        <v>E, &lt;PRL</v>
      </c>
      <c r="BX162" s="643" t="str">
        <f t="shared" si="136"/>
        <v>E, &lt;RL</v>
      </c>
      <c r="BY162" s="8">
        <v>5.9558979185972492</v>
      </c>
      <c r="BZ162" s="11"/>
      <c r="CA162" s="80">
        <v>1</v>
      </c>
      <c r="CB162" s="163" t="str">
        <f t="shared" si="158"/>
        <v xml:space="preserve">  </v>
      </c>
      <c r="CC162" s="643" t="str">
        <f t="shared" si="126"/>
        <v xml:space="preserve">  </v>
      </c>
      <c r="CD162" s="6">
        <f t="shared" si="164"/>
        <v>3.9547162179485652E-2</v>
      </c>
      <c r="CE162" s="249"/>
      <c r="CF162" s="174" t="str">
        <f t="shared" si="159"/>
        <v>E, &lt;PRL</v>
      </c>
      <c r="CG162" s="818" t="str">
        <f t="shared" si="127"/>
        <v>&lt;MDL</v>
      </c>
      <c r="CH162" s="829">
        <f t="shared" si="165"/>
        <v>2.8062474896575993</v>
      </c>
      <c r="CI162" s="8">
        <v>8.641953100226857</v>
      </c>
      <c r="CJ162" s="11"/>
      <c r="CK162" s="163" t="str">
        <f t="shared" ref="CK162:CK201" si="167">IF(CI162&lt;CK$7,"E, &lt;PRL",IF(CI162&gt;CK$7,"  ",))</f>
        <v xml:space="preserve">  </v>
      </c>
      <c r="CL162" s="643" t="str">
        <f t="shared" si="137"/>
        <v xml:space="preserve">  </v>
      </c>
      <c r="CM162" s="24">
        <f>CI162*(AL162/1000)</f>
        <v>5.8017120011543175E-2</v>
      </c>
      <c r="CO162" s="174" t="str">
        <f t="shared" ref="CO162:CO225" si="168">IF(CM162&lt;CO$7,"E, &lt;PRL",IF(CM162&gt;CO$7,"  ",))</f>
        <v>E, &lt;PRL</v>
      </c>
      <c r="CP162" s="818" t="str">
        <f t="shared" si="138"/>
        <v>&lt;MDL</v>
      </c>
      <c r="CQ162" s="11">
        <f>CI162/BQ162*100</f>
        <v>4.0718392968968313</v>
      </c>
      <c r="CR162" s="61" t="s">
        <v>2618</v>
      </c>
    </row>
    <row r="163" spans="1:97" ht="30" x14ac:dyDescent="0.25">
      <c r="A163" s="906" t="s">
        <v>2229</v>
      </c>
      <c r="B163" s="421" t="s">
        <v>1335</v>
      </c>
      <c r="C163" s="310" t="s">
        <v>600</v>
      </c>
      <c r="D163" s="310">
        <v>7</v>
      </c>
      <c r="E163" s="471"/>
      <c r="F163" s="472">
        <v>4</v>
      </c>
      <c r="G163" s="309">
        <v>11452600</v>
      </c>
      <c r="H163" s="309">
        <v>201201230905</v>
      </c>
      <c r="I163" s="309"/>
      <c r="J163" s="341" t="s">
        <v>576</v>
      </c>
      <c r="K163" s="926" t="s">
        <v>2614</v>
      </c>
      <c r="L163" s="413" t="s">
        <v>1694</v>
      </c>
      <c r="M163" s="310" t="s">
        <v>548</v>
      </c>
      <c r="N163" s="310"/>
      <c r="O163" s="310" t="s">
        <v>45</v>
      </c>
      <c r="P163" s="402">
        <v>40931</v>
      </c>
      <c r="Q163" s="327">
        <v>0.37847222222222227</v>
      </c>
      <c r="R163" s="341" t="s">
        <v>557</v>
      </c>
      <c r="S163" s="351" t="s">
        <v>557</v>
      </c>
      <c r="T163" s="369">
        <v>130.4</v>
      </c>
      <c r="U163" s="352">
        <v>135.5</v>
      </c>
      <c r="V163" s="317">
        <f t="shared" si="143"/>
        <v>5.0999999999999943</v>
      </c>
      <c r="W163" s="545">
        <v>926</v>
      </c>
      <c r="X163" s="317">
        <f t="shared" si="144"/>
        <v>5.5075593952483741</v>
      </c>
      <c r="Y163" s="643" t="str">
        <f t="shared" si="128"/>
        <v xml:space="preserve">  </v>
      </c>
      <c r="Z163" s="351" t="s">
        <v>557</v>
      </c>
      <c r="AA163" s="369">
        <v>133.9</v>
      </c>
      <c r="AB163" s="314">
        <v>140.4</v>
      </c>
      <c r="AC163" s="317">
        <f t="shared" si="145"/>
        <v>6.5</v>
      </c>
      <c r="AD163" s="495">
        <v>1040</v>
      </c>
      <c r="AE163" s="317">
        <f t="shared" si="146"/>
        <v>6.25</v>
      </c>
      <c r="AF163" s="643" t="str">
        <f t="shared" si="130"/>
        <v xml:space="preserve">  </v>
      </c>
      <c r="AG163" s="351" t="s">
        <v>557</v>
      </c>
      <c r="AH163" s="369">
        <v>133.19999999999999</v>
      </c>
      <c r="AI163" s="314">
        <v>138.30000000000001</v>
      </c>
      <c r="AJ163" s="317">
        <f t="shared" si="147"/>
        <v>5.1000000000000227</v>
      </c>
      <c r="AK163" s="369">
        <v>998</v>
      </c>
      <c r="AL163" s="317">
        <f t="shared" si="148"/>
        <v>5.1102204408817862</v>
      </c>
      <c r="AM163" s="643" t="str">
        <f t="shared" si="117"/>
        <v xml:space="preserve">  </v>
      </c>
      <c r="AN163" s="344">
        <f t="shared" si="149"/>
        <v>5.6225932787100534</v>
      </c>
      <c r="AO163" s="344">
        <f t="shared" si="150"/>
        <v>0.57853172480351833</v>
      </c>
      <c r="AP163" s="344">
        <f t="shared" si="166"/>
        <v>10.289410884371247</v>
      </c>
      <c r="AQ163" s="495">
        <f t="shared" si="151"/>
        <v>3</v>
      </c>
      <c r="AR163" s="643" t="str">
        <f t="shared" si="134"/>
        <v xml:space="preserve">  </v>
      </c>
      <c r="AS163" s="495"/>
      <c r="AT163" s="72" t="s">
        <v>191</v>
      </c>
      <c r="AU163" s="72" t="s">
        <v>191</v>
      </c>
      <c r="AV163" s="72" t="s">
        <v>191</v>
      </c>
      <c r="AW163" s="162" t="str">
        <f t="shared" si="152"/>
        <v xml:space="preserve">  </v>
      </c>
      <c r="AX163" s="643" t="str">
        <f t="shared" si="119"/>
        <v xml:space="preserve">  </v>
      </c>
      <c r="AY163" s="72" t="s">
        <v>191</v>
      </c>
      <c r="AZ163" s="72" t="s">
        <v>191</v>
      </c>
      <c r="BA163" s="72" t="s">
        <v>191</v>
      </c>
      <c r="BB163" s="162" t="str">
        <f t="shared" si="153"/>
        <v xml:space="preserve">  </v>
      </c>
      <c r="BC163" s="643" t="str">
        <f t="shared" si="121"/>
        <v xml:space="preserve">  </v>
      </c>
      <c r="BD163" s="795" t="s">
        <v>191</v>
      </c>
      <c r="BE163" s="274" t="s">
        <v>245</v>
      </c>
      <c r="BF163" s="345">
        <v>1.0168262336885692</v>
      </c>
      <c r="BG163" s="345"/>
      <c r="BH163" s="162" t="str">
        <f t="shared" si="154"/>
        <v xml:space="preserve">  </v>
      </c>
      <c r="BI163" s="643" t="str">
        <f t="shared" si="122"/>
        <v xml:space="preserve">  </v>
      </c>
      <c r="BJ163" s="340" t="s">
        <v>590</v>
      </c>
      <c r="BK163" s="345">
        <v>4.7459503123102875E-2</v>
      </c>
      <c r="BL163" s="345"/>
      <c r="BM163" s="162" t="str">
        <f t="shared" si="155"/>
        <v xml:space="preserve">  </v>
      </c>
      <c r="BN163" s="818" t="str">
        <f t="shared" si="123"/>
        <v xml:space="preserve">  </v>
      </c>
      <c r="BO163" s="942" t="str">
        <f t="shared" si="124"/>
        <v xml:space="preserve">  </v>
      </c>
      <c r="BP163" s="835">
        <f t="shared" si="162"/>
        <v>4.667415291887389</v>
      </c>
      <c r="BQ163" s="38">
        <v>380.70064825190133</v>
      </c>
      <c r="BR163" s="346"/>
      <c r="BS163" s="163" t="str">
        <f t="shared" si="156"/>
        <v xml:space="preserve">  </v>
      </c>
      <c r="BT163" s="818" t="str">
        <f t="shared" si="125"/>
        <v xml:space="preserve">  </v>
      </c>
      <c r="BU163" s="181">
        <f t="shared" si="163"/>
        <v>2.0967314320569059</v>
      </c>
      <c r="BV163" s="340"/>
      <c r="BW163" s="163" t="str">
        <f t="shared" si="157"/>
        <v>E, &lt;PRL</v>
      </c>
      <c r="BX163" s="643" t="str">
        <f t="shared" si="136"/>
        <v>E, &lt;RL</v>
      </c>
      <c r="BY163" s="315">
        <v>6.9874322316695352</v>
      </c>
      <c r="BZ163" s="346">
        <v>0.29114300965289663</v>
      </c>
      <c r="CA163" s="254">
        <v>1</v>
      </c>
      <c r="CB163" s="163" t="str">
        <f t="shared" si="158"/>
        <v xml:space="preserve">  </v>
      </c>
      <c r="CC163" s="643" t="str">
        <f t="shared" si="126"/>
        <v xml:space="preserve">  </v>
      </c>
      <c r="CD163" s="316">
        <f t="shared" si="164"/>
        <v>4.3671451447934599E-2</v>
      </c>
      <c r="CE163" s="348">
        <v>1.819643810330597E-3</v>
      </c>
      <c r="CF163" s="174" t="str">
        <f t="shared" si="159"/>
        <v>E, &lt;PRL</v>
      </c>
      <c r="CG163" s="818" t="str">
        <f t="shared" si="127"/>
        <v>&lt;MDL</v>
      </c>
      <c r="CH163" s="894">
        <f t="shared" si="165"/>
        <v>1.8354137992027015</v>
      </c>
      <c r="CI163" s="315">
        <v>44.428238770621</v>
      </c>
      <c r="CJ163" s="346"/>
      <c r="CK163" s="163" t="str">
        <f t="shared" si="167"/>
        <v xml:space="preserve">  </v>
      </c>
      <c r="CL163" s="643" t="str">
        <f t="shared" si="137"/>
        <v xml:space="preserve">  </v>
      </c>
      <c r="CM163" s="345">
        <f>CI163*(AL163/1000)</f>
        <v>0.22703809391800411</v>
      </c>
      <c r="CN163" s="274"/>
      <c r="CO163" s="174" t="str">
        <f t="shared" si="168"/>
        <v xml:space="preserve">  </v>
      </c>
      <c r="CP163" s="818" t="str">
        <f t="shared" si="138"/>
        <v xml:space="preserve">  </v>
      </c>
      <c r="CQ163" s="346">
        <f>CI163/BQ163*100</f>
        <v>11.670124276022719</v>
      </c>
      <c r="CR163" s="347">
        <f>100*CM163/BU163</f>
        <v>10.828191462522142</v>
      </c>
      <c r="CS163" s="345"/>
    </row>
    <row r="164" spans="1:97" ht="30" x14ac:dyDescent="0.25">
      <c r="A164" s="906" t="s">
        <v>2230</v>
      </c>
      <c r="B164" s="425" t="s">
        <v>1336</v>
      </c>
      <c r="C164" s="219" t="s">
        <v>599</v>
      </c>
      <c r="D164" s="219">
        <v>9</v>
      </c>
      <c r="E164" s="471"/>
      <c r="F164" s="472">
        <v>1</v>
      </c>
      <c r="G164" s="419">
        <v>11452600</v>
      </c>
      <c r="H164" s="419">
        <v>201201231500</v>
      </c>
      <c r="I164" s="419"/>
      <c r="J164" s="305" t="s">
        <v>577</v>
      </c>
      <c r="K164" s="926" t="s">
        <v>2614</v>
      </c>
      <c r="L164" s="413" t="s">
        <v>1694</v>
      </c>
      <c r="M164" s="219" t="s">
        <v>547</v>
      </c>
      <c r="N164" s="219"/>
      <c r="O164" s="219"/>
      <c r="P164" s="332">
        <v>40931</v>
      </c>
      <c r="Q164" s="326">
        <v>0.625</v>
      </c>
      <c r="R164" s="305" t="s">
        <v>558</v>
      </c>
      <c r="S164" s="1" t="s">
        <v>558</v>
      </c>
      <c r="T164" s="3">
        <v>132.69999999999999</v>
      </c>
      <c r="U164" s="9">
        <v>138.4</v>
      </c>
      <c r="V164" s="138">
        <f t="shared" si="143"/>
        <v>5.7000000000000171</v>
      </c>
      <c r="W164" s="546">
        <v>1078</v>
      </c>
      <c r="X164" s="138">
        <f t="shared" si="144"/>
        <v>5.2875695732838741</v>
      </c>
      <c r="Y164" s="643" t="str">
        <f t="shared" si="128"/>
        <v xml:space="preserve">  </v>
      </c>
      <c r="Z164" s="1" t="s">
        <v>558</v>
      </c>
      <c r="AA164" s="3">
        <v>132.6</v>
      </c>
      <c r="AB164" s="7">
        <v>138.1</v>
      </c>
      <c r="AC164" s="138">
        <f t="shared" si="145"/>
        <v>5.5</v>
      </c>
      <c r="AD164" s="42">
        <v>1326</v>
      </c>
      <c r="AE164" s="138">
        <f t="shared" si="146"/>
        <v>4.1478129713423826</v>
      </c>
      <c r="AF164" s="643" t="str">
        <f t="shared" si="130"/>
        <v xml:space="preserve">  </v>
      </c>
      <c r="AG164" s="1" t="s">
        <v>558</v>
      </c>
      <c r="AH164" s="3">
        <v>132</v>
      </c>
      <c r="AI164" s="7">
        <v>137.30000000000001</v>
      </c>
      <c r="AJ164" s="138">
        <f t="shared" si="147"/>
        <v>5.3000000000000114</v>
      </c>
      <c r="AK164" s="3">
        <v>998</v>
      </c>
      <c r="AL164" s="138">
        <f t="shared" si="148"/>
        <v>5.3106212424849817</v>
      </c>
      <c r="AM164" s="643" t="str">
        <f t="shared" si="117"/>
        <v xml:space="preserve">  </v>
      </c>
      <c r="AN164" s="192">
        <f t="shared" si="149"/>
        <v>4.9153345957037464</v>
      </c>
      <c r="AO164" s="192">
        <f t="shared" si="150"/>
        <v>0.66479314659521282</v>
      </c>
      <c r="AP164" s="192">
        <f t="shared" si="166"/>
        <v>13.52488083265534</v>
      </c>
      <c r="AQ164" s="42">
        <f t="shared" si="151"/>
        <v>3</v>
      </c>
      <c r="AR164" s="643" t="str">
        <f t="shared" si="134"/>
        <v xml:space="preserve">  </v>
      </c>
      <c r="AS164" s="42"/>
      <c r="AT164" s="23" t="s">
        <v>191</v>
      </c>
      <c r="AU164" s="23" t="s">
        <v>191</v>
      </c>
      <c r="AV164" s="23" t="s">
        <v>191</v>
      </c>
      <c r="AW164" s="162" t="str">
        <f t="shared" si="152"/>
        <v xml:space="preserve">  </v>
      </c>
      <c r="AX164" s="643" t="str">
        <f t="shared" si="119"/>
        <v xml:space="preserve">  </v>
      </c>
      <c r="AY164" s="23" t="s">
        <v>191</v>
      </c>
      <c r="AZ164" s="23" t="s">
        <v>191</v>
      </c>
      <c r="BA164" s="23" t="s">
        <v>191</v>
      </c>
      <c r="BB164" s="162" t="str">
        <f t="shared" si="153"/>
        <v xml:space="preserve">  </v>
      </c>
      <c r="BC164" s="643" t="str">
        <f t="shared" si="121"/>
        <v xml:space="preserve">  </v>
      </c>
      <c r="BD164" s="794" t="s">
        <v>191</v>
      </c>
      <c r="BE164" s="246" t="s">
        <v>189</v>
      </c>
      <c r="BF164" s="24">
        <v>1.1487848230888766</v>
      </c>
      <c r="BG164" s="24"/>
      <c r="BH164" s="162" t="str">
        <f t="shared" si="154"/>
        <v xml:space="preserve">  </v>
      </c>
      <c r="BI164" s="643" t="str">
        <f t="shared" si="122"/>
        <v xml:space="preserve">  </v>
      </c>
      <c r="BJ164" s="249" t="s">
        <v>590</v>
      </c>
      <c r="BK164" s="24">
        <v>4.3538762309459869E-2</v>
      </c>
      <c r="BL164" s="24"/>
      <c r="BM164" s="162" t="str">
        <f t="shared" si="155"/>
        <v xml:space="preserve">  </v>
      </c>
      <c r="BN164" s="818" t="str">
        <f t="shared" si="123"/>
        <v xml:space="preserve">  </v>
      </c>
      <c r="BO164" s="942" t="str">
        <f t="shared" si="124"/>
        <v xml:space="preserve">  </v>
      </c>
      <c r="BP164" s="793">
        <f t="shared" si="162"/>
        <v>3.7899841149008164</v>
      </c>
      <c r="BQ164" s="38">
        <v>230.34921726239406</v>
      </c>
      <c r="BR164" s="11"/>
      <c r="BS164" s="163" t="str">
        <f t="shared" si="156"/>
        <v xml:space="preserve">  </v>
      </c>
      <c r="BT164" s="818" t="str">
        <f t="shared" si="125"/>
        <v xml:space="preserve">  </v>
      </c>
      <c r="BU164" s="181">
        <f t="shared" si="163"/>
        <v>1.2179875124263915</v>
      </c>
      <c r="BW164" s="163" t="str">
        <f t="shared" si="157"/>
        <v>E, &lt;PRL</v>
      </c>
      <c r="BX164" s="643" t="str">
        <f t="shared" si="136"/>
        <v>E, &lt;RL</v>
      </c>
      <c r="BY164" s="8">
        <v>8.2159137114244079</v>
      </c>
      <c r="BZ164" s="11"/>
      <c r="CA164" s="80">
        <v>1</v>
      </c>
      <c r="CB164" s="163" t="str">
        <f t="shared" si="158"/>
        <v xml:space="preserve">  </v>
      </c>
      <c r="CC164" s="643" t="str">
        <f t="shared" si="126"/>
        <v xml:space="preserve">  </v>
      </c>
      <c r="CD164" s="6">
        <f t="shared" si="164"/>
        <v>3.407807346367589E-2</v>
      </c>
      <c r="CE164" s="249"/>
      <c r="CF164" s="174" t="str">
        <f t="shared" si="159"/>
        <v>E, &lt;PRL</v>
      </c>
      <c r="CG164" s="818" t="str">
        <f t="shared" si="127"/>
        <v>&lt;MDL</v>
      </c>
      <c r="CH164" s="829">
        <f t="shared" si="165"/>
        <v>3.5667209157761297</v>
      </c>
      <c r="CI164" s="8">
        <v>4.8624534893740252</v>
      </c>
      <c r="CJ164" s="11"/>
      <c r="CK164" s="163" t="str">
        <f t="shared" si="167"/>
        <v xml:space="preserve">  </v>
      </c>
      <c r="CL164" s="643" t="str">
        <f t="shared" si="137"/>
        <v xml:space="preserve">  </v>
      </c>
      <c r="CM164" s="24">
        <f>CI164*(AL164/1000)</f>
        <v>2.5822648791264918E-2</v>
      </c>
      <c r="CO164" s="174" t="str">
        <f t="shared" si="168"/>
        <v>E, &lt;PRL</v>
      </c>
      <c r="CP164" s="818" t="str">
        <f t="shared" si="138"/>
        <v>&lt;MDL</v>
      </c>
      <c r="CQ164" s="11">
        <f>CI164/BQ164*100</f>
        <v>2.1109051496515985</v>
      </c>
      <c r="CR164" s="61" t="s">
        <v>2618</v>
      </c>
    </row>
    <row r="165" spans="1:97" x14ac:dyDescent="0.25">
      <c r="A165" s="906" t="s">
        <v>2231</v>
      </c>
      <c r="B165" s="425" t="s">
        <v>1337</v>
      </c>
      <c r="C165" s="305" t="s">
        <v>601</v>
      </c>
      <c r="D165" s="305">
        <v>2</v>
      </c>
      <c r="E165" s="471"/>
      <c r="F165" s="472">
        <v>4</v>
      </c>
      <c r="G165" s="419">
        <v>88888823</v>
      </c>
      <c r="H165" s="419">
        <v>201201241400</v>
      </c>
      <c r="I165" s="419"/>
      <c r="J165" s="305" t="s">
        <v>578</v>
      </c>
      <c r="K165" s="910" t="s">
        <v>137</v>
      </c>
      <c r="L165" s="418"/>
      <c r="M165" s="219" t="s">
        <v>535</v>
      </c>
      <c r="N165" s="219"/>
      <c r="O165" s="31" t="s">
        <v>47</v>
      </c>
      <c r="P165" s="332">
        <v>40932</v>
      </c>
      <c r="Q165" s="326">
        <v>0.58333333333333337</v>
      </c>
      <c r="R165" s="305" t="s">
        <v>559</v>
      </c>
      <c r="S165" s="1" t="s">
        <v>559</v>
      </c>
      <c r="T165" s="3">
        <v>133.69999999999999</v>
      </c>
      <c r="U165" s="9">
        <v>133.1</v>
      </c>
      <c r="V165" s="138">
        <f t="shared" si="143"/>
        <v>-0.59999999999999432</v>
      </c>
      <c r="W165" s="546">
        <v>1024</v>
      </c>
      <c r="X165" s="138">
        <f t="shared" si="144"/>
        <v>-0.58593749999999445</v>
      </c>
      <c r="Y165" s="643" t="str">
        <f t="shared" si="128"/>
        <v>&lt;MDL</v>
      </c>
      <c r="Z165" s="1" t="s">
        <v>559</v>
      </c>
      <c r="AA165" s="3">
        <v>134.9</v>
      </c>
      <c r="AB165" s="7">
        <v>134.4</v>
      </c>
      <c r="AC165" s="138">
        <f t="shared" si="145"/>
        <v>-0.5</v>
      </c>
      <c r="AD165" s="42">
        <v>1132</v>
      </c>
      <c r="AE165" s="138">
        <f t="shared" si="146"/>
        <v>-0.44169611307420498</v>
      </c>
      <c r="AF165" s="643" t="str">
        <f t="shared" si="130"/>
        <v>&lt;MDL</v>
      </c>
      <c r="AG165" s="1" t="s">
        <v>559</v>
      </c>
      <c r="AH165" s="3">
        <v>132.6</v>
      </c>
      <c r="AI165" s="7">
        <v>132.70000000000002</v>
      </c>
      <c r="AJ165" s="138">
        <f t="shared" si="147"/>
        <v>0.10000000000002274</v>
      </c>
      <c r="AK165" s="3">
        <v>1134</v>
      </c>
      <c r="AL165" s="138">
        <f t="shared" si="148"/>
        <v>8.8183421516774912E-2</v>
      </c>
      <c r="AM165" s="643" t="str">
        <f t="shared" si="117"/>
        <v>&lt;MDL</v>
      </c>
      <c r="AN165" s="192">
        <f t="shared" si="149"/>
        <v>-0.31315006385247485</v>
      </c>
      <c r="AO165" s="192">
        <f t="shared" si="150"/>
        <v>0.35496875818097173</v>
      </c>
      <c r="AP165" s="192">
        <f t="shared" si="166"/>
        <v>-113.35420271483569</v>
      </c>
      <c r="AQ165" s="42">
        <f t="shared" si="151"/>
        <v>3</v>
      </c>
      <c r="AR165" s="643" t="str">
        <f t="shared" si="134"/>
        <v>&lt;MDL</v>
      </c>
      <c r="AS165" s="42"/>
      <c r="AT165" s="23" t="s">
        <v>191</v>
      </c>
      <c r="AU165" s="23" t="s">
        <v>191</v>
      </c>
      <c r="AV165" s="23" t="s">
        <v>191</v>
      </c>
      <c r="AW165" s="162" t="str">
        <f t="shared" si="152"/>
        <v xml:space="preserve">  </v>
      </c>
      <c r="AX165" s="643" t="str">
        <f t="shared" si="119"/>
        <v xml:space="preserve">  </v>
      </c>
      <c r="AY165" s="23" t="s">
        <v>191</v>
      </c>
      <c r="AZ165" s="23" t="s">
        <v>191</v>
      </c>
      <c r="BA165" s="23" t="s">
        <v>191</v>
      </c>
      <c r="BB165" s="162" t="str">
        <f t="shared" si="153"/>
        <v xml:space="preserve">  </v>
      </c>
      <c r="BC165" s="643" t="str">
        <f t="shared" si="121"/>
        <v xml:space="preserve">  </v>
      </c>
      <c r="BD165" s="794" t="s">
        <v>191</v>
      </c>
      <c r="BE165" s="246" t="s">
        <v>591</v>
      </c>
      <c r="BF165" s="24">
        <v>4.7572770022164541E-2</v>
      </c>
      <c r="BG165" s="24"/>
      <c r="BH165" s="162" t="str">
        <f t="shared" si="154"/>
        <v>E, &lt;PRL</v>
      </c>
      <c r="BI165" s="643" t="str">
        <f t="shared" si="122"/>
        <v>&lt;MDL</v>
      </c>
      <c r="BJ165" s="249" t="s">
        <v>590</v>
      </c>
      <c r="BK165" s="24">
        <v>1.3138920104506064E-2</v>
      </c>
      <c r="BL165" s="24"/>
      <c r="BM165" s="162" t="str">
        <f t="shared" si="155"/>
        <v xml:space="preserve">  </v>
      </c>
      <c r="BN165" s="818" t="str">
        <f t="shared" si="123"/>
        <v xml:space="preserve">  </v>
      </c>
      <c r="BO165" s="942" t="str">
        <f t="shared" si="124"/>
        <v>E, &lt;RL</v>
      </c>
      <c r="BP165" s="793">
        <f t="shared" si="162"/>
        <v>27.618572764176928</v>
      </c>
      <c r="BQ165" s="593">
        <v>3.6382876532933504E-2</v>
      </c>
      <c r="BR165" s="11"/>
      <c r="BS165" s="163" t="str">
        <f t="shared" si="156"/>
        <v>E, &lt;PRL</v>
      </c>
      <c r="BT165" s="818" t="str">
        <f>IF(BQ165&lt;BU$3,"&lt;MDL",IF(BQ165&lt;BU$4,"E, &lt;RL",IF(BQ165&gt;BU$4,"  ",)))</f>
        <v>&lt;MDL</v>
      </c>
      <c r="BU165" s="854">
        <v>3.5530152864192872E-2</v>
      </c>
      <c r="BV165" s="15"/>
      <c r="BW165" s="163" t="str">
        <f t="shared" si="157"/>
        <v>E, &lt;PRL</v>
      </c>
      <c r="BX165" s="643" t="str">
        <f t="shared" si="136"/>
        <v>&lt;MDL</v>
      </c>
      <c r="BY165" s="8" t="s">
        <v>88</v>
      </c>
      <c r="BZ165" s="11"/>
      <c r="CA165" s="80">
        <v>1</v>
      </c>
      <c r="CB165" s="163" t="str">
        <f t="shared" si="158"/>
        <v xml:space="preserve">  </v>
      </c>
      <c r="CC165" s="643" t="s">
        <v>88</v>
      </c>
      <c r="CD165" s="117">
        <v>3.2211914043084175E-3</v>
      </c>
      <c r="CE165" s="249"/>
      <c r="CF165" s="174" t="str">
        <f t="shared" si="159"/>
        <v>E, &lt;PRL</v>
      </c>
      <c r="CG165" s="818" t="str">
        <f t="shared" si="127"/>
        <v>&lt;MDL</v>
      </c>
      <c r="CH165" s="829" t="s">
        <v>88</v>
      </c>
      <c r="CI165" s="8" t="s">
        <v>603</v>
      </c>
      <c r="CJ165" s="11"/>
      <c r="CK165" s="163" t="str">
        <f t="shared" si="167"/>
        <v xml:space="preserve">  </v>
      </c>
      <c r="CL165" s="818" t="s">
        <v>88</v>
      </c>
      <c r="CM165" s="11" t="s">
        <v>88</v>
      </c>
      <c r="CO165" s="174" t="str">
        <f t="shared" si="168"/>
        <v xml:space="preserve">  </v>
      </c>
      <c r="CP165" s="818" t="s">
        <v>88</v>
      </c>
      <c r="CQ165" s="11" t="s">
        <v>88</v>
      </c>
      <c r="CR165" s="61"/>
    </row>
    <row r="166" spans="1:97" ht="30" x14ac:dyDescent="0.25">
      <c r="A166" s="906" t="s">
        <v>2232</v>
      </c>
      <c r="B166" s="425" t="s">
        <v>1338</v>
      </c>
      <c r="C166" s="219" t="s">
        <v>599</v>
      </c>
      <c r="D166" s="219">
        <v>9</v>
      </c>
      <c r="E166" s="471"/>
      <c r="F166" s="472">
        <v>1</v>
      </c>
      <c r="G166" s="419">
        <v>11452600</v>
      </c>
      <c r="H166" s="419">
        <v>201201240910</v>
      </c>
      <c r="I166" s="419"/>
      <c r="J166" s="305" t="s">
        <v>579</v>
      </c>
      <c r="K166" s="926" t="s">
        <v>2614</v>
      </c>
      <c r="L166" s="413" t="s">
        <v>1694</v>
      </c>
      <c r="M166" s="219" t="s">
        <v>547</v>
      </c>
      <c r="N166" s="219"/>
      <c r="O166" s="219"/>
      <c r="P166" s="332">
        <v>40932</v>
      </c>
      <c r="Q166" s="326">
        <v>0.38194444444444442</v>
      </c>
      <c r="R166" s="305" t="s">
        <v>560</v>
      </c>
      <c r="S166" s="1" t="s">
        <v>560</v>
      </c>
      <c r="T166" s="3">
        <v>132.69999999999999</v>
      </c>
      <c r="U166" s="9">
        <v>148.4</v>
      </c>
      <c r="V166" s="138">
        <f t="shared" si="143"/>
        <v>15.700000000000017</v>
      </c>
      <c r="W166" s="546">
        <v>125</v>
      </c>
      <c r="X166" s="138">
        <f t="shared" si="144"/>
        <v>125.60000000000014</v>
      </c>
      <c r="Y166" s="643" t="str">
        <f t="shared" si="128"/>
        <v xml:space="preserve">  </v>
      </c>
      <c r="Z166" s="1" t="s">
        <v>560</v>
      </c>
      <c r="AA166" s="3">
        <v>134.19999999999999</v>
      </c>
      <c r="AB166" s="7">
        <v>150.29999999999998</v>
      </c>
      <c r="AC166" s="138">
        <f t="shared" si="145"/>
        <v>16.099999999999994</v>
      </c>
      <c r="AD166" s="42">
        <v>125</v>
      </c>
      <c r="AE166" s="138">
        <f t="shared" si="146"/>
        <v>128.79999999999995</v>
      </c>
      <c r="AF166" s="643" t="str">
        <f t="shared" si="130"/>
        <v xml:space="preserve">  </v>
      </c>
      <c r="AG166" s="1" t="s">
        <v>560</v>
      </c>
      <c r="AH166" s="3">
        <v>131.80000000000001</v>
      </c>
      <c r="AI166" s="7">
        <v>149.4</v>
      </c>
      <c r="AJ166" s="138">
        <f t="shared" si="147"/>
        <v>17.599999999999994</v>
      </c>
      <c r="AK166" s="3">
        <v>125</v>
      </c>
      <c r="AL166" s="138">
        <f t="shared" si="148"/>
        <v>140.79999999999995</v>
      </c>
      <c r="AM166" s="643" t="str">
        <f t="shared" si="117"/>
        <v xml:space="preserve">  </v>
      </c>
      <c r="AN166" s="192">
        <f t="shared" si="149"/>
        <v>131.73333333333335</v>
      </c>
      <c r="AO166" s="192">
        <f t="shared" si="150"/>
        <v>8.0133222407021805</v>
      </c>
      <c r="AP166" s="192">
        <f t="shared" si="166"/>
        <v>6.0829875308974035</v>
      </c>
      <c r="AQ166" s="42">
        <f t="shared" si="151"/>
        <v>3</v>
      </c>
      <c r="AR166" s="643" t="str">
        <f t="shared" si="134"/>
        <v xml:space="preserve">  </v>
      </c>
      <c r="AS166" s="42"/>
      <c r="AT166" s="23" t="s">
        <v>191</v>
      </c>
      <c r="AU166" s="23" t="s">
        <v>191</v>
      </c>
      <c r="AV166" s="23" t="s">
        <v>191</v>
      </c>
      <c r="AW166" s="162" t="str">
        <f t="shared" si="152"/>
        <v xml:space="preserve">  </v>
      </c>
      <c r="AX166" s="643" t="str">
        <f t="shared" si="119"/>
        <v xml:space="preserve">  </v>
      </c>
      <c r="AY166" s="23" t="s">
        <v>191</v>
      </c>
      <c r="AZ166" s="23" t="s">
        <v>191</v>
      </c>
      <c r="BA166" s="23" t="s">
        <v>191</v>
      </c>
      <c r="BB166" s="162" t="str">
        <f t="shared" si="153"/>
        <v xml:space="preserve">  </v>
      </c>
      <c r="BC166" s="643" t="str">
        <f t="shared" si="121"/>
        <v xml:space="preserve">  </v>
      </c>
      <c r="BD166" s="794" t="s">
        <v>191</v>
      </c>
      <c r="BE166" s="246" t="s">
        <v>592</v>
      </c>
      <c r="BF166" s="24">
        <v>1.7289127319049127</v>
      </c>
      <c r="BG166" s="24"/>
      <c r="BH166" s="162" t="str">
        <f t="shared" si="154"/>
        <v xml:space="preserve">  </v>
      </c>
      <c r="BI166" s="643" t="str">
        <f t="shared" si="122"/>
        <v xml:space="preserve">  </v>
      </c>
      <c r="BJ166" s="249" t="s">
        <v>590</v>
      </c>
      <c r="BK166" s="24">
        <v>5.5439529627693204E-2</v>
      </c>
      <c r="BL166" s="24"/>
      <c r="BM166" s="162" t="str">
        <f t="shared" si="155"/>
        <v xml:space="preserve">  </v>
      </c>
      <c r="BN166" s="818" t="str">
        <f t="shared" si="123"/>
        <v xml:space="preserve">  </v>
      </c>
      <c r="BO166" s="942" t="str">
        <f t="shared" si="124"/>
        <v xml:space="preserve">  </v>
      </c>
      <c r="BP166" s="793">
        <f t="shared" si="162"/>
        <v>3.2066123757796632</v>
      </c>
      <c r="BQ166" s="181">
        <v>92.18733141542684</v>
      </c>
      <c r="BR166" s="11"/>
      <c r="BS166" s="163" t="str">
        <f t="shared" si="156"/>
        <v xml:space="preserve">  </v>
      </c>
      <c r="BT166" s="818" t="str">
        <f t="shared" si="125"/>
        <v xml:space="preserve">  </v>
      </c>
      <c r="BU166" s="181">
        <f>BQ166*(X166/1000)</f>
        <v>11.578728825777622</v>
      </c>
      <c r="BV166" s="855">
        <v>3.9888134168824065E-2</v>
      </c>
      <c r="BW166" s="163" t="str">
        <f t="shared" si="157"/>
        <v xml:space="preserve">  </v>
      </c>
      <c r="BX166" s="643" t="str">
        <f t="shared" si="136"/>
        <v xml:space="preserve">  </v>
      </c>
      <c r="BY166" s="8">
        <v>2.6059967770551999</v>
      </c>
      <c r="BZ166" s="11"/>
      <c r="CA166" s="80">
        <v>1</v>
      </c>
      <c r="CB166" s="163" t="str">
        <f t="shared" si="158"/>
        <v xml:space="preserve">  </v>
      </c>
      <c r="CC166" s="643" t="str">
        <f t="shared" si="126"/>
        <v xml:space="preserve">  </v>
      </c>
      <c r="CD166" s="6">
        <f>BY166*(AE166/1000)</f>
        <v>0.33565238488470961</v>
      </c>
      <c r="CE166" s="10"/>
      <c r="CF166" s="174" t="str">
        <f t="shared" si="159"/>
        <v xml:space="preserve">  </v>
      </c>
      <c r="CG166" s="818" t="str">
        <f t="shared" si="127"/>
        <v xml:space="preserve">  </v>
      </c>
      <c r="CH166" s="829">
        <f>BY166/BQ166*100</f>
        <v>2.8268491310500248</v>
      </c>
      <c r="CI166" s="8">
        <v>3.1377033474450879</v>
      </c>
      <c r="CJ166" s="11"/>
      <c r="CK166" s="163" t="str">
        <f t="shared" si="167"/>
        <v xml:space="preserve">  </v>
      </c>
      <c r="CL166" s="643" t="str">
        <f t="shared" si="137"/>
        <v xml:space="preserve">  </v>
      </c>
      <c r="CM166" s="24">
        <f>CI166*(AL166/1000)</f>
        <v>0.44178863132026824</v>
      </c>
      <c r="CO166" s="174" t="str">
        <f t="shared" si="168"/>
        <v xml:space="preserve">  </v>
      </c>
      <c r="CP166" s="818" t="str">
        <f t="shared" si="138"/>
        <v xml:space="preserve">  </v>
      </c>
      <c r="CQ166" s="11">
        <f>CI166/BQ166*100</f>
        <v>3.4036166350293309</v>
      </c>
      <c r="CR166" s="61">
        <f>100*CM166/BU166</f>
        <v>3.815519285128417</v>
      </c>
    </row>
    <row r="167" spans="1:97" ht="30" x14ac:dyDescent="0.25">
      <c r="A167" s="906" t="s">
        <v>2233</v>
      </c>
      <c r="B167" s="425" t="s">
        <v>1339</v>
      </c>
      <c r="C167" s="219" t="s">
        <v>599</v>
      </c>
      <c r="D167" s="219">
        <v>9</v>
      </c>
      <c r="E167" s="471"/>
      <c r="F167" s="472">
        <v>1</v>
      </c>
      <c r="G167" s="419">
        <v>11452600</v>
      </c>
      <c r="H167" s="419">
        <v>201201240915</v>
      </c>
      <c r="I167" s="419"/>
      <c r="J167" s="305" t="s">
        <v>580</v>
      </c>
      <c r="K167" s="926" t="s">
        <v>2614</v>
      </c>
      <c r="L167" s="413" t="s">
        <v>1694</v>
      </c>
      <c r="M167" s="219" t="s">
        <v>547</v>
      </c>
      <c r="N167" s="219"/>
      <c r="O167" s="429" t="s">
        <v>45</v>
      </c>
      <c r="P167" s="332">
        <v>40932</v>
      </c>
      <c r="Q167" s="326">
        <v>0.38541666666666669</v>
      </c>
      <c r="R167" s="305" t="s">
        <v>561</v>
      </c>
      <c r="S167" s="1" t="s">
        <v>561</v>
      </c>
      <c r="T167" s="3">
        <v>132.9</v>
      </c>
      <c r="U167" s="9">
        <v>152.9</v>
      </c>
      <c r="V167" s="138">
        <f t="shared" si="143"/>
        <v>20</v>
      </c>
      <c r="W167" s="546">
        <v>205</v>
      </c>
      <c r="X167" s="138">
        <f t="shared" si="144"/>
        <v>97.560975609756099</v>
      </c>
      <c r="Y167" s="643" t="str">
        <f t="shared" si="128"/>
        <v xml:space="preserve">  </v>
      </c>
      <c r="Z167" s="1" t="s">
        <v>561</v>
      </c>
      <c r="AA167" s="3">
        <v>134.1</v>
      </c>
      <c r="AB167" s="7">
        <v>150.19999999999999</v>
      </c>
      <c r="AC167" s="138">
        <f t="shared" si="145"/>
        <v>16.099999999999994</v>
      </c>
      <c r="AD167" s="42">
        <v>163</v>
      </c>
      <c r="AE167" s="138">
        <f t="shared" si="146"/>
        <v>98.773006134969293</v>
      </c>
      <c r="AF167" s="643" t="str">
        <f t="shared" si="130"/>
        <v xml:space="preserve">  </v>
      </c>
      <c r="AG167" s="1" t="s">
        <v>561</v>
      </c>
      <c r="AH167" s="3">
        <v>132.6</v>
      </c>
      <c r="AI167" s="7">
        <v>158.79999999999998</v>
      </c>
      <c r="AJ167" s="138">
        <f t="shared" si="147"/>
        <v>26.199999999999989</v>
      </c>
      <c r="AK167" s="3">
        <v>262</v>
      </c>
      <c r="AL167" s="138">
        <f t="shared" si="148"/>
        <v>99.999999999999957</v>
      </c>
      <c r="AM167" s="643" t="str">
        <f t="shared" si="117"/>
        <v xml:space="preserve">  </v>
      </c>
      <c r="AN167" s="192">
        <f t="shared" si="149"/>
        <v>98.77799391490845</v>
      </c>
      <c r="AO167" s="192">
        <f t="shared" si="150"/>
        <v>1.2195198450671672</v>
      </c>
      <c r="AP167" s="192">
        <f t="shared" si="166"/>
        <v>1.2346068154792789</v>
      </c>
      <c r="AQ167" s="42">
        <f t="shared" si="151"/>
        <v>3</v>
      </c>
      <c r="AR167" s="643" t="str">
        <f t="shared" si="134"/>
        <v xml:space="preserve">  </v>
      </c>
      <c r="AS167" s="42"/>
      <c r="AT167" s="23" t="s">
        <v>191</v>
      </c>
      <c r="AU167" s="23" t="s">
        <v>191</v>
      </c>
      <c r="AV167" s="23" t="s">
        <v>191</v>
      </c>
      <c r="AW167" s="162" t="str">
        <f t="shared" si="152"/>
        <v xml:space="preserve">  </v>
      </c>
      <c r="AX167" s="643" t="str">
        <f t="shared" si="119"/>
        <v xml:space="preserve">  </v>
      </c>
      <c r="AY167" s="23" t="s">
        <v>191</v>
      </c>
      <c r="AZ167" s="23" t="s">
        <v>191</v>
      </c>
      <c r="BA167" s="23" t="s">
        <v>191</v>
      </c>
      <c r="BB167" s="162" t="str">
        <f t="shared" si="153"/>
        <v xml:space="preserve">  </v>
      </c>
      <c r="BC167" s="643" t="str">
        <f t="shared" si="121"/>
        <v xml:space="preserve">  </v>
      </c>
      <c r="BD167" s="794" t="s">
        <v>191</v>
      </c>
      <c r="BE167" s="246" t="s">
        <v>593</v>
      </c>
      <c r="BF167" s="24">
        <v>1.626454178251767</v>
      </c>
      <c r="BG167" s="24"/>
      <c r="BH167" s="162" t="str">
        <f t="shared" si="154"/>
        <v xml:space="preserve">  </v>
      </c>
      <c r="BI167" s="643" t="str">
        <f t="shared" si="122"/>
        <v xml:space="preserve">  </v>
      </c>
      <c r="BJ167" s="249" t="s">
        <v>590</v>
      </c>
      <c r="BK167" s="24">
        <v>1.8175086600180534E-2</v>
      </c>
      <c r="BL167" s="24"/>
      <c r="BM167" s="162" t="str">
        <f t="shared" si="155"/>
        <v xml:space="preserve">  </v>
      </c>
      <c r="BN167" s="818" t="str">
        <f t="shared" si="123"/>
        <v xml:space="preserve">  </v>
      </c>
      <c r="BO167" s="942" t="str">
        <f t="shared" si="124"/>
        <v>E, &lt;RL</v>
      </c>
      <c r="BP167" s="793">
        <f t="shared" si="162"/>
        <v>1.1174668701528658</v>
      </c>
      <c r="BQ167" s="181">
        <v>99.826903807272785</v>
      </c>
      <c r="BR167" s="11"/>
      <c r="BS167" s="163" t="str">
        <f t="shared" si="156"/>
        <v xml:space="preserve">  </v>
      </c>
      <c r="BT167" s="818" t="str">
        <f t="shared" si="125"/>
        <v xml:space="preserve">  </v>
      </c>
      <c r="BU167" s="181">
        <f>BQ167*(X167/1000)</f>
        <v>9.7392101275388079</v>
      </c>
      <c r="BV167" s="855">
        <v>3.797798384309705E-2</v>
      </c>
      <c r="BW167" s="163" t="str">
        <f t="shared" si="157"/>
        <v xml:space="preserve">  </v>
      </c>
      <c r="BX167" s="643" t="str">
        <f t="shared" si="136"/>
        <v xml:space="preserve">  </v>
      </c>
      <c r="BY167" s="8">
        <v>2.694870154490526</v>
      </c>
      <c r="BZ167" s="11">
        <v>4.3003247146125689E-2</v>
      </c>
      <c r="CA167" s="80">
        <v>1</v>
      </c>
      <c r="CB167" s="163" t="str">
        <f t="shared" si="158"/>
        <v xml:space="preserve">  </v>
      </c>
      <c r="CC167" s="643" t="str">
        <f t="shared" si="126"/>
        <v xml:space="preserve">  </v>
      </c>
      <c r="CD167" s="6">
        <f>BY167*(AE167/1000)</f>
        <v>0.26618042630243838</v>
      </c>
      <c r="CE167" s="637">
        <v>4.247559994187855E-3</v>
      </c>
      <c r="CF167" s="174" t="str">
        <f t="shared" si="159"/>
        <v xml:space="preserve">  </v>
      </c>
      <c r="CG167" s="818" t="str">
        <f t="shared" si="127"/>
        <v xml:space="preserve">  </v>
      </c>
      <c r="CH167" s="829">
        <f>BY167/BQ167*100</f>
        <v>2.699542960576319</v>
      </c>
      <c r="CI167" s="8">
        <v>3.385206664928035</v>
      </c>
      <c r="CJ167" s="11"/>
      <c r="CK167" s="163" t="str">
        <f t="shared" si="167"/>
        <v xml:space="preserve">  </v>
      </c>
      <c r="CL167" s="643" t="str">
        <f t="shared" si="137"/>
        <v xml:space="preserve">  </v>
      </c>
      <c r="CM167" s="24">
        <f>CI167*(AL167/1000)</f>
        <v>0.33852066649280338</v>
      </c>
      <c r="CO167" s="174" t="str">
        <f t="shared" si="168"/>
        <v xml:space="preserve">  </v>
      </c>
      <c r="CP167" s="818" t="str">
        <f t="shared" si="138"/>
        <v xml:space="preserve">  </v>
      </c>
      <c r="CQ167" s="11">
        <f>CI167/BQ167*100</f>
        <v>3.3910764892233485</v>
      </c>
      <c r="CR167" s="61">
        <f>100*CM167/BU167</f>
        <v>3.4758534014539308</v>
      </c>
    </row>
    <row r="168" spans="1:97" ht="30" x14ac:dyDescent="0.25">
      <c r="A168" s="906" t="s">
        <v>2234</v>
      </c>
      <c r="B168" s="425" t="s">
        <v>1340</v>
      </c>
      <c r="C168" s="219" t="s">
        <v>599</v>
      </c>
      <c r="D168" s="219">
        <v>9</v>
      </c>
      <c r="E168" s="471"/>
      <c r="F168" s="472">
        <v>1</v>
      </c>
      <c r="G168" s="419">
        <v>11452600</v>
      </c>
      <c r="H168" s="419">
        <v>201201241520</v>
      </c>
      <c r="I168" s="419"/>
      <c r="J168" s="305" t="s">
        <v>581</v>
      </c>
      <c r="K168" s="926" t="s">
        <v>2614</v>
      </c>
      <c r="L168" s="413" t="s">
        <v>1694</v>
      </c>
      <c r="M168" s="219" t="s">
        <v>547</v>
      </c>
      <c r="N168" s="219"/>
      <c r="O168" s="219"/>
      <c r="P168" s="332">
        <v>40932</v>
      </c>
      <c r="Q168" s="326">
        <v>0.63888888888888895</v>
      </c>
      <c r="R168" s="305" t="s">
        <v>562</v>
      </c>
      <c r="S168" s="1" t="s">
        <v>562</v>
      </c>
      <c r="T168" s="3">
        <v>133.5</v>
      </c>
      <c r="U168" s="9">
        <v>144.30000000000001</v>
      </c>
      <c r="V168" s="138">
        <f t="shared" si="143"/>
        <v>10.800000000000011</v>
      </c>
      <c r="W168" s="546">
        <v>161</v>
      </c>
      <c r="X168" s="138">
        <f t="shared" si="144"/>
        <v>67.080745341614971</v>
      </c>
      <c r="Y168" s="643" t="str">
        <f t="shared" si="128"/>
        <v xml:space="preserve">  </v>
      </c>
      <c r="Z168" s="1" t="s">
        <v>562</v>
      </c>
      <c r="AA168" s="3">
        <v>133</v>
      </c>
      <c r="AB168" s="7">
        <v>143.80000000000001</v>
      </c>
      <c r="AC168" s="138">
        <f t="shared" si="145"/>
        <v>10.800000000000011</v>
      </c>
      <c r="AD168" s="42">
        <v>161</v>
      </c>
      <c r="AE168" s="138">
        <f t="shared" si="146"/>
        <v>67.080745341614971</v>
      </c>
      <c r="AF168" s="643" t="str">
        <f t="shared" si="130"/>
        <v xml:space="preserve">  </v>
      </c>
      <c r="AG168" s="1" t="s">
        <v>562</v>
      </c>
      <c r="AH168" s="3">
        <v>133.5</v>
      </c>
      <c r="AI168" s="7">
        <v>153.29999999999998</v>
      </c>
      <c r="AJ168" s="138">
        <f t="shared" si="147"/>
        <v>19.799999999999983</v>
      </c>
      <c r="AK168" s="3">
        <v>332</v>
      </c>
      <c r="AL168" s="138">
        <f t="shared" si="148"/>
        <v>59.638554216867412</v>
      </c>
      <c r="AM168" s="643" t="str">
        <f t="shared" si="117"/>
        <v xml:space="preserve">  </v>
      </c>
      <c r="AN168" s="192">
        <f t="shared" si="149"/>
        <v>64.600014966699121</v>
      </c>
      <c r="AO168" s="192">
        <f t="shared" si="150"/>
        <v>4.2967510492336469</v>
      </c>
      <c r="AP168" s="192">
        <f t="shared" si="166"/>
        <v>6.6513158726798958</v>
      </c>
      <c r="AQ168" s="42">
        <f t="shared" si="151"/>
        <v>3</v>
      </c>
      <c r="AR168" s="643" t="str">
        <f t="shared" si="134"/>
        <v xml:space="preserve">  </v>
      </c>
      <c r="AS168" s="42"/>
      <c r="AT168" s="23" t="s">
        <v>191</v>
      </c>
      <c r="AU168" s="23" t="s">
        <v>191</v>
      </c>
      <c r="AV168" s="23" t="s">
        <v>191</v>
      </c>
      <c r="AW168" s="162" t="str">
        <f t="shared" si="152"/>
        <v xml:space="preserve">  </v>
      </c>
      <c r="AX168" s="643" t="str">
        <f t="shared" si="119"/>
        <v xml:space="preserve">  </v>
      </c>
      <c r="AY168" s="23" t="s">
        <v>191</v>
      </c>
      <c r="AZ168" s="23" t="s">
        <v>191</v>
      </c>
      <c r="BA168" s="23" t="s">
        <v>191</v>
      </c>
      <c r="BB168" s="162" t="str">
        <f t="shared" si="153"/>
        <v xml:space="preserve">  </v>
      </c>
      <c r="BC168" s="643" t="str">
        <f t="shared" si="121"/>
        <v xml:space="preserve">  </v>
      </c>
      <c r="BD168" s="794" t="s">
        <v>191</v>
      </c>
      <c r="BE168" s="246" t="s">
        <v>246</v>
      </c>
      <c r="BF168" s="24">
        <v>5.1347275394097904</v>
      </c>
      <c r="BG168" s="24"/>
      <c r="BH168" s="162" t="str">
        <f t="shared" si="154"/>
        <v xml:space="preserve">  </v>
      </c>
      <c r="BI168" s="643" t="str">
        <f t="shared" si="122"/>
        <v xml:space="preserve">  </v>
      </c>
      <c r="BJ168" s="249" t="s">
        <v>590</v>
      </c>
      <c r="BK168" s="24">
        <v>9.0382048237650198E-2</v>
      </c>
      <c r="BL168" s="24"/>
      <c r="BM168" s="162" t="str">
        <f t="shared" si="155"/>
        <v xml:space="preserve">  </v>
      </c>
      <c r="BN168" s="818" t="str">
        <f t="shared" si="123"/>
        <v xml:space="preserve">  </v>
      </c>
      <c r="BO168" s="942" t="str">
        <f t="shared" si="124"/>
        <v xml:space="preserve">  </v>
      </c>
      <c r="BP168" s="793">
        <f t="shared" si="162"/>
        <v>1.7602111805145388</v>
      </c>
      <c r="BQ168" s="38">
        <v>219.50295433770381</v>
      </c>
      <c r="BR168" s="11"/>
      <c r="BS168" s="163" t="str">
        <f t="shared" si="156"/>
        <v xml:space="preserve">  </v>
      </c>
      <c r="BT168" s="818" t="str">
        <f t="shared" si="125"/>
        <v xml:space="preserve">  </v>
      </c>
      <c r="BU168" s="181">
        <f>BQ168*(X168/1000)</f>
        <v>14.724421781659649</v>
      </c>
      <c r="BV168" s="855">
        <v>5.4295531140853705E-2</v>
      </c>
      <c r="BW168" s="163" t="str">
        <f t="shared" si="157"/>
        <v xml:space="preserve">  </v>
      </c>
      <c r="BX168" s="643" t="str">
        <f t="shared" si="136"/>
        <v xml:space="preserve">  </v>
      </c>
      <c r="BY168" s="8">
        <v>3.5173205287673173</v>
      </c>
      <c r="BZ168" s="11"/>
      <c r="CA168" s="80">
        <v>1</v>
      </c>
      <c r="CB168" s="163" t="str">
        <f t="shared" si="158"/>
        <v xml:space="preserve">  </v>
      </c>
      <c r="CC168" s="643" t="str">
        <f t="shared" si="126"/>
        <v xml:space="preserve">  </v>
      </c>
      <c r="CD168" s="6">
        <f>BY168*(AE168/1000)</f>
        <v>0.23594448267507492</v>
      </c>
      <c r="CE168" s="249"/>
      <c r="CF168" s="174" t="str">
        <f t="shared" si="159"/>
        <v xml:space="preserve">  </v>
      </c>
      <c r="CG168" s="818" t="str">
        <f t="shared" si="127"/>
        <v xml:space="preserve">  </v>
      </c>
      <c r="CH168" s="829">
        <f>BY168/BQ168*100</f>
        <v>1.6024023637312614</v>
      </c>
      <c r="CI168" s="8">
        <v>8.1981744027521586</v>
      </c>
      <c r="CJ168" s="11"/>
      <c r="CK168" s="163" t="str">
        <f t="shared" si="167"/>
        <v xml:space="preserve">  </v>
      </c>
      <c r="CL168" s="643" t="str">
        <f t="shared" si="137"/>
        <v xml:space="preserve">  </v>
      </c>
      <c r="CM168" s="24">
        <f>CI168*(AL168/1000)</f>
        <v>0.48892726859786922</v>
      </c>
      <c r="CO168" s="174" t="str">
        <f t="shared" si="168"/>
        <v xml:space="preserve">  </v>
      </c>
      <c r="CP168" s="818" t="str">
        <f t="shared" si="138"/>
        <v xml:space="preserve">  </v>
      </c>
      <c r="CQ168" s="11">
        <f>CI168/BQ168*100</f>
        <v>3.734881121526648</v>
      </c>
      <c r="CR168" s="61">
        <f>100*CM168/BU168</f>
        <v>3.3205193103532538</v>
      </c>
    </row>
    <row r="169" spans="1:97" x14ac:dyDescent="0.25">
      <c r="A169" s="906" t="s">
        <v>2235</v>
      </c>
      <c r="B169" s="425" t="s">
        <v>1341</v>
      </c>
      <c r="C169" s="305" t="s">
        <v>601</v>
      </c>
      <c r="D169" s="305">
        <v>2</v>
      </c>
      <c r="E169" s="471"/>
      <c r="F169" s="472">
        <v>4</v>
      </c>
      <c r="G169" s="419">
        <v>88888823</v>
      </c>
      <c r="H169" s="419">
        <v>201201251500</v>
      </c>
      <c r="I169" s="419"/>
      <c r="J169" s="305" t="s">
        <v>582</v>
      </c>
      <c r="K169" s="910" t="s">
        <v>137</v>
      </c>
      <c r="L169" s="418"/>
      <c r="M169" s="219" t="s">
        <v>535</v>
      </c>
      <c r="N169" s="219"/>
      <c r="O169" s="31" t="s">
        <v>47</v>
      </c>
      <c r="P169" s="332">
        <v>40933</v>
      </c>
      <c r="Q169" s="326">
        <v>0.625</v>
      </c>
      <c r="R169" s="305" t="s">
        <v>563</v>
      </c>
      <c r="S169" s="1" t="s">
        <v>563</v>
      </c>
      <c r="T169" s="3">
        <v>131.19999999999999</v>
      </c>
      <c r="U169" s="9">
        <v>130.80000000000001</v>
      </c>
      <c r="V169" s="138">
        <f t="shared" si="143"/>
        <v>-0.39999999999997726</v>
      </c>
      <c r="W169" s="546">
        <v>1484</v>
      </c>
      <c r="X169" s="138">
        <f t="shared" si="144"/>
        <v>-0.2695417789757259</v>
      </c>
      <c r="Y169" s="643" t="str">
        <f t="shared" si="128"/>
        <v>&lt;MDL</v>
      </c>
      <c r="Z169" s="1" t="s">
        <v>563</v>
      </c>
      <c r="AA169" s="3">
        <v>130.69999999999999</v>
      </c>
      <c r="AB169" s="7">
        <v>130.1</v>
      </c>
      <c r="AC169" s="138">
        <f t="shared" si="145"/>
        <v>-0.59999999999999432</v>
      </c>
      <c r="AD169" s="42">
        <v>1092</v>
      </c>
      <c r="AE169" s="138">
        <f t="shared" si="146"/>
        <v>-0.54945054945054417</v>
      </c>
      <c r="AF169" s="643" t="str">
        <f t="shared" si="130"/>
        <v>&lt;MDL</v>
      </c>
      <c r="AG169" s="1" t="s">
        <v>563</v>
      </c>
      <c r="AH169" s="3">
        <v>132.5</v>
      </c>
      <c r="AI169" s="7">
        <v>131.70000000000002</v>
      </c>
      <c r="AJ169" s="138">
        <f t="shared" si="147"/>
        <v>-0.79999999999998295</v>
      </c>
      <c r="AK169" s="3">
        <v>1154</v>
      </c>
      <c r="AL169" s="138">
        <f t="shared" si="148"/>
        <v>-0.69324090121315685</v>
      </c>
      <c r="AM169" s="643" t="str">
        <f t="shared" si="117"/>
        <v>&lt;MDL</v>
      </c>
      <c r="AN169" s="192">
        <f t="shared" si="149"/>
        <v>-0.50407774321314236</v>
      </c>
      <c r="AO169" s="192">
        <f t="shared" si="150"/>
        <v>0.21546288591213328</v>
      </c>
      <c r="AP169" s="192">
        <f t="shared" si="166"/>
        <v>-42.743979239930013</v>
      </c>
      <c r="AQ169" s="42">
        <f t="shared" si="151"/>
        <v>3</v>
      </c>
      <c r="AR169" s="643" t="str">
        <f t="shared" si="134"/>
        <v>&lt;MDL</v>
      </c>
      <c r="AS169" s="42"/>
      <c r="AT169" s="23" t="s">
        <v>191</v>
      </c>
      <c r="AU169" s="23" t="s">
        <v>191</v>
      </c>
      <c r="AV169" s="23" t="s">
        <v>191</v>
      </c>
      <c r="AW169" s="162" t="str">
        <f t="shared" si="152"/>
        <v xml:space="preserve">  </v>
      </c>
      <c r="AX169" s="643" t="str">
        <f t="shared" si="119"/>
        <v xml:space="preserve">  </v>
      </c>
      <c r="AY169" s="23" t="s">
        <v>191</v>
      </c>
      <c r="AZ169" s="23" t="s">
        <v>191</v>
      </c>
      <c r="BA169" s="23" t="s">
        <v>191</v>
      </c>
      <c r="BB169" s="162" t="str">
        <f t="shared" si="153"/>
        <v xml:space="preserve">  </v>
      </c>
      <c r="BC169" s="643" t="str">
        <f t="shared" si="121"/>
        <v xml:space="preserve">  </v>
      </c>
      <c r="BD169" s="794" t="s">
        <v>191</v>
      </c>
      <c r="BE169" s="246" t="s">
        <v>244</v>
      </c>
      <c r="BF169" s="41">
        <v>3.5016807954495327E-3</v>
      </c>
      <c r="BG169" s="40" t="s">
        <v>88</v>
      </c>
      <c r="BH169" s="162" t="str">
        <f t="shared" si="154"/>
        <v>E, &lt;PRL</v>
      </c>
      <c r="BI169" s="643" t="str">
        <f t="shared" si="122"/>
        <v>&lt;MDL</v>
      </c>
      <c r="BJ169" s="249" t="s">
        <v>590</v>
      </c>
      <c r="BK169" s="24">
        <v>4.9604757390380267E-3</v>
      </c>
      <c r="BL169" s="24"/>
      <c r="BM169" s="162" t="str">
        <f t="shared" si="155"/>
        <v>E, &lt;PRL</v>
      </c>
      <c r="BN169" s="818" t="str">
        <f t="shared" si="123"/>
        <v>&lt;MDL</v>
      </c>
      <c r="BO169" s="942" t="str">
        <f t="shared" si="124"/>
        <v>&lt;MDL</v>
      </c>
      <c r="BP169" s="836" t="s">
        <v>88</v>
      </c>
      <c r="BQ169" s="593">
        <v>5.9193991106534914E-2</v>
      </c>
      <c r="BR169" s="11"/>
      <c r="BS169" s="163" t="str">
        <f t="shared" si="156"/>
        <v>E, &lt;PRL</v>
      </c>
      <c r="BT169" s="818" t="str">
        <f>IF(BQ169&lt;BU$3,"&lt;MDL",IF(BQ169&lt;BU$4,"E, &lt;RL",IF(BQ169&gt;BU$4,"  ",)))</f>
        <v>E, &lt;RL</v>
      </c>
      <c r="BU169" s="854">
        <v>3.9888134168824065E-2</v>
      </c>
      <c r="BW169" s="163" t="str">
        <f t="shared" si="157"/>
        <v>E, &lt;PRL</v>
      </c>
      <c r="BX169" s="643" t="str">
        <f t="shared" si="136"/>
        <v>&lt;MDL</v>
      </c>
      <c r="BY169" s="8" t="s">
        <v>88</v>
      </c>
      <c r="BZ169" s="11"/>
      <c r="CA169" s="80">
        <v>1</v>
      </c>
      <c r="CB169" s="163" t="str">
        <f t="shared" si="158"/>
        <v xml:space="preserve">  </v>
      </c>
      <c r="CC169" s="643" t="s">
        <v>88</v>
      </c>
      <c r="CD169" s="117">
        <v>4.6494963794742452E-4</v>
      </c>
      <c r="CE169" s="249"/>
      <c r="CF169" s="174" t="str">
        <f t="shared" si="159"/>
        <v>E, &lt;PRL</v>
      </c>
      <c r="CG169" s="818" t="str">
        <f t="shared" si="127"/>
        <v>&lt;MDL</v>
      </c>
      <c r="CH169" s="829" t="s">
        <v>88</v>
      </c>
      <c r="CI169" s="8" t="s">
        <v>603</v>
      </c>
      <c r="CJ169" s="11"/>
      <c r="CK169" s="163" t="str">
        <f t="shared" si="167"/>
        <v xml:space="preserve">  </v>
      </c>
      <c r="CL169" s="818" t="s">
        <v>88</v>
      </c>
      <c r="CM169" s="11" t="s">
        <v>88</v>
      </c>
      <c r="CO169" s="174" t="str">
        <f t="shared" si="168"/>
        <v xml:space="preserve">  </v>
      </c>
      <c r="CP169" s="818" t="s">
        <v>88</v>
      </c>
      <c r="CQ169" s="11" t="s">
        <v>88</v>
      </c>
      <c r="CR169" s="61"/>
    </row>
    <row r="170" spans="1:97" ht="30" x14ac:dyDescent="0.25">
      <c r="A170" s="906" t="s">
        <v>2236</v>
      </c>
      <c r="B170" s="425" t="s">
        <v>1342</v>
      </c>
      <c r="C170" s="219" t="s">
        <v>599</v>
      </c>
      <c r="D170" s="219">
        <v>9</v>
      </c>
      <c r="E170" s="471"/>
      <c r="F170" s="472">
        <v>1</v>
      </c>
      <c r="G170" s="419">
        <v>11452600</v>
      </c>
      <c r="H170" s="419">
        <v>201202151230</v>
      </c>
      <c r="I170" s="419"/>
      <c r="J170" s="305" t="s">
        <v>583</v>
      </c>
      <c r="K170" s="926" t="s">
        <v>2614</v>
      </c>
      <c r="L170" s="413" t="s">
        <v>1694</v>
      </c>
      <c r="M170" s="219" t="s">
        <v>550</v>
      </c>
      <c r="N170" s="219"/>
      <c r="O170" s="219"/>
      <c r="P170" s="332">
        <v>40954</v>
      </c>
      <c r="Q170" s="326">
        <v>0.52083333333333337</v>
      </c>
      <c r="R170" s="305" t="s">
        <v>564</v>
      </c>
      <c r="S170" s="1" t="s">
        <v>564</v>
      </c>
      <c r="T170" s="3">
        <v>130.80000000000001</v>
      </c>
      <c r="U170" s="9">
        <v>141</v>
      </c>
      <c r="V170" s="138">
        <f t="shared" si="143"/>
        <v>10.199999999999989</v>
      </c>
      <c r="W170" s="546">
        <v>805</v>
      </c>
      <c r="X170" s="138">
        <f t="shared" si="144"/>
        <v>12.670807453416135</v>
      </c>
      <c r="Y170" s="643" t="str">
        <f t="shared" si="128"/>
        <v xml:space="preserve">  </v>
      </c>
      <c r="Z170" s="1" t="s">
        <v>564</v>
      </c>
      <c r="AA170" s="3">
        <v>130.69999999999999</v>
      </c>
      <c r="AB170" s="7">
        <v>140.1</v>
      </c>
      <c r="AC170" s="138">
        <f t="shared" si="145"/>
        <v>9.4000000000000057</v>
      </c>
      <c r="AD170" s="42">
        <v>705</v>
      </c>
      <c r="AE170" s="138">
        <f t="shared" si="146"/>
        <v>13.333333333333343</v>
      </c>
      <c r="AF170" s="643" t="str">
        <f t="shared" si="130"/>
        <v xml:space="preserve">  </v>
      </c>
      <c r="AG170" s="1" t="s">
        <v>564</v>
      </c>
      <c r="AH170" s="3">
        <v>133.19999999999999</v>
      </c>
      <c r="AI170" s="7">
        <v>142.80000000000001</v>
      </c>
      <c r="AJ170" s="138">
        <f t="shared" si="147"/>
        <v>9.6000000000000227</v>
      </c>
      <c r="AK170" s="3">
        <v>735</v>
      </c>
      <c r="AL170" s="138">
        <f t="shared" si="148"/>
        <v>13.061224489795949</v>
      </c>
      <c r="AM170" s="643" t="str">
        <f t="shared" si="117"/>
        <v xml:space="preserve">  </v>
      </c>
      <c r="AN170" s="192">
        <f t="shared" si="149"/>
        <v>13.021788425515142</v>
      </c>
      <c r="AO170" s="192">
        <f t="shared" si="150"/>
        <v>0.33301882494010399</v>
      </c>
      <c r="AP170" s="192">
        <f t="shared" si="166"/>
        <v>2.5573969877100788</v>
      </c>
      <c r="AQ170" s="42">
        <f t="shared" si="151"/>
        <v>3</v>
      </c>
      <c r="AR170" s="643" t="str">
        <f t="shared" si="134"/>
        <v xml:space="preserve">  </v>
      </c>
      <c r="AS170" s="42"/>
      <c r="AT170" s="23" t="s">
        <v>191</v>
      </c>
      <c r="AU170" s="23" t="s">
        <v>191</v>
      </c>
      <c r="AV170" s="23" t="s">
        <v>191</v>
      </c>
      <c r="AW170" s="162" t="str">
        <f t="shared" si="152"/>
        <v xml:space="preserve">  </v>
      </c>
      <c r="AX170" s="643" t="str">
        <f t="shared" si="119"/>
        <v xml:space="preserve">  </v>
      </c>
      <c r="AY170" s="23" t="s">
        <v>191</v>
      </c>
      <c r="AZ170" s="23" t="s">
        <v>191</v>
      </c>
      <c r="BA170" s="23" t="s">
        <v>191</v>
      </c>
      <c r="BB170" s="162" t="str">
        <f t="shared" si="153"/>
        <v xml:space="preserve">  </v>
      </c>
      <c r="BC170" s="643" t="str">
        <f t="shared" si="121"/>
        <v xml:space="preserve">  </v>
      </c>
      <c r="BD170" s="794" t="s">
        <v>191</v>
      </c>
      <c r="BE170" s="246" t="s">
        <v>89</v>
      </c>
      <c r="BF170" s="24">
        <v>1.0641025365525925</v>
      </c>
      <c r="BG170" s="24"/>
      <c r="BH170" s="162" t="str">
        <f t="shared" si="154"/>
        <v xml:space="preserve">  </v>
      </c>
      <c r="BI170" s="643" t="str">
        <f t="shared" si="122"/>
        <v xml:space="preserve">  </v>
      </c>
      <c r="BJ170" s="249" t="s">
        <v>590</v>
      </c>
      <c r="BK170" s="24">
        <v>0.15695844898938524</v>
      </c>
      <c r="BL170" s="24"/>
      <c r="BM170" s="162" t="str">
        <f t="shared" si="155"/>
        <v xml:space="preserve">  </v>
      </c>
      <c r="BN170" s="818" t="str">
        <f t="shared" si="123"/>
        <v xml:space="preserve">  </v>
      </c>
      <c r="BO170" s="942" t="str">
        <f t="shared" si="124"/>
        <v xml:space="preserve">  </v>
      </c>
      <c r="BP170" s="793">
        <f t="shared" ref="BP170:BP178" si="169">BK170/BF170*100</f>
        <v>14.750312455591791</v>
      </c>
      <c r="BQ170" s="38">
        <v>220.59997122563857</v>
      </c>
      <c r="BR170" s="11"/>
      <c r="BS170" s="163" t="str">
        <f t="shared" si="156"/>
        <v xml:space="preserve">  </v>
      </c>
      <c r="BT170" s="818" t="str">
        <f t="shared" si="125"/>
        <v xml:space="preserve">  </v>
      </c>
      <c r="BU170" s="181">
        <f>BQ170*(X170/1000)</f>
        <v>2.7951797596292063</v>
      </c>
      <c r="BW170" s="163" t="str">
        <f t="shared" si="157"/>
        <v>E, &lt;PRL</v>
      </c>
      <c r="BX170" s="643" t="str">
        <f t="shared" si="136"/>
        <v>E, &lt;RL</v>
      </c>
      <c r="BY170" s="8">
        <v>11.652141547460015</v>
      </c>
      <c r="BZ170" s="11"/>
      <c r="CA170" s="80">
        <v>1</v>
      </c>
      <c r="CB170" s="163" t="str">
        <f t="shared" si="158"/>
        <v xml:space="preserve">  </v>
      </c>
      <c r="CC170" s="643" t="str">
        <f t="shared" si="126"/>
        <v xml:space="preserve">  </v>
      </c>
      <c r="CD170" s="6">
        <f>BY170*(AE170/1000)</f>
        <v>0.15536188729946698</v>
      </c>
      <c r="CE170" s="249"/>
      <c r="CF170" s="174" t="str">
        <f t="shared" si="159"/>
        <v xml:space="preserve">  </v>
      </c>
      <c r="CG170" s="818" t="str">
        <f t="shared" si="127"/>
        <v xml:space="preserve">  </v>
      </c>
      <c r="CH170" s="829">
        <f>BY170/BQ170*100</f>
        <v>5.2820231492876006</v>
      </c>
      <c r="CI170" s="8">
        <v>7.0075374759606817</v>
      </c>
      <c r="CJ170" s="11"/>
      <c r="CK170" s="163" t="str">
        <f t="shared" si="167"/>
        <v xml:space="preserve">  </v>
      </c>
      <c r="CL170" s="643" t="str">
        <f t="shared" si="137"/>
        <v xml:space="preserve">  </v>
      </c>
      <c r="CM170" s="24">
        <f>CI170*(AL170/1000)</f>
        <v>9.1527020094180539E-2</v>
      </c>
      <c r="CO170" s="174" t="str">
        <f t="shared" si="168"/>
        <v>E, &lt;PRL</v>
      </c>
      <c r="CP170" s="818" t="str">
        <f t="shared" si="138"/>
        <v>&lt;MDL</v>
      </c>
      <c r="CQ170" s="11">
        <f>CI170/BQ170*100</f>
        <v>3.176581319130404</v>
      </c>
      <c r="CR170" s="61" t="s">
        <v>2618</v>
      </c>
    </row>
    <row r="171" spans="1:97" ht="15" x14ac:dyDescent="0.25">
      <c r="A171" s="906" t="s">
        <v>2237</v>
      </c>
      <c r="B171" s="425" t="s">
        <v>1343</v>
      </c>
      <c r="C171" s="305" t="s">
        <v>599</v>
      </c>
      <c r="D171" s="219">
        <v>9</v>
      </c>
      <c r="E171" s="471"/>
      <c r="F171" s="472">
        <v>1</v>
      </c>
      <c r="G171" s="419">
        <v>384043121402301</v>
      </c>
      <c r="H171" s="419">
        <v>201202151430</v>
      </c>
      <c r="I171" s="419"/>
      <c r="J171" s="305" t="s">
        <v>584</v>
      </c>
      <c r="K171" s="911" t="s">
        <v>551</v>
      </c>
      <c r="L171" s="414"/>
      <c r="M171" s="219" t="s">
        <v>551</v>
      </c>
      <c r="N171" s="219"/>
      <c r="O171" s="219"/>
      <c r="P171" s="332">
        <v>40954</v>
      </c>
      <c r="Q171" s="326">
        <v>0.60416666666666663</v>
      </c>
      <c r="R171" s="305" t="s">
        <v>565</v>
      </c>
      <c r="S171" s="1" t="s">
        <v>565</v>
      </c>
      <c r="T171" s="3">
        <v>132.9</v>
      </c>
      <c r="U171" s="9">
        <v>141.5</v>
      </c>
      <c r="V171" s="138">
        <f t="shared" si="143"/>
        <v>8.5999999999999943</v>
      </c>
      <c r="W171" s="546">
        <v>842</v>
      </c>
      <c r="X171" s="138">
        <f t="shared" si="144"/>
        <v>10.213776722090255</v>
      </c>
      <c r="Y171" s="643" t="str">
        <f t="shared" si="128"/>
        <v xml:space="preserve">  </v>
      </c>
      <c r="Z171" s="1" t="s">
        <v>565</v>
      </c>
      <c r="AA171" s="3">
        <v>131.80000000000001</v>
      </c>
      <c r="AB171" s="7">
        <v>138.1</v>
      </c>
      <c r="AC171" s="138">
        <f t="shared" si="145"/>
        <v>6.2999999999999829</v>
      </c>
      <c r="AD171" s="42">
        <v>622</v>
      </c>
      <c r="AE171" s="138">
        <f t="shared" si="146"/>
        <v>10.128617363344024</v>
      </c>
      <c r="AF171" s="643" t="str">
        <f t="shared" si="130"/>
        <v xml:space="preserve">  </v>
      </c>
      <c r="AG171" s="1" t="s">
        <v>565</v>
      </c>
      <c r="AH171" s="3">
        <v>133.30000000000001</v>
      </c>
      <c r="AI171" s="7">
        <v>141.6</v>
      </c>
      <c r="AJ171" s="138">
        <f t="shared" si="147"/>
        <v>8.2999999999999829</v>
      </c>
      <c r="AK171" s="3">
        <v>826</v>
      </c>
      <c r="AL171" s="138">
        <f t="shared" si="148"/>
        <v>10.048426150121045</v>
      </c>
      <c r="AM171" s="643" t="str">
        <f t="shared" si="117"/>
        <v xml:space="preserve">  </v>
      </c>
      <c r="AN171" s="192">
        <f t="shared" si="149"/>
        <v>10.130273411851775</v>
      </c>
      <c r="AO171" s="192">
        <f t="shared" si="150"/>
        <v>8.26877245129604E-2</v>
      </c>
      <c r="AP171" s="192">
        <f t="shared" si="166"/>
        <v>0.8162437591883851</v>
      </c>
      <c r="AQ171" s="42">
        <f t="shared" si="151"/>
        <v>3</v>
      </c>
      <c r="AR171" s="643" t="str">
        <f t="shared" si="134"/>
        <v xml:space="preserve">  </v>
      </c>
      <c r="AS171" s="42"/>
      <c r="AT171" s="23" t="s">
        <v>191</v>
      </c>
      <c r="AU171" s="23" t="s">
        <v>191</v>
      </c>
      <c r="AV171" s="23" t="s">
        <v>191</v>
      </c>
      <c r="AW171" s="162" t="str">
        <f t="shared" si="152"/>
        <v xml:space="preserve">  </v>
      </c>
      <c r="AX171" s="643" t="str">
        <f t="shared" si="119"/>
        <v xml:space="preserve">  </v>
      </c>
      <c r="AY171" s="23" t="s">
        <v>191</v>
      </c>
      <c r="AZ171" s="23" t="s">
        <v>191</v>
      </c>
      <c r="BA171" s="23" t="s">
        <v>191</v>
      </c>
      <c r="BB171" s="162" t="str">
        <f t="shared" si="153"/>
        <v xml:space="preserve">  </v>
      </c>
      <c r="BC171" s="643" t="str">
        <f t="shared" si="121"/>
        <v xml:space="preserve">  </v>
      </c>
      <c r="BD171" s="794" t="s">
        <v>191</v>
      </c>
      <c r="BE171" s="246" t="s">
        <v>594</v>
      </c>
      <c r="BF171" s="24">
        <v>1.4422989107602389</v>
      </c>
      <c r="BG171" s="24"/>
      <c r="BH171" s="162" t="str">
        <f t="shared" si="154"/>
        <v xml:space="preserve">  </v>
      </c>
      <c r="BI171" s="643" t="str">
        <f t="shared" si="122"/>
        <v xml:space="preserve">  </v>
      </c>
      <c r="BJ171" s="249" t="s">
        <v>590</v>
      </c>
      <c r="BK171" s="24">
        <v>6.5948082835686178E-2</v>
      </c>
      <c r="BL171" s="24"/>
      <c r="BM171" s="162" t="str">
        <f t="shared" si="155"/>
        <v xml:space="preserve">  </v>
      </c>
      <c r="BN171" s="818" t="str">
        <f t="shared" si="123"/>
        <v xml:space="preserve">  </v>
      </c>
      <c r="BO171" s="942" t="str">
        <f t="shared" si="124"/>
        <v xml:space="preserve">  </v>
      </c>
      <c r="BP171" s="793">
        <f t="shared" si="169"/>
        <v>4.5724282493512254</v>
      </c>
      <c r="BQ171" s="38">
        <v>232.02499668743883</v>
      </c>
      <c r="BR171" s="11"/>
      <c r="BS171" s="163" t="str">
        <f t="shared" si="156"/>
        <v xml:space="preserve">  </v>
      </c>
      <c r="BT171" s="818" t="str">
        <f t="shared" si="125"/>
        <v xml:space="preserve">  </v>
      </c>
      <c r="BU171" s="181">
        <f>BQ171*(X171/1000)</f>
        <v>2.369851510109231</v>
      </c>
      <c r="BW171" s="163" t="str">
        <f t="shared" si="157"/>
        <v>E, &lt;PRL</v>
      </c>
      <c r="BX171" s="643" t="str">
        <f t="shared" si="136"/>
        <v>E, &lt;RL</v>
      </c>
      <c r="BY171" s="8">
        <v>11.524551692590162</v>
      </c>
      <c r="BZ171" s="11"/>
      <c r="CA171" s="80">
        <v>1</v>
      </c>
      <c r="CB171" s="163" t="str">
        <f t="shared" si="158"/>
        <v xml:space="preserve">  </v>
      </c>
      <c r="CC171" s="643" t="str">
        <f t="shared" si="126"/>
        <v xml:space="preserve">  </v>
      </c>
      <c r="CD171" s="6">
        <f>BY171*(AE171/1000)</f>
        <v>0.11672777437832446</v>
      </c>
      <c r="CE171" s="249"/>
      <c r="CF171" s="174" t="str">
        <f t="shared" si="159"/>
        <v xml:space="preserve">  </v>
      </c>
      <c r="CG171" s="818" t="str">
        <f t="shared" si="127"/>
        <v>E, &lt;RL</v>
      </c>
      <c r="CH171" s="829">
        <f>BY171/BQ171*100</f>
        <v>4.9669440177236162</v>
      </c>
      <c r="CI171" s="8">
        <v>4.5566005238399363</v>
      </c>
      <c r="CJ171" s="11"/>
      <c r="CK171" s="163" t="str">
        <f t="shared" si="167"/>
        <v xml:space="preserve">  </v>
      </c>
      <c r="CL171" s="643" t="str">
        <f t="shared" si="137"/>
        <v xml:space="preserve">  </v>
      </c>
      <c r="CM171" s="24">
        <f>CI171*(AL171/1000)</f>
        <v>4.5786663859408466E-2</v>
      </c>
      <c r="CO171" s="174" t="str">
        <f t="shared" si="168"/>
        <v>E, &lt;PRL</v>
      </c>
      <c r="CP171" s="818" t="str">
        <f t="shared" si="138"/>
        <v>&lt;MDL</v>
      </c>
      <c r="CQ171" s="11">
        <f>CI171/BQ171*100</f>
        <v>1.9638403572431202</v>
      </c>
      <c r="CR171" s="61">
        <f>100*CM171/BU171</f>
        <v>1.9320477955725619</v>
      </c>
    </row>
    <row r="172" spans="1:97" x14ac:dyDescent="0.25">
      <c r="A172" s="906" t="s">
        <v>2238</v>
      </c>
      <c r="B172" s="425" t="s">
        <v>1344</v>
      </c>
      <c r="C172" s="305" t="s">
        <v>601</v>
      </c>
      <c r="D172" s="305">
        <v>2</v>
      </c>
      <c r="E172" s="471"/>
      <c r="F172" s="472">
        <v>4</v>
      </c>
      <c r="G172" s="419">
        <v>88888823</v>
      </c>
      <c r="H172" s="419">
        <v>201202161300</v>
      </c>
      <c r="I172" s="419"/>
      <c r="J172" s="305" t="s">
        <v>585</v>
      </c>
      <c r="K172" s="910" t="s">
        <v>137</v>
      </c>
      <c r="L172" s="418"/>
      <c r="M172" s="219" t="s">
        <v>46</v>
      </c>
      <c r="N172" s="219"/>
      <c r="O172" s="31" t="s">
        <v>47</v>
      </c>
      <c r="P172" s="332">
        <v>40955</v>
      </c>
      <c r="Q172" s="326">
        <v>0.54166666666666663</v>
      </c>
      <c r="R172" s="305" t="s">
        <v>566</v>
      </c>
      <c r="S172" s="1" t="s">
        <v>566</v>
      </c>
      <c r="T172" s="3">
        <v>129.69999999999999</v>
      </c>
      <c r="U172" s="9">
        <v>129</v>
      </c>
      <c r="V172" s="138">
        <f t="shared" si="143"/>
        <v>-0.69999999999998863</v>
      </c>
      <c r="W172" s="546">
        <v>1336</v>
      </c>
      <c r="X172" s="138">
        <f t="shared" si="144"/>
        <v>-0.52395209580837465</v>
      </c>
      <c r="Y172" s="643" t="str">
        <f t="shared" si="128"/>
        <v>&lt;MDL</v>
      </c>
      <c r="Z172" s="1" t="s">
        <v>566</v>
      </c>
      <c r="AA172" s="3">
        <v>131.6</v>
      </c>
      <c r="AB172" s="7">
        <v>131.20000000000002</v>
      </c>
      <c r="AC172" s="138">
        <f t="shared" si="145"/>
        <v>-0.39999999999997726</v>
      </c>
      <c r="AD172" s="42">
        <v>1310</v>
      </c>
      <c r="AE172" s="138">
        <f t="shared" si="146"/>
        <v>-0.30534351145036431</v>
      </c>
      <c r="AF172" s="643" t="str">
        <f t="shared" si="130"/>
        <v>&lt;MDL</v>
      </c>
      <c r="AG172" s="1" t="s">
        <v>566</v>
      </c>
      <c r="AH172" s="3">
        <v>131.6</v>
      </c>
      <c r="AI172" s="7">
        <v>131.30000000000001</v>
      </c>
      <c r="AJ172" s="138">
        <f t="shared" si="147"/>
        <v>-0.29999999999998295</v>
      </c>
      <c r="AK172" s="3">
        <v>1312</v>
      </c>
      <c r="AL172" s="138">
        <f t="shared" si="148"/>
        <v>-0.22865853658535285</v>
      </c>
      <c r="AM172" s="643" t="str">
        <f t="shared" si="117"/>
        <v>&lt;MDL</v>
      </c>
      <c r="AN172" s="192">
        <f t="shared" si="149"/>
        <v>-0.35265138128136392</v>
      </c>
      <c r="AO172" s="192">
        <f t="shared" si="150"/>
        <v>0.15322564224244636</v>
      </c>
      <c r="AP172" s="192">
        <f t="shared" si="166"/>
        <v>-43.449607849457095</v>
      </c>
      <c r="AQ172" s="42">
        <f t="shared" si="151"/>
        <v>3</v>
      </c>
      <c r="AR172" s="643" t="str">
        <f t="shared" si="134"/>
        <v>&lt;MDL</v>
      </c>
      <c r="AS172" s="42"/>
      <c r="AT172" s="23" t="s">
        <v>191</v>
      </c>
      <c r="AU172" s="23" t="s">
        <v>191</v>
      </c>
      <c r="AV172" s="23" t="s">
        <v>191</v>
      </c>
      <c r="AW172" s="162" t="str">
        <f t="shared" si="152"/>
        <v xml:space="preserve">  </v>
      </c>
      <c r="AX172" s="643" t="str">
        <f t="shared" si="119"/>
        <v xml:space="preserve">  </v>
      </c>
      <c r="AY172" s="23" t="s">
        <v>191</v>
      </c>
      <c r="AZ172" s="23" t="s">
        <v>191</v>
      </c>
      <c r="BA172" s="23" t="s">
        <v>191</v>
      </c>
      <c r="BB172" s="162" t="str">
        <f t="shared" si="153"/>
        <v xml:space="preserve">  </v>
      </c>
      <c r="BC172" s="643" t="str">
        <f t="shared" si="121"/>
        <v xml:space="preserve">  </v>
      </c>
      <c r="BD172" s="794" t="s">
        <v>191</v>
      </c>
      <c r="BE172" s="246" t="s">
        <v>595</v>
      </c>
      <c r="BF172" s="24">
        <v>0.19439568864121673</v>
      </c>
      <c r="BG172" s="24"/>
      <c r="BH172" s="162" t="str">
        <f t="shared" si="154"/>
        <v>E, &lt;PRL</v>
      </c>
      <c r="BI172" s="643" t="str">
        <f t="shared" si="122"/>
        <v>E, &lt;RL</v>
      </c>
      <c r="BJ172" s="249" t="s">
        <v>590</v>
      </c>
      <c r="BK172" s="24">
        <v>2.0879349924099243E-2</v>
      </c>
      <c r="BL172" s="24"/>
      <c r="BM172" s="162" t="str">
        <f t="shared" si="155"/>
        <v xml:space="preserve">  </v>
      </c>
      <c r="BN172" s="818" t="str">
        <f t="shared" si="123"/>
        <v xml:space="preserve">  </v>
      </c>
      <c r="BO172" s="942" t="str">
        <f t="shared" si="124"/>
        <v>E, &lt;RL</v>
      </c>
      <c r="BP172" s="793">
        <f t="shared" si="169"/>
        <v>10.740644543117867</v>
      </c>
      <c r="BQ172" s="593">
        <v>5.0738586414377666E-2</v>
      </c>
      <c r="BR172" s="11"/>
      <c r="BS172" s="163" t="str">
        <f t="shared" si="156"/>
        <v>E, &lt;PRL</v>
      </c>
      <c r="BT172" s="818" t="str">
        <f>IF(BQ172&lt;BU$3,"&lt;MDL",IF(BQ172&lt;BU$4,"E, &lt;RL",IF(BQ172&gt;BU$4,"  ",)))</f>
        <v>E, &lt;RL</v>
      </c>
      <c r="BU172" s="854">
        <v>3.797798384309705E-2</v>
      </c>
      <c r="BW172" s="163" t="str">
        <f t="shared" si="157"/>
        <v>E, &lt;PRL</v>
      </c>
      <c r="BX172" s="643" t="str">
        <f t="shared" si="136"/>
        <v>&lt;MDL</v>
      </c>
      <c r="BY172" s="8" t="s">
        <v>88</v>
      </c>
      <c r="BZ172" s="11"/>
      <c r="CA172" s="80">
        <v>1</v>
      </c>
      <c r="CB172" s="163" t="str">
        <f t="shared" si="158"/>
        <v xml:space="preserve">  </v>
      </c>
      <c r="CC172" s="643" t="s">
        <v>88</v>
      </c>
      <c r="CD172" s="117">
        <v>1.2331974436051742E-3</v>
      </c>
      <c r="CE172" s="249"/>
      <c r="CF172" s="174" t="str">
        <f t="shared" si="159"/>
        <v>E, &lt;PRL</v>
      </c>
      <c r="CG172" s="818" t="str">
        <f t="shared" si="127"/>
        <v>&lt;MDL</v>
      </c>
      <c r="CH172" s="829" t="s">
        <v>88</v>
      </c>
      <c r="CI172" s="8" t="s">
        <v>603</v>
      </c>
      <c r="CJ172" s="11"/>
      <c r="CK172" s="163" t="str">
        <f t="shared" si="167"/>
        <v xml:space="preserve">  </v>
      </c>
      <c r="CL172" s="818" t="s">
        <v>88</v>
      </c>
      <c r="CM172" s="11" t="s">
        <v>88</v>
      </c>
      <c r="CO172" s="174" t="str">
        <f t="shared" si="168"/>
        <v xml:space="preserve">  </v>
      </c>
      <c r="CP172" s="818" t="s">
        <v>88</v>
      </c>
      <c r="CQ172" s="11" t="s">
        <v>88</v>
      </c>
      <c r="CR172" s="61"/>
    </row>
    <row r="173" spans="1:97" ht="30" x14ac:dyDescent="0.25">
      <c r="A173" s="906" t="s">
        <v>2239</v>
      </c>
      <c r="B173" s="425" t="s">
        <v>1345</v>
      </c>
      <c r="C173" s="219" t="s">
        <v>599</v>
      </c>
      <c r="D173" s="219">
        <v>7</v>
      </c>
      <c r="E173" s="471"/>
      <c r="F173" s="472">
        <v>1</v>
      </c>
      <c r="G173" s="419">
        <v>11452600</v>
      </c>
      <c r="H173" s="419">
        <v>201203061140</v>
      </c>
      <c r="I173" s="419"/>
      <c r="J173" s="305" t="s">
        <v>586</v>
      </c>
      <c r="K173" s="926" t="s">
        <v>2614</v>
      </c>
      <c r="L173" s="413" t="s">
        <v>1694</v>
      </c>
      <c r="M173" s="219" t="s">
        <v>547</v>
      </c>
      <c r="N173" s="219"/>
      <c r="O173" s="219"/>
      <c r="P173" s="332">
        <v>40974</v>
      </c>
      <c r="Q173" s="326">
        <v>0.4861111111111111</v>
      </c>
      <c r="R173" s="305" t="s">
        <v>567</v>
      </c>
      <c r="S173" s="1" t="s">
        <v>567</v>
      </c>
      <c r="T173" s="3">
        <v>132.69999999999999</v>
      </c>
      <c r="U173" s="9">
        <v>142.19999999999999</v>
      </c>
      <c r="V173" s="138">
        <f t="shared" si="143"/>
        <v>9.5</v>
      </c>
      <c r="W173" s="546">
        <v>1032</v>
      </c>
      <c r="X173" s="138">
        <f t="shared" si="144"/>
        <v>9.2054263565891468</v>
      </c>
      <c r="Y173" s="643" t="str">
        <f t="shared" si="128"/>
        <v xml:space="preserve">  </v>
      </c>
      <c r="Z173" s="1" t="s">
        <v>567</v>
      </c>
      <c r="AA173" s="3">
        <v>132.1</v>
      </c>
      <c r="AB173" s="7">
        <v>142.69999999999999</v>
      </c>
      <c r="AC173" s="138">
        <f t="shared" si="145"/>
        <v>10.599999999999994</v>
      </c>
      <c r="AD173" s="42">
        <v>1250</v>
      </c>
      <c r="AE173" s="138">
        <f t="shared" si="146"/>
        <v>8.4799999999999951</v>
      </c>
      <c r="AF173" s="643" t="str">
        <f t="shared" si="130"/>
        <v xml:space="preserve">  </v>
      </c>
      <c r="AG173" s="1" t="s">
        <v>567</v>
      </c>
      <c r="AH173" s="3">
        <v>132.4</v>
      </c>
      <c r="AI173" s="7">
        <v>142.6</v>
      </c>
      <c r="AJ173" s="138">
        <f t="shared" si="147"/>
        <v>10.199999999999989</v>
      </c>
      <c r="AK173" s="3">
        <v>1072</v>
      </c>
      <c r="AL173" s="138">
        <f t="shared" si="148"/>
        <v>9.514925373134318</v>
      </c>
      <c r="AM173" s="643" t="str">
        <f t="shared" si="117"/>
        <v xml:space="preserve">  </v>
      </c>
      <c r="AN173" s="192">
        <f t="shared" si="149"/>
        <v>9.0667839099078193</v>
      </c>
      <c r="AO173" s="192">
        <f t="shared" si="150"/>
        <v>0.53120987190153268</v>
      </c>
      <c r="AP173" s="192">
        <f t="shared" si="166"/>
        <v>5.8588566483982012</v>
      </c>
      <c r="AQ173" s="42">
        <f t="shared" si="151"/>
        <v>3</v>
      </c>
      <c r="AR173" s="643" t="str">
        <f t="shared" si="134"/>
        <v xml:space="preserve">  </v>
      </c>
      <c r="AS173" s="42"/>
      <c r="AT173" s="23" t="s">
        <v>191</v>
      </c>
      <c r="AU173" s="23" t="s">
        <v>191</v>
      </c>
      <c r="AV173" s="23" t="s">
        <v>191</v>
      </c>
      <c r="AW173" s="162" t="str">
        <f t="shared" si="152"/>
        <v xml:space="preserve">  </v>
      </c>
      <c r="AX173" s="643" t="str">
        <f t="shared" si="119"/>
        <v xml:space="preserve">  </v>
      </c>
      <c r="AY173" s="23" t="s">
        <v>191</v>
      </c>
      <c r="AZ173" s="23" t="s">
        <v>191</v>
      </c>
      <c r="BA173" s="23" t="s">
        <v>191</v>
      </c>
      <c r="BB173" s="162" t="str">
        <f t="shared" si="153"/>
        <v xml:space="preserve">  </v>
      </c>
      <c r="BC173" s="643" t="str">
        <f t="shared" si="121"/>
        <v xml:space="preserve">  </v>
      </c>
      <c r="BD173" s="794" t="s">
        <v>191</v>
      </c>
      <c r="BE173" s="246" t="s">
        <v>596</v>
      </c>
      <c r="BF173" s="24">
        <v>1.0258008628429929</v>
      </c>
      <c r="BG173" s="24">
        <v>3.4414195889063248E-2</v>
      </c>
      <c r="BH173" s="162" t="str">
        <f t="shared" si="154"/>
        <v xml:space="preserve">  </v>
      </c>
      <c r="BI173" s="643" t="str">
        <f t="shared" si="122"/>
        <v xml:space="preserve">  </v>
      </c>
      <c r="BJ173" s="249" t="s">
        <v>590</v>
      </c>
      <c r="BK173" s="24">
        <v>8.7287158436739926E-2</v>
      </c>
      <c r="BL173" s="24"/>
      <c r="BM173" s="162" t="str">
        <f t="shared" si="155"/>
        <v xml:space="preserve">  </v>
      </c>
      <c r="BN173" s="818" t="str">
        <f t="shared" si="123"/>
        <v xml:space="preserve">  </v>
      </c>
      <c r="BO173" s="942" t="str">
        <f t="shared" si="124"/>
        <v xml:space="preserve">  </v>
      </c>
      <c r="BP173" s="793">
        <f t="shared" si="169"/>
        <v>8.509171867415354</v>
      </c>
      <c r="BQ173" s="38">
        <v>175.68236154672888</v>
      </c>
      <c r="BR173" s="11"/>
      <c r="BS173" s="163" t="str">
        <f t="shared" si="156"/>
        <v xml:space="preserve">  </v>
      </c>
      <c r="BT173" s="818" t="str">
        <f t="shared" si="125"/>
        <v xml:space="preserve">  </v>
      </c>
      <c r="BU173" s="181">
        <f>BQ173*(X173/1000)</f>
        <v>1.6172310413700817</v>
      </c>
      <c r="BW173" s="163" t="str">
        <f t="shared" si="157"/>
        <v>E, &lt;PRL</v>
      </c>
      <c r="BX173" s="643" t="str">
        <f t="shared" si="136"/>
        <v>E, &lt;RL</v>
      </c>
      <c r="BY173" s="8">
        <v>8.2690375969869478</v>
      </c>
      <c r="BZ173" s="11"/>
      <c r="CA173" s="80">
        <v>1</v>
      </c>
      <c r="CB173" s="163" t="str">
        <f t="shared" si="158"/>
        <v xml:space="preserve">  </v>
      </c>
      <c r="CC173" s="643" t="str">
        <f t="shared" si="126"/>
        <v xml:space="preserve">  </v>
      </c>
      <c r="CD173" s="6">
        <f>BY173*(AE173/1000)</f>
        <v>7.012143882244927E-2</v>
      </c>
      <c r="CE173" s="249"/>
      <c r="CF173" s="174" t="str">
        <f t="shared" si="159"/>
        <v xml:space="preserve">  </v>
      </c>
      <c r="CG173" s="818" t="str">
        <f t="shared" si="127"/>
        <v>&lt;MDL</v>
      </c>
      <c r="CH173" s="829">
        <f>BY173/BQ173*100</f>
        <v>4.7068115001331581</v>
      </c>
      <c r="CI173" s="8">
        <v>4.1015730031962008</v>
      </c>
      <c r="CJ173" s="11"/>
      <c r="CK173" s="163" t="str">
        <f t="shared" si="167"/>
        <v xml:space="preserve">  </v>
      </c>
      <c r="CL173" s="643" t="str">
        <f t="shared" si="137"/>
        <v xml:space="preserve">  </v>
      </c>
      <c r="CM173" s="24">
        <f>CI173*(AL173/1000)</f>
        <v>3.9026161037874256E-2</v>
      </c>
      <c r="CO173" s="174" t="str">
        <f t="shared" si="168"/>
        <v>E, &lt;PRL</v>
      </c>
      <c r="CP173" s="818" t="str">
        <f t="shared" si="138"/>
        <v>&lt;MDL</v>
      </c>
      <c r="CQ173" s="11">
        <f>CI173/BQ173*100</f>
        <v>2.3346527033707041</v>
      </c>
      <c r="CR173" s="61" t="s">
        <v>2618</v>
      </c>
    </row>
    <row r="174" spans="1:97" ht="30" x14ac:dyDescent="0.25">
      <c r="A174" s="906" t="s">
        <v>2240</v>
      </c>
      <c r="B174" s="421" t="s">
        <v>1346</v>
      </c>
      <c r="C174" s="310" t="s">
        <v>600</v>
      </c>
      <c r="D174" s="310">
        <v>7</v>
      </c>
      <c r="E174" s="471"/>
      <c r="F174" s="472">
        <v>4</v>
      </c>
      <c r="G174" s="309">
        <v>11452600</v>
      </c>
      <c r="H174" s="309">
        <v>201203061145</v>
      </c>
      <c r="I174" s="309"/>
      <c r="J174" s="341" t="s">
        <v>587</v>
      </c>
      <c r="K174" s="926" t="s">
        <v>2614</v>
      </c>
      <c r="L174" s="413" t="s">
        <v>1694</v>
      </c>
      <c r="M174" s="310" t="s">
        <v>548</v>
      </c>
      <c r="N174" s="310"/>
      <c r="O174" s="310" t="s">
        <v>45</v>
      </c>
      <c r="P174" s="402">
        <v>40974</v>
      </c>
      <c r="Q174" s="327">
        <v>0.48958333333333331</v>
      </c>
      <c r="R174" s="341" t="s">
        <v>568</v>
      </c>
      <c r="S174" s="351" t="s">
        <v>568</v>
      </c>
      <c r="T174" s="369">
        <v>130.9</v>
      </c>
      <c r="U174" s="352">
        <v>140.5</v>
      </c>
      <c r="V174" s="317">
        <f t="shared" si="143"/>
        <v>9.5999999999999943</v>
      </c>
      <c r="W174" s="545">
        <v>937</v>
      </c>
      <c r="X174" s="317">
        <f t="shared" si="144"/>
        <v>10.245464247598713</v>
      </c>
      <c r="Y174" s="643" t="str">
        <f t="shared" si="128"/>
        <v xml:space="preserve">  </v>
      </c>
      <c r="Z174" s="351" t="s">
        <v>568</v>
      </c>
      <c r="AA174" s="369">
        <v>130</v>
      </c>
      <c r="AB174" s="314">
        <v>141.30000000000001</v>
      </c>
      <c r="AC174" s="317">
        <f t="shared" si="145"/>
        <v>11.300000000000011</v>
      </c>
      <c r="AD174" s="495">
        <v>1207</v>
      </c>
      <c r="AE174" s="317">
        <f t="shared" si="146"/>
        <v>9.3620546810273488</v>
      </c>
      <c r="AF174" s="643" t="str">
        <f t="shared" si="130"/>
        <v xml:space="preserve">  </v>
      </c>
      <c r="AG174" s="351" t="s">
        <v>568</v>
      </c>
      <c r="AH174" s="369">
        <v>130.1</v>
      </c>
      <c r="AI174" s="314">
        <v>139.30000000000001</v>
      </c>
      <c r="AJ174" s="317">
        <f t="shared" si="147"/>
        <v>9.2000000000000171</v>
      </c>
      <c r="AK174" s="369">
        <v>986</v>
      </c>
      <c r="AL174" s="317">
        <f t="shared" si="148"/>
        <v>9.3306288032454532</v>
      </c>
      <c r="AM174" s="643" t="str">
        <f t="shared" si="117"/>
        <v xml:space="preserve">  </v>
      </c>
      <c r="AN174" s="344">
        <f t="shared" si="149"/>
        <v>9.6460492439571723</v>
      </c>
      <c r="AO174" s="344">
        <f t="shared" si="150"/>
        <v>0.51934637419696361</v>
      </c>
      <c r="AP174" s="344">
        <f t="shared" si="166"/>
        <v>5.3840319602588744</v>
      </c>
      <c r="AQ174" s="495">
        <f t="shared" si="151"/>
        <v>3</v>
      </c>
      <c r="AR174" s="643" t="str">
        <f t="shared" si="134"/>
        <v xml:space="preserve">  </v>
      </c>
      <c r="AS174" s="495"/>
      <c r="AT174" s="72" t="s">
        <v>191</v>
      </c>
      <c r="AU174" s="72" t="s">
        <v>191</v>
      </c>
      <c r="AV174" s="72" t="s">
        <v>191</v>
      </c>
      <c r="AW174" s="162" t="str">
        <f t="shared" si="152"/>
        <v xml:space="preserve">  </v>
      </c>
      <c r="AX174" s="643" t="str">
        <f t="shared" si="119"/>
        <v xml:space="preserve">  </v>
      </c>
      <c r="AY174" s="72" t="s">
        <v>191</v>
      </c>
      <c r="AZ174" s="72" t="s">
        <v>191</v>
      </c>
      <c r="BA174" s="72" t="s">
        <v>191</v>
      </c>
      <c r="BB174" s="162" t="str">
        <f t="shared" si="153"/>
        <v xml:space="preserve">  </v>
      </c>
      <c r="BC174" s="643" t="str">
        <f t="shared" si="121"/>
        <v xml:space="preserve">  </v>
      </c>
      <c r="BD174" s="795" t="s">
        <v>191</v>
      </c>
      <c r="BE174" s="274" t="s">
        <v>596</v>
      </c>
      <c r="BF174" s="345">
        <v>1.016342444463046</v>
      </c>
      <c r="BG174" s="345"/>
      <c r="BH174" s="162" t="str">
        <f t="shared" si="154"/>
        <v xml:space="preserve">  </v>
      </c>
      <c r="BI174" s="643" t="str">
        <f t="shared" si="122"/>
        <v xml:space="preserve">  </v>
      </c>
      <c r="BJ174" s="340" t="s">
        <v>590</v>
      </c>
      <c r="BK174" s="345">
        <v>8.7358639408394848E-2</v>
      </c>
      <c r="BL174" s="345"/>
      <c r="BM174" s="162" t="str">
        <f t="shared" si="155"/>
        <v xml:space="preserve">  </v>
      </c>
      <c r="BN174" s="818" t="str">
        <f t="shared" si="123"/>
        <v xml:space="preserve">  </v>
      </c>
      <c r="BO174" s="942" t="str">
        <f t="shared" si="124"/>
        <v xml:space="preserve">  </v>
      </c>
      <c r="BP174" s="835">
        <f t="shared" si="169"/>
        <v>8.5953941886731062</v>
      </c>
      <c r="BQ174" s="38">
        <v>174.43522128760958</v>
      </c>
      <c r="BR174" s="346"/>
      <c r="BS174" s="163" t="str">
        <f t="shared" si="156"/>
        <v xml:space="preserve">  </v>
      </c>
      <c r="BT174" s="818" t="str">
        <f t="shared" si="125"/>
        <v xml:space="preserve">  </v>
      </c>
      <c r="BU174" s="181">
        <f>BQ174*(X174/1000)</f>
        <v>1.7871698232241739</v>
      </c>
      <c r="BV174" s="340"/>
      <c r="BW174" s="163" t="str">
        <f t="shared" si="157"/>
        <v>E, &lt;PRL</v>
      </c>
      <c r="BX174" s="643" t="str">
        <f t="shared" si="136"/>
        <v>E, &lt;RL</v>
      </c>
      <c r="BY174" s="315">
        <v>7.9528606921265439</v>
      </c>
      <c r="BZ174" s="346"/>
      <c r="CA174" s="254">
        <v>1</v>
      </c>
      <c r="CB174" s="163" t="str">
        <f t="shared" si="158"/>
        <v xml:space="preserve">  </v>
      </c>
      <c r="CC174" s="643" t="str">
        <f t="shared" si="126"/>
        <v xml:space="preserve">  </v>
      </c>
      <c r="CD174" s="316">
        <f>BY174*(AE174/1000)</f>
        <v>7.4455116670281707E-2</v>
      </c>
      <c r="CE174" s="340"/>
      <c r="CF174" s="174" t="str">
        <f t="shared" si="159"/>
        <v xml:space="preserve">  </v>
      </c>
      <c r="CG174" s="818" t="str">
        <f t="shared" si="127"/>
        <v>&lt;MDL</v>
      </c>
      <c r="CH174" s="894">
        <f>BY174/BQ174*100</f>
        <v>4.5592057804735608</v>
      </c>
      <c r="CI174" s="315">
        <v>4.6929128327004745</v>
      </c>
      <c r="CJ174" s="346"/>
      <c r="CK174" s="163" t="str">
        <f t="shared" si="167"/>
        <v xml:space="preserve">  </v>
      </c>
      <c r="CL174" s="643" t="str">
        <f t="shared" si="137"/>
        <v xml:space="preserve">  </v>
      </c>
      <c r="CM174" s="345">
        <f>CI174*(AL174/1000)</f>
        <v>4.3787827647915258E-2</v>
      </c>
      <c r="CN174" s="274"/>
      <c r="CO174" s="174" t="str">
        <f t="shared" si="168"/>
        <v>E, &lt;PRL</v>
      </c>
      <c r="CP174" s="818" t="str">
        <f t="shared" si="138"/>
        <v>&lt;MDL</v>
      </c>
      <c r="CQ174" s="346">
        <f>CI174/BQ174*100</f>
        <v>2.6903470515067474</v>
      </c>
      <c r="CR174" s="61" t="s">
        <v>2618</v>
      </c>
      <c r="CS174" s="274"/>
    </row>
    <row r="175" spans="1:97" ht="15" x14ac:dyDescent="0.25">
      <c r="A175" s="906" t="s">
        <v>2241</v>
      </c>
      <c r="B175" s="425" t="s">
        <v>1347</v>
      </c>
      <c r="C175" s="305" t="s">
        <v>599</v>
      </c>
      <c r="D175" s="219">
        <v>9</v>
      </c>
      <c r="E175" s="471"/>
      <c r="F175" s="472">
        <v>1</v>
      </c>
      <c r="G175" s="419">
        <v>384043121402301</v>
      </c>
      <c r="H175" s="419">
        <v>201203061300</v>
      </c>
      <c r="I175" s="419"/>
      <c r="J175" s="305" t="s">
        <v>588</v>
      </c>
      <c r="K175" s="911" t="s">
        <v>115</v>
      </c>
      <c r="L175" s="414"/>
      <c r="M175" s="219" t="s">
        <v>115</v>
      </c>
      <c r="N175" s="219"/>
      <c r="O175" s="219"/>
      <c r="P175" s="332">
        <v>40974</v>
      </c>
      <c r="Q175" s="326">
        <v>0.54166666666666663</v>
      </c>
      <c r="R175" s="305" t="s">
        <v>569</v>
      </c>
      <c r="S175" s="1" t="s">
        <v>569</v>
      </c>
      <c r="T175" s="3">
        <v>134.5</v>
      </c>
      <c r="U175" s="9">
        <v>144.6</v>
      </c>
      <c r="V175" s="138">
        <f t="shared" si="143"/>
        <v>10.099999999999994</v>
      </c>
      <c r="W175" s="546">
        <v>1118</v>
      </c>
      <c r="X175" s="138">
        <f t="shared" si="144"/>
        <v>9.0339892665473993</v>
      </c>
      <c r="Y175" s="643" t="str">
        <f t="shared" si="128"/>
        <v xml:space="preserve">  </v>
      </c>
      <c r="Z175" s="1" t="s">
        <v>569</v>
      </c>
      <c r="AA175" s="3">
        <v>134</v>
      </c>
      <c r="AB175" s="7">
        <v>142.4</v>
      </c>
      <c r="AC175" s="138">
        <f t="shared" si="145"/>
        <v>8.4000000000000057</v>
      </c>
      <c r="AD175" s="42">
        <v>1086</v>
      </c>
      <c r="AE175" s="138">
        <f t="shared" si="146"/>
        <v>7.7348066298342593</v>
      </c>
      <c r="AF175" s="643" t="str">
        <f t="shared" si="130"/>
        <v xml:space="preserve">  </v>
      </c>
      <c r="AG175" s="1" t="s">
        <v>569</v>
      </c>
      <c r="AH175" s="3">
        <v>133.1</v>
      </c>
      <c r="AI175" s="7">
        <v>143</v>
      </c>
      <c r="AJ175" s="138">
        <f t="shared" si="147"/>
        <v>9.9000000000000057</v>
      </c>
      <c r="AK175" s="3">
        <v>1024</v>
      </c>
      <c r="AL175" s="138">
        <f t="shared" si="148"/>
        <v>9.6679687500000053</v>
      </c>
      <c r="AM175" s="643" t="str">
        <f t="shared" si="117"/>
        <v xml:space="preserve">  </v>
      </c>
      <c r="AN175" s="192">
        <f t="shared" si="149"/>
        <v>8.8122548821272204</v>
      </c>
      <c r="AO175" s="192">
        <f t="shared" si="150"/>
        <v>0.98547123176507645</v>
      </c>
      <c r="AP175" s="192">
        <f t="shared" si="166"/>
        <v>11.182963327170471</v>
      </c>
      <c r="AQ175" s="42">
        <f t="shared" si="151"/>
        <v>3</v>
      </c>
      <c r="AR175" s="643" t="str">
        <f t="shared" si="134"/>
        <v xml:space="preserve">  </v>
      </c>
      <c r="AS175" s="42"/>
      <c r="AT175" s="23" t="s">
        <v>191</v>
      </c>
      <c r="AU175" s="23" t="s">
        <v>191</v>
      </c>
      <c r="AV175" s="23" t="s">
        <v>191</v>
      </c>
      <c r="AW175" s="162" t="str">
        <f t="shared" si="152"/>
        <v xml:space="preserve">  </v>
      </c>
      <c r="AX175" s="643" t="str">
        <f t="shared" si="119"/>
        <v xml:space="preserve">  </v>
      </c>
      <c r="AY175" s="23" t="s">
        <v>191</v>
      </c>
      <c r="AZ175" s="23" t="s">
        <v>191</v>
      </c>
      <c r="BA175" s="23" t="s">
        <v>191</v>
      </c>
      <c r="BB175" s="162" t="str">
        <f t="shared" si="153"/>
        <v xml:space="preserve">  </v>
      </c>
      <c r="BC175" s="643" t="str">
        <f t="shared" si="121"/>
        <v xml:space="preserve">  </v>
      </c>
      <c r="BD175" s="794" t="s">
        <v>191</v>
      </c>
      <c r="BE175" s="246" t="s">
        <v>56</v>
      </c>
      <c r="BF175" s="24">
        <v>0.80351794752535644</v>
      </c>
      <c r="BG175" s="24"/>
      <c r="BH175" s="162" t="str">
        <f t="shared" si="154"/>
        <v>E, &lt;PRL</v>
      </c>
      <c r="BI175" s="643" t="str">
        <f t="shared" si="122"/>
        <v>E, &lt;RL</v>
      </c>
      <c r="BJ175" s="249" t="s">
        <v>590</v>
      </c>
      <c r="BK175" s="24">
        <v>5.871829282307231E-2</v>
      </c>
      <c r="BL175" s="24">
        <v>1.6377967441806442E-2</v>
      </c>
      <c r="BM175" s="162" t="str">
        <f t="shared" si="155"/>
        <v xml:space="preserve">  </v>
      </c>
      <c r="BN175" s="818" t="str">
        <f t="shared" si="123"/>
        <v xml:space="preserve">  </v>
      </c>
      <c r="BO175" s="942" t="str">
        <f t="shared" si="124"/>
        <v xml:space="preserve">  </v>
      </c>
      <c r="BP175" s="793">
        <f t="shared" si="169"/>
        <v>7.3076516839369487</v>
      </c>
      <c r="BQ175" s="38">
        <v>320.34366369905848</v>
      </c>
      <c r="BR175" s="11"/>
      <c r="BS175" s="163" t="str">
        <f t="shared" si="156"/>
        <v xml:space="preserve">  </v>
      </c>
      <c r="BT175" s="818" t="str">
        <f t="shared" si="125"/>
        <v xml:space="preserve">  </v>
      </c>
      <c r="BU175" s="181">
        <f>BQ175*(X175/1000)</f>
        <v>2.8939812194637642</v>
      </c>
      <c r="BW175" s="163" t="str">
        <f t="shared" si="157"/>
        <v>E, &lt;PRL</v>
      </c>
      <c r="BX175" s="643" t="str">
        <f t="shared" si="136"/>
        <v>E, &lt;RL</v>
      </c>
      <c r="BY175" s="8">
        <v>13.12721900521198</v>
      </c>
      <c r="BZ175" s="11"/>
      <c r="CA175" s="80">
        <v>1</v>
      </c>
      <c r="CB175" s="163" t="str">
        <f t="shared" si="158"/>
        <v xml:space="preserve">  </v>
      </c>
      <c r="CC175" s="643" t="str">
        <f t="shared" si="126"/>
        <v xml:space="preserve">  </v>
      </c>
      <c r="CD175" s="6">
        <f>BY175*(AE175/1000)</f>
        <v>0.10153650059279991</v>
      </c>
      <c r="CE175" s="249"/>
      <c r="CF175" s="174" t="str">
        <f t="shared" si="159"/>
        <v xml:space="preserve">  </v>
      </c>
      <c r="CG175" s="818" t="str">
        <f t="shared" si="127"/>
        <v>E, &lt;RL</v>
      </c>
      <c r="CH175" s="829">
        <f>BY175/BQ175*100</f>
        <v>4.0978550515499279</v>
      </c>
      <c r="CI175" s="8">
        <v>4.4963183322310805</v>
      </c>
      <c r="CJ175" s="11"/>
      <c r="CK175" s="163" t="str">
        <f t="shared" si="167"/>
        <v xml:space="preserve">  </v>
      </c>
      <c r="CL175" s="643" t="str">
        <f t="shared" si="137"/>
        <v xml:space="preserve">  </v>
      </c>
      <c r="CM175" s="24">
        <f>CI175*(AL175/1000)</f>
        <v>4.3470265126062231E-2</v>
      </c>
      <c r="CO175" s="174" t="str">
        <f t="shared" si="168"/>
        <v>E, &lt;PRL</v>
      </c>
      <c r="CP175" s="818" t="str">
        <f t="shared" si="138"/>
        <v>&lt;MDL</v>
      </c>
      <c r="CQ175" s="11">
        <f>CI175/BQ175*100</f>
        <v>1.4035920924145613</v>
      </c>
      <c r="CR175" s="61">
        <f>100*CM175/BU175</f>
        <v>1.502092164029903</v>
      </c>
    </row>
    <row r="176" spans="1:97" ht="15" x14ac:dyDescent="0.25">
      <c r="A176" s="906" t="s">
        <v>2242</v>
      </c>
      <c r="B176" s="425" t="s">
        <v>1348</v>
      </c>
      <c r="C176" s="305" t="s">
        <v>601</v>
      </c>
      <c r="D176" s="305">
        <v>2</v>
      </c>
      <c r="E176" s="471"/>
      <c r="F176" s="472">
        <v>4</v>
      </c>
      <c r="G176" s="419">
        <v>88888823</v>
      </c>
      <c r="H176" s="419">
        <v>201203060930</v>
      </c>
      <c r="I176" s="419"/>
      <c r="J176" s="305" t="s">
        <v>589</v>
      </c>
      <c r="K176" s="910" t="s">
        <v>137</v>
      </c>
      <c r="L176" s="418"/>
      <c r="M176" s="219" t="s">
        <v>535</v>
      </c>
      <c r="N176" s="219"/>
      <c r="O176" s="31" t="s">
        <v>47</v>
      </c>
      <c r="P176" s="332">
        <v>40974</v>
      </c>
      <c r="Q176" s="326">
        <v>0.39583333333333331</v>
      </c>
      <c r="R176" s="305" t="s">
        <v>570</v>
      </c>
      <c r="S176" s="1" t="s">
        <v>570</v>
      </c>
      <c r="T176" s="3">
        <v>130.30000000000001</v>
      </c>
      <c r="U176" s="9">
        <v>130.30000000000001</v>
      </c>
      <c r="V176" s="138">
        <f t="shared" si="143"/>
        <v>0</v>
      </c>
      <c r="W176" s="546">
        <v>1004</v>
      </c>
      <c r="X176" s="138">
        <f t="shared" si="144"/>
        <v>0</v>
      </c>
      <c r="Y176" s="643" t="str">
        <f t="shared" si="128"/>
        <v>&lt;MDL</v>
      </c>
      <c r="Z176" s="1" t="s">
        <v>570</v>
      </c>
      <c r="AA176" s="3">
        <v>130.9</v>
      </c>
      <c r="AB176" s="7">
        <v>130.6</v>
      </c>
      <c r="AC176" s="138">
        <f t="shared" si="145"/>
        <v>-0.30000000000001137</v>
      </c>
      <c r="AD176" s="42">
        <v>1221</v>
      </c>
      <c r="AE176" s="138">
        <f t="shared" si="146"/>
        <v>-0.245700245700255</v>
      </c>
      <c r="AF176" s="643" t="str">
        <f t="shared" si="130"/>
        <v>&lt;MDL</v>
      </c>
      <c r="AG176" s="1" t="s">
        <v>570</v>
      </c>
      <c r="AH176" s="3">
        <v>133.19999999999999</v>
      </c>
      <c r="AI176" s="7">
        <v>132.89999999999998</v>
      </c>
      <c r="AJ176" s="138">
        <f t="shared" si="147"/>
        <v>-0.30000000000001137</v>
      </c>
      <c r="AK176" s="3">
        <v>1252</v>
      </c>
      <c r="AL176" s="138">
        <f t="shared" si="148"/>
        <v>-0.23961661341853943</v>
      </c>
      <c r="AM176" s="643" t="str">
        <f t="shared" si="117"/>
        <v>&lt;MDL</v>
      </c>
      <c r="AN176" s="192">
        <f t="shared" si="149"/>
        <v>-0.16177228637293148</v>
      </c>
      <c r="AO176" s="192">
        <f t="shared" si="150"/>
        <v>0.1401319275689131</v>
      </c>
      <c r="AP176" s="192">
        <f t="shared" si="166"/>
        <v>-86.622950513210185</v>
      </c>
      <c r="AQ176" s="42">
        <f t="shared" si="151"/>
        <v>3</v>
      </c>
      <c r="AR176" s="643" t="str">
        <f t="shared" si="134"/>
        <v>&lt;MDL</v>
      </c>
      <c r="AS176" s="42"/>
      <c r="AT176" s="23" t="s">
        <v>191</v>
      </c>
      <c r="AU176" s="23" t="s">
        <v>191</v>
      </c>
      <c r="AV176" s="23" t="s">
        <v>191</v>
      </c>
      <c r="AW176" s="162" t="str">
        <f t="shared" si="152"/>
        <v xml:space="preserve">  </v>
      </c>
      <c r="AX176" s="643" t="str">
        <f t="shared" si="119"/>
        <v xml:space="preserve">  </v>
      </c>
      <c r="AY176" s="23" t="s">
        <v>191</v>
      </c>
      <c r="AZ176" s="23" t="s">
        <v>191</v>
      </c>
      <c r="BA176" s="23" t="s">
        <v>191</v>
      </c>
      <c r="BB176" s="162" t="str">
        <f t="shared" si="153"/>
        <v xml:space="preserve">  </v>
      </c>
      <c r="BC176" s="643" t="str">
        <f t="shared" si="121"/>
        <v xml:space="preserve">  </v>
      </c>
      <c r="BD176" s="794" t="s">
        <v>191</v>
      </c>
      <c r="BE176" s="246" t="s">
        <v>465</v>
      </c>
      <c r="BF176" s="24">
        <v>5.8575485213650531E-2</v>
      </c>
      <c r="BG176" s="24"/>
      <c r="BH176" s="162" t="str">
        <f t="shared" si="154"/>
        <v>E, &lt;PRL</v>
      </c>
      <c r="BI176" s="643" t="str">
        <f t="shared" si="122"/>
        <v>&lt;MDL</v>
      </c>
      <c r="BJ176" s="249" t="s">
        <v>590</v>
      </c>
      <c r="BK176" s="24">
        <v>1.0111272226165842E-2</v>
      </c>
      <c r="BL176" s="24"/>
      <c r="BM176" s="162" t="str">
        <f t="shared" si="155"/>
        <v xml:space="preserve">  </v>
      </c>
      <c r="BN176" s="818" t="str">
        <f t="shared" si="123"/>
        <v xml:space="preserve">  </v>
      </c>
      <c r="BO176" s="942" t="str">
        <f t="shared" si="124"/>
        <v>E, &lt;RL</v>
      </c>
      <c r="BP176" s="793">
        <f t="shared" si="169"/>
        <v>17.261952144801857</v>
      </c>
      <c r="BQ176" s="594">
        <v>5.4512713265417123E-2</v>
      </c>
      <c r="BR176" s="11"/>
      <c r="BS176" s="163" t="str">
        <f t="shared" si="156"/>
        <v>E, &lt;PRL</v>
      </c>
      <c r="BT176" s="818" t="str">
        <f>IF(BQ176&lt;BU$3,"&lt;MDL",IF(BQ176&lt;BU$4,"E, &lt;RL",IF(BQ176&gt;BU$4,"  ",)))</f>
        <v>E, &lt;RL</v>
      </c>
      <c r="BU176" s="854">
        <v>5.4295531140853705E-2</v>
      </c>
      <c r="BW176" s="163" t="str">
        <f t="shared" si="157"/>
        <v>E, &lt;PRL</v>
      </c>
      <c r="BX176" s="643" t="str">
        <f t="shared" si="136"/>
        <v>&lt;MDL</v>
      </c>
      <c r="BY176" s="8" t="s">
        <v>88</v>
      </c>
      <c r="BZ176" s="11"/>
      <c r="CA176" s="80">
        <v>1</v>
      </c>
      <c r="CB176" s="163" t="str">
        <f t="shared" si="158"/>
        <v xml:space="preserve">  </v>
      </c>
      <c r="CC176" s="643" t="str">
        <f t="shared" si="126"/>
        <v xml:space="preserve">  </v>
      </c>
      <c r="CD176" s="117">
        <v>-7.9385191701365038E-4</v>
      </c>
      <c r="CE176" s="249"/>
      <c r="CF176" s="174" t="str">
        <f t="shared" si="159"/>
        <v>E, &lt;PRL</v>
      </c>
      <c r="CG176" s="818" t="str">
        <f t="shared" si="127"/>
        <v>&lt;MDL</v>
      </c>
      <c r="CH176" s="829" t="s">
        <v>88</v>
      </c>
      <c r="CI176" s="8" t="s">
        <v>603</v>
      </c>
      <c r="CJ176" s="11"/>
      <c r="CK176" s="163" t="str">
        <f t="shared" si="167"/>
        <v xml:space="preserve">  </v>
      </c>
      <c r="CL176" s="818" t="s">
        <v>88</v>
      </c>
      <c r="CM176" s="11" t="s">
        <v>88</v>
      </c>
      <c r="CO176" s="174" t="str">
        <f t="shared" si="168"/>
        <v xml:space="preserve">  </v>
      </c>
      <c r="CP176" s="818" t="s">
        <v>88</v>
      </c>
      <c r="CQ176" s="11" t="s">
        <v>88</v>
      </c>
      <c r="CR176" s="61"/>
    </row>
    <row r="177" spans="1:97" ht="30" x14ac:dyDescent="0.25">
      <c r="A177" s="906" t="s">
        <v>2243</v>
      </c>
      <c r="B177" s="425" t="s">
        <v>1349</v>
      </c>
      <c r="C177" s="219" t="s">
        <v>599</v>
      </c>
      <c r="D177" s="219">
        <v>9</v>
      </c>
      <c r="E177" s="471"/>
      <c r="F177" s="472">
        <v>1</v>
      </c>
      <c r="G177" s="419">
        <v>11452600</v>
      </c>
      <c r="H177" s="419">
        <v>201203141830</v>
      </c>
      <c r="I177" s="419"/>
      <c r="J177" s="305" t="s">
        <v>604</v>
      </c>
      <c r="K177" s="926" t="s">
        <v>2614</v>
      </c>
      <c r="L177" s="413" t="s">
        <v>1694</v>
      </c>
      <c r="M177" s="219" t="s">
        <v>547</v>
      </c>
      <c r="N177" s="219"/>
      <c r="O177" s="219"/>
      <c r="P177" s="332">
        <v>40982</v>
      </c>
      <c r="Q177" s="326">
        <v>0.77083333333333337</v>
      </c>
      <c r="R177" s="305" t="s">
        <v>605</v>
      </c>
      <c r="S177" s="1" t="s">
        <v>605</v>
      </c>
      <c r="T177" s="3">
        <v>129.9</v>
      </c>
      <c r="U177" s="138">
        <v>137.30000000000001</v>
      </c>
      <c r="V177" s="138">
        <f t="shared" si="143"/>
        <v>7.4000000000000057</v>
      </c>
      <c r="W177" s="1">
        <v>685</v>
      </c>
      <c r="X177" s="138">
        <f t="shared" si="144"/>
        <v>10.802919708029204</v>
      </c>
      <c r="Y177" s="643" t="str">
        <f t="shared" si="128"/>
        <v xml:space="preserve">  </v>
      </c>
      <c r="Z177" s="1" t="s">
        <v>605</v>
      </c>
      <c r="AA177" s="3">
        <v>131.69999999999999</v>
      </c>
      <c r="AB177" s="7">
        <v>140.69999999999999</v>
      </c>
      <c r="AC177" s="138">
        <f t="shared" si="145"/>
        <v>9</v>
      </c>
      <c r="AD177" s="1">
        <v>815</v>
      </c>
      <c r="AE177" s="138">
        <f t="shared" si="146"/>
        <v>11.042944785276074</v>
      </c>
      <c r="AF177" s="643" t="str">
        <f t="shared" si="130"/>
        <v xml:space="preserve">  </v>
      </c>
      <c r="AG177" s="1" t="s">
        <v>605</v>
      </c>
      <c r="AH177" s="3">
        <v>131.9</v>
      </c>
      <c r="AI177" s="7">
        <v>139.69999999999999</v>
      </c>
      <c r="AJ177" s="138">
        <f t="shared" si="147"/>
        <v>7.7999999999999829</v>
      </c>
      <c r="AK177" s="1">
        <v>725</v>
      </c>
      <c r="AL177" s="138">
        <f t="shared" si="148"/>
        <v>10.75862068965515</v>
      </c>
      <c r="AM177" s="643" t="str">
        <f t="shared" si="117"/>
        <v xml:space="preserve">  </v>
      </c>
      <c r="AN177" s="192">
        <f t="shared" si="149"/>
        <v>10.868161727653478</v>
      </c>
      <c r="AO177" s="192">
        <f t="shared" si="150"/>
        <v>0.15297855627882787</v>
      </c>
      <c r="AP177" s="192">
        <f t="shared" si="166"/>
        <v>1.4075844665577786</v>
      </c>
      <c r="AQ177" s="42">
        <f t="shared" si="151"/>
        <v>3</v>
      </c>
      <c r="AR177" s="643" t="str">
        <f t="shared" si="134"/>
        <v xml:space="preserve">  </v>
      </c>
      <c r="AS177" s="42"/>
      <c r="AT177" s="23" t="s">
        <v>191</v>
      </c>
      <c r="AU177" s="23" t="s">
        <v>191</v>
      </c>
      <c r="AV177" s="23" t="s">
        <v>191</v>
      </c>
      <c r="AW177" s="162" t="str">
        <f t="shared" si="152"/>
        <v xml:space="preserve">  </v>
      </c>
      <c r="AX177" s="643" t="str">
        <f t="shared" si="119"/>
        <v xml:space="preserve">  </v>
      </c>
      <c r="AY177" s="23" t="s">
        <v>191</v>
      </c>
      <c r="AZ177" s="23" t="s">
        <v>191</v>
      </c>
      <c r="BA177" s="23" t="s">
        <v>191</v>
      </c>
      <c r="BB177" s="162" t="str">
        <f t="shared" si="153"/>
        <v xml:space="preserve">  </v>
      </c>
      <c r="BC177" s="643" t="str">
        <f t="shared" si="121"/>
        <v xml:space="preserve">  </v>
      </c>
      <c r="BD177" s="794" t="s">
        <v>191</v>
      </c>
      <c r="BF177" s="24">
        <v>0.80840051297899607</v>
      </c>
      <c r="BH177" s="162" t="str">
        <f t="shared" si="154"/>
        <v>E, &lt;PRL</v>
      </c>
      <c r="BI177" s="643" t="str">
        <f t="shared" si="122"/>
        <v>E, &lt;RL</v>
      </c>
      <c r="BK177" s="5">
        <v>5.6086128249977017E-2</v>
      </c>
      <c r="BL177" s="5"/>
      <c r="BM177" s="162" t="str">
        <f t="shared" si="155"/>
        <v xml:space="preserve">  </v>
      </c>
      <c r="BN177" s="818" t="str">
        <f t="shared" si="123"/>
        <v xml:space="preserve">  </v>
      </c>
      <c r="BO177" s="942" t="str">
        <f t="shared" si="124"/>
        <v xml:space="preserve">  </v>
      </c>
      <c r="BP177" s="793">
        <f t="shared" si="169"/>
        <v>6.9379134908384517</v>
      </c>
      <c r="BQ177" s="12">
        <v>313.7393968283676</v>
      </c>
      <c r="BR177" s="246"/>
      <c r="BS177" s="163" t="str">
        <f t="shared" si="156"/>
        <v xml:space="preserve">  </v>
      </c>
      <c r="BT177" s="818" t="str">
        <f t="shared" si="125"/>
        <v xml:space="preserve">  </v>
      </c>
      <c r="BU177" s="10">
        <f>BQ177*(X177/1000)</f>
        <v>3.3893015131823674</v>
      </c>
      <c r="BV177" s="246"/>
      <c r="BW177" s="163" t="str">
        <f t="shared" si="157"/>
        <v xml:space="preserve">  </v>
      </c>
      <c r="BX177" s="643" t="str">
        <f t="shared" si="136"/>
        <v xml:space="preserve">  </v>
      </c>
      <c r="BY177" s="8">
        <v>9.2701281975674501</v>
      </c>
      <c r="BZ177" s="1"/>
      <c r="CA177" s="80">
        <v>1</v>
      </c>
      <c r="CB177" s="163" t="str">
        <f t="shared" si="158"/>
        <v xml:space="preserve">  </v>
      </c>
      <c r="CC177" s="643" t="str">
        <f t="shared" si="126"/>
        <v xml:space="preserve">  </v>
      </c>
      <c r="CD177" s="6">
        <f>BY177*(AE177/1000)</f>
        <v>0.10236951383816817</v>
      </c>
      <c r="CE177" s="9"/>
      <c r="CF177" s="174" t="str">
        <f t="shared" si="159"/>
        <v xml:space="preserve">  </v>
      </c>
      <c r="CG177" s="818" t="str">
        <f t="shared" si="127"/>
        <v>E, &lt;RL</v>
      </c>
      <c r="CH177" s="829">
        <f>BY177/BQ177*100</f>
        <v>2.954722387841751</v>
      </c>
      <c r="CI177" s="8">
        <v>15.804438407520184</v>
      </c>
      <c r="CJ177" s="9"/>
      <c r="CK177" s="163" t="str">
        <f t="shared" si="167"/>
        <v xml:space="preserve">  </v>
      </c>
      <c r="CL177" s="643" t="str">
        <f t="shared" si="137"/>
        <v xml:space="preserve">  </v>
      </c>
      <c r="CM177" s="6">
        <f>CI177*(AL177/1000)</f>
        <v>0.17003395803952712</v>
      </c>
      <c r="CN177" s="9"/>
      <c r="CO177" s="174" t="str">
        <f t="shared" si="168"/>
        <v>E, &lt;PRL</v>
      </c>
      <c r="CP177" s="818" t="str">
        <f t="shared" si="138"/>
        <v>E, &lt;RL</v>
      </c>
      <c r="CQ177" s="8">
        <f>CI177/BQ177*100</f>
        <v>5.0374414457633661</v>
      </c>
      <c r="CR177" s="61">
        <f>100*CM177/BU177</f>
        <v>5.0167846495272288</v>
      </c>
    </row>
    <row r="178" spans="1:97" ht="30" x14ac:dyDescent="0.25">
      <c r="A178" s="906" t="s">
        <v>2244</v>
      </c>
      <c r="B178" s="425" t="s">
        <v>1350</v>
      </c>
      <c r="C178" s="219" t="s">
        <v>599</v>
      </c>
      <c r="D178" s="219">
        <v>9</v>
      </c>
      <c r="E178" s="471"/>
      <c r="F178" s="472">
        <v>1</v>
      </c>
      <c r="G178" s="419">
        <v>11452600</v>
      </c>
      <c r="H178" s="419">
        <v>201203150950</v>
      </c>
      <c r="I178" s="419"/>
      <c r="J178" s="305" t="s">
        <v>606</v>
      </c>
      <c r="K178" s="926" t="s">
        <v>2614</v>
      </c>
      <c r="L178" s="413" t="s">
        <v>1694</v>
      </c>
      <c r="M178" s="219" t="s">
        <v>547</v>
      </c>
      <c r="N178" s="219"/>
      <c r="O178" s="219"/>
      <c r="P178" s="332">
        <v>40983</v>
      </c>
      <c r="Q178" s="326">
        <v>0.40972222222222227</v>
      </c>
      <c r="R178" s="305" t="s">
        <v>607</v>
      </c>
      <c r="S178" s="1" t="s">
        <v>607</v>
      </c>
      <c r="T178" s="3">
        <v>131.69999999999999</v>
      </c>
      <c r="U178" s="138">
        <v>145.1</v>
      </c>
      <c r="V178" s="138">
        <f t="shared" si="143"/>
        <v>13.400000000000006</v>
      </c>
      <c r="W178" s="1">
        <v>466</v>
      </c>
      <c r="X178" s="138">
        <f t="shared" si="144"/>
        <v>28.755364806866964</v>
      </c>
      <c r="Y178" s="643" t="str">
        <f t="shared" si="128"/>
        <v xml:space="preserve">  </v>
      </c>
      <c r="Z178" s="1" t="s">
        <v>607</v>
      </c>
      <c r="AA178" s="3">
        <v>130.19999999999999</v>
      </c>
      <c r="AB178" s="7">
        <v>145.6</v>
      </c>
      <c r="AC178" s="138">
        <f t="shared" si="145"/>
        <v>15.400000000000006</v>
      </c>
      <c r="AD178" s="1">
        <v>515</v>
      </c>
      <c r="AE178" s="138">
        <f t="shared" si="146"/>
        <v>29.902912621359235</v>
      </c>
      <c r="AF178" s="643" t="str">
        <f t="shared" si="130"/>
        <v xml:space="preserve">  </v>
      </c>
      <c r="AG178" s="1" t="s">
        <v>607</v>
      </c>
      <c r="AH178" s="3">
        <v>130.30000000000001</v>
      </c>
      <c r="AI178" s="7">
        <v>145.19999999999999</v>
      </c>
      <c r="AJ178" s="138">
        <f t="shared" si="147"/>
        <v>14.899999999999977</v>
      </c>
      <c r="AK178" s="1">
        <v>530</v>
      </c>
      <c r="AL178" s="138">
        <f t="shared" si="148"/>
        <v>28.113207547169768</v>
      </c>
      <c r="AM178" s="643" t="str">
        <f t="shared" si="117"/>
        <v xml:space="preserve">  </v>
      </c>
      <c r="AN178" s="192">
        <f t="shared" si="149"/>
        <v>28.923828325131989</v>
      </c>
      <c r="AO178" s="192">
        <f t="shared" si="150"/>
        <v>0.90666754154130491</v>
      </c>
      <c r="AP178" s="192">
        <f t="shared" si="166"/>
        <v>3.1346733611798516</v>
      </c>
      <c r="AQ178" s="42">
        <f t="shared" si="151"/>
        <v>3</v>
      </c>
      <c r="AR178" s="643" t="str">
        <f t="shared" si="134"/>
        <v xml:space="preserve">  </v>
      </c>
      <c r="AS178" s="42"/>
      <c r="AT178" s="23" t="s">
        <v>191</v>
      </c>
      <c r="AU178" s="23" t="s">
        <v>191</v>
      </c>
      <c r="AV178" s="23" t="s">
        <v>191</v>
      </c>
      <c r="AW178" s="162" t="str">
        <f t="shared" si="152"/>
        <v xml:space="preserve">  </v>
      </c>
      <c r="AX178" s="643" t="str">
        <f t="shared" si="119"/>
        <v xml:space="preserve">  </v>
      </c>
      <c r="AY178" s="23" t="s">
        <v>191</v>
      </c>
      <c r="AZ178" s="23" t="s">
        <v>191</v>
      </c>
      <c r="BA178" s="23" t="s">
        <v>191</v>
      </c>
      <c r="BB178" s="162" t="str">
        <f t="shared" si="153"/>
        <v xml:space="preserve">  </v>
      </c>
      <c r="BC178" s="643" t="str">
        <f t="shared" si="121"/>
        <v xml:space="preserve">  </v>
      </c>
      <c r="BD178" s="794" t="s">
        <v>191</v>
      </c>
      <c r="BF178" s="24">
        <v>1.3819247009497069</v>
      </c>
      <c r="BH178" s="162" t="str">
        <f t="shared" si="154"/>
        <v xml:space="preserve">  </v>
      </c>
      <c r="BI178" s="643" t="str">
        <f t="shared" si="122"/>
        <v xml:space="preserve">  </v>
      </c>
      <c r="BK178" s="5">
        <v>0.11771941741258385</v>
      </c>
      <c r="BL178" s="5"/>
      <c r="BM178" s="162" t="str">
        <f t="shared" si="155"/>
        <v xml:space="preserve">  </v>
      </c>
      <c r="BN178" s="818" t="str">
        <f t="shared" si="123"/>
        <v xml:space="preserve">  </v>
      </c>
      <c r="BO178" s="942" t="str">
        <f t="shared" si="124"/>
        <v xml:space="preserve">  </v>
      </c>
      <c r="BP178" s="793">
        <f t="shared" si="169"/>
        <v>8.5185117055714361</v>
      </c>
      <c r="BQ178" s="12">
        <v>291.15958499449619</v>
      </c>
      <c r="BR178" s="246"/>
      <c r="BS178" s="163" t="str">
        <f t="shared" si="156"/>
        <v xml:space="preserve">  </v>
      </c>
      <c r="BT178" s="818" t="str">
        <f t="shared" si="125"/>
        <v xml:space="preserve">  </v>
      </c>
      <c r="BU178" s="10">
        <f>BQ178*(X178/1000)</f>
        <v>8.3724000835327264</v>
      </c>
      <c r="BV178" s="246"/>
      <c r="BW178" s="163" t="str">
        <f t="shared" si="157"/>
        <v xml:space="preserve">  </v>
      </c>
      <c r="BX178" s="643" t="str">
        <f t="shared" si="136"/>
        <v xml:space="preserve">  </v>
      </c>
      <c r="BY178" s="8">
        <v>6.7112274419307072</v>
      </c>
      <c r="BZ178" s="1"/>
      <c r="CA178" s="80">
        <v>1</v>
      </c>
      <c r="CB178" s="163" t="str">
        <f t="shared" si="158"/>
        <v xml:space="preserve">  </v>
      </c>
      <c r="CC178" s="643" t="str">
        <f t="shared" si="126"/>
        <v xml:space="preserve">  </v>
      </c>
      <c r="CD178" s="6">
        <f>BY178*(AE178/1000)</f>
        <v>0.20068524777812219</v>
      </c>
      <c r="CE178" s="9"/>
      <c r="CF178" s="174" t="str">
        <f t="shared" si="159"/>
        <v xml:space="preserve">  </v>
      </c>
      <c r="CG178" s="818" t="str">
        <f t="shared" si="127"/>
        <v xml:space="preserve">  </v>
      </c>
      <c r="CH178" s="829">
        <f>BY178/BQ178*100</f>
        <v>2.3049996592272826</v>
      </c>
      <c r="CI178" s="8">
        <v>11.665070925989058</v>
      </c>
      <c r="CJ178" s="9"/>
      <c r="CK178" s="163" t="str">
        <f t="shared" si="167"/>
        <v xml:space="preserve">  </v>
      </c>
      <c r="CL178" s="643" t="str">
        <f t="shared" si="137"/>
        <v xml:space="preserve">  </v>
      </c>
      <c r="CM178" s="6">
        <f>CI178*(AL178/1000)</f>
        <v>0.32794255999478622</v>
      </c>
      <c r="CN178" s="9"/>
      <c r="CO178" s="174" t="str">
        <f t="shared" si="168"/>
        <v xml:space="preserve">  </v>
      </c>
      <c r="CP178" s="818" t="str">
        <f t="shared" si="138"/>
        <v xml:space="preserve">  </v>
      </c>
      <c r="CQ178" s="8">
        <f>CI178/BQ178*100</f>
        <v>4.0064183104978541</v>
      </c>
      <c r="CR178" s="61">
        <f>100*CM178/BU178</f>
        <v>3.9169480283174805</v>
      </c>
    </row>
    <row r="179" spans="1:97" ht="15" x14ac:dyDescent="0.25">
      <c r="A179" s="906" t="s">
        <v>2245</v>
      </c>
      <c r="B179" s="425" t="s">
        <v>1351</v>
      </c>
      <c r="C179" s="305" t="s">
        <v>601</v>
      </c>
      <c r="D179" s="305">
        <v>2</v>
      </c>
      <c r="E179" s="471"/>
      <c r="F179" s="472">
        <v>4</v>
      </c>
      <c r="G179" s="419">
        <v>88888823</v>
      </c>
      <c r="H179" s="419">
        <v>201203151600</v>
      </c>
      <c r="I179" s="419"/>
      <c r="J179" s="305" t="s">
        <v>608</v>
      </c>
      <c r="K179" s="910" t="s">
        <v>137</v>
      </c>
      <c r="L179" s="418"/>
      <c r="M179" s="219" t="s">
        <v>535</v>
      </c>
      <c r="N179" s="219"/>
      <c r="O179" s="31" t="s">
        <v>47</v>
      </c>
      <c r="P179" s="332">
        <v>40983</v>
      </c>
      <c r="Q179" s="326">
        <v>0.66666666666666663</v>
      </c>
      <c r="R179" s="305" t="s">
        <v>609</v>
      </c>
      <c r="S179" s="1" t="s">
        <v>609</v>
      </c>
      <c r="T179" s="3">
        <v>130.69999999999999</v>
      </c>
      <c r="U179" s="138">
        <v>130.80000000000001</v>
      </c>
      <c r="V179" s="138">
        <f t="shared" si="143"/>
        <v>0.10000000000002274</v>
      </c>
      <c r="W179" s="1">
        <v>595</v>
      </c>
      <c r="X179" s="138">
        <f t="shared" si="144"/>
        <v>0.16806722689079454</v>
      </c>
      <c r="Y179" s="643" t="str">
        <f t="shared" si="128"/>
        <v>&lt;MDL</v>
      </c>
      <c r="Z179" s="1" t="s">
        <v>609</v>
      </c>
      <c r="AA179" s="3">
        <v>130.4</v>
      </c>
      <c r="AB179" s="7">
        <v>130.39999999999998</v>
      </c>
      <c r="AC179" s="138">
        <f t="shared" si="145"/>
        <v>0</v>
      </c>
      <c r="AD179" s="1">
        <v>515</v>
      </c>
      <c r="AE179" s="138">
        <f t="shared" si="146"/>
        <v>0</v>
      </c>
      <c r="AF179" s="643" t="str">
        <f t="shared" si="130"/>
        <v>&lt;MDL</v>
      </c>
      <c r="AG179" s="1" t="s">
        <v>609</v>
      </c>
      <c r="AH179" s="3">
        <v>130.9</v>
      </c>
      <c r="AI179" s="7">
        <v>130.80000000000001</v>
      </c>
      <c r="AJ179" s="138">
        <f t="shared" si="147"/>
        <v>-9.9999999999994316E-2</v>
      </c>
      <c r="AK179" s="1">
        <v>530</v>
      </c>
      <c r="AL179" s="138">
        <f t="shared" si="148"/>
        <v>-0.18867924528300814</v>
      </c>
      <c r="AM179" s="643" t="str">
        <f t="shared" si="117"/>
        <v>&lt;MDL</v>
      </c>
      <c r="AN179" s="192">
        <f t="shared" si="149"/>
        <v>-6.8706727974045352E-3</v>
      </c>
      <c r="AO179" s="192">
        <f t="shared" si="150"/>
        <v>0.17847245154541411</v>
      </c>
      <c r="AP179" s="192">
        <f t="shared" si="166"/>
        <v>-2597.5978889990779</v>
      </c>
      <c r="AQ179" s="42">
        <f t="shared" si="151"/>
        <v>3</v>
      </c>
      <c r="AR179" s="643" t="str">
        <f t="shared" si="134"/>
        <v>&lt;MDL</v>
      </c>
      <c r="AS179" s="42"/>
      <c r="AT179" s="23" t="s">
        <v>191</v>
      </c>
      <c r="AU179" s="23" t="s">
        <v>191</v>
      </c>
      <c r="AV179" s="23" t="s">
        <v>191</v>
      </c>
      <c r="AW179" s="162" t="str">
        <f t="shared" si="152"/>
        <v xml:space="preserve">  </v>
      </c>
      <c r="AX179" s="643" t="str">
        <f t="shared" si="119"/>
        <v xml:space="preserve">  </v>
      </c>
      <c r="AY179" s="23" t="s">
        <v>191</v>
      </c>
      <c r="AZ179" s="23" t="s">
        <v>191</v>
      </c>
      <c r="BA179" s="23" t="s">
        <v>191</v>
      </c>
      <c r="BB179" s="162" t="str">
        <f t="shared" si="153"/>
        <v xml:space="preserve">  </v>
      </c>
      <c r="BC179" s="643" t="str">
        <f t="shared" si="121"/>
        <v xml:space="preserve">  </v>
      </c>
      <c r="BD179" s="794" t="s">
        <v>191</v>
      </c>
      <c r="BF179" s="41">
        <v>-2.6654751173661229E-2</v>
      </c>
      <c r="BG179" s="40" t="s">
        <v>88</v>
      </c>
      <c r="BH179" s="162" t="str">
        <f t="shared" si="154"/>
        <v>E, &lt;PRL</v>
      </c>
      <c r="BI179" s="643" t="str">
        <f t="shared" si="122"/>
        <v>&lt;MDL</v>
      </c>
      <c r="BJ179" s="246"/>
      <c r="BK179" s="41">
        <v>9.2919215298067556E-4</v>
      </c>
      <c r="BL179" s="5"/>
      <c r="BM179" s="162" t="str">
        <f t="shared" si="155"/>
        <v>E, &lt;PRL</v>
      </c>
      <c r="BN179" s="818" t="str">
        <f t="shared" si="123"/>
        <v>&lt;MDL</v>
      </c>
      <c r="BO179" s="942" t="str">
        <f t="shared" si="124"/>
        <v>&lt;MDL</v>
      </c>
      <c r="BP179" s="836" t="s">
        <v>88</v>
      </c>
      <c r="BQ179" s="24">
        <v>0.25740450035893098</v>
      </c>
      <c r="BR179" s="246"/>
      <c r="BS179" s="163" t="str">
        <f t="shared" si="156"/>
        <v>E, &lt;PRL</v>
      </c>
      <c r="BT179" s="818" t="str">
        <f>IF(BQ179&lt;BU$3,"&lt;MDL",IF(BQ179&lt;BU$4,"E, &lt;RL",IF(BQ179&gt;BU$4,"  ",)))</f>
        <v>E, &lt;RL</v>
      </c>
      <c r="BU179" s="854">
        <v>0.43261260564526216</v>
      </c>
      <c r="BV179" s="856"/>
      <c r="BW179" s="163" t="str">
        <f t="shared" si="157"/>
        <v>E, &lt;PRL</v>
      </c>
      <c r="BX179" s="643" t="str">
        <f t="shared" si="136"/>
        <v>&lt;MDL</v>
      </c>
      <c r="BY179" s="8" t="s">
        <v>88</v>
      </c>
      <c r="BZ179" s="1"/>
      <c r="CA179" s="80">
        <v>1</v>
      </c>
      <c r="CB179" s="163" t="str">
        <f t="shared" si="158"/>
        <v xml:space="preserve">  </v>
      </c>
      <c r="CC179" s="643" t="s">
        <v>88</v>
      </c>
      <c r="CD179" s="6">
        <v>4.2523873418467504E-3</v>
      </c>
      <c r="CE179" s="9"/>
      <c r="CF179" s="174" t="str">
        <f t="shared" si="159"/>
        <v>E, &lt;PRL</v>
      </c>
      <c r="CG179" s="818" t="str">
        <f t="shared" si="127"/>
        <v>&lt;MDL</v>
      </c>
      <c r="CH179" s="829" t="s">
        <v>88</v>
      </c>
      <c r="CI179" s="8" t="s">
        <v>603</v>
      </c>
      <c r="CJ179" s="9"/>
      <c r="CK179" s="163" t="str">
        <f t="shared" si="167"/>
        <v xml:space="preserve">  </v>
      </c>
      <c r="CL179" s="818" t="s">
        <v>88</v>
      </c>
      <c r="CM179" s="8" t="s">
        <v>603</v>
      </c>
      <c r="CN179" s="9"/>
      <c r="CO179" s="174" t="str">
        <f t="shared" si="168"/>
        <v xml:space="preserve">  </v>
      </c>
      <c r="CP179" s="818" t="s">
        <v>88</v>
      </c>
      <c r="CQ179" s="8" t="s">
        <v>603</v>
      </c>
      <c r="CR179" s="61"/>
    </row>
    <row r="180" spans="1:97" ht="30" x14ac:dyDescent="0.25">
      <c r="A180" s="906" t="s">
        <v>2246</v>
      </c>
      <c r="B180" s="425" t="s">
        <v>1352</v>
      </c>
      <c r="C180" s="219" t="s">
        <v>599</v>
      </c>
      <c r="D180" s="219">
        <v>9</v>
      </c>
      <c r="E180" s="471"/>
      <c r="F180" s="472">
        <v>1</v>
      </c>
      <c r="G180" s="419">
        <v>11452600</v>
      </c>
      <c r="H180" s="419">
        <v>201203161330</v>
      </c>
      <c r="I180" s="419"/>
      <c r="J180" s="305" t="s">
        <v>610</v>
      </c>
      <c r="K180" s="926" t="s">
        <v>2614</v>
      </c>
      <c r="L180" s="413" t="s">
        <v>1694</v>
      </c>
      <c r="M180" s="219" t="s">
        <v>547</v>
      </c>
      <c r="N180" s="219"/>
      <c r="O180" s="219"/>
      <c r="P180" s="332">
        <v>40984</v>
      </c>
      <c r="Q180" s="326">
        <v>0.5625</v>
      </c>
      <c r="R180" s="305" t="s">
        <v>611</v>
      </c>
      <c r="S180" s="1" t="s">
        <v>611</v>
      </c>
      <c r="T180" s="3">
        <v>131.9</v>
      </c>
      <c r="U180" s="138">
        <v>141</v>
      </c>
      <c r="V180" s="138">
        <f t="shared" si="143"/>
        <v>9.0999999999999943</v>
      </c>
      <c r="W180" s="1">
        <v>307</v>
      </c>
      <c r="X180" s="138">
        <f t="shared" si="144"/>
        <v>29.641693811074902</v>
      </c>
      <c r="Y180" s="643" t="str">
        <f t="shared" si="128"/>
        <v xml:space="preserve">  </v>
      </c>
      <c r="Z180" s="1" t="s">
        <v>611</v>
      </c>
      <c r="AA180" s="3">
        <v>131.19999999999999</v>
      </c>
      <c r="AB180" s="7">
        <v>140</v>
      </c>
      <c r="AC180" s="138">
        <f t="shared" si="145"/>
        <v>8.8000000000000114</v>
      </c>
      <c r="AD180" s="1">
        <v>324</v>
      </c>
      <c r="AE180" s="138">
        <f t="shared" si="146"/>
        <v>27.160493827160529</v>
      </c>
      <c r="AF180" s="643" t="str">
        <f t="shared" si="130"/>
        <v xml:space="preserve">  </v>
      </c>
      <c r="AG180" s="1" t="s">
        <v>611</v>
      </c>
      <c r="AH180" s="3">
        <v>131.1</v>
      </c>
      <c r="AI180" s="7">
        <v>143.19999999999999</v>
      </c>
      <c r="AJ180" s="138">
        <f t="shared" si="147"/>
        <v>12.099999999999994</v>
      </c>
      <c r="AK180" s="1">
        <v>462</v>
      </c>
      <c r="AL180" s="138">
        <f t="shared" si="148"/>
        <v>26.190476190476176</v>
      </c>
      <c r="AM180" s="643" t="str">
        <f t="shared" si="117"/>
        <v xml:space="preserve">  </v>
      </c>
      <c r="AN180" s="192">
        <f t="shared" si="149"/>
        <v>27.664221276237203</v>
      </c>
      <c r="AO180" s="192">
        <f t="shared" si="150"/>
        <v>1.7798965625557437</v>
      </c>
      <c r="AP180" s="192">
        <f t="shared" si="166"/>
        <v>6.4339297491255447</v>
      </c>
      <c r="AQ180" s="42">
        <f t="shared" si="151"/>
        <v>3</v>
      </c>
      <c r="AR180" s="643" t="str">
        <f t="shared" si="134"/>
        <v xml:space="preserve">  </v>
      </c>
      <c r="AS180" s="42"/>
      <c r="AT180" s="23" t="s">
        <v>191</v>
      </c>
      <c r="AU180" s="23" t="s">
        <v>191</v>
      </c>
      <c r="AV180" s="23" t="s">
        <v>191</v>
      </c>
      <c r="AW180" s="162" t="str">
        <f t="shared" si="152"/>
        <v xml:space="preserve">  </v>
      </c>
      <c r="AX180" s="643" t="str">
        <f t="shared" si="119"/>
        <v xml:space="preserve">  </v>
      </c>
      <c r="AY180" s="23" t="s">
        <v>191</v>
      </c>
      <c r="AZ180" s="23" t="s">
        <v>191</v>
      </c>
      <c r="BA180" s="23" t="s">
        <v>191</v>
      </c>
      <c r="BB180" s="162" t="str">
        <f t="shared" si="153"/>
        <v xml:space="preserve">  </v>
      </c>
      <c r="BC180" s="643" t="str">
        <f t="shared" si="121"/>
        <v xml:space="preserve">  </v>
      </c>
      <c r="BD180" s="794" t="s">
        <v>191</v>
      </c>
      <c r="BF180" s="24">
        <v>6.3262663803440731</v>
      </c>
      <c r="BH180" s="162" t="str">
        <f t="shared" si="154"/>
        <v xml:space="preserve">  </v>
      </c>
      <c r="BI180" s="643" t="str">
        <f t="shared" si="122"/>
        <v xml:space="preserve">  </v>
      </c>
      <c r="BK180" s="5">
        <v>0.23951760431057317</v>
      </c>
      <c r="BL180" s="5">
        <v>1.7312916793558869E-3</v>
      </c>
      <c r="BM180" s="162" t="str">
        <f t="shared" si="155"/>
        <v xml:space="preserve">  </v>
      </c>
      <c r="BN180" s="818" t="str">
        <f t="shared" si="123"/>
        <v xml:space="preserve">  </v>
      </c>
      <c r="BO180" s="942" t="str">
        <f t="shared" si="124"/>
        <v xml:space="preserve">  </v>
      </c>
      <c r="BP180" s="793">
        <f>BK180/BF180*100</f>
        <v>3.7860815512726838</v>
      </c>
      <c r="BQ180" s="12">
        <v>420.90142870474921</v>
      </c>
      <c r="BR180" s="246"/>
      <c r="BS180" s="163" t="str">
        <f t="shared" si="156"/>
        <v xml:space="preserve">  </v>
      </c>
      <c r="BT180" s="818" t="str">
        <f t="shared" si="125"/>
        <v xml:space="preserve">  </v>
      </c>
      <c r="BU180" s="10">
        <f>BQ180*(X180/1000)</f>
        <v>12.476231274310148</v>
      </c>
      <c r="BV180" s="856">
        <v>7.7471894646356995E-2</v>
      </c>
      <c r="BW180" s="163" t="str">
        <f t="shared" si="157"/>
        <v xml:space="preserve">  </v>
      </c>
      <c r="BX180" s="643" t="str">
        <f t="shared" si="136"/>
        <v xml:space="preserve">  </v>
      </c>
      <c r="BY180" s="8">
        <v>7.7468115806975124</v>
      </c>
      <c r="BZ180" s="1"/>
      <c r="CA180" s="80">
        <v>1</v>
      </c>
      <c r="CB180" s="163" t="str">
        <f t="shared" si="158"/>
        <v xml:space="preserve">  </v>
      </c>
      <c r="CC180" s="643" t="str">
        <f t="shared" si="126"/>
        <v xml:space="preserve">  </v>
      </c>
      <c r="CD180" s="6">
        <f>BY180*(AE180/1000)</f>
        <v>0.21040722811771048</v>
      </c>
      <c r="CE180" s="9"/>
      <c r="CF180" s="174" t="str">
        <f t="shared" si="159"/>
        <v xml:space="preserve">  </v>
      </c>
      <c r="CG180" s="818" t="str">
        <f t="shared" si="127"/>
        <v xml:space="preserve">  </v>
      </c>
      <c r="CH180" s="829">
        <f>BY180/BQ180*100</f>
        <v>1.8405286968345473</v>
      </c>
      <c r="CI180" s="8">
        <v>22.084514261563218</v>
      </c>
      <c r="CJ180" s="9"/>
      <c r="CK180" s="163" t="str">
        <f t="shared" si="167"/>
        <v xml:space="preserve">  </v>
      </c>
      <c r="CL180" s="643" t="str">
        <f t="shared" si="137"/>
        <v xml:space="preserve">  </v>
      </c>
      <c r="CM180" s="6">
        <f>CI180*(AL180/1000)</f>
        <v>0.57840394494570302</v>
      </c>
      <c r="CN180" s="9"/>
      <c r="CO180" s="174" t="str">
        <f t="shared" si="168"/>
        <v xml:space="preserve">  </v>
      </c>
      <c r="CP180" s="818" t="str">
        <f t="shared" si="138"/>
        <v xml:space="preserve">  </v>
      </c>
      <c r="CQ180" s="8">
        <f>CI180/BQ180*100</f>
        <v>5.2469563549652136</v>
      </c>
      <c r="CR180" s="61">
        <f>100*CM180/BU180</f>
        <v>4.6360469939083018</v>
      </c>
    </row>
    <row r="181" spans="1:97" ht="34.5" x14ac:dyDescent="0.25">
      <c r="A181" s="906" t="s">
        <v>2247</v>
      </c>
      <c r="B181" s="425" t="s">
        <v>1353</v>
      </c>
      <c r="C181" s="219" t="s">
        <v>599</v>
      </c>
      <c r="D181" s="219">
        <v>9</v>
      </c>
      <c r="E181" s="471"/>
      <c r="F181" s="472">
        <v>1</v>
      </c>
      <c r="G181" s="419">
        <v>11452900</v>
      </c>
      <c r="H181" s="419">
        <v>201203161510</v>
      </c>
      <c r="I181" s="419"/>
      <c r="J181" s="305" t="s">
        <v>612</v>
      </c>
      <c r="K181" s="926" t="s">
        <v>2616</v>
      </c>
      <c r="L181" s="415" t="s">
        <v>746</v>
      </c>
      <c r="M181" s="219" t="s">
        <v>48</v>
      </c>
      <c r="N181" s="219"/>
      <c r="O181" s="219"/>
      <c r="P181" s="332">
        <v>40984</v>
      </c>
      <c r="Q181" s="326">
        <v>0.63194444444444442</v>
      </c>
      <c r="R181" s="305" t="s">
        <v>613</v>
      </c>
      <c r="S181" s="1" t="s">
        <v>613</v>
      </c>
      <c r="T181" s="3">
        <v>130.5</v>
      </c>
      <c r="U181" s="138">
        <v>140.19999999999999</v>
      </c>
      <c r="V181" s="138">
        <f t="shared" si="143"/>
        <v>9.6999999999999886</v>
      </c>
      <c r="W181" s="1">
        <v>388</v>
      </c>
      <c r="X181" s="138">
        <f t="shared" si="144"/>
        <v>24.999999999999972</v>
      </c>
      <c r="Y181" s="643" t="str">
        <f t="shared" si="128"/>
        <v xml:space="preserve">  </v>
      </c>
      <c r="Z181" s="1" t="s">
        <v>613</v>
      </c>
      <c r="AA181" s="3">
        <v>130.69999999999999</v>
      </c>
      <c r="AB181" s="7">
        <v>139.9</v>
      </c>
      <c r="AC181" s="138">
        <f t="shared" si="145"/>
        <v>9.2000000000000171</v>
      </c>
      <c r="AD181" s="1">
        <v>352</v>
      </c>
      <c r="AE181" s="138">
        <f t="shared" si="146"/>
        <v>26.136363636363686</v>
      </c>
      <c r="AF181" s="643" t="str">
        <f t="shared" si="130"/>
        <v xml:space="preserve">  </v>
      </c>
      <c r="AG181" s="1" t="s">
        <v>613</v>
      </c>
      <c r="AH181" s="3">
        <v>132.69999999999999</v>
      </c>
      <c r="AI181" s="7">
        <v>142.9</v>
      </c>
      <c r="AJ181" s="138">
        <f t="shared" si="147"/>
        <v>10.200000000000017</v>
      </c>
      <c r="AK181" s="1">
        <v>442</v>
      </c>
      <c r="AL181" s="138">
        <f t="shared" si="148"/>
        <v>23.076923076923116</v>
      </c>
      <c r="AM181" s="643" t="str">
        <f t="shared" si="117"/>
        <v xml:space="preserve">  </v>
      </c>
      <c r="AN181" s="192">
        <f t="shared" si="149"/>
        <v>24.737762237762258</v>
      </c>
      <c r="AO181" s="192">
        <f t="shared" si="150"/>
        <v>1.5464865395938923</v>
      </c>
      <c r="AP181" s="192">
        <f t="shared" si="166"/>
        <v>6.2515215593477436</v>
      </c>
      <c r="AQ181" s="42">
        <f t="shared" si="151"/>
        <v>3</v>
      </c>
      <c r="AR181" s="643" t="str">
        <f t="shared" si="134"/>
        <v xml:space="preserve">  </v>
      </c>
      <c r="AS181" s="42"/>
      <c r="AT181" s="23" t="s">
        <v>191</v>
      </c>
      <c r="AU181" s="23" t="s">
        <v>191</v>
      </c>
      <c r="AV181" s="23" t="s">
        <v>191</v>
      </c>
      <c r="AW181" s="162" t="str">
        <f t="shared" si="152"/>
        <v xml:space="preserve">  </v>
      </c>
      <c r="AX181" s="643" t="str">
        <f t="shared" si="119"/>
        <v xml:space="preserve">  </v>
      </c>
      <c r="AY181" s="23" t="s">
        <v>191</v>
      </c>
      <c r="AZ181" s="23" t="s">
        <v>191</v>
      </c>
      <c r="BA181" s="23" t="s">
        <v>191</v>
      </c>
      <c r="BB181" s="162" t="str">
        <f t="shared" si="153"/>
        <v xml:space="preserve">  </v>
      </c>
      <c r="BC181" s="643" t="str">
        <f t="shared" si="121"/>
        <v xml:space="preserve">  </v>
      </c>
      <c r="BD181" s="794" t="s">
        <v>191</v>
      </c>
      <c r="BF181" s="24">
        <v>2.0303867842343792</v>
      </c>
      <c r="BH181" s="162" t="str">
        <f t="shared" si="154"/>
        <v xml:space="preserve">  </v>
      </c>
      <c r="BI181" s="643" t="str">
        <f t="shared" si="122"/>
        <v xml:space="preserve">  </v>
      </c>
      <c r="BK181" s="5">
        <v>0.12067990953309375</v>
      </c>
      <c r="BL181" s="5"/>
      <c r="BM181" s="162" t="str">
        <f t="shared" si="155"/>
        <v xml:space="preserve">  </v>
      </c>
      <c r="BN181" s="818" t="str">
        <f t="shared" si="123"/>
        <v xml:space="preserve">  </v>
      </c>
      <c r="BO181" s="942" t="str">
        <f t="shared" si="124"/>
        <v xml:space="preserve">  </v>
      </c>
      <c r="BP181" s="793">
        <f>BK181/BF181*100</f>
        <v>5.9436906539263097</v>
      </c>
      <c r="BQ181" s="12">
        <v>338.01397843466378</v>
      </c>
      <c r="BR181" s="246"/>
      <c r="BS181" s="163" t="str">
        <f t="shared" si="156"/>
        <v xml:space="preserve">  </v>
      </c>
      <c r="BT181" s="818" t="str">
        <f t="shared" si="125"/>
        <v xml:space="preserve">  </v>
      </c>
      <c r="BU181" s="10">
        <f>BQ181*(X181/1000)</f>
        <v>8.450349460866585</v>
      </c>
      <c r="BV181" s="856">
        <v>0.23060739651506021</v>
      </c>
      <c r="BW181" s="163" t="str">
        <f t="shared" si="157"/>
        <v xml:space="preserve">  </v>
      </c>
      <c r="BX181" s="643" t="str">
        <f t="shared" si="136"/>
        <v xml:space="preserve">  </v>
      </c>
      <c r="BY181" s="8">
        <v>7.97054243103441</v>
      </c>
      <c r="BZ181" s="1"/>
      <c r="CA181" s="80">
        <v>1</v>
      </c>
      <c r="CB181" s="163" t="str">
        <f t="shared" si="158"/>
        <v xml:space="preserve">  </v>
      </c>
      <c r="CC181" s="643" t="str">
        <f t="shared" si="126"/>
        <v xml:space="preserve">  </v>
      </c>
      <c r="CD181" s="6">
        <f>BY181*(AE181/1000)</f>
        <v>0.20832099535658158</v>
      </c>
      <c r="CE181" s="9"/>
      <c r="CF181" s="174" t="str">
        <f t="shared" si="159"/>
        <v xml:space="preserve">  </v>
      </c>
      <c r="CG181" s="818" t="str">
        <f t="shared" si="127"/>
        <v xml:space="preserve">  </v>
      </c>
      <c r="CH181" s="829">
        <f>BY181/BQ181*100</f>
        <v>2.358051127928448</v>
      </c>
      <c r="CI181" s="8">
        <v>14.487883070686134</v>
      </c>
      <c r="CJ181" s="9"/>
      <c r="CK181" s="163" t="str">
        <f t="shared" si="167"/>
        <v xml:space="preserve">  </v>
      </c>
      <c r="CL181" s="643" t="str">
        <f t="shared" si="137"/>
        <v xml:space="preserve">  </v>
      </c>
      <c r="CM181" s="6">
        <f>CI181*(AL181/1000)</f>
        <v>0.33433576316968061</v>
      </c>
      <c r="CN181" s="9"/>
      <c r="CO181" s="174" t="str">
        <f t="shared" si="168"/>
        <v xml:space="preserve">  </v>
      </c>
      <c r="CP181" s="818" t="str">
        <f t="shared" si="138"/>
        <v xml:space="preserve">  </v>
      </c>
      <c r="CQ181" s="8">
        <f>CI181/BQ181*100</f>
        <v>4.2861786775148296</v>
      </c>
      <c r="CR181" s="61">
        <f>100*CM181/BU181</f>
        <v>3.9564726253983156</v>
      </c>
    </row>
    <row r="182" spans="1:97" ht="15" x14ac:dyDescent="0.25">
      <c r="A182" s="906" t="s">
        <v>2248</v>
      </c>
      <c r="B182" s="425" t="s">
        <v>1354</v>
      </c>
      <c r="C182" s="305" t="s">
        <v>601</v>
      </c>
      <c r="D182" s="305">
        <v>2</v>
      </c>
      <c r="E182" s="471"/>
      <c r="F182" s="472">
        <v>4</v>
      </c>
      <c r="G182" s="419">
        <v>88888823</v>
      </c>
      <c r="H182" s="419">
        <v>201203181200</v>
      </c>
      <c r="I182" s="419"/>
      <c r="J182" s="305" t="s">
        <v>614</v>
      </c>
      <c r="K182" s="910" t="s">
        <v>137</v>
      </c>
      <c r="L182" s="418"/>
      <c r="M182" s="219" t="s">
        <v>535</v>
      </c>
      <c r="N182" s="219"/>
      <c r="O182" s="31" t="s">
        <v>47</v>
      </c>
      <c r="P182" s="332">
        <v>40986</v>
      </c>
      <c r="Q182" s="326">
        <v>0.5</v>
      </c>
      <c r="R182" s="857" t="s">
        <v>623</v>
      </c>
      <c r="S182" s="580" t="s">
        <v>623</v>
      </c>
      <c r="T182" s="3">
        <v>129.9</v>
      </c>
      <c r="U182" s="138">
        <v>129.70000000000002</v>
      </c>
      <c r="V182" s="138">
        <f t="shared" si="143"/>
        <v>-0.19999999999998863</v>
      </c>
      <c r="W182" s="1">
        <v>1218</v>
      </c>
      <c r="X182" s="138">
        <f t="shared" si="144"/>
        <v>-0.16420361247946522</v>
      </c>
      <c r="Y182" s="643" t="str">
        <f t="shared" si="128"/>
        <v>&lt;MDL</v>
      </c>
      <c r="Z182" s="580" t="s">
        <v>623</v>
      </c>
      <c r="AA182" s="3">
        <v>130.6</v>
      </c>
      <c r="AB182" s="7">
        <v>130.39999999999998</v>
      </c>
      <c r="AC182" s="138">
        <f t="shared" si="145"/>
        <v>-0.20000000000001705</v>
      </c>
      <c r="AD182" s="1">
        <v>1555</v>
      </c>
      <c r="AE182" s="138">
        <f t="shared" si="146"/>
        <v>-0.12861736334406243</v>
      </c>
      <c r="AF182" s="643" t="str">
        <f t="shared" si="130"/>
        <v>&lt;MDL</v>
      </c>
      <c r="AG182" s="580" t="s">
        <v>623</v>
      </c>
      <c r="AH182" s="3">
        <v>130.4</v>
      </c>
      <c r="AI182" s="7">
        <v>130.20000000000002</v>
      </c>
      <c r="AJ182" s="138">
        <f t="shared" si="147"/>
        <v>-0.19999999999998863</v>
      </c>
      <c r="AK182" s="1">
        <v>1044</v>
      </c>
      <c r="AL182" s="138">
        <f t="shared" si="148"/>
        <v>-0.19157088122604274</v>
      </c>
      <c r="AM182" s="643" t="str">
        <f t="shared" si="117"/>
        <v>&lt;MDL</v>
      </c>
      <c r="AN182" s="192">
        <f t="shared" si="149"/>
        <v>-0.16146395234985678</v>
      </c>
      <c r="AO182" s="192">
        <f t="shared" si="150"/>
        <v>3.1566052281660775E-2</v>
      </c>
      <c r="AP182" s="192">
        <f t="shared" si="166"/>
        <v>-19.549906850579319</v>
      </c>
      <c r="AQ182" s="42">
        <f t="shared" si="151"/>
        <v>3</v>
      </c>
      <c r="AR182" s="643" t="str">
        <f t="shared" si="134"/>
        <v>&lt;MDL</v>
      </c>
      <c r="AS182" s="42"/>
      <c r="AT182" s="23" t="s">
        <v>191</v>
      </c>
      <c r="AU182" s="23" t="s">
        <v>191</v>
      </c>
      <c r="AV182" s="23" t="s">
        <v>191</v>
      </c>
      <c r="AW182" s="162" t="str">
        <f t="shared" si="152"/>
        <v xml:space="preserve">  </v>
      </c>
      <c r="AX182" s="643" t="str">
        <f t="shared" si="119"/>
        <v xml:space="preserve">  </v>
      </c>
      <c r="AY182" s="23" t="s">
        <v>191</v>
      </c>
      <c r="AZ182" s="23" t="s">
        <v>191</v>
      </c>
      <c r="BA182" s="23" t="s">
        <v>191</v>
      </c>
      <c r="BB182" s="162" t="str">
        <f t="shared" si="153"/>
        <v xml:space="preserve">  </v>
      </c>
      <c r="BC182" s="643" t="str">
        <f t="shared" si="121"/>
        <v xml:space="preserve">  </v>
      </c>
      <c r="BD182" s="794" t="s">
        <v>191</v>
      </c>
      <c r="BF182" s="41">
        <v>-9.0285420238205114E-2</v>
      </c>
      <c r="BG182" s="40" t="s">
        <v>88</v>
      </c>
      <c r="BH182" s="162" t="str">
        <f t="shared" si="154"/>
        <v>E, &lt;PRL</v>
      </c>
      <c r="BI182" s="643" t="str">
        <f t="shared" si="122"/>
        <v>&lt;MDL</v>
      </c>
      <c r="BK182" s="41">
        <v>6.8666638999003164E-4</v>
      </c>
      <c r="BL182" s="5"/>
      <c r="BM182" s="162" t="str">
        <f t="shared" si="155"/>
        <v>E, &lt;PRL</v>
      </c>
      <c r="BN182" s="818" t="str">
        <f t="shared" si="123"/>
        <v>&lt;MDL</v>
      </c>
      <c r="BO182" s="942" t="str">
        <f t="shared" si="124"/>
        <v>&lt;MDL</v>
      </c>
      <c r="BP182" s="836" t="s">
        <v>88</v>
      </c>
      <c r="BQ182" s="24">
        <v>9.4360767679262825E-2</v>
      </c>
      <c r="BR182" s="246"/>
      <c r="BS182" s="163" t="str">
        <f t="shared" si="156"/>
        <v>E, &lt;PRL</v>
      </c>
      <c r="BT182" s="818" t="str">
        <f>IF(BQ182&lt;BU$3,"&lt;MDL",IF(BQ182&lt;BU$4,"E, &lt;RL",IF(BQ182&gt;BU$4,"  ",)))</f>
        <v>E, &lt;RL</v>
      </c>
      <c r="BU182" s="854">
        <v>7.7471894646356995E-2</v>
      </c>
      <c r="BV182" s="856"/>
      <c r="BW182" s="163" t="str">
        <f t="shared" si="157"/>
        <v>E, &lt;PRL</v>
      </c>
      <c r="BX182" s="643" t="str">
        <f t="shared" si="136"/>
        <v>&lt;MDL</v>
      </c>
      <c r="BY182" s="8" t="s">
        <v>88</v>
      </c>
      <c r="BZ182" s="1"/>
      <c r="CA182" s="80">
        <v>1</v>
      </c>
      <c r="CB182" s="163" t="str">
        <f t="shared" si="158"/>
        <v xml:space="preserve">  </v>
      </c>
      <c r="CC182" s="643" t="s">
        <v>88</v>
      </c>
      <c r="CD182" s="6">
        <v>1.2266247482290028E-3</v>
      </c>
      <c r="CE182" s="9"/>
      <c r="CF182" s="174" t="str">
        <f t="shared" si="159"/>
        <v>E, &lt;PRL</v>
      </c>
      <c r="CG182" s="818" t="str">
        <f t="shared" si="127"/>
        <v>&lt;MDL</v>
      </c>
      <c r="CH182" s="829" t="s">
        <v>88</v>
      </c>
      <c r="CI182" s="8" t="s">
        <v>603</v>
      </c>
      <c r="CJ182" s="9"/>
      <c r="CK182" s="163" t="str">
        <f t="shared" si="167"/>
        <v xml:space="preserve">  </v>
      </c>
      <c r="CL182" s="818" t="s">
        <v>88</v>
      </c>
      <c r="CM182" s="8" t="s">
        <v>603</v>
      </c>
      <c r="CN182" s="9"/>
      <c r="CO182" s="174" t="str">
        <f t="shared" si="168"/>
        <v xml:space="preserve">  </v>
      </c>
      <c r="CP182" s="818" t="s">
        <v>88</v>
      </c>
      <c r="CQ182" s="8" t="s">
        <v>603</v>
      </c>
      <c r="CR182" s="61"/>
    </row>
    <row r="183" spans="1:97" ht="34.5" x14ac:dyDescent="0.25">
      <c r="A183" s="906" t="s">
        <v>2249</v>
      </c>
      <c r="B183" s="425" t="s">
        <v>1355</v>
      </c>
      <c r="C183" s="219" t="s">
        <v>599</v>
      </c>
      <c r="D183" s="219">
        <v>9</v>
      </c>
      <c r="E183" s="471"/>
      <c r="F183" s="472">
        <v>1</v>
      </c>
      <c r="G183" s="419">
        <v>11452900</v>
      </c>
      <c r="H183" s="419">
        <v>201203171410</v>
      </c>
      <c r="I183" s="419"/>
      <c r="J183" s="305" t="s">
        <v>615</v>
      </c>
      <c r="K183" s="926" t="s">
        <v>2616</v>
      </c>
      <c r="L183" s="415" t="s">
        <v>746</v>
      </c>
      <c r="M183" s="219" t="s">
        <v>48</v>
      </c>
      <c r="N183" s="219"/>
      <c r="O183" s="219"/>
      <c r="P183" s="332">
        <v>40985</v>
      </c>
      <c r="Q183" s="326">
        <v>0.59027777777777779</v>
      </c>
      <c r="R183" s="305" t="s">
        <v>616</v>
      </c>
      <c r="S183" s="1" t="s">
        <v>616</v>
      </c>
      <c r="T183" s="3">
        <v>131</v>
      </c>
      <c r="U183" s="138">
        <v>139.6</v>
      </c>
      <c r="V183" s="138">
        <f t="shared" si="143"/>
        <v>8.5999999999999943</v>
      </c>
      <c r="W183" s="1">
        <v>396</v>
      </c>
      <c r="X183" s="138">
        <f t="shared" si="144"/>
        <v>21.717171717171702</v>
      </c>
      <c r="Y183" s="643" t="str">
        <f t="shared" si="128"/>
        <v xml:space="preserve">  </v>
      </c>
      <c r="Z183" s="1" t="s">
        <v>616</v>
      </c>
      <c r="AA183" s="3">
        <v>132.6</v>
      </c>
      <c r="AB183" s="7">
        <v>144.30000000000001</v>
      </c>
      <c r="AC183" s="138">
        <f t="shared" si="145"/>
        <v>11.700000000000017</v>
      </c>
      <c r="AD183" s="1">
        <v>520</v>
      </c>
      <c r="AE183" s="138">
        <f t="shared" si="146"/>
        <v>22.500000000000032</v>
      </c>
      <c r="AF183" s="643" t="str">
        <f t="shared" si="130"/>
        <v xml:space="preserve">  </v>
      </c>
      <c r="AG183" s="1" t="s">
        <v>616</v>
      </c>
      <c r="AH183" s="3">
        <v>132.69999999999999</v>
      </c>
      <c r="AI183" s="7">
        <v>143.5</v>
      </c>
      <c r="AJ183" s="138">
        <f t="shared" si="147"/>
        <v>10.800000000000011</v>
      </c>
      <c r="AK183" s="1">
        <v>495</v>
      </c>
      <c r="AL183" s="138">
        <f t="shared" si="148"/>
        <v>21.818181818181841</v>
      </c>
      <c r="AM183" s="643" t="str">
        <f t="shared" si="117"/>
        <v xml:space="preserve">  </v>
      </c>
      <c r="AN183" s="192">
        <f t="shared" si="149"/>
        <v>22.011784511784526</v>
      </c>
      <c r="AO183" s="192">
        <f t="shared" si="150"/>
        <v>0.42581279023374685</v>
      </c>
      <c r="AP183" s="192">
        <f t="shared" si="166"/>
        <v>1.9344764619414569</v>
      </c>
      <c r="AQ183" s="42">
        <f t="shared" si="151"/>
        <v>3</v>
      </c>
      <c r="AR183" s="643" t="str">
        <f t="shared" si="134"/>
        <v xml:space="preserve">  </v>
      </c>
      <c r="AS183" s="42"/>
      <c r="AT183" s="23" t="s">
        <v>191</v>
      </c>
      <c r="AU183" s="23" t="s">
        <v>191</v>
      </c>
      <c r="AV183" s="23" t="s">
        <v>191</v>
      </c>
      <c r="AW183" s="162" t="str">
        <f t="shared" si="152"/>
        <v xml:space="preserve">  </v>
      </c>
      <c r="AX183" s="643" t="str">
        <f t="shared" si="119"/>
        <v xml:space="preserve">  </v>
      </c>
      <c r="AY183" s="23" t="s">
        <v>191</v>
      </c>
      <c r="AZ183" s="23" t="s">
        <v>191</v>
      </c>
      <c r="BA183" s="23" t="s">
        <v>191</v>
      </c>
      <c r="BB183" s="162" t="str">
        <f t="shared" si="153"/>
        <v xml:space="preserve">  </v>
      </c>
      <c r="BC183" s="643" t="str">
        <f t="shared" si="121"/>
        <v xml:space="preserve">  </v>
      </c>
      <c r="BD183" s="794" t="s">
        <v>191</v>
      </c>
      <c r="BF183" s="24">
        <v>5.9280625784074772</v>
      </c>
      <c r="BG183" s="24">
        <v>6.3135006172932773E-2</v>
      </c>
      <c r="BH183" s="162" t="str">
        <f t="shared" si="154"/>
        <v xml:space="preserve">  </v>
      </c>
      <c r="BI183" s="643" t="str">
        <f t="shared" si="122"/>
        <v xml:space="preserve">  </v>
      </c>
      <c r="BK183" s="5">
        <v>0.21745004040746205</v>
      </c>
      <c r="BL183" s="5"/>
      <c r="BM183" s="162" t="str">
        <f t="shared" si="155"/>
        <v xml:space="preserve">  </v>
      </c>
      <c r="BN183" s="818" t="str">
        <f t="shared" si="123"/>
        <v xml:space="preserve">  </v>
      </c>
      <c r="BO183" s="942" t="str">
        <f t="shared" si="124"/>
        <v xml:space="preserve">  </v>
      </c>
      <c r="BP183" s="793">
        <f t="shared" ref="BP183:BP189" si="170">BK183/BF183*100</f>
        <v>3.6681468444598999</v>
      </c>
      <c r="BQ183" s="12">
        <v>504.86166760464408</v>
      </c>
      <c r="BR183" s="246"/>
      <c r="BS183" s="163" t="str">
        <f t="shared" si="156"/>
        <v xml:space="preserve">  </v>
      </c>
      <c r="BT183" s="818" t="str">
        <f t="shared" si="125"/>
        <v xml:space="preserve">  </v>
      </c>
      <c r="BU183" s="10">
        <f t="shared" ref="BU183:BU189" si="171">BQ183*(X183/1000)</f>
        <v>10.964167528787717</v>
      </c>
      <c r="BV183" s="856">
        <v>5.4817457059848036E-2</v>
      </c>
      <c r="BW183" s="163" t="str">
        <f t="shared" si="157"/>
        <v xml:space="preserve">  </v>
      </c>
      <c r="BX183" s="643" t="str">
        <f t="shared" si="136"/>
        <v xml:space="preserve">  </v>
      </c>
      <c r="BY183" s="8">
        <v>7.5927741864398257</v>
      </c>
      <c r="BZ183" s="4">
        <v>7.5474892509343139E-2</v>
      </c>
      <c r="CA183" s="80">
        <v>1</v>
      </c>
      <c r="CB183" s="163" t="str">
        <f t="shared" si="158"/>
        <v xml:space="preserve">  </v>
      </c>
      <c r="CC183" s="643" t="str">
        <f t="shared" si="126"/>
        <v xml:space="preserve">  </v>
      </c>
      <c r="CD183" s="6">
        <v>0.17083741919489634</v>
      </c>
      <c r="CE183" s="9">
        <v>1.6981850814602184E-3</v>
      </c>
      <c r="CF183" s="174" t="str">
        <f t="shared" si="159"/>
        <v xml:space="preserve">  </v>
      </c>
      <c r="CG183" s="818" t="str">
        <f t="shared" si="127"/>
        <v xml:space="preserve">  </v>
      </c>
      <c r="CH183" s="829">
        <f t="shared" ref="CH183:CH189" si="172">BY183/BQ183*100</f>
        <v>1.50393160614953</v>
      </c>
      <c r="CI183" s="8">
        <v>15.242720962394321</v>
      </c>
      <c r="CJ183" s="9"/>
      <c r="CK183" s="163" t="str">
        <f t="shared" si="167"/>
        <v xml:space="preserve">  </v>
      </c>
      <c r="CL183" s="643" t="str">
        <f t="shared" si="137"/>
        <v xml:space="preserve">  </v>
      </c>
      <c r="CM183" s="6">
        <f t="shared" ref="CM183:CM189" si="173">CI183*(AL183/1000)</f>
        <v>0.332568457361331</v>
      </c>
      <c r="CN183" s="9"/>
      <c r="CO183" s="174" t="str">
        <f t="shared" si="168"/>
        <v xml:space="preserve">  </v>
      </c>
      <c r="CP183" s="818" t="str">
        <f t="shared" si="138"/>
        <v xml:space="preserve">  </v>
      </c>
      <c r="CQ183" s="8">
        <f t="shared" ref="CQ183:CQ189" si="174">CI183/BQ183*100</f>
        <v>3.0191876191976728</v>
      </c>
      <c r="CR183" s="61">
        <f t="shared" ref="CR183:CR189" si="175">100*CM183/BU183</f>
        <v>3.0332303523102255</v>
      </c>
    </row>
    <row r="184" spans="1:97" ht="30" x14ac:dyDescent="0.25">
      <c r="A184" s="906" t="s">
        <v>2250</v>
      </c>
      <c r="B184" s="425" t="s">
        <v>1356</v>
      </c>
      <c r="C184" s="219" t="s">
        <v>599</v>
      </c>
      <c r="D184" s="219">
        <v>9</v>
      </c>
      <c r="E184" s="471"/>
      <c r="F184" s="472">
        <v>1</v>
      </c>
      <c r="G184" s="419">
        <v>11452600</v>
      </c>
      <c r="H184" s="419">
        <v>201203171240</v>
      </c>
      <c r="I184" s="419"/>
      <c r="J184" s="305" t="s">
        <v>617</v>
      </c>
      <c r="K184" s="926" t="s">
        <v>2614</v>
      </c>
      <c r="L184" s="413" t="s">
        <v>1694</v>
      </c>
      <c r="M184" s="219" t="s">
        <v>547</v>
      </c>
      <c r="N184" s="219"/>
      <c r="O184" s="219"/>
      <c r="P184" s="332">
        <v>40985</v>
      </c>
      <c r="Q184" s="326">
        <v>0.52777777777777779</v>
      </c>
      <c r="R184" s="305" t="s">
        <v>618</v>
      </c>
      <c r="S184" s="1" t="s">
        <v>618</v>
      </c>
      <c r="T184" s="3">
        <v>130.69999999999999</v>
      </c>
      <c r="U184" s="138">
        <v>138.4</v>
      </c>
      <c r="V184" s="138">
        <f t="shared" si="143"/>
        <v>7.7000000000000171</v>
      </c>
      <c r="W184" s="1">
        <v>488</v>
      </c>
      <c r="X184" s="138">
        <f t="shared" si="144"/>
        <v>15.7786885245902</v>
      </c>
      <c r="Y184" s="643" t="str">
        <f t="shared" si="128"/>
        <v xml:space="preserve">  </v>
      </c>
      <c r="Z184" s="1" t="s">
        <v>618</v>
      </c>
      <c r="AA184" s="3">
        <v>130</v>
      </c>
      <c r="AB184" s="7">
        <v>138.1</v>
      </c>
      <c r="AC184" s="138">
        <f t="shared" si="145"/>
        <v>8.0999999999999943</v>
      </c>
      <c r="AD184" s="1">
        <v>486</v>
      </c>
      <c r="AE184" s="138">
        <f t="shared" si="146"/>
        <v>16.666666666666654</v>
      </c>
      <c r="AF184" s="643" t="str">
        <f t="shared" si="130"/>
        <v xml:space="preserve">  </v>
      </c>
      <c r="AG184" s="1" t="s">
        <v>618</v>
      </c>
      <c r="AH184" s="3">
        <v>131.30000000000001</v>
      </c>
      <c r="AI184" s="7">
        <v>140.30000000000001</v>
      </c>
      <c r="AJ184" s="138">
        <f t="shared" si="147"/>
        <v>9</v>
      </c>
      <c r="AK184" s="1">
        <v>570</v>
      </c>
      <c r="AL184" s="138">
        <f t="shared" si="148"/>
        <v>15.789473684210527</v>
      </c>
      <c r="AM184" s="643" t="str">
        <f t="shared" si="117"/>
        <v xml:space="preserve">  </v>
      </c>
      <c r="AN184" s="192">
        <f t="shared" si="149"/>
        <v>16.078276291822458</v>
      </c>
      <c r="AO184" s="192">
        <f t="shared" si="150"/>
        <v>0.50958954544218904</v>
      </c>
      <c r="AP184" s="192">
        <f t="shared" si="166"/>
        <v>3.1694289623656382</v>
      </c>
      <c r="AQ184" s="42">
        <f t="shared" si="151"/>
        <v>3</v>
      </c>
      <c r="AR184" s="643" t="str">
        <f t="shared" si="134"/>
        <v xml:space="preserve">  </v>
      </c>
      <c r="AS184" s="42"/>
      <c r="AT184" s="23" t="s">
        <v>191</v>
      </c>
      <c r="AU184" s="23" t="s">
        <v>191</v>
      </c>
      <c r="AV184" s="23" t="s">
        <v>191</v>
      </c>
      <c r="AW184" s="162" t="str">
        <f t="shared" si="152"/>
        <v xml:space="preserve">  </v>
      </c>
      <c r="AX184" s="643" t="str">
        <f t="shared" si="119"/>
        <v xml:space="preserve">  </v>
      </c>
      <c r="AY184" s="23" t="s">
        <v>191</v>
      </c>
      <c r="AZ184" s="23" t="s">
        <v>191</v>
      </c>
      <c r="BA184" s="23" t="s">
        <v>191</v>
      </c>
      <c r="BB184" s="162" t="str">
        <f t="shared" si="153"/>
        <v xml:space="preserve">  </v>
      </c>
      <c r="BC184" s="643" t="str">
        <f t="shared" si="121"/>
        <v xml:space="preserve">  </v>
      </c>
      <c r="BD184" s="794" t="s">
        <v>191</v>
      </c>
      <c r="BF184" s="24">
        <v>5.0638337127079609</v>
      </c>
      <c r="BH184" s="162" t="str">
        <f t="shared" si="154"/>
        <v xml:space="preserve">  </v>
      </c>
      <c r="BI184" s="643" t="str">
        <f t="shared" si="122"/>
        <v xml:space="preserve">  </v>
      </c>
      <c r="BK184" s="5">
        <v>0.21694008636868051</v>
      </c>
      <c r="BL184" s="5"/>
      <c r="BM184" s="162" t="str">
        <f t="shared" si="155"/>
        <v xml:space="preserve">  </v>
      </c>
      <c r="BN184" s="818" t="str">
        <f t="shared" si="123"/>
        <v xml:space="preserve">  </v>
      </c>
      <c r="BO184" s="942" t="str">
        <f t="shared" si="124"/>
        <v xml:space="preserve">  </v>
      </c>
      <c r="BP184" s="793">
        <f t="shared" si="170"/>
        <v>4.2841076282631043</v>
      </c>
      <c r="BQ184" s="12">
        <v>471.27368432140986</v>
      </c>
      <c r="BR184" s="246"/>
      <c r="BS184" s="163" t="str">
        <f t="shared" si="156"/>
        <v xml:space="preserve">  </v>
      </c>
      <c r="BT184" s="818" t="str">
        <f t="shared" si="125"/>
        <v xml:space="preserve">  </v>
      </c>
      <c r="BU184" s="10">
        <f t="shared" si="171"/>
        <v>7.4360806747435744</v>
      </c>
      <c r="BV184" s="246"/>
      <c r="BW184" s="163" t="str">
        <f t="shared" si="157"/>
        <v xml:space="preserve">  </v>
      </c>
      <c r="BX184" s="643" t="str">
        <f t="shared" si="136"/>
        <v xml:space="preserve">  </v>
      </c>
      <c r="BY184" s="8">
        <v>7.6051856132080422</v>
      </c>
      <c r="BZ184" s="1"/>
      <c r="CA184" s="80">
        <v>1</v>
      </c>
      <c r="CB184" s="163" t="str">
        <f t="shared" si="158"/>
        <v xml:space="preserve">  </v>
      </c>
      <c r="CC184" s="643" t="str">
        <f t="shared" si="126"/>
        <v xml:space="preserve">  </v>
      </c>
      <c r="CD184" s="6">
        <f>BY184*(AE184/1000)</f>
        <v>0.12675309355346726</v>
      </c>
      <c r="CE184" s="9"/>
      <c r="CF184" s="174" t="str">
        <f t="shared" si="159"/>
        <v xml:space="preserve">  </v>
      </c>
      <c r="CG184" s="818" t="str">
        <f t="shared" si="127"/>
        <v>E, &lt;RL</v>
      </c>
      <c r="CH184" s="829">
        <f t="shared" si="172"/>
        <v>1.6137513861311397</v>
      </c>
      <c r="CI184" s="8">
        <v>17.100206028509344</v>
      </c>
      <c r="CJ184" s="9"/>
      <c r="CK184" s="163" t="str">
        <f t="shared" si="167"/>
        <v xml:space="preserve">  </v>
      </c>
      <c r="CL184" s="643" t="str">
        <f t="shared" si="137"/>
        <v xml:space="preserve">  </v>
      </c>
      <c r="CM184" s="6">
        <f t="shared" si="173"/>
        <v>0.27000325308172651</v>
      </c>
      <c r="CN184" s="9"/>
      <c r="CO184" s="174" t="str">
        <f t="shared" si="168"/>
        <v xml:space="preserve">  </v>
      </c>
      <c r="CP184" s="818" t="str">
        <f t="shared" si="138"/>
        <v xml:space="preserve">  </v>
      </c>
      <c r="CQ184" s="8">
        <f t="shared" si="174"/>
        <v>3.6285085710083829</v>
      </c>
      <c r="CR184" s="61">
        <f t="shared" si="175"/>
        <v>3.6309887545839099</v>
      </c>
    </row>
    <row r="185" spans="1:97" ht="30" x14ac:dyDescent="0.25">
      <c r="A185" s="906" t="s">
        <v>2251</v>
      </c>
      <c r="B185" s="425" t="s">
        <v>1357</v>
      </c>
      <c r="C185" s="219" t="s">
        <v>599</v>
      </c>
      <c r="D185" s="219">
        <v>9</v>
      </c>
      <c r="E185" s="471"/>
      <c r="F185" s="472">
        <v>1</v>
      </c>
      <c r="G185" s="419">
        <v>11452600</v>
      </c>
      <c r="H185" s="419">
        <v>201203180850</v>
      </c>
      <c r="I185" s="419"/>
      <c r="J185" s="305" t="s">
        <v>619</v>
      </c>
      <c r="K185" s="926" t="s">
        <v>2614</v>
      </c>
      <c r="L185" s="413" t="s">
        <v>1694</v>
      </c>
      <c r="M185" s="219" t="s">
        <v>547</v>
      </c>
      <c r="N185" s="219"/>
      <c r="O185" s="219"/>
      <c r="P185" s="332">
        <v>40986</v>
      </c>
      <c r="Q185" s="326">
        <v>0.36805555555555558</v>
      </c>
      <c r="R185" s="305" t="s">
        <v>620</v>
      </c>
      <c r="S185" s="1" t="s">
        <v>620</v>
      </c>
      <c r="T185" s="3">
        <v>130.5</v>
      </c>
      <c r="U185" s="138">
        <v>139.1</v>
      </c>
      <c r="V185" s="138">
        <f t="shared" si="143"/>
        <v>8.5999999999999943</v>
      </c>
      <c r="W185" s="1">
        <v>304</v>
      </c>
      <c r="X185" s="138">
        <f t="shared" si="144"/>
        <v>28.28947368421051</v>
      </c>
      <c r="Y185" s="643" t="str">
        <f t="shared" si="128"/>
        <v xml:space="preserve">  </v>
      </c>
      <c r="Z185" s="1" t="s">
        <v>620</v>
      </c>
      <c r="AA185" s="3">
        <v>131.9</v>
      </c>
      <c r="AB185" s="7">
        <v>144.1</v>
      </c>
      <c r="AC185" s="138">
        <f t="shared" si="145"/>
        <v>12.199999999999989</v>
      </c>
      <c r="AD185" s="1">
        <v>342</v>
      </c>
      <c r="AE185" s="138">
        <f t="shared" si="146"/>
        <v>35.672514619883003</v>
      </c>
      <c r="AF185" s="643" t="str">
        <f t="shared" si="130"/>
        <v xml:space="preserve">  </v>
      </c>
      <c r="AG185" s="1" t="s">
        <v>620</v>
      </c>
      <c r="AH185" s="3">
        <v>132.19999999999999</v>
      </c>
      <c r="AI185" s="7">
        <v>141.5</v>
      </c>
      <c r="AJ185" s="138">
        <f t="shared" si="147"/>
        <v>9.3000000000000114</v>
      </c>
      <c r="AK185" s="1">
        <v>302</v>
      </c>
      <c r="AL185" s="138">
        <f t="shared" si="148"/>
        <v>30.794701986755005</v>
      </c>
      <c r="AM185" s="643" t="str">
        <f t="shared" si="117"/>
        <v xml:space="preserve">  </v>
      </c>
      <c r="AN185" s="192">
        <f t="shared" si="149"/>
        <v>31.585563430282836</v>
      </c>
      <c r="AO185" s="192">
        <f t="shared" si="150"/>
        <v>3.7545199069385875</v>
      </c>
      <c r="AP185" s="192">
        <f t="shared" si="166"/>
        <v>11.886822646763111</v>
      </c>
      <c r="AQ185" s="42">
        <f t="shared" si="151"/>
        <v>3</v>
      </c>
      <c r="AR185" s="643" t="str">
        <f t="shared" si="134"/>
        <v xml:space="preserve">  </v>
      </c>
      <c r="AS185" s="42"/>
      <c r="AT185" s="23" t="s">
        <v>191</v>
      </c>
      <c r="AU185" s="23" t="s">
        <v>191</v>
      </c>
      <c r="AV185" s="23" t="s">
        <v>191</v>
      </c>
      <c r="AW185" s="162" t="str">
        <f t="shared" si="152"/>
        <v xml:space="preserve">  </v>
      </c>
      <c r="AX185" s="643" t="str">
        <f t="shared" si="119"/>
        <v xml:space="preserve">  </v>
      </c>
      <c r="AY185" s="23" t="s">
        <v>191</v>
      </c>
      <c r="AZ185" s="23" t="s">
        <v>191</v>
      </c>
      <c r="BA185" s="23" t="s">
        <v>191</v>
      </c>
      <c r="BB185" s="162" t="str">
        <f t="shared" si="153"/>
        <v xml:space="preserve">  </v>
      </c>
      <c r="BC185" s="643" t="str">
        <f t="shared" si="121"/>
        <v xml:space="preserve">  </v>
      </c>
      <c r="BD185" s="794" t="s">
        <v>191</v>
      </c>
      <c r="BF185" s="24">
        <v>3.9034695594743107</v>
      </c>
      <c r="BH185" s="162" t="str">
        <f t="shared" si="154"/>
        <v xml:space="preserve">  </v>
      </c>
      <c r="BI185" s="643" t="str">
        <f t="shared" si="122"/>
        <v xml:space="preserve">  </v>
      </c>
      <c r="BK185" s="5">
        <v>0.22106089478675495</v>
      </c>
      <c r="BL185" s="5"/>
      <c r="BM185" s="162" t="str">
        <f t="shared" si="155"/>
        <v xml:space="preserve">  </v>
      </c>
      <c r="BN185" s="818" t="str">
        <f t="shared" si="123"/>
        <v xml:space="preserve">  </v>
      </c>
      <c r="BO185" s="942" t="str">
        <f t="shared" si="124"/>
        <v xml:space="preserve">  </v>
      </c>
      <c r="BP185" s="793">
        <f t="shared" si="170"/>
        <v>5.663189924210033</v>
      </c>
      <c r="BQ185" s="12">
        <v>342.16198178829393</v>
      </c>
      <c r="BR185" s="246"/>
      <c r="BS185" s="163" t="str">
        <f t="shared" si="156"/>
        <v xml:space="preserve">  </v>
      </c>
      <c r="BT185" s="818" t="str">
        <f t="shared" si="125"/>
        <v xml:space="preserve">  </v>
      </c>
      <c r="BU185" s="10">
        <f t="shared" si="171"/>
        <v>9.6795823795372566</v>
      </c>
      <c r="BV185" s="246"/>
      <c r="BW185" s="163" t="str">
        <f t="shared" si="157"/>
        <v xml:space="preserve">  </v>
      </c>
      <c r="BX185" s="643" t="str">
        <f t="shared" si="136"/>
        <v xml:space="preserve">  </v>
      </c>
      <c r="BY185" s="8">
        <v>4.41817647816492</v>
      </c>
      <c r="BZ185" s="1"/>
      <c r="CA185" s="80">
        <v>1</v>
      </c>
      <c r="CB185" s="163" t="str">
        <f t="shared" si="158"/>
        <v xml:space="preserve">  </v>
      </c>
      <c r="CC185" s="643" t="str">
        <f t="shared" si="126"/>
        <v xml:space="preserve">  </v>
      </c>
      <c r="CD185" s="6">
        <f>BY185*(AE185/1000)</f>
        <v>0.1576074650105613</v>
      </c>
      <c r="CE185" s="9"/>
      <c r="CF185" s="174" t="str">
        <f t="shared" si="159"/>
        <v xml:space="preserve">  </v>
      </c>
      <c r="CG185" s="818" t="str">
        <f t="shared" si="127"/>
        <v xml:space="preserve">  </v>
      </c>
      <c r="CH185" s="829">
        <f t="shared" si="172"/>
        <v>1.2912528899539109</v>
      </c>
      <c r="CI185" s="8">
        <v>13.913985646692733</v>
      </c>
      <c r="CJ185" s="9"/>
      <c r="CK185" s="163" t="str">
        <f t="shared" si="167"/>
        <v xml:space="preserve">  </v>
      </c>
      <c r="CL185" s="643" t="str">
        <f t="shared" si="137"/>
        <v xml:space="preserve">  </v>
      </c>
      <c r="CM185" s="6">
        <f t="shared" si="173"/>
        <v>0.42847704143788934</v>
      </c>
      <c r="CN185" s="9"/>
      <c r="CO185" s="174" t="str">
        <f t="shared" si="168"/>
        <v xml:space="preserve">  </v>
      </c>
      <c r="CP185" s="818" t="str">
        <f t="shared" si="138"/>
        <v xml:space="preserve">  </v>
      </c>
      <c r="CQ185" s="8">
        <f t="shared" si="174"/>
        <v>4.0664908397981341</v>
      </c>
      <c r="CR185" s="61">
        <f t="shared" si="175"/>
        <v>4.426606692698793</v>
      </c>
    </row>
    <row r="186" spans="1:97" ht="34.5" x14ac:dyDescent="0.25">
      <c r="A186" s="906" t="s">
        <v>2252</v>
      </c>
      <c r="B186" s="425" t="s">
        <v>1358</v>
      </c>
      <c r="C186" s="219" t="s">
        <v>599</v>
      </c>
      <c r="D186" s="219">
        <v>9</v>
      </c>
      <c r="E186" s="471"/>
      <c r="F186" s="472">
        <v>1</v>
      </c>
      <c r="G186" s="419">
        <v>11452900</v>
      </c>
      <c r="H186" s="419">
        <v>201203180950</v>
      </c>
      <c r="I186" s="419"/>
      <c r="J186" s="305" t="s">
        <v>621</v>
      </c>
      <c r="K186" s="926" t="s">
        <v>2616</v>
      </c>
      <c r="L186" s="415" t="s">
        <v>746</v>
      </c>
      <c r="M186" s="219" t="s">
        <v>48</v>
      </c>
      <c r="N186" s="219"/>
      <c r="O186" s="219"/>
      <c r="P186" s="332">
        <v>40986</v>
      </c>
      <c r="Q186" s="326">
        <v>0.40972222222222227</v>
      </c>
      <c r="R186" s="305" t="s">
        <v>622</v>
      </c>
      <c r="S186" s="1" t="s">
        <v>622</v>
      </c>
      <c r="T186" s="3">
        <v>131.5</v>
      </c>
      <c r="U186" s="138">
        <v>140.80000000000001</v>
      </c>
      <c r="V186" s="138">
        <f t="shared" si="143"/>
        <v>9.3000000000000114</v>
      </c>
      <c r="W186" s="1">
        <v>296</v>
      </c>
      <c r="X186" s="138">
        <f t="shared" si="144"/>
        <v>31.418918918918958</v>
      </c>
      <c r="Y186" s="643" t="str">
        <f t="shared" si="128"/>
        <v xml:space="preserve">  </v>
      </c>
      <c r="Z186" s="1" t="s">
        <v>622</v>
      </c>
      <c r="AA186" s="3">
        <v>130.4</v>
      </c>
      <c r="AB186" s="7">
        <v>143.69999999999999</v>
      </c>
      <c r="AC186" s="138">
        <f t="shared" si="145"/>
        <v>13.299999999999983</v>
      </c>
      <c r="AD186" s="1">
        <v>358</v>
      </c>
      <c r="AE186" s="138">
        <f t="shared" si="146"/>
        <v>37.150837988826773</v>
      </c>
      <c r="AF186" s="643" t="str">
        <f t="shared" si="130"/>
        <v xml:space="preserve">  </v>
      </c>
      <c r="AG186" s="1" t="s">
        <v>622</v>
      </c>
      <c r="AH186" s="3">
        <v>130.5</v>
      </c>
      <c r="AI186" s="7">
        <v>140.5</v>
      </c>
      <c r="AJ186" s="138">
        <f t="shared" si="147"/>
        <v>10</v>
      </c>
      <c r="AK186" s="1">
        <v>314</v>
      </c>
      <c r="AL186" s="138">
        <f t="shared" si="148"/>
        <v>31.847133757961782</v>
      </c>
      <c r="AM186" s="643" t="str">
        <f t="shared" si="117"/>
        <v xml:space="preserve">  </v>
      </c>
      <c r="AN186" s="192">
        <f t="shared" si="149"/>
        <v>33.472296888569169</v>
      </c>
      <c r="AO186" s="192">
        <f t="shared" si="150"/>
        <v>3.1928968753793825</v>
      </c>
      <c r="AP186" s="192">
        <f t="shared" si="166"/>
        <v>9.538923743442778</v>
      </c>
      <c r="AQ186" s="42">
        <f t="shared" si="151"/>
        <v>3</v>
      </c>
      <c r="AR186" s="643" t="str">
        <f t="shared" si="134"/>
        <v xml:space="preserve">  </v>
      </c>
      <c r="AS186" s="42"/>
      <c r="AT186" s="23" t="s">
        <v>191</v>
      </c>
      <c r="AU186" s="23" t="s">
        <v>191</v>
      </c>
      <c r="AV186" s="23" t="s">
        <v>191</v>
      </c>
      <c r="AW186" s="162" t="str">
        <f t="shared" si="152"/>
        <v xml:space="preserve">  </v>
      </c>
      <c r="AX186" s="643" t="str">
        <f t="shared" si="119"/>
        <v xml:space="preserve">  </v>
      </c>
      <c r="AY186" s="23" t="s">
        <v>191</v>
      </c>
      <c r="AZ186" s="23" t="s">
        <v>191</v>
      </c>
      <c r="BA186" s="23" t="s">
        <v>191</v>
      </c>
      <c r="BB186" s="162" t="str">
        <f t="shared" si="153"/>
        <v xml:space="preserve">  </v>
      </c>
      <c r="BC186" s="643" t="str">
        <f t="shared" si="121"/>
        <v xml:space="preserve">  </v>
      </c>
      <c r="BD186" s="794" t="s">
        <v>191</v>
      </c>
      <c r="BF186" s="24">
        <v>4.9958124563901363</v>
      </c>
      <c r="BH186" s="162" t="str">
        <f t="shared" si="154"/>
        <v xml:space="preserve">  </v>
      </c>
      <c r="BI186" s="643" t="str">
        <f t="shared" si="122"/>
        <v xml:space="preserve">  </v>
      </c>
      <c r="BK186" s="5">
        <v>0.23890134516655639</v>
      </c>
      <c r="BM186" s="162" t="str">
        <f t="shared" si="155"/>
        <v xml:space="preserve">  </v>
      </c>
      <c r="BN186" s="818" t="str">
        <f t="shared" si="123"/>
        <v xml:space="preserve">  </v>
      </c>
      <c r="BO186" s="942" t="str">
        <f t="shared" si="124"/>
        <v xml:space="preserve">  </v>
      </c>
      <c r="BP186" s="793">
        <f t="shared" si="170"/>
        <v>4.782031896753411</v>
      </c>
      <c r="BQ186" s="12">
        <v>388.8290225782838</v>
      </c>
      <c r="BR186" s="246"/>
      <c r="BS186" s="163" t="str">
        <f t="shared" si="156"/>
        <v xml:space="preserve">  </v>
      </c>
      <c r="BT186" s="818" t="str">
        <f t="shared" si="125"/>
        <v xml:space="preserve">  </v>
      </c>
      <c r="BU186" s="10">
        <f t="shared" si="171"/>
        <v>12.216587533709609</v>
      </c>
      <c r="BV186" s="246"/>
      <c r="BW186" s="163" t="str">
        <f t="shared" si="157"/>
        <v xml:space="preserve">  </v>
      </c>
      <c r="BX186" s="643" t="str">
        <f t="shared" si="136"/>
        <v xml:space="preserve">  </v>
      </c>
      <c r="BY186" s="8">
        <v>5.4815882232469431</v>
      </c>
      <c r="BZ186" s="4">
        <v>6.9051014440125957E-2</v>
      </c>
      <c r="CA186" s="80">
        <v>1</v>
      </c>
      <c r="CB186" s="163" t="str">
        <f t="shared" si="158"/>
        <v xml:space="preserve">  </v>
      </c>
      <c r="CC186" s="643" t="str">
        <f t="shared" si="126"/>
        <v xml:space="preserve">  </v>
      </c>
      <c r="CD186" s="6">
        <v>0.20364559600330789</v>
      </c>
      <c r="CE186" s="9">
        <v>2.5653030504292629E-3</v>
      </c>
      <c r="CF186" s="174" t="str">
        <f t="shared" si="159"/>
        <v xml:space="preserve">  </v>
      </c>
      <c r="CG186" s="818" t="str">
        <f t="shared" si="127"/>
        <v xml:space="preserve">  </v>
      </c>
      <c r="CH186" s="829">
        <f t="shared" si="172"/>
        <v>1.4097682798725042</v>
      </c>
      <c r="CI186" s="8">
        <v>13.093142824813869</v>
      </c>
      <c r="CJ186" s="9"/>
      <c r="CK186" s="163" t="str">
        <f t="shared" si="167"/>
        <v xml:space="preserve">  </v>
      </c>
      <c r="CL186" s="643" t="str">
        <f t="shared" si="137"/>
        <v xml:space="preserve">  </v>
      </c>
      <c r="CM186" s="6">
        <f t="shared" si="173"/>
        <v>0.41697907085394487</v>
      </c>
      <c r="CN186" s="9"/>
      <c r="CO186" s="174" t="str">
        <f t="shared" si="168"/>
        <v xml:space="preserve">  </v>
      </c>
      <c r="CP186" s="818" t="str">
        <f t="shared" si="138"/>
        <v xml:space="preserve">  </v>
      </c>
      <c r="CQ186" s="8">
        <f t="shared" si="174"/>
        <v>3.3673265277356701</v>
      </c>
      <c r="CR186" s="61">
        <f t="shared" si="175"/>
        <v>3.4132205061631291</v>
      </c>
    </row>
    <row r="187" spans="1:97" ht="30" x14ac:dyDescent="0.25">
      <c r="A187" s="906" t="s">
        <v>2253</v>
      </c>
      <c r="B187" s="425" t="s">
        <v>1359</v>
      </c>
      <c r="C187" s="219" t="s">
        <v>599</v>
      </c>
      <c r="D187" s="219">
        <v>7</v>
      </c>
      <c r="E187" s="471"/>
      <c r="F187" s="472">
        <v>1</v>
      </c>
      <c r="G187" s="419">
        <v>11452600</v>
      </c>
      <c r="H187" s="419">
        <v>201203201120</v>
      </c>
      <c r="I187" s="419"/>
      <c r="J187" s="305" t="s">
        <v>624</v>
      </c>
      <c r="K187" s="926" t="s">
        <v>2614</v>
      </c>
      <c r="L187" s="413" t="s">
        <v>1694</v>
      </c>
      <c r="M187" s="219" t="s">
        <v>547</v>
      </c>
      <c r="N187" s="219"/>
      <c r="O187" s="219"/>
      <c r="P187" s="332">
        <v>40988</v>
      </c>
      <c r="Q187" s="326">
        <v>0.47222222222222227</v>
      </c>
      <c r="R187" s="305" t="s">
        <v>625</v>
      </c>
      <c r="S187" s="1" t="s">
        <v>625</v>
      </c>
      <c r="T187" s="9">
        <v>130.1</v>
      </c>
      <c r="U187" s="138">
        <v>142.1</v>
      </c>
      <c r="V187" s="138">
        <f t="shared" si="143"/>
        <v>12</v>
      </c>
      <c r="W187" s="1">
        <v>940</v>
      </c>
      <c r="X187" s="138">
        <f t="shared" si="144"/>
        <v>12.765957446808512</v>
      </c>
      <c r="Y187" s="643" t="str">
        <f t="shared" si="128"/>
        <v xml:space="preserve">  </v>
      </c>
      <c r="Z187" s="1" t="s">
        <v>625</v>
      </c>
      <c r="AA187" s="3">
        <v>130.69999999999999</v>
      </c>
      <c r="AB187" s="7">
        <v>143.80000000000001</v>
      </c>
      <c r="AC187" s="138">
        <f t="shared" si="145"/>
        <v>13.100000000000023</v>
      </c>
      <c r="AD187" s="1">
        <v>970</v>
      </c>
      <c r="AE187" s="138">
        <f t="shared" si="146"/>
        <v>13.505154639175281</v>
      </c>
      <c r="AF187" s="643" t="str">
        <f t="shared" si="130"/>
        <v xml:space="preserve">  </v>
      </c>
      <c r="AG187" s="1" t="s">
        <v>625</v>
      </c>
      <c r="AH187" s="3">
        <v>130.80000000000001</v>
      </c>
      <c r="AI187" s="7">
        <v>145.6</v>
      </c>
      <c r="AJ187" s="138">
        <f t="shared" si="147"/>
        <v>14.799999999999983</v>
      </c>
      <c r="AK187" s="1">
        <v>910</v>
      </c>
      <c r="AL187" s="138">
        <f t="shared" si="148"/>
        <v>16.263736263736245</v>
      </c>
      <c r="AM187" s="643" t="str">
        <f t="shared" si="117"/>
        <v xml:space="preserve">  </v>
      </c>
      <c r="AN187" s="192">
        <f t="shared" si="149"/>
        <v>14.178282783240013</v>
      </c>
      <c r="AO187" s="192">
        <f t="shared" si="150"/>
        <v>1.8434859063161246</v>
      </c>
      <c r="AP187" s="192">
        <f t="shared" si="166"/>
        <v>13.002180408584376</v>
      </c>
      <c r="AQ187" s="42">
        <f t="shared" si="151"/>
        <v>3</v>
      </c>
      <c r="AR187" s="643" t="str">
        <f t="shared" si="134"/>
        <v xml:space="preserve">  </v>
      </c>
      <c r="AS187" s="42"/>
      <c r="AT187" s="23" t="s">
        <v>191</v>
      </c>
      <c r="AU187" s="23" t="s">
        <v>191</v>
      </c>
      <c r="AV187" s="23" t="s">
        <v>191</v>
      </c>
      <c r="AW187" s="162" t="str">
        <f t="shared" si="152"/>
        <v xml:space="preserve">  </v>
      </c>
      <c r="AX187" s="643" t="str">
        <f t="shared" si="119"/>
        <v xml:space="preserve">  </v>
      </c>
      <c r="AY187" s="23" t="s">
        <v>191</v>
      </c>
      <c r="AZ187" s="23" t="s">
        <v>191</v>
      </c>
      <c r="BA187" s="23" t="s">
        <v>191</v>
      </c>
      <c r="BB187" s="162" t="str">
        <f t="shared" si="153"/>
        <v xml:space="preserve">  </v>
      </c>
      <c r="BC187" s="643" t="str">
        <f t="shared" si="121"/>
        <v xml:space="preserve">  </v>
      </c>
      <c r="BD187" s="794" t="s">
        <v>191</v>
      </c>
      <c r="BF187" s="24">
        <v>4.410075078601861</v>
      </c>
      <c r="BH187" s="162" t="str">
        <f t="shared" si="154"/>
        <v xml:space="preserve">  </v>
      </c>
      <c r="BI187" s="643" t="str">
        <f t="shared" si="122"/>
        <v xml:space="preserve">  </v>
      </c>
      <c r="BJ187" s="590"/>
      <c r="BK187" s="118">
        <v>0.16960393960666115</v>
      </c>
      <c r="BM187" s="162" t="str">
        <f t="shared" si="155"/>
        <v xml:space="preserve">  </v>
      </c>
      <c r="BN187" s="818" t="str">
        <f t="shared" si="123"/>
        <v xml:space="preserve">  </v>
      </c>
      <c r="BO187" s="942" t="str">
        <f t="shared" si="124"/>
        <v xml:space="preserve">  </v>
      </c>
      <c r="BP187" s="793">
        <f t="shared" si="170"/>
        <v>3.8458288483476606</v>
      </c>
      <c r="BQ187" s="12">
        <v>409.23818216047044</v>
      </c>
      <c r="BR187" s="246"/>
      <c r="BS187" s="163" t="str">
        <f t="shared" si="156"/>
        <v xml:space="preserve">  </v>
      </c>
      <c r="BT187" s="818" t="str">
        <f t="shared" si="125"/>
        <v xml:space="preserve">  </v>
      </c>
      <c r="BU187" s="10">
        <f t="shared" si="171"/>
        <v>5.2243172190698361</v>
      </c>
      <c r="BV187" s="246"/>
      <c r="BW187" s="163" t="str">
        <f t="shared" si="157"/>
        <v xml:space="preserve">  </v>
      </c>
      <c r="BX187" s="643" t="str">
        <f t="shared" si="136"/>
        <v xml:space="preserve">  </v>
      </c>
      <c r="BY187" s="8">
        <v>7.1669114265374905</v>
      </c>
      <c r="BZ187" s="1"/>
      <c r="CA187" s="80">
        <v>1</v>
      </c>
      <c r="CB187" s="163" t="str">
        <f t="shared" si="158"/>
        <v xml:space="preserve">  </v>
      </c>
      <c r="CC187" s="643" t="str">
        <f t="shared" si="126"/>
        <v xml:space="preserve">  </v>
      </c>
      <c r="CD187" s="6">
        <f>BY187*(AE187/1000)</f>
        <v>9.6790247100661114E-2</v>
      </c>
      <c r="CE187" s="9"/>
      <c r="CF187" s="174" t="str">
        <f t="shared" ref="CF187:CF218" si="176">IF(CD187&lt;CF$7,"E, &lt;PRL",IF(CD187&gt;CF$7,"  ",))</f>
        <v xml:space="preserve">  </v>
      </c>
      <c r="CG187" s="818" t="str">
        <f t="shared" si="127"/>
        <v>&lt;MDL</v>
      </c>
      <c r="CH187" s="829">
        <f t="shared" si="172"/>
        <v>1.7512812193382292</v>
      </c>
      <c r="CI187" s="8">
        <v>19.91804957939522</v>
      </c>
      <c r="CJ187" s="9"/>
      <c r="CK187" s="163" t="str">
        <f t="shared" si="167"/>
        <v xml:space="preserve">  </v>
      </c>
      <c r="CL187" s="643" t="str">
        <f t="shared" si="137"/>
        <v xml:space="preserve">  </v>
      </c>
      <c r="CM187" s="6">
        <f t="shared" si="173"/>
        <v>0.32394190524730648</v>
      </c>
      <c r="CN187" s="9"/>
      <c r="CO187" s="174" t="str">
        <f t="shared" si="168"/>
        <v xml:space="preserve">  </v>
      </c>
      <c r="CP187" s="818" t="str">
        <f t="shared" si="138"/>
        <v xml:space="preserve">  </v>
      </c>
      <c r="CQ187" s="8">
        <f t="shared" si="174"/>
        <v>4.867104402195042</v>
      </c>
      <c r="CR187" s="61">
        <f t="shared" si="175"/>
        <v>6.2006553519539676</v>
      </c>
    </row>
    <row r="188" spans="1:97" ht="30" x14ac:dyDescent="0.25">
      <c r="A188" s="906" t="s">
        <v>2254</v>
      </c>
      <c r="B188" s="421" t="s">
        <v>1360</v>
      </c>
      <c r="C188" s="310" t="s">
        <v>600</v>
      </c>
      <c r="D188" s="310">
        <v>7</v>
      </c>
      <c r="E188" s="471"/>
      <c r="F188" s="472">
        <v>4</v>
      </c>
      <c r="G188" s="309">
        <v>11452600</v>
      </c>
      <c r="H188" s="309">
        <v>201203201125</v>
      </c>
      <c r="I188" s="309"/>
      <c r="J188" s="341" t="s">
        <v>626</v>
      </c>
      <c r="K188" s="926" t="s">
        <v>2614</v>
      </c>
      <c r="L188" s="413" t="s">
        <v>1694</v>
      </c>
      <c r="M188" s="310" t="s">
        <v>628</v>
      </c>
      <c r="N188" s="310"/>
      <c r="O188" s="310" t="s">
        <v>45</v>
      </c>
      <c r="P188" s="402">
        <v>40988</v>
      </c>
      <c r="Q188" s="327">
        <v>0.47569444444444442</v>
      </c>
      <c r="R188" s="341" t="s">
        <v>627</v>
      </c>
      <c r="S188" s="351" t="s">
        <v>627</v>
      </c>
      <c r="T188" s="352">
        <v>130.6</v>
      </c>
      <c r="U188" s="317">
        <v>143.30000000000001</v>
      </c>
      <c r="V188" s="317">
        <f t="shared" si="143"/>
        <v>12.700000000000017</v>
      </c>
      <c r="W188" s="351">
        <v>930</v>
      </c>
      <c r="X188" s="317">
        <f t="shared" si="144"/>
        <v>13.655913978494642</v>
      </c>
      <c r="Y188" s="643" t="str">
        <f t="shared" si="128"/>
        <v xml:space="preserve">  </v>
      </c>
      <c r="Z188" s="351" t="s">
        <v>627</v>
      </c>
      <c r="AA188" s="369">
        <v>130.5</v>
      </c>
      <c r="AB188" s="314">
        <v>142.5</v>
      </c>
      <c r="AC188" s="317">
        <f t="shared" si="145"/>
        <v>12</v>
      </c>
      <c r="AD188" s="351">
        <v>800</v>
      </c>
      <c r="AE188" s="317">
        <f t="shared" si="146"/>
        <v>15</v>
      </c>
      <c r="AF188" s="643" t="str">
        <f t="shared" si="130"/>
        <v xml:space="preserve">  </v>
      </c>
      <c r="AG188" s="351" t="s">
        <v>627</v>
      </c>
      <c r="AH188" s="369">
        <v>130.69999999999999</v>
      </c>
      <c r="AI188" s="314">
        <v>143.9</v>
      </c>
      <c r="AJ188" s="317">
        <f t="shared" si="147"/>
        <v>13.200000000000017</v>
      </c>
      <c r="AK188" s="351">
        <v>960</v>
      </c>
      <c r="AL188" s="317">
        <f t="shared" si="148"/>
        <v>13.750000000000018</v>
      </c>
      <c r="AM188" s="643" t="str">
        <f t="shared" si="117"/>
        <v xml:space="preserve">  </v>
      </c>
      <c r="AN188" s="344">
        <f t="shared" si="149"/>
        <v>14.135304659498219</v>
      </c>
      <c r="AO188" s="344">
        <f t="shared" si="150"/>
        <v>0.75032430906561642</v>
      </c>
      <c r="AP188" s="344">
        <f t="shared" si="166"/>
        <v>5.30815802800144</v>
      </c>
      <c r="AQ188" s="495">
        <f t="shared" si="151"/>
        <v>3</v>
      </c>
      <c r="AR188" s="643" t="str">
        <f t="shared" si="134"/>
        <v xml:space="preserve">  </v>
      </c>
      <c r="AS188" s="495"/>
      <c r="AT188" s="72" t="s">
        <v>191</v>
      </c>
      <c r="AU188" s="72" t="s">
        <v>191</v>
      </c>
      <c r="AV188" s="72" t="s">
        <v>191</v>
      </c>
      <c r="AW188" s="162" t="str">
        <f t="shared" si="152"/>
        <v xml:space="preserve">  </v>
      </c>
      <c r="AX188" s="643" t="str">
        <f t="shared" si="119"/>
        <v xml:space="preserve">  </v>
      </c>
      <c r="AY188" s="72" t="s">
        <v>191</v>
      </c>
      <c r="AZ188" s="72" t="s">
        <v>191</v>
      </c>
      <c r="BA188" s="72" t="s">
        <v>191</v>
      </c>
      <c r="BB188" s="162" t="str">
        <f t="shared" si="153"/>
        <v xml:space="preserve">  </v>
      </c>
      <c r="BC188" s="643" t="str">
        <f t="shared" si="121"/>
        <v xml:space="preserve">  </v>
      </c>
      <c r="BD188" s="795" t="s">
        <v>191</v>
      </c>
      <c r="BE188" s="274"/>
      <c r="BF188" s="345">
        <v>4.6330063438150937</v>
      </c>
      <c r="BH188" s="162" t="str">
        <f t="shared" si="154"/>
        <v xml:space="preserve">  </v>
      </c>
      <c r="BI188" s="643" t="str">
        <f t="shared" si="122"/>
        <v xml:space="preserve">  </v>
      </c>
      <c r="BJ188" s="591"/>
      <c r="BK188" s="349">
        <v>0.20571809164285249</v>
      </c>
      <c r="BL188" s="340"/>
      <c r="BM188" s="162" t="str">
        <f t="shared" si="155"/>
        <v xml:space="preserve">  </v>
      </c>
      <c r="BN188" s="818" t="str">
        <f t="shared" si="123"/>
        <v xml:space="preserve">  </v>
      </c>
      <c r="BO188" s="942" t="str">
        <f t="shared" si="124"/>
        <v xml:space="preserve">  </v>
      </c>
      <c r="BP188" s="835">
        <f t="shared" si="170"/>
        <v>4.4402721769953795</v>
      </c>
      <c r="BQ188" s="343">
        <v>385.21159841241371</v>
      </c>
      <c r="BR188" s="274"/>
      <c r="BS188" s="163" t="str">
        <f t="shared" si="156"/>
        <v xml:space="preserve">  </v>
      </c>
      <c r="BT188" s="818" t="str">
        <f t="shared" si="125"/>
        <v xml:space="preserve">  </v>
      </c>
      <c r="BU188" s="350">
        <f t="shared" si="171"/>
        <v>5.2604164514383447</v>
      </c>
      <c r="BV188" s="274"/>
      <c r="BW188" s="163" t="str">
        <f t="shared" si="157"/>
        <v xml:space="preserve">  </v>
      </c>
      <c r="BX188" s="643" t="str">
        <f t="shared" si="136"/>
        <v xml:space="preserve">  </v>
      </c>
      <c r="BY188" s="315">
        <v>7.3175927283507844</v>
      </c>
      <c r="BZ188" s="351"/>
      <c r="CA188" s="254">
        <v>1</v>
      </c>
      <c r="CB188" s="163" t="str">
        <f t="shared" si="158"/>
        <v xml:space="preserve">  </v>
      </c>
      <c r="CC188" s="643" t="str">
        <f t="shared" si="126"/>
        <v xml:space="preserve">  </v>
      </c>
      <c r="CD188" s="316">
        <f>BY188*(AE188/1000)</f>
        <v>0.10976389092526176</v>
      </c>
      <c r="CE188" s="352"/>
      <c r="CF188" s="174" t="str">
        <f t="shared" si="176"/>
        <v xml:space="preserve">  </v>
      </c>
      <c r="CG188" s="818" t="str">
        <f t="shared" si="127"/>
        <v>E, &lt;RL</v>
      </c>
      <c r="CH188" s="894">
        <f t="shared" si="172"/>
        <v>1.8996293877206816</v>
      </c>
      <c r="CI188" s="315">
        <v>19.896101315395871</v>
      </c>
      <c r="CJ188" s="352"/>
      <c r="CK188" s="163" t="str">
        <f t="shared" si="167"/>
        <v xml:space="preserve">  </v>
      </c>
      <c r="CL188" s="643" t="str">
        <f t="shared" si="137"/>
        <v xml:space="preserve">  </v>
      </c>
      <c r="CM188" s="316">
        <f t="shared" si="173"/>
        <v>0.27357139308669359</v>
      </c>
      <c r="CN188" s="352"/>
      <c r="CO188" s="174" t="str">
        <f t="shared" si="168"/>
        <v xml:space="preserve">  </v>
      </c>
      <c r="CP188" s="818" t="str">
        <f t="shared" si="138"/>
        <v xml:space="preserve">  </v>
      </c>
      <c r="CQ188" s="315">
        <f t="shared" si="174"/>
        <v>5.1649798182075468</v>
      </c>
      <c r="CR188" s="347">
        <f t="shared" si="175"/>
        <v>5.200565309081024</v>
      </c>
      <c r="CS188" s="274"/>
    </row>
    <row r="189" spans="1:97" ht="34.5" x14ac:dyDescent="0.25">
      <c r="A189" s="906" t="s">
        <v>2255</v>
      </c>
      <c r="B189" s="425" t="s">
        <v>1361</v>
      </c>
      <c r="C189" s="219" t="s">
        <v>599</v>
      </c>
      <c r="D189" s="219">
        <v>9</v>
      </c>
      <c r="E189" s="471"/>
      <c r="F189" s="472">
        <v>1</v>
      </c>
      <c r="G189" s="419">
        <v>11452900</v>
      </c>
      <c r="H189" s="419">
        <v>201203201230</v>
      </c>
      <c r="I189" s="419"/>
      <c r="J189" s="305" t="s">
        <v>629</v>
      </c>
      <c r="K189" s="926" t="s">
        <v>2616</v>
      </c>
      <c r="L189" s="415" t="s">
        <v>746</v>
      </c>
      <c r="M189" s="219" t="s">
        <v>48</v>
      </c>
      <c r="N189" s="219"/>
      <c r="O189" s="219"/>
      <c r="P189" s="332">
        <v>40988</v>
      </c>
      <c r="Q189" s="326">
        <v>0.52083333333333337</v>
      </c>
      <c r="R189" s="305" t="s">
        <v>630</v>
      </c>
      <c r="S189" s="1" t="s">
        <v>630</v>
      </c>
      <c r="T189" s="9">
        <v>131.4</v>
      </c>
      <c r="U189" s="138">
        <v>143.4</v>
      </c>
      <c r="V189" s="138">
        <f t="shared" si="143"/>
        <v>12</v>
      </c>
      <c r="W189" s="1">
        <v>782</v>
      </c>
      <c r="X189" s="138">
        <f t="shared" si="144"/>
        <v>15.345268542199488</v>
      </c>
      <c r="Y189" s="643" t="str">
        <f t="shared" si="128"/>
        <v xml:space="preserve">  </v>
      </c>
      <c r="Z189" s="1" t="s">
        <v>630</v>
      </c>
      <c r="AA189" s="3">
        <v>129.69999999999999</v>
      </c>
      <c r="AB189" s="7">
        <v>142.80000000000001</v>
      </c>
      <c r="AC189" s="138">
        <f t="shared" si="145"/>
        <v>13.100000000000023</v>
      </c>
      <c r="AD189" s="1">
        <v>880</v>
      </c>
      <c r="AE189" s="138">
        <f t="shared" si="146"/>
        <v>14.886363636363662</v>
      </c>
      <c r="AF189" s="643" t="str">
        <f t="shared" si="130"/>
        <v xml:space="preserve">  </v>
      </c>
      <c r="AG189" s="1" t="s">
        <v>630</v>
      </c>
      <c r="AH189" s="3">
        <v>131.9</v>
      </c>
      <c r="AI189" s="7">
        <v>144.30000000000001</v>
      </c>
      <c r="AJ189" s="138">
        <f t="shared" si="147"/>
        <v>12.400000000000006</v>
      </c>
      <c r="AK189" s="1">
        <v>782</v>
      </c>
      <c r="AL189" s="138">
        <f t="shared" si="148"/>
        <v>15.856777493606145</v>
      </c>
      <c r="AM189" s="643" t="str">
        <f t="shared" si="117"/>
        <v xml:space="preserve">  </v>
      </c>
      <c r="AN189" s="192">
        <f t="shared" si="149"/>
        <v>15.36280322405643</v>
      </c>
      <c r="AO189" s="192">
        <f t="shared" si="150"/>
        <v>0.48544449979676063</v>
      </c>
      <c r="AP189" s="192">
        <f t="shared" si="166"/>
        <v>3.1598692811257836</v>
      </c>
      <c r="AQ189" s="42">
        <f t="shared" si="151"/>
        <v>3</v>
      </c>
      <c r="AR189" s="643" t="str">
        <f t="shared" si="134"/>
        <v xml:space="preserve">  </v>
      </c>
      <c r="AS189" s="42"/>
      <c r="AT189" s="23" t="s">
        <v>191</v>
      </c>
      <c r="AU189" s="23" t="s">
        <v>191</v>
      </c>
      <c r="AV189" s="23" t="s">
        <v>191</v>
      </c>
      <c r="AW189" s="162" t="str">
        <f t="shared" si="152"/>
        <v xml:space="preserve">  </v>
      </c>
      <c r="AX189" s="643" t="str">
        <f t="shared" si="119"/>
        <v xml:space="preserve">  </v>
      </c>
      <c r="AY189" s="23" t="s">
        <v>191</v>
      </c>
      <c r="AZ189" s="23" t="s">
        <v>191</v>
      </c>
      <c r="BA189" s="23" t="s">
        <v>191</v>
      </c>
      <c r="BB189" s="162" t="str">
        <f t="shared" si="153"/>
        <v xml:space="preserve">  </v>
      </c>
      <c r="BC189" s="643" t="str">
        <f t="shared" si="121"/>
        <v xml:space="preserve">  </v>
      </c>
      <c r="BD189" s="794" t="s">
        <v>191</v>
      </c>
      <c r="BF189" s="24">
        <v>3.3525829587508356</v>
      </c>
      <c r="BH189" s="162" t="str">
        <f t="shared" si="154"/>
        <v xml:space="preserve">  </v>
      </c>
      <c r="BI189" s="643" t="str">
        <f t="shared" si="122"/>
        <v xml:space="preserve">  </v>
      </c>
      <c r="BJ189" s="590"/>
      <c r="BK189" s="119">
        <v>0.17162225106856621</v>
      </c>
      <c r="BM189" s="162" t="str">
        <f t="shared" si="155"/>
        <v xml:space="preserve">  </v>
      </c>
      <c r="BN189" s="818" t="str">
        <f t="shared" si="123"/>
        <v xml:space="preserve">  </v>
      </c>
      <c r="BO189" s="942" t="str">
        <f t="shared" si="124"/>
        <v xml:space="preserve">  </v>
      </c>
      <c r="BP189" s="793">
        <f t="shared" si="170"/>
        <v>5.1191052743557535</v>
      </c>
      <c r="BQ189" s="12">
        <v>343.02858741219046</v>
      </c>
      <c r="BR189" s="246"/>
      <c r="BS189" s="163" t="str">
        <f t="shared" si="156"/>
        <v xml:space="preserve">  </v>
      </c>
      <c r="BT189" s="818" t="str">
        <f t="shared" si="125"/>
        <v xml:space="preserve">  </v>
      </c>
      <c r="BU189" s="10">
        <f t="shared" si="171"/>
        <v>5.2638657914914129</v>
      </c>
      <c r="BV189" s="246"/>
      <c r="BW189" s="163" t="str">
        <f t="shared" si="157"/>
        <v xml:space="preserve">  </v>
      </c>
      <c r="BX189" s="643" t="str">
        <f t="shared" si="136"/>
        <v xml:space="preserve">  </v>
      </c>
      <c r="BY189" s="8">
        <v>7.2046603956765134</v>
      </c>
      <c r="CA189" s="80">
        <v>1</v>
      </c>
      <c r="CB189" s="163" t="str">
        <f t="shared" si="158"/>
        <v xml:space="preserve">  </v>
      </c>
      <c r="CC189" s="643" t="str">
        <f t="shared" si="126"/>
        <v xml:space="preserve">  </v>
      </c>
      <c r="CD189" s="6">
        <f>BY189*(AE189/1000)</f>
        <v>0.10725119452654827</v>
      </c>
      <c r="CF189" s="174" t="str">
        <f t="shared" si="176"/>
        <v xml:space="preserve">  </v>
      </c>
      <c r="CG189" s="818" t="str">
        <f t="shared" si="127"/>
        <v>E, &lt;RL</v>
      </c>
      <c r="CH189" s="829">
        <f t="shared" si="172"/>
        <v>2.1003090296434217</v>
      </c>
      <c r="CI189" s="8">
        <v>16.672083393226512</v>
      </c>
      <c r="CJ189" s="9"/>
      <c r="CK189" s="163" t="str">
        <f t="shared" si="167"/>
        <v xml:space="preserve">  </v>
      </c>
      <c r="CL189" s="643" t="str">
        <f t="shared" si="137"/>
        <v xml:space="preserve">  </v>
      </c>
      <c r="CM189" s="6">
        <f t="shared" si="173"/>
        <v>0.26436551672123892</v>
      </c>
      <c r="CN189" s="9"/>
      <c r="CO189" s="174" t="str">
        <f t="shared" si="168"/>
        <v xml:space="preserve">  </v>
      </c>
      <c r="CP189" s="818" t="str">
        <f t="shared" si="138"/>
        <v xml:space="preserve">  </v>
      </c>
      <c r="CQ189" s="8">
        <f t="shared" si="174"/>
        <v>4.8602606327947182</v>
      </c>
      <c r="CR189" s="61">
        <f t="shared" si="175"/>
        <v>5.0222693205545461</v>
      </c>
    </row>
    <row r="190" spans="1:97" ht="15" x14ac:dyDescent="0.25">
      <c r="A190" s="906" t="s">
        <v>2256</v>
      </c>
      <c r="B190" s="425" t="s">
        <v>1362</v>
      </c>
      <c r="C190" s="305" t="s">
        <v>601</v>
      </c>
      <c r="D190" s="305">
        <v>2</v>
      </c>
      <c r="E190" s="471"/>
      <c r="F190" s="472">
        <v>4</v>
      </c>
      <c r="G190" s="419">
        <v>88888823</v>
      </c>
      <c r="H190" s="419">
        <v>201203211200</v>
      </c>
      <c r="I190" s="419"/>
      <c r="J190" s="305" t="s">
        <v>631</v>
      </c>
      <c r="K190" s="910" t="s">
        <v>137</v>
      </c>
      <c r="L190" s="418"/>
      <c r="M190" s="219" t="s">
        <v>535</v>
      </c>
      <c r="N190" s="219"/>
      <c r="O190" s="31" t="s">
        <v>47</v>
      </c>
      <c r="P190" s="332">
        <v>40989</v>
      </c>
      <c r="Q190" s="326">
        <v>0.5</v>
      </c>
      <c r="R190" s="305" t="s">
        <v>641</v>
      </c>
      <c r="S190" s="1" t="s">
        <v>641</v>
      </c>
      <c r="T190" s="9">
        <v>130.80000000000001</v>
      </c>
      <c r="U190" s="138">
        <v>130.6</v>
      </c>
      <c r="V190" s="136">
        <f t="shared" si="143"/>
        <v>-0.20000000000001705</v>
      </c>
      <c r="W190" s="1">
        <v>850</v>
      </c>
      <c r="X190" s="138">
        <f t="shared" si="144"/>
        <v>-0.23529411764707889</v>
      </c>
      <c r="Y190" s="643" t="str">
        <f t="shared" si="128"/>
        <v>&lt;MDL</v>
      </c>
      <c r="Z190" s="1" t="s">
        <v>641</v>
      </c>
      <c r="AA190" s="3">
        <v>130.80000000000001</v>
      </c>
      <c r="AB190" s="7">
        <v>130.89999999999998</v>
      </c>
      <c r="AC190" s="138">
        <f t="shared" si="145"/>
        <v>9.9999999999965894E-2</v>
      </c>
      <c r="AD190" s="1">
        <v>985</v>
      </c>
      <c r="AE190" s="138">
        <f t="shared" si="146"/>
        <v>0.10152284263955928</v>
      </c>
      <c r="AF190" s="643" t="str">
        <f t="shared" si="130"/>
        <v>&lt;MDL</v>
      </c>
      <c r="AG190" s="1" t="s">
        <v>641</v>
      </c>
      <c r="AH190" s="3">
        <v>132.9</v>
      </c>
      <c r="AI190" s="7">
        <v>132.89999999999998</v>
      </c>
      <c r="AJ190" s="138">
        <f t="shared" si="147"/>
        <v>0</v>
      </c>
      <c r="AK190" s="1">
        <v>816</v>
      </c>
      <c r="AL190" s="138">
        <f t="shared" si="148"/>
        <v>0</v>
      </c>
      <c r="AM190" s="643" t="str">
        <f t="shared" si="117"/>
        <v>&lt;MDL</v>
      </c>
      <c r="AN190" s="192">
        <f t="shared" si="149"/>
        <v>-4.459042500250654E-2</v>
      </c>
      <c r="AO190" s="192">
        <f t="shared" si="150"/>
        <v>0.17277918186405103</v>
      </c>
      <c r="AP190" s="192">
        <f t="shared" si="166"/>
        <v>-387.48045539897566</v>
      </c>
      <c r="AQ190" s="42">
        <f t="shared" si="151"/>
        <v>3</v>
      </c>
      <c r="AR190" s="643" t="str">
        <f t="shared" si="134"/>
        <v>&lt;MDL</v>
      </c>
      <c r="AS190" s="42"/>
      <c r="AT190" s="23" t="s">
        <v>191</v>
      </c>
      <c r="AU190" s="23" t="s">
        <v>191</v>
      </c>
      <c r="AV190" s="23" t="s">
        <v>191</v>
      </c>
      <c r="AW190" s="162" t="str">
        <f t="shared" si="152"/>
        <v xml:space="preserve">  </v>
      </c>
      <c r="AX190" s="643" t="str">
        <f t="shared" si="119"/>
        <v xml:space="preserve">  </v>
      </c>
      <c r="AY190" s="23" t="s">
        <v>191</v>
      </c>
      <c r="AZ190" s="23" t="s">
        <v>191</v>
      </c>
      <c r="BA190" s="23" t="s">
        <v>191</v>
      </c>
      <c r="BB190" s="162" t="str">
        <f t="shared" si="153"/>
        <v xml:space="preserve">  </v>
      </c>
      <c r="BC190" s="643" t="str">
        <f t="shared" si="121"/>
        <v xml:space="preserve">  </v>
      </c>
      <c r="BD190" s="794" t="s">
        <v>191</v>
      </c>
      <c r="BF190" s="41">
        <v>-3.1860990954824531E-2</v>
      </c>
      <c r="BG190" s="40" t="s">
        <v>88</v>
      </c>
      <c r="BH190" s="162" t="str">
        <f t="shared" si="154"/>
        <v>E, &lt;PRL</v>
      </c>
      <c r="BI190" s="643" t="str">
        <f t="shared" si="122"/>
        <v>&lt;MDL</v>
      </c>
      <c r="BJ190" s="590"/>
      <c r="BK190" s="116">
        <v>-5.3641762435783016E-4</v>
      </c>
      <c r="BM190" s="162" t="str">
        <f t="shared" si="155"/>
        <v>E, &lt;PRL</v>
      </c>
      <c r="BN190" s="818" t="str">
        <f t="shared" si="123"/>
        <v>&lt;MDL</v>
      </c>
      <c r="BO190" s="942" t="str">
        <f t="shared" si="124"/>
        <v>&lt;MDL</v>
      </c>
      <c r="BP190" s="836" t="s">
        <v>88</v>
      </c>
      <c r="BQ190" s="5">
        <v>0.19601628703780116</v>
      </c>
      <c r="BR190" s="246"/>
      <c r="BS190" s="163" t="str">
        <f t="shared" si="156"/>
        <v>E, &lt;PRL</v>
      </c>
      <c r="BT190" s="818" t="str">
        <f>IF(BQ190&lt;BU$3,"&lt;MDL",IF(BQ190&lt;BU$4,"E, &lt;RL",IF(BQ190&gt;BU$4,"  ",)))</f>
        <v>E, &lt;RL</v>
      </c>
      <c r="BU190" s="854">
        <v>0.23060739651506021</v>
      </c>
      <c r="BV190" s="246"/>
      <c r="BW190" s="163" t="str">
        <f t="shared" si="157"/>
        <v>E, &lt;PRL</v>
      </c>
      <c r="BX190" s="643" t="str">
        <f t="shared" si="136"/>
        <v>&lt;MDL</v>
      </c>
      <c r="BY190" s="8" t="s">
        <v>88</v>
      </c>
      <c r="CA190" s="80">
        <v>1</v>
      </c>
      <c r="CB190" s="163" t="str">
        <f t="shared" si="158"/>
        <v xml:space="preserve">  </v>
      </c>
      <c r="CC190" s="643" t="s">
        <v>88</v>
      </c>
      <c r="CD190" s="6">
        <v>1.7212872947511332E-3</v>
      </c>
      <c r="CF190" s="174" t="str">
        <f t="shared" si="176"/>
        <v>E, &lt;PRL</v>
      </c>
      <c r="CG190" s="818" t="str">
        <f t="shared" si="127"/>
        <v>&lt;MDL</v>
      </c>
      <c r="CH190" s="829" t="s">
        <v>88</v>
      </c>
      <c r="CI190" s="8" t="s">
        <v>603</v>
      </c>
      <c r="CJ190" s="9"/>
      <c r="CK190" s="163" t="str">
        <f t="shared" si="167"/>
        <v xml:space="preserve">  </v>
      </c>
      <c r="CL190" s="818" t="s">
        <v>88</v>
      </c>
      <c r="CM190" s="8" t="s">
        <v>603</v>
      </c>
      <c r="CN190" s="9"/>
      <c r="CO190" s="174" t="str">
        <f t="shared" si="168"/>
        <v xml:space="preserve">  </v>
      </c>
      <c r="CP190" s="818" t="s">
        <v>88</v>
      </c>
      <c r="CQ190" s="8" t="s">
        <v>603</v>
      </c>
      <c r="CR190" s="61"/>
    </row>
    <row r="191" spans="1:97" ht="30" x14ac:dyDescent="0.25">
      <c r="A191" s="906" t="s">
        <v>2257</v>
      </c>
      <c r="B191" s="425" t="s">
        <v>1363</v>
      </c>
      <c r="C191" s="219" t="s">
        <v>599</v>
      </c>
      <c r="D191" s="219">
        <v>9</v>
      </c>
      <c r="E191" s="471"/>
      <c r="F191" s="472">
        <v>1</v>
      </c>
      <c r="G191" s="419">
        <v>11452600</v>
      </c>
      <c r="H191" s="419">
        <v>201203281010</v>
      </c>
      <c r="I191" s="419"/>
      <c r="J191" s="305" t="s">
        <v>632</v>
      </c>
      <c r="K191" s="926" t="s">
        <v>2614</v>
      </c>
      <c r="L191" s="413" t="s">
        <v>1694</v>
      </c>
      <c r="M191" s="219" t="s">
        <v>547</v>
      </c>
      <c r="N191" s="219"/>
      <c r="O191" s="219"/>
      <c r="P191" s="332">
        <v>40996</v>
      </c>
      <c r="Q191" s="326">
        <v>0.4236111111111111</v>
      </c>
      <c r="R191" s="305" t="s">
        <v>633</v>
      </c>
      <c r="S191" s="1" t="s">
        <v>633</v>
      </c>
      <c r="T191" s="9">
        <v>130.6</v>
      </c>
      <c r="U191" s="138">
        <v>150.69999999999999</v>
      </c>
      <c r="V191" s="138">
        <f t="shared" si="143"/>
        <v>20.099999999999994</v>
      </c>
      <c r="W191" s="1">
        <v>700</v>
      </c>
      <c r="X191" s="138">
        <f t="shared" si="144"/>
        <v>28.714285714285708</v>
      </c>
      <c r="Y191" s="643" t="str">
        <f t="shared" si="128"/>
        <v xml:space="preserve">  </v>
      </c>
      <c r="Z191" s="1" t="s">
        <v>633</v>
      </c>
      <c r="AA191" s="3">
        <v>131.19999999999999</v>
      </c>
      <c r="AB191" s="7">
        <v>152.4</v>
      </c>
      <c r="AC191" s="138">
        <f t="shared" si="145"/>
        <v>21.200000000000017</v>
      </c>
      <c r="AD191" s="1">
        <v>750</v>
      </c>
      <c r="AE191" s="138">
        <f t="shared" si="146"/>
        <v>28.266666666666691</v>
      </c>
      <c r="AF191" s="643" t="str">
        <f t="shared" si="130"/>
        <v xml:space="preserve">  </v>
      </c>
      <c r="AG191" s="1" t="s">
        <v>633</v>
      </c>
      <c r="AH191" s="3">
        <v>132.19999999999999</v>
      </c>
      <c r="AI191" s="7">
        <v>151.69999999999999</v>
      </c>
      <c r="AJ191" s="138">
        <f t="shared" si="147"/>
        <v>19.5</v>
      </c>
      <c r="AK191" s="1">
        <v>730</v>
      </c>
      <c r="AL191" s="138">
        <f t="shared" si="148"/>
        <v>26.712328767123289</v>
      </c>
      <c r="AM191" s="643" t="str">
        <f t="shared" si="117"/>
        <v xml:space="preserve">  </v>
      </c>
      <c r="AN191" s="192">
        <f t="shared" si="149"/>
        <v>27.897760382691899</v>
      </c>
      <c r="AO191" s="192">
        <f t="shared" si="150"/>
        <v>1.0507267910070808</v>
      </c>
      <c r="AP191" s="192">
        <f t="shared" si="166"/>
        <v>3.7663481820532239</v>
      </c>
      <c r="AQ191" s="42">
        <f t="shared" si="151"/>
        <v>3</v>
      </c>
      <c r="AR191" s="643" t="str">
        <f t="shared" si="134"/>
        <v xml:space="preserve">  </v>
      </c>
      <c r="AS191" s="42"/>
      <c r="AT191" s="23" t="s">
        <v>191</v>
      </c>
      <c r="AU191" s="23" t="s">
        <v>191</v>
      </c>
      <c r="AV191" s="23" t="s">
        <v>191</v>
      </c>
      <c r="AW191" s="162" t="str">
        <f t="shared" si="152"/>
        <v xml:space="preserve">  </v>
      </c>
      <c r="AX191" s="643" t="str">
        <f t="shared" si="119"/>
        <v xml:space="preserve">  </v>
      </c>
      <c r="AY191" s="23" t="s">
        <v>191</v>
      </c>
      <c r="AZ191" s="23" t="s">
        <v>191</v>
      </c>
      <c r="BA191" s="23" t="s">
        <v>191</v>
      </c>
      <c r="BB191" s="162" t="str">
        <f t="shared" si="153"/>
        <v xml:space="preserve">  </v>
      </c>
      <c r="BC191" s="643" t="str">
        <f t="shared" si="121"/>
        <v xml:space="preserve">  </v>
      </c>
      <c r="BD191" s="794" t="s">
        <v>191</v>
      </c>
      <c r="BF191" s="24">
        <v>1.9449494706682147</v>
      </c>
      <c r="BH191" s="162" t="str">
        <f t="shared" si="154"/>
        <v xml:space="preserve">  </v>
      </c>
      <c r="BI191" s="643" t="str">
        <f t="shared" si="122"/>
        <v xml:space="preserve">  </v>
      </c>
      <c r="BJ191" s="590"/>
      <c r="BK191" s="118">
        <v>0.13565996417373338</v>
      </c>
      <c r="BM191" s="162" t="str">
        <f t="shared" si="155"/>
        <v xml:space="preserve">  </v>
      </c>
      <c r="BN191" s="818" t="str">
        <f t="shared" si="123"/>
        <v xml:space="preserve">  </v>
      </c>
      <c r="BO191" s="942" t="str">
        <f t="shared" si="124"/>
        <v xml:space="preserve">  </v>
      </c>
      <c r="BP191" s="793">
        <f>BK191/BF191*100</f>
        <v>6.9749865597858172</v>
      </c>
      <c r="BQ191" s="12">
        <v>239.86559420369804</v>
      </c>
      <c r="BR191" s="246"/>
      <c r="BS191" s="163" t="str">
        <f t="shared" si="156"/>
        <v xml:space="preserve">  </v>
      </c>
      <c r="BT191" s="818" t="str">
        <f t="shared" si="125"/>
        <v xml:space="preserve">  </v>
      </c>
      <c r="BU191" s="10">
        <f>BQ191*(X191/1000)</f>
        <v>6.8875692049919</v>
      </c>
      <c r="BV191" s="246"/>
      <c r="BW191" s="163" t="str">
        <f t="shared" si="157"/>
        <v xml:space="preserve">  </v>
      </c>
      <c r="BX191" s="643" t="str">
        <f t="shared" si="136"/>
        <v xml:space="preserve">  </v>
      </c>
      <c r="BY191" s="8">
        <v>6.1380739563239173</v>
      </c>
      <c r="CA191" s="80">
        <v>1</v>
      </c>
      <c r="CB191" s="163" t="str">
        <f t="shared" si="158"/>
        <v xml:space="preserve">  </v>
      </c>
      <c r="CC191" s="643" t="str">
        <f t="shared" si="126"/>
        <v xml:space="preserve">  </v>
      </c>
      <c r="CD191" s="6">
        <f>BY191*(AE191/1000)</f>
        <v>0.1735028904987562</v>
      </c>
      <c r="CF191" s="174" t="str">
        <f t="shared" si="176"/>
        <v xml:space="preserve">  </v>
      </c>
      <c r="CG191" s="818" t="str">
        <f t="shared" si="127"/>
        <v xml:space="preserve">  </v>
      </c>
      <c r="CH191" s="829">
        <f>BY191/BQ191*100</f>
        <v>2.5589638967193262</v>
      </c>
      <c r="CI191" s="11">
        <v>12.565019355047049</v>
      </c>
      <c r="CK191" s="163" t="str">
        <f t="shared" si="167"/>
        <v xml:space="preserve">  </v>
      </c>
      <c r="CL191" s="643" t="str">
        <f t="shared" si="137"/>
        <v xml:space="preserve">  </v>
      </c>
      <c r="CM191" s="24">
        <f>CI191*(AL191/1000)</f>
        <v>0.33564092797728418</v>
      </c>
      <c r="CO191" s="174" t="str">
        <f t="shared" si="168"/>
        <v xml:space="preserve">  </v>
      </c>
      <c r="CP191" s="818" t="str">
        <f t="shared" si="138"/>
        <v xml:space="preserve">  </v>
      </c>
      <c r="CQ191" s="11">
        <f>CI191/BQ191*100</f>
        <v>5.2383583384520813</v>
      </c>
      <c r="CR191" s="61">
        <f>100*CM191/BU191</f>
        <v>4.8731405520255517</v>
      </c>
    </row>
    <row r="192" spans="1:97" ht="34.5" x14ac:dyDescent="0.25">
      <c r="A192" s="906" t="s">
        <v>2258</v>
      </c>
      <c r="B192" s="425" t="s">
        <v>1364</v>
      </c>
      <c r="C192" s="219" t="s">
        <v>599</v>
      </c>
      <c r="D192" s="219">
        <v>9</v>
      </c>
      <c r="E192" s="471"/>
      <c r="F192" s="472">
        <v>1</v>
      </c>
      <c r="G192" s="419">
        <v>11452900</v>
      </c>
      <c r="H192" s="419">
        <v>201203281120</v>
      </c>
      <c r="I192" s="419"/>
      <c r="J192" s="305" t="s">
        <v>634</v>
      </c>
      <c r="K192" s="926" t="s">
        <v>2616</v>
      </c>
      <c r="L192" s="415" t="s">
        <v>746</v>
      </c>
      <c r="M192" s="219" t="s">
        <v>48</v>
      </c>
      <c r="N192" s="219"/>
      <c r="O192" s="219"/>
      <c r="P192" s="332">
        <v>40996</v>
      </c>
      <c r="Q192" s="326">
        <v>0.47222222222222227</v>
      </c>
      <c r="R192" s="305" t="s">
        <v>635</v>
      </c>
      <c r="S192" s="1" t="s">
        <v>635</v>
      </c>
      <c r="T192" s="9">
        <v>129.5</v>
      </c>
      <c r="U192" s="138">
        <v>140</v>
      </c>
      <c r="V192" s="138">
        <f t="shared" si="143"/>
        <v>10.5</v>
      </c>
      <c r="W192" s="1">
        <v>640</v>
      </c>
      <c r="X192" s="138">
        <f t="shared" si="144"/>
        <v>16.40625</v>
      </c>
      <c r="Y192" s="643" t="str">
        <f t="shared" si="128"/>
        <v xml:space="preserve">  </v>
      </c>
      <c r="Z192" s="1" t="s">
        <v>635</v>
      </c>
      <c r="AA192" s="3">
        <v>130.69999999999999</v>
      </c>
      <c r="AB192" s="7">
        <v>142.69999999999999</v>
      </c>
      <c r="AC192" s="138">
        <f t="shared" si="145"/>
        <v>12</v>
      </c>
      <c r="AD192" s="1">
        <v>750</v>
      </c>
      <c r="AE192" s="138">
        <f t="shared" si="146"/>
        <v>16</v>
      </c>
      <c r="AF192" s="643" t="str">
        <f t="shared" si="130"/>
        <v xml:space="preserve">  </v>
      </c>
      <c r="AG192" s="1" t="s">
        <v>635</v>
      </c>
      <c r="AH192" s="3">
        <v>131.80000000000001</v>
      </c>
      <c r="AI192" s="7">
        <v>140.6</v>
      </c>
      <c r="AJ192" s="138">
        <f t="shared" si="147"/>
        <v>8.7999999999999829</v>
      </c>
      <c r="AK192" s="1">
        <v>540</v>
      </c>
      <c r="AL192" s="138">
        <f t="shared" si="148"/>
        <v>16.296296296296262</v>
      </c>
      <c r="AM192" s="643" t="str">
        <f t="shared" si="117"/>
        <v xml:space="preserve">  </v>
      </c>
      <c r="AN192" s="192">
        <f t="shared" si="149"/>
        <v>16.23418209876542</v>
      </c>
      <c r="AO192" s="192">
        <f t="shared" si="150"/>
        <v>0.21012709434096138</v>
      </c>
      <c r="AP192" s="192">
        <f t="shared" si="166"/>
        <v>1.2943497434154148</v>
      </c>
      <c r="AQ192" s="42">
        <f t="shared" si="151"/>
        <v>3</v>
      </c>
      <c r="AR192" s="643" t="str">
        <f t="shared" si="134"/>
        <v xml:space="preserve">  </v>
      </c>
      <c r="AS192" s="42"/>
      <c r="AT192" s="23" t="s">
        <v>191</v>
      </c>
      <c r="AU192" s="23" t="s">
        <v>191</v>
      </c>
      <c r="AV192" s="23" t="s">
        <v>191</v>
      </c>
      <c r="AW192" s="162" t="str">
        <f t="shared" si="152"/>
        <v xml:space="preserve">  </v>
      </c>
      <c r="AX192" s="643" t="str">
        <f t="shared" si="119"/>
        <v xml:space="preserve">  </v>
      </c>
      <c r="AY192" s="23" t="s">
        <v>191</v>
      </c>
      <c r="AZ192" s="23" t="s">
        <v>191</v>
      </c>
      <c r="BA192" s="23" t="s">
        <v>191</v>
      </c>
      <c r="BB192" s="162" t="str">
        <f t="shared" si="153"/>
        <v xml:space="preserve">  </v>
      </c>
      <c r="BC192" s="643" t="str">
        <f t="shared" si="121"/>
        <v xml:space="preserve">  </v>
      </c>
      <c r="BD192" s="794" t="s">
        <v>191</v>
      </c>
      <c r="BF192" s="24">
        <v>1.833771983560823</v>
      </c>
      <c r="BH192" s="162" t="str">
        <f t="shared" si="154"/>
        <v xml:space="preserve">  </v>
      </c>
      <c r="BI192" s="643" t="str">
        <f t="shared" si="122"/>
        <v xml:space="preserve">  </v>
      </c>
      <c r="BJ192" s="590"/>
      <c r="BK192" s="119">
        <v>0.16349950024140508</v>
      </c>
      <c r="BM192" s="162" t="str">
        <f t="shared" si="155"/>
        <v xml:space="preserve">  </v>
      </c>
      <c r="BN192" s="818" t="str">
        <f t="shared" si="123"/>
        <v xml:space="preserve">  </v>
      </c>
      <c r="BO192" s="942" t="str">
        <f t="shared" si="124"/>
        <v xml:space="preserve">  </v>
      </c>
      <c r="BP192" s="793">
        <f>BK192/BF192*100</f>
        <v>8.9160212778429155</v>
      </c>
      <c r="BQ192" s="12">
        <v>272.5161904978533</v>
      </c>
      <c r="BR192" s="246"/>
      <c r="BS192" s="163" t="str">
        <f t="shared" si="156"/>
        <v xml:space="preserve">  </v>
      </c>
      <c r="BT192" s="818" t="str">
        <f t="shared" si="125"/>
        <v xml:space="preserve">  </v>
      </c>
      <c r="BU192" s="10">
        <f>BQ192*(X192/1000)</f>
        <v>4.4709687503554063</v>
      </c>
      <c r="BV192" s="246"/>
      <c r="BW192" s="163" t="str">
        <f t="shared" si="157"/>
        <v xml:space="preserve">  </v>
      </c>
      <c r="BX192" s="643" t="str">
        <f t="shared" si="136"/>
        <v xml:space="preserve">  </v>
      </c>
      <c r="BY192" s="8">
        <v>6.7583237748565423</v>
      </c>
      <c r="CA192" s="80">
        <v>1</v>
      </c>
      <c r="CB192" s="163" t="str">
        <f t="shared" si="158"/>
        <v xml:space="preserve">  </v>
      </c>
      <c r="CC192" s="643" t="str">
        <f t="shared" si="126"/>
        <v xml:space="preserve">  </v>
      </c>
      <c r="CD192" s="6">
        <f>BY192*(AE192/1000)</f>
        <v>0.10813318039770468</v>
      </c>
      <c r="CF192" s="174" t="str">
        <f t="shared" si="176"/>
        <v xml:space="preserve">  </v>
      </c>
      <c r="CG192" s="818" t="str">
        <f t="shared" si="127"/>
        <v>E, &lt;RL</v>
      </c>
      <c r="CH192" s="829">
        <f>BY192/BQ192*100</f>
        <v>2.479971469772098</v>
      </c>
      <c r="CI192" s="11">
        <v>12.181286519630136</v>
      </c>
      <c r="CK192" s="163" t="str">
        <f t="shared" si="167"/>
        <v xml:space="preserve">  </v>
      </c>
      <c r="CL192" s="643" t="str">
        <f t="shared" si="137"/>
        <v xml:space="preserve">  </v>
      </c>
      <c r="CM192" s="24">
        <f>CI192*(AL192/1000)</f>
        <v>0.1985098543939722</v>
      </c>
      <c r="CO192" s="174" t="str">
        <f t="shared" si="168"/>
        <v>E, &lt;PRL</v>
      </c>
      <c r="CP192" s="818" t="str">
        <f t="shared" si="138"/>
        <v>E, &lt;RL</v>
      </c>
      <c r="CQ192" s="11">
        <f>CI192/BQ192*100</f>
        <v>4.4699313084394854</v>
      </c>
      <c r="CR192" s="61">
        <f>100*CM192/BU192</f>
        <v>4.4399740968485242</v>
      </c>
    </row>
    <row r="193" spans="1:97" ht="30" x14ac:dyDescent="0.25">
      <c r="A193" s="906" t="s">
        <v>2259</v>
      </c>
      <c r="B193" s="425" t="s">
        <v>1365</v>
      </c>
      <c r="C193" s="219" t="s">
        <v>599</v>
      </c>
      <c r="D193" s="219">
        <v>9</v>
      </c>
      <c r="E193" s="471"/>
      <c r="F193" s="472">
        <v>1</v>
      </c>
      <c r="G193" s="419">
        <v>11452600</v>
      </c>
      <c r="H193" s="419">
        <v>201203281230</v>
      </c>
      <c r="I193" s="419"/>
      <c r="J193" s="305" t="s">
        <v>636</v>
      </c>
      <c r="K193" s="926" t="s">
        <v>2614</v>
      </c>
      <c r="L193" s="413" t="s">
        <v>1694</v>
      </c>
      <c r="M193" s="219" t="s">
        <v>547</v>
      </c>
      <c r="N193" s="219"/>
      <c r="O193" s="219"/>
      <c r="P193" s="332">
        <v>40996</v>
      </c>
      <c r="Q193" s="326">
        <v>0.52083333333333337</v>
      </c>
      <c r="R193" s="305" t="s">
        <v>637</v>
      </c>
      <c r="S193" s="1" t="s">
        <v>637</v>
      </c>
      <c r="T193" s="9">
        <v>130.80000000000001</v>
      </c>
      <c r="U193" s="138">
        <v>221.20000000000002</v>
      </c>
      <c r="V193" s="138">
        <f t="shared" si="143"/>
        <v>90.4</v>
      </c>
      <c r="W193" s="1">
        <v>90</v>
      </c>
      <c r="X193" s="138">
        <f t="shared" si="144"/>
        <v>1004.4444444444446</v>
      </c>
      <c r="Y193" s="643" t="str">
        <f t="shared" si="128"/>
        <v xml:space="preserve">  </v>
      </c>
      <c r="Z193" s="1" t="s">
        <v>637</v>
      </c>
      <c r="AA193" s="3">
        <v>131.80000000000001</v>
      </c>
      <c r="AB193" s="7">
        <v>296</v>
      </c>
      <c r="AC193" s="138">
        <f t="shared" si="145"/>
        <v>164.2</v>
      </c>
      <c r="AD193" s="1">
        <v>150</v>
      </c>
      <c r="AE193" s="138">
        <f t="shared" si="146"/>
        <v>1094.6666666666667</v>
      </c>
      <c r="AF193" s="643" t="str">
        <f t="shared" si="130"/>
        <v xml:space="preserve">  </v>
      </c>
      <c r="AG193" s="1" t="s">
        <v>637</v>
      </c>
      <c r="AH193" s="3">
        <v>129.6</v>
      </c>
      <c r="AI193" s="7">
        <v>220.6</v>
      </c>
      <c r="AJ193" s="138">
        <f t="shared" si="147"/>
        <v>91</v>
      </c>
      <c r="AK193" s="1">
        <v>100</v>
      </c>
      <c r="AL193" s="138">
        <f t="shared" si="148"/>
        <v>910</v>
      </c>
      <c r="AM193" s="643" t="str">
        <f t="shared" si="117"/>
        <v xml:space="preserve">  </v>
      </c>
      <c r="AN193" s="192">
        <f t="shared" si="149"/>
        <v>1003.0370370370371</v>
      </c>
      <c r="AO193" s="192">
        <f t="shared" si="150"/>
        <v>92.341377730420888</v>
      </c>
      <c r="AP193" s="192">
        <f t="shared" si="166"/>
        <v>9.2061782686705698</v>
      </c>
      <c r="AQ193" s="42">
        <f t="shared" si="151"/>
        <v>3</v>
      </c>
      <c r="AR193" s="643" t="str">
        <f t="shared" si="134"/>
        <v xml:space="preserve">  </v>
      </c>
      <c r="AS193" s="42"/>
      <c r="AT193" s="23" t="s">
        <v>191</v>
      </c>
      <c r="AU193" s="23" t="s">
        <v>191</v>
      </c>
      <c r="AV193" s="23" t="s">
        <v>191</v>
      </c>
      <c r="AW193" s="162" t="str">
        <f t="shared" si="152"/>
        <v xml:space="preserve">  </v>
      </c>
      <c r="AX193" s="643" t="str">
        <f t="shared" si="119"/>
        <v xml:space="preserve">  </v>
      </c>
      <c r="AY193" s="23" t="s">
        <v>191</v>
      </c>
      <c r="AZ193" s="23" t="s">
        <v>191</v>
      </c>
      <c r="BA193" s="23" t="s">
        <v>191</v>
      </c>
      <c r="BB193" s="162" t="str">
        <f t="shared" si="153"/>
        <v xml:space="preserve">  </v>
      </c>
      <c r="BC193" s="643" t="str">
        <f t="shared" si="121"/>
        <v xml:space="preserve">  </v>
      </c>
      <c r="BD193" s="794" t="s">
        <v>191</v>
      </c>
      <c r="BF193" s="24">
        <v>3.1518049520910232</v>
      </c>
      <c r="BG193" s="24">
        <v>0.3230203386673145</v>
      </c>
      <c r="BH193" s="162" t="str">
        <f t="shared" si="154"/>
        <v xml:space="preserve">  </v>
      </c>
      <c r="BI193" s="643" t="str">
        <f t="shared" si="122"/>
        <v xml:space="preserve">  </v>
      </c>
      <c r="BJ193" s="590"/>
      <c r="BK193" s="119">
        <v>0.16292551162028984</v>
      </c>
      <c r="BM193" s="162" t="str">
        <f t="shared" si="155"/>
        <v xml:space="preserve">  </v>
      </c>
      <c r="BN193" s="818" t="str">
        <f t="shared" si="123"/>
        <v xml:space="preserve">  </v>
      </c>
      <c r="BO193" s="942" t="str">
        <f t="shared" si="124"/>
        <v xml:space="preserve">  </v>
      </c>
      <c r="BP193" s="793">
        <f>BK193/BF193*100</f>
        <v>5.1692764652901211</v>
      </c>
      <c r="BQ193" s="12">
        <v>359.59526003318928</v>
      </c>
      <c r="BR193" s="246"/>
      <c r="BS193" s="163" t="str">
        <f t="shared" si="156"/>
        <v xml:space="preserve">  </v>
      </c>
      <c r="BT193" s="818" t="str">
        <f t="shared" si="125"/>
        <v xml:space="preserve">  </v>
      </c>
      <c r="BU193" s="14">
        <f>BQ193*(X193/1000)</f>
        <v>361.19346118889234</v>
      </c>
      <c r="BV193" s="246"/>
      <c r="BW193" s="163" t="str">
        <f t="shared" si="157"/>
        <v xml:space="preserve">  </v>
      </c>
      <c r="BX193" s="643" t="str">
        <f t="shared" si="136"/>
        <v xml:space="preserve">  </v>
      </c>
      <c r="BY193" s="8">
        <v>4.0295760126369071</v>
      </c>
      <c r="CA193" s="80">
        <v>1</v>
      </c>
      <c r="CB193" s="163" t="str">
        <f t="shared" si="158"/>
        <v xml:space="preserve">  </v>
      </c>
      <c r="CC193" s="643" t="str">
        <f t="shared" si="126"/>
        <v xml:space="preserve">  </v>
      </c>
      <c r="CD193" s="6">
        <f>BY193*(AE193/1000)</f>
        <v>4.4110425418332007</v>
      </c>
      <c r="CF193" s="174" t="str">
        <f t="shared" si="176"/>
        <v xml:space="preserve">  </v>
      </c>
      <c r="CG193" s="818" t="str">
        <f t="shared" si="127"/>
        <v xml:space="preserve">  </v>
      </c>
      <c r="CH193" s="829">
        <f>BY193/BQ193*100</f>
        <v>1.1205865205967933</v>
      </c>
      <c r="CI193" s="11">
        <v>6.0581343318976879</v>
      </c>
      <c r="CK193" s="163" t="str">
        <f t="shared" si="167"/>
        <v xml:space="preserve">  </v>
      </c>
      <c r="CL193" s="643" t="str">
        <f t="shared" si="137"/>
        <v xml:space="preserve">  </v>
      </c>
      <c r="CM193" s="24">
        <f>CI193*(AL193/1000)</f>
        <v>5.5129022420268958</v>
      </c>
      <c r="CO193" s="174" t="str">
        <f t="shared" si="168"/>
        <v xml:space="preserve">  </v>
      </c>
      <c r="CP193" s="818" t="str">
        <f t="shared" si="138"/>
        <v xml:space="preserve">  </v>
      </c>
      <c r="CQ193" s="11">
        <f>CI193/BQ193*100</f>
        <v>1.6847091731238464</v>
      </c>
      <c r="CR193" s="61">
        <f>100*CM193/BU193</f>
        <v>1.526301784057998</v>
      </c>
    </row>
    <row r="194" spans="1:97" ht="30" x14ac:dyDescent="0.25">
      <c r="A194" s="906" t="s">
        <v>2260</v>
      </c>
      <c r="B194" s="425" t="s">
        <v>1366</v>
      </c>
      <c r="C194" s="219" t="s">
        <v>599</v>
      </c>
      <c r="D194" s="219">
        <v>9</v>
      </c>
      <c r="E194" s="471"/>
      <c r="F194" s="472">
        <v>1</v>
      </c>
      <c r="G194" s="419">
        <v>11452600</v>
      </c>
      <c r="H194" s="419">
        <v>201203281640</v>
      </c>
      <c r="I194" s="419"/>
      <c r="J194" s="305" t="s">
        <v>638</v>
      </c>
      <c r="K194" s="926" t="s">
        <v>2614</v>
      </c>
      <c r="L194" s="413" t="s">
        <v>1694</v>
      </c>
      <c r="M194" s="219" t="s">
        <v>547</v>
      </c>
      <c r="N194" s="219"/>
      <c r="O194" s="219"/>
      <c r="P194" s="332">
        <v>40996</v>
      </c>
      <c r="Q194" s="326">
        <v>0.69444444444444453</v>
      </c>
      <c r="R194" s="305" t="s">
        <v>639</v>
      </c>
      <c r="S194" s="1" t="s">
        <v>639</v>
      </c>
      <c r="T194" s="9">
        <v>132.4</v>
      </c>
      <c r="U194" s="138">
        <v>194.89999999999998</v>
      </c>
      <c r="V194" s="138">
        <f t="shared" si="143"/>
        <v>62.499999999999972</v>
      </c>
      <c r="W194" s="1">
        <v>55</v>
      </c>
      <c r="X194" s="138">
        <f t="shared" si="144"/>
        <v>1136.3636363636358</v>
      </c>
      <c r="Y194" s="643" t="str">
        <f t="shared" si="128"/>
        <v xml:space="preserve">  </v>
      </c>
      <c r="Z194" s="1" t="s">
        <v>639</v>
      </c>
      <c r="AA194" s="3">
        <v>133.69999999999999</v>
      </c>
      <c r="AB194" s="7">
        <v>221.5</v>
      </c>
      <c r="AC194" s="138">
        <f t="shared" si="145"/>
        <v>87.800000000000011</v>
      </c>
      <c r="AD194" s="1">
        <v>80</v>
      </c>
      <c r="AE194" s="138">
        <f t="shared" si="146"/>
        <v>1097.5000000000002</v>
      </c>
      <c r="AF194" s="643" t="str">
        <f t="shared" si="130"/>
        <v xml:space="preserve">  </v>
      </c>
      <c r="AG194" s="1" t="s">
        <v>639</v>
      </c>
      <c r="AH194" s="3">
        <v>133.19999999999999</v>
      </c>
      <c r="AI194" s="7">
        <v>203.4</v>
      </c>
      <c r="AJ194" s="138">
        <f t="shared" si="147"/>
        <v>70.200000000000017</v>
      </c>
      <c r="AK194" s="1">
        <v>56</v>
      </c>
      <c r="AL194" s="138">
        <f t="shared" si="148"/>
        <v>1253.5714285714289</v>
      </c>
      <c r="AM194" s="643" t="str">
        <f t="shared" si="117"/>
        <v xml:space="preserve">  </v>
      </c>
      <c r="AN194" s="192">
        <f t="shared" si="149"/>
        <v>1162.4783549783549</v>
      </c>
      <c r="AO194" s="192">
        <f t="shared" si="150"/>
        <v>81.246886711591046</v>
      </c>
      <c r="AP194" s="192">
        <f t="shared" si="166"/>
        <v>6.9891096349147812</v>
      </c>
      <c r="AQ194" s="42">
        <f t="shared" si="151"/>
        <v>3</v>
      </c>
      <c r="AR194" s="643" t="str">
        <f t="shared" si="134"/>
        <v xml:space="preserve">  </v>
      </c>
      <c r="AS194" s="42"/>
      <c r="AT194" s="23" t="s">
        <v>191</v>
      </c>
      <c r="AU194" s="23" t="s">
        <v>191</v>
      </c>
      <c r="AV194" s="23" t="s">
        <v>191</v>
      </c>
      <c r="AW194" s="162" t="str">
        <f t="shared" si="152"/>
        <v xml:space="preserve">  </v>
      </c>
      <c r="AX194" s="643" t="str">
        <f t="shared" si="119"/>
        <v xml:space="preserve">  </v>
      </c>
      <c r="AY194" s="23" t="s">
        <v>191</v>
      </c>
      <c r="AZ194" s="23" t="s">
        <v>191</v>
      </c>
      <c r="BA194" s="23" t="s">
        <v>191</v>
      </c>
      <c r="BB194" s="162" t="str">
        <f t="shared" si="153"/>
        <v xml:space="preserve">  </v>
      </c>
      <c r="BC194" s="643" t="str">
        <f t="shared" si="121"/>
        <v xml:space="preserve">  </v>
      </c>
      <c r="BD194" s="794" t="s">
        <v>191</v>
      </c>
      <c r="BF194" s="24">
        <v>3.0790662410799841</v>
      </c>
      <c r="BG194" s="24"/>
      <c r="BH194" s="162" t="str">
        <f t="shared" si="154"/>
        <v xml:space="preserve">  </v>
      </c>
      <c r="BI194" s="643" t="str">
        <f t="shared" si="122"/>
        <v xml:space="preserve">  </v>
      </c>
      <c r="BJ194" s="590"/>
      <c r="BK194" s="119">
        <v>0.10560816988266786</v>
      </c>
      <c r="BM194" s="162" t="str">
        <f t="shared" si="155"/>
        <v xml:space="preserve">  </v>
      </c>
      <c r="BN194" s="818" t="str">
        <f t="shared" si="123"/>
        <v xml:space="preserve">  </v>
      </c>
      <c r="BO194" s="942" t="str">
        <f t="shared" si="124"/>
        <v xml:space="preserve">  </v>
      </c>
      <c r="BP194" s="793">
        <f>BK194/BF194*100</f>
        <v>3.4298765149536288</v>
      </c>
      <c r="BQ194" s="12">
        <v>320.71414296511125</v>
      </c>
      <c r="BR194" s="246"/>
      <c r="BS194" s="163" t="str">
        <f t="shared" si="156"/>
        <v xml:space="preserve">  </v>
      </c>
      <c r="BT194" s="818" t="str">
        <f t="shared" si="125"/>
        <v xml:space="preserve">  </v>
      </c>
      <c r="BU194" s="14">
        <f>BQ194*(X194/1000)</f>
        <v>364.44788973308079</v>
      </c>
      <c r="BV194" s="246"/>
      <c r="BW194" s="163" t="str">
        <f t="shared" si="157"/>
        <v xml:space="preserve">  </v>
      </c>
      <c r="BX194" s="643" t="str">
        <f t="shared" si="136"/>
        <v xml:space="preserve">  </v>
      </c>
      <c r="BY194" s="8">
        <v>3.1532550467481681</v>
      </c>
      <c r="CA194" s="80">
        <v>1</v>
      </c>
      <c r="CB194" s="163" t="str">
        <f t="shared" si="158"/>
        <v xml:space="preserve">  </v>
      </c>
      <c r="CC194" s="643" t="str">
        <f t="shared" si="126"/>
        <v xml:space="preserve">  </v>
      </c>
      <c r="CD194" s="6">
        <f>BY194*(AE194/1000)</f>
        <v>3.4606974138061148</v>
      </c>
      <c r="CF194" s="174" t="str">
        <f t="shared" si="176"/>
        <v xml:space="preserve">  </v>
      </c>
      <c r="CG194" s="818" t="str">
        <f t="shared" si="127"/>
        <v xml:space="preserve">  </v>
      </c>
      <c r="CH194" s="829">
        <f>BY194/BQ194*100</f>
        <v>0.9831980023067437</v>
      </c>
      <c r="CI194" s="11">
        <v>5.0390963038469971</v>
      </c>
      <c r="CK194" s="163" t="str">
        <f t="shared" si="167"/>
        <v xml:space="preserve">  </v>
      </c>
      <c r="CL194" s="643" t="str">
        <f t="shared" si="137"/>
        <v xml:space="preserve">  </v>
      </c>
      <c r="CM194" s="24">
        <f>CI194*(AL194/1000)</f>
        <v>6.3168671523224882</v>
      </c>
      <c r="CO194" s="174" t="str">
        <f t="shared" si="168"/>
        <v xml:space="preserve">  </v>
      </c>
      <c r="CP194" s="818" t="str">
        <f t="shared" si="138"/>
        <v xml:space="preserve">  </v>
      </c>
      <c r="CQ194" s="11">
        <f>CI194/BQ194*100</f>
        <v>1.5712111281588141</v>
      </c>
      <c r="CR194" s="61">
        <f>100*CM194/BU194</f>
        <v>1.733270333091768</v>
      </c>
    </row>
    <row r="195" spans="1:97" ht="15" x14ac:dyDescent="0.25">
      <c r="A195" s="906" t="s">
        <v>2261</v>
      </c>
      <c r="B195" s="425" t="s">
        <v>1367</v>
      </c>
      <c r="C195" s="305" t="s">
        <v>601</v>
      </c>
      <c r="D195" s="305">
        <v>2</v>
      </c>
      <c r="E195" s="471"/>
      <c r="F195" s="472">
        <v>4</v>
      </c>
      <c r="G195" s="419">
        <v>88888823</v>
      </c>
      <c r="H195" s="419">
        <v>201203291200</v>
      </c>
      <c r="I195" s="419"/>
      <c r="J195" s="305" t="s">
        <v>640</v>
      </c>
      <c r="K195" s="910" t="s">
        <v>137</v>
      </c>
      <c r="L195" s="418"/>
      <c r="M195" s="219" t="s">
        <v>535</v>
      </c>
      <c r="N195" s="219"/>
      <c r="O195" s="31" t="s">
        <v>47</v>
      </c>
      <c r="P195" s="332">
        <v>40997</v>
      </c>
      <c r="Q195" s="326">
        <v>0.5</v>
      </c>
      <c r="R195" s="305" t="s">
        <v>649</v>
      </c>
      <c r="S195" s="1" t="s">
        <v>649</v>
      </c>
      <c r="T195" s="9">
        <v>130.69999999999999</v>
      </c>
      <c r="U195" s="138">
        <v>130.89999999999998</v>
      </c>
      <c r="V195" s="138">
        <f t="shared" si="143"/>
        <v>0.19999999999998863</v>
      </c>
      <c r="W195" s="1">
        <v>125</v>
      </c>
      <c r="X195" s="138">
        <f t="shared" si="144"/>
        <v>1.5999999999999091</v>
      </c>
      <c r="Y195" s="643" t="str">
        <f t="shared" si="128"/>
        <v>&lt;MDL</v>
      </c>
      <c r="Z195" s="1" t="s">
        <v>649</v>
      </c>
      <c r="AA195" s="3">
        <v>130.5</v>
      </c>
      <c r="AB195" s="7">
        <v>130.5</v>
      </c>
      <c r="AC195" s="138">
        <f t="shared" si="145"/>
        <v>0</v>
      </c>
      <c r="AD195" s="1">
        <v>125</v>
      </c>
      <c r="AE195" s="138">
        <f t="shared" si="146"/>
        <v>0</v>
      </c>
      <c r="AF195" s="643" t="str">
        <f t="shared" si="130"/>
        <v>&lt;MDL</v>
      </c>
      <c r="AG195" s="1" t="s">
        <v>649</v>
      </c>
      <c r="AH195" s="3">
        <v>133.19999999999999</v>
      </c>
      <c r="AI195" s="7">
        <v>133.20000000000002</v>
      </c>
      <c r="AJ195" s="138">
        <f t="shared" si="147"/>
        <v>0</v>
      </c>
      <c r="AK195" s="1">
        <v>125</v>
      </c>
      <c r="AL195" s="138">
        <f t="shared" si="148"/>
        <v>0</v>
      </c>
      <c r="AM195" s="643" t="str">
        <f t="shared" si="117"/>
        <v>&lt;MDL</v>
      </c>
      <c r="AN195" s="192">
        <f t="shared" si="149"/>
        <v>0.53333333333330302</v>
      </c>
      <c r="AO195" s="192">
        <f t="shared" si="150"/>
        <v>0.92376043070334879</v>
      </c>
      <c r="AP195" s="192">
        <f t="shared" si="166"/>
        <v>173.20508075688775</v>
      </c>
      <c r="AQ195" s="42">
        <f t="shared" si="151"/>
        <v>3</v>
      </c>
      <c r="AR195" s="643" t="str">
        <f t="shared" si="134"/>
        <v>E, &lt;RL</v>
      </c>
      <c r="AS195" s="42"/>
      <c r="AT195" s="23" t="s">
        <v>191</v>
      </c>
      <c r="AU195" s="23" t="s">
        <v>191</v>
      </c>
      <c r="AV195" s="23" t="s">
        <v>191</v>
      </c>
      <c r="AW195" s="162" t="str">
        <f t="shared" si="152"/>
        <v xml:space="preserve">  </v>
      </c>
      <c r="AX195" s="643" t="str">
        <f t="shared" si="119"/>
        <v xml:space="preserve">  </v>
      </c>
      <c r="AY195" s="23" t="s">
        <v>191</v>
      </c>
      <c r="AZ195" s="23" t="s">
        <v>191</v>
      </c>
      <c r="BA195" s="23" t="s">
        <v>191</v>
      </c>
      <c r="BB195" s="162" t="str">
        <f t="shared" si="153"/>
        <v xml:space="preserve">  </v>
      </c>
      <c r="BC195" s="643" t="str">
        <f t="shared" si="121"/>
        <v xml:space="preserve">  </v>
      </c>
      <c r="BD195" s="794" t="s">
        <v>191</v>
      </c>
      <c r="BF195" s="41">
        <v>-5.2948905968565302E-2</v>
      </c>
      <c r="BG195" s="40" t="s">
        <v>88</v>
      </c>
      <c r="BH195" s="162" t="str">
        <f t="shared" si="154"/>
        <v>E, &lt;PRL</v>
      </c>
      <c r="BI195" s="643" t="str">
        <f t="shared" si="122"/>
        <v>&lt;MDL</v>
      </c>
      <c r="BK195" s="41">
        <v>0</v>
      </c>
      <c r="BL195" s="5"/>
      <c r="BM195" s="162" t="str">
        <f t="shared" si="155"/>
        <v>E, &lt;PRL</v>
      </c>
      <c r="BN195" s="818" t="str">
        <f t="shared" si="123"/>
        <v>&lt;MDL</v>
      </c>
      <c r="BO195" s="942" t="str">
        <f t="shared" si="124"/>
        <v>&lt;MDL</v>
      </c>
      <c r="BP195" s="836" t="s">
        <v>88</v>
      </c>
      <c r="BQ195" s="24">
        <v>0.1602446326194214</v>
      </c>
      <c r="BR195" s="246"/>
      <c r="BS195" s="163" t="str">
        <f t="shared" si="156"/>
        <v>E, &lt;PRL</v>
      </c>
      <c r="BT195" s="818" t="str">
        <f>IF(BQ195&lt;BU$3,"&lt;MDL",IF(BQ195&lt;BU$4,"E, &lt;RL",IF(BQ195&gt;BU$4,"  ",)))</f>
        <v>E, &lt;RL</v>
      </c>
      <c r="BU195" s="854">
        <v>1.2819570609553712</v>
      </c>
      <c r="BV195" s="246"/>
      <c r="BW195" s="163" t="str">
        <f t="shared" si="157"/>
        <v>E, &lt;PRL</v>
      </c>
      <c r="BX195" s="643" t="str">
        <f t="shared" si="136"/>
        <v>E, &lt;RL</v>
      </c>
      <c r="BY195" s="8" t="s">
        <v>88</v>
      </c>
      <c r="CA195" s="80">
        <v>1</v>
      </c>
      <c r="CB195" s="163" t="str">
        <f t="shared" si="158"/>
        <v xml:space="preserve">  </v>
      </c>
      <c r="CC195" s="643" t="s">
        <v>88</v>
      </c>
      <c r="CD195" s="6">
        <v>1.9215303833738481E-2</v>
      </c>
      <c r="CF195" s="174" t="str">
        <f t="shared" si="176"/>
        <v>E, &lt;PRL</v>
      </c>
      <c r="CG195" s="818" t="str">
        <f t="shared" si="127"/>
        <v>&lt;MDL</v>
      </c>
      <c r="CH195" s="829" t="s">
        <v>88</v>
      </c>
      <c r="CI195" s="8" t="s">
        <v>603</v>
      </c>
      <c r="CK195" s="163" t="str">
        <f t="shared" si="167"/>
        <v xml:space="preserve">  </v>
      </c>
      <c r="CL195" s="818" t="s">
        <v>88</v>
      </c>
      <c r="CM195" s="8" t="s">
        <v>603</v>
      </c>
      <c r="CO195" s="174" t="str">
        <f t="shared" si="168"/>
        <v xml:space="preserve">  </v>
      </c>
      <c r="CP195" s="818" t="s">
        <v>88</v>
      </c>
      <c r="CQ195" s="8" t="s">
        <v>603</v>
      </c>
      <c r="CR195" s="61"/>
    </row>
    <row r="196" spans="1:97" ht="30" x14ac:dyDescent="0.25">
      <c r="A196" s="906" t="s">
        <v>2262</v>
      </c>
      <c r="B196" s="425" t="s">
        <v>1368</v>
      </c>
      <c r="C196" s="219" t="s">
        <v>599</v>
      </c>
      <c r="D196" s="219">
        <v>9</v>
      </c>
      <c r="E196" s="471"/>
      <c r="F196" s="472">
        <v>1</v>
      </c>
      <c r="G196" s="419">
        <v>11452600</v>
      </c>
      <c r="H196" s="419">
        <v>201203291140</v>
      </c>
      <c r="I196" s="419"/>
      <c r="J196" s="305" t="s">
        <v>642</v>
      </c>
      <c r="K196" s="926" t="s">
        <v>2614</v>
      </c>
      <c r="L196" s="413" t="s">
        <v>1694</v>
      </c>
      <c r="M196" s="219" t="s">
        <v>547</v>
      </c>
      <c r="N196" s="219"/>
      <c r="O196" s="219"/>
      <c r="P196" s="332">
        <v>40997</v>
      </c>
      <c r="Q196" s="326">
        <v>0.4861111111111111</v>
      </c>
      <c r="R196" s="305" t="s">
        <v>643</v>
      </c>
      <c r="S196" s="1" t="s">
        <v>643</v>
      </c>
      <c r="T196" s="9">
        <v>132.1</v>
      </c>
      <c r="U196" s="138">
        <v>161</v>
      </c>
      <c r="V196" s="138">
        <f t="shared" si="143"/>
        <v>28.900000000000006</v>
      </c>
      <c r="W196" s="1">
        <v>100</v>
      </c>
      <c r="X196" s="138">
        <f t="shared" si="144"/>
        <v>289.00000000000006</v>
      </c>
      <c r="Y196" s="643" t="str">
        <f t="shared" si="128"/>
        <v xml:space="preserve">  </v>
      </c>
      <c r="Z196" s="1" t="s">
        <v>643</v>
      </c>
      <c r="AA196" s="3">
        <v>131.1</v>
      </c>
      <c r="AB196" s="7">
        <v>163.80000000000001</v>
      </c>
      <c r="AC196" s="138">
        <f t="shared" si="145"/>
        <v>32.700000000000017</v>
      </c>
      <c r="AD196" s="1">
        <v>115</v>
      </c>
      <c r="AE196" s="138">
        <f t="shared" si="146"/>
        <v>284.34782608695667</v>
      </c>
      <c r="AF196" s="643" t="str">
        <f t="shared" si="130"/>
        <v xml:space="preserve">  </v>
      </c>
      <c r="AG196" s="1" t="s">
        <v>643</v>
      </c>
      <c r="AH196" s="3">
        <v>131.9</v>
      </c>
      <c r="AI196" s="7">
        <v>159.89999999999998</v>
      </c>
      <c r="AJ196" s="138">
        <f t="shared" si="147"/>
        <v>27.999999999999972</v>
      </c>
      <c r="AK196" s="1">
        <v>95</v>
      </c>
      <c r="AL196" s="138">
        <f t="shared" si="148"/>
        <v>294.73684210526284</v>
      </c>
      <c r="AM196" s="643" t="str">
        <f t="shared" si="117"/>
        <v xml:space="preserve">  </v>
      </c>
      <c r="AN196" s="192">
        <f t="shared" si="149"/>
        <v>289.36155606407323</v>
      </c>
      <c r="AO196" s="192">
        <f t="shared" si="150"/>
        <v>5.2039365434021736</v>
      </c>
      <c r="AP196" s="192">
        <f t="shared" si="166"/>
        <v>1.7984201544208822</v>
      </c>
      <c r="AQ196" s="42">
        <f t="shared" si="151"/>
        <v>3</v>
      </c>
      <c r="AR196" s="643" t="str">
        <f t="shared" si="134"/>
        <v xml:space="preserve">  </v>
      </c>
      <c r="AS196" s="42"/>
      <c r="AT196" s="23" t="s">
        <v>191</v>
      </c>
      <c r="AU196" s="23" t="s">
        <v>191</v>
      </c>
      <c r="AV196" s="23" t="s">
        <v>191</v>
      </c>
      <c r="AW196" s="162" t="str">
        <f t="shared" si="152"/>
        <v xml:space="preserve">  </v>
      </c>
      <c r="AX196" s="643" t="str">
        <f t="shared" si="119"/>
        <v xml:space="preserve">  </v>
      </c>
      <c r="AY196" s="23" t="s">
        <v>191</v>
      </c>
      <c r="AZ196" s="23" t="s">
        <v>191</v>
      </c>
      <c r="BA196" s="23" t="s">
        <v>191</v>
      </c>
      <c r="BB196" s="162" t="str">
        <f t="shared" si="153"/>
        <v xml:space="preserve">  </v>
      </c>
      <c r="BC196" s="643" t="str">
        <f t="shared" si="121"/>
        <v xml:space="preserve">  </v>
      </c>
      <c r="BD196" s="794" t="s">
        <v>191</v>
      </c>
      <c r="BF196" s="24">
        <v>9.3117913738330902</v>
      </c>
      <c r="BG196" s="24"/>
      <c r="BH196" s="162" t="str">
        <f t="shared" si="154"/>
        <v xml:space="preserve">  </v>
      </c>
      <c r="BI196" s="643" t="str">
        <f t="shared" si="122"/>
        <v xml:space="preserve">  </v>
      </c>
      <c r="BK196" s="5">
        <v>0.11490101992202999</v>
      </c>
      <c r="BL196" s="5">
        <v>2.8329922615983466E-3</v>
      </c>
      <c r="BM196" s="162" t="str">
        <f t="shared" si="155"/>
        <v xml:space="preserve">  </v>
      </c>
      <c r="BN196" s="818" t="str">
        <f t="shared" si="123"/>
        <v xml:space="preserve">  </v>
      </c>
      <c r="BO196" s="942" t="str">
        <f t="shared" si="124"/>
        <v xml:space="preserve">  </v>
      </c>
      <c r="BP196" s="793">
        <f>BK196/BF196*100</f>
        <v>1.233930350339586</v>
      </c>
      <c r="BQ196" s="12">
        <v>407.77502145586021</v>
      </c>
      <c r="BR196" s="246"/>
      <c r="BS196" s="163" t="str">
        <f t="shared" si="156"/>
        <v xml:space="preserve">  </v>
      </c>
      <c r="BT196" s="818" t="str">
        <f t="shared" si="125"/>
        <v xml:space="preserve">  </v>
      </c>
      <c r="BU196" s="14">
        <f>BQ196*(X196/1000)</f>
        <v>117.84698120074361</v>
      </c>
      <c r="BV196" s="246"/>
      <c r="BW196" s="163" t="str">
        <f t="shared" si="157"/>
        <v xml:space="preserve">  </v>
      </c>
      <c r="BX196" s="643" t="str">
        <f t="shared" si="136"/>
        <v xml:space="preserve">  </v>
      </c>
      <c r="BY196" s="8">
        <v>3.1476769299510883</v>
      </c>
      <c r="CA196" s="80">
        <v>1</v>
      </c>
      <c r="CB196" s="163" t="str">
        <f t="shared" si="158"/>
        <v xml:space="preserve">  </v>
      </c>
      <c r="CC196" s="643" t="str">
        <f t="shared" si="126"/>
        <v xml:space="preserve">  </v>
      </c>
      <c r="CD196" s="6">
        <f>BY196*(AE196/1000)</f>
        <v>0.8950350922556578</v>
      </c>
      <c r="CF196" s="174" t="str">
        <f t="shared" si="176"/>
        <v xml:space="preserve">  </v>
      </c>
      <c r="CG196" s="818" t="str">
        <f t="shared" si="127"/>
        <v xml:space="preserve">  </v>
      </c>
      <c r="CH196" s="829">
        <f>BY196/BQ196*100</f>
        <v>0.77191509149164739</v>
      </c>
      <c r="CI196" s="11">
        <v>9.1608246581300232</v>
      </c>
      <c r="CK196" s="163" t="str">
        <f t="shared" si="167"/>
        <v xml:space="preserve">  </v>
      </c>
      <c r="CL196" s="643" t="str">
        <f t="shared" si="137"/>
        <v xml:space="preserve">  </v>
      </c>
      <c r="CM196" s="24">
        <f>CI196*(AL196/1000)</f>
        <v>2.7000325308172672</v>
      </c>
      <c r="CO196" s="174" t="str">
        <f t="shared" si="168"/>
        <v xml:space="preserve">  </v>
      </c>
      <c r="CP196" s="818" t="str">
        <f t="shared" si="138"/>
        <v xml:space="preserve">  </v>
      </c>
      <c r="CQ196" s="11">
        <f>CI196/BQ196*100</f>
        <v>2.2465389433181948</v>
      </c>
      <c r="CR196" s="61">
        <f>100*CM196/BU196</f>
        <v>2.2911342346716217</v>
      </c>
    </row>
    <row r="197" spans="1:97" ht="34.5" x14ac:dyDescent="0.25">
      <c r="A197" s="906" t="s">
        <v>2263</v>
      </c>
      <c r="B197" s="425" t="s">
        <v>1369</v>
      </c>
      <c r="C197" s="219" t="s">
        <v>599</v>
      </c>
      <c r="D197" s="219">
        <v>9</v>
      </c>
      <c r="E197" s="471"/>
      <c r="F197" s="472">
        <v>1</v>
      </c>
      <c r="G197" s="419">
        <v>11452900</v>
      </c>
      <c r="H197" s="419">
        <v>201203291030</v>
      </c>
      <c r="I197" s="419"/>
      <c r="J197" s="305" t="s">
        <v>644</v>
      </c>
      <c r="K197" s="926" t="s">
        <v>2616</v>
      </c>
      <c r="L197" s="415" t="s">
        <v>746</v>
      </c>
      <c r="M197" s="219" t="s">
        <v>48</v>
      </c>
      <c r="N197" s="219"/>
      <c r="O197" s="219"/>
      <c r="P197" s="332">
        <v>40997</v>
      </c>
      <c r="Q197" s="326">
        <v>0.4375</v>
      </c>
      <c r="R197" s="305" t="s">
        <v>645</v>
      </c>
      <c r="S197" s="1" t="s">
        <v>645</v>
      </c>
      <c r="T197" s="9">
        <v>130.9</v>
      </c>
      <c r="U197" s="138">
        <v>154.5</v>
      </c>
      <c r="V197" s="138">
        <f t="shared" si="143"/>
        <v>23.599999999999994</v>
      </c>
      <c r="W197" s="1">
        <v>120</v>
      </c>
      <c r="X197" s="138">
        <f t="shared" si="144"/>
        <v>196.66666666666663</v>
      </c>
      <c r="Y197" s="643" t="str">
        <f t="shared" si="128"/>
        <v xml:space="preserve">  </v>
      </c>
      <c r="Z197" s="1" t="s">
        <v>645</v>
      </c>
      <c r="AA197" s="3">
        <v>132.1</v>
      </c>
      <c r="AB197" s="7">
        <v>157.6</v>
      </c>
      <c r="AC197" s="138">
        <f t="shared" si="145"/>
        <v>25.5</v>
      </c>
      <c r="AD197" s="1">
        <v>125</v>
      </c>
      <c r="AE197" s="138">
        <f t="shared" si="146"/>
        <v>204</v>
      </c>
      <c r="AF197" s="643" t="str">
        <f t="shared" si="130"/>
        <v xml:space="preserve">  </v>
      </c>
      <c r="AG197" s="1" t="s">
        <v>645</v>
      </c>
      <c r="AH197" s="3">
        <v>131.19999999999999</v>
      </c>
      <c r="AI197" s="7">
        <v>149.79999999999998</v>
      </c>
      <c r="AJ197" s="138">
        <f t="shared" si="147"/>
        <v>18.599999999999994</v>
      </c>
      <c r="AK197" s="1">
        <v>95</v>
      </c>
      <c r="AL197" s="138">
        <f t="shared" si="148"/>
        <v>195.78947368421046</v>
      </c>
      <c r="AM197" s="643" t="str">
        <f t="shared" si="117"/>
        <v xml:space="preserve">  </v>
      </c>
      <c r="AN197" s="192">
        <f t="shared" si="149"/>
        <v>198.81871345029239</v>
      </c>
      <c r="AO197" s="192">
        <f t="shared" si="150"/>
        <v>4.5085102433901074</v>
      </c>
      <c r="AP197" s="192">
        <f t="shared" si="166"/>
        <v>2.2676488370483803</v>
      </c>
      <c r="AQ197" s="42">
        <f t="shared" si="151"/>
        <v>3</v>
      </c>
      <c r="AR197" s="643" t="str">
        <f t="shared" si="134"/>
        <v xml:space="preserve">  </v>
      </c>
      <c r="AS197" s="42"/>
      <c r="AT197" s="23" t="s">
        <v>191</v>
      </c>
      <c r="AU197" s="23" t="s">
        <v>191</v>
      </c>
      <c r="AV197" s="23" t="s">
        <v>191</v>
      </c>
      <c r="AW197" s="162" t="str">
        <f t="shared" si="152"/>
        <v xml:space="preserve">  </v>
      </c>
      <c r="AX197" s="643" t="str">
        <f t="shared" si="119"/>
        <v xml:space="preserve">  </v>
      </c>
      <c r="AY197" s="23" t="s">
        <v>191</v>
      </c>
      <c r="AZ197" s="23" t="s">
        <v>191</v>
      </c>
      <c r="BA197" s="23" t="s">
        <v>191</v>
      </c>
      <c r="BB197" s="162" t="str">
        <f t="shared" si="153"/>
        <v xml:space="preserve">  </v>
      </c>
      <c r="BC197" s="643" t="str">
        <f t="shared" si="121"/>
        <v xml:space="preserve">  </v>
      </c>
      <c r="BD197" s="794" t="s">
        <v>191</v>
      </c>
      <c r="BF197" s="24">
        <v>5.6543079023729117</v>
      </c>
      <c r="BG197" s="24"/>
      <c r="BH197" s="162" t="str">
        <f t="shared" si="154"/>
        <v xml:space="preserve">  </v>
      </c>
      <c r="BI197" s="643" t="str">
        <f t="shared" si="122"/>
        <v xml:space="preserve">  </v>
      </c>
      <c r="BK197" s="5">
        <v>0.11857149155594664</v>
      </c>
      <c r="BL197" s="5"/>
      <c r="BM197" s="162" t="str">
        <f t="shared" si="155"/>
        <v xml:space="preserve">  </v>
      </c>
      <c r="BN197" s="818" t="str">
        <f t="shared" si="123"/>
        <v xml:space="preserve">  </v>
      </c>
      <c r="BO197" s="942" t="str">
        <f t="shared" si="124"/>
        <v xml:space="preserve">  </v>
      </c>
      <c r="BP197" s="793">
        <f>BK197/BF197*100</f>
        <v>2.0970115813146011</v>
      </c>
      <c r="BQ197" s="12">
        <v>285.40701892161428</v>
      </c>
      <c r="BR197" s="246"/>
      <c r="BS197" s="163" t="str">
        <f t="shared" si="156"/>
        <v xml:space="preserve">  </v>
      </c>
      <c r="BT197" s="818" t="str">
        <f t="shared" si="125"/>
        <v xml:space="preserve">  </v>
      </c>
      <c r="BU197" s="10">
        <f>BQ197*(X197/1000)</f>
        <v>56.130047054584132</v>
      </c>
      <c r="BV197" s="246"/>
      <c r="BW197" s="163" t="str">
        <f t="shared" si="157"/>
        <v xml:space="preserve">  </v>
      </c>
      <c r="BX197" s="643" t="str">
        <f t="shared" si="136"/>
        <v xml:space="preserve">  </v>
      </c>
      <c r="BY197" s="8">
        <v>2.7786836426239474</v>
      </c>
      <c r="CA197" s="80">
        <v>1</v>
      </c>
      <c r="CB197" s="163" t="str">
        <f t="shared" si="158"/>
        <v xml:space="preserve">  </v>
      </c>
      <c r="CC197" s="643" t="str">
        <f t="shared" si="126"/>
        <v xml:space="preserve">  </v>
      </c>
      <c r="CD197" s="6">
        <f>BY197*(AE197/1000)</f>
        <v>0.56685146309528522</v>
      </c>
      <c r="CF197" s="174" t="str">
        <f t="shared" si="176"/>
        <v xml:space="preserve">  </v>
      </c>
      <c r="CG197" s="818" t="str">
        <f t="shared" si="127"/>
        <v xml:space="preserve">  </v>
      </c>
      <c r="CH197" s="829">
        <f>BY197/BQ197*100</f>
        <v>0.97358630251034584</v>
      </c>
      <c r="CI197" s="11">
        <v>8.4389557916331661</v>
      </c>
      <c r="CK197" s="163" t="str">
        <f t="shared" si="167"/>
        <v xml:space="preserve">  </v>
      </c>
      <c r="CL197" s="643" t="str">
        <f t="shared" si="137"/>
        <v xml:space="preserve">  </v>
      </c>
      <c r="CM197" s="24">
        <f>CI197*(AL197/1000)</f>
        <v>1.6522587128881772</v>
      </c>
      <c r="CO197" s="174" t="str">
        <f t="shared" si="168"/>
        <v xml:space="preserve">  </v>
      </c>
      <c r="CP197" s="818" t="str">
        <f t="shared" si="138"/>
        <v xml:space="preserve">  </v>
      </c>
      <c r="CQ197" s="11">
        <f>CI197/BQ197*100</f>
        <v>2.9568143851258566</v>
      </c>
      <c r="CR197" s="61">
        <f>100*CM197/BU197</f>
        <v>2.9436260961645453</v>
      </c>
    </row>
    <row r="198" spans="1:97" ht="34.5" x14ac:dyDescent="0.25">
      <c r="A198" s="906" t="s">
        <v>2264</v>
      </c>
      <c r="B198" s="425" t="s">
        <v>1370</v>
      </c>
      <c r="C198" s="219" t="s">
        <v>599</v>
      </c>
      <c r="D198" s="219">
        <v>9</v>
      </c>
      <c r="E198" s="471"/>
      <c r="F198" s="472">
        <v>1</v>
      </c>
      <c r="G198" s="419">
        <v>11452900</v>
      </c>
      <c r="H198" s="419">
        <v>201204041150</v>
      </c>
      <c r="I198" s="419"/>
      <c r="J198" s="305" t="s">
        <v>646</v>
      </c>
      <c r="K198" s="926" t="s">
        <v>2616</v>
      </c>
      <c r="L198" s="415" t="s">
        <v>746</v>
      </c>
      <c r="M198" s="219" t="s">
        <v>48</v>
      </c>
      <c r="N198" s="219"/>
      <c r="O198" s="219"/>
      <c r="P198" s="332">
        <v>41003</v>
      </c>
      <c r="Q198" s="326">
        <v>0.49305555555555558</v>
      </c>
      <c r="R198" s="305" t="s">
        <v>647</v>
      </c>
      <c r="S198" s="1" t="s">
        <v>647</v>
      </c>
      <c r="T198" s="9">
        <v>131.4</v>
      </c>
      <c r="U198" s="138">
        <v>151.19999999999999</v>
      </c>
      <c r="V198" s="138">
        <f t="shared" si="143"/>
        <v>19.799999999999983</v>
      </c>
      <c r="W198" s="1">
        <v>490</v>
      </c>
      <c r="X198" s="138">
        <f t="shared" si="144"/>
        <v>40.408163265306086</v>
      </c>
      <c r="Y198" s="643" t="str">
        <f t="shared" si="128"/>
        <v xml:space="preserve">  </v>
      </c>
      <c r="Z198" s="1" t="s">
        <v>647</v>
      </c>
      <c r="AA198" s="3">
        <v>131.5</v>
      </c>
      <c r="AB198" s="7">
        <v>149.29999999999998</v>
      </c>
      <c r="AC198" s="138">
        <f t="shared" si="145"/>
        <v>17.799999999999983</v>
      </c>
      <c r="AD198" s="1">
        <v>400</v>
      </c>
      <c r="AE198" s="138">
        <f t="shared" si="146"/>
        <v>44.499999999999957</v>
      </c>
      <c r="AF198" s="643" t="str">
        <f t="shared" si="130"/>
        <v xml:space="preserve">  </v>
      </c>
      <c r="AG198" s="1" t="s">
        <v>647</v>
      </c>
      <c r="AH198" s="3">
        <v>131.6</v>
      </c>
      <c r="AI198" s="7">
        <v>150.4</v>
      </c>
      <c r="AJ198" s="138">
        <f t="shared" si="147"/>
        <v>18.800000000000011</v>
      </c>
      <c r="AK198" s="1">
        <v>460</v>
      </c>
      <c r="AL198" s="138">
        <f t="shared" si="148"/>
        <v>40.869565217391326</v>
      </c>
      <c r="AM198" s="643" t="str">
        <f t="shared" si="117"/>
        <v xml:space="preserve">  </v>
      </c>
      <c r="AN198" s="192">
        <f t="shared" si="149"/>
        <v>41.925909494232457</v>
      </c>
      <c r="AO198" s="192">
        <f t="shared" si="150"/>
        <v>2.2411335054518302</v>
      </c>
      <c r="AP198" s="192">
        <f t="shared" si="166"/>
        <v>5.345461869491781</v>
      </c>
      <c r="AQ198" s="42">
        <f t="shared" si="151"/>
        <v>3</v>
      </c>
      <c r="AR198" s="643" t="str">
        <f t="shared" si="134"/>
        <v xml:space="preserve">  </v>
      </c>
      <c r="AS198" s="42"/>
      <c r="AT198" s="23" t="s">
        <v>191</v>
      </c>
      <c r="AU198" s="23" t="s">
        <v>191</v>
      </c>
      <c r="AV198" s="23" t="s">
        <v>191</v>
      </c>
      <c r="AW198" s="162" t="str">
        <f t="shared" si="152"/>
        <v xml:space="preserve">  </v>
      </c>
      <c r="AX198" s="643" t="str">
        <f t="shared" si="119"/>
        <v xml:space="preserve">  </v>
      </c>
      <c r="AY198" s="23" t="s">
        <v>191</v>
      </c>
      <c r="AZ198" s="23" t="s">
        <v>191</v>
      </c>
      <c r="BA198" s="23" t="s">
        <v>191</v>
      </c>
      <c r="BB198" s="162" t="str">
        <f t="shared" si="153"/>
        <v xml:space="preserve">  </v>
      </c>
      <c r="BC198" s="643" t="str">
        <f t="shared" si="121"/>
        <v xml:space="preserve">  </v>
      </c>
      <c r="BD198" s="794" t="s">
        <v>191</v>
      </c>
      <c r="BF198" s="24">
        <v>5.2680850219732118</v>
      </c>
      <c r="BG198" s="24"/>
      <c r="BH198" s="162" t="str">
        <f t="shared" si="154"/>
        <v xml:space="preserve">  </v>
      </c>
      <c r="BI198" s="643" t="str">
        <f t="shared" si="122"/>
        <v xml:space="preserve">  </v>
      </c>
      <c r="BK198" s="5">
        <v>0.25282910670624548</v>
      </c>
      <c r="BM198" s="162" t="str">
        <f t="shared" si="155"/>
        <v xml:space="preserve">  </v>
      </c>
      <c r="BN198" s="818" t="str">
        <f t="shared" si="123"/>
        <v xml:space="preserve">  </v>
      </c>
      <c r="BO198" s="942" t="str">
        <f t="shared" si="124"/>
        <v xml:space="preserve">  </v>
      </c>
      <c r="BP198" s="793">
        <f>BK198/BF198*100</f>
        <v>4.7992601799647092</v>
      </c>
      <c r="BQ198" s="12">
        <v>305.02748120212533</v>
      </c>
      <c r="BR198" s="246"/>
      <c r="BS198" s="163" t="str">
        <f t="shared" si="156"/>
        <v xml:space="preserve">  </v>
      </c>
      <c r="BT198" s="818" t="str">
        <f t="shared" si="125"/>
        <v xml:space="preserve">  </v>
      </c>
      <c r="BU198" s="10">
        <f>BQ198*(X198/1000)</f>
        <v>12.325600260820563</v>
      </c>
      <c r="BV198" s="246"/>
      <c r="BW198" s="163" t="str">
        <f t="shared" si="157"/>
        <v xml:space="preserve">  </v>
      </c>
      <c r="BX198" s="643" t="str">
        <f t="shared" si="136"/>
        <v xml:space="preserve">  </v>
      </c>
      <c r="BY198" s="8">
        <v>5.3419941672612392</v>
      </c>
      <c r="CA198" s="80">
        <v>1</v>
      </c>
      <c r="CB198" s="163" t="str">
        <f t="shared" si="158"/>
        <v xml:space="preserve">  </v>
      </c>
      <c r="CC198" s="643" t="str">
        <f t="shared" si="126"/>
        <v xml:space="preserve">  </v>
      </c>
      <c r="CD198" s="6">
        <f>BY198*(AE198/1000)</f>
        <v>0.23771874044312491</v>
      </c>
      <c r="CF198" s="174" t="str">
        <f t="shared" si="176"/>
        <v xml:space="preserve">  </v>
      </c>
      <c r="CG198" s="818" t="str">
        <f t="shared" si="127"/>
        <v xml:space="preserve">  </v>
      </c>
      <c r="CH198" s="829">
        <f>BY198/BQ198*100</f>
        <v>1.7513156998865249</v>
      </c>
      <c r="CI198" s="11">
        <v>11.281574475779031</v>
      </c>
      <c r="CK198" s="163" t="str">
        <f t="shared" si="167"/>
        <v xml:space="preserve">  </v>
      </c>
      <c r="CL198" s="643" t="str">
        <f t="shared" si="137"/>
        <v xml:space="preserve">  </v>
      </c>
      <c r="CM198" s="24">
        <f>CI198*(AL198/1000)</f>
        <v>0.46107304379270847</v>
      </c>
      <c r="CO198" s="174" t="str">
        <f t="shared" si="168"/>
        <v xml:space="preserve">  </v>
      </c>
      <c r="CP198" s="818" t="str">
        <f t="shared" si="138"/>
        <v xml:space="preserve">  </v>
      </c>
      <c r="CQ198" s="11">
        <f>CI198/BQ198*100</f>
        <v>3.6985436300093029</v>
      </c>
      <c r="CR198" s="61">
        <f>100*CM198/BU198</f>
        <v>3.7407755730836354</v>
      </c>
    </row>
    <row r="199" spans="1:97" ht="15" x14ac:dyDescent="0.25">
      <c r="A199" s="906" t="s">
        <v>2265</v>
      </c>
      <c r="B199" s="425" t="s">
        <v>1371</v>
      </c>
      <c r="C199" s="305" t="s">
        <v>601</v>
      </c>
      <c r="D199" s="305">
        <v>2</v>
      </c>
      <c r="E199" s="471"/>
      <c r="F199" s="472">
        <v>4</v>
      </c>
      <c r="G199" s="419">
        <v>88888823</v>
      </c>
      <c r="H199" s="419">
        <v>201204041200</v>
      </c>
      <c r="I199" s="419"/>
      <c r="J199" s="305" t="s">
        <v>648</v>
      </c>
      <c r="K199" s="910" t="s">
        <v>137</v>
      </c>
      <c r="L199" s="418"/>
      <c r="M199" s="219" t="s">
        <v>137</v>
      </c>
      <c r="N199" s="219"/>
      <c r="O199" s="31" t="s">
        <v>137</v>
      </c>
      <c r="P199" s="332">
        <v>41003</v>
      </c>
      <c r="Q199" s="326">
        <v>0.5</v>
      </c>
      <c r="R199" s="305" t="s">
        <v>675</v>
      </c>
      <c r="S199" s="1" t="s">
        <v>675</v>
      </c>
      <c r="T199" s="9">
        <v>132.1</v>
      </c>
      <c r="U199" s="138">
        <v>131.89999999999998</v>
      </c>
      <c r="V199" s="138">
        <f t="shared" si="143"/>
        <v>-0.20000000000001705</v>
      </c>
      <c r="W199" s="1">
        <v>475</v>
      </c>
      <c r="X199" s="138">
        <f t="shared" si="144"/>
        <v>-0.42105263157898332</v>
      </c>
      <c r="Y199" s="643" t="str">
        <f t="shared" si="128"/>
        <v>&lt;MDL</v>
      </c>
      <c r="Z199" s="1" t="s">
        <v>675</v>
      </c>
      <c r="AA199" s="3">
        <v>132</v>
      </c>
      <c r="AB199" s="7">
        <v>131.6</v>
      </c>
      <c r="AC199" s="138">
        <f t="shared" si="145"/>
        <v>-0.40000000000000568</v>
      </c>
      <c r="AD199" s="1">
        <v>530</v>
      </c>
      <c r="AE199" s="138">
        <f t="shared" si="146"/>
        <v>-0.75471698113208618</v>
      </c>
      <c r="AF199" s="643" t="str">
        <f t="shared" si="130"/>
        <v>&lt;MDL</v>
      </c>
      <c r="AG199" s="1" t="s">
        <v>675</v>
      </c>
      <c r="AH199" s="3">
        <v>131.6</v>
      </c>
      <c r="AI199" s="7">
        <v>131.30000000000001</v>
      </c>
      <c r="AJ199" s="138">
        <f t="shared" si="147"/>
        <v>-0.29999999999998295</v>
      </c>
      <c r="AK199" s="1">
        <v>500</v>
      </c>
      <c r="AL199" s="138">
        <f t="shared" si="148"/>
        <v>-0.59999999999996589</v>
      </c>
      <c r="AM199" s="643" t="str">
        <f t="shared" si="117"/>
        <v>&lt;MDL</v>
      </c>
      <c r="AN199" s="192">
        <f t="shared" si="149"/>
        <v>-0.59192320423701184</v>
      </c>
      <c r="AO199" s="192">
        <f t="shared" si="150"/>
        <v>0.16697874269804849</v>
      </c>
      <c r="AP199" s="192">
        <f t="shared" si="166"/>
        <v>-28.209528111553567</v>
      </c>
      <c r="AQ199" s="42">
        <f t="shared" si="151"/>
        <v>3</v>
      </c>
      <c r="AR199" s="643" t="str">
        <f t="shared" si="134"/>
        <v>&lt;MDL</v>
      </c>
      <c r="AS199" s="42"/>
      <c r="AT199" s="23" t="s">
        <v>191</v>
      </c>
      <c r="AU199" s="23" t="s">
        <v>191</v>
      </c>
      <c r="AV199" s="23" t="s">
        <v>191</v>
      </c>
      <c r="AW199" s="162" t="str">
        <f t="shared" si="152"/>
        <v xml:space="preserve">  </v>
      </c>
      <c r="AX199" s="643" t="str">
        <f t="shared" si="119"/>
        <v xml:space="preserve">  </v>
      </c>
      <c r="AY199" s="23" t="s">
        <v>191</v>
      </c>
      <c r="AZ199" s="23" t="s">
        <v>191</v>
      </c>
      <c r="BA199" s="23" t="s">
        <v>191</v>
      </c>
      <c r="BB199" s="162" t="str">
        <f t="shared" si="153"/>
        <v xml:space="preserve">  </v>
      </c>
      <c r="BC199" s="643" t="str">
        <f t="shared" si="121"/>
        <v xml:space="preserve">  </v>
      </c>
      <c r="BD199" s="794" t="s">
        <v>191</v>
      </c>
      <c r="BF199" s="41">
        <v>-0.19359772750826382</v>
      </c>
      <c r="BG199" s="24"/>
      <c r="BH199" s="162" t="str">
        <f t="shared" si="154"/>
        <v>E, &lt;PRL</v>
      </c>
      <c r="BI199" s="643" t="str">
        <f t="shared" si="122"/>
        <v>&lt;MDL</v>
      </c>
      <c r="BK199" s="41">
        <v>0</v>
      </c>
      <c r="BM199" s="162" t="str">
        <f t="shared" si="155"/>
        <v>E, &lt;PRL</v>
      </c>
      <c r="BN199" s="818" t="str">
        <f t="shared" si="123"/>
        <v>&lt;MDL</v>
      </c>
      <c r="BO199" s="942" t="str">
        <f t="shared" si="124"/>
        <v>&lt;MDL</v>
      </c>
      <c r="BP199" s="836" t="s">
        <v>88</v>
      </c>
      <c r="BQ199" s="24">
        <v>2.6038292103427816E-2</v>
      </c>
      <c r="BR199" s="246"/>
      <c r="BS199" s="163" t="str">
        <f t="shared" si="156"/>
        <v>E, &lt;PRL</v>
      </c>
      <c r="BT199" s="818" t="str">
        <f>IF(BQ199&lt;BU$3,"&lt;MDL",IF(BQ199&lt;BU$4,"E, &lt;RL",IF(BQ199&gt;BU$4,"  ",)))</f>
        <v>&lt;MDL</v>
      </c>
      <c r="BU199" s="854">
        <v>5.4817457059848036E-2</v>
      </c>
      <c r="BV199" s="246"/>
      <c r="BW199" s="163" t="str">
        <f t="shared" si="157"/>
        <v>E, &lt;PRL</v>
      </c>
      <c r="BX199" s="643" t="str">
        <f t="shared" si="136"/>
        <v>&lt;MDL</v>
      </c>
      <c r="BY199" s="8" t="s">
        <v>88</v>
      </c>
      <c r="CA199" s="80">
        <v>1</v>
      </c>
      <c r="CB199" s="163" t="str">
        <f t="shared" si="158"/>
        <v xml:space="preserve">  </v>
      </c>
      <c r="CC199" s="643" t="s">
        <v>88</v>
      </c>
      <c r="CD199" s="6">
        <v>3.1989961987355961E-3</v>
      </c>
      <c r="CF199" s="174" t="str">
        <f t="shared" si="176"/>
        <v>E, &lt;PRL</v>
      </c>
      <c r="CG199" s="818" t="str">
        <f t="shared" si="127"/>
        <v>&lt;MDL</v>
      </c>
      <c r="CH199" s="829" t="s">
        <v>88</v>
      </c>
      <c r="CI199" s="8" t="s">
        <v>603</v>
      </c>
      <c r="CK199" s="163" t="str">
        <f t="shared" si="167"/>
        <v xml:space="preserve">  </v>
      </c>
      <c r="CL199" s="818" t="s">
        <v>88</v>
      </c>
      <c r="CM199" s="8" t="s">
        <v>603</v>
      </c>
      <c r="CO199" s="174" t="str">
        <f t="shared" si="168"/>
        <v xml:space="preserve">  </v>
      </c>
      <c r="CP199" s="818" t="s">
        <v>88</v>
      </c>
      <c r="CQ199" s="8" t="s">
        <v>603</v>
      </c>
      <c r="CR199" s="61"/>
    </row>
    <row r="200" spans="1:97" ht="30" x14ac:dyDescent="0.25">
      <c r="A200" s="906" t="s">
        <v>2266</v>
      </c>
      <c r="B200" s="425" t="s">
        <v>1372</v>
      </c>
      <c r="C200" s="219" t="s">
        <v>599</v>
      </c>
      <c r="D200" s="219">
        <v>9</v>
      </c>
      <c r="E200" s="471"/>
      <c r="F200" s="472">
        <v>1</v>
      </c>
      <c r="G200" s="419">
        <v>11452600</v>
      </c>
      <c r="H200" s="419">
        <v>201204131150</v>
      </c>
      <c r="I200" s="419"/>
      <c r="J200" s="305" t="s">
        <v>650</v>
      </c>
      <c r="K200" s="926" t="s">
        <v>2614</v>
      </c>
      <c r="L200" s="413" t="s">
        <v>1694</v>
      </c>
      <c r="M200" s="219" t="s">
        <v>547</v>
      </c>
      <c r="N200" s="219"/>
      <c r="O200" s="219"/>
      <c r="P200" s="332">
        <v>41012</v>
      </c>
      <c r="Q200" s="326">
        <v>0.49305555555555558</v>
      </c>
      <c r="R200" s="305" t="s">
        <v>651</v>
      </c>
      <c r="S200" s="1" t="s">
        <v>651</v>
      </c>
      <c r="T200" s="9">
        <v>130.9</v>
      </c>
      <c r="U200" s="138">
        <v>146.9</v>
      </c>
      <c r="V200" s="138">
        <f t="shared" si="143"/>
        <v>16</v>
      </c>
      <c r="W200" s="1">
        <v>300</v>
      </c>
      <c r="X200" s="138">
        <f t="shared" si="144"/>
        <v>53.333333333333336</v>
      </c>
      <c r="Y200" s="643" t="str">
        <f t="shared" si="128"/>
        <v xml:space="preserve">  </v>
      </c>
      <c r="Z200" s="1" t="s">
        <v>651</v>
      </c>
      <c r="AA200" s="3">
        <v>133.5</v>
      </c>
      <c r="AB200" s="7">
        <v>149.19999999999999</v>
      </c>
      <c r="AC200" s="138">
        <f t="shared" si="145"/>
        <v>15.699999999999989</v>
      </c>
      <c r="AD200" s="1">
        <v>300</v>
      </c>
      <c r="AE200" s="138">
        <f t="shared" si="146"/>
        <v>52.3333333333333</v>
      </c>
      <c r="AF200" s="643" t="str">
        <f t="shared" si="130"/>
        <v xml:space="preserve">  </v>
      </c>
      <c r="AG200" s="1" t="s">
        <v>651</v>
      </c>
      <c r="AH200" s="3">
        <v>134.1</v>
      </c>
      <c r="AI200" s="7">
        <v>151.29999999999998</v>
      </c>
      <c r="AJ200" s="138">
        <f t="shared" si="147"/>
        <v>17.199999999999989</v>
      </c>
      <c r="AK200" s="1">
        <v>310</v>
      </c>
      <c r="AL200" s="138">
        <f t="shared" si="148"/>
        <v>55.4838709677419</v>
      </c>
      <c r="AM200" s="643" t="str">
        <f t="shared" si="117"/>
        <v xml:space="preserve">  </v>
      </c>
      <c r="AN200" s="192">
        <f t="shared" si="149"/>
        <v>53.716845878136176</v>
      </c>
      <c r="AO200" s="192">
        <f t="shared" si="150"/>
        <v>1.6099016275760762</v>
      </c>
      <c r="AP200" s="192">
        <f t="shared" si="166"/>
        <v>2.9970144398060015</v>
      </c>
      <c r="AQ200" s="42">
        <f t="shared" si="151"/>
        <v>3</v>
      </c>
      <c r="AR200" s="643" t="str">
        <f t="shared" si="134"/>
        <v xml:space="preserve">  </v>
      </c>
      <c r="AS200" s="42"/>
      <c r="AT200" s="23" t="s">
        <v>191</v>
      </c>
      <c r="AU200" s="23" t="s">
        <v>191</v>
      </c>
      <c r="AV200" s="23" t="s">
        <v>191</v>
      </c>
      <c r="AW200" s="162" t="str">
        <f t="shared" si="152"/>
        <v xml:space="preserve">  </v>
      </c>
      <c r="AX200" s="643" t="str">
        <f t="shared" si="119"/>
        <v xml:space="preserve">  </v>
      </c>
      <c r="AY200" s="23" t="s">
        <v>191</v>
      </c>
      <c r="AZ200" s="23" t="s">
        <v>191</v>
      </c>
      <c r="BA200" s="23" t="s">
        <v>191</v>
      </c>
      <c r="BB200" s="162" t="str">
        <f t="shared" si="153"/>
        <v xml:space="preserve">  </v>
      </c>
      <c r="BC200" s="643" t="str">
        <f t="shared" si="121"/>
        <v xml:space="preserve">  </v>
      </c>
      <c r="BD200" s="794" t="s">
        <v>191</v>
      </c>
      <c r="BF200" s="24">
        <v>1.7110047492644465</v>
      </c>
      <c r="BG200" s="24">
        <v>1.9650456123477822E-3</v>
      </c>
      <c r="BH200" s="162" t="str">
        <f t="shared" si="154"/>
        <v xml:space="preserve">  </v>
      </c>
      <c r="BI200" s="643" t="str">
        <f t="shared" si="122"/>
        <v xml:space="preserve">  </v>
      </c>
      <c r="BK200" s="5">
        <v>0.13030443351834528</v>
      </c>
      <c r="BM200" s="162" t="str">
        <f t="shared" si="155"/>
        <v xml:space="preserve">  </v>
      </c>
      <c r="BN200" s="818" t="str">
        <f t="shared" si="123"/>
        <v xml:space="preserve">  </v>
      </c>
      <c r="BO200" s="942" t="str">
        <f t="shared" si="124"/>
        <v xml:space="preserve">  </v>
      </c>
      <c r="BP200" s="793">
        <f>BK200/BF200*100</f>
        <v>7.6156675529020363</v>
      </c>
      <c r="BQ200" s="12">
        <v>198.11461985532824</v>
      </c>
      <c r="BR200" s="246"/>
      <c r="BS200" s="163" t="str">
        <f t="shared" si="156"/>
        <v xml:space="preserve">  </v>
      </c>
      <c r="BT200" s="818" t="str">
        <f t="shared" si="125"/>
        <v xml:space="preserve">  </v>
      </c>
      <c r="BU200" s="10">
        <f>BQ200*(X200/1000)</f>
        <v>10.56611305895084</v>
      </c>
      <c r="BV200" s="246"/>
      <c r="BW200" s="163" t="str">
        <f t="shared" si="157"/>
        <v xml:space="preserve">  </v>
      </c>
      <c r="BX200" s="643" t="str">
        <f t="shared" si="136"/>
        <v xml:space="preserve">  </v>
      </c>
      <c r="BY200" s="8">
        <v>5.0486068989917996</v>
      </c>
      <c r="CA200" s="80">
        <v>1</v>
      </c>
      <c r="CB200" s="163" t="str">
        <f t="shared" si="158"/>
        <v xml:space="preserve">  </v>
      </c>
      <c r="CC200" s="643" t="str">
        <f t="shared" si="126"/>
        <v xml:space="preserve">  </v>
      </c>
      <c r="CD200" s="6">
        <f>BY200*(AE200/1000)</f>
        <v>0.26421042771390402</v>
      </c>
      <c r="CF200" s="174" t="str">
        <f t="shared" si="176"/>
        <v xml:space="preserve">  </v>
      </c>
      <c r="CG200" s="818" t="str">
        <f t="shared" si="127"/>
        <v xml:space="preserve">  </v>
      </c>
      <c r="CH200" s="829">
        <f>BY200/BQ200*100</f>
        <v>2.5483262682373002</v>
      </c>
      <c r="CI200" s="11">
        <v>14.467807078962712</v>
      </c>
      <c r="CK200" s="163" t="str">
        <f t="shared" si="167"/>
        <v xml:space="preserve">  </v>
      </c>
      <c r="CL200" s="643" t="str">
        <f t="shared" si="137"/>
        <v xml:space="preserve">  </v>
      </c>
      <c r="CM200" s="24">
        <f>CI200*(AL200/1000)</f>
        <v>0.8027299411553499</v>
      </c>
      <c r="CO200" s="174" t="str">
        <f t="shared" si="168"/>
        <v xml:space="preserve">  </v>
      </c>
      <c r="CP200" s="818" t="str">
        <f t="shared" si="138"/>
        <v xml:space="preserve">  </v>
      </c>
      <c r="CQ200" s="11">
        <f>CI200/BQ200*100</f>
        <v>7.3027457991377522</v>
      </c>
      <c r="CR200" s="61">
        <f>100*CM200/BU200</f>
        <v>7.5972113555545917</v>
      </c>
    </row>
    <row r="201" spans="1:97" ht="34.5" x14ac:dyDescent="0.25">
      <c r="A201" s="906" t="s">
        <v>2267</v>
      </c>
      <c r="B201" s="425" t="s">
        <v>1373</v>
      </c>
      <c r="C201" s="219" t="s">
        <v>599</v>
      </c>
      <c r="D201" s="219">
        <v>9</v>
      </c>
      <c r="E201" s="471"/>
      <c r="F201" s="472">
        <v>1</v>
      </c>
      <c r="G201" s="419">
        <v>11452900</v>
      </c>
      <c r="H201" s="419">
        <v>201204131310</v>
      </c>
      <c r="I201" s="419"/>
      <c r="J201" s="305" t="s">
        <v>652</v>
      </c>
      <c r="K201" s="926" t="s">
        <v>2616</v>
      </c>
      <c r="L201" s="415" t="s">
        <v>746</v>
      </c>
      <c r="M201" s="219" t="s">
        <v>48</v>
      </c>
      <c r="N201" s="219"/>
      <c r="O201" s="219"/>
      <c r="P201" s="332">
        <v>41012</v>
      </c>
      <c r="Q201" s="326">
        <v>0.54861111111111105</v>
      </c>
      <c r="R201" s="305" t="s">
        <v>653</v>
      </c>
      <c r="S201" s="1" t="s">
        <v>653</v>
      </c>
      <c r="T201" s="9">
        <v>131.5</v>
      </c>
      <c r="U201" s="7">
        <v>143.30000000000001</v>
      </c>
      <c r="V201" s="138">
        <f t="shared" si="143"/>
        <v>11.800000000000011</v>
      </c>
      <c r="W201" s="7">
        <v>500</v>
      </c>
      <c r="X201" s="138">
        <f t="shared" si="144"/>
        <v>23.600000000000023</v>
      </c>
      <c r="Y201" s="643" t="str">
        <f t="shared" si="128"/>
        <v xml:space="preserve">  </v>
      </c>
      <c r="Z201" s="1" t="s">
        <v>653</v>
      </c>
      <c r="AA201" s="7">
        <v>130.80000000000001</v>
      </c>
      <c r="AB201" s="7">
        <v>145.1</v>
      </c>
      <c r="AC201" s="138">
        <f t="shared" si="145"/>
        <v>14.299999999999983</v>
      </c>
      <c r="AD201" s="7">
        <v>430</v>
      </c>
      <c r="AE201" s="138">
        <f t="shared" si="146"/>
        <v>33.255813953488335</v>
      </c>
      <c r="AF201" s="643" t="str">
        <f t="shared" si="130"/>
        <v xml:space="preserve">  </v>
      </c>
      <c r="AG201" s="1" t="s">
        <v>653</v>
      </c>
      <c r="AH201" s="7">
        <v>133.9</v>
      </c>
      <c r="AI201" s="7">
        <v>145.4</v>
      </c>
      <c r="AJ201" s="138">
        <f t="shared" si="147"/>
        <v>11.5</v>
      </c>
      <c r="AK201" s="7">
        <v>500</v>
      </c>
      <c r="AL201" s="138">
        <f t="shared" si="148"/>
        <v>23</v>
      </c>
      <c r="AM201" s="643" t="str">
        <f t="shared" ref="AM201:AM264" si="177">IF(AJ201&lt;AM$5,"&lt;MDL",IF(AJ201&lt;AM$6,"E, &lt;RL",IF(AJ201&gt;AM$6,"  ",)))</f>
        <v xml:space="preserve">  </v>
      </c>
      <c r="AN201" s="192">
        <f t="shared" si="149"/>
        <v>26.618604651162787</v>
      </c>
      <c r="AO201" s="192">
        <f t="shared" si="150"/>
        <v>5.7558153629314219</v>
      </c>
      <c r="AP201" s="192">
        <f t="shared" si="166"/>
        <v>21.623279801332444</v>
      </c>
      <c r="AQ201" s="42">
        <f t="shared" si="151"/>
        <v>3</v>
      </c>
      <c r="AR201" s="643" t="str">
        <f t="shared" si="134"/>
        <v xml:space="preserve">  </v>
      </c>
      <c r="AS201" s="42"/>
      <c r="AT201" s="23" t="s">
        <v>191</v>
      </c>
      <c r="AU201" s="23" t="s">
        <v>191</v>
      </c>
      <c r="AV201" s="23" t="s">
        <v>191</v>
      </c>
      <c r="AW201" s="162" t="str">
        <f t="shared" si="152"/>
        <v xml:space="preserve">  </v>
      </c>
      <c r="AX201" s="643" t="str">
        <f t="shared" si="119"/>
        <v xml:space="preserve">  </v>
      </c>
      <c r="AY201" s="23" t="s">
        <v>191</v>
      </c>
      <c r="AZ201" s="23" t="s">
        <v>191</v>
      </c>
      <c r="BA201" s="23" t="s">
        <v>191</v>
      </c>
      <c r="BB201" s="162" t="str">
        <f t="shared" si="153"/>
        <v xml:space="preserve">  </v>
      </c>
      <c r="BC201" s="643" t="str">
        <f t="shared" si="121"/>
        <v xml:space="preserve">  </v>
      </c>
      <c r="BD201" s="794" t="s">
        <v>191</v>
      </c>
      <c r="BF201" s="24">
        <v>1.3382438322419821</v>
      </c>
      <c r="BG201" s="24"/>
      <c r="BH201" s="162" t="str">
        <f t="shared" si="154"/>
        <v xml:space="preserve">  </v>
      </c>
      <c r="BI201" s="643" t="str">
        <f t="shared" si="122"/>
        <v xml:space="preserve">  </v>
      </c>
      <c r="BK201" s="5">
        <v>0.15290443691583855</v>
      </c>
      <c r="BM201" s="162" t="str">
        <f t="shared" si="155"/>
        <v xml:space="preserve">  </v>
      </c>
      <c r="BN201" s="818" t="str">
        <f t="shared" si="123"/>
        <v xml:space="preserve">  </v>
      </c>
      <c r="BO201" s="942" t="str">
        <f t="shared" si="124"/>
        <v xml:space="preserve">  </v>
      </c>
      <c r="BP201" s="793">
        <f>BK201/BF201*100</f>
        <v>11.425753157380536</v>
      </c>
      <c r="BQ201" s="12">
        <v>398.68356042512204</v>
      </c>
      <c r="BR201" s="246"/>
      <c r="BS201" s="163" t="str">
        <f t="shared" si="156"/>
        <v xml:space="preserve">  </v>
      </c>
      <c r="BT201" s="818" t="str">
        <f t="shared" si="125"/>
        <v xml:space="preserve">  </v>
      </c>
      <c r="BU201" s="10">
        <f>BQ201*(X201/1000)</f>
        <v>9.4089320260328897</v>
      </c>
      <c r="BV201" s="246"/>
      <c r="BW201" s="163" t="str">
        <f t="shared" si="157"/>
        <v xml:space="preserve">  </v>
      </c>
      <c r="BX201" s="643" t="str">
        <f t="shared" si="136"/>
        <v xml:space="preserve">  </v>
      </c>
      <c r="BY201" s="8">
        <v>6.3925861684640006</v>
      </c>
      <c r="CA201" s="80">
        <v>1</v>
      </c>
      <c r="CB201" s="163" t="str">
        <f t="shared" si="158"/>
        <v xml:space="preserve">  </v>
      </c>
      <c r="CC201" s="643" t="str">
        <f t="shared" si="126"/>
        <v xml:space="preserve">  </v>
      </c>
      <c r="CD201" s="6">
        <f>BY201*(AE201/1000)</f>
        <v>0.21259065630008162</v>
      </c>
      <c r="CF201" s="174" t="str">
        <f t="shared" si="176"/>
        <v xml:space="preserve">  </v>
      </c>
      <c r="CG201" s="818" t="str">
        <f t="shared" si="127"/>
        <v xml:space="preserve">  </v>
      </c>
      <c r="CH201" s="829">
        <f>BY201/BQ201*100</f>
        <v>1.6034235677155821</v>
      </c>
      <c r="CI201" s="11">
        <v>14.181741274779361</v>
      </c>
      <c r="CK201" s="163" t="str">
        <f t="shared" si="167"/>
        <v xml:space="preserve">  </v>
      </c>
      <c r="CL201" s="643" t="str">
        <f t="shared" si="137"/>
        <v xml:space="preserve">  </v>
      </c>
      <c r="CM201" s="24">
        <f>CI201*(AL201/1000)</f>
        <v>0.32618004931992528</v>
      </c>
      <c r="CO201" s="174" t="str">
        <f t="shared" si="168"/>
        <v xml:space="preserve">  </v>
      </c>
      <c r="CP201" s="818" t="str">
        <f t="shared" si="138"/>
        <v xml:space="preserve">  </v>
      </c>
      <c r="CQ201" s="11">
        <f>CI201/BQ201*100</f>
        <v>3.5571422256932701</v>
      </c>
      <c r="CR201" s="61">
        <f>100*CM201/BU201</f>
        <v>3.4667064063959803</v>
      </c>
    </row>
    <row r="202" spans="1:97" ht="15" x14ac:dyDescent="0.25">
      <c r="A202" s="906" t="s">
        <v>2268</v>
      </c>
      <c r="B202" s="425" t="s">
        <v>1374</v>
      </c>
      <c r="C202" s="219" t="s">
        <v>599</v>
      </c>
      <c r="D202" s="219">
        <v>9</v>
      </c>
      <c r="E202" s="471"/>
      <c r="F202" s="472">
        <v>1</v>
      </c>
      <c r="G202" s="439">
        <v>384342121431801</v>
      </c>
      <c r="H202" s="451">
        <v>201204171205</v>
      </c>
      <c r="I202" s="451"/>
      <c r="J202" s="305" t="s">
        <v>654</v>
      </c>
      <c r="K202" s="923" t="s">
        <v>656</v>
      </c>
      <c r="L202" s="219" t="s">
        <v>656</v>
      </c>
      <c r="M202" s="219" t="s">
        <v>1762</v>
      </c>
      <c r="N202" s="219"/>
      <c r="O202" s="219"/>
      <c r="P202" s="332">
        <v>41016</v>
      </c>
      <c r="Q202" s="326">
        <v>0.50347222222222221</v>
      </c>
      <c r="R202" s="305" t="s">
        <v>655</v>
      </c>
      <c r="S202" s="23" t="s">
        <v>191</v>
      </c>
      <c r="T202" s="23" t="s">
        <v>191</v>
      </c>
      <c r="U202" s="23" t="s">
        <v>191</v>
      </c>
      <c r="V202" s="23" t="s">
        <v>191</v>
      </c>
      <c r="W202" s="23" t="s">
        <v>191</v>
      </c>
      <c r="X202" s="23" t="s">
        <v>191</v>
      </c>
      <c r="Y202" s="643" t="str">
        <f t="shared" ref="Y202:Y265" si="178">IF(V202&lt;Y$5,"&lt;MDL",IF(V202&lt;Y$6,"E, &lt;RL",IF(V202&gt;Y$6,"  ",)))</f>
        <v xml:space="preserve">  </v>
      </c>
      <c r="Z202" s="23" t="s">
        <v>191</v>
      </c>
      <c r="AA202" s="23" t="s">
        <v>191</v>
      </c>
      <c r="AB202" s="23" t="s">
        <v>191</v>
      </c>
      <c r="AC202" s="23" t="s">
        <v>191</v>
      </c>
      <c r="AD202" s="23" t="s">
        <v>191</v>
      </c>
      <c r="AE202" s="23" t="s">
        <v>191</v>
      </c>
      <c r="AF202" s="643" t="str">
        <f t="shared" ref="AF202:AF265" si="179">IF(AC202&lt;AF$5,"&lt;MDL",IF(AC202&lt;AF$6,"E, &lt;RL",IF(AC202&gt;AF$6,"  ",)))</f>
        <v xml:space="preserve">  </v>
      </c>
      <c r="AG202" s="23" t="s">
        <v>191</v>
      </c>
      <c r="AH202" s="23" t="s">
        <v>191</v>
      </c>
      <c r="AI202" s="23" t="s">
        <v>191</v>
      </c>
      <c r="AJ202" s="23" t="s">
        <v>191</v>
      </c>
      <c r="AK202" s="23" t="s">
        <v>191</v>
      </c>
      <c r="AL202" s="23" t="s">
        <v>191</v>
      </c>
      <c r="AM202" s="643" t="str">
        <f t="shared" si="177"/>
        <v xml:space="preserve">  </v>
      </c>
      <c r="AN202" s="244" t="s">
        <v>191</v>
      </c>
      <c r="AO202" s="244" t="s">
        <v>191</v>
      </c>
      <c r="AP202" s="244" t="s">
        <v>191</v>
      </c>
      <c r="AQ202" s="23" t="s">
        <v>191</v>
      </c>
      <c r="AR202" s="643" t="str">
        <f t="shared" ref="AR202:AR265" si="180">IF(AN202&lt;AR$5,"&lt;MDL",IF(AN202&lt;AR$6,"E, &lt;RL",IF(AN202&gt;AR$6,"  ",)))</f>
        <v xml:space="preserve">  </v>
      </c>
      <c r="AS202" s="23"/>
      <c r="AT202" s="54"/>
      <c r="AU202" s="11">
        <v>7.2472592458963181</v>
      </c>
      <c r="AV202" s="54"/>
      <c r="AW202" s="162" t="str">
        <f t="shared" si="152"/>
        <v xml:space="preserve">  </v>
      </c>
      <c r="AX202" s="643" t="str">
        <f t="shared" ref="AX202:AX265" si="181">IF(AU202&lt;AX$5,"&lt;MDL",IF(AU202&lt;AX$6,"E, &lt;RL",IF(AU202&gt;AX$6,"  ",)))</f>
        <v xml:space="preserve">  </v>
      </c>
      <c r="AY202" s="54"/>
      <c r="AZ202" s="5">
        <v>0.15678265523604235</v>
      </c>
      <c r="BB202" s="162" t="str">
        <f t="shared" si="153"/>
        <v xml:space="preserve">  </v>
      </c>
      <c r="BC202" s="643" t="str">
        <f t="shared" ref="BC202:BC265" si="182">IF(AZ202&lt;BC$5,"&lt;MDL",IF(AZ202&lt;BC$6,"E, &lt;RL",IF(AZ202&gt;BC$6,"  ",)))</f>
        <v xml:space="preserve">  </v>
      </c>
      <c r="BD202" s="793">
        <f t="shared" ref="BD202:BD207" si="183">AZ202/AU202*100</f>
        <v>2.1633371998499822</v>
      </c>
      <c r="BE202" s="23" t="s">
        <v>191</v>
      </c>
      <c r="BF202" s="23" t="s">
        <v>191</v>
      </c>
      <c r="BG202" s="23" t="s">
        <v>191</v>
      </c>
      <c r="BH202" s="162"/>
      <c r="BI202" s="643" t="str">
        <f t="shared" ref="BI202:BI265" si="184">IF(BF202&lt;BI$5,"&lt;MDL",IF(BF202&lt;BI$6,"E, &lt;RL",IF(BF202&gt;BI$6,"  ",)))</f>
        <v xml:space="preserve">  </v>
      </c>
      <c r="BJ202" s="23" t="s">
        <v>191</v>
      </c>
      <c r="BK202" s="23" t="s">
        <v>960</v>
      </c>
      <c r="BL202" s="23" t="s">
        <v>191</v>
      </c>
      <c r="BM202" s="162"/>
      <c r="BN202" s="818" t="str">
        <f t="shared" ref="BN202:BN265" si="185">IF(BK202&lt;BN$5,"&lt;MDL",IF(BK202&lt;BN$6,"E, &lt;RL",IF(BK202&gt;BN$6,"  ",)))</f>
        <v xml:space="preserve">  </v>
      </c>
      <c r="BO202" s="942" t="str">
        <f t="shared" ref="BO202:BO265" si="186">IF(BK202&lt;BO$5,"&lt;MDL",IF(BK202&lt;BO$6,"E, &lt;RL",IF(BK202&gt;BO$6,"  ",)))</f>
        <v xml:space="preserve">  </v>
      </c>
      <c r="BP202" s="794" t="s">
        <v>191</v>
      </c>
      <c r="BQ202" s="23"/>
      <c r="BR202" s="23" t="s">
        <v>191</v>
      </c>
      <c r="BS202" s="163"/>
      <c r="BT202" s="818"/>
      <c r="BU202" s="23" t="s">
        <v>191</v>
      </c>
      <c r="BV202" s="23" t="s">
        <v>191</v>
      </c>
      <c r="BW202" s="163" t="str">
        <f t="shared" si="157"/>
        <v xml:space="preserve">  </v>
      </c>
      <c r="BX202" s="643" t="str">
        <f t="shared" ref="BX202:BX265" si="187">IF(BU202&lt;BX$5,"&lt;MDL",IF(BU202&lt;BX$6,"E, &lt;RL",IF(BU202&gt;BX$6,"  ",)))</f>
        <v xml:space="preserve">  </v>
      </c>
      <c r="BY202" s="23"/>
      <c r="BZ202" s="23" t="s">
        <v>191</v>
      </c>
      <c r="CA202" s="80">
        <v>1</v>
      </c>
      <c r="CB202" s="163"/>
      <c r="CC202" s="643"/>
      <c r="CD202" s="23" t="s">
        <v>191</v>
      </c>
      <c r="CE202" s="23" t="s">
        <v>191</v>
      </c>
      <c r="CF202" s="174" t="str">
        <f t="shared" si="176"/>
        <v xml:space="preserve">  </v>
      </c>
      <c r="CG202" s="818" t="str">
        <f t="shared" ref="CG202:CG265" si="188">IF(CD202&lt;CG$5,"&lt;MDL",IF(CD202&lt;CG$6,"E, &lt;RL",IF(CD202&gt;CG$6,"  ",)))</f>
        <v xml:space="preserve">  </v>
      </c>
      <c r="CH202" s="794" t="s">
        <v>191</v>
      </c>
      <c r="CI202" s="23"/>
      <c r="CJ202" s="23" t="s">
        <v>191</v>
      </c>
      <c r="CK202" s="163"/>
      <c r="CL202" s="163"/>
      <c r="CM202" s="23" t="s">
        <v>191</v>
      </c>
      <c r="CN202" s="23" t="s">
        <v>191</v>
      </c>
      <c r="CO202" s="174" t="str">
        <f t="shared" si="168"/>
        <v xml:space="preserve">  </v>
      </c>
      <c r="CP202" s="818" t="str">
        <f t="shared" ref="CP202:CP265" si="189">IF(CM202&lt;CP$5,"&lt;MDL",IF(CM202&lt;CP$6,"E, &lt;RL",IF(CM202&gt;CP$6,"  ",)))</f>
        <v xml:space="preserve">  </v>
      </c>
      <c r="CQ202" s="23" t="s">
        <v>191</v>
      </c>
      <c r="CR202" s="61"/>
    </row>
    <row r="203" spans="1:97" ht="15" x14ac:dyDescent="0.25">
      <c r="A203" s="906" t="s">
        <v>2269</v>
      </c>
      <c r="B203" s="425" t="s">
        <v>1375</v>
      </c>
      <c r="C203" s="219" t="s">
        <v>599</v>
      </c>
      <c r="D203" s="219">
        <v>9</v>
      </c>
      <c r="E203" s="471"/>
      <c r="F203" s="472">
        <v>1</v>
      </c>
      <c r="G203" s="439">
        <v>384259121425801</v>
      </c>
      <c r="H203" s="451">
        <v>201204171240</v>
      </c>
      <c r="I203" s="451"/>
      <c r="J203" s="305" t="s">
        <v>657</v>
      </c>
      <c r="K203" s="911" t="s">
        <v>659</v>
      </c>
      <c r="L203" s="414" t="s">
        <v>659</v>
      </c>
      <c r="M203" s="219" t="s">
        <v>1724</v>
      </c>
      <c r="N203" s="219" t="s">
        <v>659</v>
      </c>
      <c r="O203" s="219"/>
      <c r="P203" s="332">
        <v>41016</v>
      </c>
      <c r="Q203" s="326">
        <v>0.52777777777777779</v>
      </c>
      <c r="R203" s="305" t="s">
        <v>658</v>
      </c>
      <c r="S203" s="23" t="s">
        <v>191</v>
      </c>
      <c r="T203" s="23" t="s">
        <v>191</v>
      </c>
      <c r="U203" s="23" t="s">
        <v>191</v>
      </c>
      <c r="V203" s="23" t="s">
        <v>191</v>
      </c>
      <c r="W203" s="23" t="s">
        <v>191</v>
      </c>
      <c r="X203" s="23" t="s">
        <v>191</v>
      </c>
      <c r="Y203" s="643" t="str">
        <f t="shared" si="178"/>
        <v xml:space="preserve">  </v>
      </c>
      <c r="Z203" s="23" t="s">
        <v>191</v>
      </c>
      <c r="AA203" s="23" t="s">
        <v>191</v>
      </c>
      <c r="AB203" s="23" t="s">
        <v>191</v>
      </c>
      <c r="AC203" s="23" t="s">
        <v>191</v>
      </c>
      <c r="AD203" s="23" t="s">
        <v>191</v>
      </c>
      <c r="AE203" s="23" t="s">
        <v>191</v>
      </c>
      <c r="AF203" s="643" t="str">
        <f t="shared" si="179"/>
        <v xml:space="preserve">  </v>
      </c>
      <c r="AG203" s="23" t="s">
        <v>191</v>
      </c>
      <c r="AH203" s="23" t="s">
        <v>191</v>
      </c>
      <c r="AI203" s="23" t="s">
        <v>191</v>
      </c>
      <c r="AJ203" s="23" t="s">
        <v>191</v>
      </c>
      <c r="AK203" s="23" t="s">
        <v>191</v>
      </c>
      <c r="AL203" s="23" t="s">
        <v>191</v>
      </c>
      <c r="AM203" s="643" t="str">
        <f t="shared" si="177"/>
        <v xml:space="preserve">  </v>
      </c>
      <c r="AN203" s="244" t="s">
        <v>191</v>
      </c>
      <c r="AO203" s="244" t="s">
        <v>191</v>
      </c>
      <c r="AP203" s="244" t="s">
        <v>191</v>
      </c>
      <c r="AQ203" s="23" t="s">
        <v>191</v>
      </c>
      <c r="AR203" s="643" t="str">
        <f t="shared" si="180"/>
        <v xml:space="preserve">  </v>
      </c>
      <c r="AS203" s="23"/>
      <c r="AT203" s="54"/>
      <c r="AU203" s="11">
        <v>3.4403380357344657</v>
      </c>
      <c r="AV203" s="54"/>
      <c r="AW203" s="162" t="str">
        <f t="shared" si="152"/>
        <v xml:space="preserve">  </v>
      </c>
      <c r="AX203" s="643" t="str">
        <f t="shared" si="181"/>
        <v xml:space="preserve">  </v>
      </c>
      <c r="AY203" s="54"/>
      <c r="AZ203" s="5">
        <v>1.8924395075333229E-2</v>
      </c>
      <c r="BB203" s="162" t="str">
        <f t="shared" si="153"/>
        <v xml:space="preserve">  </v>
      </c>
      <c r="BC203" s="643" t="str">
        <f t="shared" si="182"/>
        <v xml:space="preserve">  </v>
      </c>
      <c r="BD203" s="793">
        <f t="shared" si="183"/>
        <v>0.55007371016357487</v>
      </c>
      <c r="BE203" s="23" t="s">
        <v>191</v>
      </c>
      <c r="BF203" s="23" t="s">
        <v>191</v>
      </c>
      <c r="BG203" s="23" t="s">
        <v>191</v>
      </c>
      <c r="BH203" s="162"/>
      <c r="BI203" s="643" t="str">
        <f t="shared" si="184"/>
        <v xml:space="preserve">  </v>
      </c>
      <c r="BJ203" s="23" t="s">
        <v>191</v>
      </c>
      <c r="BK203" s="23" t="s">
        <v>960</v>
      </c>
      <c r="BL203" s="23" t="s">
        <v>191</v>
      </c>
      <c r="BM203" s="162"/>
      <c r="BN203" s="818" t="str">
        <f t="shared" si="185"/>
        <v xml:space="preserve">  </v>
      </c>
      <c r="BO203" s="942" t="str">
        <f t="shared" si="186"/>
        <v xml:space="preserve">  </v>
      </c>
      <c r="BP203" s="794" t="s">
        <v>191</v>
      </c>
      <c r="BQ203" s="23"/>
      <c r="BR203" s="23" t="s">
        <v>191</v>
      </c>
      <c r="BS203" s="163"/>
      <c r="BT203" s="818"/>
      <c r="BU203" s="23" t="s">
        <v>191</v>
      </c>
      <c r="BV203" s="23" t="s">
        <v>191</v>
      </c>
      <c r="BW203" s="163" t="str">
        <f t="shared" si="157"/>
        <v xml:space="preserve">  </v>
      </c>
      <c r="BX203" s="643" t="str">
        <f t="shared" si="187"/>
        <v xml:space="preserve">  </v>
      </c>
      <c r="BY203" s="23"/>
      <c r="BZ203" s="23" t="s">
        <v>191</v>
      </c>
      <c r="CA203" s="80">
        <v>1</v>
      </c>
      <c r="CB203" s="163"/>
      <c r="CC203" s="643"/>
      <c r="CD203" s="23" t="s">
        <v>191</v>
      </c>
      <c r="CE203" s="23" t="s">
        <v>191</v>
      </c>
      <c r="CF203" s="174" t="str">
        <f t="shared" si="176"/>
        <v xml:space="preserve">  </v>
      </c>
      <c r="CG203" s="818" t="str">
        <f t="shared" si="188"/>
        <v xml:space="preserve">  </v>
      </c>
      <c r="CH203" s="794" t="s">
        <v>191</v>
      </c>
      <c r="CI203" s="23"/>
      <c r="CJ203" s="23" t="s">
        <v>191</v>
      </c>
      <c r="CK203" s="163"/>
      <c r="CL203" s="163"/>
      <c r="CM203" s="23" t="s">
        <v>191</v>
      </c>
      <c r="CN203" s="23" t="s">
        <v>191</v>
      </c>
      <c r="CO203" s="174" t="str">
        <f t="shared" si="168"/>
        <v xml:space="preserve">  </v>
      </c>
      <c r="CP203" s="818" t="str">
        <f t="shared" si="189"/>
        <v xml:space="preserve">  </v>
      </c>
      <c r="CQ203" s="23" t="s">
        <v>191</v>
      </c>
      <c r="CR203" s="61"/>
    </row>
    <row r="204" spans="1:97" ht="15" x14ac:dyDescent="0.25">
      <c r="A204" s="906" t="s">
        <v>2270</v>
      </c>
      <c r="B204" s="390" t="s">
        <v>1376</v>
      </c>
      <c r="C204" s="18" t="s">
        <v>599</v>
      </c>
      <c r="D204" s="219">
        <v>9</v>
      </c>
      <c r="E204" s="471"/>
      <c r="F204" s="472">
        <v>1</v>
      </c>
      <c r="G204" s="419">
        <v>384135121425301</v>
      </c>
      <c r="H204" s="233">
        <v>201204191135</v>
      </c>
      <c r="I204" s="233"/>
      <c r="J204" s="20" t="s">
        <v>660</v>
      </c>
      <c r="K204" s="909" t="s">
        <v>1715</v>
      </c>
      <c r="L204" s="452" t="s">
        <v>1715</v>
      </c>
      <c r="M204" s="219" t="s">
        <v>1718</v>
      </c>
      <c r="N204" s="18" t="s">
        <v>662</v>
      </c>
      <c r="O204" s="18"/>
      <c r="P204" s="332">
        <v>41018</v>
      </c>
      <c r="Q204" s="459">
        <v>0.4826388888888889</v>
      </c>
      <c r="R204" s="20" t="s">
        <v>661</v>
      </c>
      <c r="S204" s="23" t="s">
        <v>191</v>
      </c>
      <c r="T204" s="23" t="s">
        <v>191</v>
      </c>
      <c r="U204" s="23" t="s">
        <v>191</v>
      </c>
      <c r="V204" s="23" t="s">
        <v>191</v>
      </c>
      <c r="W204" s="23" t="s">
        <v>191</v>
      </c>
      <c r="X204" s="23" t="s">
        <v>191</v>
      </c>
      <c r="Y204" s="643" t="str">
        <f t="shared" si="178"/>
        <v xml:space="preserve">  </v>
      </c>
      <c r="Z204" s="23" t="s">
        <v>191</v>
      </c>
      <c r="AA204" s="23" t="s">
        <v>191</v>
      </c>
      <c r="AB204" s="23" t="s">
        <v>191</v>
      </c>
      <c r="AC204" s="23" t="s">
        <v>191</v>
      </c>
      <c r="AD204" s="23" t="s">
        <v>191</v>
      </c>
      <c r="AE204" s="23" t="s">
        <v>191</v>
      </c>
      <c r="AF204" s="643" t="str">
        <f t="shared" si="179"/>
        <v xml:space="preserve">  </v>
      </c>
      <c r="AG204" s="23" t="s">
        <v>191</v>
      </c>
      <c r="AH204" s="23" t="s">
        <v>191</v>
      </c>
      <c r="AI204" s="23" t="s">
        <v>191</v>
      </c>
      <c r="AJ204" s="23" t="s">
        <v>191</v>
      </c>
      <c r="AK204" s="23" t="s">
        <v>191</v>
      </c>
      <c r="AL204" s="23" t="s">
        <v>191</v>
      </c>
      <c r="AM204" s="643" t="str">
        <f t="shared" si="177"/>
        <v xml:space="preserve">  </v>
      </c>
      <c r="AN204" s="244" t="s">
        <v>191</v>
      </c>
      <c r="AO204" s="244" t="s">
        <v>191</v>
      </c>
      <c r="AP204" s="244" t="s">
        <v>191</v>
      </c>
      <c r="AQ204" s="23" t="s">
        <v>191</v>
      </c>
      <c r="AR204" s="643" t="str">
        <f t="shared" si="180"/>
        <v xml:space="preserve">  </v>
      </c>
      <c r="AS204" s="23"/>
      <c r="AT204" s="140"/>
      <c r="AU204" s="26">
        <v>2.9925602781217329</v>
      </c>
      <c r="AV204" s="140"/>
      <c r="AW204" s="162" t="str">
        <f t="shared" si="152"/>
        <v xml:space="preserve">  </v>
      </c>
      <c r="AX204" s="643" t="str">
        <f t="shared" si="181"/>
        <v xml:space="preserve">  </v>
      </c>
      <c r="AY204" s="140"/>
      <c r="AZ204" s="99">
        <v>0.11879887803644848</v>
      </c>
      <c r="BA204" s="15"/>
      <c r="BB204" s="162" t="str">
        <f t="shared" si="153"/>
        <v xml:space="preserve">  </v>
      </c>
      <c r="BC204" s="643" t="str">
        <f t="shared" si="182"/>
        <v xml:space="preserve">  </v>
      </c>
      <c r="BD204" s="798">
        <f t="shared" si="183"/>
        <v>3.9698073554265063</v>
      </c>
      <c r="BE204" s="23" t="s">
        <v>191</v>
      </c>
      <c r="BF204" s="23" t="s">
        <v>191</v>
      </c>
      <c r="BG204" s="23" t="s">
        <v>191</v>
      </c>
      <c r="BH204" s="162"/>
      <c r="BI204" s="643" t="str">
        <f t="shared" si="184"/>
        <v xml:space="preserve">  </v>
      </c>
      <c r="BJ204" s="23" t="s">
        <v>191</v>
      </c>
      <c r="BK204" s="23" t="s">
        <v>960</v>
      </c>
      <c r="BL204" s="23" t="s">
        <v>191</v>
      </c>
      <c r="BM204" s="162"/>
      <c r="BN204" s="818" t="str">
        <f t="shared" si="185"/>
        <v xml:space="preserve">  </v>
      </c>
      <c r="BO204" s="942" t="str">
        <f t="shared" si="186"/>
        <v xml:space="preserve">  </v>
      </c>
      <c r="BP204" s="794" t="s">
        <v>191</v>
      </c>
      <c r="BQ204" s="23"/>
      <c r="BR204" s="23" t="s">
        <v>191</v>
      </c>
      <c r="BS204" s="163"/>
      <c r="BT204" s="818"/>
      <c r="BU204" s="23" t="s">
        <v>191</v>
      </c>
      <c r="BV204" s="23" t="s">
        <v>191</v>
      </c>
      <c r="BW204" s="163" t="str">
        <f t="shared" si="157"/>
        <v xml:space="preserve">  </v>
      </c>
      <c r="BX204" s="643" t="str">
        <f t="shared" si="187"/>
        <v xml:space="preserve">  </v>
      </c>
      <c r="BY204" s="23"/>
      <c r="BZ204" s="23" t="s">
        <v>191</v>
      </c>
      <c r="CA204" s="176">
        <v>1</v>
      </c>
      <c r="CB204" s="163"/>
      <c r="CC204" s="643"/>
      <c r="CD204" s="23" t="s">
        <v>191</v>
      </c>
      <c r="CE204" s="23" t="s">
        <v>191</v>
      </c>
      <c r="CF204" s="174" t="str">
        <f t="shared" si="176"/>
        <v xml:space="preserve">  </v>
      </c>
      <c r="CG204" s="818" t="str">
        <f t="shared" si="188"/>
        <v xml:space="preserve">  </v>
      </c>
      <c r="CH204" s="794" t="s">
        <v>191</v>
      </c>
      <c r="CI204" s="23"/>
      <c r="CJ204" s="23" t="s">
        <v>191</v>
      </c>
      <c r="CK204" s="163"/>
      <c r="CL204" s="163"/>
      <c r="CM204" s="23" t="s">
        <v>191</v>
      </c>
      <c r="CN204" s="23" t="s">
        <v>191</v>
      </c>
      <c r="CO204" s="174" t="str">
        <f t="shared" si="168"/>
        <v xml:space="preserve">  </v>
      </c>
      <c r="CP204" s="818" t="str">
        <f t="shared" si="189"/>
        <v xml:space="preserve">  </v>
      </c>
      <c r="CQ204" s="23" t="s">
        <v>191</v>
      </c>
      <c r="CR204" s="222"/>
      <c r="CS204" s="140"/>
    </row>
    <row r="205" spans="1:97" ht="15" x14ac:dyDescent="0.25">
      <c r="A205" s="906" t="s">
        <v>2271</v>
      </c>
      <c r="B205" s="425" t="s">
        <v>1377</v>
      </c>
      <c r="C205" s="219" t="s">
        <v>599</v>
      </c>
      <c r="D205" s="219">
        <v>9</v>
      </c>
      <c r="E205" s="471"/>
      <c r="F205" s="472">
        <v>1</v>
      </c>
      <c r="G205" s="439">
        <v>384113121425401</v>
      </c>
      <c r="H205" s="451">
        <v>201204191200</v>
      </c>
      <c r="I205" s="451"/>
      <c r="J205" s="305" t="s">
        <v>663</v>
      </c>
      <c r="K205" s="911" t="s">
        <v>1688</v>
      </c>
      <c r="L205" s="414" t="s">
        <v>895</v>
      </c>
      <c r="M205" s="219" t="s">
        <v>665</v>
      </c>
      <c r="N205" s="219"/>
      <c r="O205" s="219"/>
      <c r="P205" s="332">
        <v>41018</v>
      </c>
      <c r="Q205" s="326">
        <v>0.5</v>
      </c>
      <c r="R205" s="305" t="s">
        <v>664</v>
      </c>
      <c r="S205" s="23" t="s">
        <v>191</v>
      </c>
      <c r="T205" s="23" t="s">
        <v>191</v>
      </c>
      <c r="U205" s="23" t="s">
        <v>191</v>
      </c>
      <c r="V205" s="23" t="s">
        <v>191</v>
      </c>
      <c r="W205" s="23" t="s">
        <v>191</v>
      </c>
      <c r="X205" s="23" t="s">
        <v>191</v>
      </c>
      <c r="Y205" s="643" t="str">
        <f t="shared" si="178"/>
        <v xml:space="preserve">  </v>
      </c>
      <c r="Z205" s="23" t="s">
        <v>191</v>
      </c>
      <c r="AA205" s="23" t="s">
        <v>191</v>
      </c>
      <c r="AB205" s="23" t="s">
        <v>191</v>
      </c>
      <c r="AC205" s="23" t="s">
        <v>191</v>
      </c>
      <c r="AD205" s="23" t="s">
        <v>191</v>
      </c>
      <c r="AE205" s="23" t="s">
        <v>191</v>
      </c>
      <c r="AF205" s="643" t="str">
        <f t="shared" si="179"/>
        <v xml:space="preserve">  </v>
      </c>
      <c r="AG205" s="23" t="s">
        <v>191</v>
      </c>
      <c r="AH205" s="23" t="s">
        <v>191</v>
      </c>
      <c r="AI205" s="23" t="s">
        <v>191</v>
      </c>
      <c r="AJ205" s="23" t="s">
        <v>191</v>
      </c>
      <c r="AK205" s="23" t="s">
        <v>191</v>
      </c>
      <c r="AL205" s="23" t="s">
        <v>191</v>
      </c>
      <c r="AM205" s="643" t="str">
        <f t="shared" si="177"/>
        <v xml:space="preserve">  </v>
      </c>
      <c r="AN205" s="244" t="s">
        <v>191</v>
      </c>
      <c r="AO205" s="244" t="s">
        <v>191</v>
      </c>
      <c r="AP205" s="244" t="s">
        <v>191</v>
      </c>
      <c r="AQ205" s="23" t="s">
        <v>191</v>
      </c>
      <c r="AR205" s="643" t="str">
        <f t="shared" si="180"/>
        <v xml:space="preserve">  </v>
      </c>
      <c r="AS205" s="23"/>
      <c r="AT205" s="54"/>
      <c r="AU205" s="11">
        <v>5.5896438323292692</v>
      </c>
      <c r="AV205" s="54"/>
      <c r="AW205" s="162" t="str">
        <f t="shared" si="152"/>
        <v xml:space="preserve">  </v>
      </c>
      <c r="AX205" s="643" t="str">
        <f t="shared" si="181"/>
        <v xml:space="preserve">  </v>
      </c>
      <c r="AY205" s="54"/>
      <c r="AZ205" s="5">
        <v>7.4777045302433995E-2</v>
      </c>
      <c r="BB205" s="162" t="str">
        <f t="shared" si="153"/>
        <v xml:space="preserve">  </v>
      </c>
      <c r="BC205" s="643" t="str">
        <f t="shared" si="182"/>
        <v xml:space="preserve">  </v>
      </c>
      <c r="BD205" s="793">
        <f t="shared" si="183"/>
        <v>1.3377783548558144</v>
      </c>
      <c r="BE205" s="23" t="s">
        <v>191</v>
      </c>
      <c r="BF205" s="23" t="s">
        <v>191</v>
      </c>
      <c r="BG205" s="23" t="s">
        <v>191</v>
      </c>
      <c r="BH205" s="162"/>
      <c r="BI205" s="643" t="str">
        <f t="shared" si="184"/>
        <v xml:space="preserve">  </v>
      </c>
      <c r="BJ205" s="23" t="s">
        <v>191</v>
      </c>
      <c r="BK205" s="23" t="s">
        <v>960</v>
      </c>
      <c r="BL205" s="23" t="s">
        <v>191</v>
      </c>
      <c r="BM205" s="162"/>
      <c r="BN205" s="818" t="str">
        <f t="shared" si="185"/>
        <v xml:space="preserve">  </v>
      </c>
      <c r="BO205" s="942" t="str">
        <f t="shared" si="186"/>
        <v xml:space="preserve">  </v>
      </c>
      <c r="BP205" s="794" t="s">
        <v>191</v>
      </c>
      <c r="BQ205" s="23"/>
      <c r="BR205" s="23" t="s">
        <v>191</v>
      </c>
      <c r="BS205" s="163"/>
      <c r="BT205" s="818"/>
      <c r="BU205" s="23" t="s">
        <v>191</v>
      </c>
      <c r="BV205" s="23" t="s">
        <v>191</v>
      </c>
      <c r="BW205" s="163" t="str">
        <f t="shared" si="157"/>
        <v xml:space="preserve">  </v>
      </c>
      <c r="BX205" s="643" t="str">
        <f t="shared" si="187"/>
        <v xml:space="preserve">  </v>
      </c>
      <c r="BY205" s="23"/>
      <c r="BZ205" s="23" t="s">
        <v>191</v>
      </c>
      <c r="CA205" s="80">
        <v>1</v>
      </c>
      <c r="CB205" s="163"/>
      <c r="CC205" s="643"/>
      <c r="CD205" s="23" t="s">
        <v>191</v>
      </c>
      <c r="CE205" s="23" t="s">
        <v>191</v>
      </c>
      <c r="CF205" s="174" t="str">
        <f t="shared" si="176"/>
        <v xml:space="preserve">  </v>
      </c>
      <c r="CG205" s="818" t="str">
        <f t="shared" si="188"/>
        <v xml:space="preserve">  </v>
      </c>
      <c r="CH205" s="794" t="s">
        <v>191</v>
      </c>
      <c r="CI205" s="23"/>
      <c r="CJ205" s="23" t="s">
        <v>191</v>
      </c>
      <c r="CK205" s="163"/>
      <c r="CL205" s="163"/>
      <c r="CM205" s="23" t="s">
        <v>191</v>
      </c>
      <c r="CN205" s="23" t="s">
        <v>191</v>
      </c>
      <c r="CO205" s="174" t="str">
        <f t="shared" si="168"/>
        <v xml:space="preserve">  </v>
      </c>
      <c r="CP205" s="818" t="str">
        <f t="shared" si="189"/>
        <v xml:space="preserve">  </v>
      </c>
      <c r="CQ205" s="23" t="s">
        <v>191</v>
      </c>
      <c r="CR205" s="61"/>
    </row>
    <row r="206" spans="1:97" ht="15" x14ac:dyDescent="0.25">
      <c r="A206" s="906" t="s">
        <v>2272</v>
      </c>
      <c r="B206" s="425" t="s">
        <v>1378</v>
      </c>
      <c r="C206" s="305" t="s">
        <v>599</v>
      </c>
      <c r="D206" s="219">
        <v>9</v>
      </c>
      <c r="E206" s="471"/>
      <c r="F206" s="472">
        <v>1</v>
      </c>
      <c r="G206" s="439">
        <v>384046121423701</v>
      </c>
      <c r="H206" s="451">
        <v>201204191230</v>
      </c>
      <c r="I206" s="451"/>
      <c r="J206" s="305" t="s">
        <v>666</v>
      </c>
      <c r="K206" s="911" t="s">
        <v>1697</v>
      </c>
      <c r="L206" s="414" t="s">
        <v>895</v>
      </c>
      <c r="M206" s="219" t="s">
        <v>668</v>
      </c>
      <c r="N206" s="219"/>
      <c r="O206" s="219"/>
      <c r="P206" s="332">
        <v>41018</v>
      </c>
      <c r="Q206" s="326">
        <v>0.52083333333333337</v>
      </c>
      <c r="R206" s="305" t="s">
        <v>667</v>
      </c>
      <c r="S206" s="23" t="s">
        <v>191</v>
      </c>
      <c r="T206" s="23" t="s">
        <v>191</v>
      </c>
      <c r="U206" s="23" t="s">
        <v>191</v>
      </c>
      <c r="V206" s="23" t="s">
        <v>191</v>
      </c>
      <c r="W206" s="23" t="s">
        <v>191</v>
      </c>
      <c r="X206" s="23" t="s">
        <v>191</v>
      </c>
      <c r="Y206" s="643" t="str">
        <f t="shared" si="178"/>
        <v xml:space="preserve">  </v>
      </c>
      <c r="Z206" s="23" t="s">
        <v>191</v>
      </c>
      <c r="AA206" s="23" t="s">
        <v>191</v>
      </c>
      <c r="AB206" s="23" t="s">
        <v>191</v>
      </c>
      <c r="AC206" s="23" t="s">
        <v>191</v>
      </c>
      <c r="AD206" s="23" t="s">
        <v>191</v>
      </c>
      <c r="AE206" s="23" t="s">
        <v>191</v>
      </c>
      <c r="AF206" s="643" t="str">
        <f t="shared" si="179"/>
        <v xml:space="preserve">  </v>
      </c>
      <c r="AG206" s="23" t="s">
        <v>191</v>
      </c>
      <c r="AH206" s="23" t="s">
        <v>191</v>
      </c>
      <c r="AI206" s="23" t="s">
        <v>191</v>
      </c>
      <c r="AJ206" s="23" t="s">
        <v>191</v>
      </c>
      <c r="AK206" s="23" t="s">
        <v>191</v>
      </c>
      <c r="AL206" s="23" t="s">
        <v>191</v>
      </c>
      <c r="AM206" s="643" t="str">
        <f t="shared" si="177"/>
        <v xml:space="preserve">  </v>
      </c>
      <c r="AN206" s="244" t="s">
        <v>191</v>
      </c>
      <c r="AO206" s="244" t="s">
        <v>191</v>
      </c>
      <c r="AP206" s="244" t="s">
        <v>191</v>
      </c>
      <c r="AQ206" s="23" t="s">
        <v>191</v>
      </c>
      <c r="AR206" s="643" t="str">
        <f t="shared" si="180"/>
        <v xml:space="preserve">  </v>
      </c>
      <c r="AS206" s="23"/>
      <c r="AT206" s="54"/>
      <c r="AU206" s="11">
        <v>3.9709370622643645</v>
      </c>
      <c r="AV206" s="54"/>
      <c r="AW206" s="162" t="str">
        <f t="shared" si="152"/>
        <v xml:space="preserve">  </v>
      </c>
      <c r="AX206" s="643" t="str">
        <f t="shared" si="181"/>
        <v xml:space="preserve">  </v>
      </c>
      <c r="AY206" s="54"/>
      <c r="AZ206" s="5">
        <v>9.0703389194309564E-2</v>
      </c>
      <c r="BB206" s="162" t="str">
        <f t="shared" si="153"/>
        <v xml:space="preserve">  </v>
      </c>
      <c r="BC206" s="643" t="str">
        <f t="shared" si="182"/>
        <v xml:space="preserve">  </v>
      </c>
      <c r="BD206" s="793">
        <f t="shared" si="183"/>
        <v>2.2841809822739267</v>
      </c>
      <c r="BE206" s="23" t="s">
        <v>191</v>
      </c>
      <c r="BF206" s="23" t="s">
        <v>191</v>
      </c>
      <c r="BG206" s="23" t="s">
        <v>191</v>
      </c>
      <c r="BH206" s="162"/>
      <c r="BI206" s="643" t="str">
        <f t="shared" si="184"/>
        <v xml:space="preserve">  </v>
      </c>
      <c r="BJ206" s="23" t="s">
        <v>191</v>
      </c>
      <c r="BK206" s="23" t="s">
        <v>960</v>
      </c>
      <c r="BL206" s="23" t="s">
        <v>191</v>
      </c>
      <c r="BM206" s="162"/>
      <c r="BN206" s="818" t="str">
        <f t="shared" si="185"/>
        <v xml:space="preserve">  </v>
      </c>
      <c r="BO206" s="942" t="str">
        <f t="shared" si="186"/>
        <v xml:space="preserve">  </v>
      </c>
      <c r="BP206" s="794" t="s">
        <v>191</v>
      </c>
      <c r="BQ206" s="23"/>
      <c r="BR206" s="23" t="s">
        <v>191</v>
      </c>
      <c r="BS206" s="163"/>
      <c r="BT206" s="818"/>
      <c r="BU206" s="23" t="s">
        <v>191</v>
      </c>
      <c r="BV206" s="23" t="s">
        <v>191</v>
      </c>
      <c r="BW206" s="163" t="str">
        <f t="shared" si="157"/>
        <v xml:space="preserve">  </v>
      </c>
      <c r="BX206" s="643" t="str">
        <f t="shared" si="187"/>
        <v xml:space="preserve">  </v>
      </c>
      <c r="BY206" s="23"/>
      <c r="BZ206" s="23" t="s">
        <v>191</v>
      </c>
      <c r="CA206" s="80">
        <v>1</v>
      </c>
      <c r="CB206" s="163"/>
      <c r="CC206" s="643"/>
      <c r="CD206" s="23" t="s">
        <v>191</v>
      </c>
      <c r="CE206" s="23" t="s">
        <v>191</v>
      </c>
      <c r="CF206" s="174" t="str">
        <f t="shared" si="176"/>
        <v xml:space="preserve">  </v>
      </c>
      <c r="CG206" s="818" t="str">
        <f t="shared" si="188"/>
        <v xml:space="preserve">  </v>
      </c>
      <c r="CH206" s="794" t="s">
        <v>191</v>
      </c>
      <c r="CI206" s="23"/>
      <c r="CJ206" s="23" t="s">
        <v>191</v>
      </c>
      <c r="CK206" s="163"/>
      <c r="CL206" s="163"/>
      <c r="CM206" s="23" t="s">
        <v>191</v>
      </c>
      <c r="CN206" s="23" t="s">
        <v>191</v>
      </c>
      <c r="CO206" s="174" t="str">
        <f t="shared" si="168"/>
        <v xml:space="preserve">  </v>
      </c>
      <c r="CP206" s="818" t="str">
        <f t="shared" si="189"/>
        <v xml:space="preserve">  </v>
      </c>
      <c r="CQ206" s="23" t="s">
        <v>191</v>
      </c>
      <c r="CR206" s="61"/>
    </row>
    <row r="207" spans="1:97" ht="15" x14ac:dyDescent="0.25">
      <c r="A207" s="906" t="s">
        <v>2273</v>
      </c>
      <c r="B207" s="425" t="s">
        <v>1379</v>
      </c>
      <c r="C207" s="219" t="s">
        <v>599</v>
      </c>
      <c r="D207" s="219">
        <v>9</v>
      </c>
      <c r="E207" s="471"/>
      <c r="F207" s="472">
        <v>1</v>
      </c>
      <c r="G207" s="439">
        <v>384107121403101</v>
      </c>
      <c r="H207" s="451">
        <v>201204191415</v>
      </c>
      <c r="I207" s="451"/>
      <c r="J207" s="305" t="s">
        <v>669</v>
      </c>
      <c r="K207" s="911" t="s">
        <v>1687</v>
      </c>
      <c r="L207" s="414" t="s">
        <v>1687</v>
      </c>
      <c r="M207" s="219" t="s">
        <v>671</v>
      </c>
      <c r="N207" s="219"/>
      <c r="O207" s="219"/>
      <c r="P207" s="332">
        <v>41018</v>
      </c>
      <c r="Q207" s="326">
        <v>0.59375</v>
      </c>
      <c r="R207" s="305" t="s">
        <v>670</v>
      </c>
      <c r="S207" s="23" t="s">
        <v>191</v>
      </c>
      <c r="T207" s="23" t="s">
        <v>191</v>
      </c>
      <c r="U207" s="23" t="s">
        <v>191</v>
      </c>
      <c r="V207" s="23" t="s">
        <v>191</v>
      </c>
      <c r="W207" s="23" t="s">
        <v>191</v>
      </c>
      <c r="X207" s="23" t="s">
        <v>191</v>
      </c>
      <c r="Y207" s="643" t="str">
        <f t="shared" si="178"/>
        <v xml:space="preserve">  </v>
      </c>
      <c r="Z207" s="23" t="s">
        <v>191</v>
      </c>
      <c r="AA207" s="23" t="s">
        <v>191</v>
      </c>
      <c r="AB207" s="23" t="s">
        <v>191</v>
      </c>
      <c r="AC207" s="23" t="s">
        <v>191</v>
      </c>
      <c r="AD207" s="23" t="s">
        <v>191</v>
      </c>
      <c r="AE207" s="23" t="s">
        <v>191</v>
      </c>
      <c r="AF207" s="643" t="str">
        <f t="shared" si="179"/>
        <v xml:space="preserve">  </v>
      </c>
      <c r="AG207" s="23" t="s">
        <v>191</v>
      </c>
      <c r="AH207" s="23" t="s">
        <v>191</v>
      </c>
      <c r="AI207" s="23" t="s">
        <v>191</v>
      </c>
      <c r="AJ207" s="23" t="s">
        <v>191</v>
      </c>
      <c r="AK207" s="23" t="s">
        <v>191</v>
      </c>
      <c r="AL207" s="23" t="s">
        <v>191</v>
      </c>
      <c r="AM207" s="643" t="str">
        <f t="shared" si="177"/>
        <v xml:space="preserve">  </v>
      </c>
      <c r="AN207" s="244" t="s">
        <v>191</v>
      </c>
      <c r="AO207" s="244" t="s">
        <v>191</v>
      </c>
      <c r="AP207" s="244" t="s">
        <v>191</v>
      </c>
      <c r="AQ207" s="23" t="s">
        <v>191</v>
      </c>
      <c r="AR207" s="643" t="str">
        <f t="shared" si="180"/>
        <v xml:space="preserve">  </v>
      </c>
      <c r="AS207" s="23"/>
      <c r="AT207" s="54"/>
      <c r="AU207" s="11">
        <v>23.529472137811762</v>
      </c>
      <c r="AV207" s="54"/>
      <c r="AW207" s="162" t="str">
        <f t="shared" si="152"/>
        <v xml:space="preserve">  </v>
      </c>
      <c r="AX207" s="643" t="str">
        <f t="shared" si="181"/>
        <v xml:space="preserve">  </v>
      </c>
      <c r="AY207" s="54"/>
      <c r="AZ207" s="5">
        <v>0.70367890059816984</v>
      </c>
      <c r="BB207" s="162" t="str">
        <f t="shared" si="153"/>
        <v xml:space="preserve">  </v>
      </c>
      <c r="BC207" s="643" t="str">
        <f t="shared" si="182"/>
        <v xml:space="preserve">  </v>
      </c>
      <c r="BD207" s="793">
        <f t="shared" si="183"/>
        <v>2.9906276540193217</v>
      </c>
      <c r="BE207" s="23" t="s">
        <v>191</v>
      </c>
      <c r="BF207" s="23" t="s">
        <v>191</v>
      </c>
      <c r="BG207" s="23" t="s">
        <v>191</v>
      </c>
      <c r="BH207" s="162"/>
      <c r="BI207" s="643" t="str">
        <f t="shared" si="184"/>
        <v xml:space="preserve">  </v>
      </c>
      <c r="BJ207" s="23" t="s">
        <v>191</v>
      </c>
      <c r="BK207" s="23" t="s">
        <v>960</v>
      </c>
      <c r="BL207" s="23" t="s">
        <v>191</v>
      </c>
      <c r="BM207" s="162"/>
      <c r="BN207" s="818" t="str">
        <f t="shared" si="185"/>
        <v xml:space="preserve">  </v>
      </c>
      <c r="BO207" s="942" t="str">
        <f t="shared" si="186"/>
        <v xml:space="preserve">  </v>
      </c>
      <c r="BP207" s="794" t="s">
        <v>191</v>
      </c>
      <c r="BQ207" s="23"/>
      <c r="BR207" s="23" t="s">
        <v>191</v>
      </c>
      <c r="BS207" s="163"/>
      <c r="BT207" s="818"/>
      <c r="BU207" s="23" t="s">
        <v>191</v>
      </c>
      <c r="BV207" s="23" t="s">
        <v>191</v>
      </c>
      <c r="BW207" s="163" t="str">
        <f t="shared" si="157"/>
        <v xml:space="preserve">  </v>
      </c>
      <c r="BX207" s="643" t="str">
        <f t="shared" si="187"/>
        <v xml:space="preserve">  </v>
      </c>
      <c r="BY207" s="23"/>
      <c r="BZ207" s="23" t="s">
        <v>191</v>
      </c>
      <c r="CA207" s="80">
        <v>1</v>
      </c>
      <c r="CB207" s="163"/>
      <c r="CC207" s="643"/>
      <c r="CD207" s="23" t="s">
        <v>191</v>
      </c>
      <c r="CE207" s="23" t="s">
        <v>191</v>
      </c>
      <c r="CF207" s="174" t="str">
        <f t="shared" si="176"/>
        <v xml:space="preserve">  </v>
      </c>
      <c r="CG207" s="818" t="str">
        <f t="shared" si="188"/>
        <v xml:space="preserve">  </v>
      </c>
      <c r="CH207" s="794" t="s">
        <v>191</v>
      </c>
      <c r="CI207" s="23"/>
      <c r="CJ207" s="23" t="s">
        <v>191</v>
      </c>
      <c r="CK207" s="163"/>
      <c r="CL207" s="163"/>
      <c r="CM207" s="23" t="s">
        <v>191</v>
      </c>
      <c r="CN207" s="23" t="s">
        <v>191</v>
      </c>
      <c r="CO207" s="174" t="str">
        <f t="shared" si="168"/>
        <v xml:space="preserve">  </v>
      </c>
      <c r="CP207" s="818" t="str">
        <f t="shared" si="189"/>
        <v xml:space="preserve">  </v>
      </c>
      <c r="CQ207" s="23" t="s">
        <v>191</v>
      </c>
      <c r="CR207" s="61"/>
    </row>
    <row r="208" spans="1:97" ht="30" x14ac:dyDescent="0.25">
      <c r="A208" s="906" t="s">
        <v>2274</v>
      </c>
      <c r="B208" s="425" t="s">
        <v>1380</v>
      </c>
      <c r="C208" s="219" t="s">
        <v>599</v>
      </c>
      <c r="D208" s="219">
        <v>9</v>
      </c>
      <c r="E208" s="471"/>
      <c r="F208" s="472">
        <v>1</v>
      </c>
      <c r="G208" s="419">
        <v>11452600</v>
      </c>
      <c r="H208" s="419">
        <v>201212010910</v>
      </c>
      <c r="I208" s="419"/>
      <c r="J208" s="305" t="s">
        <v>740</v>
      </c>
      <c r="K208" s="926" t="s">
        <v>2614</v>
      </c>
      <c r="L208" s="413" t="s">
        <v>1694</v>
      </c>
      <c r="M208" s="219" t="s">
        <v>550</v>
      </c>
      <c r="N208" s="219"/>
      <c r="O208" s="219"/>
      <c r="P208" s="332">
        <v>41244</v>
      </c>
      <c r="Q208" s="326">
        <v>0.38194444444444442</v>
      </c>
      <c r="R208" s="305" t="s">
        <v>797</v>
      </c>
      <c r="S208" s="548" t="s">
        <v>797</v>
      </c>
      <c r="T208" s="488">
        <v>133.9</v>
      </c>
      <c r="U208" s="528">
        <v>167.8</v>
      </c>
      <c r="V208" s="138">
        <f t="shared" ref="V208:V271" si="190">U208-T208</f>
        <v>33.900000000000006</v>
      </c>
      <c r="W208" s="528">
        <v>55</v>
      </c>
      <c r="X208" s="138">
        <f t="shared" ref="X208:X271" si="191">V208/(W208/1000)</f>
        <v>616.36363636363649</v>
      </c>
      <c r="Y208" s="643" t="str">
        <f t="shared" si="178"/>
        <v xml:space="preserve">  </v>
      </c>
      <c r="Z208" s="548" t="s">
        <v>797</v>
      </c>
      <c r="AA208" s="488">
        <v>133.69999999999999</v>
      </c>
      <c r="AB208" s="528">
        <v>188.9</v>
      </c>
      <c r="AC208" s="138">
        <f t="shared" ref="AC208:AC271" si="192">AB208-AA208</f>
        <v>55.200000000000017</v>
      </c>
      <c r="AD208" s="528">
        <v>50</v>
      </c>
      <c r="AE208" s="138">
        <f t="shared" ref="AE208:AE234" si="193">AC208/(AD208/1000)</f>
        <v>1104.0000000000002</v>
      </c>
      <c r="AF208" s="643" t="str">
        <f t="shared" si="179"/>
        <v xml:space="preserve">  </v>
      </c>
      <c r="AG208" s="548" t="s">
        <v>797</v>
      </c>
      <c r="AH208" s="488">
        <v>133</v>
      </c>
      <c r="AI208" s="528">
        <v>167.1</v>
      </c>
      <c r="AJ208" s="138">
        <f t="shared" ref="AJ208:AJ271" si="194">AI208-AH208</f>
        <v>34.099999999999994</v>
      </c>
      <c r="AK208" s="528">
        <v>33</v>
      </c>
      <c r="AL208" s="138">
        <f>AJ208/(AK208/1000)</f>
        <v>1033.333333333333</v>
      </c>
      <c r="AM208" s="643" t="str">
        <f t="shared" si="177"/>
        <v xml:space="preserve">  </v>
      </c>
      <c r="AN208" s="192">
        <f>AVERAGE(X208,AE208,AL208)</f>
        <v>917.89898989898995</v>
      </c>
      <c r="AO208" s="192">
        <f>STDEV(X208,AE208,AL208)</f>
        <v>263.51683346270715</v>
      </c>
      <c r="AP208" s="192">
        <f>AO208/AN208*100</f>
        <v>28.70869631218418</v>
      </c>
      <c r="AQ208" s="42">
        <f>COUNT(X208,AE208,AL208)</f>
        <v>3</v>
      </c>
      <c r="AR208" s="643" t="str">
        <f t="shared" si="180"/>
        <v xml:space="preserve">  </v>
      </c>
      <c r="AS208" s="42"/>
      <c r="AT208" s="23" t="s">
        <v>191</v>
      </c>
      <c r="AU208" s="23" t="s">
        <v>191</v>
      </c>
      <c r="AV208" s="23" t="s">
        <v>191</v>
      </c>
      <c r="AW208" s="162" t="str">
        <f t="shared" si="152"/>
        <v xml:space="preserve">  </v>
      </c>
      <c r="AX208" s="643" t="str">
        <f t="shared" si="181"/>
        <v xml:space="preserve">  </v>
      </c>
      <c r="AY208" s="23" t="s">
        <v>191</v>
      </c>
      <c r="AZ208" s="23" t="s">
        <v>191</v>
      </c>
      <c r="BA208" s="23" t="s">
        <v>191</v>
      </c>
      <c r="BB208" s="162" t="str">
        <f t="shared" si="153"/>
        <v xml:space="preserve">  </v>
      </c>
      <c r="BC208" s="643" t="str">
        <f t="shared" si="182"/>
        <v xml:space="preserve">  </v>
      </c>
      <c r="BD208" s="794" t="s">
        <v>191</v>
      </c>
      <c r="BE208" s="588"/>
      <c r="BF208" s="24">
        <v>14.097004855810866</v>
      </c>
      <c r="BH208" s="162" t="str">
        <f t="shared" ref="BH208:BH271" si="195">IF(BF208&lt;BH$7,"E, &lt;PRL",IF(BF208&gt;BH$7,"  ",))</f>
        <v xml:space="preserve">  </v>
      </c>
      <c r="BI208" s="643" t="str">
        <f t="shared" si="184"/>
        <v xml:space="preserve">  </v>
      </c>
      <c r="BK208" s="110">
        <v>8.4758068438532536E-2</v>
      </c>
      <c r="BL208" s="53"/>
      <c r="BM208" s="162" t="str">
        <f t="shared" ref="BM208:BM271" si="196">IF(BK208&lt;BM$7,"E, &lt;PRL",IF(BK208&gt;BM$7,"  ",))</f>
        <v xml:space="preserve">  </v>
      </c>
      <c r="BN208" s="818" t="str">
        <f t="shared" si="185"/>
        <v xml:space="preserve">  </v>
      </c>
      <c r="BO208" s="942" t="str">
        <f t="shared" si="186"/>
        <v xml:space="preserve">  </v>
      </c>
      <c r="BP208" s="839">
        <f>BK208/BF208*100</f>
        <v>0.60124877096566209</v>
      </c>
      <c r="BQ208" s="43">
        <v>299.73425727290493</v>
      </c>
      <c r="BR208" s="121"/>
      <c r="BS208" s="163" t="str">
        <f t="shared" ref="BS208:BS271" si="197">IF(BQ208&lt;BS$7,"E, &lt;PRL",IF(BQ208&gt;BS$7,"  ",))</f>
        <v xml:space="preserve">  </v>
      </c>
      <c r="BT208" s="818" t="str">
        <f t="shared" ref="BT208:BT265" si="198">IF(BQ208&lt;BT$5,"&lt;MDL",IF(BQ208&lt;BT$6,"E, &lt;RL",IF(BQ208&gt;BT$6,"  ",)))</f>
        <v xml:space="preserve">  </v>
      </c>
      <c r="BU208" s="43">
        <v>184.74529675548146</v>
      </c>
      <c r="BV208" s="53"/>
      <c r="BW208" s="163" t="str">
        <f t="shared" si="157"/>
        <v xml:space="preserve">  </v>
      </c>
      <c r="BX208" s="643" t="str">
        <f t="shared" si="187"/>
        <v xml:space="preserve">  </v>
      </c>
      <c r="BY208" s="2">
        <v>1.94011345014938</v>
      </c>
      <c r="CA208" s="80">
        <v>1</v>
      </c>
      <c r="CB208" s="163" t="str">
        <f t="shared" ref="CB208:CB271" si="199">IF(BY208&lt;CB$7,"E, &lt;PRL",IF(BY208&gt;CB$7,"  ",))</f>
        <v xml:space="preserve">  </v>
      </c>
      <c r="CC208" s="643" t="str">
        <f t="shared" ref="CC208:CC265" si="200">IF(BY208&lt;CC$5,"&lt;MDL",IF(BY208&lt;CC$6,"E, &lt;RL",IF(BY208&gt;CC$6,"  ",)))</f>
        <v xml:space="preserve">  </v>
      </c>
      <c r="CD208" s="6">
        <f>BY208*(AE208/1000)</f>
        <v>2.1418852489649161</v>
      </c>
      <c r="CF208" s="174" t="str">
        <f t="shared" si="176"/>
        <v xml:space="preserve">  </v>
      </c>
      <c r="CG208" s="818" t="str">
        <f t="shared" si="188"/>
        <v xml:space="preserve">  </v>
      </c>
      <c r="CH208" s="829">
        <f>BY208/BQ208*100</f>
        <v>0.64727784798483234</v>
      </c>
      <c r="CI208" s="122">
        <v>4.4527996975565234</v>
      </c>
      <c r="CJ208" s="49"/>
      <c r="CK208" s="163" t="str">
        <f t="shared" ref="CK208:CK245" si="201">IF(CI208&lt;CK$7,"E, &lt;PRL",IF(CI208&gt;CK$7,"  ",))</f>
        <v xml:space="preserve">  </v>
      </c>
      <c r="CL208" s="643" t="str">
        <f t="shared" ref="CL208:CL265" si="202">IF(CI208&lt;CL$5,"&lt;MDL",IF(CI208&lt;CL$6,"E, &lt;RL",IF(CI208&gt;CL$6,"  ",)))</f>
        <v xml:space="preserve">  </v>
      </c>
      <c r="CM208" s="102">
        <f>CI208*(AL208/1000)</f>
        <v>4.6012263541417395</v>
      </c>
      <c r="CN208" s="49"/>
      <c r="CO208" s="174" t="str">
        <f t="shared" si="168"/>
        <v xml:space="preserve">  </v>
      </c>
      <c r="CP208" s="818" t="str">
        <f t="shared" si="189"/>
        <v xml:space="preserve">  </v>
      </c>
      <c r="CQ208" s="106">
        <f>CI208/BQ208*100</f>
        <v>1.4855825083424801</v>
      </c>
      <c r="CR208" s="61">
        <f>100*CM208/BU208</f>
        <v>2.490578344861285</v>
      </c>
    </row>
    <row r="209" spans="1:97" ht="30" x14ac:dyDescent="0.25">
      <c r="A209" s="906" t="s">
        <v>2275</v>
      </c>
      <c r="B209" s="425" t="s">
        <v>1381</v>
      </c>
      <c r="C209" s="219" t="s">
        <v>599</v>
      </c>
      <c r="D209" s="219">
        <v>9</v>
      </c>
      <c r="E209" s="471"/>
      <c r="F209" s="472">
        <v>1</v>
      </c>
      <c r="G209" s="419">
        <v>11452600</v>
      </c>
      <c r="H209" s="419">
        <v>201212010940</v>
      </c>
      <c r="I209" s="419"/>
      <c r="J209" s="305" t="s">
        <v>742</v>
      </c>
      <c r="K209" s="926" t="s">
        <v>2614</v>
      </c>
      <c r="L209" s="413" t="s">
        <v>1694</v>
      </c>
      <c r="M209" s="219" t="s">
        <v>550</v>
      </c>
      <c r="N209" s="219"/>
      <c r="O209" s="219"/>
      <c r="P209" s="332">
        <v>41244</v>
      </c>
      <c r="Q209" s="326">
        <v>0.40277777777777773</v>
      </c>
      <c r="R209" s="305" t="s">
        <v>741</v>
      </c>
      <c r="S209" s="548" t="s">
        <v>741</v>
      </c>
      <c r="T209" s="488">
        <v>134.19999999999999</v>
      </c>
      <c r="U209" s="528">
        <v>166.5</v>
      </c>
      <c r="V209" s="138">
        <f t="shared" si="190"/>
        <v>32.300000000000011</v>
      </c>
      <c r="W209" s="528">
        <v>33</v>
      </c>
      <c r="X209" s="138">
        <f t="shared" si="191"/>
        <v>978.78787878787909</v>
      </c>
      <c r="Y209" s="643" t="str">
        <f t="shared" si="178"/>
        <v xml:space="preserve">  </v>
      </c>
      <c r="Z209" s="548" t="s">
        <v>741</v>
      </c>
      <c r="AA209" s="488">
        <v>133.4</v>
      </c>
      <c r="AB209" s="528">
        <v>170.4</v>
      </c>
      <c r="AC209" s="138">
        <f t="shared" si="192"/>
        <v>37</v>
      </c>
      <c r="AD209" s="528">
        <v>40</v>
      </c>
      <c r="AE209" s="138">
        <f t="shared" si="193"/>
        <v>925</v>
      </c>
      <c r="AF209" s="643" t="str">
        <f t="shared" si="179"/>
        <v xml:space="preserve">  </v>
      </c>
      <c r="AG209" s="548" t="s">
        <v>741</v>
      </c>
      <c r="AH209" s="488">
        <v>133.9</v>
      </c>
      <c r="AI209" s="528">
        <v>165.7</v>
      </c>
      <c r="AJ209" s="138">
        <f t="shared" si="194"/>
        <v>31.799999999999983</v>
      </c>
      <c r="AK209" s="528">
        <v>33</v>
      </c>
      <c r="AL209" s="138">
        <f>AJ209/(AK209/1000)</f>
        <v>963.63636363636306</v>
      </c>
      <c r="AM209" s="643" t="str">
        <f t="shared" si="177"/>
        <v xml:space="preserve">  </v>
      </c>
      <c r="AN209" s="192">
        <f>AVERAGE(X209,AE209,AL209)</f>
        <v>955.80808080808072</v>
      </c>
      <c r="AO209" s="192">
        <f>STDEV(X209,AE209,AL209)</f>
        <v>27.73527510508195</v>
      </c>
      <c r="AP209" s="192">
        <f>AO209/AN209*100</f>
        <v>2.9017619396598291</v>
      </c>
      <c r="AQ209" s="42">
        <f>COUNT(X209,AE209,AL209)</f>
        <v>3</v>
      </c>
      <c r="AR209" s="643" t="str">
        <f t="shared" si="180"/>
        <v xml:space="preserve">  </v>
      </c>
      <c r="AS209" s="42"/>
      <c r="AT209" s="23" t="s">
        <v>191</v>
      </c>
      <c r="AU209" s="23" t="s">
        <v>191</v>
      </c>
      <c r="AV209" s="23" t="s">
        <v>191</v>
      </c>
      <c r="AW209" s="162" t="str">
        <f t="shared" si="152"/>
        <v xml:space="preserve">  </v>
      </c>
      <c r="AX209" s="643" t="str">
        <f t="shared" si="181"/>
        <v xml:space="preserve">  </v>
      </c>
      <c r="AY209" s="23" t="s">
        <v>191</v>
      </c>
      <c r="AZ209" s="23" t="s">
        <v>191</v>
      </c>
      <c r="BA209" s="23" t="s">
        <v>191</v>
      </c>
      <c r="BB209" s="162" t="str">
        <f t="shared" si="153"/>
        <v xml:space="preserve">  </v>
      </c>
      <c r="BC209" s="643" t="str">
        <f t="shared" si="182"/>
        <v xml:space="preserve">  </v>
      </c>
      <c r="BD209" s="794" t="s">
        <v>191</v>
      </c>
      <c r="BE209" s="588"/>
      <c r="BF209" s="24">
        <v>13.270872018972497</v>
      </c>
      <c r="BH209" s="162" t="str">
        <f t="shared" si="195"/>
        <v xml:space="preserve">  </v>
      </c>
      <c r="BI209" s="643" t="str">
        <f t="shared" si="184"/>
        <v xml:space="preserve">  </v>
      </c>
      <c r="BK209" s="110">
        <v>7.6222591778730087E-2</v>
      </c>
      <c r="BL209" s="53"/>
      <c r="BM209" s="162" t="str">
        <f t="shared" si="196"/>
        <v xml:space="preserve">  </v>
      </c>
      <c r="BN209" s="818" t="str">
        <f t="shared" si="185"/>
        <v xml:space="preserve">  </v>
      </c>
      <c r="BO209" s="942" t="str">
        <f t="shared" si="186"/>
        <v xml:space="preserve">  </v>
      </c>
      <c r="BP209" s="839">
        <f>BK209/BF209*100</f>
        <v>0.57436008477634048</v>
      </c>
      <c r="BQ209" s="43">
        <v>308.84303750247727</v>
      </c>
      <c r="BR209" s="121"/>
      <c r="BS209" s="163" t="str">
        <f t="shared" si="197"/>
        <v xml:space="preserve">  </v>
      </c>
      <c r="BT209" s="818" t="str">
        <f t="shared" si="198"/>
        <v xml:space="preserve">  </v>
      </c>
      <c r="BU209" s="43">
        <v>302.29182155545504</v>
      </c>
      <c r="BV209" s="53"/>
      <c r="BW209" s="163" t="str">
        <f t="shared" si="157"/>
        <v xml:space="preserve">  </v>
      </c>
      <c r="BX209" s="643" t="str">
        <f t="shared" si="187"/>
        <v xml:space="preserve">  </v>
      </c>
      <c r="BY209" s="2">
        <v>1.9530778175328021</v>
      </c>
      <c r="CA209" s="80">
        <v>1</v>
      </c>
      <c r="CB209" s="163" t="str">
        <f t="shared" si="199"/>
        <v xml:space="preserve">  </v>
      </c>
      <c r="CC209" s="643" t="str">
        <f t="shared" si="200"/>
        <v xml:space="preserve">  </v>
      </c>
      <c r="CD209" s="6">
        <f>BY209*(AE209/1000)</f>
        <v>1.806596981217842</v>
      </c>
      <c r="CF209" s="174" t="str">
        <f t="shared" si="176"/>
        <v xml:space="preserve">  </v>
      </c>
      <c r="CG209" s="818" t="str">
        <f t="shared" si="188"/>
        <v xml:space="preserve">  </v>
      </c>
      <c r="CH209" s="829">
        <f>BY209/BQ209*100</f>
        <v>0.63238525087914155</v>
      </c>
      <c r="CI209" s="122">
        <v>5.7248291939558706</v>
      </c>
      <c r="CJ209" s="49"/>
      <c r="CK209" s="163" t="str">
        <f t="shared" si="201"/>
        <v xml:space="preserve">  </v>
      </c>
      <c r="CL209" s="643" t="str">
        <f t="shared" si="202"/>
        <v xml:space="preserve">  </v>
      </c>
      <c r="CM209" s="102">
        <f>CI209*(AL209/1000)</f>
        <v>5.516653586902927</v>
      </c>
      <c r="CN209" s="49"/>
      <c r="CO209" s="174" t="str">
        <f t="shared" si="168"/>
        <v xml:space="preserve">  </v>
      </c>
      <c r="CP209" s="818" t="str">
        <f t="shared" si="189"/>
        <v xml:space="preserve">  </v>
      </c>
      <c r="CQ209" s="106">
        <f>CI209/BQ209*100</f>
        <v>1.8536371226791704</v>
      </c>
      <c r="CR209" s="61">
        <f>100*CM209/BU209</f>
        <v>1.8249430495726806</v>
      </c>
    </row>
    <row r="210" spans="1:97" x14ac:dyDescent="0.25">
      <c r="A210" s="906" t="s">
        <v>2276</v>
      </c>
      <c r="B210" s="425" t="s">
        <v>1382</v>
      </c>
      <c r="C210" s="305" t="s">
        <v>601</v>
      </c>
      <c r="D210" s="305">
        <v>2</v>
      </c>
      <c r="E210" s="471"/>
      <c r="F210" s="472">
        <v>4</v>
      </c>
      <c r="G210" s="419">
        <v>88888823</v>
      </c>
      <c r="H210" s="419">
        <v>201212011105</v>
      </c>
      <c r="I210" s="419"/>
      <c r="J210" s="305" t="s">
        <v>745</v>
      </c>
      <c r="K210" s="910" t="s">
        <v>137</v>
      </c>
      <c r="L210" s="418"/>
      <c r="M210" s="219" t="s">
        <v>743</v>
      </c>
      <c r="N210" s="219"/>
      <c r="O210" s="31" t="s">
        <v>47</v>
      </c>
      <c r="P210" s="332">
        <v>41244</v>
      </c>
      <c r="Q210" s="326">
        <v>0.46180555555555558</v>
      </c>
      <c r="R210" s="305" t="s">
        <v>744</v>
      </c>
      <c r="S210" s="548" t="s">
        <v>744</v>
      </c>
      <c r="T210" s="488">
        <v>133.80000000000001</v>
      </c>
      <c r="U210" s="528">
        <v>133.5</v>
      </c>
      <c r="V210" s="138">
        <f t="shared" si="190"/>
        <v>-0.30000000000001137</v>
      </c>
      <c r="W210" s="528">
        <v>2156</v>
      </c>
      <c r="X210" s="138">
        <f t="shared" si="191"/>
        <v>-0.13914656771800155</v>
      </c>
      <c r="Y210" s="643" t="str">
        <f t="shared" si="178"/>
        <v>&lt;MDL</v>
      </c>
      <c r="Z210" s="548" t="s">
        <v>744</v>
      </c>
      <c r="AA210" s="488">
        <v>133.1</v>
      </c>
      <c r="AB210" s="528">
        <v>132.70000000000002</v>
      </c>
      <c r="AC210" s="632">
        <v>-0.39999999999997726</v>
      </c>
      <c r="AD210" s="528">
        <v>2084</v>
      </c>
      <c r="AE210" s="138">
        <f t="shared" si="193"/>
        <v>-0.19193857965449965</v>
      </c>
      <c r="AF210" s="643" t="str">
        <f t="shared" si="179"/>
        <v>&lt;MDL</v>
      </c>
      <c r="AG210" s="548" t="s">
        <v>744</v>
      </c>
      <c r="AH210" s="488">
        <v>131.5</v>
      </c>
      <c r="AI210" s="528">
        <v>131.39999999999998</v>
      </c>
      <c r="AJ210" s="138">
        <f t="shared" si="194"/>
        <v>-0.10000000000002274</v>
      </c>
      <c r="AK210" s="528">
        <v>2084</v>
      </c>
      <c r="AL210" s="41" t="s">
        <v>88</v>
      </c>
      <c r="AM210" s="643" t="str">
        <f t="shared" si="177"/>
        <v>&lt;MDL</v>
      </c>
      <c r="AN210" s="25" t="s">
        <v>88</v>
      </c>
      <c r="AO210" s="25" t="s">
        <v>88</v>
      </c>
      <c r="AP210" s="25" t="s">
        <v>88</v>
      </c>
      <c r="AQ210" s="3">
        <v>3</v>
      </c>
      <c r="AR210" s="643" t="s">
        <v>88</v>
      </c>
      <c r="AS210" s="3"/>
      <c r="AT210" s="23" t="s">
        <v>191</v>
      </c>
      <c r="AU210" s="23" t="s">
        <v>191</v>
      </c>
      <c r="AV210" s="23" t="s">
        <v>191</v>
      </c>
      <c r="AW210" s="162" t="str">
        <f t="shared" si="152"/>
        <v xml:space="preserve">  </v>
      </c>
      <c r="AX210" s="643" t="str">
        <f t="shared" si="181"/>
        <v xml:space="preserve">  </v>
      </c>
      <c r="AY210" s="23" t="s">
        <v>191</v>
      </c>
      <c r="AZ210" s="23" t="s">
        <v>191</v>
      </c>
      <c r="BA210" s="23" t="s">
        <v>191</v>
      </c>
      <c r="BB210" s="162" t="str">
        <f t="shared" si="153"/>
        <v xml:space="preserve">  </v>
      </c>
      <c r="BC210" s="643" t="str">
        <f t="shared" si="182"/>
        <v xml:space="preserve">  </v>
      </c>
      <c r="BD210" s="794" t="s">
        <v>191</v>
      </c>
      <c r="BE210" s="588"/>
      <c r="BF210" s="24">
        <v>4.9642976243484349E-2</v>
      </c>
      <c r="BH210" s="162" t="str">
        <f t="shared" si="195"/>
        <v>E, &lt;PRL</v>
      </c>
      <c r="BI210" s="643" t="str">
        <f t="shared" si="184"/>
        <v>&lt;MDL</v>
      </c>
      <c r="BK210" s="122">
        <v>2.6530690713787719E-3</v>
      </c>
      <c r="BL210" s="53"/>
      <c r="BM210" s="162" t="str">
        <f t="shared" si="196"/>
        <v>E, &lt;PRL</v>
      </c>
      <c r="BN210" s="818" t="str">
        <f t="shared" si="185"/>
        <v>&lt;MDL</v>
      </c>
      <c r="BO210" s="942" t="str">
        <f t="shared" si="186"/>
        <v>&lt;MDL</v>
      </c>
      <c r="BP210" s="840" t="s">
        <v>88</v>
      </c>
      <c r="BQ210" s="122" t="s">
        <v>88</v>
      </c>
      <c r="BR210" s="121"/>
      <c r="BS210" s="163" t="str">
        <f t="shared" si="197"/>
        <v xml:space="preserve">  </v>
      </c>
      <c r="BT210" s="818" t="s">
        <v>88</v>
      </c>
      <c r="BU210" s="858">
        <v>-2.8343455837022526E-3</v>
      </c>
      <c r="BV210" s="53"/>
      <c r="BW210" s="163" t="str">
        <f t="shared" si="157"/>
        <v>E, &lt;PRL</v>
      </c>
      <c r="BX210" s="643" t="str">
        <f t="shared" si="187"/>
        <v>&lt;MDL</v>
      </c>
      <c r="BY210" s="1" t="s">
        <v>88</v>
      </c>
      <c r="CA210" s="80">
        <v>1</v>
      </c>
      <c r="CB210" s="163" t="str">
        <f t="shared" si="199"/>
        <v xml:space="preserve">  </v>
      </c>
      <c r="CC210" s="643" t="s">
        <v>88</v>
      </c>
      <c r="CD210" s="6">
        <v>9.6760838265191928E-4</v>
      </c>
      <c r="CF210" s="174" t="str">
        <f t="shared" si="176"/>
        <v>E, &lt;PRL</v>
      </c>
      <c r="CG210" s="818" t="str">
        <f t="shared" si="188"/>
        <v>&lt;MDL</v>
      </c>
      <c r="CH210" s="852" t="s">
        <v>88</v>
      </c>
      <c r="CI210" s="122" t="s">
        <v>603</v>
      </c>
      <c r="CJ210" s="49"/>
      <c r="CK210" s="163" t="str">
        <f t="shared" si="201"/>
        <v xml:space="preserve">  </v>
      </c>
      <c r="CL210" s="818" t="s">
        <v>88</v>
      </c>
      <c r="CM210" s="122" t="s">
        <v>603</v>
      </c>
      <c r="CN210" s="49"/>
      <c r="CO210" s="174" t="str">
        <f t="shared" si="168"/>
        <v xml:space="preserve">  </v>
      </c>
      <c r="CP210" s="818" t="s">
        <v>88</v>
      </c>
      <c r="CQ210" s="122" t="s">
        <v>603</v>
      </c>
      <c r="CR210" s="61"/>
    </row>
    <row r="211" spans="1:97" ht="34.5" x14ac:dyDescent="0.25">
      <c r="A211" s="906" t="s">
        <v>2277</v>
      </c>
      <c r="B211" s="425" t="s">
        <v>1383</v>
      </c>
      <c r="C211" s="219" t="s">
        <v>599</v>
      </c>
      <c r="D211" s="219">
        <v>9</v>
      </c>
      <c r="E211" s="471"/>
      <c r="F211" s="472">
        <v>1</v>
      </c>
      <c r="G211" s="419">
        <v>11452900</v>
      </c>
      <c r="H211" s="419">
        <v>201212021350</v>
      </c>
      <c r="I211" s="419"/>
      <c r="J211" s="305" t="s">
        <v>748</v>
      </c>
      <c r="K211" s="926" t="s">
        <v>2616</v>
      </c>
      <c r="L211" s="415" t="s">
        <v>746</v>
      </c>
      <c r="M211" s="219" t="s">
        <v>746</v>
      </c>
      <c r="N211" s="219"/>
      <c r="O211" s="219"/>
      <c r="P211" s="332">
        <v>41245</v>
      </c>
      <c r="Q211" s="326">
        <v>0.57638888888888895</v>
      </c>
      <c r="R211" s="305" t="s">
        <v>747</v>
      </c>
      <c r="S211" s="548" t="s">
        <v>747</v>
      </c>
      <c r="T211" s="488">
        <v>134.1</v>
      </c>
      <c r="U211" s="528">
        <v>147.19999999999999</v>
      </c>
      <c r="V211" s="138">
        <f t="shared" si="190"/>
        <v>13.099999999999994</v>
      </c>
      <c r="W211" s="528">
        <v>75</v>
      </c>
      <c r="X211" s="138">
        <f t="shared" si="191"/>
        <v>174.6666666666666</v>
      </c>
      <c r="Y211" s="643" t="str">
        <f t="shared" si="178"/>
        <v xml:space="preserve">  </v>
      </c>
      <c r="Z211" s="548" t="s">
        <v>747</v>
      </c>
      <c r="AA211" s="488">
        <v>134.30000000000001</v>
      </c>
      <c r="AB211" s="528">
        <v>159.89999999999998</v>
      </c>
      <c r="AC211" s="138">
        <f t="shared" si="192"/>
        <v>25.599999999999966</v>
      </c>
      <c r="AD211" s="528">
        <v>125</v>
      </c>
      <c r="AE211" s="138">
        <f t="shared" si="193"/>
        <v>204.79999999999973</v>
      </c>
      <c r="AF211" s="643" t="str">
        <f t="shared" si="179"/>
        <v xml:space="preserve">  </v>
      </c>
      <c r="AG211" s="548" t="s">
        <v>747</v>
      </c>
      <c r="AH211" s="488">
        <v>133.19999999999999</v>
      </c>
      <c r="AI211" s="528">
        <v>146.80000000000001</v>
      </c>
      <c r="AJ211" s="138">
        <f t="shared" si="194"/>
        <v>13.600000000000023</v>
      </c>
      <c r="AK211" s="528">
        <v>60</v>
      </c>
      <c r="AL211" s="138">
        <f t="shared" ref="AL211:AL221" si="203">AJ211/(AK211/1000)</f>
        <v>226.66666666666706</v>
      </c>
      <c r="AM211" s="643" t="str">
        <f t="shared" si="177"/>
        <v xml:space="preserve">  </v>
      </c>
      <c r="AN211" s="192">
        <f t="shared" ref="AN211:AN221" si="204">AVERAGE(X211,AE211,AL211)</f>
        <v>202.04444444444448</v>
      </c>
      <c r="AO211" s="192">
        <f t="shared" ref="AO211:AO221" si="205">STDEV(X211,AE211,AL211)</f>
        <v>26.109285988223082</v>
      </c>
      <c r="AP211" s="192">
        <f t="shared" ref="AP211:AP221" si="206">AO211/AN211*100</f>
        <v>12.922545858667384</v>
      </c>
      <c r="AQ211" s="42">
        <f t="shared" ref="AQ211:AQ221" si="207">COUNT(X211,AE211,AL211)</f>
        <v>3</v>
      </c>
      <c r="AR211" s="643" t="str">
        <f t="shared" si="180"/>
        <v xml:space="preserve">  </v>
      </c>
      <c r="AS211" s="42"/>
      <c r="AT211" s="23" t="s">
        <v>191</v>
      </c>
      <c r="AU211" s="23" t="s">
        <v>191</v>
      </c>
      <c r="AV211" s="23" t="s">
        <v>191</v>
      </c>
      <c r="AW211" s="162" t="str">
        <f t="shared" si="152"/>
        <v xml:space="preserve">  </v>
      </c>
      <c r="AX211" s="643" t="str">
        <f t="shared" si="181"/>
        <v xml:space="preserve">  </v>
      </c>
      <c r="AY211" s="23" t="s">
        <v>191</v>
      </c>
      <c r="AZ211" s="23" t="s">
        <v>191</v>
      </c>
      <c r="BA211" s="23" t="s">
        <v>191</v>
      </c>
      <c r="BB211" s="162" t="str">
        <f t="shared" si="153"/>
        <v xml:space="preserve">  </v>
      </c>
      <c r="BC211" s="643" t="str">
        <f t="shared" si="182"/>
        <v xml:space="preserve">  </v>
      </c>
      <c r="BD211" s="794" t="s">
        <v>191</v>
      </c>
      <c r="BE211" s="588"/>
      <c r="BF211" s="24">
        <v>11.575292854867264</v>
      </c>
      <c r="BH211" s="162" t="str">
        <f t="shared" si="195"/>
        <v xml:space="preserve">  </v>
      </c>
      <c r="BI211" s="643" t="str">
        <f t="shared" si="184"/>
        <v xml:space="preserve">  </v>
      </c>
      <c r="BK211" s="110">
        <v>8.6197871490771294E-2</v>
      </c>
      <c r="BL211" s="53"/>
      <c r="BM211" s="162" t="str">
        <f t="shared" si="196"/>
        <v xml:space="preserve">  </v>
      </c>
      <c r="BN211" s="818" t="str">
        <f t="shared" si="185"/>
        <v xml:space="preserve">  </v>
      </c>
      <c r="BO211" s="942" t="str">
        <f t="shared" si="186"/>
        <v xml:space="preserve">  </v>
      </c>
      <c r="BP211" s="839">
        <f t="shared" ref="BP211:BP221" si="208">BK211/BF211*100</f>
        <v>0.74467119382233327</v>
      </c>
      <c r="BQ211" s="43">
        <v>334.61550114403423</v>
      </c>
      <c r="BR211" s="121"/>
      <c r="BS211" s="163" t="str">
        <f t="shared" si="197"/>
        <v xml:space="preserve">  </v>
      </c>
      <c r="BT211" s="818" t="str">
        <f t="shared" si="198"/>
        <v xml:space="preserve">  </v>
      </c>
      <c r="BU211" s="43">
        <v>58.446174199824618</v>
      </c>
      <c r="BV211" s="53"/>
      <c r="BW211" s="163" t="str">
        <f t="shared" si="157"/>
        <v xml:space="preserve">  </v>
      </c>
      <c r="BX211" s="643" t="str">
        <f t="shared" si="187"/>
        <v xml:space="preserve">  </v>
      </c>
      <c r="BY211" s="2">
        <v>2.9860752044006857</v>
      </c>
      <c r="CA211" s="80">
        <v>1</v>
      </c>
      <c r="CB211" s="163" t="str">
        <f t="shared" si="199"/>
        <v xml:space="preserve">  </v>
      </c>
      <c r="CC211" s="643" t="str">
        <f t="shared" si="200"/>
        <v xml:space="preserve">  </v>
      </c>
      <c r="CD211" s="6">
        <f>BY211*(AE211/1000)</f>
        <v>0.61154820186125969</v>
      </c>
      <c r="CF211" s="174" t="str">
        <f t="shared" si="176"/>
        <v xml:space="preserve">  </v>
      </c>
      <c r="CG211" s="818" t="str">
        <f t="shared" si="188"/>
        <v xml:space="preserve">  </v>
      </c>
      <c r="CH211" s="829">
        <f t="shared" ref="CH211:CH221" si="209">BY211/BQ211*100</f>
        <v>0.89238998019859783</v>
      </c>
      <c r="CI211" s="122">
        <v>9.4111162686922594</v>
      </c>
      <c r="CJ211" s="49"/>
      <c r="CK211" s="163" t="str">
        <f t="shared" si="201"/>
        <v xml:space="preserve">  </v>
      </c>
      <c r="CL211" s="643" t="str">
        <f t="shared" si="202"/>
        <v xml:space="preserve">  </v>
      </c>
      <c r="CM211" s="102">
        <f t="shared" ref="CM211:CM221" si="210">CI211*(AL211/1000)</f>
        <v>2.1331863542369156</v>
      </c>
      <c r="CN211" s="49"/>
      <c r="CO211" s="174" t="str">
        <f t="shared" si="168"/>
        <v xml:space="preserve">  </v>
      </c>
      <c r="CP211" s="818" t="str">
        <f t="shared" si="189"/>
        <v xml:space="preserve">  </v>
      </c>
      <c r="CQ211" s="106">
        <f t="shared" ref="CQ211:CQ221" si="211">CI211/BQ211*100</f>
        <v>2.8125165261370459</v>
      </c>
      <c r="CR211" s="61">
        <f t="shared" ref="CR211:CR221" si="212">100*CM211/BU211</f>
        <v>3.6498306064373955</v>
      </c>
    </row>
    <row r="212" spans="1:97" ht="30" x14ac:dyDescent="0.25">
      <c r="A212" s="906" t="s">
        <v>2278</v>
      </c>
      <c r="B212" s="425" t="s">
        <v>1384</v>
      </c>
      <c r="C212" s="219" t="s">
        <v>599</v>
      </c>
      <c r="D212" s="219">
        <v>9</v>
      </c>
      <c r="E212" s="471"/>
      <c r="F212" s="472">
        <v>1</v>
      </c>
      <c r="G212" s="419">
        <v>11452600</v>
      </c>
      <c r="H212" s="419">
        <v>201212021600</v>
      </c>
      <c r="I212" s="419"/>
      <c r="J212" s="305" t="s">
        <v>750</v>
      </c>
      <c r="K212" s="926" t="s">
        <v>2614</v>
      </c>
      <c r="L212" s="413" t="s">
        <v>1694</v>
      </c>
      <c r="M212" s="219" t="s">
        <v>550</v>
      </c>
      <c r="N212" s="219"/>
      <c r="O212" s="219"/>
      <c r="P212" s="332">
        <v>41245</v>
      </c>
      <c r="Q212" s="326">
        <v>0.66666666666666663</v>
      </c>
      <c r="R212" s="305" t="s">
        <v>749</v>
      </c>
      <c r="S212" s="548" t="s">
        <v>749</v>
      </c>
      <c r="T212" s="488">
        <v>134</v>
      </c>
      <c r="U212" s="528">
        <v>150.29999999999998</v>
      </c>
      <c r="V212" s="138">
        <f t="shared" si="190"/>
        <v>16.299999999999983</v>
      </c>
      <c r="W212" s="528">
        <v>55</v>
      </c>
      <c r="X212" s="138">
        <f t="shared" si="191"/>
        <v>296.36363636363603</v>
      </c>
      <c r="Y212" s="643" t="str">
        <f t="shared" si="178"/>
        <v xml:space="preserve">  </v>
      </c>
      <c r="Z212" s="548" t="s">
        <v>749</v>
      </c>
      <c r="AA212" s="489">
        <v>134</v>
      </c>
      <c r="AB212" s="528">
        <v>148.9</v>
      </c>
      <c r="AC212" s="138">
        <f t="shared" si="192"/>
        <v>14.900000000000006</v>
      </c>
      <c r="AD212" s="528">
        <v>50</v>
      </c>
      <c r="AE212" s="138">
        <f t="shared" si="193"/>
        <v>298.00000000000011</v>
      </c>
      <c r="AF212" s="643" t="str">
        <f t="shared" si="179"/>
        <v xml:space="preserve">  </v>
      </c>
      <c r="AG212" s="548" t="s">
        <v>749</v>
      </c>
      <c r="AH212" s="489">
        <v>133.30000000000001</v>
      </c>
      <c r="AI212" s="528">
        <v>150.4</v>
      </c>
      <c r="AJ212" s="138">
        <f t="shared" si="194"/>
        <v>17.099999999999994</v>
      </c>
      <c r="AK212" s="528">
        <v>60</v>
      </c>
      <c r="AL212" s="138">
        <f t="shared" si="203"/>
        <v>284.99999999999994</v>
      </c>
      <c r="AM212" s="643" t="str">
        <f t="shared" si="177"/>
        <v xml:space="preserve">  </v>
      </c>
      <c r="AN212" s="192">
        <f t="shared" si="204"/>
        <v>293.12121212121201</v>
      </c>
      <c r="AO212" s="192">
        <f t="shared" si="205"/>
        <v>7.0806063459208959</v>
      </c>
      <c r="AP212" s="192">
        <f t="shared" si="206"/>
        <v>2.4155898833390843</v>
      </c>
      <c r="AQ212" s="42">
        <f t="shared" si="207"/>
        <v>3</v>
      </c>
      <c r="AR212" s="643" t="str">
        <f t="shared" si="180"/>
        <v xml:space="preserve">  </v>
      </c>
      <c r="AS212" s="42"/>
      <c r="AT212" s="23" t="s">
        <v>191</v>
      </c>
      <c r="AU212" s="23" t="s">
        <v>191</v>
      </c>
      <c r="AV212" s="23" t="s">
        <v>191</v>
      </c>
      <c r="AW212" s="162" t="str">
        <f t="shared" si="152"/>
        <v xml:space="preserve">  </v>
      </c>
      <c r="AX212" s="643" t="str">
        <f t="shared" si="181"/>
        <v xml:space="preserve">  </v>
      </c>
      <c r="AY212" s="23" t="s">
        <v>191</v>
      </c>
      <c r="AZ212" s="23" t="s">
        <v>191</v>
      </c>
      <c r="BA212" s="23" t="s">
        <v>191</v>
      </c>
      <c r="BB212" s="162" t="str">
        <f t="shared" si="153"/>
        <v xml:space="preserve">  </v>
      </c>
      <c r="BC212" s="643" t="str">
        <f t="shared" si="182"/>
        <v xml:space="preserve">  </v>
      </c>
      <c r="BD212" s="794" t="s">
        <v>191</v>
      </c>
      <c r="BE212" s="588"/>
      <c r="BF212" s="24">
        <v>11.716132895813422</v>
      </c>
      <c r="BH212" s="162" t="str">
        <f t="shared" si="195"/>
        <v xml:space="preserve">  </v>
      </c>
      <c r="BI212" s="643" t="str">
        <f t="shared" si="184"/>
        <v xml:space="preserve">  </v>
      </c>
      <c r="BK212" s="110">
        <v>8.1008566978860413E-2</v>
      </c>
      <c r="BL212" s="53"/>
      <c r="BM212" s="162" t="str">
        <f t="shared" si="196"/>
        <v xml:space="preserve">  </v>
      </c>
      <c r="BN212" s="818" t="str">
        <f t="shared" si="185"/>
        <v xml:space="preserve">  </v>
      </c>
      <c r="BO212" s="942" t="str">
        <f t="shared" si="186"/>
        <v xml:space="preserve">  </v>
      </c>
      <c r="BP212" s="839">
        <f t="shared" si="208"/>
        <v>0.69142751878316067</v>
      </c>
      <c r="BQ212" s="43">
        <v>194.17526786932123</v>
      </c>
      <c r="BR212" s="121"/>
      <c r="BS212" s="163" t="str">
        <f t="shared" si="197"/>
        <v xml:space="preserve">  </v>
      </c>
      <c r="BT212" s="818" t="str">
        <f t="shared" si="198"/>
        <v xml:space="preserve">  </v>
      </c>
      <c r="BU212" s="43">
        <v>57.546488477635144</v>
      </c>
      <c r="BV212" s="53"/>
      <c r="BW212" s="163" t="str">
        <f t="shared" si="157"/>
        <v xml:space="preserve">  </v>
      </c>
      <c r="BX212" s="643" t="str">
        <f t="shared" si="187"/>
        <v xml:space="preserve">  </v>
      </c>
      <c r="BY212" s="2">
        <v>1.4739243755930616</v>
      </c>
      <c r="CA212" s="80">
        <v>1</v>
      </c>
      <c r="CB212" s="163" t="str">
        <f t="shared" si="199"/>
        <v xml:space="preserve">  </v>
      </c>
      <c r="CC212" s="643" t="str">
        <f t="shared" si="200"/>
        <v xml:space="preserve">  </v>
      </c>
      <c r="CD212" s="6">
        <f>BY212*(AE212/1000)</f>
        <v>0.43922946392673251</v>
      </c>
      <c r="CF212" s="174" t="str">
        <f t="shared" si="176"/>
        <v xml:space="preserve">  </v>
      </c>
      <c r="CG212" s="818" t="str">
        <f t="shared" si="188"/>
        <v xml:space="preserve">  </v>
      </c>
      <c r="CH212" s="829">
        <f t="shared" si="209"/>
        <v>0.75906905743784203</v>
      </c>
      <c r="CI212" s="122">
        <v>4.0446161669088303</v>
      </c>
      <c r="CJ212" s="49"/>
      <c r="CK212" s="163" t="str">
        <f t="shared" si="201"/>
        <v xml:space="preserve">  </v>
      </c>
      <c r="CL212" s="643" t="str">
        <f t="shared" si="202"/>
        <v xml:space="preserve">  </v>
      </c>
      <c r="CM212" s="102">
        <f t="shared" si="210"/>
        <v>1.1527156075690164</v>
      </c>
      <c r="CN212" s="49"/>
      <c r="CO212" s="174" t="str">
        <f t="shared" si="168"/>
        <v xml:space="preserve">  </v>
      </c>
      <c r="CP212" s="818" t="str">
        <f t="shared" si="189"/>
        <v xml:space="preserve">  </v>
      </c>
      <c r="CQ212" s="106">
        <f t="shared" si="211"/>
        <v>2.0829718487273223</v>
      </c>
      <c r="CR212" s="61">
        <f t="shared" si="212"/>
        <v>2.0031032962454476</v>
      </c>
    </row>
    <row r="213" spans="1:97" ht="30" x14ac:dyDescent="0.25">
      <c r="A213" s="906" t="s">
        <v>2279</v>
      </c>
      <c r="B213" s="425" t="s">
        <v>1385</v>
      </c>
      <c r="C213" s="219" t="s">
        <v>599</v>
      </c>
      <c r="D213" s="219">
        <v>9</v>
      </c>
      <c r="E213" s="471"/>
      <c r="F213" s="472">
        <v>1</v>
      </c>
      <c r="G213" s="419">
        <v>11452600</v>
      </c>
      <c r="H213" s="419">
        <v>201212031030</v>
      </c>
      <c r="I213" s="419"/>
      <c r="J213" s="305" t="s">
        <v>752</v>
      </c>
      <c r="K213" s="926" t="s">
        <v>2614</v>
      </c>
      <c r="L213" s="413" t="s">
        <v>1694</v>
      </c>
      <c r="M213" s="219" t="s">
        <v>550</v>
      </c>
      <c r="N213" s="219"/>
      <c r="O213" s="219"/>
      <c r="P213" s="332">
        <v>41246</v>
      </c>
      <c r="Q213" s="326">
        <v>0.4375</v>
      </c>
      <c r="R213" s="305" t="s">
        <v>751</v>
      </c>
      <c r="S213" s="548" t="s">
        <v>751</v>
      </c>
      <c r="T213" s="488">
        <v>132.9</v>
      </c>
      <c r="U213" s="528">
        <v>307.40000000000003</v>
      </c>
      <c r="V213" s="138">
        <f t="shared" si="190"/>
        <v>174.50000000000003</v>
      </c>
      <c r="W213" s="528">
        <v>130</v>
      </c>
      <c r="X213" s="138">
        <f t="shared" si="191"/>
        <v>1342.3076923076924</v>
      </c>
      <c r="Y213" s="643" t="str">
        <f t="shared" si="178"/>
        <v xml:space="preserve">  </v>
      </c>
      <c r="Z213" s="548" t="s">
        <v>751</v>
      </c>
      <c r="AA213" s="488">
        <v>132.80000000000001</v>
      </c>
      <c r="AB213" s="528">
        <v>300.39999999999998</v>
      </c>
      <c r="AC213" s="138">
        <f t="shared" si="192"/>
        <v>167.59999999999997</v>
      </c>
      <c r="AD213" s="528">
        <v>125</v>
      </c>
      <c r="AE213" s="138">
        <f t="shared" si="193"/>
        <v>1340.7999999999997</v>
      </c>
      <c r="AF213" s="643" t="str">
        <f t="shared" si="179"/>
        <v xml:space="preserve">  </v>
      </c>
      <c r="AG213" s="548" t="s">
        <v>751</v>
      </c>
      <c r="AH213" s="488">
        <v>132.1</v>
      </c>
      <c r="AI213" s="528">
        <v>286.8</v>
      </c>
      <c r="AJ213" s="138">
        <f t="shared" si="194"/>
        <v>154.70000000000002</v>
      </c>
      <c r="AK213" s="528">
        <v>100</v>
      </c>
      <c r="AL213" s="138">
        <f t="shared" si="203"/>
        <v>1547</v>
      </c>
      <c r="AM213" s="643" t="str">
        <f t="shared" si="177"/>
        <v xml:space="preserve">  </v>
      </c>
      <c r="AN213" s="192">
        <f t="shared" si="204"/>
        <v>1410.0358974358976</v>
      </c>
      <c r="AO213" s="192">
        <f t="shared" si="205"/>
        <v>118.61678771327517</v>
      </c>
      <c r="AP213" s="192">
        <f t="shared" si="206"/>
        <v>8.4123239648703816</v>
      </c>
      <c r="AQ213" s="42">
        <f t="shared" si="207"/>
        <v>3</v>
      </c>
      <c r="AR213" s="643" t="str">
        <f t="shared" si="180"/>
        <v xml:space="preserve">  </v>
      </c>
      <c r="AS213" s="42"/>
      <c r="AT213" s="23" t="s">
        <v>191</v>
      </c>
      <c r="AU213" s="23" t="s">
        <v>191</v>
      </c>
      <c r="AV213" s="23" t="s">
        <v>191</v>
      </c>
      <c r="AW213" s="162" t="str">
        <f t="shared" si="152"/>
        <v xml:space="preserve">  </v>
      </c>
      <c r="AX213" s="643" t="str">
        <f t="shared" si="181"/>
        <v xml:space="preserve">  </v>
      </c>
      <c r="AY213" s="23" t="s">
        <v>191</v>
      </c>
      <c r="AZ213" s="23" t="s">
        <v>191</v>
      </c>
      <c r="BA213" s="23" t="s">
        <v>191</v>
      </c>
      <c r="BB213" s="162" t="str">
        <f t="shared" si="153"/>
        <v xml:space="preserve">  </v>
      </c>
      <c r="BC213" s="643" t="str">
        <f t="shared" si="182"/>
        <v xml:space="preserve">  </v>
      </c>
      <c r="BD213" s="794" t="s">
        <v>191</v>
      </c>
      <c r="BE213" s="588"/>
      <c r="BF213" s="24">
        <v>11.118968155922689</v>
      </c>
      <c r="BH213" s="162" t="str">
        <f t="shared" si="195"/>
        <v xml:space="preserve">  </v>
      </c>
      <c r="BI213" s="643" t="str">
        <f t="shared" si="184"/>
        <v xml:space="preserve">  </v>
      </c>
      <c r="BK213" s="110">
        <v>7.3932044188034743E-2</v>
      </c>
      <c r="BL213" s="53"/>
      <c r="BM213" s="162" t="str">
        <f t="shared" si="196"/>
        <v xml:space="preserve">  </v>
      </c>
      <c r="BN213" s="818" t="str">
        <f t="shared" si="185"/>
        <v xml:space="preserve">  </v>
      </c>
      <c r="BO213" s="942" t="str">
        <f t="shared" si="186"/>
        <v xml:space="preserve">  </v>
      </c>
      <c r="BP213" s="839">
        <f t="shared" si="208"/>
        <v>0.66491821139584528</v>
      </c>
      <c r="BQ213" s="43">
        <v>285.74672114750575</v>
      </c>
      <c r="BR213" s="121"/>
      <c r="BS213" s="163" t="str">
        <f t="shared" si="197"/>
        <v xml:space="preserve">  </v>
      </c>
      <c r="BT213" s="818" t="str">
        <f t="shared" si="198"/>
        <v xml:space="preserve">  </v>
      </c>
      <c r="BU213" s="43">
        <v>383.56002184799814</v>
      </c>
      <c r="BV213" s="53"/>
      <c r="BW213" s="163" t="str">
        <f t="shared" si="157"/>
        <v xml:space="preserve">  </v>
      </c>
      <c r="BX213" s="643" t="str">
        <f t="shared" si="187"/>
        <v xml:space="preserve">  </v>
      </c>
      <c r="BY213" s="2">
        <v>1.1933157916935568</v>
      </c>
      <c r="CA213" s="80">
        <v>1</v>
      </c>
      <c r="CB213" s="163" t="str">
        <f t="shared" si="199"/>
        <v xml:space="preserve">  </v>
      </c>
      <c r="CC213" s="643" t="str">
        <f t="shared" si="200"/>
        <v xml:space="preserve">  </v>
      </c>
      <c r="CD213" s="6">
        <f>BY213*(AE213/1000)</f>
        <v>1.5999978135027206</v>
      </c>
      <c r="CF213" s="174" t="str">
        <f t="shared" si="176"/>
        <v xml:space="preserve">  </v>
      </c>
      <c r="CG213" s="818" t="str">
        <f t="shared" si="188"/>
        <v xml:space="preserve">  </v>
      </c>
      <c r="CH213" s="829">
        <f t="shared" si="209"/>
        <v>0.4176131179743453</v>
      </c>
      <c r="CI213" s="122">
        <v>3.6639824719555492</v>
      </c>
      <c r="CJ213" s="49"/>
      <c r="CK213" s="163" t="str">
        <f t="shared" si="201"/>
        <v xml:space="preserve">  </v>
      </c>
      <c r="CL213" s="643" t="str">
        <f t="shared" si="202"/>
        <v xml:space="preserve">  </v>
      </c>
      <c r="CM213" s="102">
        <f t="shared" si="210"/>
        <v>5.6681808841152339</v>
      </c>
      <c r="CN213" s="49"/>
      <c r="CO213" s="174" t="str">
        <f t="shared" si="168"/>
        <v xml:space="preserve">  </v>
      </c>
      <c r="CP213" s="818" t="str">
        <f t="shared" si="189"/>
        <v xml:space="preserve">  </v>
      </c>
      <c r="CQ213" s="106">
        <f t="shared" si="211"/>
        <v>1.2822482992076607</v>
      </c>
      <c r="CR213" s="61">
        <f t="shared" si="212"/>
        <v>1.4777819796770921</v>
      </c>
    </row>
    <row r="214" spans="1:97" x14ac:dyDescent="0.25">
      <c r="A214" s="906" t="s">
        <v>2280</v>
      </c>
      <c r="B214" s="425" t="s">
        <v>1386</v>
      </c>
      <c r="C214" s="219" t="s">
        <v>599</v>
      </c>
      <c r="D214" s="219">
        <v>9</v>
      </c>
      <c r="E214" s="471"/>
      <c r="F214" s="472">
        <v>1</v>
      </c>
      <c r="G214" s="419">
        <v>384115121402501</v>
      </c>
      <c r="H214" s="419">
        <v>201212031240</v>
      </c>
      <c r="I214" s="419"/>
      <c r="J214" s="305" t="s">
        <v>755</v>
      </c>
      <c r="K214" s="911" t="s">
        <v>2617</v>
      </c>
      <c r="L214" s="415" t="s">
        <v>1716</v>
      </c>
      <c r="M214" s="219" t="s">
        <v>753</v>
      </c>
      <c r="N214" s="419">
        <v>384115121402501</v>
      </c>
      <c r="O214" s="219"/>
      <c r="P214" s="332">
        <v>41246</v>
      </c>
      <c r="Q214" s="326">
        <v>0.52777777777777779</v>
      </c>
      <c r="R214" s="305" t="s">
        <v>754</v>
      </c>
      <c r="S214" s="548" t="s">
        <v>754</v>
      </c>
      <c r="T214" s="488">
        <v>133.80000000000001</v>
      </c>
      <c r="U214" s="528">
        <v>159.5</v>
      </c>
      <c r="V214" s="138">
        <f t="shared" si="190"/>
        <v>25.699999999999989</v>
      </c>
      <c r="W214" s="528">
        <v>140</v>
      </c>
      <c r="X214" s="138">
        <f t="shared" si="191"/>
        <v>183.57142857142847</v>
      </c>
      <c r="Y214" s="643" t="str">
        <f t="shared" si="178"/>
        <v xml:space="preserve">  </v>
      </c>
      <c r="Z214" s="548" t="s">
        <v>754</v>
      </c>
      <c r="AA214" s="488">
        <v>133.80000000000001</v>
      </c>
      <c r="AB214" s="528">
        <v>167.8</v>
      </c>
      <c r="AC214" s="138">
        <f t="shared" si="192"/>
        <v>34</v>
      </c>
      <c r="AD214" s="528">
        <v>162</v>
      </c>
      <c r="AE214" s="138">
        <f t="shared" si="193"/>
        <v>209.87654320987653</v>
      </c>
      <c r="AF214" s="643" t="str">
        <f t="shared" si="179"/>
        <v xml:space="preserve">  </v>
      </c>
      <c r="AG214" s="548" t="s">
        <v>754</v>
      </c>
      <c r="AH214" s="488">
        <v>132.19999999999999</v>
      </c>
      <c r="AI214" s="528">
        <v>153</v>
      </c>
      <c r="AJ214" s="138">
        <f t="shared" si="194"/>
        <v>20.800000000000011</v>
      </c>
      <c r="AK214" s="528">
        <v>100</v>
      </c>
      <c r="AL214" s="138">
        <f t="shared" si="203"/>
        <v>208.00000000000011</v>
      </c>
      <c r="AM214" s="643" t="str">
        <f t="shared" si="177"/>
        <v xml:space="preserve">  </v>
      </c>
      <c r="AN214" s="192">
        <f t="shared" si="204"/>
        <v>200.48265726043505</v>
      </c>
      <c r="AO214" s="192">
        <f t="shared" si="205"/>
        <v>14.675578197588756</v>
      </c>
      <c r="AP214" s="192">
        <f t="shared" si="206"/>
        <v>7.3201235449132085</v>
      </c>
      <c r="AQ214" s="42">
        <f t="shared" si="207"/>
        <v>3</v>
      </c>
      <c r="AR214" s="643" t="str">
        <f t="shared" si="180"/>
        <v xml:space="preserve">  </v>
      </c>
      <c r="AS214" s="42"/>
      <c r="AT214" s="23" t="s">
        <v>191</v>
      </c>
      <c r="AU214" s="23" t="s">
        <v>191</v>
      </c>
      <c r="AV214" s="23" t="s">
        <v>191</v>
      </c>
      <c r="AW214" s="162" t="str">
        <f t="shared" si="152"/>
        <v xml:space="preserve">  </v>
      </c>
      <c r="AX214" s="643" t="str">
        <f t="shared" si="181"/>
        <v xml:space="preserve">  </v>
      </c>
      <c r="AY214" s="23" t="s">
        <v>191</v>
      </c>
      <c r="AZ214" s="23" t="s">
        <v>191</v>
      </c>
      <c r="BA214" s="23" t="s">
        <v>191</v>
      </c>
      <c r="BB214" s="162" t="str">
        <f t="shared" si="153"/>
        <v xml:space="preserve">  </v>
      </c>
      <c r="BC214" s="643" t="str">
        <f t="shared" si="182"/>
        <v xml:space="preserve">  </v>
      </c>
      <c r="BD214" s="794" t="s">
        <v>191</v>
      </c>
      <c r="BE214" s="588"/>
      <c r="BF214" s="24">
        <v>9.6241149237504153</v>
      </c>
      <c r="BH214" s="162" t="str">
        <f t="shared" si="195"/>
        <v xml:space="preserve">  </v>
      </c>
      <c r="BI214" s="643" t="str">
        <f t="shared" si="184"/>
        <v xml:space="preserve">  </v>
      </c>
      <c r="BK214" s="110">
        <v>9.7181932237041968E-2</v>
      </c>
      <c r="BL214" s="53"/>
      <c r="BM214" s="162" t="str">
        <f t="shared" si="196"/>
        <v xml:space="preserve">  </v>
      </c>
      <c r="BN214" s="818" t="str">
        <f t="shared" si="185"/>
        <v xml:space="preserve">  </v>
      </c>
      <c r="BO214" s="942" t="str">
        <f t="shared" si="186"/>
        <v xml:space="preserve">  </v>
      </c>
      <c r="BP214" s="839">
        <f t="shared" si="208"/>
        <v>1.0097752677206311</v>
      </c>
      <c r="BQ214" s="43">
        <v>250.42391875391547</v>
      </c>
      <c r="BR214" s="121"/>
      <c r="BS214" s="163" t="str">
        <f t="shared" si="197"/>
        <v xml:space="preserve">  </v>
      </c>
      <c r="BT214" s="818" t="str">
        <f t="shared" si="198"/>
        <v xml:space="preserve">  </v>
      </c>
      <c r="BU214" s="43">
        <v>45.970676514111602</v>
      </c>
      <c r="BV214" s="53"/>
      <c r="BW214" s="163" t="str">
        <f t="shared" si="157"/>
        <v xml:space="preserve">  </v>
      </c>
      <c r="BX214" s="643" t="str">
        <f t="shared" si="187"/>
        <v xml:space="preserve">  </v>
      </c>
      <c r="BY214" s="2">
        <v>1.8978784653615066</v>
      </c>
      <c r="BZ214" s="10">
        <v>3.235020111411635E-3</v>
      </c>
      <c r="CA214" s="80">
        <v>1</v>
      </c>
      <c r="CB214" s="163" t="str">
        <f t="shared" si="199"/>
        <v xml:space="preserve">  </v>
      </c>
      <c r="CC214" s="643" t="str">
        <f t="shared" si="200"/>
        <v xml:space="preserve">  </v>
      </c>
      <c r="CD214" s="6">
        <v>0.39832017174253842</v>
      </c>
      <c r="CE214" s="246">
        <v>6.7895483819749303E-4</v>
      </c>
      <c r="CF214" s="174" t="str">
        <f t="shared" si="176"/>
        <v xml:space="preserve">  </v>
      </c>
      <c r="CG214" s="818" t="str">
        <f t="shared" si="188"/>
        <v xml:space="preserve">  </v>
      </c>
      <c r="CH214" s="829">
        <f t="shared" si="209"/>
        <v>0.75786629120938653</v>
      </c>
      <c r="CI214" s="122">
        <v>5.159701824330809</v>
      </c>
      <c r="CJ214" s="49"/>
      <c r="CK214" s="163" t="str">
        <f t="shared" si="201"/>
        <v xml:space="preserve">  </v>
      </c>
      <c r="CL214" s="643" t="str">
        <f t="shared" si="202"/>
        <v xml:space="preserve">  </v>
      </c>
      <c r="CM214" s="102">
        <f t="shared" si="210"/>
        <v>1.0732179794608088</v>
      </c>
      <c r="CN214" s="49"/>
      <c r="CO214" s="174" t="str">
        <f t="shared" si="168"/>
        <v xml:space="preserve">  </v>
      </c>
      <c r="CP214" s="818" t="str">
        <f t="shared" si="189"/>
        <v xml:space="preserve">  </v>
      </c>
      <c r="CQ214" s="106">
        <f t="shared" si="211"/>
        <v>2.0603869830026511</v>
      </c>
      <c r="CR214" s="61">
        <f t="shared" si="212"/>
        <v>2.3345707760714887</v>
      </c>
    </row>
    <row r="215" spans="1:97" x14ac:dyDescent="0.25">
      <c r="A215" s="906" t="s">
        <v>2281</v>
      </c>
      <c r="B215" s="425" t="s">
        <v>1387</v>
      </c>
      <c r="C215" s="305" t="s">
        <v>599</v>
      </c>
      <c r="D215" s="219">
        <v>9</v>
      </c>
      <c r="E215" s="471"/>
      <c r="F215" s="472">
        <v>1</v>
      </c>
      <c r="G215" s="419">
        <v>11452800</v>
      </c>
      <c r="H215" s="419">
        <v>201212031400</v>
      </c>
      <c r="I215" s="419"/>
      <c r="J215" s="305" t="s">
        <v>758</v>
      </c>
      <c r="K215" s="911" t="s">
        <v>2615</v>
      </c>
      <c r="L215" s="415" t="s">
        <v>1696</v>
      </c>
      <c r="M215" s="219" t="s">
        <v>756</v>
      </c>
      <c r="N215" s="219"/>
      <c r="O215" s="219"/>
      <c r="P215" s="332">
        <v>41246</v>
      </c>
      <c r="Q215" s="326">
        <v>0.58333333333333337</v>
      </c>
      <c r="R215" s="305" t="s">
        <v>757</v>
      </c>
      <c r="S215" s="548" t="s">
        <v>757</v>
      </c>
      <c r="T215" s="488">
        <v>134.5</v>
      </c>
      <c r="U215" s="528">
        <v>255.9</v>
      </c>
      <c r="V215" s="138">
        <f t="shared" si="190"/>
        <v>121.4</v>
      </c>
      <c r="W215" s="528">
        <v>125</v>
      </c>
      <c r="X215" s="138">
        <f t="shared" si="191"/>
        <v>971.2</v>
      </c>
      <c r="Y215" s="643" t="str">
        <f t="shared" si="178"/>
        <v xml:space="preserve">  </v>
      </c>
      <c r="Z215" s="548" t="s">
        <v>757</v>
      </c>
      <c r="AA215" s="488">
        <v>132.69999999999999</v>
      </c>
      <c r="AB215" s="528">
        <v>268.2</v>
      </c>
      <c r="AC215" s="138">
        <f t="shared" si="192"/>
        <v>135.5</v>
      </c>
      <c r="AD215" s="528">
        <v>130</v>
      </c>
      <c r="AE215" s="138">
        <f t="shared" si="193"/>
        <v>1042.3076923076924</v>
      </c>
      <c r="AF215" s="643" t="str">
        <f t="shared" si="179"/>
        <v xml:space="preserve">  </v>
      </c>
      <c r="AG215" s="548" t="s">
        <v>757</v>
      </c>
      <c r="AH215" s="488">
        <v>132.19999999999999</v>
      </c>
      <c r="AI215" s="528">
        <v>244.79999999999998</v>
      </c>
      <c r="AJ215" s="138">
        <f t="shared" si="194"/>
        <v>112.6</v>
      </c>
      <c r="AK215" s="528">
        <v>100</v>
      </c>
      <c r="AL215" s="138">
        <f t="shared" si="203"/>
        <v>1125.9999999999998</v>
      </c>
      <c r="AM215" s="643" t="str">
        <f t="shared" si="177"/>
        <v xml:space="preserve">  </v>
      </c>
      <c r="AN215" s="192">
        <f t="shared" si="204"/>
        <v>1046.5025641025641</v>
      </c>
      <c r="AO215" s="192">
        <f t="shared" si="205"/>
        <v>77.485209634042661</v>
      </c>
      <c r="AP215" s="192">
        <f t="shared" si="206"/>
        <v>7.4042063815190611</v>
      </c>
      <c r="AQ215" s="42">
        <f t="shared" si="207"/>
        <v>3</v>
      </c>
      <c r="AR215" s="643" t="str">
        <f t="shared" si="180"/>
        <v xml:space="preserve">  </v>
      </c>
      <c r="AS215" s="42"/>
      <c r="AT215" s="23" t="s">
        <v>191</v>
      </c>
      <c r="AU215" s="23" t="s">
        <v>191</v>
      </c>
      <c r="AV215" s="23" t="s">
        <v>191</v>
      </c>
      <c r="AW215" s="162" t="str">
        <f t="shared" si="152"/>
        <v xml:space="preserve">  </v>
      </c>
      <c r="AX215" s="643" t="str">
        <f t="shared" si="181"/>
        <v xml:space="preserve">  </v>
      </c>
      <c r="AY215" s="23" t="s">
        <v>191</v>
      </c>
      <c r="AZ215" s="23" t="s">
        <v>191</v>
      </c>
      <c r="BA215" s="23" t="s">
        <v>191</v>
      </c>
      <c r="BB215" s="162" t="str">
        <f t="shared" si="153"/>
        <v xml:space="preserve">  </v>
      </c>
      <c r="BC215" s="643" t="str">
        <f t="shared" si="182"/>
        <v xml:space="preserve">  </v>
      </c>
      <c r="BD215" s="794" t="s">
        <v>191</v>
      </c>
      <c r="BE215" s="588"/>
      <c r="BF215" s="24">
        <v>9.105893315630837</v>
      </c>
      <c r="BG215" s="24">
        <v>3.7439088188013336E-2</v>
      </c>
      <c r="BH215" s="162" t="str">
        <f t="shared" si="195"/>
        <v xml:space="preserve">  </v>
      </c>
      <c r="BI215" s="643" t="str">
        <f t="shared" si="184"/>
        <v xml:space="preserve">  </v>
      </c>
      <c r="BK215" s="110">
        <v>7.6839253500372531E-2</v>
      </c>
      <c r="BL215" s="53"/>
      <c r="BM215" s="162" t="str">
        <f t="shared" si="196"/>
        <v xml:space="preserve">  </v>
      </c>
      <c r="BN215" s="818" t="str">
        <f t="shared" si="185"/>
        <v xml:space="preserve">  </v>
      </c>
      <c r="BO215" s="942" t="str">
        <f t="shared" si="186"/>
        <v xml:space="preserve">  </v>
      </c>
      <c r="BP215" s="839">
        <f t="shared" si="208"/>
        <v>0.84384091529463823</v>
      </c>
      <c r="BQ215" s="43">
        <v>234.70225765543654</v>
      </c>
      <c r="BR215" s="121"/>
      <c r="BS215" s="163" t="str">
        <f t="shared" si="197"/>
        <v xml:space="preserve">  </v>
      </c>
      <c r="BT215" s="818" t="str">
        <f t="shared" si="198"/>
        <v xml:space="preserve">  </v>
      </c>
      <c r="BU215" s="43">
        <v>227.94283263495998</v>
      </c>
      <c r="BV215" s="53"/>
      <c r="BW215" s="163" t="str">
        <f t="shared" si="157"/>
        <v xml:space="preserve">  </v>
      </c>
      <c r="BX215" s="643" t="str">
        <f t="shared" si="187"/>
        <v xml:space="preserve">  </v>
      </c>
      <c r="BY215" s="2">
        <v>1.1459054018257435</v>
      </c>
      <c r="CA215" s="80">
        <v>1</v>
      </c>
      <c r="CB215" s="163" t="str">
        <f t="shared" si="199"/>
        <v xml:space="preserve">  </v>
      </c>
      <c r="CC215" s="643" t="str">
        <f t="shared" si="200"/>
        <v xml:space="preserve">  </v>
      </c>
      <c r="CD215" s="6">
        <f>BY215*(AE215/1000)</f>
        <v>1.1943860149799097</v>
      </c>
      <c r="CF215" s="174" t="str">
        <f t="shared" si="176"/>
        <v xml:space="preserve">  </v>
      </c>
      <c r="CG215" s="818" t="str">
        <f t="shared" si="188"/>
        <v xml:space="preserve">  </v>
      </c>
      <c r="CH215" s="829">
        <f t="shared" si="209"/>
        <v>0.48823791184319709</v>
      </c>
      <c r="CI215" s="122">
        <v>4.1725664486634964</v>
      </c>
      <c r="CJ215" s="49"/>
      <c r="CK215" s="163" t="str">
        <f t="shared" si="201"/>
        <v xml:space="preserve">  </v>
      </c>
      <c r="CL215" s="643" t="str">
        <f t="shared" si="202"/>
        <v xml:space="preserve">  </v>
      </c>
      <c r="CM215" s="102">
        <f t="shared" si="210"/>
        <v>4.6983098211950951</v>
      </c>
      <c r="CN215" s="49"/>
      <c r="CO215" s="174" t="str">
        <f t="shared" si="168"/>
        <v xml:space="preserve">  </v>
      </c>
      <c r="CP215" s="818" t="str">
        <f t="shared" si="189"/>
        <v xml:space="preserve">  </v>
      </c>
      <c r="CQ215" s="106">
        <f t="shared" si="211"/>
        <v>1.7778126594713839</v>
      </c>
      <c r="CR215" s="61">
        <f t="shared" si="212"/>
        <v>2.0611790100543423</v>
      </c>
    </row>
    <row r="216" spans="1:97" ht="34.5" x14ac:dyDescent="0.25">
      <c r="A216" s="906" t="s">
        <v>2282</v>
      </c>
      <c r="B216" s="425" t="s">
        <v>1388</v>
      </c>
      <c r="C216" s="219" t="s">
        <v>599</v>
      </c>
      <c r="D216" s="219">
        <v>9</v>
      </c>
      <c r="E216" s="471"/>
      <c r="F216" s="472">
        <v>1</v>
      </c>
      <c r="G216" s="419">
        <v>11452900</v>
      </c>
      <c r="H216" s="451">
        <v>201212031520</v>
      </c>
      <c r="I216" s="451"/>
      <c r="J216" s="303" t="s">
        <v>760</v>
      </c>
      <c r="K216" s="926" t="s">
        <v>2616</v>
      </c>
      <c r="L216" s="415" t="s">
        <v>746</v>
      </c>
      <c r="M216" s="31" t="s">
        <v>746</v>
      </c>
      <c r="N216" s="31"/>
      <c r="O216" s="31"/>
      <c r="P216" s="304">
        <v>41246</v>
      </c>
      <c r="Q216" s="408">
        <v>0.63888888888888895</v>
      </c>
      <c r="R216" s="303" t="s">
        <v>759</v>
      </c>
      <c r="S216" s="581" t="s">
        <v>759</v>
      </c>
      <c r="T216" s="490">
        <v>133.4</v>
      </c>
      <c r="U216" s="491">
        <v>260.60000000000002</v>
      </c>
      <c r="V216" s="547">
        <f t="shared" si="190"/>
        <v>127.20000000000002</v>
      </c>
      <c r="W216" s="491">
        <v>120</v>
      </c>
      <c r="X216" s="547">
        <f t="shared" si="191"/>
        <v>1060.0000000000002</v>
      </c>
      <c r="Y216" s="643" t="str">
        <f t="shared" si="178"/>
        <v xml:space="preserve">  </v>
      </c>
      <c r="Z216" s="581" t="s">
        <v>759</v>
      </c>
      <c r="AA216" s="490">
        <v>133.9</v>
      </c>
      <c r="AB216" s="491">
        <v>257.40000000000003</v>
      </c>
      <c r="AC216" s="547">
        <f t="shared" si="192"/>
        <v>123.50000000000003</v>
      </c>
      <c r="AD216" s="491">
        <v>90</v>
      </c>
      <c r="AE216" s="547">
        <f t="shared" si="193"/>
        <v>1372.2222222222226</v>
      </c>
      <c r="AF216" s="643" t="str">
        <f t="shared" si="179"/>
        <v xml:space="preserve">  </v>
      </c>
      <c r="AG216" s="581" t="s">
        <v>759</v>
      </c>
      <c r="AH216" s="490">
        <v>133.6</v>
      </c>
      <c r="AI216" s="491">
        <v>249.5</v>
      </c>
      <c r="AJ216" s="547">
        <f t="shared" si="194"/>
        <v>115.9</v>
      </c>
      <c r="AK216" s="491">
        <v>90</v>
      </c>
      <c r="AL216" s="547">
        <f t="shared" si="203"/>
        <v>1287.7777777777778</v>
      </c>
      <c r="AM216" s="643" t="str">
        <f t="shared" si="177"/>
        <v xml:space="preserve">  </v>
      </c>
      <c r="AN216" s="237">
        <f t="shared" si="204"/>
        <v>1240.0000000000002</v>
      </c>
      <c r="AO216" s="237">
        <f t="shared" si="205"/>
        <v>161.50144287090109</v>
      </c>
      <c r="AP216" s="237">
        <f t="shared" si="206"/>
        <v>13.024309908943636</v>
      </c>
      <c r="AQ216" s="491">
        <f t="shared" si="207"/>
        <v>3</v>
      </c>
      <c r="AR216" s="643" t="str">
        <f t="shared" si="180"/>
        <v xml:space="preserve">  </v>
      </c>
      <c r="AS216" s="491"/>
      <c r="AT216" s="168" t="s">
        <v>191</v>
      </c>
      <c r="AU216" s="168" t="s">
        <v>191</v>
      </c>
      <c r="AV216" s="168" t="s">
        <v>191</v>
      </c>
      <c r="AW216" s="171" t="str">
        <f t="shared" si="152"/>
        <v xml:space="preserve">  </v>
      </c>
      <c r="AX216" s="643" t="str">
        <f t="shared" si="181"/>
        <v xml:space="preserve">  </v>
      </c>
      <c r="AY216" s="168" t="s">
        <v>191</v>
      </c>
      <c r="AZ216" s="168" t="s">
        <v>191</v>
      </c>
      <c r="BA216" s="168" t="s">
        <v>191</v>
      </c>
      <c r="BB216" s="171" t="str">
        <f t="shared" si="153"/>
        <v xml:space="preserve">  </v>
      </c>
      <c r="BC216" s="643" t="str">
        <f t="shared" si="182"/>
        <v xml:space="preserve">  </v>
      </c>
      <c r="BD216" s="799" t="s">
        <v>191</v>
      </c>
      <c r="BE216" s="589"/>
      <c r="BF216" s="169">
        <v>10.762502465109913</v>
      </c>
      <c r="BG216" s="170"/>
      <c r="BH216" s="171" t="str">
        <f t="shared" si="195"/>
        <v xml:space="preserve">  </v>
      </c>
      <c r="BI216" s="643" t="str">
        <f t="shared" si="184"/>
        <v xml:space="preserve">  </v>
      </c>
      <c r="BJ216" s="167"/>
      <c r="BK216" s="169">
        <v>7.8121840633614964E-2</v>
      </c>
      <c r="BL216" s="167"/>
      <c r="BM216" s="171" t="str">
        <f t="shared" si="196"/>
        <v xml:space="preserve">  </v>
      </c>
      <c r="BN216" s="818" t="str">
        <f t="shared" si="185"/>
        <v xml:space="preserve">  </v>
      </c>
      <c r="BO216" s="942" t="str">
        <f t="shared" si="186"/>
        <v xml:space="preserve">  </v>
      </c>
      <c r="BP216" s="841">
        <f t="shared" si="208"/>
        <v>0.725870594565454</v>
      </c>
      <c r="BQ216" s="172">
        <v>317.02197848392944</v>
      </c>
      <c r="BR216" s="170"/>
      <c r="BS216" s="171" t="str">
        <f t="shared" si="197"/>
        <v xml:space="preserve">  </v>
      </c>
      <c r="BT216" s="818" t="str">
        <f t="shared" si="198"/>
        <v xml:space="preserve">  </v>
      </c>
      <c r="BU216" s="172">
        <v>336.04329719296521</v>
      </c>
      <c r="BV216" s="167"/>
      <c r="BW216" s="171" t="str">
        <f t="shared" si="157"/>
        <v xml:space="preserve">  </v>
      </c>
      <c r="BX216" s="643" t="str">
        <f t="shared" si="187"/>
        <v xml:space="preserve">  </v>
      </c>
      <c r="BY216" s="237">
        <v>1.6449618862868776</v>
      </c>
      <c r="BZ216" s="167"/>
      <c r="CA216" s="80">
        <v>1</v>
      </c>
      <c r="CB216" s="171" t="str">
        <f t="shared" si="199"/>
        <v xml:space="preserve">  </v>
      </c>
      <c r="CC216" s="643" t="str">
        <f t="shared" si="200"/>
        <v xml:space="preserve">  </v>
      </c>
      <c r="CD216" s="173">
        <f>BY216*(AE216/1000)</f>
        <v>2.2572532550714381</v>
      </c>
      <c r="CE216" s="167"/>
      <c r="CF216" s="507" t="str">
        <f t="shared" si="176"/>
        <v xml:space="preserve">  </v>
      </c>
      <c r="CG216" s="818" t="str">
        <f t="shared" si="188"/>
        <v xml:space="preserve">  </v>
      </c>
      <c r="CH216" s="895">
        <f t="shared" si="209"/>
        <v>0.51887944619911086</v>
      </c>
      <c r="CI216" s="173">
        <v>4.0674800231378239</v>
      </c>
      <c r="CJ216" s="167"/>
      <c r="CK216" s="171" t="str">
        <f t="shared" si="201"/>
        <v xml:space="preserve">  </v>
      </c>
      <c r="CL216" s="643" t="str">
        <f t="shared" si="202"/>
        <v xml:space="preserve">  </v>
      </c>
      <c r="CM216" s="169">
        <f t="shared" si="210"/>
        <v>5.2380103853519318</v>
      </c>
      <c r="CN216" s="167"/>
      <c r="CO216" s="507" t="str">
        <f t="shared" si="168"/>
        <v xml:space="preserve">  </v>
      </c>
      <c r="CP216" s="818" t="str">
        <f t="shared" si="189"/>
        <v xml:space="preserve">  </v>
      </c>
      <c r="CQ216" s="172">
        <f t="shared" si="211"/>
        <v>1.2830277706894109</v>
      </c>
      <c r="CR216" s="666">
        <f t="shared" si="212"/>
        <v>1.5587308031750811</v>
      </c>
      <c r="CS216" s="167"/>
    </row>
    <row r="217" spans="1:97" ht="30" x14ac:dyDescent="0.25">
      <c r="A217" s="906" t="s">
        <v>2283</v>
      </c>
      <c r="B217" s="425" t="s">
        <v>1389</v>
      </c>
      <c r="C217" s="219" t="s">
        <v>599</v>
      </c>
      <c r="D217" s="219">
        <v>9</v>
      </c>
      <c r="E217" s="471"/>
      <c r="F217" s="472">
        <v>1</v>
      </c>
      <c r="G217" s="419">
        <v>11452600</v>
      </c>
      <c r="H217" s="419">
        <v>201212051300</v>
      </c>
      <c r="I217" s="419"/>
      <c r="J217" s="305" t="s">
        <v>762</v>
      </c>
      <c r="K217" s="926" t="s">
        <v>2614</v>
      </c>
      <c r="L217" s="413" t="s">
        <v>1694</v>
      </c>
      <c r="M217" s="219" t="s">
        <v>550</v>
      </c>
      <c r="N217" s="219"/>
      <c r="O217" s="219"/>
      <c r="P217" s="332">
        <v>41248</v>
      </c>
      <c r="Q217" s="326">
        <v>0.54166666666666663</v>
      </c>
      <c r="R217" s="305" t="s">
        <v>761</v>
      </c>
      <c r="S217" s="548" t="s">
        <v>761</v>
      </c>
      <c r="T217" s="488">
        <v>134</v>
      </c>
      <c r="U217" s="528">
        <v>142</v>
      </c>
      <c r="V217" s="138">
        <f t="shared" si="190"/>
        <v>8</v>
      </c>
      <c r="W217" s="528">
        <v>130</v>
      </c>
      <c r="X217" s="138">
        <f t="shared" si="191"/>
        <v>61.538461538461533</v>
      </c>
      <c r="Y217" s="643" t="str">
        <f t="shared" si="178"/>
        <v xml:space="preserve">  </v>
      </c>
      <c r="Z217" s="548" t="s">
        <v>761</v>
      </c>
      <c r="AA217" s="488">
        <v>133.5</v>
      </c>
      <c r="AB217" s="528">
        <v>140.9</v>
      </c>
      <c r="AC217" s="138">
        <f t="shared" si="192"/>
        <v>7.4000000000000057</v>
      </c>
      <c r="AD217" s="528">
        <v>125</v>
      </c>
      <c r="AE217" s="138">
        <f t="shared" si="193"/>
        <v>59.200000000000045</v>
      </c>
      <c r="AF217" s="643" t="str">
        <f t="shared" si="179"/>
        <v xml:space="preserve">  </v>
      </c>
      <c r="AG217" s="548" t="s">
        <v>761</v>
      </c>
      <c r="AH217" s="488">
        <v>132.1</v>
      </c>
      <c r="AI217" s="528">
        <v>148</v>
      </c>
      <c r="AJ217" s="138">
        <f t="shared" si="194"/>
        <v>15.900000000000006</v>
      </c>
      <c r="AK217" s="528">
        <v>275</v>
      </c>
      <c r="AL217" s="138">
        <f t="shared" si="203"/>
        <v>57.818181818181834</v>
      </c>
      <c r="AM217" s="643" t="str">
        <f t="shared" si="177"/>
        <v xml:space="preserve">  </v>
      </c>
      <c r="AN217" s="192">
        <f t="shared" si="204"/>
        <v>59.518881118881133</v>
      </c>
      <c r="AO217" s="192">
        <f t="shared" si="205"/>
        <v>1.8805276321461595</v>
      </c>
      <c r="AP217" s="192">
        <f t="shared" si="206"/>
        <v>3.1595480237440166</v>
      </c>
      <c r="AQ217" s="42">
        <f t="shared" si="207"/>
        <v>3</v>
      </c>
      <c r="AR217" s="643" t="str">
        <f t="shared" si="180"/>
        <v xml:space="preserve">  </v>
      </c>
      <c r="AS217" s="42"/>
      <c r="AT217" s="23" t="s">
        <v>191</v>
      </c>
      <c r="AU217" s="23" t="s">
        <v>191</v>
      </c>
      <c r="AV217" s="23" t="s">
        <v>191</v>
      </c>
      <c r="AW217" s="162" t="str">
        <f t="shared" si="152"/>
        <v xml:space="preserve">  </v>
      </c>
      <c r="AX217" s="643" t="str">
        <f t="shared" si="181"/>
        <v xml:space="preserve">  </v>
      </c>
      <c r="AY217" s="23" t="s">
        <v>191</v>
      </c>
      <c r="AZ217" s="23" t="s">
        <v>191</v>
      </c>
      <c r="BA217" s="23" t="s">
        <v>191</v>
      </c>
      <c r="BB217" s="162" t="str">
        <f t="shared" si="153"/>
        <v xml:space="preserve">  </v>
      </c>
      <c r="BC217" s="643" t="str">
        <f t="shared" si="182"/>
        <v xml:space="preserve">  </v>
      </c>
      <c r="BD217" s="794" t="s">
        <v>191</v>
      </c>
      <c r="BE217" s="588"/>
      <c r="BF217" s="24">
        <v>6.3953235656843024</v>
      </c>
      <c r="BH217" s="162" t="str">
        <f t="shared" si="195"/>
        <v xml:space="preserve">  </v>
      </c>
      <c r="BI217" s="643" t="str">
        <f t="shared" si="184"/>
        <v xml:space="preserve">  </v>
      </c>
      <c r="BK217" s="110">
        <v>7.5046614653109994E-2</v>
      </c>
      <c r="BL217" s="53"/>
      <c r="BM217" s="162" t="str">
        <f t="shared" si="196"/>
        <v xml:space="preserve">  </v>
      </c>
      <c r="BN217" s="818" t="str">
        <f t="shared" si="185"/>
        <v xml:space="preserve">  </v>
      </c>
      <c r="BO217" s="942" t="str">
        <f t="shared" si="186"/>
        <v xml:space="preserve">  </v>
      </c>
      <c r="BP217" s="839">
        <f t="shared" si="208"/>
        <v>1.1734607933802013</v>
      </c>
      <c r="BQ217" s="43">
        <v>279.78645089709971</v>
      </c>
      <c r="BR217" s="121"/>
      <c r="BS217" s="163" t="str">
        <f t="shared" si="197"/>
        <v xml:space="preserve">  </v>
      </c>
      <c r="BT217" s="818" t="str">
        <f t="shared" si="198"/>
        <v xml:space="preserve">  </v>
      </c>
      <c r="BU217" s="43">
        <v>17.217627747513827</v>
      </c>
      <c r="BV217" s="53"/>
      <c r="BW217" s="163" t="str">
        <f t="shared" si="157"/>
        <v xml:space="preserve">  </v>
      </c>
      <c r="BX217" s="643" t="str">
        <f t="shared" si="187"/>
        <v xml:space="preserve">  </v>
      </c>
      <c r="BY217" s="2">
        <v>2.7299489534768515</v>
      </c>
      <c r="CA217" s="80">
        <v>1</v>
      </c>
      <c r="CB217" s="163" t="str">
        <f t="shared" si="199"/>
        <v xml:space="preserve">  </v>
      </c>
      <c r="CC217" s="643" t="str">
        <f t="shared" si="200"/>
        <v xml:space="preserve">  </v>
      </c>
      <c r="CD217" s="6">
        <f>BY217*(AE217/1000)</f>
        <v>0.16161297804582972</v>
      </c>
      <c r="CF217" s="174" t="str">
        <f t="shared" si="176"/>
        <v xml:space="preserve">  </v>
      </c>
      <c r="CG217" s="818" t="str">
        <f t="shared" si="188"/>
        <v xml:space="preserve">  </v>
      </c>
      <c r="CH217" s="829">
        <f t="shared" si="209"/>
        <v>0.9757259312320582</v>
      </c>
      <c r="CI217" s="122">
        <v>8.8497359592156162</v>
      </c>
      <c r="CJ217" s="49"/>
      <c r="CK217" s="163" t="str">
        <f t="shared" si="201"/>
        <v xml:space="preserve">  </v>
      </c>
      <c r="CL217" s="643" t="str">
        <f t="shared" si="202"/>
        <v xml:space="preserve">  </v>
      </c>
      <c r="CM217" s="102">
        <f t="shared" si="210"/>
        <v>0.51167564273283028</v>
      </c>
      <c r="CN217" s="49"/>
      <c r="CO217" s="174" t="str">
        <f t="shared" si="168"/>
        <v xml:space="preserve">  </v>
      </c>
      <c r="CP217" s="818" t="str">
        <f t="shared" si="189"/>
        <v xml:space="preserve">  </v>
      </c>
      <c r="CQ217" s="106">
        <f t="shared" si="211"/>
        <v>3.1630323522958532</v>
      </c>
      <c r="CR217" s="61">
        <f t="shared" si="212"/>
        <v>2.9718126691797866</v>
      </c>
    </row>
    <row r="218" spans="1:97" x14ac:dyDescent="0.25">
      <c r="A218" s="906" t="s">
        <v>2284</v>
      </c>
      <c r="B218" s="425" t="s">
        <v>1390</v>
      </c>
      <c r="C218" s="219" t="s">
        <v>599</v>
      </c>
      <c r="D218" s="219">
        <v>9</v>
      </c>
      <c r="E218" s="471"/>
      <c r="F218" s="472">
        <v>1</v>
      </c>
      <c r="G218" s="419">
        <v>384115121402501</v>
      </c>
      <c r="H218" s="419">
        <v>201212051340</v>
      </c>
      <c r="I218" s="419"/>
      <c r="J218" s="305" t="s">
        <v>764</v>
      </c>
      <c r="K218" s="911" t="s">
        <v>2617</v>
      </c>
      <c r="L218" s="415" t="s">
        <v>1716</v>
      </c>
      <c r="M218" s="219" t="s">
        <v>753</v>
      </c>
      <c r="N218" s="219"/>
      <c r="O218" s="219"/>
      <c r="P218" s="332">
        <v>41248</v>
      </c>
      <c r="Q218" s="326">
        <v>0.56944444444444442</v>
      </c>
      <c r="R218" s="305" t="s">
        <v>763</v>
      </c>
      <c r="S218" s="548" t="s">
        <v>763</v>
      </c>
      <c r="T218" s="488">
        <v>133.9</v>
      </c>
      <c r="U218" s="528">
        <v>159.6</v>
      </c>
      <c r="V218" s="138">
        <f t="shared" si="190"/>
        <v>25.699999999999989</v>
      </c>
      <c r="W218" s="528">
        <v>130</v>
      </c>
      <c r="X218" s="138">
        <f t="shared" si="191"/>
        <v>197.69230769230759</v>
      </c>
      <c r="Y218" s="643" t="str">
        <f t="shared" si="178"/>
        <v xml:space="preserve">  </v>
      </c>
      <c r="Z218" s="548" t="s">
        <v>763</v>
      </c>
      <c r="AA218" s="488">
        <v>132.6</v>
      </c>
      <c r="AB218" s="528">
        <v>159.80000000000001</v>
      </c>
      <c r="AC218" s="138">
        <f t="shared" si="192"/>
        <v>27.200000000000017</v>
      </c>
      <c r="AD218" s="528">
        <v>142</v>
      </c>
      <c r="AE218" s="138">
        <f t="shared" si="193"/>
        <v>191.54929577464802</v>
      </c>
      <c r="AF218" s="643" t="str">
        <f t="shared" si="179"/>
        <v xml:space="preserve">  </v>
      </c>
      <c r="AG218" s="548" t="s">
        <v>763</v>
      </c>
      <c r="AH218" s="488">
        <v>133.19999999999999</v>
      </c>
      <c r="AI218" s="528">
        <v>160.5</v>
      </c>
      <c r="AJ218" s="138">
        <f t="shared" si="194"/>
        <v>27.300000000000011</v>
      </c>
      <c r="AK218" s="528">
        <v>160</v>
      </c>
      <c r="AL218" s="138">
        <f t="shared" si="203"/>
        <v>170.62500000000006</v>
      </c>
      <c r="AM218" s="643" t="str">
        <f t="shared" si="177"/>
        <v xml:space="preserve">  </v>
      </c>
      <c r="AN218" s="192">
        <f t="shared" si="204"/>
        <v>186.62220115565188</v>
      </c>
      <c r="AO218" s="192">
        <f t="shared" si="205"/>
        <v>14.190383450277801</v>
      </c>
      <c r="AP218" s="192">
        <f t="shared" si="206"/>
        <v>7.6038024213648301</v>
      </c>
      <c r="AQ218" s="42">
        <f t="shared" si="207"/>
        <v>3</v>
      </c>
      <c r="AR218" s="643" t="str">
        <f t="shared" si="180"/>
        <v xml:space="preserve">  </v>
      </c>
      <c r="AS218" s="42"/>
      <c r="AT218" s="23" t="s">
        <v>191</v>
      </c>
      <c r="AU218" s="23" t="s">
        <v>191</v>
      </c>
      <c r="AV218" s="23" t="s">
        <v>191</v>
      </c>
      <c r="AW218" s="162" t="str">
        <f t="shared" si="152"/>
        <v xml:space="preserve">  </v>
      </c>
      <c r="AX218" s="643" t="str">
        <f t="shared" si="181"/>
        <v xml:space="preserve">  </v>
      </c>
      <c r="AY218" s="23" t="s">
        <v>191</v>
      </c>
      <c r="AZ218" s="23" t="s">
        <v>191</v>
      </c>
      <c r="BA218" s="23" t="s">
        <v>191</v>
      </c>
      <c r="BB218" s="162" t="str">
        <f t="shared" si="153"/>
        <v xml:space="preserve">  </v>
      </c>
      <c r="BC218" s="643" t="str">
        <f t="shared" si="182"/>
        <v xml:space="preserve">  </v>
      </c>
      <c r="BD218" s="794" t="s">
        <v>191</v>
      </c>
      <c r="BE218" s="588"/>
      <c r="BF218" s="24">
        <v>10.035385157262768</v>
      </c>
      <c r="BH218" s="162" t="str">
        <f t="shared" si="195"/>
        <v xml:space="preserve">  </v>
      </c>
      <c r="BI218" s="643" t="str">
        <f t="shared" si="184"/>
        <v xml:space="preserve">  </v>
      </c>
      <c r="BK218" s="110">
        <v>0.10996555674982117</v>
      </c>
      <c r="BL218" s="110">
        <v>9.4073996874553811E-4</v>
      </c>
      <c r="BM218" s="162" t="str">
        <f t="shared" si="196"/>
        <v xml:space="preserve">  </v>
      </c>
      <c r="BN218" s="818" t="str">
        <f t="shared" si="185"/>
        <v xml:space="preserve">  </v>
      </c>
      <c r="BO218" s="942" t="str">
        <f t="shared" si="186"/>
        <v xml:space="preserve">  </v>
      </c>
      <c r="BP218" s="839">
        <f t="shared" si="208"/>
        <v>1.0957781393197186</v>
      </c>
      <c r="BQ218" s="43">
        <v>293.25046615609796</v>
      </c>
      <c r="BR218" s="121"/>
      <c r="BS218" s="163" t="str">
        <f t="shared" si="197"/>
        <v xml:space="preserve">  </v>
      </c>
      <c r="BT218" s="818" t="str">
        <f t="shared" si="198"/>
        <v xml:space="preserve">  </v>
      </c>
      <c r="BU218" s="43">
        <v>57.973361386243958</v>
      </c>
      <c r="BV218" s="53"/>
      <c r="BW218" s="163" t="str">
        <f t="shared" si="157"/>
        <v xml:space="preserve">  </v>
      </c>
      <c r="BX218" s="643" t="str">
        <f t="shared" si="187"/>
        <v xml:space="preserve">  </v>
      </c>
      <c r="BY218" s="2">
        <v>2.251034827523946</v>
      </c>
      <c r="BZ218" s="10">
        <v>0.15770723043131851</v>
      </c>
      <c r="CA218" s="80">
        <v>1</v>
      </c>
      <c r="CB218" s="163" t="str">
        <f t="shared" si="199"/>
        <v xml:space="preserve">  </v>
      </c>
      <c r="CC218" s="643" t="str">
        <f t="shared" si="200"/>
        <v xml:space="preserve">  </v>
      </c>
      <c r="CD218" s="6">
        <v>0.43118413597641791</v>
      </c>
      <c r="CE218" s="246">
        <v>3.0208708927689176E-2</v>
      </c>
      <c r="CF218" s="174" t="str">
        <f t="shared" si="176"/>
        <v xml:space="preserve">  </v>
      </c>
      <c r="CG218" s="818" t="str">
        <f t="shared" si="188"/>
        <v xml:space="preserve">  </v>
      </c>
      <c r="CH218" s="829">
        <f t="shared" si="209"/>
        <v>0.7676150892546969</v>
      </c>
      <c r="CI218" s="122">
        <v>5.5036819459528621</v>
      </c>
      <c r="CJ218" s="49"/>
      <c r="CK218" s="163" t="str">
        <f t="shared" si="201"/>
        <v xml:space="preserve">  </v>
      </c>
      <c r="CL218" s="643" t="str">
        <f t="shared" si="202"/>
        <v xml:space="preserve">  </v>
      </c>
      <c r="CM218" s="102">
        <f t="shared" si="210"/>
        <v>0.93906573202820742</v>
      </c>
      <c r="CN218" s="49"/>
      <c r="CO218" s="174" t="str">
        <f t="shared" si="168"/>
        <v xml:space="preserve">  </v>
      </c>
      <c r="CP218" s="818" t="str">
        <f t="shared" si="189"/>
        <v xml:space="preserve">  </v>
      </c>
      <c r="CQ218" s="106">
        <f t="shared" si="211"/>
        <v>1.8767854039908802</v>
      </c>
      <c r="CR218" s="61">
        <f t="shared" si="212"/>
        <v>1.619822810983375</v>
      </c>
    </row>
    <row r="219" spans="1:97" x14ac:dyDescent="0.25">
      <c r="A219" s="906" t="s">
        <v>2285</v>
      </c>
      <c r="B219" s="425" t="s">
        <v>1391</v>
      </c>
      <c r="C219" s="305" t="s">
        <v>599</v>
      </c>
      <c r="D219" s="219">
        <v>9</v>
      </c>
      <c r="E219" s="471"/>
      <c r="F219" s="472">
        <v>1</v>
      </c>
      <c r="G219" s="419">
        <v>11452800</v>
      </c>
      <c r="H219" s="419">
        <v>201212051410</v>
      </c>
      <c r="I219" s="419"/>
      <c r="J219" s="305" t="s">
        <v>766</v>
      </c>
      <c r="K219" s="911" t="s">
        <v>2615</v>
      </c>
      <c r="L219" s="415" t="s">
        <v>1696</v>
      </c>
      <c r="M219" s="219" t="s">
        <v>756</v>
      </c>
      <c r="N219" s="219"/>
      <c r="O219" s="219"/>
      <c r="P219" s="332">
        <v>41248</v>
      </c>
      <c r="Q219" s="326">
        <v>0.59027777777777779</v>
      </c>
      <c r="R219" s="305" t="s">
        <v>765</v>
      </c>
      <c r="S219" s="548" t="s">
        <v>765</v>
      </c>
      <c r="T219" s="488">
        <v>132.9</v>
      </c>
      <c r="U219" s="528">
        <v>145.30000000000001</v>
      </c>
      <c r="V219" s="138">
        <f t="shared" si="190"/>
        <v>12.400000000000006</v>
      </c>
      <c r="W219" s="528">
        <v>85</v>
      </c>
      <c r="X219" s="138">
        <f t="shared" si="191"/>
        <v>145.88235294117652</v>
      </c>
      <c r="Y219" s="643" t="str">
        <f t="shared" si="178"/>
        <v xml:space="preserve">  </v>
      </c>
      <c r="Z219" s="548" t="s">
        <v>765</v>
      </c>
      <c r="AA219" s="488">
        <v>134</v>
      </c>
      <c r="AB219" s="528">
        <v>149.4</v>
      </c>
      <c r="AC219" s="138">
        <f t="shared" si="192"/>
        <v>15.400000000000006</v>
      </c>
      <c r="AD219" s="528">
        <v>104</v>
      </c>
      <c r="AE219" s="138">
        <f t="shared" si="193"/>
        <v>148.07692307692315</v>
      </c>
      <c r="AF219" s="643" t="str">
        <f t="shared" si="179"/>
        <v xml:space="preserve">  </v>
      </c>
      <c r="AG219" s="548" t="s">
        <v>765</v>
      </c>
      <c r="AH219" s="488">
        <v>132</v>
      </c>
      <c r="AI219" s="528">
        <v>148.29999999999998</v>
      </c>
      <c r="AJ219" s="138">
        <f t="shared" si="194"/>
        <v>16.299999999999983</v>
      </c>
      <c r="AK219" s="528">
        <v>110</v>
      </c>
      <c r="AL219" s="138">
        <f t="shared" si="203"/>
        <v>148.18181818181802</v>
      </c>
      <c r="AM219" s="643" t="str">
        <f t="shared" si="177"/>
        <v xml:space="preserve">  </v>
      </c>
      <c r="AN219" s="192">
        <f t="shared" si="204"/>
        <v>147.3803647333059</v>
      </c>
      <c r="AO219" s="192">
        <f t="shared" si="205"/>
        <v>1.2983760020797994</v>
      </c>
      <c r="AP219" s="192">
        <f t="shared" si="206"/>
        <v>0.8809694591469448</v>
      </c>
      <c r="AQ219" s="42">
        <f t="shared" si="207"/>
        <v>3</v>
      </c>
      <c r="AR219" s="643" t="str">
        <f t="shared" si="180"/>
        <v xml:space="preserve">  </v>
      </c>
      <c r="AS219" s="42"/>
      <c r="AT219" s="23" t="s">
        <v>191</v>
      </c>
      <c r="AU219" s="23" t="s">
        <v>191</v>
      </c>
      <c r="AV219" s="23" t="s">
        <v>191</v>
      </c>
      <c r="AW219" s="162" t="str">
        <f t="shared" ref="AW219:AW282" si="213">IF(AU219&lt;AW$7,"E, &lt;PRL",IF(AU219&gt;AW$7,"  ",))</f>
        <v xml:space="preserve">  </v>
      </c>
      <c r="AX219" s="643" t="str">
        <f t="shared" si="181"/>
        <v xml:space="preserve">  </v>
      </c>
      <c r="AY219" s="23" t="s">
        <v>191</v>
      </c>
      <c r="AZ219" s="23" t="s">
        <v>191</v>
      </c>
      <c r="BA219" s="23" t="s">
        <v>191</v>
      </c>
      <c r="BB219" s="162" t="str">
        <f t="shared" ref="BB219:BB276" si="214">IF(AZ219&lt;BB$7,"E, &lt;PRL",IF(AZ219&gt;BB$7,"  ",))</f>
        <v xml:space="preserve">  </v>
      </c>
      <c r="BC219" s="643" t="str">
        <f t="shared" si="182"/>
        <v xml:space="preserve">  </v>
      </c>
      <c r="BD219" s="794" t="s">
        <v>191</v>
      </c>
      <c r="BE219" s="588"/>
      <c r="BF219" s="24">
        <v>10.731704083147195</v>
      </c>
      <c r="BH219" s="162" t="str">
        <f t="shared" si="195"/>
        <v xml:space="preserve">  </v>
      </c>
      <c r="BI219" s="643" t="str">
        <f t="shared" si="184"/>
        <v xml:space="preserve">  </v>
      </c>
      <c r="BK219" s="110">
        <v>6.69114885229323E-2</v>
      </c>
      <c r="BL219" s="22"/>
      <c r="BM219" s="162" t="str">
        <f t="shared" si="196"/>
        <v xml:space="preserve">  </v>
      </c>
      <c r="BN219" s="818" t="str">
        <f t="shared" si="185"/>
        <v xml:space="preserve">  </v>
      </c>
      <c r="BO219" s="942" t="str">
        <f t="shared" si="186"/>
        <v xml:space="preserve">  </v>
      </c>
      <c r="BP219" s="839">
        <f t="shared" si="208"/>
        <v>0.62349360366736595</v>
      </c>
      <c r="BQ219" s="43">
        <v>280.16540842998114</v>
      </c>
      <c r="BR219" s="121"/>
      <c r="BS219" s="163" t="str">
        <f t="shared" si="197"/>
        <v xml:space="preserve">  </v>
      </c>
      <c r="BT219" s="818" t="str">
        <f t="shared" si="198"/>
        <v xml:space="preserve">  </v>
      </c>
      <c r="BU219" s="43">
        <v>40.871188994491384</v>
      </c>
      <c r="BV219" s="53"/>
      <c r="BW219" s="163" t="str">
        <f t="shared" ref="BW219:BW276" si="215">IF(BU219&lt;BW$7,"E, &lt;PRL",IF(BU219&gt;BW$7,"  ",))</f>
        <v xml:space="preserve">  </v>
      </c>
      <c r="BX219" s="643" t="str">
        <f t="shared" si="187"/>
        <v xml:space="preserve">  </v>
      </c>
      <c r="BY219" s="2">
        <v>3.15925622049072</v>
      </c>
      <c r="CA219" s="80">
        <v>1</v>
      </c>
      <c r="CB219" s="163" t="str">
        <f t="shared" si="199"/>
        <v xml:space="preserve">  </v>
      </c>
      <c r="CC219" s="643" t="str">
        <f t="shared" si="200"/>
        <v xml:space="preserve">  </v>
      </c>
      <c r="CD219" s="6">
        <f>BY219*(AE219/1000)</f>
        <v>0.46781294034189536</v>
      </c>
      <c r="CF219" s="174" t="str">
        <f t="shared" ref="CF219:CF250" si="216">IF(CD219&lt;CF$7,"E, &lt;PRL",IF(CD219&gt;CF$7,"  ",))</f>
        <v xml:space="preserve">  </v>
      </c>
      <c r="CG219" s="818" t="str">
        <f t="shared" si="188"/>
        <v xml:space="preserve">  </v>
      </c>
      <c r="CH219" s="829">
        <f t="shared" si="209"/>
        <v>1.1276396462342997</v>
      </c>
      <c r="CI219" s="122">
        <v>5.6087283634625393</v>
      </c>
      <c r="CJ219" s="49"/>
      <c r="CK219" s="163" t="str">
        <f t="shared" si="201"/>
        <v xml:space="preserve">  </v>
      </c>
      <c r="CL219" s="643" t="str">
        <f t="shared" si="202"/>
        <v xml:space="preserve">  </v>
      </c>
      <c r="CM219" s="102">
        <f t="shared" si="210"/>
        <v>0.83111156658581176</v>
      </c>
      <c r="CN219" s="49"/>
      <c r="CO219" s="174" t="str">
        <f t="shared" si="168"/>
        <v xml:space="preserve">  </v>
      </c>
      <c r="CP219" s="818" t="str">
        <f t="shared" si="189"/>
        <v xml:space="preserve">  </v>
      </c>
      <c r="CQ219" s="106">
        <f t="shared" si="211"/>
        <v>2.0019346410012897</v>
      </c>
      <c r="CR219" s="61">
        <f t="shared" si="212"/>
        <v>2.0334900623953684</v>
      </c>
    </row>
    <row r="220" spans="1:97" ht="34.5" x14ac:dyDescent="0.25">
      <c r="A220" s="906" t="s">
        <v>2286</v>
      </c>
      <c r="B220" s="425" t="s">
        <v>1392</v>
      </c>
      <c r="C220" s="219" t="s">
        <v>599</v>
      </c>
      <c r="D220" s="219">
        <v>9</v>
      </c>
      <c r="E220" s="471"/>
      <c r="F220" s="472">
        <v>1</v>
      </c>
      <c r="G220" s="419">
        <v>11452900</v>
      </c>
      <c r="H220" s="419">
        <v>201212051430</v>
      </c>
      <c r="I220" s="419"/>
      <c r="J220" s="305" t="s">
        <v>768</v>
      </c>
      <c r="K220" s="926" t="s">
        <v>2616</v>
      </c>
      <c r="L220" s="415" t="s">
        <v>746</v>
      </c>
      <c r="M220" s="219" t="s">
        <v>746</v>
      </c>
      <c r="N220" s="219"/>
      <c r="O220" s="219"/>
      <c r="P220" s="332">
        <v>41248</v>
      </c>
      <c r="Q220" s="326">
        <v>0.60416666666666663</v>
      </c>
      <c r="R220" s="305" t="s">
        <v>767</v>
      </c>
      <c r="S220" s="548" t="s">
        <v>767</v>
      </c>
      <c r="T220" s="488">
        <v>133.9</v>
      </c>
      <c r="U220" s="528">
        <v>146.5</v>
      </c>
      <c r="V220" s="138">
        <f t="shared" si="190"/>
        <v>12.599999999999994</v>
      </c>
      <c r="W220" s="528">
        <v>130</v>
      </c>
      <c r="X220" s="138">
        <f t="shared" si="191"/>
        <v>96.923076923076877</v>
      </c>
      <c r="Y220" s="643" t="str">
        <f t="shared" si="178"/>
        <v xml:space="preserve">  </v>
      </c>
      <c r="Z220" s="548" t="s">
        <v>767</v>
      </c>
      <c r="AA220" s="488">
        <v>133.9</v>
      </c>
      <c r="AB220" s="528">
        <v>146.80000000000001</v>
      </c>
      <c r="AC220" s="138">
        <f t="shared" si="192"/>
        <v>12.900000000000006</v>
      </c>
      <c r="AD220" s="528">
        <v>130</v>
      </c>
      <c r="AE220" s="138">
        <f t="shared" si="193"/>
        <v>99.230769230769269</v>
      </c>
      <c r="AF220" s="643" t="str">
        <f t="shared" si="179"/>
        <v xml:space="preserve">  </v>
      </c>
      <c r="AG220" s="548" t="s">
        <v>767</v>
      </c>
      <c r="AH220" s="488">
        <v>133.1</v>
      </c>
      <c r="AI220" s="528">
        <v>146.4</v>
      </c>
      <c r="AJ220" s="138">
        <f t="shared" si="194"/>
        <v>13.300000000000011</v>
      </c>
      <c r="AK220" s="528">
        <v>130</v>
      </c>
      <c r="AL220" s="138">
        <f t="shared" si="203"/>
        <v>102.30769230769239</v>
      </c>
      <c r="AM220" s="643" t="str">
        <f t="shared" si="177"/>
        <v xml:space="preserve">  </v>
      </c>
      <c r="AN220" s="192">
        <f t="shared" si="204"/>
        <v>99.487179487179503</v>
      </c>
      <c r="AO220" s="192">
        <f t="shared" si="205"/>
        <v>2.7014496802187149</v>
      </c>
      <c r="AP220" s="192">
        <f t="shared" si="206"/>
        <v>2.7153746785703574</v>
      </c>
      <c r="AQ220" s="42">
        <f t="shared" si="207"/>
        <v>3</v>
      </c>
      <c r="AR220" s="643" t="str">
        <f t="shared" si="180"/>
        <v xml:space="preserve">  </v>
      </c>
      <c r="AS220" s="42"/>
      <c r="AT220" s="23" t="s">
        <v>191</v>
      </c>
      <c r="AU220" s="23" t="s">
        <v>191</v>
      </c>
      <c r="AV220" s="23" t="s">
        <v>191</v>
      </c>
      <c r="AW220" s="162" t="str">
        <f t="shared" si="213"/>
        <v xml:space="preserve">  </v>
      </c>
      <c r="AX220" s="643" t="str">
        <f t="shared" si="181"/>
        <v xml:space="preserve">  </v>
      </c>
      <c r="AY220" s="23" t="s">
        <v>191</v>
      </c>
      <c r="AZ220" s="23" t="s">
        <v>191</v>
      </c>
      <c r="BA220" s="23" t="s">
        <v>191</v>
      </c>
      <c r="BB220" s="162" t="str">
        <f t="shared" si="214"/>
        <v xml:space="preserve">  </v>
      </c>
      <c r="BC220" s="643" t="str">
        <f t="shared" si="182"/>
        <v xml:space="preserve">  </v>
      </c>
      <c r="BD220" s="794" t="s">
        <v>191</v>
      </c>
      <c r="BE220" s="588"/>
      <c r="BF220" s="24">
        <v>9.9312096036070443</v>
      </c>
      <c r="BH220" s="162" t="str">
        <f t="shared" si="195"/>
        <v xml:space="preserve">  </v>
      </c>
      <c r="BI220" s="643" t="str">
        <f t="shared" si="184"/>
        <v xml:space="preserve">  </v>
      </c>
      <c r="BK220" s="110">
        <v>7.7983685385948576E-2</v>
      </c>
      <c r="BL220" s="22"/>
      <c r="BM220" s="162" t="str">
        <f t="shared" si="196"/>
        <v xml:space="preserve">  </v>
      </c>
      <c r="BN220" s="818" t="str">
        <f t="shared" si="185"/>
        <v xml:space="preserve">  </v>
      </c>
      <c r="BO220" s="942" t="str">
        <f t="shared" si="186"/>
        <v xml:space="preserve">  </v>
      </c>
      <c r="BP220" s="839">
        <f t="shared" si="208"/>
        <v>0.78523854090869938</v>
      </c>
      <c r="BQ220" s="43">
        <v>275.99800145647515</v>
      </c>
      <c r="BR220" s="121"/>
      <c r="BS220" s="163" t="str">
        <f t="shared" si="197"/>
        <v xml:space="preserve">  </v>
      </c>
      <c r="BT220" s="818" t="str">
        <f t="shared" si="198"/>
        <v xml:space="preserve">  </v>
      </c>
      <c r="BU220" s="43">
        <v>26.750575525781425</v>
      </c>
      <c r="BV220" s="53"/>
      <c r="BW220" s="163" t="str">
        <f t="shared" si="215"/>
        <v xml:space="preserve">  </v>
      </c>
      <c r="BX220" s="643" t="str">
        <f t="shared" si="187"/>
        <v xml:space="preserve">  </v>
      </c>
      <c r="BY220" s="2">
        <v>2.5380279230666876</v>
      </c>
      <c r="CA220" s="80">
        <v>1</v>
      </c>
      <c r="CB220" s="163" t="str">
        <f t="shared" si="199"/>
        <v xml:space="preserve">  </v>
      </c>
      <c r="CC220" s="643" t="str">
        <f t="shared" si="200"/>
        <v xml:space="preserve">  </v>
      </c>
      <c r="CD220" s="6">
        <f>BY220*(AE220/1000)</f>
        <v>0.25185046313507908</v>
      </c>
      <c r="CF220" s="174" t="str">
        <f t="shared" si="216"/>
        <v xml:space="preserve">  </v>
      </c>
      <c r="CG220" s="818" t="str">
        <f t="shared" si="188"/>
        <v xml:space="preserve">  </v>
      </c>
      <c r="CH220" s="829">
        <f t="shared" si="209"/>
        <v>0.91958199322937273</v>
      </c>
      <c r="CI220" s="122">
        <v>7.7106721999690491</v>
      </c>
      <c r="CJ220" s="49"/>
      <c r="CK220" s="163" t="str">
        <f t="shared" si="201"/>
        <v xml:space="preserve">  </v>
      </c>
      <c r="CL220" s="643" t="str">
        <f t="shared" si="202"/>
        <v xml:space="preserve">  </v>
      </c>
      <c r="CM220" s="102">
        <f t="shared" si="210"/>
        <v>0.78886107891991109</v>
      </c>
      <c r="CN220" s="49"/>
      <c r="CO220" s="174" t="str">
        <f t="shared" si="168"/>
        <v xml:space="preserve">  </v>
      </c>
      <c r="CP220" s="818" t="str">
        <f t="shared" si="189"/>
        <v xml:space="preserve">  </v>
      </c>
      <c r="CQ220" s="106">
        <f t="shared" si="211"/>
        <v>2.7937420413477234</v>
      </c>
      <c r="CR220" s="61">
        <f t="shared" si="212"/>
        <v>2.9489499325337118</v>
      </c>
    </row>
    <row r="221" spans="1:97" ht="30" x14ac:dyDescent="0.25">
      <c r="A221" s="906" t="s">
        <v>2287</v>
      </c>
      <c r="B221" s="425" t="s">
        <v>1393</v>
      </c>
      <c r="C221" s="219" t="s">
        <v>599</v>
      </c>
      <c r="D221" s="219">
        <v>9</v>
      </c>
      <c r="E221" s="471"/>
      <c r="F221" s="472">
        <v>1</v>
      </c>
      <c r="G221" s="419">
        <v>11452600</v>
      </c>
      <c r="H221" s="419">
        <v>201212221040</v>
      </c>
      <c r="I221" s="419"/>
      <c r="J221" s="305" t="s">
        <v>770</v>
      </c>
      <c r="K221" s="926" t="s">
        <v>2614</v>
      </c>
      <c r="L221" s="413" t="s">
        <v>1694</v>
      </c>
      <c r="M221" s="219" t="s">
        <v>550</v>
      </c>
      <c r="N221" s="219"/>
      <c r="O221" s="219"/>
      <c r="P221" s="332">
        <v>41265</v>
      </c>
      <c r="Q221" s="326">
        <v>0.44444444444444442</v>
      </c>
      <c r="R221" s="305" t="s">
        <v>769</v>
      </c>
      <c r="S221" s="548" t="s">
        <v>769</v>
      </c>
      <c r="T221" s="488">
        <v>133.5</v>
      </c>
      <c r="U221" s="528">
        <v>183.7</v>
      </c>
      <c r="V221" s="138">
        <f t="shared" si="190"/>
        <v>50.199999999999989</v>
      </c>
      <c r="W221" s="528">
        <v>41</v>
      </c>
      <c r="X221" s="138">
        <f t="shared" si="191"/>
        <v>1224.3902439024387</v>
      </c>
      <c r="Y221" s="643" t="str">
        <f t="shared" si="178"/>
        <v xml:space="preserve">  </v>
      </c>
      <c r="Z221" s="548" t="s">
        <v>769</v>
      </c>
      <c r="AA221" s="488">
        <v>133.9</v>
      </c>
      <c r="AB221" s="528">
        <v>189.4</v>
      </c>
      <c r="AC221" s="138">
        <f t="shared" si="192"/>
        <v>55.5</v>
      </c>
      <c r="AD221" s="528">
        <v>49</v>
      </c>
      <c r="AE221" s="138">
        <f t="shared" si="193"/>
        <v>1132.6530612244896</v>
      </c>
      <c r="AF221" s="643" t="str">
        <f t="shared" si="179"/>
        <v xml:space="preserve">  </v>
      </c>
      <c r="AG221" s="548" t="s">
        <v>769</v>
      </c>
      <c r="AH221" s="488">
        <v>133.1</v>
      </c>
      <c r="AI221" s="528">
        <v>195.1</v>
      </c>
      <c r="AJ221" s="138">
        <f t="shared" si="194"/>
        <v>62</v>
      </c>
      <c r="AK221" s="528">
        <v>47</v>
      </c>
      <c r="AL221" s="138">
        <f t="shared" si="203"/>
        <v>1319.1489361702127</v>
      </c>
      <c r="AM221" s="643" t="str">
        <f t="shared" si="177"/>
        <v xml:space="preserve">  </v>
      </c>
      <c r="AN221" s="192">
        <f t="shared" si="204"/>
        <v>1225.3974137657135</v>
      </c>
      <c r="AO221" s="192">
        <f t="shared" si="205"/>
        <v>93.252016794773965</v>
      </c>
      <c r="AP221" s="192">
        <f t="shared" si="206"/>
        <v>7.6099407218598092</v>
      </c>
      <c r="AQ221" s="42">
        <f t="shared" si="207"/>
        <v>3</v>
      </c>
      <c r="AR221" s="643" t="str">
        <f t="shared" si="180"/>
        <v xml:space="preserve">  </v>
      </c>
      <c r="AS221" s="42"/>
      <c r="AT221" s="23" t="s">
        <v>191</v>
      </c>
      <c r="AU221" s="23" t="s">
        <v>191</v>
      </c>
      <c r="AV221" s="23" t="s">
        <v>191</v>
      </c>
      <c r="AW221" s="162" t="str">
        <f t="shared" si="213"/>
        <v xml:space="preserve">  </v>
      </c>
      <c r="AX221" s="643" t="str">
        <f t="shared" si="181"/>
        <v xml:space="preserve">  </v>
      </c>
      <c r="AY221" s="23" t="s">
        <v>191</v>
      </c>
      <c r="AZ221" s="23" t="s">
        <v>191</v>
      </c>
      <c r="BA221" s="23" t="s">
        <v>191</v>
      </c>
      <c r="BB221" s="162" t="str">
        <f t="shared" si="214"/>
        <v xml:space="preserve">  </v>
      </c>
      <c r="BC221" s="643" t="str">
        <f t="shared" si="182"/>
        <v xml:space="preserve">  </v>
      </c>
      <c r="BD221" s="794" t="s">
        <v>191</v>
      </c>
      <c r="BE221" s="588"/>
      <c r="BF221" s="24">
        <v>12.493324883432441</v>
      </c>
      <c r="BH221" s="162" t="str">
        <f t="shared" si="195"/>
        <v xml:space="preserve">  </v>
      </c>
      <c r="BI221" s="643" t="str">
        <f t="shared" si="184"/>
        <v xml:space="preserve">  </v>
      </c>
      <c r="BK221" s="110">
        <v>8.9491504390972004E-2</v>
      </c>
      <c r="BL221" s="22"/>
      <c r="BM221" s="162" t="str">
        <f t="shared" si="196"/>
        <v xml:space="preserve">  </v>
      </c>
      <c r="BN221" s="818" t="str">
        <f t="shared" si="185"/>
        <v xml:space="preserve">  </v>
      </c>
      <c r="BO221" s="942" t="str">
        <f t="shared" si="186"/>
        <v xml:space="preserve">  </v>
      </c>
      <c r="BP221" s="839">
        <f t="shared" si="208"/>
        <v>0.71631455377941744</v>
      </c>
      <c r="BQ221" s="43">
        <v>208.41815757662312</v>
      </c>
      <c r="BR221" s="121"/>
      <c r="BS221" s="163" t="str">
        <f t="shared" si="197"/>
        <v xml:space="preserve">  </v>
      </c>
      <c r="BT221" s="818" t="str">
        <f t="shared" si="198"/>
        <v xml:space="preserve">  </v>
      </c>
      <c r="BU221" s="43">
        <v>255.18515878893848</v>
      </c>
      <c r="BV221" s="53"/>
      <c r="BW221" s="163" t="str">
        <f t="shared" si="215"/>
        <v xml:space="preserve">  </v>
      </c>
      <c r="BX221" s="643" t="str">
        <f t="shared" si="187"/>
        <v xml:space="preserve">  </v>
      </c>
      <c r="BY221" s="2">
        <v>1.4143546786192212</v>
      </c>
      <c r="CA221" s="80">
        <v>1</v>
      </c>
      <c r="CB221" s="163" t="str">
        <f t="shared" si="199"/>
        <v xml:space="preserve">  </v>
      </c>
      <c r="CC221" s="643" t="str">
        <f t="shared" si="200"/>
        <v xml:space="preserve">  </v>
      </c>
      <c r="CD221" s="6">
        <f>BY221*(AE221/1000)</f>
        <v>1.60197315639524</v>
      </c>
      <c r="CF221" s="174" t="str">
        <f t="shared" si="216"/>
        <v xml:space="preserve">  </v>
      </c>
      <c r="CG221" s="818" t="str">
        <f t="shared" si="188"/>
        <v xml:space="preserve">  </v>
      </c>
      <c r="CH221" s="829">
        <f t="shared" si="209"/>
        <v>0.67861394374875716</v>
      </c>
      <c r="CI221" s="122">
        <v>4.6801022999187003</v>
      </c>
      <c r="CJ221" s="49"/>
      <c r="CK221" s="163" t="str">
        <f t="shared" si="201"/>
        <v xml:space="preserve">  </v>
      </c>
      <c r="CL221" s="643" t="str">
        <f t="shared" si="202"/>
        <v xml:space="preserve">  </v>
      </c>
      <c r="CM221" s="102">
        <f t="shared" si="210"/>
        <v>6.1737519701055188</v>
      </c>
      <c r="CN221" s="49"/>
      <c r="CO221" s="174" t="str">
        <f t="shared" si="168"/>
        <v xml:space="preserve">  </v>
      </c>
      <c r="CP221" s="818" t="str">
        <f t="shared" si="189"/>
        <v xml:space="preserve">  </v>
      </c>
      <c r="CQ221" s="106">
        <f t="shared" si="211"/>
        <v>2.2455348201598517</v>
      </c>
      <c r="CR221" s="61">
        <f t="shared" si="212"/>
        <v>2.4193225026898126</v>
      </c>
    </row>
    <row r="222" spans="1:97" x14ac:dyDescent="0.25">
      <c r="A222" s="906" t="s">
        <v>2288</v>
      </c>
      <c r="B222" s="425" t="s">
        <v>1394</v>
      </c>
      <c r="C222" s="305" t="s">
        <v>601</v>
      </c>
      <c r="D222" s="305">
        <v>2</v>
      </c>
      <c r="E222" s="471"/>
      <c r="F222" s="472">
        <v>4</v>
      </c>
      <c r="G222" s="419">
        <v>88888823</v>
      </c>
      <c r="H222" s="419">
        <v>201212231500</v>
      </c>
      <c r="I222" s="419"/>
      <c r="J222" s="305" t="s">
        <v>772</v>
      </c>
      <c r="K222" s="910" t="s">
        <v>137</v>
      </c>
      <c r="L222" s="418"/>
      <c r="M222" s="219" t="s">
        <v>46</v>
      </c>
      <c r="N222" s="219"/>
      <c r="O222" s="31" t="s">
        <v>47</v>
      </c>
      <c r="P222" s="332">
        <v>41266</v>
      </c>
      <c r="Q222" s="326">
        <v>0.625</v>
      </c>
      <c r="R222" s="305" t="s">
        <v>771</v>
      </c>
      <c r="S222" s="548" t="s">
        <v>771</v>
      </c>
      <c r="T222" s="488">
        <v>132.80000000000001</v>
      </c>
      <c r="U222" s="528">
        <v>132.6</v>
      </c>
      <c r="V222" s="138">
        <f t="shared" si="190"/>
        <v>-0.20000000000001705</v>
      </c>
      <c r="W222" s="528">
        <v>147</v>
      </c>
      <c r="X222" s="138">
        <f t="shared" si="191"/>
        <v>-1.3605442176871909</v>
      </c>
      <c r="Y222" s="643" t="str">
        <f t="shared" si="178"/>
        <v>&lt;MDL</v>
      </c>
      <c r="Z222" s="548" t="s">
        <v>771</v>
      </c>
      <c r="AA222" s="488">
        <v>132</v>
      </c>
      <c r="AB222" s="528">
        <v>132</v>
      </c>
      <c r="AC222" s="632">
        <v>0</v>
      </c>
      <c r="AD222" s="528">
        <v>112</v>
      </c>
      <c r="AE222" s="138">
        <f t="shared" si="193"/>
        <v>0</v>
      </c>
      <c r="AF222" s="643" t="str">
        <f t="shared" si="179"/>
        <v>&lt;MDL</v>
      </c>
      <c r="AG222" s="548" t="s">
        <v>771</v>
      </c>
      <c r="AH222" s="488">
        <v>132.9</v>
      </c>
      <c r="AI222" s="528">
        <v>132.39999999999998</v>
      </c>
      <c r="AJ222" s="138">
        <f t="shared" si="194"/>
        <v>-0.50000000000002842</v>
      </c>
      <c r="AK222" s="528">
        <v>96</v>
      </c>
      <c r="AL222" s="41" t="s">
        <v>88</v>
      </c>
      <c r="AM222" s="643" t="str">
        <f t="shared" si="177"/>
        <v>&lt;MDL</v>
      </c>
      <c r="AN222" s="25" t="s">
        <v>88</v>
      </c>
      <c r="AO222" s="25" t="s">
        <v>88</v>
      </c>
      <c r="AP222" s="25" t="s">
        <v>88</v>
      </c>
      <c r="AQ222" s="3">
        <v>3</v>
      </c>
      <c r="AR222" s="643" t="s">
        <v>88</v>
      </c>
      <c r="AS222" s="3"/>
      <c r="AT222" s="23" t="s">
        <v>191</v>
      </c>
      <c r="AU222" s="23" t="s">
        <v>191</v>
      </c>
      <c r="AV222" s="23" t="s">
        <v>191</v>
      </c>
      <c r="AW222" s="162" t="str">
        <f t="shared" si="213"/>
        <v xml:space="preserve">  </v>
      </c>
      <c r="AX222" s="643" t="str">
        <f t="shared" si="181"/>
        <v xml:space="preserve">  </v>
      </c>
      <c r="AY222" s="23" t="s">
        <v>191</v>
      </c>
      <c r="AZ222" s="23" t="s">
        <v>191</v>
      </c>
      <c r="BA222" s="23" t="s">
        <v>191</v>
      </c>
      <c r="BB222" s="162" t="str">
        <f t="shared" si="214"/>
        <v xml:space="preserve">  </v>
      </c>
      <c r="BC222" s="643" t="str">
        <f t="shared" si="182"/>
        <v xml:space="preserve">  </v>
      </c>
      <c r="BD222" s="794" t="s">
        <v>191</v>
      </c>
      <c r="BE222" s="588"/>
      <c r="BF222" s="24">
        <v>3.0425706585486628E-2</v>
      </c>
      <c r="BH222" s="162" t="str">
        <f t="shared" si="195"/>
        <v>E, &lt;PRL</v>
      </c>
      <c r="BI222" s="643" t="str">
        <f t="shared" si="184"/>
        <v>&lt;MDL</v>
      </c>
      <c r="BK222" s="122">
        <v>0</v>
      </c>
      <c r="BL222" s="22"/>
      <c r="BM222" s="162" t="str">
        <f t="shared" si="196"/>
        <v>E, &lt;PRL</v>
      </c>
      <c r="BN222" s="818" t="str">
        <f t="shared" si="185"/>
        <v>&lt;MDL</v>
      </c>
      <c r="BO222" s="942" t="str">
        <f t="shared" si="186"/>
        <v>&lt;MDL</v>
      </c>
      <c r="BP222" s="840" t="s">
        <v>88</v>
      </c>
      <c r="BQ222" s="122"/>
      <c r="BR222" s="121"/>
      <c r="BS222" s="163" t="str">
        <f t="shared" si="197"/>
        <v>E, &lt;PRL</v>
      </c>
      <c r="BT222" s="818"/>
      <c r="BU222" s="858">
        <v>-0.21305385068843249</v>
      </c>
      <c r="BV222" s="53"/>
      <c r="BW222" s="163" t="str">
        <f t="shared" si="215"/>
        <v>E, &lt;PRL</v>
      </c>
      <c r="BX222" s="643" t="str">
        <f t="shared" si="187"/>
        <v>&lt;MDL</v>
      </c>
      <c r="BY222" s="1" t="s">
        <v>88</v>
      </c>
      <c r="CA222" s="80">
        <v>1</v>
      </c>
      <c r="CB222" s="163" t="str">
        <f t="shared" si="199"/>
        <v xml:space="preserve">  </v>
      </c>
      <c r="CC222" s="643" t="s">
        <v>88</v>
      </c>
      <c r="CD222" s="6">
        <v>9.8205967667853804E-4</v>
      </c>
      <c r="CF222" s="174" t="str">
        <f t="shared" si="216"/>
        <v>E, &lt;PRL</v>
      </c>
      <c r="CG222" s="818" t="str">
        <f t="shared" si="188"/>
        <v>&lt;MDL</v>
      </c>
      <c r="CH222" s="852" t="s">
        <v>88</v>
      </c>
      <c r="CI222" s="122" t="s">
        <v>603</v>
      </c>
      <c r="CJ222" s="49"/>
      <c r="CK222" s="163" t="str">
        <f t="shared" si="201"/>
        <v xml:space="preserve">  </v>
      </c>
      <c r="CL222" s="818" t="s">
        <v>88</v>
      </c>
      <c r="CM222" s="122" t="s">
        <v>603</v>
      </c>
      <c r="CN222" s="49"/>
      <c r="CO222" s="174" t="str">
        <f t="shared" si="168"/>
        <v xml:space="preserve">  </v>
      </c>
      <c r="CP222" s="818" t="s">
        <v>88</v>
      </c>
      <c r="CQ222" s="122" t="s">
        <v>603</v>
      </c>
      <c r="CR222" s="61"/>
    </row>
    <row r="223" spans="1:97" ht="34.5" x14ac:dyDescent="0.25">
      <c r="A223" s="906" t="s">
        <v>2289</v>
      </c>
      <c r="B223" s="425" t="s">
        <v>1395</v>
      </c>
      <c r="C223" s="219" t="s">
        <v>599</v>
      </c>
      <c r="D223" s="219">
        <v>9</v>
      </c>
      <c r="E223" s="471"/>
      <c r="F223" s="472">
        <v>1</v>
      </c>
      <c r="G223" s="419">
        <v>11452900</v>
      </c>
      <c r="H223" s="419">
        <v>201212221200</v>
      </c>
      <c r="I223" s="419"/>
      <c r="J223" s="305" t="s">
        <v>774</v>
      </c>
      <c r="K223" s="926" t="s">
        <v>2616</v>
      </c>
      <c r="L223" s="415" t="s">
        <v>746</v>
      </c>
      <c r="M223" s="219" t="s">
        <v>746</v>
      </c>
      <c r="N223" s="219"/>
      <c r="O223" s="219"/>
      <c r="P223" s="332">
        <v>41265</v>
      </c>
      <c r="Q223" s="326">
        <v>0.5</v>
      </c>
      <c r="R223" s="305" t="s">
        <v>773</v>
      </c>
      <c r="S223" s="548" t="s">
        <v>773</v>
      </c>
      <c r="T223" s="488">
        <v>134.30000000000001</v>
      </c>
      <c r="U223" s="528">
        <v>151.29999999999998</v>
      </c>
      <c r="V223" s="138">
        <f t="shared" si="190"/>
        <v>16.999999999999972</v>
      </c>
      <c r="W223" s="528">
        <v>48</v>
      </c>
      <c r="X223" s="138">
        <f t="shared" si="191"/>
        <v>354.16666666666606</v>
      </c>
      <c r="Y223" s="643" t="str">
        <f t="shared" si="178"/>
        <v xml:space="preserve">  </v>
      </c>
      <c r="Z223" s="548" t="s">
        <v>773</v>
      </c>
      <c r="AA223" s="488">
        <v>132</v>
      </c>
      <c r="AB223" s="528">
        <v>150.29999999999998</v>
      </c>
      <c r="AC223" s="138">
        <f t="shared" si="192"/>
        <v>18.299999999999983</v>
      </c>
      <c r="AD223" s="528">
        <v>52</v>
      </c>
      <c r="AE223" s="138">
        <f t="shared" si="193"/>
        <v>351.92307692307662</v>
      </c>
      <c r="AF223" s="643" t="str">
        <f t="shared" si="179"/>
        <v xml:space="preserve">  </v>
      </c>
      <c r="AG223" s="548" t="s">
        <v>773</v>
      </c>
      <c r="AH223" s="488">
        <v>133.5</v>
      </c>
      <c r="AI223" s="528">
        <v>156.5</v>
      </c>
      <c r="AJ223" s="138">
        <f t="shared" si="194"/>
        <v>23</v>
      </c>
      <c r="AK223" s="528">
        <v>66</v>
      </c>
      <c r="AL223" s="138">
        <f t="shared" ref="AL223:AL236" si="217">AJ223/(AK223/1000)</f>
        <v>348.48484848484844</v>
      </c>
      <c r="AM223" s="643" t="str">
        <f t="shared" si="177"/>
        <v xml:space="preserve">  </v>
      </c>
      <c r="AN223" s="192">
        <f t="shared" ref="AN223:AN236" si="218">AVERAGE(X223,AE223,AL223)</f>
        <v>351.52486402486375</v>
      </c>
      <c r="AO223" s="192">
        <f t="shared" ref="AO223:AO236" si="219">STDEV(X223,AE223,AL223)</f>
        <v>2.8617642455372985</v>
      </c>
      <c r="AP223" s="192">
        <f t="shared" ref="AP223:AP234" si="220">AO223/AN223*100</f>
        <v>0.81410009316862508</v>
      </c>
      <c r="AQ223" s="42">
        <f t="shared" ref="AQ223:AQ236" si="221">COUNT(X223,AE223,AL223)</f>
        <v>3</v>
      </c>
      <c r="AR223" s="643" t="str">
        <f t="shared" si="180"/>
        <v xml:space="preserve">  </v>
      </c>
      <c r="AS223" s="42"/>
      <c r="AT223" s="23" t="s">
        <v>191</v>
      </c>
      <c r="AU223" s="23" t="s">
        <v>191</v>
      </c>
      <c r="AV223" s="23" t="s">
        <v>191</v>
      </c>
      <c r="AW223" s="162" t="str">
        <f t="shared" si="213"/>
        <v xml:space="preserve">  </v>
      </c>
      <c r="AX223" s="643" t="str">
        <f t="shared" si="181"/>
        <v xml:space="preserve">  </v>
      </c>
      <c r="AY223" s="23" t="s">
        <v>191</v>
      </c>
      <c r="AZ223" s="23" t="s">
        <v>191</v>
      </c>
      <c r="BA223" s="23" t="s">
        <v>191</v>
      </c>
      <c r="BB223" s="162" t="str">
        <f t="shared" si="214"/>
        <v xml:space="preserve">  </v>
      </c>
      <c r="BC223" s="643" t="str">
        <f t="shared" si="182"/>
        <v xml:space="preserve">  </v>
      </c>
      <c r="BD223" s="794" t="s">
        <v>191</v>
      </c>
      <c r="BE223" s="588"/>
      <c r="BF223" s="24">
        <v>2.9897283435607491</v>
      </c>
      <c r="BH223" s="162" t="str">
        <f t="shared" si="195"/>
        <v xml:space="preserve">  </v>
      </c>
      <c r="BI223" s="643" t="str">
        <f t="shared" si="184"/>
        <v xml:space="preserve">  </v>
      </c>
      <c r="BK223" s="110">
        <v>0.11194892393661456</v>
      </c>
      <c r="BL223" s="22"/>
      <c r="BM223" s="162" t="str">
        <f t="shared" si="196"/>
        <v xml:space="preserve">  </v>
      </c>
      <c r="BN223" s="818" t="str">
        <f t="shared" si="185"/>
        <v xml:space="preserve">  </v>
      </c>
      <c r="BO223" s="942" t="str">
        <f t="shared" si="186"/>
        <v xml:space="preserve">  </v>
      </c>
      <c r="BP223" s="839">
        <f t="shared" ref="BP223:BP236" si="222">BK223/BF223*100</f>
        <v>3.7444513705644584</v>
      </c>
      <c r="BQ223" s="43">
        <v>187.62892155102031</v>
      </c>
      <c r="BR223" s="121"/>
      <c r="BS223" s="163" t="str">
        <f t="shared" si="197"/>
        <v xml:space="preserve">  </v>
      </c>
      <c r="BT223" s="818" t="str">
        <f t="shared" si="198"/>
        <v xml:space="preserve">  </v>
      </c>
      <c r="BU223" s="43">
        <v>66.451909715986247</v>
      </c>
      <c r="BV223" s="53"/>
      <c r="BW223" s="163" t="str">
        <f t="shared" si="215"/>
        <v xml:space="preserve">  </v>
      </c>
      <c r="BX223" s="643" t="str">
        <f t="shared" si="187"/>
        <v xml:space="preserve">  </v>
      </c>
      <c r="BY223" s="2">
        <v>2.1777754695364702</v>
      </c>
      <c r="CA223" s="80">
        <v>1</v>
      </c>
      <c r="CB223" s="163" t="str">
        <f t="shared" si="199"/>
        <v xml:space="preserve">  </v>
      </c>
      <c r="CC223" s="643" t="str">
        <f t="shared" si="200"/>
        <v xml:space="preserve">  </v>
      </c>
      <c r="CD223" s="6">
        <f t="shared" ref="CD223:CD236" si="223">BY223*(AE223/1000)</f>
        <v>0.7664094440868725</v>
      </c>
      <c r="CF223" s="174" t="str">
        <f t="shared" si="216"/>
        <v xml:space="preserve">  </v>
      </c>
      <c r="CG223" s="818" t="str">
        <f t="shared" si="188"/>
        <v xml:space="preserve">  </v>
      </c>
      <c r="CH223" s="829">
        <f t="shared" ref="CH223:CH236" si="224">BY223/BQ223*100</f>
        <v>1.1606821866981132</v>
      </c>
      <c r="CI223" s="122">
        <v>4.1822665222144257</v>
      </c>
      <c r="CJ223" s="49"/>
      <c r="CK223" s="163" t="str">
        <f t="shared" si="201"/>
        <v xml:space="preserve">  </v>
      </c>
      <c r="CL223" s="643" t="str">
        <f t="shared" si="202"/>
        <v xml:space="preserve">  </v>
      </c>
      <c r="CM223" s="102">
        <f t="shared" ref="CM223:CM236" si="225">CI223*(AL223/1000)</f>
        <v>1.4574565153171481</v>
      </c>
      <c r="CN223" s="49"/>
      <c r="CO223" s="174" t="str">
        <f t="shared" si="168"/>
        <v xml:space="preserve">  </v>
      </c>
      <c r="CP223" s="818" t="str">
        <f t="shared" si="189"/>
        <v xml:space="preserve">  </v>
      </c>
      <c r="CQ223" s="106">
        <f t="shared" ref="CQ223:CQ236" si="226">CI223/BQ223*100</f>
        <v>2.2290095192372452</v>
      </c>
      <c r="CR223" s="61">
        <f t="shared" ref="CR223:CR236" si="227">100*CM223/BU223</f>
        <v>2.1932500082334427</v>
      </c>
    </row>
    <row r="224" spans="1:97" ht="30" x14ac:dyDescent="0.25">
      <c r="A224" s="906" t="s">
        <v>2290</v>
      </c>
      <c r="B224" s="425" t="s">
        <v>1396</v>
      </c>
      <c r="C224" s="219" t="s">
        <v>599</v>
      </c>
      <c r="D224" s="219">
        <v>9</v>
      </c>
      <c r="E224" s="471"/>
      <c r="F224" s="472">
        <v>1</v>
      </c>
      <c r="G224" s="419">
        <v>11452600</v>
      </c>
      <c r="H224" s="419">
        <v>201212230900</v>
      </c>
      <c r="I224" s="419"/>
      <c r="J224" s="305" t="s">
        <v>776</v>
      </c>
      <c r="K224" s="926" t="s">
        <v>2614</v>
      </c>
      <c r="L224" s="413" t="s">
        <v>1694</v>
      </c>
      <c r="M224" s="219" t="s">
        <v>550</v>
      </c>
      <c r="N224" s="219"/>
      <c r="O224" s="219"/>
      <c r="P224" s="332">
        <v>41266</v>
      </c>
      <c r="Q224" s="326">
        <v>0.375</v>
      </c>
      <c r="R224" s="305" t="s">
        <v>775</v>
      </c>
      <c r="S224" s="548" t="s">
        <v>775</v>
      </c>
      <c r="T224" s="488">
        <v>133.1</v>
      </c>
      <c r="U224" s="528">
        <v>169.1</v>
      </c>
      <c r="V224" s="138">
        <f t="shared" si="190"/>
        <v>36</v>
      </c>
      <c r="W224" s="528">
        <v>112</v>
      </c>
      <c r="X224" s="138">
        <f t="shared" si="191"/>
        <v>321.42857142857144</v>
      </c>
      <c r="Y224" s="643" t="str">
        <f t="shared" si="178"/>
        <v xml:space="preserve">  </v>
      </c>
      <c r="Z224" s="548" t="s">
        <v>775</v>
      </c>
      <c r="AA224" s="488">
        <v>134</v>
      </c>
      <c r="AB224" s="528">
        <v>172</v>
      </c>
      <c r="AC224" s="138">
        <f t="shared" si="192"/>
        <v>38</v>
      </c>
      <c r="AD224" s="528">
        <v>56</v>
      </c>
      <c r="AE224" s="138">
        <f t="shared" si="193"/>
        <v>678.57142857142856</v>
      </c>
      <c r="AF224" s="643" t="str">
        <f t="shared" si="179"/>
        <v xml:space="preserve">  </v>
      </c>
      <c r="AG224" s="548" t="s">
        <v>775</v>
      </c>
      <c r="AH224" s="488">
        <v>133.5</v>
      </c>
      <c r="AI224" s="185">
        <v>154.4</v>
      </c>
      <c r="AJ224" s="138">
        <f t="shared" si="194"/>
        <v>20.900000000000006</v>
      </c>
      <c r="AK224" s="528">
        <v>69</v>
      </c>
      <c r="AL224" s="138">
        <f t="shared" si="217"/>
        <v>302.89855072463774</v>
      </c>
      <c r="AM224" s="643" t="str">
        <f t="shared" si="177"/>
        <v xml:space="preserve">  </v>
      </c>
      <c r="AN224" s="192">
        <f t="shared" si="218"/>
        <v>434.29951690821258</v>
      </c>
      <c r="AO224" s="192">
        <f t="shared" si="219"/>
        <v>211.74847233811056</v>
      </c>
      <c r="AP224" s="185">
        <f t="shared" si="220"/>
        <v>48.756322329242366</v>
      </c>
      <c r="AQ224" s="42">
        <f t="shared" si="221"/>
        <v>3</v>
      </c>
      <c r="AR224" s="643" t="str">
        <f t="shared" si="180"/>
        <v xml:space="preserve">  </v>
      </c>
      <c r="AS224" s="42"/>
      <c r="AT224" s="23" t="s">
        <v>191</v>
      </c>
      <c r="AU224" s="23" t="s">
        <v>191</v>
      </c>
      <c r="AV224" s="23" t="s">
        <v>191</v>
      </c>
      <c r="AW224" s="162" t="str">
        <f t="shared" si="213"/>
        <v xml:space="preserve">  </v>
      </c>
      <c r="AX224" s="643" t="str">
        <f t="shared" si="181"/>
        <v xml:space="preserve">  </v>
      </c>
      <c r="AY224" s="23" t="s">
        <v>191</v>
      </c>
      <c r="AZ224" s="23" t="s">
        <v>191</v>
      </c>
      <c r="BA224" s="23" t="s">
        <v>191</v>
      </c>
      <c r="BB224" s="162" t="str">
        <f t="shared" si="214"/>
        <v xml:space="preserve">  </v>
      </c>
      <c r="BC224" s="643" t="str">
        <f t="shared" si="182"/>
        <v xml:space="preserve">  </v>
      </c>
      <c r="BD224" s="794" t="s">
        <v>191</v>
      </c>
      <c r="BE224" s="588"/>
      <c r="BF224" s="24">
        <v>10.863835251758852</v>
      </c>
      <c r="BH224" s="162" t="str">
        <f t="shared" si="195"/>
        <v xml:space="preserve">  </v>
      </c>
      <c r="BI224" s="643" t="str">
        <f t="shared" si="184"/>
        <v xml:space="preserve">  </v>
      </c>
      <c r="BK224" s="110">
        <v>7.6638560215639043E-2</v>
      </c>
      <c r="BL224" s="22"/>
      <c r="BM224" s="162" t="str">
        <f t="shared" si="196"/>
        <v xml:space="preserve">  </v>
      </c>
      <c r="BN224" s="818" t="str">
        <f t="shared" si="185"/>
        <v xml:space="preserve">  </v>
      </c>
      <c r="BO224" s="942" t="str">
        <f t="shared" si="186"/>
        <v xml:space="preserve">  </v>
      </c>
      <c r="BP224" s="839">
        <f t="shared" si="222"/>
        <v>0.70544663500149529</v>
      </c>
      <c r="BQ224" s="43">
        <v>231.32152168783929</v>
      </c>
      <c r="BR224" s="121"/>
      <c r="BS224" s="163" t="str">
        <f t="shared" si="197"/>
        <v xml:space="preserve">  </v>
      </c>
      <c r="BT224" s="818" t="str">
        <f t="shared" si="198"/>
        <v xml:space="preserve">  </v>
      </c>
      <c r="BU224" s="43">
        <v>74.35334625680548</v>
      </c>
      <c r="BV224" s="53"/>
      <c r="BW224" s="163" t="str">
        <f t="shared" si="215"/>
        <v xml:space="preserve">  </v>
      </c>
      <c r="BX224" s="643" t="str">
        <f t="shared" si="187"/>
        <v xml:space="preserve">  </v>
      </c>
      <c r="BY224" s="2">
        <v>1.4655776199470758</v>
      </c>
      <c r="CA224" s="80">
        <v>1</v>
      </c>
      <c r="CB224" s="163" t="str">
        <f t="shared" si="199"/>
        <v xml:space="preserve">  </v>
      </c>
      <c r="CC224" s="643" t="str">
        <f t="shared" si="200"/>
        <v xml:space="preserve">  </v>
      </c>
      <c r="CD224" s="6">
        <f t="shared" si="223"/>
        <v>0.99449909924980151</v>
      </c>
      <c r="CF224" s="174" t="str">
        <f t="shared" si="216"/>
        <v xml:space="preserve">  </v>
      </c>
      <c r="CG224" s="818" t="str">
        <f t="shared" si="188"/>
        <v xml:space="preserve">  </v>
      </c>
      <c r="CH224" s="829">
        <f t="shared" si="224"/>
        <v>0.63356734351973698</v>
      </c>
      <c r="CI224" s="122">
        <v>10.079842798409155</v>
      </c>
      <c r="CJ224" s="49"/>
      <c r="CK224" s="163" t="str">
        <f t="shared" si="201"/>
        <v xml:space="preserve">  </v>
      </c>
      <c r="CL224" s="643" t="str">
        <f t="shared" si="202"/>
        <v xml:space="preserve">  </v>
      </c>
      <c r="CM224" s="102">
        <f t="shared" si="225"/>
        <v>3.0531697751703097</v>
      </c>
      <c r="CN224" s="49"/>
      <c r="CO224" s="174" t="str">
        <f t="shared" si="168"/>
        <v xml:space="preserve">  </v>
      </c>
      <c r="CP224" s="818" t="str">
        <f t="shared" si="189"/>
        <v xml:space="preserve">  </v>
      </c>
      <c r="CQ224" s="106">
        <f t="shared" si="226"/>
        <v>4.3575032382899366</v>
      </c>
      <c r="CR224" s="61">
        <f t="shared" si="227"/>
        <v>4.1062977375962504</v>
      </c>
    </row>
    <row r="225" spans="1:97" x14ac:dyDescent="0.25">
      <c r="A225" s="906" t="s">
        <v>2291</v>
      </c>
      <c r="B225" s="425" t="s">
        <v>1397</v>
      </c>
      <c r="C225" s="219" t="s">
        <v>599</v>
      </c>
      <c r="D225" s="219">
        <v>9</v>
      </c>
      <c r="E225" s="471"/>
      <c r="F225" s="472">
        <v>1</v>
      </c>
      <c r="G225" s="419">
        <v>384115121402501</v>
      </c>
      <c r="H225" s="419">
        <v>201212231010</v>
      </c>
      <c r="I225" s="419"/>
      <c r="J225" s="305" t="s">
        <v>778</v>
      </c>
      <c r="K225" s="911" t="s">
        <v>2617</v>
      </c>
      <c r="L225" s="415" t="s">
        <v>1716</v>
      </c>
      <c r="M225" s="219" t="s">
        <v>753</v>
      </c>
      <c r="N225" s="219"/>
      <c r="O225" s="219"/>
      <c r="P225" s="332">
        <v>41266</v>
      </c>
      <c r="Q225" s="326">
        <v>0.4236111111111111</v>
      </c>
      <c r="R225" s="305" t="s">
        <v>777</v>
      </c>
      <c r="S225" s="548" t="s">
        <v>777</v>
      </c>
      <c r="T225" s="488">
        <v>134.19999999999999</v>
      </c>
      <c r="U225" s="528">
        <v>144.5</v>
      </c>
      <c r="V225" s="138">
        <f t="shared" si="190"/>
        <v>10.300000000000011</v>
      </c>
      <c r="W225" s="528">
        <v>97</v>
      </c>
      <c r="X225" s="138">
        <f t="shared" si="191"/>
        <v>106.1855670103094</v>
      </c>
      <c r="Y225" s="643" t="str">
        <f t="shared" si="178"/>
        <v xml:space="preserve">  </v>
      </c>
      <c r="Z225" s="548" t="s">
        <v>777</v>
      </c>
      <c r="AA225" s="488">
        <v>132.6</v>
      </c>
      <c r="AB225" s="528">
        <v>144.1</v>
      </c>
      <c r="AC225" s="138">
        <f t="shared" si="192"/>
        <v>11.5</v>
      </c>
      <c r="AD225" s="528">
        <v>105</v>
      </c>
      <c r="AE225" s="138">
        <f t="shared" si="193"/>
        <v>109.52380952380953</v>
      </c>
      <c r="AF225" s="643" t="str">
        <f t="shared" si="179"/>
        <v xml:space="preserve">  </v>
      </c>
      <c r="AG225" s="548" t="s">
        <v>777</v>
      </c>
      <c r="AH225" s="488">
        <v>131.9</v>
      </c>
      <c r="AI225" s="528">
        <v>145.19999999999999</v>
      </c>
      <c r="AJ225" s="138">
        <f t="shared" si="194"/>
        <v>13.299999999999983</v>
      </c>
      <c r="AK225" s="528">
        <v>119</v>
      </c>
      <c r="AL225" s="138">
        <f t="shared" si="217"/>
        <v>111.7647058823528</v>
      </c>
      <c r="AM225" s="643" t="str">
        <f t="shared" si="177"/>
        <v xml:space="preserve">  </v>
      </c>
      <c r="AN225" s="192">
        <f t="shared" si="218"/>
        <v>109.15802747215724</v>
      </c>
      <c r="AO225" s="192">
        <f t="shared" si="219"/>
        <v>2.8074980000651197</v>
      </c>
      <c r="AP225" s="192">
        <f t="shared" si="220"/>
        <v>2.5719574318812453</v>
      </c>
      <c r="AQ225" s="42">
        <f t="shared" si="221"/>
        <v>3</v>
      </c>
      <c r="AR225" s="643" t="str">
        <f t="shared" si="180"/>
        <v xml:space="preserve">  </v>
      </c>
      <c r="AS225" s="42"/>
      <c r="AT225" s="23" t="s">
        <v>191</v>
      </c>
      <c r="AU225" s="23" t="s">
        <v>191</v>
      </c>
      <c r="AV225" s="23" t="s">
        <v>191</v>
      </c>
      <c r="AW225" s="162" t="str">
        <f t="shared" si="213"/>
        <v xml:space="preserve">  </v>
      </c>
      <c r="AX225" s="643" t="str">
        <f t="shared" si="181"/>
        <v xml:space="preserve">  </v>
      </c>
      <c r="AY225" s="23" t="s">
        <v>191</v>
      </c>
      <c r="AZ225" s="23" t="s">
        <v>191</v>
      </c>
      <c r="BA225" s="23" t="s">
        <v>191</v>
      </c>
      <c r="BB225" s="162" t="str">
        <f t="shared" si="214"/>
        <v xml:space="preserve">  </v>
      </c>
      <c r="BC225" s="643" t="str">
        <f t="shared" si="182"/>
        <v xml:space="preserve">  </v>
      </c>
      <c r="BD225" s="794" t="s">
        <v>191</v>
      </c>
      <c r="BE225" s="588"/>
      <c r="BF225" s="24">
        <v>5.8284395241681874</v>
      </c>
      <c r="BH225" s="162" t="str">
        <f t="shared" si="195"/>
        <v xml:space="preserve">  </v>
      </c>
      <c r="BI225" s="643" t="str">
        <f t="shared" si="184"/>
        <v xml:space="preserve">  </v>
      </c>
      <c r="BK225" s="110">
        <v>0.40025536650923393</v>
      </c>
      <c r="BL225" s="22"/>
      <c r="BM225" s="162" t="str">
        <f t="shared" si="196"/>
        <v xml:space="preserve">  </v>
      </c>
      <c r="BN225" s="818" t="str">
        <f t="shared" si="185"/>
        <v xml:space="preserve">  </v>
      </c>
      <c r="BO225" s="942" t="str">
        <f t="shared" si="186"/>
        <v xml:space="preserve">  </v>
      </c>
      <c r="BP225" s="839">
        <f t="shared" si="222"/>
        <v>6.8672817972895901</v>
      </c>
      <c r="BQ225" s="43">
        <v>330.38542604138019</v>
      </c>
      <c r="BR225" s="121"/>
      <c r="BS225" s="163" t="str">
        <f t="shared" si="197"/>
        <v xml:space="preserve">  </v>
      </c>
      <c r="BT225" s="818" t="str">
        <f t="shared" si="198"/>
        <v xml:space="preserve">  </v>
      </c>
      <c r="BU225" s="43">
        <v>35.082163796146588</v>
      </c>
      <c r="BV225" s="53"/>
      <c r="BW225" s="163" t="str">
        <f t="shared" si="215"/>
        <v xml:space="preserve">  </v>
      </c>
      <c r="BX225" s="643" t="str">
        <f t="shared" si="187"/>
        <v xml:space="preserve">  </v>
      </c>
      <c r="BY225" s="2">
        <v>7.2912664876274658</v>
      </c>
      <c r="CA225" s="80">
        <v>1</v>
      </c>
      <c r="CB225" s="163" t="str">
        <f t="shared" si="199"/>
        <v xml:space="preserve">  </v>
      </c>
      <c r="CC225" s="643" t="str">
        <f t="shared" si="200"/>
        <v xml:space="preserve">  </v>
      </c>
      <c r="CD225" s="6">
        <f t="shared" si="223"/>
        <v>0.79856728197824633</v>
      </c>
      <c r="CF225" s="174" t="str">
        <f t="shared" si="216"/>
        <v xml:space="preserve">  </v>
      </c>
      <c r="CG225" s="818" t="str">
        <f t="shared" si="188"/>
        <v xml:space="preserve">  </v>
      </c>
      <c r="CH225" s="829">
        <f t="shared" si="224"/>
        <v>2.2068971307209679</v>
      </c>
      <c r="CI225" s="122">
        <v>6.6347644511361725</v>
      </c>
      <c r="CJ225" s="49"/>
      <c r="CK225" s="163" t="str">
        <f t="shared" si="201"/>
        <v xml:space="preserve">  </v>
      </c>
      <c r="CL225" s="643" t="str">
        <f t="shared" si="202"/>
        <v xml:space="preserve">  </v>
      </c>
      <c r="CM225" s="102">
        <f t="shared" si="225"/>
        <v>0.74153249747992422</v>
      </c>
      <c r="CN225" s="49"/>
      <c r="CO225" s="174" t="str">
        <f t="shared" si="168"/>
        <v xml:space="preserve">  </v>
      </c>
      <c r="CP225" s="818" t="str">
        <f t="shared" si="189"/>
        <v xml:space="preserve">  </v>
      </c>
      <c r="CQ225" s="106">
        <f t="shared" si="226"/>
        <v>2.0081892021184919</v>
      </c>
      <c r="CR225" s="61">
        <f t="shared" si="227"/>
        <v>2.1137022841258548</v>
      </c>
    </row>
    <row r="226" spans="1:97" x14ac:dyDescent="0.25">
      <c r="A226" s="906" t="s">
        <v>2292</v>
      </c>
      <c r="B226" s="425" t="s">
        <v>1398</v>
      </c>
      <c r="C226" s="305" t="s">
        <v>599</v>
      </c>
      <c r="D226" s="219">
        <v>9</v>
      </c>
      <c r="E226" s="471"/>
      <c r="F226" s="472">
        <v>1</v>
      </c>
      <c r="G226" s="419">
        <v>11452800</v>
      </c>
      <c r="H226" s="419">
        <v>201212231100</v>
      </c>
      <c r="I226" s="419"/>
      <c r="J226" s="305" t="s">
        <v>780</v>
      </c>
      <c r="K226" s="911" t="s">
        <v>2615</v>
      </c>
      <c r="L226" s="415" t="s">
        <v>1696</v>
      </c>
      <c r="M226" s="219" t="s">
        <v>756</v>
      </c>
      <c r="N226" s="219"/>
      <c r="O226" s="219"/>
      <c r="P226" s="332">
        <v>41266</v>
      </c>
      <c r="Q226" s="326">
        <v>0.45833333333333331</v>
      </c>
      <c r="R226" s="305" t="s">
        <v>779</v>
      </c>
      <c r="S226" s="548" t="s">
        <v>779</v>
      </c>
      <c r="T226" s="488">
        <v>133.80000000000001</v>
      </c>
      <c r="U226" s="528">
        <v>155.6</v>
      </c>
      <c r="V226" s="138">
        <f t="shared" si="190"/>
        <v>21.799999999999983</v>
      </c>
      <c r="W226" s="528">
        <v>46</v>
      </c>
      <c r="X226" s="138">
        <f t="shared" si="191"/>
        <v>473.91304347826053</v>
      </c>
      <c r="Y226" s="643" t="str">
        <f t="shared" si="178"/>
        <v xml:space="preserve">  </v>
      </c>
      <c r="Z226" s="548" t="s">
        <v>779</v>
      </c>
      <c r="AA226" s="488">
        <v>132.80000000000001</v>
      </c>
      <c r="AB226" s="528">
        <v>154.9</v>
      </c>
      <c r="AC226" s="138">
        <f t="shared" si="192"/>
        <v>22.099999999999994</v>
      </c>
      <c r="AD226" s="528">
        <v>52</v>
      </c>
      <c r="AE226" s="138">
        <f t="shared" si="193"/>
        <v>424.99999999999989</v>
      </c>
      <c r="AF226" s="643" t="str">
        <f t="shared" si="179"/>
        <v xml:space="preserve">  </v>
      </c>
      <c r="AG226" s="548" t="s">
        <v>779</v>
      </c>
      <c r="AH226" s="488">
        <v>134</v>
      </c>
      <c r="AI226" s="528">
        <v>157.1</v>
      </c>
      <c r="AJ226" s="138">
        <f t="shared" si="194"/>
        <v>23.099999999999994</v>
      </c>
      <c r="AK226" s="528">
        <v>60</v>
      </c>
      <c r="AL226" s="138">
        <f t="shared" si="217"/>
        <v>384.99999999999994</v>
      </c>
      <c r="AM226" s="643" t="str">
        <f t="shared" si="177"/>
        <v xml:space="preserve">  </v>
      </c>
      <c r="AN226" s="192">
        <f t="shared" si="218"/>
        <v>427.97101449275345</v>
      </c>
      <c r="AO226" s="192">
        <f t="shared" si="219"/>
        <v>44.530916456759321</v>
      </c>
      <c r="AP226" s="192">
        <f t="shared" si="220"/>
        <v>10.405124400665066</v>
      </c>
      <c r="AQ226" s="42">
        <f t="shared" si="221"/>
        <v>3</v>
      </c>
      <c r="AR226" s="643" t="str">
        <f t="shared" si="180"/>
        <v xml:space="preserve">  </v>
      </c>
      <c r="AS226" s="42"/>
      <c r="AT226" s="23" t="s">
        <v>191</v>
      </c>
      <c r="AU226" s="23" t="s">
        <v>191</v>
      </c>
      <c r="AV226" s="23" t="s">
        <v>191</v>
      </c>
      <c r="AW226" s="162" t="str">
        <f t="shared" si="213"/>
        <v xml:space="preserve">  </v>
      </c>
      <c r="AX226" s="643" t="str">
        <f t="shared" si="181"/>
        <v xml:space="preserve">  </v>
      </c>
      <c r="AY226" s="23" t="s">
        <v>191</v>
      </c>
      <c r="AZ226" s="23" t="s">
        <v>191</v>
      </c>
      <c r="BA226" s="23" t="s">
        <v>191</v>
      </c>
      <c r="BB226" s="162" t="str">
        <f t="shared" si="214"/>
        <v xml:space="preserve">  </v>
      </c>
      <c r="BC226" s="643" t="str">
        <f t="shared" si="182"/>
        <v xml:space="preserve">  </v>
      </c>
      <c r="BD226" s="794" t="s">
        <v>191</v>
      </c>
      <c r="BE226" s="588"/>
      <c r="BF226" s="24">
        <v>9.7205094790100475</v>
      </c>
      <c r="BH226" s="162" t="str">
        <f t="shared" si="195"/>
        <v xml:space="preserve">  </v>
      </c>
      <c r="BI226" s="643" t="str">
        <f t="shared" si="184"/>
        <v xml:space="preserve">  </v>
      </c>
      <c r="BK226" s="110">
        <v>9.6588349444763855E-2</v>
      </c>
      <c r="BL226" s="110">
        <v>1.6097865170814143E-3</v>
      </c>
      <c r="BM226" s="162" t="str">
        <f t="shared" si="196"/>
        <v xml:space="preserve">  </v>
      </c>
      <c r="BN226" s="818" t="str">
        <f t="shared" si="185"/>
        <v xml:space="preserve">  </v>
      </c>
      <c r="BO226" s="942" t="str">
        <f t="shared" si="186"/>
        <v xml:space="preserve">  </v>
      </c>
      <c r="BP226" s="839">
        <f t="shared" si="222"/>
        <v>0.99365521584369232</v>
      </c>
      <c r="BQ226" s="43">
        <v>194.15381910860839</v>
      </c>
      <c r="BR226" s="121"/>
      <c r="BS226" s="163" t="str">
        <f t="shared" si="197"/>
        <v xml:space="preserve">  </v>
      </c>
      <c r="BT226" s="818" t="str">
        <f t="shared" si="198"/>
        <v xml:space="preserve">  </v>
      </c>
      <c r="BU226" s="43">
        <v>92.012027316688261</v>
      </c>
      <c r="BV226" s="53"/>
      <c r="BW226" s="163" t="str">
        <f t="shared" si="215"/>
        <v xml:space="preserve">  </v>
      </c>
      <c r="BX226" s="643" t="str">
        <f t="shared" si="187"/>
        <v xml:space="preserve">  </v>
      </c>
      <c r="BY226" s="2">
        <v>1.2458974890616177</v>
      </c>
      <c r="CA226" s="80">
        <v>1</v>
      </c>
      <c r="CB226" s="163" t="str">
        <f t="shared" si="199"/>
        <v xml:space="preserve">  </v>
      </c>
      <c r="CC226" s="643" t="str">
        <f t="shared" si="200"/>
        <v xml:space="preserve">  </v>
      </c>
      <c r="CD226" s="6">
        <f t="shared" si="223"/>
        <v>0.52950643285118737</v>
      </c>
      <c r="CF226" s="174" t="str">
        <f t="shared" si="216"/>
        <v xml:space="preserve">  </v>
      </c>
      <c r="CG226" s="818" t="str">
        <f t="shared" si="188"/>
        <v xml:space="preserve">  </v>
      </c>
      <c r="CH226" s="829">
        <f t="shared" si="224"/>
        <v>0.64170640308891924</v>
      </c>
      <c r="CI226" s="122">
        <v>4.6459652790511248</v>
      </c>
      <c r="CJ226" s="49"/>
      <c r="CK226" s="163" t="str">
        <f t="shared" si="201"/>
        <v xml:space="preserve">  </v>
      </c>
      <c r="CL226" s="643" t="str">
        <f t="shared" si="202"/>
        <v xml:space="preserve">  </v>
      </c>
      <c r="CM226" s="102">
        <f t="shared" si="225"/>
        <v>1.7886966324346829</v>
      </c>
      <c r="CN226" s="49"/>
      <c r="CO226" s="174" t="str">
        <f t="shared" ref="CO226:CO276" si="228">IF(CM226&lt;CO$7,"E, &lt;PRL",IF(CM226&gt;CO$7,"  ",))</f>
        <v xml:space="preserve">  </v>
      </c>
      <c r="CP226" s="818" t="str">
        <f t="shared" si="189"/>
        <v xml:space="preserve">  </v>
      </c>
      <c r="CQ226" s="106">
        <f t="shared" si="226"/>
        <v>2.3929301521759929</v>
      </c>
      <c r="CR226" s="61">
        <f t="shared" si="227"/>
        <v>1.9439813300475624</v>
      </c>
    </row>
    <row r="227" spans="1:97" ht="34.5" x14ac:dyDescent="0.25">
      <c r="A227" s="906" t="s">
        <v>2293</v>
      </c>
      <c r="B227" s="425" t="s">
        <v>1399</v>
      </c>
      <c r="C227" s="219" t="s">
        <v>599</v>
      </c>
      <c r="D227" s="219">
        <v>9</v>
      </c>
      <c r="E227" s="471"/>
      <c r="F227" s="472">
        <v>1</v>
      </c>
      <c r="G227" s="419">
        <v>11452900</v>
      </c>
      <c r="H227" s="419">
        <v>201212231130</v>
      </c>
      <c r="I227" s="419"/>
      <c r="J227" s="305" t="s">
        <v>782</v>
      </c>
      <c r="K227" s="926" t="s">
        <v>2616</v>
      </c>
      <c r="L227" s="415" t="s">
        <v>746</v>
      </c>
      <c r="M227" s="219" t="s">
        <v>746</v>
      </c>
      <c r="N227" s="219"/>
      <c r="O227" s="219"/>
      <c r="P227" s="332">
        <v>41266</v>
      </c>
      <c r="Q227" s="326">
        <v>0.47916666666666669</v>
      </c>
      <c r="R227" s="305" t="s">
        <v>781</v>
      </c>
      <c r="S227" s="548" t="s">
        <v>781</v>
      </c>
      <c r="T227" s="488">
        <v>132.69999999999999</v>
      </c>
      <c r="U227" s="528">
        <v>153.4</v>
      </c>
      <c r="V227" s="138">
        <f t="shared" si="190"/>
        <v>20.700000000000017</v>
      </c>
      <c r="W227" s="528">
        <v>53</v>
      </c>
      <c r="X227" s="138">
        <f t="shared" si="191"/>
        <v>390.56603773584936</v>
      </c>
      <c r="Y227" s="643" t="str">
        <f t="shared" si="178"/>
        <v xml:space="preserve">  </v>
      </c>
      <c r="Z227" s="548" t="s">
        <v>781</v>
      </c>
      <c r="AA227" s="488">
        <v>133.69999999999999</v>
      </c>
      <c r="AB227" s="528">
        <v>157.1</v>
      </c>
      <c r="AC227" s="138">
        <f t="shared" si="192"/>
        <v>23.400000000000006</v>
      </c>
      <c r="AD227" s="528">
        <v>59</v>
      </c>
      <c r="AE227" s="138">
        <f t="shared" si="193"/>
        <v>396.61016949152554</v>
      </c>
      <c r="AF227" s="643" t="str">
        <f t="shared" si="179"/>
        <v xml:space="preserve">  </v>
      </c>
      <c r="AG227" s="548" t="s">
        <v>781</v>
      </c>
      <c r="AH227" s="488">
        <v>134.30000000000001</v>
      </c>
      <c r="AI227" s="528">
        <v>148.9</v>
      </c>
      <c r="AJ227" s="138">
        <f t="shared" si="194"/>
        <v>14.599999999999994</v>
      </c>
      <c r="AK227" s="528">
        <v>39</v>
      </c>
      <c r="AL227" s="138">
        <f t="shared" si="217"/>
        <v>374.35897435897419</v>
      </c>
      <c r="AM227" s="643" t="str">
        <f t="shared" si="177"/>
        <v xml:space="preserve">  </v>
      </c>
      <c r="AN227" s="192">
        <f t="shared" si="218"/>
        <v>387.17839386211637</v>
      </c>
      <c r="AO227" s="192">
        <f t="shared" si="219"/>
        <v>11.505912370088245</v>
      </c>
      <c r="AP227" s="192">
        <f t="shared" si="220"/>
        <v>2.9717341030620061</v>
      </c>
      <c r="AQ227" s="42">
        <f t="shared" si="221"/>
        <v>3</v>
      </c>
      <c r="AR227" s="643" t="str">
        <f t="shared" si="180"/>
        <v xml:space="preserve">  </v>
      </c>
      <c r="AS227" s="42"/>
      <c r="AT227" s="23" t="s">
        <v>191</v>
      </c>
      <c r="AU227" s="23" t="s">
        <v>191</v>
      </c>
      <c r="AV227" s="23" t="s">
        <v>191</v>
      </c>
      <c r="AW227" s="162" t="str">
        <f t="shared" si="213"/>
        <v xml:space="preserve">  </v>
      </c>
      <c r="AX227" s="643" t="str">
        <f t="shared" si="181"/>
        <v xml:space="preserve">  </v>
      </c>
      <c r="AY227" s="23" t="s">
        <v>191</v>
      </c>
      <c r="AZ227" s="23" t="s">
        <v>191</v>
      </c>
      <c r="BA227" s="23" t="s">
        <v>191</v>
      </c>
      <c r="BB227" s="162" t="str">
        <f t="shared" si="214"/>
        <v xml:space="preserve">  </v>
      </c>
      <c r="BC227" s="643" t="str">
        <f t="shared" si="182"/>
        <v xml:space="preserve">  </v>
      </c>
      <c r="BD227" s="794" t="s">
        <v>191</v>
      </c>
      <c r="BE227" s="588"/>
      <c r="BF227" s="24">
        <v>11.408223307921665</v>
      </c>
      <c r="BH227" s="162" t="str">
        <f t="shared" si="195"/>
        <v xml:space="preserve">  </v>
      </c>
      <c r="BI227" s="643" t="str">
        <f t="shared" si="184"/>
        <v xml:space="preserve">  </v>
      </c>
      <c r="BK227" s="110">
        <v>7.7120818273926181E-2</v>
      </c>
      <c r="BL227" s="22"/>
      <c r="BM227" s="162" t="str">
        <f t="shared" si="196"/>
        <v xml:space="preserve">  </v>
      </c>
      <c r="BN227" s="818" t="str">
        <f t="shared" si="185"/>
        <v xml:space="preserve">  </v>
      </c>
      <c r="BO227" s="942" t="str">
        <f t="shared" si="186"/>
        <v xml:space="preserve">  </v>
      </c>
      <c r="BP227" s="839">
        <f t="shared" si="222"/>
        <v>0.67601077040957713</v>
      </c>
      <c r="BQ227" s="43">
        <v>187.52572873410489</v>
      </c>
      <c r="BR227" s="121"/>
      <c r="BS227" s="163" t="str">
        <f t="shared" si="197"/>
        <v xml:space="preserve">  </v>
      </c>
      <c r="BT227" s="818" t="str">
        <f t="shared" si="198"/>
        <v xml:space="preserve">  </v>
      </c>
      <c r="BU227" s="43">
        <v>73.241180845207069</v>
      </c>
      <c r="BV227" s="53"/>
      <c r="BW227" s="163" t="str">
        <f t="shared" si="215"/>
        <v xml:space="preserve">  </v>
      </c>
      <c r="BX227" s="643" t="str">
        <f t="shared" si="187"/>
        <v xml:space="preserve">  </v>
      </c>
      <c r="BY227" s="2">
        <v>1.3866346887802965</v>
      </c>
      <c r="CA227" s="80">
        <v>1</v>
      </c>
      <c r="CB227" s="163" t="str">
        <f t="shared" si="199"/>
        <v xml:space="preserve">  </v>
      </c>
      <c r="CC227" s="643" t="str">
        <f t="shared" si="200"/>
        <v xml:space="preserve">  </v>
      </c>
      <c r="CD227" s="6">
        <f t="shared" si="223"/>
        <v>0.54995341893998217</v>
      </c>
      <c r="CF227" s="174" t="str">
        <f t="shared" si="216"/>
        <v xml:space="preserve">  </v>
      </c>
      <c r="CG227" s="818" t="str">
        <f t="shared" si="188"/>
        <v xml:space="preserve">  </v>
      </c>
      <c r="CH227" s="829">
        <f t="shared" si="224"/>
        <v>0.73943703519554027</v>
      </c>
      <c r="CI227" s="122">
        <v>4.083782265832606</v>
      </c>
      <c r="CJ227" s="49"/>
      <c r="CK227" s="163" t="str">
        <f t="shared" si="201"/>
        <v xml:space="preserve">  </v>
      </c>
      <c r="CL227" s="643" t="str">
        <f t="shared" si="202"/>
        <v xml:space="preserve">  </v>
      </c>
      <c r="CM227" s="102">
        <f t="shared" si="225"/>
        <v>1.5288005405424621</v>
      </c>
      <c r="CN227" s="49"/>
      <c r="CO227" s="174" t="str">
        <f t="shared" si="228"/>
        <v xml:space="preserve">  </v>
      </c>
      <c r="CP227" s="818" t="str">
        <f t="shared" si="189"/>
        <v xml:space="preserve">  </v>
      </c>
      <c r="CQ227" s="106">
        <f t="shared" si="226"/>
        <v>2.177718382112277</v>
      </c>
      <c r="CR227" s="61">
        <f t="shared" si="227"/>
        <v>2.0873510269769326</v>
      </c>
    </row>
    <row r="228" spans="1:97" ht="30" x14ac:dyDescent="0.25">
      <c r="A228" s="906" t="s">
        <v>2294</v>
      </c>
      <c r="B228" s="425" t="s">
        <v>1400</v>
      </c>
      <c r="C228" s="219" t="s">
        <v>599</v>
      </c>
      <c r="D228" s="219">
        <v>9</v>
      </c>
      <c r="E228" s="471"/>
      <c r="F228" s="472">
        <v>1</v>
      </c>
      <c r="G228" s="419">
        <v>11452600</v>
      </c>
      <c r="H228" s="419">
        <v>201212241000</v>
      </c>
      <c r="I228" s="419"/>
      <c r="J228" s="305" t="s">
        <v>784</v>
      </c>
      <c r="K228" s="926" t="s">
        <v>2614</v>
      </c>
      <c r="L228" s="413" t="s">
        <v>1694</v>
      </c>
      <c r="M228" s="219" t="s">
        <v>550</v>
      </c>
      <c r="N228" s="219"/>
      <c r="O228" s="219"/>
      <c r="P228" s="332">
        <v>41267</v>
      </c>
      <c r="Q228" s="326">
        <v>0.41666666666666669</v>
      </c>
      <c r="R228" s="305" t="s">
        <v>783</v>
      </c>
      <c r="S228" s="548" t="s">
        <v>783</v>
      </c>
      <c r="T228" s="488">
        <v>133.6</v>
      </c>
      <c r="U228" s="528">
        <v>172.5</v>
      </c>
      <c r="V228" s="138">
        <f t="shared" si="190"/>
        <v>38.900000000000006</v>
      </c>
      <c r="W228" s="528">
        <v>20</v>
      </c>
      <c r="X228" s="138">
        <f t="shared" si="191"/>
        <v>1945.0000000000002</v>
      </c>
      <c r="Y228" s="643" t="str">
        <f t="shared" si="178"/>
        <v xml:space="preserve">  </v>
      </c>
      <c r="Z228" s="548" t="s">
        <v>783</v>
      </c>
      <c r="AA228" s="488">
        <v>133.4</v>
      </c>
      <c r="AB228" s="528">
        <v>192.20000000000002</v>
      </c>
      <c r="AC228" s="138">
        <f t="shared" si="192"/>
        <v>58.800000000000011</v>
      </c>
      <c r="AD228" s="528">
        <v>30</v>
      </c>
      <c r="AE228" s="138">
        <f t="shared" si="193"/>
        <v>1960.0000000000005</v>
      </c>
      <c r="AF228" s="643" t="str">
        <f t="shared" si="179"/>
        <v xml:space="preserve">  </v>
      </c>
      <c r="AG228" s="548" t="s">
        <v>783</v>
      </c>
      <c r="AH228" s="488">
        <v>133.30000000000001</v>
      </c>
      <c r="AI228" s="528">
        <v>172.7</v>
      </c>
      <c r="AJ228" s="138">
        <f t="shared" si="194"/>
        <v>39.399999999999977</v>
      </c>
      <c r="AK228" s="528">
        <v>20</v>
      </c>
      <c r="AL228" s="138">
        <f t="shared" si="217"/>
        <v>1969.9999999999989</v>
      </c>
      <c r="AM228" s="643" t="str">
        <f t="shared" si="177"/>
        <v xml:space="preserve">  </v>
      </c>
      <c r="AN228" s="192">
        <f t="shared" si="218"/>
        <v>1958.3333333333333</v>
      </c>
      <c r="AO228" s="192">
        <f t="shared" si="219"/>
        <v>12.583057392117299</v>
      </c>
      <c r="AP228" s="192">
        <f t="shared" si="220"/>
        <v>0.64253910087407484</v>
      </c>
      <c r="AQ228" s="42">
        <f t="shared" si="221"/>
        <v>3</v>
      </c>
      <c r="AR228" s="643" t="str">
        <f t="shared" si="180"/>
        <v xml:space="preserve">  </v>
      </c>
      <c r="AS228" s="42"/>
      <c r="AT228" s="23" t="s">
        <v>191</v>
      </c>
      <c r="AU228" s="23" t="s">
        <v>191</v>
      </c>
      <c r="AV228" s="23" t="s">
        <v>191</v>
      </c>
      <c r="AW228" s="162" t="str">
        <f t="shared" si="213"/>
        <v xml:space="preserve">  </v>
      </c>
      <c r="AX228" s="643" t="str">
        <f t="shared" si="181"/>
        <v xml:space="preserve">  </v>
      </c>
      <c r="AY228" s="23" t="s">
        <v>191</v>
      </c>
      <c r="AZ228" s="23" t="s">
        <v>191</v>
      </c>
      <c r="BA228" s="23" t="s">
        <v>191</v>
      </c>
      <c r="BB228" s="162" t="str">
        <f t="shared" si="214"/>
        <v xml:space="preserve">  </v>
      </c>
      <c r="BC228" s="643" t="str">
        <f t="shared" si="182"/>
        <v xml:space="preserve">  </v>
      </c>
      <c r="BD228" s="794" t="s">
        <v>191</v>
      </c>
      <c r="BE228" s="588"/>
      <c r="BF228" s="24">
        <v>14.230825792506709</v>
      </c>
      <c r="BG228" s="96">
        <v>0.18676455503218925</v>
      </c>
      <c r="BH228" s="162" t="str">
        <f t="shared" si="195"/>
        <v xml:space="preserve">  </v>
      </c>
      <c r="BI228" s="643" t="str">
        <f t="shared" si="184"/>
        <v xml:space="preserve">  </v>
      </c>
      <c r="BK228" s="110">
        <v>5.9999699828923989E-2</v>
      </c>
      <c r="BL228" s="22"/>
      <c r="BM228" s="162" t="str">
        <f t="shared" si="196"/>
        <v xml:space="preserve">  </v>
      </c>
      <c r="BN228" s="818" t="str">
        <f t="shared" si="185"/>
        <v xml:space="preserve">  </v>
      </c>
      <c r="BO228" s="942" t="str">
        <f t="shared" si="186"/>
        <v xml:space="preserve">  </v>
      </c>
      <c r="BP228" s="839">
        <f t="shared" si="222"/>
        <v>0.42161783654548729</v>
      </c>
      <c r="BQ228" s="43">
        <v>229.68130680101646</v>
      </c>
      <c r="BR228" s="121"/>
      <c r="BS228" s="163" t="str">
        <f t="shared" si="197"/>
        <v xml:space="preserve">  </v>
      </c>
      <c r="BT228" s="818" t="str">
        <f t="shared" si="198"/>
        <v xml:space="preserve">  </v>
      </c>
      <c r="BU228" s="43">
        <v>446.73014172797707</v>
      </c>
      <c r="BV228" s="53"/>
      <c r="BW228" s="163" t="str">
        <f t="shared" si="215"/>
        <v xml:space="preserve">  </v>
      </c>
      <c r="BX228" s="643" t="str">
        <f t="shared" si="187"/>
        <v xml:space="preserve">  </v>
      </c>
      <c r="BY228" s="2">
        <v>1.0107420545370873</v>
      </c>
      <c r="CA228" s="80">
        <v>1</v>
      </c>
      <c r="CB228" s="163" t="str">
        <f t="shared" si="199"/>
        <v xml:space="preserve">  </v>
      </c>
      <c r="CC228" s="643" t="str">
        <f t="shared" si="200"/>
        <v xml:space="preserve">  </v>
      </c>
      <c r="CD228" s="6">
        <f t="shared" si="223"/>
        <v>1.9810544268926915</v>
      </c>
      <c r="CF228" s="174" t="str">
        <f t="shared" si="216"/>
        <v xml:space="preserve">  </v>
      </c>
      <c r="CG228" s="818" t="str">
        <f t="shared" si="188"/>
        <v xml:space="preserve">  </v>
      </c>
      <c r="CH228" s="829">
        <f t="shared" si="224"/>
        <v>0.44006282819208264</v>
      </c>
      <c r="CI228" s="122">
        <v>4.7416097983322079</v>
      </c>
      <c r="CJ228" s="49"/>
      <c r="CK228" s="163" t="str">
        <f t="shared" si="201"/>
        <v xml:space="preserve">  </v>
      </c>
      <c r="CL228" s="643" t="str">
        <f t="shared" si="202"/>
        <v xml:space="preserve">  </v>
      </c>
      <c r="CM228" s="102">
        <f t="shared" si="225"/>
        <v>9.3409713027144434</v>
      </c>
      <c r="CN228" s="49"/>
      <c r="CO228" s="174" t="str">
        <f t="shared" si="228"/>
        <v xml:space="preserve">  </v>
      </c>
      <c r="CP228" s="818" t="str">
        <f t="shared" si="189"/>
        <v xml:space="preserve">  </v>
      </c>
      <c r="CQ228" s="106">
        <f t="shared" si="226"/>
        <v>2.0644299984064807</v>
      </c>
      <c r="CR228" s="61">
        <f t="shared" si="227"/>
        <v>2.0909650883602899</v>
      </c>
    </row>
    <row r="229" spans="1:97" x14ac:dyDescent="0.25">
      <c r="A229" s="906" t="s">
        <v>2295</v>
      </c>
      <c r="B229" s="425" t="s">
        <v>1401</v>
      </c>
      <c r="C229" s="219" t="s">
        <v>599</v>
      </c>
      <c r="D229" s="219">
        <v>9</v>
      </c>
      <c r="E229" s="471"/>
      <c r="F229" s="472">
        <v>1</v>
      </c>
      <c r="G229" s="419">
        <v>384115121402501</v>
      </c>
      <c r="H229" s="419">
        <v>201212241150</v>
      </c>
      <c r="I229" s="419"/>
      <c r="J229" s="305" t="s">
        <v>786</v>
      </c>
      <c r="K229" s="911" t="s">
        <v>2617</v>
      </c>
      <c r="L229" s="415" t="s">
        <v>1716</v>
      </c>
      <c r="M229" s="219" t="s">
        <v>753</v>
      </c>
      <c r="N229" s="219"/>
      <c r="O229" s="219"/>
      <c r="P229" s="332">
        <v>41267</v>
      </c>
      <c r="Q229" s="326">
        <v>0.49305555555555558</v>
      </c>
      <c r="R229" s="305" t="s">
        <v>785</v>
      </c>
      <c r="S229" s="548" t="s">
        <v>785</v>
      </c>
      <c r="T229" s="488">
        <v>134.5</v>
      </c>
      <c r="U229" s="528">
        <v>149.60000000000002</v>
      </c>
      <c r="V229" s="138">
        <f t="shared" si="190"/>
        <v>15.100000000000023</v>
      </c>
      <c r="W229" s="528">
        <v>50</v>
      </c>
      <c r="X229" s="138">
        <f t="shared" si="191"/>
        <v>302.00000000000045</v>
      </c>
      <c r="Y229" s="643" t="str">
        <f t="shared" si="178"/>
        <v xml:space="preserve">  </v>
      </c>
      <c r="Z229" s="548" t="s">
        <v>785</v>
      </c>
      <c r="AA229" s="488">
        <v>134.1</v>
      </c>
      <c r="AB229" s="528">
        <v>150</v>
      </c>
      <c r="AC229" s="138">
        <f t="shared" si="192"/>
        <v>15.900000000000006</v>
      </c>
      <c r="AD229" s="528">
        <v>50</v>
      </c>
      <c r="AE229" s="138">
        <f t="shared" si="193"/>
        <v>318.00000000000011</v>
      </c>
      <c r="AF229" s="643" t="str">
        <f t="shared" si="179"/>
        <v xml:space="preserve">  </v>
      </c>
      <c r="AG229" s="548" t="s">
        <v>785</v>
      </c>
      <c r="AH229" s="488">
        <v>126.8</v>
      </c>
      <c r="AI229" s="528">
        <v>135.1</v>
      </c>
      <c r="AJ229" s="138">
        <f t="shared" si="194"/>
        <v>8.2999999999999972</v>
      </c>
      <c r="AK229" s="528">
        <v>25</v>
      </c>
      <c r="AL229" s="138">
        <f t="shared" si="217"/>
        <v>331.99999999999989</v>
      </c>
      <c r="AM229" s="643" t="str">
        <f t="shared" si="177"/>
        <v xml:space="preserve">  </v>
      </c>
      <c r="AN229" s="192">
        <f t="shared" si="218"/>
        <v>317.33333333333348</v>
      </c>
      <c r="AO229" s="192">
        <f t="shared" si="219"/>
        <v>15.011106998929986</v>
      </c>
      <c r="AP229" s="192">
        <f t="shared" si="220"/>
        <v>4.7303908610073462</v>
      </c>
      <c r="AQ229" s="42">
        <f t="shared" si="221"/>
        <v>3</v>
      </c>
      <c r="AR229" s="643" t="str">
        <f t="shared" si="180"/>
        <v xml:space="preserve">  </v>
      </c>
      <c r="AS229" s="42"/>
      <c r="AT229" s="23" t="s">
        <v>191</v>
      </c>
      <c r="AU229" s="23" t="s">
        <v>191</v>
      </c>
      <c r="AV229" s="23" t="s">
        <v>191</v>
      </c>
      <c r="AW229" s="162" t="str">
        <f t="shared" si="213"/>
        <v xml:space="preserve">  </v>
      </c>
      <c r="AX229" s="643" t="str">
        <f t="shared" si="181"/>
        <v xml:space="preserve">  </v>
      </c>
      <c r="AY229" s="23" t="s">
        <v>191</v>
      </c>
      <c r="AZ229" s="23" t="s">
        <v>191</v>
      </c>
      <c r="BA229" s="23" t="s">
        <v>191</v>
      </c>
      <c r="BB229" s="162" t="str">
        <f t="shared" si="214"/>
        <v xml:space="preserve">  </v>
      </c>
      <c r="BC229" s="643" t="str">
        <f t="shared" si="182"/>
        <v xml:space="preserve">  </v>
      </c>
      <c r="BD229" s="794" t="s">
        <v>191</v>
      </c>
      <c r="BE229" s="588"/>
      <c r="BF229" s="24">
        <v>10.398933625782815</v>
      </c>
      <c r="BH229" s="162" t="str">
        <f t="shared" si="195"/>
        <v xml:space="preserve">  </v>
      </c>
      <c r="BI229" s="643" t="str">
        <f t="shared" si="184"/>
        <v xml:space="preserve">  </v>
      </c>
      <c r="BK229" s="110">
        <v>0.40228943315166266</v>
      </c>
      <c r="BL229" s="22"/>
      <c r="BM229" s="162" t="str">
        <f t="shared" si="196"/>
        <v xml:space="preserve">  </v>
      </c>
      <c r="BN229" s="818" t="str">
        <f t="shared" si="185"/>
        <v xml:space="preserve">  </v>
      </c>
      <c r="BO229" s="942" t="str">
        <f t="shared" si="186"/>
        <v xml:space="preserve">  </v>
      </c>
      <c r="BP229" s="839">
        <f t="shared" si="222"/>
        <v>3.8685642934986899</v>
      </c>
      <c r="BQ229" s="43">
        <v>393.14340094150685</v>
      </c>
      <c r="BR229" s="121"/>
      <c r="BS229" s="163" t="str">
        <f t="shared" si="197"/>
        <v xml:space="preserve">  </v>
      </c>
      <c r="BT229" s="818" t="str">
        <f t="shared" si="198"/>
        <v xml:space="preserve">  </v>
      </c>
      <c r="BU229" s="43">
        <v>118.72930708433525</v>
      </c>
      <c r="BV229" s="53"/>
      <c r="BW229" s="163" t="str">
        <f t="shared" si="215"/>
        <v xml:space="preserve">  </v>
      </c>
      <c r="BX229" s="643" t="str">
        <f t="shared" si="187"/>
        <v xml:space="preserve">  </v>
      </c>
      <c r="BY229" s="2">
        <v>7.1090414699872744</v>
      </c>
      <c r="CA229" s="80">
        <v>1</v>
      </c>
      <c r="CB229" s="163" t="str">
        <f t="shared" si="199"/>
        <v xml:space="preserve">  </v>
      </c>
      <c r="CC229" s="643" t="str">
        <f t="shared" si="200"/>
        <v xml:space="preserve">  </v>
      </c>
      <c r="CD229" s="6">
        <f t="shared" si="223"/>
        <v>2.2606751874559539</v>
      </c>
      <c r="CF229" s="174" t="str">
        <f t="shared" si="216"/>
        <v xml:space="preserve">  </v>
      </c>
      <c r="CG229" s="818" t="str">
        <f t="shared" si="188"/>
        <v xml:space="preserve">  </v>
      </c>
      <c r="CH229" s="829">
        <f t="shared" si="224"/>
        <v>1.808256593640492</v>
      </c>
      <c r="CI229" s="122">
        <v>8.9075655591124683</v>
      </c>
      <c r="CJ229" s="49"/>
      <c r="CK229" s="163" t="str">
        <f t="shared" si="201"/>
        <v xml:space="preserve">  </v>
      </c>
      <c r="CL229" s="643" t="str">
        <f t="shared" si="202"/>
        <v xml:space="preserve">  </v>
      </c>
      <c r="CM229" s="102">
        <f t="shared" si="225"/>
        <v>2.9573117656253385</v>
      </c>
      <c r="CN229" s="49"/>
      <c r="CO229" s="174" t="str">
        <f t="shared" si="228"/>
        <v xml:space="preserve">  </v>
      </c>
      <c r="CP229" s="818" t="str">
        <f t="shared" si="189"/>
        <v xml:space="preserve">  </v>
      </c>
      <c r="CQ229" s="106">
        <f t="shared" si="226"/>
        <v>2.2657293846928295</v>
      </c>
      <c r="CR229" s="61">
        <f t="shared" si="227"/>
        <v>2.4908018401258878</v>
      </c>
    </row>
    <row r="230" spans="1:97" x14ac:dyDescent="0.25">
      <c r="A230" s="906" t="s">
        <v>2296</v>
      </c>
      <c r="B230" s="425" t="s">
        <v>1402</v>
      </c>
      <c r="C230" s="305" t="s">
        <v>599</v>
      </c>
      <c r="D230" s="219">
        <v>9</v>
      </c>
      <c r="E230" s="471"/>
      <c r="F230" s="472">
        <v>1</v>
      </c>
      <c r="G230" s="419">
        <v>11452800</v>
      </c>
      <c r="H230" s="419">
        <v>201212241240</v>
      </c>
      <c r="I230" s="419"/>
      <c r="J230" s="305" t="s">
        <v>788</v>
      </c>
      <c r="K230" s="911" t="s">
        <v>2615</v>
      </c>
      <c r="L230" s="415" t="s">
        <v>1696</v>
      </c>
      <c r="M230" s="219" t="s">
        <v>756</v>
      </c>
      <c r="N230" s="219"/>
      <c r="O230" s="219"/>
      <c r="P230" s="332">
        <v>41267</v>
      </c>
      <c r="Q230" s="326">
        <v>0.52777777777777779</v>
      </c>
      <c r="R230" s="305" t="s">
        <v>787</v>
      </c>
      <c r="S230" s="548" t="s">
        <v>787</v>
      </c>
      <c r="T230" s="488">
        <v>133.4</v>
      </c>
      <c r="U230" s="528">
        <v>163.20000000000002</v>
      </c>
      <c r="V230" s="138">
        <f t="shared" si="190"/>
        <v>29.800000000000011</v>
      </c>
      <c r="W230" s="528">
        <v>20</v>
      </c>
      <c r="X230" s="138">
        <f t="shared" si="191"/>
        <v>1490.0000000000005</v>
      </c>
      <c r="Y230" s="643" t="str">
        <f t="shared" si="178"/>
        <v xml:space="preserve">  </v>
      </c>
      <c r="Z230" s="548" t="s">
        <v>787</v>
      </c>
      <c r="AA230" s="488">
        <v>132.80000000000001</v>
      </c>
      <c r="AB230" s="528">
        <v>164.6</v>
      </c>
      <c r="AC230" s="138">
        <f t="shared" si="192"/>
        <v>31.799999999999983</v>
      </c>
      <c r="AD230" s="528">
        <v>20</v>
      </c>
      <c r="AE230" s="138">
        <f t="shared" si="193"/>
        <v>1589.9999999999991</v>
      </c>
      <c r="AF230" s="643" t="str">
        <f t="shared" si="179"/>
        <v xml:space="preserve">  </v>
      </c>
      <c r="AG230" s="548" t="s">
        <v>787</v>
      </c>
      <c r="AH230" s="488">
        <v>127.5</v>
      </c>
      <c r="AI230" s="528">
        <v>159.20000000000002</v>
      </c>
      <c r="AJ230" s="138">
        <f t="shared" si="194"/>
        <v>31.700000000000017</v>
      </c>
      <c r="AK230" s="528">
        <v>20</v>
      </c>
      <c r="AL230" s="138">
        <f t="shared" si="217"/>
        <v>1585.0000000000009</v>
      </c>
      <c r="AM230" s="643" t="str">
        <f t="shared" si="177"/>
        <v xml:space="preserve">  </v>
      </c>
      <c r="AN230" s="192">
        <f t="shared" si="218"/>
        <v>1555</v>
      </c>
      <c r="AO230" s="192">
        <f t="shared" si="219"/>
        <v>56.347138347922922</v>
      </c>
      <c r="AP230" s="192">
        <f t="shared" si="220"/>
        <v>3.6236101831461682</v>
      </c>
      <c r="AQ230" s="42">
        <f t="shared" si="221"/>
        <v>3</v>
      </c>
      <c r="AR230" s="643" t="str">
        <f t="shared" si="180"/>
        <v xml:space="preserve">  </v>
      </c>
      <c r="AS230" s="42"/>
      <c r="AT230" s="23" t="s">
        <v>191</v>
      </c>
      <c r="AU230" s="23" t="s">
        <v>191</v>
      </c>
      <c r="AV230" s="23" t="s">
        <v>191</v>
      </c>
      <c r="AW230" s="162" t="str">
        <f t="shared" si="213"/>
        <v xml:space="preserve">  </v>
      </c>
      <c r="AX230" s="643" t="str">
        <f t="shared" si="181"/>
        <v xml:space="preserve">  </v>
      </c>
      <c r="AY230" s="23" t="s">
        <v>191</v>
      </c>
      <c r="AZ230" s="23" t="s">
        <v>191</v>
      </c>
      <c r="BA230" s="23" t="s">
        <v>191</v>
      </c>
      <c r="BB230" s="162" t="str">
        <f t="shared" si="214"/>
        <v xml:space="preserve">  </v>
      </c>
      <c r="BC230" s="643" t="str">
        <f t="shared" si="182"/>
        <v xml:space="preserve">  </v>
      </c>
      <c r="BD230" s="794" t="s">
        <v>191</v>
      </c>
      <c r="BE230" s="588"/>
      <c r="BF230" s="24">
        <v>11.848923085526593</v>
      </c>
      <c r="BH230" s="162" t="str">
        <f t="shared" si="195"/>
        <v xml:space="preserve">  </v>
      </c>
      <c r="BI230" s="643" t="str">
        <f t="shared" si="184"/>
        <v xml:space="preserve">  </v>
      </c>
      <c r="BK230" s="110">
        <v>6.8160055391272123E-2</v>
      </c>
      <c r="BL230" s="22"/>
      <c r="BM230" s="162" t="str">
        <f t="shared" si="196"/>
        <v xml:space="preserve">  </v>
      </c>
      <c r="BN230" s="818" t="str">
        <f t="shared" si="185"/>
        <v xml:space="preserve">  </v>
      </c>
      <c r="BO230" s="942" t="str">
        <f t="shared" si="186"/>
        <v xml:space="preserve">  </v>
      </c>
      <c r="BP230" s="839">
        <f t="shared" si="222"/>
        <v>0.57524261824713274</v>
      </c>
      <c r="BQ230" s="43">
        <v>167.92365178139451</v>
      </c>
      <c r="BR230" s="121"/>
      <c r="BS230" s="163" t="str">
        <f t="shared" si="197"/>
        <v xml:space="preserve">  </v>
      </c>
      <c r="BT230" s="818" t="str">
        <f t="shared" si="198"/>
        <v xml:space="preserve">  </v>
      </c>
      <c r="BU230" s="43">
        <v>250.2062411542779</v>
      </c>
      <c r="BV230" s="53"/>
      <c r="BW230" s="163" t="str">
        <f t="shared" si="215"/>
        <v xml:space="preserve">  </v>
      </c>
      <c r="BX230" s="643" t="str">
        <f t="shared" si="187"/>
        <v xml:space="preserve">  </v>
      </c>
      <c r="BY230" s="2">
        <v>0.98576556225091139</v>
      </c>
      <c r="CA230" s="80">
        <v>1</v>
      </c>
      <c r="CB230" s="163" t="str">
        <f t="shared" si="199"/>
        <v>E, &lt;PRL</v>
      </c>
      <c r="CC230" s="643" t="str">
        <f t="shared" si="200"/>
        <v xml:space="preserve">  </v>
      </c>
      <c r="CD230" s="6">
        <f t="shared" si="223"/>
        <v>1.5673672439789483</v>
      </c>
      <c r="CF230" s="174" t="str">
        <f t="shared" si="216"/>
        <v xml:space="preserve">  </v>
      </c>
      <c r="CG230" s="818" t="str">
        <f t="shared" si="188"/>
        <v xml:space="preserve">  </v>
      </c>
      <c r="CH230" s="829">
        <f t="shared" si="224"/>
        <v>0.5870319944769874</v>
      </c>
      <c r="CI230" s="122">
        <v>4.1880453924513397</v>
      </c>
      <c r="CJ230" s="49"/>
      <c r="CK230" s="163" t="str">
        <f t="shared" si="201"/>
        <v xml:space="preserve">  </v>
      </c>
      <c r="CL230" s="643" t="str">
        <f t="shared" si="202"/>
        <v xml:space="preserve">  </v>
      </c>
      <c r="CM230" s="102">
        <f t="shared" si="225"/>
        <v>6.6380519470353772</v>
      </c>
      <c r="CN230" s="49"/>
      <c r="CO230" s="174" t="str">
        <f t="shared" si="228"/>
        <v xml:space="preserve">  </v>
      </c>
      <c r="CP230" s="818" t="str">
        <f t="shared" si="189"/>
        <v xml:space="preserve">  </v>
      </c>
      <c r="CQ230" s="106">
        <f t="shared" si="226"/>
        <v>2.4940175776449878</v>
      </c>
      <c r="CR230" s="61">
        <f t="shared" si="227"/>
        <v>2.6530321211861119</v>
      </c>
    </row>
    <row r="231" spans="1:97" ht="30" x14ac:dyDescent="0.25">
      <c r="A231" s="906" t="s">
        <v>2297</v>
      </c>
      <c r="B231" s="425" t="s">
        <v>1403</v>
      </c>
      <c r="C231" s="219" t="s">
        <v>599</v>
      </c>
      <c r="D231" s="219">
        <v>9</v>
      </c>
      <c r="E231" s="471"/>
      <c r="F231" s="472">
        <v>1</v>
      </c>
      <c r="G231" s="419">
        <v>11452600</v>
      </c>
      <c r="H231" s="419">
        <v>201212271240</v>
      </c>
      <c r="I231" s="419"/>
      <c r="J231" s="305" t="s">
        <v>790</v>
      </c>
      <c r="K231" s="926" t="s">
        <v>2614</v>
      </c>
      <c r="L231" s="413" t="s">
        <v>1694</v>
      </c>
      <c r="M231" s="219" t="s">
        <v>550</v>
      </c>
      <c r="N231" s="219"/>
      <c r="O231" s="219"/>
      <c r="P231" s="332">
        <v>41270</v>
      </c>
      <c r="Q231" s="326">
        <v>0.52777777777777779</v>
      </c>
      <c r="R231" s="305" t="s">
        <v>789</v>
      </c>
      <c r="S231" s="548" t="s">
        <v>789</v>
      </c>
      <c r="T231" s="488">
        <v>125.3</v>
      </c>
      <c r="U231" s="528">
        <v>142.5</v>
      </c>
      <c r="V231" s="138">
        <f t="shared" si="190"/>
        <v>17.200000000000003</v>
      </c>
      <c r="W231" s="528">
        <v>125</v>
      </c>
      <c r="X231" s="138">
        <f t="shared" si="191"/>
        <v>137.60000000000002</v>
      </c>
      <c r="Y231" s="643" t="str">
        <f t="shared" si="178"/>
        <v xml:space="preserve">  </v>
      </c>
      <c r="Z231" s="548" t="s">
        <v>789</v>
      </c>
      <c r="AA231" s="488">
        <v>125.2</v>
      </c>
      <c r="AB231" s="528">
        <v>142</v>
      </c>
      <c r="AC231" s="138">
        <f t="shared" si="192"/>
        <v>16.799999999999997</v>
      </c>
      <c r="AD231" s="528">
        <v>125</v>
      </c>
      <c r="AE231" s="138">
        <f t="shared" si="193"/>
        <v>134.39999999999998</v>
      </c>
      <c r="AF231" s="643" t="str">
        <f t="shared" si="179"/>
        <v xml:space="preserve">  </v>
      </c>
      <c r="AG231" s="548" t="s">
        <v>789</v>
      </c>
      <c r="AH231" s="488">
        <v>124</v>
      </c>
      <c r="AI231" s="528">
        <v>141.30000000000001</v>
      </c>
      <c r="AJ231" s="138">
        <f t="shared" si="194"/>
        <v>17.300000000000011</v>
      </c>
      <c r="AK231" s="528">
        <v>125</v>
      </c>
      <c r="AL231" s="138">
        <f t="shared" si="217"/>
        <v>138.40000000000009</v>
      </c>
      <c r="AM231" s="643" t="str">
        <f t="shared" si="177"/>
        <v xml:space="preserve">  </v>
      </c>
      <c r="AN231" s="192">
        <f t="shared" si="218"/>
        <v>136.80000000000004</v>
      </c>
      <c r="AO231" s="192">
        <f t="shared" si="219"/>
        <v>2.1166010488517242</v>
      </c>
      <c r="AP231" s="192">
        <f t="shared" si="220"/>
        <v>1.5472229889266986</v>
      </c>
      <c r="AQ231" s="42">
        <f t="shared" si="221"/>
        <v>3</v>
      </c>
      <c r="AR231" s="643" t="str">
        <f t="shared" si="180"/>
        <v xml:space="preserve">  </v>
      </c>
      <c r="AS231" s="42"/>
      <c r="AT231" s="23" t="s">
        <v>191</v>
      </c>
      <c r="AU231" s="23" t="s">
        <v>191</v>
      </c>
      <c r="AV231" s="23" t="s">
        <v>191</v>
      </c>
      <c r="AW231" s="162" t="str">
        <f t="shared" si="213"/>
        <v xml:space="preserve">  </v>
      </c>
      <c r="AX231" s="643" t="str">
        <f t="shared" si="181"/>
        <v xml:space="preserve">  </v>
      </c>
      <c r="AY231" s="23" t="s">
        <v>191</v>
      </c>
      <c r="AZ231" s="23" t="s">
        <v>191</v>
      </c>
      <c r="BA231" s="23" t="s">
        <v>191</v>
      </c>
      <c r="BB231" s="162" t="str">
        <f t="shared" si="214"/>
        <v xml:space="preserve">  </v>
      </c>
      <c r="BC231" s="643" t="str">
        <f t="shared" si="182"/>
        <v xml:space="preserve">  </v>
      </c>
      <c r="BD231" s="794" t="s">
        <v>191</v>
      </c>
      <c r="BE231" s="588"/>
      <c r="BF231" s="24">
        <v>6.4689978731500304</v>
      </c>
      <c r="BH231" s="162" t="str">
        <f t="shared" si="195"/>
        <v xml:space="preserve">  </v>
      </c>
      <c r="BI231" s="643" t="str">
        <f t="shared" si="184"/>
        <v xml:space="preserve">  </v>
      </c>
      <c r="BK231" s="110">
        <v>6.5917687059454555E-2</v>
      </c>
      <c r="BL231" s="22"/>
      <c r="BM231" s="162" t="str">
        <f t="shared" si="196"/>
        <v xml:space="preserve">  </v>
      </c>
      <c r="BN231" s="818" t="str">
        <f t="shared" si="185"/>
        <v xml:space="preserve">  </v>
      </c>
      <c r="BO231" s="942" t="str">
        <f t="shared" si="186"/>
        <v xml:space="preserve">  </v>
      </c>
      <c r="BP231" s="839">
        <f t="shared" si="222"/>
        <v>1.0189783387168811</v>
      </c>
      <c r="BQ231" s="43">
        <v>194.83364274971356</v>
      </c>
      <c r="BR231" s="121"/>
      <c r="BS231" s="163" t="str">
        <f t="shared" si="197"/>
        <v xml:space="preserve">  </v>
      </c>
      <c r="BT231" s="818" t="str">
        <f t="shared" si="198"/>
        <v xml:space="preserve">  </v>
      </c>
      <c r="BU231" s="43">
        <v>26.809109242360591</v>
      </c>
      <c r="BV231" s="53"/>
      <c r="BW231" s="163" t="str">
        <f t="shared" si="215"/>
        <v xml:space="preserve">  </v>
      </c>
      <c r="BX231" s="643" t="str">
        <f t="shared" si="187"/>
        <v xml:space="preserve">  </v>
      </c>
      <c r="BY231" s="2">
        <v>1.5953013858933622</v>
      </c>
      <c r="CA231" s="80">
        <v>1</v>
      </c>
      <c r="CB231" s="163" t="str">
        <f t="shared" si="199"/>
        <v xml:space="preserve">  </v>
      </c>
      <c r="CC231" s="643" t="str">
        <f t="shared" si="200"/>
        <v xml:space="preserve">  </v>
      </c>
      <c r="CD231" s="6">
        <f t="shared" si="223"/>
        <v>0.21440850626406782</v>
      </c>
      <c r="CF231" s="174" t="str">
        <f t="shared" si="216"/>
        <v xml:space="preserve">  </v>
      </c>
      <c r="CG231" s="818" t="str">
        <f t="shared" si="188"/>
        <v xml:space="preserve">  </v>
      </c>
      <c r="CH231" s="829">
        <f t="shared" si="224"/>
        <v>0.81880180618637421</v>
      </c>
      <c r="CI231" s="122">
        <v>4.2735719156435525</v>
      </c>
      <c r="CJ231" s="49"/>
      <c r="CK231" s="163" t="str">
        <f t="shared" si="201"/>
        <v xml:space="preserve">  </v>
      </c>
      <c r="CL231" s="643" t="str">
        <f t="shared" si="202"/>
        <v xml:space="preserve">  </v>
      </c>
      <c r="CM231" s="102">
        <f t="shared" si="225"/>
        <v>0.59146235312506801</v>
      </c>
      <c r="CN231" s="49"/>
      <c r="CO231" s="174" t="str">
        <f t="shared" si="228"/>
        <v xml:space="preserve">  </v>
      </c>
      <c r="CP231" s="818" t="str">
        <f t="shared" si="189"/>
        <v xml:space="preserve">  </v>
      </c>
      <c r="CQ231" s="106">
        <f t="shared" si="226"/>
        <v>2.1934466015879259</v>
      </c>
      <c r="CR231" s="61">
        <f t="shared" si="227"/>
        <v>2.206199198108787</v>
      </c>
    </row>
    <row r="232" spans="1:97" x14ac:dyDescent="0.25">
      <c r="A232" s="906" t="s">
        <v>2298</v>
      </c>
      <c r="B232" s="425" t="s">
        <v>1404</v>
      </c>
      <c r="C232" s="219" t="s">
        <v>599</v>
      </c>
      <c r="D232" s="219">
        <v>9</v>
      </c>
      <c r="E232" s="471"/>
      <c r="F232" s="472">
        <v>1</v>
      </c>
      <c r="G232" s="419">
        <v>384115121402501</v>
      </c>
      <c r="H232" s="419">
        <v>201212271320</v>
      </c>
      <c r="I232" s="419"/>
      <c r="J232" s="305" t="s">
        <v>792</v>
      </c>
      <c r="K232" s="911" t="s">
        <v>2617</v>
      </c>
      <c r="L232" s="415" t="s">
        <v>1716</v>
      </c>
      <c r="M232" s="219" t="s">
        <v>753</v>
      </c>
      <c r="N232" s="219"/>
      <c r="O232" s="219"/>
      <c r="P232" s="332">
        <v>41270</v>
      </c>
      <c r="Q232" s="326">
        <v>0.55555555555555558</v>
      </c>
      <c r="R232" s="305" t="s">
        <v>791</v>
      </c>
      <c r="S232" s="548" t="s">
        <v>791</v>
      </c>
      <c r="T232" s="488">
        <v>125.2</v>
      </c>
      <c r="U232" s="528">
        <v>139.9</v>
      </c>
      <c r="V232" s="138">
        <f t="shared" si="190"/>
        <v>14.700000000000003</v>
      </c>
      <c r="W232" s="528">
        <v>50</v>
      </c>
      <c r="X232" s="138">
        <f t="shared" si="191"/>
        <v>294.00000000000006</v>
      </c>
      <c r="Y232" s="643" t="str">
        <f t="shared" si="178"/>
        <v xml:space="preserve">  </v>
      </c>
      <c r="Z232" s="548" t="s">
        <v>791</v>
      </c>
      <c r="AA232" s="488">
        <v>123.6</v>
      </c>
      <c r="AB232" s="528">
        <v>138.19999999999999</v>
      </c>
      <c r="AC232" s="138">
        <f t="shared" si="192"/>
        <v>14.599999999999994</v>
      </c>
      <c r="AD232" s="528">
        <v>50</v>
      </c>
      <c r="AE232" s="138">
        <f t="shared" si="193"/>
        <v>291.99999999999989</v>
      </c>
      <c r="AF232" s="643" t="str">
        <f t="shared" si="179"/>
        <v xml:space="preserve">  </v>
      </c>
      <c r="AG232" s="548" t="s">
        <v>791</v>
      </c>
      <c r="AH232" s="488">
        <v>125.3</v>
      </c>
      <c r="AI232" s="528">
        <v>140</v>
      </c>
      <c r="AJ232" s="138">
        <f t="shared" si="194"/>
        <v>14.700000000000003</v>
      </c>
      <c r="AK232" s="528">
        <v>50</v>
      </c>
      <c r="AL232" s="138">
        <f t="shared" si="217"/>
        <v>294.00000000000006</v>
      </c>
      <c r="AM232" s="643" t="str">
        <f t="shared" si="177"/>
        <v xml:space="preserve">  </v>
      </c>
      <c r="AN232" s="192">
        <f t="shared" si="218"/>
        <v>293.33333333333331</v>
      </c>
      <c r="AO232" s="192">
        <f t="shared" si="219"/>
        <v>1.15470053837935</v>
      </c>
      <c r="AP232" s="192">
        <f t="shared" si="220"/>
        <v>0.39364791081114203</v>
      </c>
      <c r="AQ232" s="42">
        <f t="shared" si="221"/>
        <v>3</v>
      </c>
      <c r="AR232" s="643" t="str">
        <f t="shared" si="180"/>
        <v xml:space="preserve">  </v>
      </c>
      <c r="AS232" s="42"/>
      <c r="AT232" s="23" t="s">
        <v>191</v>
      </c>
      <c r="AU232" s="23" t="s">
        <v>191</v>
      </c>
      <c r="AV232" s="23" t="s">
        <v>191</v>
      </c>
      <c r="AW232" s="162" t="str">
        <f t="shared" si="213"/>
        <v xml:space="preserve">  </v>
      </c>
      <c r="AX232" s="643" t="str">
        <f t="shared" si="181"/>
        <v xml:space="preserve">  </v>
      </c>
      <c r="AY232" s="23" t="s">
        <v>191</v>
      </c>
      <c r="AZ232" s="23" t="s">
        <v>191</v>
      </c>
      <c r="BA232" s="23" t="s">
        <v>191</v>
      </c>
      <c r="BB232" s="162" t="str">
        <f t="shared" si="214"/>
        <v xml:space="preserve">  </v>
      </c>
      <c r="BC232" s="643" t="str">
        <f t="shared" si="182"/>
        <v xml:space="preserve">  </v>
      </c>
      <c r="BD232" s="794" t="s">
        <v>191</v>
      </c>
      <c r="BE232" s="588"/>
      <c r="BF232" s="24">
        <v>10.583205632813266</v>
      </c>
      <c r="BH232" s="162" t="str">
        <f t="shared" si="195"/>
        <v xml:space="preserve">  </v>
      </c>
      <c r="BI232" s="643" t="str">
        <f t="shared" si="184"/>
        <v xml:space="preserve">  </v>
      </c>
      <c r="BK232" s="110">
        <v>0.18814443584924684</v>
      </c>
      <c r="BL232" s="22"/>
      <c r="BM232" s="162" t="str">
        <f t="shared" si="196"/>
        <v xml:space="preserve">  </v>
      </c>
      <c r="BN232" s="818" t="str">
        <f t="shared" si="185"/>
        <v xml:space="preserve">  </v>
      </c>
      <c r="BO232" s="942" t="str">
        <f t="shared" si="186"/>
        <v xml:space="preserve">  </v>
      </c>
      <c r="BP232" s="839">
        <f t="shared" si="222"/>
        <v>1.7777641517793472</v>
      </c>
      <c r="BQ232" s="43">
        <v>241.50925573981974</v>
      </c>
      <c r="BR232" s="121"/>
      <c r="BS232" s="163" t="str">
        <f t="shared" si="197"/>
        <v xml:space="preserve">  </v>
      </c>
      <c r="BT232" s="818" t="str">
        <f t="shared" si="198"/>
        <v xml:space="preserve">  </v>
      </c>
      <c r="BU232" s="43">
        <v>71.003721187507011</v>
      </c>
      <c r="BV232" s="53"/>
      <c r="BW232" s="163" t="str">
        <f t="shared" si="215"/>
        <v xml:space="preserve">  </v>
      </c>
      <c r="BX232" s="643" t="str">
        <f t="shared" si="187"/>
        <v xml:space="preserve">  </v>
      </c>
      <c r="BY232" s="2">
        <v>1.9512045959651414</v>
      </c>
      <c r="CA232" s="80">
        <v>1</v>
      </c>
      <c r="CB232" s="163" t="str">
        <f t="shared" si="199"/>
        <v xml:space="preserve">  </v>
      </c>
      <c r="CC232" s="643" t="str">
        <f t="shared" si="200"/>
        <v xml:space="preserve">  </v>
      </c>
      <c r="CD232" s="6">
        <f t="shared" si="223"/>
        <v>0.56975174202182099</v>
      </c>
      <c r="CF232" s="174" t="str">
        <f t="shared" si="216"/>
        <v xml:space="preserve">  </v>
      </c>
      <c r="CG232" s="818" t="str">
        <f t="shared" si="188"/>
        <v xml:space="preserve">  </v>
      </c>
      <c r="CH232" s="829">
        <f t="shared" si="224"/>
        <v>0.80792124922416764</v>
      </c>
      <c r="CI232" s="122">
        <v>4.5968016253045425</v>
      </c>
      <c r="CJ232" s="49"/>
      <c r="CK232" s="163" t="str">
        <f t="shared" si="201"/>
        <v xml:space="preserve">  </v>
      </c>
      <c r="CL232" s="643" t="str">
        <f t="shared" si="202"/>
        <v xml:space="preserve">  </v>
      </c>
      <c r="CM232" s="102">
        <f t="shared" si="225"/>
        <v>1.3514596778395356</v>
      </c>
      <c r="CN232" s="49"/>
      <c r="CO232" s="174" t="str">
        <f t="shared" si="228"/>
        <v xml:space="preserve">  </v>
      </c>
      <c r="CP232" s="818" t="str">
        <f t="shared" si="189"/>
        <v xml:space="preserve">  </v>
      </c>
      <c r="CQ232" s="106">
        <f t="shared" si="226"/>
        <v>1.9033645775699468</v>
      </c>
      <c r="CR232" s="61">
        <f t="shared" si="227"/>
        <v>1.9033645775699466</v>
      </c>
    </row>
    <row r="233" spans="1:97" x14ac:dyDescent="0.25">
      <c r="A233" s="906" t="s">
        <v>2299</v>
      </c>
      <c r="B233" s="425" t="s">
        <v>1405</v>
      </c>
      <c r="C233" s="305" t="s">
        <v>599</v>
      </c>
      <c r="D233" s="219">
        <v>9</v>
      </c>
      <c r="E233" s="471"/>
      <c r="F233" s="472">
        <v>1</v>
      </c>
      <c r="G233" s="419">
        <v>11452800</v>
      </c>
      <c r="H233" s="419">
        <v>201212271400</v>
      </c>
      <c r="I233" s="419"/>
      <c r="J233" s="305" t="s">
        <v>794</v>
      </c>
      <c r="K233" s="911" t="s">
        <v>2615</v>
      </c>
      <c r="L233" s="415" t="s">
        <v>1696</v>
      </c>
      <c r="M233" s="219" t="s">
        <v>756</v>
      </c>
      <c r="N233" s="219"/>
      <c r="O233" s="219"/>
      <c r="P233" s="332">
        <v>41270</v>
      </c>
      <c r="Q233" s="326">
        <v>0.58333333333333337</v>
      </c>
      <c r="R233" s="305" t="s">
        <v>793</v>
      </c>
      <c r="S233" s="548" t="s">
        <v>793</v>
      </c>
      <c r="T233" s="488">
        <v>123.3</v>
      </c>
      <c r="U233" s="528">
        <v>137.6</v>
      </c>
      <c r="V233" s="138">
        <f t="shared" si="190"/>
        <v>14.299999999999997</v>
      </c>
      <c r="W233" s="528">
        <v>100</v>
      </c>
      <c r="X233" s="138">
        <f t="shared" si="191"/>
        <v>142.99999999999997</v>
      </c>
      <c r="Y233" s="643" t="str">
        <f t="shared" si="178"/>
        <v xml:space="preserve">  </v>
      </c>
      <c r="Z233" s="548" t="s">
        <v>793</v>
      </c>
      <c r="AA233" s="488">
        <v>123.9</v>
      </c>
      <c r="AB233" s="528">
        <v>138.1</v>
      </c>
      <c r="AC233" s="138">
        <f t="shared" si="192"/>
        <v>14.199999999999989</v>
      </c>
      <c r="AD233" s="528">
        <v>100</v>
      </c>
      <c r="AE233" s="138">
        <f t="shared" si="193"/>
        <v>141.99999999999989</v>
      </c>
      <c r="AF233" s="643" t="str">
        <f t="shared" si="179"/>
        <v xml:space="preserve">  </v>
      </c>
      <c r="AG233" s="548" t="s">
        <v>793</v>
      </c>
      <c r="AH233" s="488">
        <v>126.1</v>
      </c>
      <c r="AI233" s="528">
        <v>140.30000000000001</v>
      </c>
      <c r="AJ233" s="138">
        <f t="shared" si="194"/>
        <v>14.200000000000017</v>
      </c>
      <c r="AK233" s="528">
        <v>100</v>
      </c>
      <c r="AL233" s="138">
        <f t="shared" si="217"/>
        <v>142.00000000000017</v>
      </c>
      <c r="AM233" s="643" t="str">
        <f t="shared" si="177"/>
        <v xml:space="preserve">  </v>
      </c>
      <c r="AN233" s="192">
        <f t="shared" si="218"/>
        <v>142.33333333333334</v>
      </c>
      <c r="AO233" s="192">
        <f t="shared" si="219"/>
        <v>0.57735026918959287</v>
      </c>
      <c r="AP233" s="192">
        <f t="shared" si="220"/>
        <v>0.40563250762734859</v>
      </c>
      <c r="AQ233" s="42">
        <f t="shared" si="221"/>
        <v>3</v>
      </c>
      <c r="AR233" s="643" t="str">
        <f t="shared" si="180"/>
        <v xml:space="preserve">  </v>
      </c>
      <c r="AS233" s="42"/>
      <c r="AT233" s="23" t="s">
        <v>191</v>
      </c>
      <c r="AU233" s="23" t="s">
        <v>191</v>
      </c>
      <c r="AV233" s="23" t="s">
        <v>191</v>
      </c>
      <c r="AW233" s="162" t="str">
        <f t="shared" si="213"/>
        <v xml:space="preserve">  </v>
      </c>
      <c r="AX233" s="643" t="str">
        <f t="shared" si="181"/>
        <v xml:space="preserve">  </v>
      </c>
      <c r="AY233" s="23" t="s">
        <v>191</v>
      </c>
      <c r="AZ233" s="23" t="s">
        <v>191</v>
      </c>
      <c r="BA233" s="23" t="s">
        <v>191</v>
      </c>
      <c r="BB233" s="162" t="str">
        <f t="shared" si="214"/>
        <v xml:space="preserve">  </v>
      </c>
      <c r="BC233" s="643" t="str">
        <f t="shared" si="182"/>
        <v xml:space="preserve">  </v>
      </c>
      <c r="BD233" s="794" t="s">
        <v>191</v>
      </c>
      <c r="BE233" s="588"/>
      <c r="BF233" s="24">
        <v>5.5527865473479867</v>
      </c>
      <c r="BH233" s="162" t="str">
        <f t="shared" si="195"/>
        <v xml:space="preserve">  </v>
      </c>
      <c r="BI233" s="643" t="str">
        <f t="shared" si="184"/>
        <v xml:space="preserve">  </v>
      </c>
      <c r="BK233" s="110">
        <v>7.5299866205864041E-2</v>
      </c>
      <c r="BL233" s="22"/>
      <c r="BM233" s="162" t="str">
        <f t="shared" si="196"/>
        <v xml:space="preserve">  </v>
      </c>
      <c r="BN233" s="818" t="str">
        <f t="shared" si="185"/>
        <v xml:space="preserve">  </v>
      </c>
      <c r="BO233" s="942" t="str">
        <f t="shared" si="186"/>
        <v xml:space="preserve">  </v>
      </c>
      <c r="BP233" s="839">
        <f t="shared" si="222"/>
        <v>1.3560734878567822</v>
      </c>
      <c r="BQ233" s="43">
        <v>147.20641480324602</v>
      </c>
      <c r="BR233" s="121"/>
      <c r="BS233" s="163" t="str">
        <f t="shared" si="197"/>
        <v xml:space="preserve">  </v>
      </c>
      <c r="BT233" s="818" t="str">
        <f t="shared" si="198"/>
        <v xml:space="preserve">  </v>
      </c>
      <c r="BU233" s="43">
        <v>21.050517316864177</v>
      </c>
      <c r="BV233" s="53"/>
      <c r="BW233" s="163" t="str">
        <f t="shared" si="215"/>
        <v xml:space="preserve">  </v>
      </c>
      <c r="BX233" s="643" t="str">
        <f t="shared" si="187"/>
        <v xml:space="preserve">  </v>
      </c>
      <c r="BY233" s="2">
        <v>1.5052715645164778</v>
      </c>
      <c r="CA233" s="80">
        <v>1</v>
      </c>
      <c r="CB233" s="163" t="str">
        <f t="shared" si="199"/>
        <v xml:space="preserve">  </v>
      </c>
      <c r="CC233" s="643" t="str">
        <f t="shared" si="200"/>
        <v xml:space="preserve">  </v>
      </c>
      <c r="CD233" s="6">
        <f t="shared" si="223"/>
        <v>0.21374856216133967</v>
      </c>
      <c r="CF233" s="174" t="str">
        <f t="shared" si="216"/>
        <v xml:space="preserve">  </v>
      </c>
      <c r="CG233" s="818" t="str">
        <f t="shared" si="188"/>
        <v xml:space="preserve">  </v>
      </c>
      <c r="CH233" s="829">
        <f t="shared" si="224"/>
        <v>1.0225584031296477</v>
      </c>
      <c r="CI233" s="122">
        <v>4.982597818049654</v>
      </c>
      <c r="CJ233" s="49"/>
      <c r="CK233" s="163" t="str">
        <f t="shared" si="201"/>
        <v xml:space="preserve">  </v>
      </c>
      <c r="CL233" s="643" t="str">
        <f t="shared" si="202"/>
        <v xml:space="preserve">  </v>
      </c>
      <c r="CM233" s="102">
        <f t="shared" si="225"/>
        <v>0.70752889016305176</v>
      </c>
      <c r="CN233" s="49"/>
      <c r="CO233" s="174" t="str">
        <f t="shared" si="228"/>
        <v xml:space="preserve">  </v>
      </c>
      <c r="CP233" s="818" t="str">
        <f t="shared" si="189"/>
        <v xml:space="preserve">  </v>
      </c>
      <c r="CQ233" s="106">
        <f t="shared" si="226"/>
        <v>3.3847694916755646</v>
      </c>
      <c r="CR233" s="61">
        <f t="shared" si="227"/>
        <v>3.3610997749505658</v>
      </c>
    </row>
    <row r="234" spans="1:97" ht="34.5" x14ac:dyDescent="0.25">
      <c r="A234" s="906" t="s">
        <v>2300</v>
      </c>
      <c r="B234" s="425" t="s">
        <v>1406</v>
      </c>
      <c r="C234" s="219" t="s">
        <v>599</v>
      </c>
      <c r="D234" s="219">
        <v>9</v>
      </c>
      <c r="E234" s="471"/>
      <c r="F234" s="472">
        <v>1</v>
      </c>
      <c r="G234" s="419">
        <v>11452900</v>
      </c>
      <c r="H234" s="419">
        <v>201212271440</v>
      </c>
      <c r="I234" s="419"/>
      <c r="J234" s="305" t="s">
        <v>796</v>
      </c>
      <c r="K234" s="926" t="s">
        <v>2616</v>
      </c>
      <c r="L234" s="415" t="s">
        <v>746</v>
      </c>
      <c r="M234" s="219" t="s">
        <v>746</v>
      </c>
      <c r="N234" s="219"/>
      <c r="O234" s="219"/>
      <c r="P234" s="332">
        <v>41270</v>
      </c>
      <c r="Q234" s="326">
        <v>0.61111111111111105</v>
      </c>
      <c r="R234" s="305" t="s">
        <v>795</v>
      </c>
      <c r="S234" s="548" t="s">
        <v>795</v>
      </c>
      <c r="T234" s="488">
        <v>123.7</v>
      </c>
      <c r="U234" s="528">
        <v>141.80000000000001</v>
      </c>
      <c r="V234" s="138">
        <f t="shared" si="190"/>
        <v>18.100000000000009</v>
      </c>
      <c r="W234" s="528">
        <v>125</v>
      </c>
      <c r="X234" s="138">
        <f t="shared" si="191"/>
        <v>144.80000000000007</v>
      </c>
      <c r="Y234" s="643" t="str">
        <f t="shared" si="178"/>
        <v xml:space="preserve">  </v>
      </c>
      <c r="Z234" s="548" t="s">
        <v>795</v>
      </c>
      <c r="AA234" s="488">
        <v>123</v>
      </c>
      <c r="AB234" s="528">
        <v>140.69999999999999</v>
      </c>
      <c r="AC234" s="138">
        <f t="shared" si="192"/>
        <v>17.699999999999989</v>
      </c>
      <c r="AD234" s="528">
        <v>125</v>
      </c>
      <c r="AE234" s="138">
        <f t="shared" si="193"/>
        <v>141.59999999999991</v>
      </c>
      <c r="AF234" s="643" t="str">
        <f t="shared" si="179"/>
        <v xml:space="preserve">  </v>
      </c>
      <c r="AG234" s="548" t="s">
        <v>795</v>
      </c>
      <c r="AH234" s="488">
        <v>124.4</v>
      </c>
      <c r="AI234" s="528">
        <v>142.6</v>
      </c>
      <c r="AJ234" s="138">
        <f t="shared" si="194"/>
        <v>18.199999999999989</v>
      </c>
      <c r="AK234" s="528">
        <v>125</v>
      </c>
      <c r="AL234" s="138">
        <f t="shared" si="217"/>
        <v>145.59999999999991</v>
      </c>
      <c r="AM234" s="643" t="str">
        <f t="shared" si="177"/>
        <v xml:space="preserve">  </v>
      </c>
      <c r="AN234" s="192">
        <f t="shared" si="218"/>
        <v>143.99999999999997</v>
      </c>
      <c r="AO234" s="192">
        <f t="shared" si="219"/>
        <v>2.1166010488517024</v>
      </c>
      <c r="AP234" s="192">
        <f t="shared" si="220"/>
        <v>1.4698618394803491</v>
      </c>
      <c r="AQ234" s="42">
        <f t="shared" si="221"/>
        <v>3</v>
      </c>
      <c r="AR234" s="643" t="str">
        <f t="shared" si="180"/>
        <v xml:space="preserve">  </v>
      </c>
      <c r="AS234" s="42"/>
      <c r="AT234" s="23" t="s">
        <v>191</v>
      </c>
      <c r="AU234" s="23" t="s">
        <v>191</v>
      </c>
      <c r="AV234" s="23" t="s">
        <v>191</v>
      </c>
      <c r="AW234" s="162" t="str">
        <f t="shared" si="213"/>
        <v xml:space="preserve">  </v>
      </c>
      <c r="AX234" s="643" t="str">
        <f t="shared" si="181"/>
        <v xml:space="preserve">  </v>
      </c>
      <c r="AY234" s="23" t="s">
        <v>191</v>
      </c>
      <c r="AZ234" s="23" t="s">
        <v>191</v>
      </c>
      <c r="BA234" s="23" t="s">
        <v>191</v>
      </c>
      <c r="BB234" s="162" t="str">
        <f t="shared" si="214"/>
        <v xml:space="preserve">  </v>
      </c>
      <c r="BC234" s="643" t="str">
        <f t="shared" si="182"/>
        <v xml:space="preserve">  </v>
      </c>
      <c r="BD234" s="794" t="s">
        <v>191</v>
      </c>
      <c r="BE234" s="588"/>
      <c r="BF234" s="24">
        <v>5.2120093347454644</v>
      </c>
      <c r="BH234" s="162" t="str">
        <f t="shared" si="195"/>
        <v xml:space="preserve">  </v>
      </c>
      <c r="BI234" s="643" t="str">
        <f t="shared" si="184"/>
        <v xml:space="preserve">  </v>
      </c>
      <c r="BK234" s="110">
        <v>7.4831774479568083E-2</v>
      </c>
      <c r="BL234" s="22"/>
      <c r="BM234" s="162" t="str">
        <f t="shared" si="196"/>
        <v xml:space="preserve">  </v>
      </c>
      <c r="BN234" s="818" t="str">
        <f t="shared" si="185"/>
        <v xml:space="preserve">  </v>
      </c>
      <c r="BO234" s="942" t="str">
        <f t="shared" si="186"/>
        <v xml:space="preserve">  </v>
      </c>
      <c r="BP234" s="839">
        <f t="shared" si="222"/>
        <v>1.4357567240086802</v>
      </c>
      <c r="BQ234" s="43">
        <v>134.43103973069944</v>
      </c>
      <c r="BR234" s="121"/>
      <c r="BS234" s="163" t="str">
        <f t="shared" si="197"/>
        <v xml:space="preserve">  </v>
      </c>
      <c r="BT234" s="818" t="str">
        <f t="shared" si="198"/>
        <v xml:space="preserve">  </v>
      </c>
      <c r="BU234" s="43">
        <v>19.465614553005288</v>
      </c>
      <c r="BV234" s="53"/>
      <c r="BW234" s="163" t="str">
        <f t="shared" si="215"/>
        <v xml:space="preserve">  </v>
      </c>
      <c r="BX234" s="643" t="str">
        <f t="shared" si="187"/>
        <v xml:space="preserve">  </v>
      </c>
      <c r="BY234" s="2">
        <v>1.3443305796310676</v>
      </c>
      <c r="CA234" s="80">
        <v>1</v>
      </c>
      <c r="CB234" s="163" t="str">
        <f t="shared" si="199"/>
        <v xml:space="preserve">  </v>
      </c>
      <c r="CC234" s="643" t="str">
        <f t="shared" si="200"/>
        <v xml:space="preserve">  </v>
      </c>
      <c r="CD234" s="6">
        <f t="shared" si="223"/>
        <v>0.19035721007575906</v>
      </c>
      <c r="CF234" s="174" t="str">
        <f t="shared" si="216"/>
        <v xml:space="preserve">  </v>
      </c>
      <c r="CG234" s="818" t="str">
        <f t="shared" si="188"/>
        <v xml:space="preserve">  </v>
      </c>
      <c r="CH234" s="829">
        <f t="shared" si="224"/>
        <v>1.0000150131428827</v>
      </c>
      <c r="CI234" s="122">
        <v>4.9358417451799532</v>
      </c>
      <c r="CJ234" s="49"/>
      <c r="CK234" s="163" t="str">
        <f t="shared" si="201"/>
        <v xml:space="preserve">  </v>
      </c>
      <c r="CL234" s="643" t="str">
        <f t="shared" si="202"/>
        <v xml:space="preserve">  </v>
      </c>
      <c r="CM234" s="102">
        <f t="shared" si="225"/>
        <v>0.71865855809820067</v>
      </c>
      <c r="CN234" s="49"/>
      <c r="CO234" s="174" t="str">
        <f t="shared" si="228"/>
        <v xml:space="preserve">  </v>
      </c>
      <c r="CP234" s="818" t="str">
        <f t="shared" si="189"/>
        <v xml:space="preserve">  </v>
      </c>
      <c r="CQ234" s="106">
        <f t="shared" si="226"/>
        <v>3.6716533287756579</v>
      </c>
      <c r="CR234" s="61">
        <f t="shared" si="227"/>
        <v>3.6919387062827012</v>
      </c>
    </row>
    <row r="235" spans="1:97" ht="30" x14ac:dyDescent="0.25">
      <c r="A235" s="906" t="s">
        <v>2301</v>
      </c>
      <c r="B235" s="425" t="s">
        <v>1407</v>
      </c>
      <c r="C235" s="219" t="s">
        <v>599</v>
      </c>
      <c r="D235" s="219">
        <v>9</v>
      </c>
      <c r="E235" s="471"/>
      <c r="F235" s="472">
        <v>1</v>
      </c>
      <c r="G235" s="419">
        <v>11452600</v>
      </c>
      <c r="H235" s="419">
        <v>201301161000</v>
      </c>
      <c r="I235" s="419"/>
      <c r="J235" s="305" t="s">
        <v>859</v>
      </c>
      <c r="K235" s="926" t="s">
        <v>2614</v>
      </c>
      <c r="L235" s="413" t="s">
        <v>1694</v>
      </c>
      <c r="M235" s="219" t="s">
        <v>547</v>
      </c>
      <c r="N235" s="219"/>
      <c r="O235" s="219"/>
      <c r="P235" s="304">
        <v>41290</v>
      </c>
      <c r="Q235" s="326">
        <v>0.41666666666666669</v>
      </c>
      <c r="R235" s="305" t="s">
        <v>908</v>
      </c>
      <c r="S235" s="582" t="s">
        <v>908</v>
      </c>
      <c r="T235" s="488">
        <v>130.6</v>
      </c>
      <c r="U235" s="492">
        <v>137.6</v>
      </c>
      <c r="V235" s="136">
        <f t="shared" si="190"/>
        <v>7</v>
      </c>
      <c r="W235" s="528">
        <v>500</v>
      </c>
      <c r="X235" s="136">
        <f t="shared" si="191"/>
        <v>14</v>
      </c>
      <c r="Y235" s="643" t="str">
        <f t="shared" si="178"/>
        <v xml:space="preserve">  </v>
      </c>
      <c r="Z235" s="582" t="s">
        <v>908</v>
      </c>
      <c r="AA235" s="489">
        <v>131.9</v>
      </c>
      <c r="AB235" s="492">
        <v>138.9</v>
      </c>
      <c r="AC235" s="138">
        <f t="shared" si="192"/>
        <v>7</v>
      </c>
      <c r="AD235" s="528">
        <v>500</v>
      </c>
      <c r="AE235" s="2">
        <v>14</v>
      </c>
      <c r="AF235" s="643" t="str">
        <f t="shared" si="179"/>
        <v xml:space="preserve">  </v>
      </c>
      <c r="AG235" s="582" t="s">
        <v>908</v>
      </c>
      <c r="AH235" s="489">
        <v>132.6</v>
      </c>
      <c r="AI235" s="492">
        <v>139.1</v>
      </c>
      <c r="AJ235" s="138">
        <f t="shared" si="194"/>
        <v>6.5</v>
      </c>
      <c r="AK235" s="528">
        <v>500</v>
      </c>
      <c r="AL235" s="136">
        <f t="shared" si="217"/>
        <v>13</v>
      </c>
      <c r="AM235" s="643" t="str">
        <f t="shared" si="177"/>
        <v xml:space="preserve">  </v>
      </c>
      <c r="AN235" s="192">
        <f t="shared" si="218"/>
        <v>13.666666666666666</v>
      </c>
      <c r="AO235" s="192">
        <f t="shared" si="219"/>
        <v>0.57735026918962573</v>
      </c>
      <c r="AP235" s="192">
        <f>AO235/AN235*100</f>
        <v>4.2245141648021391</v>
      </c>
      <c r="AQ235" s="42">
        <f t="shared" si="221"/>
        <v>3</v>
      </c>
      <c r="AR235" s="643" t="str">
        <f t="shared" si="180"/>
        <v xml:space="preserve">  </v>
      </c>
      <c r="AS235" s="42"/>
      <c r="AT235" s="23" t="s">
        <v>191</v>
      </c>
      <c r="AU235" s="23" t="s">
        <v>191</v>
      </c>
      <c r="AV235" s="23" t="s">
        <v>191</v>
      </c>
      <c r="AW235" s="162" t="str">
        <f t="shared" si="213"/>
        <v xml:space="preserve">  </v>
      </c>
      <c r="AX235" s="643" t="str">
        <f t="shared" si="181"/>
        <v xml:space="preserve">  </v>
      </c>
      <c r="AY235" s="23" t="s">
        <v>191</v>
      </c>
      <c r="AZ235" s="23" t="s">
        <v>191</v>
      </c>
      <c r="BA235" s="23" t="s">
        <v>191</v>
      </c>
      <c r="BB235" s="162" t="str">
        <f t="shared" si="214"/>
        <v xml:space="preserve">  </v>
      </c>
      <c r="BC235" s="643" t="str">
        <f t="shared" si="182"/>
        <v xml:space="preserve">  </v>
      </c>
      <c r="BD235" s="794" t="s">
        <v>191</v>
      </c>
      <c r="BE235" s="55"/>
      <c r="BF235" s="24">
        <v>1.7909874633038547</v>
      </c>
      <c r="BG235" s="24"/>
      <c r="BH235" s="162" t="str">
        <f t="shared" si="195"/>
        <v xml:space="preserve">  </v>
      </c>
      <c r="BI235" s="643" t="str">
        <f t="shared" si="184"/>
        <v xml:space="preserve">  </v>
      </c>
      <c r="BJ235" s="55"/>
      <c r="BK235" s="5">
        <v>5.7114815202400769E-2</v>
      </c>
      <c r="BL235" s="5"/>
      <c r="BM235" s="162" t="str">
        <f t="shared" si="196"/>
        <v xml:space="preserve">  </v>
      </c>
      <c r="BN235" s="818" t="str">
        <f t="shared" si="185"/>
        <v xml:space="preserve">  </v>
      </c>
      <c r="BO235" s="942" t="str">
        <f t="shared" si="186"/>
        <v xml:space="preserve">  </v>
      </c>
      <c r="BP235" s="826">
        <f t="shared" si="222"/>
        <v>3.1890125627702846</v>
      </c>
      <c r="BQ235" s="38">
        <v>250.88524995324968</v>
      </c>
      <c r="BR235" s="246"/>
      <c r="BS235" s="163" t="str">
        <f t="shared" si="197"/>
        <v xml:space="preserve">  </v>
      </c>
      <c r="BT235" s="818" t="str">
        <f t="shared" si="198"/>
        <v xml:space="preserve">  </v>
      </c>
      <c r="BU235" s="181">
        <f>BQ235*(X235/1000)</f>
        <v>3.5123934993454955</v>
      </c>
      <c r="BV235" s="246"/>
      <c r="BW235" s="163" t="str">
        <f t="shared" si="215"/>
        <v xml:space="preserve">  </v>
      </c>
      <c r="BX235" s="643" t="str">
        <f t="shared" si="187"/>
        <v xml:space="preserve">  </v>
      </c>
      <c r="BY235" s="2">
        <v>4.0493251534086854</v>
      </c>
      <c r="BZ235" s="10"/>
      <c r="CA235" s="80">
        <v>1</v>
      </c>
      <c r="CB235" s="163" t="str">
        <f t="shared" si="199"/>
        <v xml:space="preserve">  </v>
      </c>
      <c r="CC235" s="643" t="str">
        <f t="shared" si="200"/>
        <v xml:space="preserve">  </v>
      </c>
      <c r="CD235" s="6">
        <f t="shared" si="223"/>
        <v>5.6690552147721597E-2</v>
      </c>
      <c r="CF235" s="174" t="str">
        <f t="shared" si="216"/>
        <v>E, &lt;PRL</v>
      </c>
      <c r="CG235" s="818" t="str">
        <f t="shared" si="188"/>
        <v>&lt;MDL</v>
      </c>
      <c r="CH235" s="829">
        <f t="shared" si="224"/>
        <v>1.6140148351340873</v>
      </c>
      <c r="CI235" s="11">
        <v>11.952854323782683</v>
      </c>
      <c r="CK235" s="163" t="str">
        <f t="shared" si="201"/>
        <v xml:space="preserve">  </v>
      </c>
      <c r="CL235" s="643" t="str">
        <f t="shared" si="202"/>
        <v xml:space="preserve">  </v>
      </c>
      <c r="CM235" s="102">
        <f t="shared" si="225"/>
        <v>0.15538710620917487</v>
      </c>
      <c r="CO235" s="174" t="str">
        <f t="shared" si="228"/>
        <v>E, &lt;PRL</v>
      </c>
      <c r="CP235" s="818" t="str">
        <f t="shared" si="189"/>
        <v>E, &lt;RL</v>
      </c>
      <c r="CQ235" s="106">
        <f t="shared" si="226"/>
        <v>4.7642714452164867</v>
      </c>
      <c r="CR235" s="61">
        <f t="shared" si="227"/>
        <v>4.4239663419867368</v>
      </c>
    </row>
    <row r="236" spans="1:97" ht="34.5" x14ac:dyDescent="0.25">
      <c r="A236" s="906" t="s">
        <v>2302</v>
      </c>
      <c r="B236" s="425" t="s">
        <v>1408</v>
      </c>
      <c r="C236" s="219" t="s">
        <v>599</v>
      </c>
      <c r="D236" s="219">
        <v>9</v>
      </c>
      <c r="E236" s="471"/>
      <c r="F236" s="472">
        <v>1</v>
      </c>
      <c r="G236" s="419">
        <v>11452900</v>
      </c>
      <c r="H236" s="419">
        <v>201301161050</v>
      </c>
      <c r="I236" s="419"/>
      <c r="J236" s="305" t="s">
        <v>863</v>
      </c>
      <c r="K236" s="926" t="s">
        <v>2616</v>
      </c>
      <c r="L236" s="415" t="s">
        <v>746</v>
      </c>
      <c r="M236" s="219" t="s">
        <v>48</v>
      </c>
      <c r="N236" s="219"/>
      <c r="O236" s="219"/>
      <c r="P236" s="304">
        <v>41290</v>
      </c>
      <c r="Q236" s="326">
        <v>0.4513888888888889</v>
      </c>
      <c r="R236" s="305" t="s">
        <v>912</v>
      </c>
      <c r="S236" s="582" t="s">
        <v>912</v>
      </c>
      <c r="T236" s="508">
        <v>131.6</v>
      </c>
      <c r="U236" s="492">
        <v>142.19999999999999</v>
      </c>
      <c r="V236" s="136">
        <f t="shared" si="190"/>
        <v>10.599999999999994</v>
      </c>
      <c r="W236" s="528">
        <v>500</v>
      </c>
      <c r="X236" s="136">
        <f t="shared" si="191"/>
        <v>21.199999999999989</v>
      </c>
      <c r="Y236" s="643" t="str">
        <f t="shared" si="178"/>
        <v xml:space="preserve">  </v>
      </c>
      <c r="Z236" s="582" t="s">
        <v>912</v>
      </c>
      <c r="AA236" s="493">
        <v>123.8</v>
      </c>
      <c r="AB236" s="492">
        <v>134.4</v>
      </c>
      <c r="AC236" s="138">
        <f t="shared" si="192"/>
        <v>10.600000000000009</v>
      </c>
      <c r="AD236" s="528">
        <v>500</v>
      </c>
      <c r="AE236" s="2">
        <v>21.200000000000017</v>
      </c>
      <c r="AF236" s="643" t="str">
        <f t="shared" si="179"/>
        <v xml:space="preserve">  </v>
      </c>
      <c r="AG236" s="582" t="s">
        <v>912</v>
      </c>
      <c r="AH236" s="493">
        <v>132.69999999999999</v>
      </c>
      <c r="AI236" s="492">
        <v>142.19999999999999</v>
      </c>
      <c r="AJ236" s="138">
        <f t="shared" si="194"/>
        <v>9.5</v>
      </c>
      <c r="AK236" s="528">
        <v>500</v>
      </c>
      <c r="AL236" s="136">
        <f t="shared" si="217"/>
        <v>19</v>
      </c>
      <c r="AM236" s="643" t="str">
        <f t="shared" si="177"/>
        <v xml:space="preserve">  </v>
      </c>
      <c r="AN236" s="192">
        <f t="shared" si="218"/>
        <v>20.466666666666669</v>
      </c>
      <c r="AO236" s="192">
        <f t="shared" si="219"/>
        <v>1.2701705922171784</v>
      </c>
      <c r="AP236" s="192">
        <f t="shared" ref="AP236:AP275" si="229">AO236/AN236*100</f>
        <v>6.2060452388461478</v>
      </c>
      <c r="AQ236" s="42">
        <f t="shared" si="221"/>
        <v>3</v>
      </c>
      <c r="AR236" s="643" t="str">
        <f t="shared" si="180"/>
        <v xml:space="preserve">  </v>
      </c>
      <c r="AS236" s="42"/>
      <c r="AT236" s="23" t="s">
        <v>191</v>
      </c>
      <c r="AU236" s="23" t="s">
        <v>191</v>
      </c>
      <c r="AV236" s="23" t="s">
        <v>191</v>
      </c>
      <c r="AW236" s="162" t="str">
        <f t="shared" si="213"/>
        <v xml:space="preserve">  </v>
      </c>
      <c r="AX236" s="643" t="str">
        <f t="shared" si="181"/>
        <v xml:space="preserve">  </v>
      </c>
      <c r="AY236" s="23" t="s">
        <v>191</v>
      </c>
      <c r="AZ236" s="23" t="s">
        <v>191</v>
      </c>
      <c r="BA236" s="23" t="s">
        <v>191</v>
      </c>
      <c r="BB236" s="162" t="str">
        <f t="shared" si="214"/>
        <v xml:space="preserve">  </v>
      </c>
      <c r="BC236" s="643" t="str">
        <f t="shared" si="182"/>
        <v xml:space="preserve">  </v>
      </c>
      <c r="BD236" s="794" t="s">
        <v>191</v>
      </c>
      <c r="BE236" s="55"/>
      <c r="BF236" s="24">
        <v>2.2629760355923185</v>
      </c>
      <c r="BG236" s="24"/>
      <c r="BH236" s="162" t="str">
        <f t="shared" si="195"/>
        <v xml:space="preserve">  </v>
      </c>
      <c r="BI236" s="643" t="str">
        <f t="shared" si="184"/>
        <v xml:space="preserve">  </v>
      </c>
      <c r="BJ236" s="55"/>
      <c r="BK236" s="5">
        <v>0.16885571513727846</v>
      </c>
      <c r="BL236" s="5"/>
      <c r="BM236" s="162" t="str">
        <f t="shared" si="196"/>
        <v xml:space="preserve">  </v>
      </c>
      <c r="BN236" s="818" t="str">
        <f t="shared" si="185"/>
        <v xml:space="preserve">  </v>
      </c>
      <c r="BO236" s="942" t="str">
        <f t="shared" si="186"/>
        <v xml:space="preserve">  </v>
      </c>
      <c r="BP236" s="826">
        <f t="shared" si="222"/>
        <v>7.4616660751814639</v>
      </c>
      <c r="BQ236" s="38">
        <v>308.30631631785235</v>
      </c>
      <c r="BR236" s="246"/>
      <c r="BS236" s="163" t="str">
        <f t="shared" si="197"/>
        <v xml:space="preserve">  </v>
      </c>
      <c r="BT236" s="818" t="str">
        <f t="shared" si="198"/>
        <v xml:space="preserve">  </v>
      </c>
      <c r="BU236" s="181">
        <f>BQ236*(X236/1000)</f>
        <v>6.5360939059384666</v>
      </c>
      <c r="BV236" s="246"/>
      <c r="BW236" s="163" t="str">
        <f t="shared" si="215"/>
        <v xml:space="preserve">  </v>
      </c>
      <c r="BX236" s="643" t="str">
        <f t="shared" si="187"/>
        <v xml:space="preserve">  </v>
      </c>
      <c r="BY236" s="2">
        <v>14.683997701288325</v>
      </c>
      <c r="BZ236" s="10"/>
      <c r="CA236" s="80">
        <v>1</v>
      </c>
      <c r="CB236" s="163" t="str">
        <f t="shared" si="199"/>
        <v xml:space="preserve">  </v>
      </c>
      <c r="CC236" s="643" t="str">
        <f t="shared" si="200"/>
        <v xml:space="preserve">  </v>
      </c>
      <c r="CD236" s="6">
        <f t="shared" si="223"/>
        <v>0.31130075126731277</v>
      </c>
      <c r="CF236" s="174" t="str">
        <f t="shared" si="216"/>
        <v xml:space="preserve">  </v>
      </c>
      <c r="CG236" s="818" t="str">
        <f t="shared" si="188"/>
        <v xml:space="preserve">  </v>
      </c>
      <c r="CH236" s="829">
        <f t="shared" si="224"/>
        <v>4.762794962056395</v>
      </c>
      <c r="CI236" s="11">
        <v>9.3842807291012722</v>
      </c>
      <c r="CK236" s="163" t="str">
        <f t="shared" si="201"/>
        <v xml:space="preserve">  </v>
      </c>
      <c r="CL236" s="643" t="str">
        <f t="shared" si="202"/>
        <v xml:space="preserve">  </v>
      </c>
      <c r="CM236" s="102">
        <f t="shared" si="225"/>
        <v>0.17830133385292415</v>
      </c>
      <c r="CO236" s="174" t="str">
        <f t="shared" si="228"/>
        <v>E, &lt;PRL</v>
      </c>
      <c r="CP236" s="818" t="str">
        <f t="shared" si="189"/>
        <v>E, &lt;RL</v>
      </c>
      <c r="CQ236" s="106">
        <f t="shared" si="226"/>
        <v>3.0438172143792306</v>
      </c>
      <c r="CR236" s="61">
        <f t="shared" si="227"/>
        <v>2.7279493902455378</v>
      </c>
    </row>
    <row r="237" spans="1:97" ht="15" x14ac:dyDescent="0.25">
      <c r="A237" s="906" t="s">
        <v>2303</v>
      </c>
      <c r="B237" s="425" t="s">
        <v>1409</v>
      </c>
      <c r="C237" s="305" t="s">
        <v>601</v>
      </c>
      <c r="D237" s="305">
        <v>2</v>
      </c>
      <c r="E237" s="471"/>
      <c r="F237" s="472">
        <v>4</v>
      </c>
      <c r="G237" s="419">
        <v>88888823</v>
      </c>
      <c r="H237" s="419">
        <v>201301161300</v>
      </c>
      <c r="I237" s="419"/>
      <c r="J237" s="305" t="s">
        <v>842</v>
      </c>
      <c r="K237" s="910" t="s">
        <v>137</v>
      </c>
      <c r="L237" s="418"/>
      <c r="M237" s="219" t="s">
        <v>137</v>
      </c>
      <c r="N237" s="219"/>
      <c r="O237" s="31" t="s">
        <v>137</v>
      </c>
      <c r="P237" s="304">
        <v>41290</v>
      </c>
      <c r="Q237" s="326">
        <v>0.54166666666666663</v>
      </c>
      <c r="R237" s="305" t="s">
        <v>878</v>
      </c>
      <c r="S237" s="582" t="s">
        <v>878</v>
      </c>
      <c r="T237" s="508">
        <v>130.5</v>
      </c>
      <c r="U237" s="492">
        <v>130.30000000000001</v>
      </c>
      <c r="V237" s="136">
        <f t="shared" si="190"/>
        <v>-0.19999999999998863</v>
      </c>
      <c r="W237" s="528">
        <v>500</v>
      </c>
      <c r="X237" s="136">
        <f t="shared" si="191"/>
        <v>-0.39999999999997726</v>
      </c>
      <c r="Y237" s="643" t="str">
        <f t="shared" si="178"/>
        <v>&lt;MDL</v>
      </c>
      <c r="Z237" s="582" t="s">
        <v>878</v>
      </c>
      <c r="AA237" s="493">
        <v>132.19999999999999</v>
      </c>
      <c r="AB237" s="492">
        <v>132</v>
      </c>
      <c r="AC237" s="138">
        <f t="shared" si="192"/>
        <v>-0.19999999999998863</v>
      </c>
      <c r="AD237" s="528">
        <v>500</v>
      </c>
      <c r="AE237" s="138">
        <f>AC237/(AD237/1000)</f>
        <v>-0.39999999999997726</v>
      </c>
      <c r="AF237" s="643" t="str">
        <f t="shared" si="179"/>
        <v>&lt;MDL</v>
      </c>
      <c r="AG237" s="582" t="s">
        <v>878</v>
      </c>
      <c r="AH237" s="493">
        <v>132.4</v>
      </c>
      <c r="AI237" s="492">
        <v>132.20000000000002</v>
      </c>
      <c r="AJ237" s="138">
        <f t="shared" si="194"/>
        <v>-0.19999999999998863</v>
      </c>
      <c r="AK237" s="528">
        <v>500</v>
      </c>
      <c r="AL237" s="2" t="s">
        <v>88</v>
      </c>
      <c r="AM237" s="643" t="str">
        <f t="shared" si="177"/>
        <v>&lt;MDL</v>
      </c>
      <c r="AN237" s="2" t="s">
        <v>88</v>
      </c>
      <c r="AO237" s="2" t="s">
        <v>88</v>
      </c>
      <c r="AP237" s="2" t="s">
        <v>88</v>
      </c>
      <c r="AQ237" s="2" t="s">
        <v>88</v>
      </c>
      <c r="AR237" s="643" t="s">
        <v>88</v>
      </c>
      <c r="AS237" s="2"/>
      <c r="AT237" s="23" t="s">
        <v>191</v>
      </c>
      <c r="AU237" s="23" t="s">
        <v>191</v>
      </c>
      <c r="AV237" s="23" t="s">
        <v>191</v>
      </c>
      <c r="AW237" s="162" t="str">
        <f t="shared" si="213"/>
        <v xml:space="preserve">  </v>
      </c>
      <c r="AX237" s="643" t="str">
        <f t="shared" si="181"/>
        <v xml:space="preserve">  </v>
      </c>
      <c r="AY237" s="23" t="s">
        <v>191</v>
      </c>
      <c r="AZ237" s="23" t="s">
        <v>191</v>
      </c>
      <c r="BA237" s="23" t="s">
        <v>191</v>
      </c>
      <c r="BB237" s="162" t="str">
        <f t="shared" si="214"/>
        <v xml:space="preserve">  </v>
      </c>
      <c r="BC237" s="643" t="str">
        <f t="shared" si="182"/>
        <v xml:space="preserve">  </v>
      </c>
      <c r="BD237" s="794" t="s">
        <v>191</v>
      </c>
      <c r="BE237" s="55"/>
      <c r="BF237" s="41">
        <v>-1.0316836374959379E-2</v>
      </c>
      <c r="BG237" s="40" t="s">
        <v>88</v>
      </c>
      <c r="BH237" s="162" t="str">
        <f t="shared" si="195"/>
        <v>E, &lt;PRL</v>
      </c>
      <c r="BI237" s="643" t="str">
        <f t="shared" si="184"/>
        <v>&lt;MDL</v>
      </c>
      <c r="BJ237" s="55"/>
      <c r="BK237" s="5">
        <v>4.4632642668936805E-3</v>
      </c>
      <c r="BL237" s="5"/>
      <c r="BM237" s="162" t="str">
        <f t="shared" si="196"/>
        <v>E, &lt;PRL</v>
      </c>
      <c r="BN237" s="818" t="str">
        <f t="shared" si="185"/>
        <v>&lt;MDL</v>
      </c>
      <c r="BO237" s="942" t="str">
        <f t="shared" si="186"/>
        <v>&lt;MDL</v>
      </c>
      <c r="BP237" s="842" t="s">
        <v>88</v>
      </c>
      <c r="BQ237" s="185"/>
      <c r="BR237" s="12"/>
      <c r="BS237" s="163" t="str">
        <f t="shared" si="197"/>
        <v>E, &lt;PRL</v>
      </c>
      <c r="BT237" s="818"/>
      <c r="BU237" s="858">
        <v>4.5556315987109783E-2</v>
      </c>
      <c r="BV237" s="246"/>
      <c r="BW237" s="163" t="str">
        <f t="shared" si="215"/>
        <v>E, &lt;PRL</v>
      </c>
      <c r="BX237" s="643" t="str">
        <f t="shared" si="187"/>
        <v>&lt;MDL</v>
      </c>
      <c r="BY237" s="166" t="s">
        <v>88</v>
      </c>
      <c r="BZ237" s="2"/>
      <c r="CA237" s="80">
        <v>1</v>
      </c>
      <c r="CB237" s="163" t="str">
        <f t="shared" si="199"/>
        <v xml:space="preserve">  </v>
      </c>
      <c r="CC237" s="643" t="s">
        <v>88</v>
      </c>
      <c r="CD237" s="189">
        <v>1.5641890783980553E-2</v>
      </c>
      <c r="CE237" s="2"/>
      <c r="CF237" s="174" t="str">
        <f t="shared" si="216"/>
        <v>E, &lt;PRL</v>
      </c>
      <c r="CG237" s="818" t="str">
        <f t="shared" si="188"/>
        <v>&lt;MDL</v>
      </c>
      <c r="CH237" s="843" t="s">
        <v>88</v>
      </c>
      <c r="CI237" s="8" t="s">
        <v>603</v>
      </c>
      <c r="CJ237" s="9"/>
      <c r="CK237" s="163" t="str">
        <f t="shared" si="201"/>
        <v xml:space="preserve">  </v>
      </c>
      <c r="CL237" s="818" t="s">
        <v>88</v>
      </c>
      <c r="CM237" s="8" t="s">
        <v>603</v>
      </c>
      <c r="CN237" s="9"/>
      <c r="CO237" s="174" t="str">
        <f t="shared" si="228"/>
        <v xml:space="preserve">  </v>
      </c>
      <c r="CP237" s="818" t="str">
        <f t="shared" si="189"/>
        <v xml:space="preserve">  </v>
      </c>
      <c r="CQ237" s="8" t="s">
        <v>603</v>
      </c>
      <c r="CR237" s="61"/>
    </row>
    <row r="238" spans="1:97" ht="34.5" x14ac:dyDescent="0.25">
      <c r="A238" s="906" t="s">
        <v>2304</v>
      </c>
      <c r="B238" s="425" t="s">
        <v>1410</v>
      </c>
      <c r="C238" s="219" t="s">
        <v>599</v>
      </c>
      <c r="D238" s="219">
        <v>7</v>
      </c>
      <c r="E238" s="471"/>
      <c r="F238" s="472">
        <v>1</v>
      </c>
      <c r="G238" s="419">
        <v>11452900</v>
      </c>
      <c r="H238" s="419">
        <v>201302041050</v>
      </c>
      <c r="I238" s="419"/>
      <c r="J238" s="305" t="s">
        <v>864</v>
      </c>
      <c r="K238" s="926" t="s">
        <v>2616</v>
      </c>
      <c r="L238" s="415" t="s">
        <v>746</v>
      </c>
      <c r="M238" s="219" t="s">
        <v>48</v>
      </c>
      <c r="N238" s="219"/>
      <c r="O238" s="219"/>
      <c r="P238" s="304">
        <v>41309</v>
      </c>
      <c r="Q238" s="326">
        <v>0.4513888888888889</v>
      </c>
      <c r="R238" s="305" t="s">
        <v>913</v>
      </c>
      <c r="S238" s="582" t="s">
        <v>913</v>
      </c>
      <c r="T238" s="548">
        <v>131.4</v>
      </c>
      <c r="U238" s="492">
        <v>153.19999999999999</v>
      </c>
      <c r="V238" s="136">
        <f t="shared" si="190"/>
        <v>21.799999999999983</v>
      </c>
      <c r="W238" s="528">
        <v>185</v>
      </c>
      <c r="X238" s="136">
        <f t="shared" si="191"/>
        <v>117.83783783783775</v>
      </c>
      <c r="Y238" s="643" t="str">
        <f t="shared" si="178"/>
        <v xml:space="preserve">  </v>
      </c>
      <c r="Z238" s="582" t="s">
        <v>913</v>
      </c>
      <c r="AA238" s="549">
        <v>131.80000000000001</v>
      </c>
      <c r="AB238" s="492">
        <v>155.79999999999998</v>
      </c>
      <c r="AC238" s="138">
        <f t="shared" si="192"/>
        <v>23.999999999999972</v>
      </c>
      <c r="AD238" s="528">
        <v>250</v>
      </c>
      <c r="AE238" s="2">
        <v>95.999999999999886</v>
      </c>
      <c r="AF238" s="643" t="str">
        <f t="shared" si="179"/>
        <v xml:space="preserve">  </v>
      </c>
      <c r="AG238" s="582" t="s">
        <v>913</v>
      </c>
      <c r="AH238" s="549">
        <v>132.80000000000001</v>
      </c>
      <c r="AI238" s="492">
        <v>152.60000000000002</v>
      </c>
      <c r="AJ238" s="138">
        <f t="shared" si="194"/>
        <v>19.800000000000011</v>
      </c>
      <c r="AK238" s="528">
        <v>204</v>
      </c>
      <c r="AL238" s="136">
        <f t="shared" ref="AL238:AL256" si="230">AJ238/(AK238/1000)</f>
        <v>97.058823529411825</v>
      </c>
      <c r="AM238" s="643" t="str">
        <f t="shared" si="177"/>
        <v xml:space="preserve">  </v>
      </c>
      <c r="AN238" s="192">
        <f t="shared" ref="AN238:AN256" si="231">AVERAGE(X238,AE238,AL238)</f>
        <v>103.63222045574982</v>
      </c>
      <c r="AO238" s="192">
        <f t="shared" ref="AO238:AO256" si="232">STDEV(X238,AE238,AL238)</f>
        <v>12.313811380775579</v>
      </c>
      <c r="AP238" s="192">
        <f t="shared" si="229"/>
        <v>11.882222851756307</v>
      </c>
      <c r="AQ238" s="42">
        <f t="shared" ref="AQ238:AQ256" si="233">COUNT(X238,AE238,AL238)</f>
        <v>3</v>
      </c>
      <c r="AR238" s="643" t="str">
        <f t="shared" si="180"/>
        <v xml:space="preserve">  </v>
      </c>
      <c r="AS238" s="42"/>
      <c r="AT238" s="23" t="s">
        <v>191</v>
      </c>
      <c r="AU238" s="23" t="s">
        <v>191</v>
      </c>
      <c r="AV238" s="23" t="s">
        <v>191</v>
      </c>
      <c r="AW238" s="162" t="str">
        <f t="shared" si="213"/>
        <v xml:space="preserve">  </v>
      </c>
      <c r="AX238" s="643" t="str">
        <f t="shared" si="181"/>
        <v xml:space="preserve">  </v>
      </c>
      <c r="AY238" s="23" t="s">
        <v>191</v>
      </c>
      <c r="AZ238" s="23" t="s">
        <v>191</v>
      </c>
      <c r="BA238" s="23" t="s">
        <v>191</v>
      </c>
      <c r="BB238" s="162" t="str">
        <f t="shared" si="214"/>
        <v xml:space="preserve">  </v>
      </c>
      <c r="BC238" s="643" t="str">
        <f t="shared" si="182"/>
        <v xml:space="preserve">  </v>
      </c>
      <c r="BD238" s="794" t="s">
        <v>191</v>
      </c>
      <c r="BE238" s="55"/>
      <c r="BF238" s="24">
        <v>2.2160392119314318</v>
      </c>
      <c r="BG238" s="24"/>
      <c r="BH238" s="162" t="str">
        <f t="shared" si="195"/>
        <v xml:space="preserve">  </v>
      </c>
      <c r="BI238" s="643" t="str">
        <f t="shared" si="184"/>
        <v xml:space="preserve">  </v>
      </c>
      <c r="BJ238" s="55"/>
      <c r="BK238" s="5">
        <v>0.22667769568352264</v>
      </c>
      <c r="BL238" s="5"/>
      <c r="BM238" s="162" t="str">
        <f t="shared" si="196"/>
        <v xml:space="preserve">  </v>
      </c>
      <c r="BN238" s="818" t="str">
        <f t="shared" si="185"/>
        <v xml:space="preserve">  </v>
      </c>
      <c r="BO238" s="942" t="str">
        <f t="shared" si="186"/>
        <v xml:space="preserve">  </v>
      </c>
      <c r="BP238" s="826">
        <f t="shared" ref="BP238:BP256" si="234">BK238/BF238*100</f>
        <v>10.228956891333944</v>
      </c>
      <c r="BQ238" s="38">
        <v>790.57264695856418</v>
      </c>
      <c r="BR238" s="11">
        <v>18.483343751725897</v>
      </c>
      <c r="BS238" s="163" t="str">
        <f t="shared" si="197"/>
        <v xml:space="preserve">  </v>
      </c>
      <c r="BT238" s="818" t="str">
        <f t="shared" si="198"/>
        <v xml:space="preserve">  </v>
      </c>
      <c r="BU238" s="181">
        <v>93.735426914916957</v>
      </c>
      <c r="BV238" s="246">
        <v>0.57605554358352151</v>
      </c>
      <c r="BW238" s="163" t="str">
        <f t="shared" si="215"/>
        <v xml:space="preserve">  </v>
      </c>
      <c r="BX238" s="643" t="str">
        <f t="shared" si="187"/>
        <v xml:space="preserve">  </v>
      </c>
      <c r="BY238" s="2">
        <v>10.795240376082921</v>
      </c>
      <c r="BZ238" s="10">
        <v>6.404435051244306E-2</v>
      </c>
      <c r="CA238" s="80">
        <v>1</v>
      </c>
      <c r="CB238" s="163" t="str">
        <f t="shared" si="199"/>
        <v xml:space="preserve">  </v>
      </c>
      <c r="CC238" s="643" t="str">
        <f t="shared" si="200"/>
        <v xml:space="preserve">  </v>
      </c>
      <c r="CD238" s="6">
        <v>1.03634307610396</v>
      </c>
      <c r="CE238" s="246">
        <v>6.1482576491945773E-3</v>
      </c>
      <c r="CF238" s="174" t="str">
        <f t="shared" si="216"/>
        <v xml:space="preserve">  </v>
      </c>
      <c r="CG238" s="818" t="str">
        <f t="shared" si="188"/>
        <v xml:space="preserve">  </v>
      </c>
      <c r="CH238" s="829">
        <f t="shared" ref="CH238:CH256" si="235">BY238/BQ238*100</f>
        <v>1.3654963168297836</v>
      </c>
      <c r="CI238" s="11">
        <v>9.6380076815959388</v>
      </c>
      <c r="CK238" s="163" t="str">
        <f t="shared" si="201"/>
        <v xml:space="preserve">  </v>
      </c>
      <c r="CL238" s="643" t="str">
        <f t="shared" si="202"/>
        <v xml:space="preserve">  </v>
      </c>
      <c r="CM238" s="102">
        <f t="shared" ref="CM238:CM245" si="236">CI238*(AL238/1000)</f>
        <v>0.93545368674313578</v>
      </c>
      <c r="CO238" s="174" t="str">
        <f t="shared" si="228"/>
        <v xml:space="preserve">  </v>
      </c>
      <c r="CP238" s="818" t="str">
        <f t="shared" si="189"/>
        <v xml:space="preserve">  </v>
      </c>
      <c r="CQ238" s="106">
        <f t="shared" ref="CQ238:CQ245" si="237">CI238/BQ238*100</f>
        <v>1.2191172713443361</v>
      </c>
      <c r="CR238" s="61">
        <f t="shared" ref="CR238:CR245" si="238">100*CM238/BU238</f>
        <v>0.99797239691695339</v>
      </c>
    </row>
    <row r="239" spans="1:97" ht="34.5" x14ac:dyDescent="0.25">
      <c r="A239" s="906" t="s">
        <v>2305</v>
      </c>
      <c r="B239" s="421" t="s">
        <v>1411</v>
      </c>
      <c r="C239" s="310" t="s">
        <v>600</v>
      </c>
      <c r="D239" s="310">
        <v>7</v>
      </c>
      <c r="E239" s="471"/>
      <c r="F239" s="472">
        <v>4</v>
      </c>
      <c r="G239" s="309">
        <v>11452900</v>
      </c>
      <c r="H239" s="309">
        <v>201302041055</v>
      </c>
      <c r="I239" s="309"/>
      <c r="J239" s="310" t="s">
        <v>865</v>
      </c>
      <c r="K239" s="926" t="s">
        <v>2616</v>
      </c>
      <c r="L239" s="415" t="s">
        <v>746</v>
      </c>
      <c r="M239" s="310" t="s">
        <v>48</v>
      </c>
      <c r="N239" s="310"/>
      <c r="O239" s="310" t="s">
        <v>45</v>
      </c>
      <c r="P239" s="373">
        <v>41309</v>
      </c>
      <c r="Q239" s="327">
        <v>0.4548611111111111</v>
      </c>
      <c r="R239" s="310" t="s">
        <v>914</v>
      </c>
      <c r="S239" s="582" t="s">
        <v>914</v>
      </c>
      <c r="T239" s="550">
        <v>130.80000000000001</v>
      </c>
      <c r="U239" s="494">
        <v>148.69999999999999</v>
      </c>
      <c r="V239" s="311">
        <f t="shared" si="190"/>
        <v>17.899999999999977</v>
      </c>
      <c r="W239" s="529">
        <v>172</v>
      </c>
      <c r="X239" s="311">
        <f t="shared" si="191"/>
        <v>104.06976744186034</v>
      </c>
      <c r="Y239" s="643" t="str">
        <f t="shared" si="178"/>
        <v xml:space="preserve">  </v>
      </c>
      <c r="Z239" s="582" t="s">
        <v>914</v>
      </c>
      <c r="AA239" s="551">
        <v>131.1</v>
      </c>
      <c r="AB239" s="494">
        <v>148.9</v>
      </c>
      <c r="AC239" s="317">
        <f t="shared" si="192"/>
        <v>17.800000000000011</v>
      </c>
      <c r="AD239" s="529">
        <v>172</v>
      </c>
      <c r="AE239" s="354">
        <v>103.48837209302333</v>
      </c>
      <c r="AF239" s="643" t="str">
        <f t="shared" si="179"/>
        <v xml:space="preserve">  </v>
      </c>
      <c r="AG239" s="582" t="s">
        <v>914</v>
      </c>
      <c r="AH239" s="551">
        <v>131.5</v>
      </c>
      <c r="AI239" s="494">
        <v>152.69999999999999</v>
      </c>
      <c r="AJ239" s="317">
        <f t="shared" si="194"/>
        <v>21.199999999999989</v>
      </c>
      <c r="AK239" s="529">
        <v>206</v>
      </c>
      <c r="AL239" s="311">
        <f t="shared" si="230"/>
        <v>102.91262135922325</v>
      </c>
      <c r="AM239" s="643" t="str">
        <f t="shared" si="177"/>
        <v xml:space="preserve">  </v>
      </c>
      <c r="AN239" s="344">
        <f t="shared" si="231"/>
        <v>103.49025363136896</v>
      </c>
      <c r="AO239" s="344">
        <f t="shared" si="232"/>
        <v>0.57857533587294996</v>
      </c>
      <c r="AP239" s="344">
        <f t="shared" si="229"/>
        <v>0.55906263205598894</v>
      </c>
      <c r="AQ239" s="495">
        <f t="shared" si="233"/>
        <v>3</v>
      </c>
      <c r="AR239" s="643" t="str">
        <f t="shared" si="180"/>
        <v xml:space="preserve">  </v>
      </c>
      <c r="AS239" s="495"/>
      <c r="AT239" s="72" t="s">
        <v>191</v>
      </c>
      <c r="AU239" s="72" t="s">
        <v>191</v>
      </c>
      <c r="AV239" s="72" t="s">
        <v>191</v>
      </c>
      <c r="AW239" s="162" t="str">
        <f t="shared" si="213"/>
        <v xml:space="preserve">  </v>
      </c>
      <c r="AX239" s="643" t="str">
        <f t="shared" si="181"/>
        <v xml:space="preserve">  </v>
      </c>
      <c r="AY239" s="72" t="s">
        <v>191</v>
      </c>
      <c r="AZ239" s="72" t="s">
        <v>191</v>
      </c>
      <c r="BA239" s="72" t="s">
        <v>191</v>
      </c>
      <c r="BB239" s="162" t="str">
        <f t="shared" si="214"/>
        <v xml:space="preserve">  </v>
      </c>
      <c r="BC239" s="643" t="str">
        <f t="shared" si="182"/>
        <v xml:space="preserve">  </v>
      </c>
      <c r="BD239" s="795" t="s">
        <v>191</v>
      </c>
      <c r="BE239" s="251"/>
      <c r="BF239" s="345">
        <v>2.2750087702770565</v>
      </c>
      <c r="BG239" s="345"/>
      <c r="BH239" s="162" t="str">
        <f t="shared" si="195"/>
        <v xml:space="preserve">  </v>
      </c>
      <c r="BI239" s="643" t="str">
        <f t="shared" si="184"/>
        <v xml:space="preserve">  </v>
      </c>
      <c r="BJ239" s="251"/>
      <c r="BK239" s="348">
        <v>0.24475475332929403</v>
      </c>
      <c r="BL239" s="348"/>
      <c r="BM239" s="162" t="str">
        <f t="shared" si="196"/>
        <v xml:space="preserve">  </v>
      </c>
      <c r="BN239" s="818" t="str">
        <f t="shared" si="185"/>
        <v xml:space="preserve">  </v>
      </c>
      <c r="BO239" s="942" t="str">
        <f t="shared" si="186"/>
        <v xml:space="preserve">  </v>
      </c>
      <c r="BP239" s="827">
        <f t="shared" si="234"/>
        <v>10.758409221406524</v>
      </c>
      <c r="BQ239" s="38">
        <v>378.35439460728514</v>
      </c>
      <c r="BR239" s="274"/>
      <c r="BS239" s="163" t="str">
        <f t="shared" si="197"/>
        <v xml:space="preserve">  </v>
      </c>
      <c r="BT239" s="818" t="str">
        <f t="shared" si="198"/>
        <v xml:space="preserve">  </v>
      </c>
      <c r="BU239" s="181">
        <f t="shared" ref="BU239:BU256" si="239">BQ239*(X239/1000)</f>
        <v>39.375253857386021</v>
      </c>
      <c r="BV239" s="274"/>
      <c r="BW239" s="163" t="str">
        <f t="shared" si="215"/>
        <v xml:space="preserve">  </v>
      </c>
      <c r="BX239" s="643" t="str">
        <f t="shared" si="187"/>
        <v xml:space="preserve">  </v>
      </c>
      <c r="BY239" s="354">
        <v>12.041015166404458</v>
      </c>
      <c r="BZ239" s="350"/>
      <c r="CA239" s="254">
        <v>1</v>
      </c>
      <c r="CB239" s="163" t="str">
        <f t="shared" si="199"/>
        <v xml:space="preserve">  </v>
      </c>
      <c r="CC239" s="643" t="str">
        <f t="shared" si="200"/>
        <v xml:space="preserve">  </v>
      </c>
      <c r="CD239" s="316">
        <f>BY239*(AE239/1000)</f>
        <v>1.2461050579186019</v>
      </c>
      <c r="CE239" s="274"/>
      <c r="CF239" s="174" t="str">
        <f t="shared" si="216"/>
        <v xml:space="preserve">  </v>
      </c>
      <c r="CG239" s="818" t="str">
        <f t="shared" si="188"/>
        <v xml:space="preserve">  </v>
      </c>
      <c r="CH239" s="894">
        <f t="shared" si="235"/>
        <v>3.1824700170068039</v>
      </c>
      <c r="CI239" s="346">
        <v>11.703684962498729</v>
      </c>
      <c r="CJ239" s="274"/>
      <c r="CK239" s="163" t="str">
        <f t="shared" si="201"/>
        <v xml:space="preserve">  </v>
      </c>
      <c r="CL239" s="643" t="str">
        <f t="shared" si="202"/>
        <v xml:space="preserve">  </v>
      </c>
      <c r="CM239" s="345">
        <f t="shared" si="236"/>
        <v>1.2044568990532667</v>
      </c>
      <c r="CN239" s="274"/>
      <c r="CO239" s="174" t="str">
        <f t="shared" si="228"/>
        <v xml:space="preserve">  </v>
      </c>
      <c r="CP239" s="818" t="str">
        <f t="shared" si="189"/>
        <v xml:space="preserve">  </v>
      </c>
      <c r="CQ239" s="346">
        <f t="shared" si="237"/>
        <v>3.093312811827289</v>
      </c>
      <c r="CR239" s="347">
        <f t="shared" si="238"/>
        <v>3.0589184349533647</v>
      </c>
      <c r="CS239" s="274"/>
    </row>
    <row r="240" spans="1:97" ht="30" x14ac:dyDescent="0.25">
      <c r="A240" s="906" t="s">
        <v>2306</v>
      </c>
      <c r="B240" s="425" t="s">
        <v>1412</v>
      </c>
      <c r="C240" s="219" t="s">
        <v>599</v>
      </c>
      <c r="D240" s="219">
        <v>9</v>
      </c>
      <c r="E240" s="471"/>
      <c r="F240" s="472">
        <v>1</v>
      </c>
      <c r="G240" s="419">
        <v>11452600</v>
      </c>
      <c r="H240" s="419">
        <v>201302041230</v>
      </c>
      <c r="I240" s="419"/>
      <c r="J240" s="305" t="s">
        <v>860</v>
      </c>
      <c r="K240" s="926" t="s">
        <v>2614</v>
      </c>
      <c r="L240" s="413" t="s">
        <v>1694</v>
      </c>
      <c r="M240" s="219" t="s">
        <v>547</v>
      </c>
      <c r="N240" s="219"/>
      <c r="O240" s="219"/>
      <c r="P240" s="304">
        <v>41309</v>
      </c>
      <c r="Q240" s="326">
        <v>0.52083333333333337</v>
      </c>
      <c r="R240" s="305" t="s">
        <v>909</v>
      </c>
      <c r="S240" s="582" t="s">
        <v>909</v>
      </c>
      <c r="T240" s="548">
        <v>130.5</v>
      </c>
      <c r="U240" s="492">
        <v>134.5</v>
      </c>
      <c r="V240" s="136">
        <f t="shared" si="190"/>
        <v>4</v>
      </c>
      <c r="W240" s="528">
        <v>1102</v>
      </c>
      <c r="X240" s="136">
        <f t="shared" si="191"/>
        <v>3.629764065335753</v>
      </c>
      <c r="Y240" s="643" t="str">
        <f t="shared" si="178"/>
        <v xml:space="preserve">  </v>
      </c>
      <c r="Z240" s="582" t="s">
        <v>909</v>
      </c>
      <c r="AA240" s="549">
        <v>133.4</v>
      </c>
      <c r="AB240" s="492">
        <v>138</v>
      </c>
      <c r="AC240" s="138">
        <f t="shared" si="192"/>
        <v>4.5999999999999943</v>
      </c>
      <c r="AD240" s="528">
        <v>1332</v>
      </c>
      <c r="AE240" s="2">
        <v>3.4534534534534491</v>
      </c>
      <c r="AF240" s="643" t="str">
        <f t="shared" si="179"/>
        <v xml:space="preserve">  </v>
      </c>
      <c r="AG240" s="582" t="s">
        <v>909</v>
      </c>
      <c r="AH240" s="549">
        <v>134.19999999999999</v>
      </c>
      <c r="AI240" s="492">
        <v>138.30000000000001</v>
      </c>
      <c r="AJ240" s="138">
        <f t="shared" si="194"/>
        <v>4.1000000000000227</v>
      </c>
      <c r="AK240" s="528">
        <v>1425</v>
      </c>
      <c r="AL240" s="136">
        <f t="shared" si="230"/>
        <v>2.8771929824561564</v>
      </c>
      <c r="AM240" s="643" t="str">
        <f t="shared" si="177"/>
        <v xml:space="preserve">  </v>
      </c>
      <c r="AN240" s="192">
        <f t="shared" si="231"/>
        <v>3.3201368337484531</v>
      </c>
      <c r="AO240" s="192">
        <f t="shared" si="232"/>
        <v>0.39359979613030432</v>
      </c>
      <c r="AP240" s="192">
        <f t="shared" si="229"/>
        <v>11.854926945463507</v>
      </c>
      <c r="AQ240" s="42">
        <f t="shared" si="233"/>
        <v>3</v>
      </c>
      <c r="AR240" s="643" t="str">
        <f t="shared" si="180"/>
        <v xml:space="preserve">  </v>
      </c>
      <c r="AS240" s="42"/>
      <c r="AT240" s="23" t="s">
        <v>191</v>
      </c>
      <c r="AU240" s="23" t="s">
        <v>191</v>
      </c>
      <c r="AV240" s="23" t="s">
        <v>191</v>
      </c>
      <c r="AW240" s="162" t="str">
        <f t="shared" si="213"/>
        <v xml:space="preserve">  </v>
      </c>
      <c r="AX240" s="643" t="str">
        <f t="shared" si="181"/>
        <v xml:space="preserve">  </v>
      </c>
      <c r="AY240" s="23" t="s">
        <v>191</v>
      </c>
      <c r="AZ240" s="23" t="s">
        <v>191</v>
      </c>
      <c r="BA240" s="23" t="s">
        <v>191</v>
      </c>
      <c r="BB240" s="162" t="str">
        <f t="shared" si="214"/>
        <v xml:space="preserve">  </v>
      </c>
      <c r="BC240" s="643" t="str">
        <f t="shared" si="182"/>
        <v xml:space="preserve">  </v>
      </c>
      <c r="BD240" s="794" t="s">
        <v>191</v>
      </c>
      <c r="BE240" s="55"/>
      <c r="BF240" s="24">
        <v>1.2901334416792327</v>
      </c>
      <c r="BG240" s="24"/>
      <c r="BH240" s="162" t="str">
        <f t="shared" si="195"/>
        <v xml:space="preserve">  </v>
      </c>
      <c r="BI240" s="643" t="str">
        <f t="shared" si="184"/>
        <v xml:space="preserve">  </v>
      </c>
      <c r="BJ240" s="55"/>
      <c r="BK240" s="5">
        <v>2.9715221320238377E-2</v>
      </c>
      <c r="BL240" s="5">
        <v>7.304785598744902E-5</v>
      </c>
      <c r="BM240" s="162" t="str">
        <f t="shared" si="196"/>
        <v xml:space="preserve">  </v>
      </c>
      <c r="BN240" s="818" t="str">
        <f t="shared" si="185"/>
        <v xml:space="preserve">  </v>
      </c>
      <c r="BO240" s="942" t="str">
        <f t="shared" si="186"/>
        <v>E, &lt;RL</v>
      </c>
      <c r="BP240" s="826">
        <f t="shared" si="234"/>
        <v>2.3032672714507081</v>
      </c>
      <c r="BQ240" s="38">
        <v>365.45628156559945</v>
      </c>
      <c r="BR240" s="246"/>
      <c r="BS240" s="163" t="str">
        <f t="shared" si="197"/>
        <v xml:space="preserve">  </v>
      </c>
      <c r="BT240" s="818" t="str">
        <f t="shared" si="198"/>
        <v xml:space="preserve">  </v>
      </c>
      <c r="BU240" s="181">
        <f t="shared" si="239"/>
        <v>1.326520078278038</v>
      </c>
      <c r="BV240" s="246"/>
      <c r="BW240" s="163" t="str">
        <f t="shared" si="215"/>
        <v>E, &lt;PRL</v>
      </c>
      <c r="BX240" s="643" t="str">
        <f t="shared" si="187"/>
        <v>E, &lt;RL</v>
      </c>
      <c r="BY240" s="2">
        <v>9.7196720189474686</v>
      </c>
      <c r="BZ240" s="10"/>
      <c r="CA240" s="80">
        <v>1</v>
      </c>
      <c r="CB240" s="163" t="str">
        <f t="shared" si="199"/>
        <v xml:space="preserve">  </v>
      </c>
      <c r="CC240" s="643" t="str">
        <f t="shared" si="200"/>
        <v xml:space="preserve">  </v>
      </c>
      <c r="CD240" s="6">
        <f>BY240*(AE240/1000)</f>
        <v>3.3566434900268997E-2</v>
      </c>
      <c r="CF240" s="174" t="str">
        <f t="shared" si="216"/>
        <v>E, &lt;PRL</v>
      </c>
      <c r="CG240" s="818" t="str">
        <f t="shared" si="188"/>
        <v>&lt;MDL</v>
      </c>
      <c r="CH240" s="829">
        <f t="shared" si="235"/>
        <v>2.659599111912593</v>
      </c>
      <c r="CI240" s="11">
        <v>14.059415589343066</v>
      </c>
      <c r="CK240" s="163" t="str">
        <f t="shared" si="201"/>
        <v xml:space="preserve">  </v>
      </c>
      <c r="CL240" s="643" t="str">
        <f t="shared" si="202"/>
        <v xml:space="preserve">  </v>
      </c>
      <c r="CM240" s="102">
        <f t="shared" si="236"/>
        <v>4.0451651871092557E-2</v>
      </c>
      <c r="CO240" s="174" t="str">
        <f t="shared" si="228"/>
        <v>E, &lt;PRL</v>
      </c>
      <c r="CP240" s="818" t="str">
        <f t="shared" si="189"/>
        <v>&lt;MDL</v>
      </c>
      <c r="CQ240" s="106">
        <f t="shared" si="237"/>
        <v>3.8470854924460776</v>
      </c>
      <c r="CR240" s="61" t="s">
        <v>2618</v>
      </c>
    </row>
    <row r="241" spans="1:97" ht="30" x14ac:dyDescent="0.25">
      <c r="A241" s="906" t="s">
        <v>2307</v>
      </c>
      <c r="B241" s="425" t="s">
        <v>1413</v>
      </c>
      <c r="C241" s="219" t="s">
        <v>599</v>
      </c>
      <c r="D241" s="219">
        <v>9</v>
      </c>
      <c r="E241" s="471"/>
      <c r="F241" s="472">
        <v>1</v>
      </c>
      <c r="G241" s="419">
        <v>11452600</v>
      </c>
      <c r="H241" s="419">
        <v>201302211030</v>
      </c>
      <c r="I241" s="419"/>
      <c r="J241" s="305" t="s">
        <v>861</v>
      </c>
      <c r="K241" s="926" t="s">
        <v>2614</v>
      </c>
      <c r="L241" s="413" t="s">
        <v>1694</v>
      </c>
      <c r="M241" s="219" t="s">
        <v>547</v>
      </c>
      <c r="N241" s="219"/>
      <c r="O241" s="219"/>
      <c r="P241" s="304">
        <v>41326</v>
      </c>
      <c r="Q241" s="326">
        <v>0.4375</v>
      </c>
      <c r="R241" s="305" t="s">
        <v>910</v>
      </c>
      <c r="S241" s="582" t="s">
        <v>910</v>
      </c>
      <c r="T241" s="548">
        <v>130.4</v>
      </c>
      <c r="U241" s="492">
        <v>137.1</v>
      </c>
      <c r="V241" s="136">
        <f t="shared" si="190"/>
        <v>6.6999999999999886</v>
      </c>
      <c r="W241" s="528">
        <v>750</v>
      </c>
      <c r="X241" s="136">
        <f t="shared" si="191"/>
        <v>8.9333333333333176</v>
      </c>
      <c r="Y241" s="643" t="str">
        <f t="shared" si="178"/>
        <v xml:space="preserve">  </v>
      </c>
      <c r="Z241" s="582" t="s">
        <v>910</v>
      </c>
      <c r="AA241" s="549">
        <v>131.69999999999999</v>
      </c>
      <c r="AB241" s="492">
        <v>137.30000000000001</v>
      </c>
      <c r="AC241" s="138">
        <f t="shared" si="192"/>
        <v>5.6000000000000227</v>
      </c>
      <c r="AD241" s="528">
        <v>540</v>
      </c>
      <c r="AE241" s="2">
        <v>10.370370370370411</v>
      </c>
      <c r="AF241" s="643" t="str">
        <f t="shared" si="179"/>
        <v xml:space="preserve">  </v>
      </c>
      <c r="AG241" s="582" t="s">
        <v>910</v>
      </c>
      <c r="AH241" s="549">
        <v>122.2</v>
      </c>
      <c r="AI241" s="492">
        <v>126.7</v>
      </c>
      <c r="AJ241" s="138">
        <f t="shared" si="194"/>
        <v>4.5</v>
      </c>
      <c r="AK241" s="528">
        <v>500</v>
      </c>
      <c r="AL241" s="136">
        <f t="shared" si="230"/>
        <v>9</v>
      </c>
      <c r="AM241" s="643" t="str">
        <f t="shared" si="177"/>
        <v xml:space="preserve">  </v>
      </c>
      <c r="AN241" s="192">
        <f t="shared" si="231"/>
        <v>9.4345679012345762</v>
      </c>
      <c r="AO241" s="192">
        <f t="shared" si="232"/>
        <v>0.81111392975441843</v>
      </c>
      <c r="AP241" s="192">
        <f t="shared" si="229"/>
        <v>8.5972557328065733</v>
      </c>
      <c r="AQ241" s="42">
        <f t="shared" si="233"/>
        <v>3</v>
      </c>
      <c r="AR241" s="643" t="str">
        <f t="shared" si="180"/>
        <v xml:space="preserve">  </v>
      </c>
      <c r="AS241" s="42"/>
      <c r="AT241" s="23" t="s">
        <v>191</v>
      </c>
      <c r="AU241" s="23" t="s">
        <v>191</v>
      </c>
      <c r="AV241" s="23" t="s">
        <v>191</v>
      </c>
      <c r="AW241" s="162" t="str">
        <f t="shared" si="213"/>
        <v xml:space="preserve">  </v>
      </c>
      <c r="AX241" s="643" t="str">
        <f t="shared" si="181"/>
        <v xml:space="preserve">  </v>
      </c>
      <c r="AY241" s="23" t="s">
        <v>191</v>
      </c>
      <c r="AZ241" s="23" t="s">
        <v>191</v>
      </c>
      <c r="BA241" s="23" t="s">
        <v>191</v>
      </c>
      <c r="BB241" s="162" t="str">
        <f t="shared" si="214"/>
        <v xml:space="preserve">  </v>
      </c>
      <c r="BC241" s="643" t="str">
        <f t="shared" si="182"/>
        <v xml:space="preserve">  </v>
      </c>
      <c r="BD241" s="794" t="s">
        <v>191</v>
      </c>
      <c r="BE241" s="55"/>
      <c r="BF241" s="24">
        <v>1.7887093431995074</v>
      </c>
      <c r="BG241" s="24"/>
      <c r="BH241" s="162" t="str">
        <f t="shared" si="195"/>
        <v xml:space="preserve">  </v>
      </c>
      <c r="BI241" s="643" t="str">
        <f t="shared" si="184"/>
        <v xml:space="preserve">  </v>
      </c>
      <c r="BJ241" s="55"/>
      <c r="BK241" s="5">
        <v>3.3379360493538339E-2</v>
      </c>
      <c r="BL241" s="5"/>
      <c r="BM241" s="162" t="str">
        <f t="shared" si="196"/>
        <v xml:space="preserve">  </v>
      </c>
      <c r="BN241" s="818" t="str">
        <f t="shared" si="185"/>
        <v xml:space="preserve">  </v>
      </c>
      <c r="BO241" s="942" t="str">
        <f t="shared" si="186"/>
        <v xml:space="preserve">  </v>
      </c>
      <c r="BP241" s="826">
        <f t="shared" si="234"/>
        <v>1.8661142806931323</v>
      </c>
      <c r="BQ241" s="38">
        <v>311.21068850146798</v>
      </c>
      <c r="BR241" s="246"/>
      <c r="BS241" s="163" t="str">
        <f t="shared" si="197"/>
        <v xml:space="preserve">  </v>
      </c>
      <c r="BT241" s="818" t="str">
        <f t="shared" si="198"/>
        <v xml:space="preserve">  </v>
      </c>
      <c r="BU241" s="181">
        <f t="shared" si="239"/>
        <v>2.7801488172797759</v>
      </c>
      <c r="BV241" s="246"/>
      <c r="BW241" s="163" t="str">
        <f t="shared" si="215"/>
        <v>E, &lt;PRL</v>
      </c>
      <c r="BX241" s="643" t="str">
        <f t="shared" si="187"/>
        <v>E, &lt;RL</v>
      </c>
      <c r="BY241" s="2">
        <v>5.3199865950883289</v>
      </c>
      <c r="BZ241" s="10"/>
      <c r="CA241" s="80">
        <v>1</v>
      </c>
      <c r="CB241" s="163" t="str">
        <f t="shared" si="199"/>
        <v xml:space="preserve">  </v>
      </c>
      <c r="CC241" s="643" t="str">
        <f t="shared" si="200"/>
        <v xml:space="preserve">  </v>
      </c>
      <c r="CD241" s="6">
        <f>BY241*(AE241/1000)</f>
        <v>5.5170231356471776E-2</v>
      </c>
      <c r="CF241" s="174" t="str">
        <f t="shared" si="216"/>
        <v>E, &lt;PRL</v>
      </c>
      <c r="CG241" s="818" t="str">
        <f t="shared" si="188"/>
        <v>&lt;MDL</v>
      </c>
      <c r="CH241" s="829">
        <f t="shared" si="235"/>
        <v>1.7094485477683825</v>
      </c>
      <c r="CI241" s="11">
        <v>16.946980861522913</v>
      </c>
      <c r="CK241" s="163" t="str">
        <f t="shared" si="201"/>
        <v xml:space="preserve">  </v>
      </c>
      <c r="CL241" s="643" t="str">
        <f t="shared" si="202"/>
        <v xml:space="preserve">  </v>
      </c>
      <c r="CM241" s="102">
        <f t="shared" si="236"/>
        <v>0.15252282775370621</v>
      </c>
      <c r="CO241" s="174" t="str">
        <f t="shared" si="228"/>
        <v>E, &lt;PRL</v>
      </c>
      <c r="CP241" s="818" t="str">
        <f t="shared" si="189"/>
        <v>E, &lt;RL</v>
      </c>
      <c r="CQ241" s="106">
        <f t="shared" si="237"/>
        <v>5.4455009058736019</v>
      </c>
      <c r="CR241" s="61">
        <f t="shared" si="238"/>
        <v>5.486138972335354</v>
      </c>
    </row>
    <row r="242" spans="1:97" ht="34.5" x14ac:dyDescent="0.25">
      <c r="A242" s="906" t="s">
        <v>2308</v>
      </c>
      <c r="B242" s="425" t="s">
        <v>1414</v>
      </c>
      <c r="C242" s="219" t="s">
        <v>599</v>
      </c>
      <c r="D242" s="219">
        <v>9</v>
      </c>
      <c r="E242" s="471"/>
      <c r="F242" s="472">
        <v>1</v>
      </c>
      <c r="G242" s="419">
        <v>11452900</v>
      </c>
      <c r="H242" s="419">
        <v>201302211130</v>
      </c>
      <c r="I242" s="419"/>
      <c r="J242" s="305" t="s">
        <v>866</v>
      </c>
      <c r="K242" s="926" t="s">
        <v>2616</v>
      </c>
      <c r="L242" s="415" t="s">
        <v>746</v>
      </c>
      <c r="M242" s="219" t="s">
        <v>48</v>
      </c>
      <c r="N242" s="219"/>
      <c r="O242" s="219"/>
      <c r="P242" s="304">
        <v>41326</v>
      </c>
      <c r="Q242" s="326">
        <v>0.47916666666666669</v>
      </c>
      <c r="R242" s="305" t="s">
        <v>915</v>
      </c>
      <c r="S242" s="582" t="s">
        <v>915</v>
      </c>
      <c r="T242" s="548">
        <v>132.19999999999999</v>
      </c>
      <c r="U242" s="492">
        <v>147.10000000000002</v>
      </c>
      <c r="V242" s="136">
        <f t="shared" si="190"/>
        <v>14.900000000000034</v>
      </c>
      <c r="W242" s="528">
        <v>520</v>
      </c>
      <c r="X242" s="136">
        <f t="shared" si="191"/>
        <v>28.653846153846217</v>
      </c>
      <c r="Y242" s="643" t="str">
        <f t="shared" si="178"/>
        <v xml:space="preserve">  </v>
      </c>
      <c r="Z242" s="582" t="s">
        <v>915</v>
      </c>
      <c r="AA242" s="549">
        <v>131.80000000000001</v>
      </c>
      <c r="AB242" s="492">
        <v>145.19999999999999</v>
      </c>
      <c r="AC242" s="138">
        <f t="shared" si="192"/>
        <v>13.399999999999977</v>
      </c>
      <c r="AD242" s="528">
        <v>375</v>
      </c>
      <c r="AE242" s="2">
        <v>35.73333333333327</v>
      </c>
      <c r="AF242" s="643" t="str">
        <f t="shared" si="179"/>
        <v xml:space="preserve">  </v>
      </c>
      <c r="AG242" s="582" t="s">
        <v>915</v>
      </c>
      <c r="AH242" s="549">
        <v>133.30000000000001</v>
      </c>
      <c r="AI242" s="492">
        <v>145.4</v>
      </c>
      <c r="AJ242" s="138">
        <f t="shared" si="194"/>
        <v>12.099999999999994</v>
      </c>
      <c r="AK242" s="528">
        <v>401</v>
      </c>
      <c r="AL242" s="136">
        <f t="shared" si="230"/>
        <v>30.174563591022427</v>
      </c>
      <c r="AM242" s="643" t="str">
        <f t="shared" si="177"/>
        <v xml:space="preserve">  </v>
      </c>
      <c r="AN242" s="192">
        <f t="shared" si="231"/>
        <v>31.520581026067305</v>
      </c>
      <c r="AO242" s="192">
        <f t="shared" si="232"/>
        <v>3.7267421272089627</v>
      </c>
      <c r="AP242" s="192">
        <f t="shared" si="229"/>
        <v>11.82320251053422</v>
      </c>
      <c r="AQ242" s="42">
        <f t="shared" si="233"/>
        <v>3</v>
      </c>
      <c r="AR242" s="643" t="str">
        <f t="shared" si="180"/>
        <v xml:space="preserve">  </v>
      </c>
      <c r="AS242" s="42"/>
      <c r="AT242" s="23" t="s">
        <v>191</v>
      </c>
      <c r="AU242" s="23" t="s">
        <v>191</v>
      </c>
      <c r="AV242" s="23" t="s">
        <v>191</v>
      </c>
      <c r="AW242" s="162" t="str">
        <f t="shared" si="213"/>
        <v xml:space="preserve">  </v>
      </c>
      <c r="AX242" s="643" t="str">
        <f t="shared" si="181"/>
        <v xml:space="preserve">  </v>
      </c>
      <c r="AY242" s="23" t="s">
        <v>191</v>
      </c>
      <c r="AZ242" s="23" t="s">
        <v>191</v>
      </c>
      <c r="BA242" s="23" t="s">
        <v>191</v>
      </c>
      <c r="BB242" s="162" t="str">
        <f t="shared" si="214"/>
        <v xml:space="preserve">  </v>
      </c>
      <c r="BC242" s="643" t="str">
        <f t="shared" si="182"/>
        <v xml:space="preserve">  </v>
      </c>
      <c r="BD242" s="794" t="s">
        <v>191</v>
      </c>
      <c r="BE242" s="55"/>
      <c r="BF242" s="24">
        <v>1.5970030547611509</v>
      </c>
      <c r="BG242" s="24"/>
      <c r="BH242" s="162" t="str">
        <f t="shared" si="195"/>
        <v xml:space="preserve">  </v>
      </c>
      <c r="BI242" s="643" t="str">
        <f t="shared" si="184"/>
        <v xml:space="preserve">  </v>
      </c>
      <c r="BJ242" s="55"/>
      <c r="BK242" s="5">
        <v>0.13874346775965291</v>
      </c>
      <c r="BL242" s="5"/>
      <c r="BM242" s="162" t="str">
        <f t="shared" si="196"/>
        <v xml:space="preserve">  </v>
      </c>
      <c r="BN242" s="818" t="str">
        <f t="shared" si="185"/>
        <v xml:space="preserve">  </v>
      </c>
      <c r="BO242" s="942" t="str">
        <f t="shared" si="186"/>
        <v xml:space="preserve">  </v>
      </c>
      <c r="BP242" s="826">
        <f t="shared" si="234"/>
        <v>8.6877396599847767</v>
      </c>
      <c r="BQ242" s="38">
        <v>297.88328324991141</v>
      </c>
      <c r="BR242" s="246"/>
      <c r="BS242" s="163" t="str">
        <f t="shared" si="197"/>
        <v xml:space="preserve">  </v>
      </c>
      <c r="BT242" s="818" t="str">
        <f t="shared" si="198"/>
        <v xml:space="preserve">  </v>
      </c>
      <c r="BU242" s="181">
        <f t="shared" si="239"/>
        <v>8.535501770045558</v>
      </c>
      <c r="BV242" s="246"/>
      <c r="BW242" s="163" t="str">
        <f t="shared" si="215"/>
        <v xml:space="preserve">  </v>
      </c>
      <c r="BX242" s="643" t="str">
        <f t="shared" si="187"/>
        <v xml:space="preserve">  </v>
      </c>
      <c r="BY242" s="2">
        <v>10.779018431286751</v>
      </c>
      <c r="BZ242" s="10"/>
      <c r="CA242" s="80">
        <v>1</v>
      </c>
      <c r="CB242" s="163" t="str">
        <f t="shared" si="199"/>
        <v xml:space="preserve">  </v>
      </c>
      <c r="CC242" s="643" t="str">
        <f t="shared" si="200"/>
        <v xml:space="preserve">  </v>
      </c>
      <c r="CD242" s="6">
        <f>BY242*(AE242/1000)</f>
        <v>0.38517025861131254</v>
      </c>
      <c r="CF242" s="174" t="str">
        <f t="shared" si="216"/>
        <v xml:space="preserve">  </v>
      </c>
      <c r="CG242" s="818" t="str">
        <f t="shared" si="188"/>
        <v xml:space="preserve">  </v>
      </c>
      <c r="CH242" s="829">
        <f t="shared" si="235"/>
        <v>3.618537540504954</v>
      </c>
      <c r="CI242" s="11">
        <v>9.14320292086588</v>
      </c>
      <c r="CK242" s="163" t="str">
        <f t="shared" si="201"/>
        <v xml:space="preserve">  </v>
      </c>
      <c r="CL242" s="643" t="str">
        <f t="shared" si="202"/>
        <v xml:space="preserve">  </v>
      </c>
      <c r="CM242" s="102">
        <f t="shared" si="236"/>
        <v>0.27589215796128952</v>
      </c>
      <c r="CO242" s="174" t="str">
        <f t="shared" si="228"/>
        <v xml:space="preserve">  </v>
      </c>
      <c r="CP242" s="818" t="str">
        <f t="shared" si="189"/>
        <v xml:space="preserve">  </v>
      </c>
      <c r="CQ242" s="106">
        <f t="shared" si="237"/>
        <v>3.069391078651138</v>
      </c>
      <c r="CR242" s="61">
        <f t="shared" si="238"/>
        <v>3.2322898570474661</v>
      </c>
    </row>
    <row r="243" spans="1:97" ht="15" x14ac:dyDescent="0.25">
      <c r="A243" s="906" t="s">
        <v>2309</v>
      </c>
      <c r="B243" s="425" t="s">
        <v>1415</v>
      </c>
      <c r="C243" s="305" t="s">
        <v>599</v>
      </c>
      <c r="D243" s="219">
        <v>9</v>
      </c>
      <c r="E243" s="471"/>
      <c r="F243" s="472">
        <v>1</v>
      </c>
      <c r="G243" s="419">
        <v>384042121402101</v>
      </c>
      <c r="H243" s="419">
        <v>201303251320</v>
      </c>
      <c r="I243" s="419"/>
      <c r="J243" s="467" t="s">
        <v>868</v>
      </c>
      <c r="K243" s="911" t="s">
        <v>1683</v>
      </c>
      <c r="L243" s="414"/>
      <c r="M243" s="219" t="s">
        <v>918</v>
      </c>
      <c r="N243" s="419">
        <v>384042121402101</v>
      </c>
      <c r="O243" s="219"/>
      <c r="P243" s="304">
        <v>41358</v>
      </c>
      <c r="Q243" s="408">
        <v>0.55555555555555558</v>
      </c>
      <c r="R243" s="467" t="s">
        <v>917</v>
      </c>
      <c r="S243" s="582" t="s">
        <v>917</v>
      </c>
      <c r="T243" s="548">
        <v>129.6</v>
      </c>
      <c r="U243" s="492">
        <v>142.30000000000001</v>
      </c>
      <c r="V243" s="136">
        <f t="shared" si="190"/>
        <v>12.700000000000017</v>
      </c>
      <c r="W243" s="534">
        <v>1960</v>
      </c>
      <c r="X243" s="185">
        <f t="shared" si="191"/>
        <v>6.479591836734703</v>
      </c>
      <c r="Y243" s="643" t="str">
        <f t="shared" si="178"/>
        <v xml:space="preserve">  </v>
      </c>
      <c r="Z243" s="582" t="s">
        <v>917</v>
      </c>
      <c r="AA243" s="549">
        <v>130.19999999999999</v>
      </c>
      <c r="AB243" s="492">
        <v>141.1</v>
      </c>
      <c r="AC243" s="138">
        <f t="shared" si="192"/>
        <v>10.900000000000006</v>
      </c>
      <c r="AD243" s="528">
        <v>375</v>
      </c>
      <c r="AE243" s="2">
        <v>29.066666666666681</v>
      </c>
      <c r="AF243" s="643" t="str">
        <f t="shared" si="179"/>
        <v xml:space="preserve">  </v>
      </c>
      <c r="AG243" s="582" t="s">
        <v>917</v>
      </c>
      <c r="AH243" s="549">
        <v>130.5</v>
      </c>
      <c r="AI243" s="492">
        <v>141.6</v>
      </c>
      <c r="AJ243" s="138">
        <f t="shared" si="194"/>
        <v>11.099999999999994</v>
      </c>
      <c r="AK243" s="528">
        <v>470</v>
      </c>
      <c r="AL243" s="136">
        <f t="shared" si="230"/>
        <v>23.617021276595732</v>
      </c>
      <c r="AM243" s="643" t="str">
        <f t="shared" si="177"/>
        <v xml:space="preserve">  </v>
      </c>
      <c r="AN243" s="192">
        <f t="shared" si="231"/>
        <v>19.721093259999037</v>
      </c>
      <c r="AO243" s="192">
        <f t="shared" si="232"/>
        <v>11.786758616180869</v>
      </c>
      <c r="AP243" s="185">
        <f t="shared" si="229"/>
        <v>59.767267771550735</v>
      </c>
      <c r="AQ243" s="42">
        <f t="shared" si="233"/>
        <v>3</v>
      </c>
      <c r="AR243" s="643" t="str">
        <f t="shared" si="180"/>
        <v xml:space="preserve">  </v>
      </c>
      <c r="AS243" s="42"/>
      <c r="AT243" s="23" t="s">
        <v>191</v>
      </c>
      <c r="AU243" s="23" t="s">
        <v>191</v>
      </c>
      <c r="AV243" s="23" t="s">
        <v>191</v>
      </c>
      <c r="AW243" s="162" t="str">
        <f t="shared" si="213"/>
        <v xml:space="preserve">  </v>
      </c>
      <c r="AX243" s="643" t="str">
        <f t="shared" si="181"/>
        <v xml:space="preserve">  </v>
      </c>
      <c r="AY243" s="23" t="s">
        <v>191</v>
      </c>
      <c r="AZ243" s="23" t="s">
        <v>191</v>
      </c>
      <c r="BA243" s="23" t="s">
        <v>191</v>
      </c>
      <c r="BB243" s="162" t="str">
        <f t="shared" si="214"/>
        <v xml:space="preserve">  </v>
      </c>
      <c r="BC243" s="643" t="str">
        <f t="shared" si="182"/>
        <v xml:space="preserve">  </v>
      </c>
      <c r="BD243" s="794" t="s">
        <v>191</v>
      </c>
      <c r="BE243" s="55"/>
      <c r="BF243" s="24">
        <v>1.5461997427745076</v>
      </c>
      <c r="BG243" s="24"/>
      <c r="BH243" s="162" t="str">
        <f t="shared" si="195"/>
        <v xml:space="preserve">  </v>
      </c>
      <c r="BI243" s="643" t="str">
        <f t="shared" si="184"/>
        <v xml:space="preserve">  </v>
      </c>
      <c r="BJ243" s="55"/>
      <c r="BK243" s="5">
        <v>0.23144608494262209</v>
      </c>
      <c r="BL243" s="5"/>
      <c r="BM243" s="162" t="str">
        <f t="shared" si="196"/>
        <v xml:space="preserve">  </v>
      </c>
      <c r="BN243" s="818" t="str">
        <f t="shared" si="185"/>
        <v xml:space="preserve">  </v>
      </c>
      <c r="BO243" s="942" t="str">
        <f t="shared" si="186"/>
        <v xml:space="preserve">  </v>
      </c>
      <c r="BP243" s="826">
        <f t="shared" si="234"/>
        <v>14.968705435645347</v>
      </c>
      <c r="BQ243" s="38">
        <v>345.16493034357836</v>
      </c>
      <c r="BR243" s="246"/>
      <c r="BS243" s="163" t="str">
        <f t="shared" si="197"/>
        <v xml:space="preserve">  </v>
      </c>
      <c r="BT243" s="818" t="str">
        <f t="shared" si="198"/>
        <v xml:space="preserve">  </v>
      </c>
      <c r="BU243" s="181">
        <f t="shared" si="239"/>
        <v>2.2365278649813529</v>
      </c>
      <c r="BV243" s="246"/>
      <c r="BW243" s="163" t="str">
        <f t="shared" si="215"/>
        <v>E, &lt;PRL</v>
      </c>
      <c r="BX243" s="643" t="str">
        <f t="shared" si="187"/>
        <v>E, &lt;RL</v>
      </c>
      <c r="BY243" s="2">
        <v>21.886370490286165</v>
      </c>
      <c r="BZ243" s="10"/>
      <c r="CA243" s="80">
        <v>1</v>
      </c>
      <c r="CB243" s="163" t="str">
        <f t="shared" si="199"/>
        <v xml:space="preserve">  </v>
      </c>
      <c r="CC243" s="643" t="str">
        <f t="shared" si="200"/>
        <v xml:space="preserve">  </v>
      </c>
      <c r="CD243" s="6">
        <f>BY243*(AE243/1000)</f>
        <v>0.63616383558431822</v>
      </c>
      <c r="CF243" s="174" t="str">
        <f t="shared" si="216"/>
        <v xml:space="preserve">  </v>
      </c>
      <c r="CG243" s="818" t="str">
        <f t="shared" si="188"/>
        <v xml:space="preserve">  </v>
      </c>
      <c r="CH243" s="829">
        <f t="shared" si="235"/>
        <v>6.3408442069999387</v>
      </c>
      <c r="CI243" s="11">
        <v>8.5476778231891437</v>
      </c>
      <c r="CK243" s="163" t="str">
        <f t="shared" si="201"/>
        <v xml:space="preserve">  </v>
      </c>
      <c r="CL243" s="643" t="str">
        <f t="shared" si="202"/>
        <v xml:space="preserve">  </v>
      </c>
      <c r="CM243" s="133">
        <f t="shared" si="236"/>
        <v>0.20187068901574348</v>
      </c>
      <c r="CO243" s="174" t="str">
        <f t="shared" si="228"/>
        <v xml:space="preserve">  </v>
      </c>
      <c r="CP243" s="818" t="str">
        <f t="shared" si="189"/>
        <v xml:space="preserve">  </v>
      </c>
      <c r="CQ243" s="106">
        <f t="shared" si="237"/>
        <v>2.4764039077436855</v>
      </c>
      <c r="CR243" s="667">
        <f t="shared" si="238"/>
        <v>9.0260752918196516</v>
      </c>
      <c r="CS243" s="132" t="s">
        <v>967</v>
      </c>
    </row>
    <row r="244" spans="1:97" ht="15" x14ac:dyDescent="0.25">
      <c r="A244" s="906" t="s">
        <v>2310</v>
      </c>
      <c r="B244" s="425" t="s">
        <v>1416</v>
      </c>
      <c r="C244" s="305" t="s">
        <v>599</v>
      </c>
      <c r="D244" s="219">
        <v>9</v>
      </c>
      <c r="E244" s="471"/>
      <c r="F244" s="472">
        <v>1</v>
      </c>
      <c r="G244" s="419">
        <v>384043121402401</v>
      </c>
      <c r="H244" s="419">
        <v>201303251400</v>
      </c>
      <c r="I244" s="419"/>
      <c r="J244" s="305" t="s">
        <v>871</v>
      </c>
      <c r="K244" s="911" t="s">
        <v>1685</v>
      </c>
      <c r="L244" s="414"/>
      <c r="M244" s="219" t="s">
        <v>924</v>
      </c>
      <c r="N244" s="419">
        <v>384043121402401</v>
      </c>
      <c r="O244" s="219"/>
      <c r="P244" s="304">
        <v>41358</v>
      </c>
      <c r="Q244" s="326">
        <v>0.58333333333333337</v>
      </c>
      <c r="R244" s="305" t="s">
        <v>923</v>
      </c>
      <c r="S244" s="582" t="s">
        <v>923</v>
      </c>
      <c r="T244" s="548">
        <v>130.30000000000001</v>
      </c>
      <c r="U244" s="492">
        <v>141.80000000000001</v>
      </c>
      <c r="V244" s="136">
        <f t="shared" si="190"/>
        <v>11.5</v>
      </c>
      <c r="W244" s="528">
        <v>250</v>
      </c>
      <c r="X244" s="136">
        <f t="shared" si="191"/>
        <v>46</v>
      </c>
      <c r="Y244" s="643" t="str">
        <f t="shared" si="178"/>
        <v xml:space="preserve">  </v>
      </c>
      <c r="Z244" s="582" t="s">
        <v>923</v>
      </c>
      <c r="AA244" s="549">
        <v>130.1</v>
      </c>
      <c r="AB244" s="492">
        <v>147</v>
      </c>
      <c r="AC244" s="138">
        <f t="shared" si="192"/>
        <v>16.900000000000006</v>
      </c>
      <c r="AD244" s="528">
        <v>396</v>
      </c>
      <c r="AE244" s="2">
        <v>42.676767676767689</v>
      </c>
      <c r="AF244" s="643" t="str">
        <f t="shared" si="179"/>
        <v xml:space="preserve">  </v>
      </c>
      <c r="AG244" s="582" t="s">
        <v>923</v>
      </c>
      <c r="AH244" s="549">
        <v>130.4</v>
      </c>
      <c r="AI244" s="492">
        <v>141.4</v>
      </c>
      <c r="AJ244" s="138">
        <f t="shared" si="194"/>
        <v>11</v>
      </c>
      <c r="AK244" s="528">
        <v>250</v>
      </c>
      <c r="AL244" s="136">
        <f t="shared" si="230"/>
        <v>44</v>
      </c>
      <c r="AM244" s="643" t="str">
        <f t="shared" si="177"/>
        <v xml:space="preserve">  </v>
      </c>
      <c r="AN244" s="192">
        <f t="shared" si="231"/>
        <v>44.225589225589232</v>
      </c>
      <c r="AO244" s="192">
        <f t="shared" si="232"/>
        <v>1.673061906377187</v>
      </c>
      <c r="AP244" s="192">
        <f t="shared" si="229"/>
        <v>3.7830177860222651</v>
      </c>
      <c r="AQ244" s="42">
        <f t="shared" si="233"/>
        <v>3</v>
      </c>
      <c r="AR244" s="643" t="str">
        <f t="shared" si="180"/>
        <v xml:space="preserve">  </v>
      </c>
      <c r="AS244" s="42"/>
      <c r="AT244" s="23" t="s">
        <v>191</v>
      </c>
      <c r="AU244" s="23" t="s">
        <v>191</v>
      </c>
      <c r="AV244" s="23" t="s">
        <v>191</v>
      </c>
      <c r="AW244" s="162" t="str">
        <f t="shared" si="213"/>
        <v xml:space="preserve">  </v>
      </c>
      <c r="AX244" s="643" t="str">
        <f t="shared" si="181"/>
        <v xml:space="preserve">  </v>
      </c>
      <c r="AY244" s="23" t="s">
        <v>191</v>
      </c>
      <c r="AZ244" s="23" t="s">
        <v>191</v>
      </c>
      <c r="BA244" s="23" t="s">
        <v>191</v>
      </c>
      <c r="BB244" s="162" t="str">
        <f t="shared" si="214"/>
        <v xml:space="preserve">  </v>
      </c>
      <c r="BC244" s="643" t="str">
        <f t="shared" si="182"/>
        <v xml:space="preserve">  </v>
      </c>
      <c r="BD244" s="794" t="s">
        <v>191</v>
      </c>
      <c r="BE244" s="55"/>
      <c r="BF244" s="24">
        <v>1.4813958782741639</v>
      </c>
      <c r="BG244" s="24"/>
      <c r="BH244" s="162" t="str">
        <f t="shared" si="195"/>
        <v xml:space="preserve">  </v>
      </c>
      <c r="BI244" s="643" t="str">
        <f t="shared" si="184"/>
        <v xml:space="preserve">  </v>
      </c>
      <c r="BJ244" s="55"/>
      <c r="BK244" s="5">
        <v>0.25689424737735644</v>
      </c>
      <c r="BL244" s="5"/>
      <c r="BM244" s="162" t="str">
        <f t="shared" si="196"/>
        <v xml:space="preserve">  </v>
      </c>
      <c r="BN244" s="818" t="str">
        <f t="shared" si="185"/>
        <v xml:space="preserve">  </v>
      </c>
      <c r="BO244" s="942" t="str">
        <f t="shared" si="186"/>
        <v xml:space="preserve">  </v>
      </c>
      <c r="BP244" s="826">
        <f t="shared" si="234"/>
        <v>17.341363719510277</v>
      </c>
      <c r="BQ244" s="38">
        <v>366.14359328793887</v>
      </c>
      <c r="BR244" s="246"/>
      <c r="BS244" s="163" t="str">
        <f t="shared" si="197"/>
        <v xml:space="preserve">  </v>
      </c>
      <c r="BT244" s="818" t="str">
        <f t="shared" si="198"/>
        <v xml:space="preserve">  </v>
      </c>
      <c r="BU244" s="181">
        <f t="shared" si="239"/>
        <v>16.842605291245189</v>
      </c>
      <c r="BV244" s="246"/>
      <c r="BW244" s="163" t="str">
        <f t="shared" si="215"/>
        <v xml:space="preserve">  </v>
      </c>
      <c r="BX244" s="643" t="str">
        <f t="shared" si="187"/>
        <v xml:space="preserve">  </v>
      </c>
      <c r="BY244" s="2">
        <v>19.797796232896687</v>
      </c>
      <c r="BZ244" s="10">
        <v>0.30495186738957081</v>
      </c>
      <c r="CA244" s="80">
        <v>1</v>
      </c>
      <c r="CB244" s="163" t="str">
        <f t="shared" si="199"/>
        <v xml:space="preserve">  </v>
      </c>
      <c r="CC244" s="643" t="str">
        <f t="shared" si="200"/>
        <v xml:space="preserve">  </v>
      </c>
      <c r="CD244" s="6">
        <v>0.84490595034331795</v>
      </c>
      <c r="CE244" s="246">
        <v>1.3014359997181146E-2</v>
      </c>
      <c r="CF244" s="174" t="str">
        <f t="shared" si="216"/>
        <v xml:space="preserve">  </v>
      </c>
      <c r="CG244" s="818" t="str">
        <f t="shared" si="188"/>
        <v xml:space="preserve">  </v>
      </c>
      <c r="CH244" s="829">
        <f t="shared" si="235"/>
        <v>5.4071125634383304</v>
      </c>
      <c r="CI244" s="11">
        <v>8.364995034720998</v>
      </c>
      <c r="CK244" s="163" t="str">
        <f t="shared" si="201"/>
        <v xml:space="preserve">  </v>
      </c>
      <c r="CL244" s="643" t="str">
        <f t="shared" si="202"/>
        <v xml:space="preserve">  </v>
      </c>
      <c r="CM244" s="102">
        <f t="shared" si="236"/>
        <v>0.36805978152772389</v>
      </c>
      <c r="CO244" s="174" t="str">
        <f t="shared" si="228"/>
        <v xml:space="preserve">  </v>
      </c>
      <c r="CP244" s="818" t="str">
        <f t="shared" si="189"/>
        <v xml:space="preserve">  </v>
      </c>
      <c r="CQ244" s="106">
        <f t="shared" si="237"/>
        <v>2.2846214403491381</v>
      </c>
      <c r="CR244" s="61">
        <f t="shared" si="238"/>
        <v>2.1852900733774359</v>
      </c>
    </row>
    <row r="245" spans="1:97" ht="15" x14ac:dyDescent="0.25">
      <c r="A245" s="906" t="s">
        <v>2311</v>
      </c>
      <c r="B245" s="425" t="s">
        <v>1417</v>
      </c>
      <c r="C245" s="305" t="s">
        <v>599</v>
      </c>
      <c r="D245" s="219">
        <v>9</v>
      </c>
      <c r="E245" s="471"/>
      <c r="F245" s="472">
        <v>1</v>
      </c>
      <c r="G245" s="419">
        <v>384042121404601</v>
      </c>
      <c r="H245" s="419">
        <v>201303251420</v>
      </c>
      <c r="I245" s="419"/>
      <c r="J245" s="305" t="s">
        <v>870</v>
      </c>
      <c r="K245" s="911" t="s">
        <v>1682</v>
      </c>
      <c r="L245" s="414"/>
      <c r="M245" s="219" t="s">
        <v>922</v>
      </c>
      <c r="N245" s="219"/>
      <c r="O245" s="219"/>
      <c r="P245" s="304">
        <v>41358</v>
      </c>
      <c r="Q245" s="326">
        <v>0.59722222222222221</v>
      </c>
      <c r="R245" s="305" t="s">
        <v>921</v>
      </c>
      <c r="S245" s="582" t="s">
        <v>921</v>
      </c>
      <c r="T245" s="548">
        <v>130.1</v>
      </c>
      <c r="U245" s="492">
        <v>143.30000000000001</v>
      </c>
      <c r="V245" s="136">
        <f t="shared" si="190"/>
        <v>13.200000000000017</v>
      </c>
      <c r="W245" s="528">
        <v>375</v>
      </c>
      <c r="X245" s="136">
        <f t="shared" si="191"/>
        <v>35.200000000000045</v>
      </c>
      <c r="Y245" s="643" t="str">
        <f t="shared" si="178"/>
        <v xml:space="preserve">  </v>
      </c>
      <c r="Z245" s="582" t="s">
        <v>921</v>
      </c>
      <c r="AA245" s="549">
        <v>131.6</v>
      </c>
      <c r="AB245" s="492">
        <v>145.9</v>
      </c>
      <c r="AC245" s="138">
        <f t="shared" si="192"/>
        <v>14.300000000000011</v>
      </c>
      <c r="AD245" s="528">
        <v>375</v>
      </c>
      <c r="AE245" s="2">
        <v>38.133333333333361</v>
      </c>
      <c r="AF245" s="643" t="str">
        <f t="shared" si="179"/>
        <v xml:space="preserve">  </v>
      </c>
      <c r="AG245" s="582" t="s">
        <v>921</v>
      </c>
      <c r="AH245" s="549">
        <v>130.19999999999999</v>
      </c>
      <c r="AI245" s="492">
        <v>139.69999999999999</v>
      </c>
      <c r="AJ245" s="138">
        <f t="shared" si="194"/>
        <v>9.5</v>
      </c>
      <c r="AK245" s="528">
        <v>250</v>
      </c>
      <c r="AL245" s="136">
        <f t="shared" si="230"/>
        <v>38</v>
      </c>
      <c r="AM245" s="643" t="str">
        <f t="shared" si="177"/>
        <v xml:space="preserve">  </v>
      </c>
      <c r="AN245" s="192">
        <f t="shared" si="231"/>
        <v>37.111111111111136</v>
      </c>
      <c r="AO245" s="192">
        <f t="shared" si="232"/>
        <v>1.6564129025408023</v>
      </c>
      <c r="AP245" s="192">
        <f t="shared" si="229"/>
        <v>4.4633880607386853</v>
      </c>
      <c r="AQ245" s="42">
        <f t="shared" si="233"/>
        <v>3</v>
      </c>
      <c r="AR245" s="643" t="str">
        <f t="shared" si="180"/>
        <v xml:space="preserve">  </v>
      </c>
      <c r="AS245" s="42"/>
      <c r="AT245" s="23" t="s">
        <v>191</v>
      </c>
      <c r="AU245" s="23" t="s">
        <v>191</v>
      </c>
      <c r="AV245" s="23" t="s">
        <v>191</v>
      </c>
      <c r="AW245" s="162" t="str">
        <f t="shared" si="213"/>
        <v xml:space="preserve">  </v>
      </c>
      <c r="AX245" s="643" t="str">
        <f t="shared" si="181"/>
        <v xml:space="preserve">  </v>
      </c>
      <c r="AY245" s="23" t="s">
        <v>191</v>
      </c>
      <c r="AZ245" s="23" t="s">
        <v>191</v>
      </c>
      <c r="BA245" s="23" t="s">
        <v>191</v>
      </c>
      <c r="BB245" s="162" t="str">
        <f t="shared" si="214"/>
        <v xml:space="preserve">  </v>
      </c>
      <c r="BC245" s="643" t="str">
        <f t="shared" si="182"/>
        <v xml:space="preserve">  </v>
      </c>
      <c r="BD245" s="794" t="s">
        <v>191</v>
      </c>
      <c r="BE245" s="55"/>
      <c r="BF245" s="24">
        <v>1.2999895851674812</v>
      </c>
      <c r="BG245" s="24">
        <v>7.3048350188347211E-3</v>
      </c>
      <c r="BH245" s="162" t="str">
        <f t="shared" si="195"/>
        <v xml:space="preserve">  </v>
      </c>
      <c r="BI245" s="643" t="str">
        <f t="shared" si="184"/>
        <v xml:space="preserve">  </v>
      </c>
      <c r="BJ245" s="55"/>
      <c r="BK245" s="5">
        <v>0.22782516399800429</v>
      </c>
      <c r="BL245" s="5"/>
      <c r="BM245" s="162" t="str">
        <f t="shared" si="196"/>
        <v xml:space="preserve">  </v>
      </c>
      <c r="BN245" s="818" t="str">
        <f t="shared" si="185"/>
        <v xml:space="preserve">  </v>
      </c>
      <c r="BO245" s="942" t="str">
        <f t="shared" si="186"/>
        <v xml:space="preserve">  </v>
      </c>
      <c r="BP245" s="826">
        <f t="shared" si="234"/>
        <v>17.525153016410737</v>
      </c>
      <c r="BQ245" s="38">
        <v>345.14601593152605</v>
      </c>
      <c r="BR245" s="246"/>
      <c r="BS245" s="163" t="str">
        <f t="shared" si="197"/>
        <v xml:space="preserve">  </v>
      </c>
      <c r="BT245" s="818" t="str">
        <f t="shared" si="198"/>
        <v xml:space="preserve">  </v>
      </c>
      <c r="BU245" s="181">
        <f t="shared" si="239"/>
        <v>12.149139760789732</v>
      </c>
      <c r="BV245" s="246"/>
      <c r="BW245" s="163" t="str">
        <f t="shared" si="215"/>
        <v xml:space="preserve">  </v>
      </c>
      <c r="BX245" s="643" t="str">
        <f t="shared" si="187"/>
        <v xml:space="preserve">  </v>
      </c>
      <c r="BY245" s="2">
        <v>21.974773200098788</v>
      </c>
      <c r="BZ245" s="10"/>
      <c r="CA245" s="80">
        <v>1</v>
      </c>
      <c r="CB245" s="163" t="str">
        <f t="shared" si="199"/>
        <v xml:space="preserve">  </v>
      </c>
      <c r="CC245" s="643" t="str">
        <f t="shared" si="200"/>
        <v xml:space="preserve">  </v>
      </c>
      <c r="CD245" s="6">
        <f t="shared" ref="CD245:CD256" si="240">BY245*(AE245/1000)</f>
        <v>0.83797135136376766</v>
      </c>
      <c r="CF245" s="174" t="str">
        <f t="shared" si="216"/>
        <v xml:space="preserve">  </v>
      </c>
      <c r="CG245" s="818" t="str">
        <f t="shared" si="188"/>
        <v xml:space="preserve">  </v>
      </c>
      <c r="CH245" s="829">
        <f t="shared" si="235"/>
        <v>6.3668048262965877</v>
      </c>
      <c r="CI245" s="11">
        <v>8.3290202455075537</v>
      </c>
      <c r="CK245" s="163" t="str">
        <f t="shared" si="201"/>
        <v xml:space="preserve">  </v>
      </c>
      <c r="CL245" s="643" t="str">
        <f t="shared" si="202"/>
        <v xml:space="preserve">  </v>
      </c>
      <c r="CM245" s="102">
        <f t="shared" si="236"/>
        <v>0.31650276932928706</v>
      </c>
      <c r="CO245" s="174" t="str">
        <f t="shared" si="228"/>
        <v xml:space="preserve">  </v>
      </c>
      <c r="CP245" s="818" t="str">
        <f t="shared" si="189"/>
        <v xml:space="preserve">  </v>
      </c>
      <c r="CQ245" s="106">
        <f t="shared" si="237"/>
        <v>2.4131874224386118</v>
      </c>
      <c r="CR245" s="61">
        <f t="shared" si="238"/>
        <v>2.605145512859862</v>
      </c>
    </row>
    <row r="246" spans="1:97" ht="15" x14ac:dyDescent="0.25">
      <c r="A246" s="906" t="s">
        <v>2312</v>
      </c>
      <c r="B246" s="425" t="s">
        <v>1418</v>
      </c>
      <c r="C246" s="305" t="s">
        <v>599</v>
      </c>
      <c r="D246" s="219">
        <v>9</v>
      </c>
      <c r="E246" s="471"/>
      <c r="F246" s="472">
        <v>1</v>
      </c>
      <c r="G246" s="419">
        <v>384043121410901</v>
      </c>
      <c r="H246" s="419">
        <v>201303251450</v>
      </c>
      <c r="I246" s="419"/>
      <c r="J246" s="305" t="s">
        <v>869</v>
      </c>
      <c r="K246" s="911" t="s">
        <v>1684</v>
      </c>
      <c r="L246" s="414"/>
      <c r="M246" s="219" t="s">
        <v>920</v>
      </c>
      <c r="N246" s="219"/>
      <c r="O246" s="219"/>
      <c r="P246" s="304">
        <v>41358</v>
      </c>
      <c r="Q246" s="326">
        <v>0.61805555555555558</v>
      </c>
      <c r="R246" s="305" t="s">
        <v>919</v>
      </c>
      <c r="S246" s="582" t="s">
        <v>919</v>
      </c>
      <c r="T246" s="548">
        <v>131.4</v>
      </c>
      <c r="U246" s="492">
        <v>142.80000000000001</v>
      </c>
      <c r="V246" s="136">
        <f t="shared" si="190"/>
        <v>11.400000000000006</v>
      </c>
      <c r="W246" s="528">
        <v>250</v>
      </c>
      <c r="X246" s="136">
        <f t="shared" si="191"/>
        <v>45.600000000000023</v>
      </c>
      <c r="Y246" s="643" t="str">
        <f t="shared" si="178"/>
        <v xml:space="preserve">  </v>
      </c>
      <c r="Z246" s="582" t="s">
        <v>919</v>
      </c>
      <c r="AA246" s="549">
        <v>130.19999999999999</v>
      </c>
      <c r="AB246" s="492">
        <v>148.29999999999998</v>
      </c>
      <c r="AC246" s="138">
        <f t="shared" si="192"/>
        <v>18.099999999999994</v>
      </c>
      <c r="AD246" s="528">
        <v>375</v>
      </c>
      <c r="AE246" s="2">
        <v>48.266666666666652</v>
      </c>
      <c r="AF246" s="643" t="str">
        <f t="shared" si="179"/>
        <v xml:space="preserve">  </v>
      </c>
      <c r="AG246" s="582" t="s">
        <v>919</v>
      </c>
      <c r="AH246" s="549">
        <v>128.80000000000001</v>
      </c>
      <c r="AI246" s="492">
        <v>141.69999999999999</v>
      </c>
      <c r="AJ246" s="138">
        <f t="shared" si="194"/>
        <v>12.899999999999977</v>
      </c>
      <c r="AK246" s="528">
        <v>306</v>
      </c>
      <c r="AL246" s="136">
        <f t="shared" si="230"/>
        <v>42.156862745097968</v>
      </c>
      <c r="AM246" s="643" t="str">
        <f t="shared" si="177"/>
        <v xml:space="preserve">  </v>
      </c>
      <c r="AN246" s="192">
        <f t="shared" si="231"/>
        <v>45.341176470588209</v>
      </c>
      <c r="AO246" s="192">
        <f t="shared" si="232"/>
        <v>3.063114135081634</v>
      </c>
      <c r="AP246" s="192">
        <f t="shared" si="229"/>
        <v>6.7557006092874685</v>
      </c>
      <c r="AQ246" s="42">
        <f t="shared" si="233"/>
        <v>3</v>
      </c>
      <c r="AR246" s="643" t="str">
        <f t="shared" si="180"/>
        <v xml:space="preserve">  </v>
      </c>
      <c r="AS246" s="42"/>
      <c r="AT246" s="23" t="s">
        <v>191</v>
      </c>
      <c r="AU246" s="23" t="s">
        <v>191</v>
      </c>
      <c r="AV246" s="23" t="s">
        <v>191</v>
      </c>
      <c r="AW246" s="162" t="str">
        <f t="shared" si="213"/>
        <v xml:space="preserve">  </v>
      </c>
      <c r="AX246" s="643" t="str">
        <f t="shared" si="181"/>
        <v xml:space="preserve">  </v>
      </c>
      <c r="AY246" s="23" t="s">
        <v>191</v>
      </c>
      <c r="AZ246" s="23" t="s">
        <v>191</v>
      </c>
      <c r="BA246" s="23" t="s">
        <v>191</v>
      </c>
      <c r="BB246" s="162" t="str">
        <f t="shared" si="214"/>
        <v xml:space="preserve">  </v>
      </c>
      <c r="BC246" s="643" t="str">
        <f t="shared" si="182"/>
        <v xml:space="preserve">  </v>
      </c>
      <c r="BD246" s="794" t="s">
        <v>191</v>
      </c>
      <c r="BE246" s="55"/>
      <c r="BF246" s="24">
        <v>1.4131078920099087</v>
      </c>
      <c r="BG246" s="24"/>
      <c r="BH246" s="162" t="str">
        <f t="shared" si="195"/>
        <v xml:space="preserve">  </v>
      </c>
      <c r="BI246" s="643" t="str">
        <f t="shared" si="184"/>
        <v xml:space="preserve">  </v>
      </c>
      <c r="BJ246" s="55"/>
      <c r="BK246" s="5">
        <v>0.22186971711344264</v>
      </c>
      <c r="BL246" s="5"/>
      <c r="BM246" s="162" t="str">
        <f t="shared" si="196"/>
        <v xml:space="preserve">  </v>
      </c>
      <c r="BN246" s="818" t="str">
        <f t="shared" si="185"/>
        <v xml:space="preserve">  </v>
      </c>
      <c r="BO246" s="942" t="str">
        <f t="shared" si="186"/>
        <v xml:space="preserve">  </v>
      </c>
      <c r="BP246" s="826">
        <f t="shared" si="234"/>
        <v>15.700833486809717</v>
      </c>
      <c r="BQ246" s="38">
        <v>280.12739369696607</v>
      </c>
      <c r="BR246" s="246"/>
      <c r="BS246" s="163" t="str">
        <f t="shared" si="197"/>
        <v xml:space="preserve">  </v>
      </c>
      <c r="BT246" s="818" t="str">
        <f t="shared" si="198"/>
        <v xml:space="preserve">  </v>
      </c>
      <c r="BU246" s="181">
        <f t="shared" si="239"/>
        <v>12.773809152581659</v>
      </c>
      <c r="BV246" s="246"/>
      <c r="BW246" s="163" t="str">
        <f t="shared" si="215"/>
        <v xml:space="preserve">  </v>
      </c>
      <c r="BX246" s="643" t="str">
        <f t="shared" si="187"/>
        <v xml:space="preserve">  </v>
      </c>
      <c r="BY246" s="2">
        <v>18.939810592233975</v>
      </c>
      <c r="BZ246" s="10"/>
      <c r="CA246" s="80">
        <v>1</v>
      </c>
      <c r="CB246" s="163" t="str">
        <f t="shared" si="199"/>
        <v xml:space="preserve">  </v>
      </c>
      <c r="CC246" s="643" t="str">
        <f t="shared" si="200"/>
        <v xml:space="preserve">  </v>
      </c>
      <c r="CD246" s="6">
        <f t="shared" si="240"/>
        <v>0.91416152458515965</v>
      </c>
      <c r="CF246" s="174" t="str">
        <f t="shared" si="216"/>
        <v xml:space="preserve">  </v>
      </c>
      <c r="CG246" s="818" t="str">
        <f t="shared" si="188"/>
        <v xml:space="preserve">  </v>
      </c>
      <c r="CH246" s="829">
        <f t="shared" si="235"/>
        <v>6.7611419012888572</v>
      </c>
      <c r="CI246" s="8"/>
      <c r="CJ246" s="9"/>
      <c r="CK246" s="163"/>
      <c r="CL246" s="643"/>
      <c r="CM246" s="8" t="s">
        <v>817</v>
      </c>
      <c r="CN246" s="9"/>
      <c r="CO246" s="174" t="str">
        <f t="shared" si="228"/>
        <v xml:space="preserve">  </v>
      </c>
      <c r="CP246" s="818" t="str">
        <f t="shared" si="189"/>
        <v xml:space="preserve">  </v>
      </c>
      <c r="CQ246" s="8" t="s">
        <v>817</v>
      </c>
      <c r="CR246" s="61"/>
    </row>
    <row r="247" spans="1:97" ht="15" x14ac:dyDescent="0.25">
      <c r="A247" s="906" t="s">
        <v>2313</v>
      </c>
      <c r="B247" s="425" t="s">
        <v>1419</v>
      </c>
      <c r="C247" s="305" t="s">
        <v>599</v>
      </c>
      <c r="D247" s="219">
        <v>9</v>
      </c>
      <c r="E247" s="471"/>
      <c r="F247" s="472">
        <v>1</v>
      </c>
      <c r="G247" s="419">
        <v>384043121423501</v>
      </c>
      <c r="H247" s="419">
        <v>201303271330</v>
      </c>
      <c r="I247" s="419"/>
      <c r="J247" s="305" t="s">
        <v>858</v>
      </c>
      <c r="K247" s="911" t="s">
        <v>907</v>
      </c>
      <c r="L247" s="414"/>
      <c r="M247" s="219" t="s">
        <v>907</v>
      </c>
      <c r="N247" s="219"/>
      <c r="O247" s="219"/>
      <c r="P247" s="304">
        <v>41360</v>
      </c>
      <c r="Q247" s="326">
        <v>0.5625</v>
      </c>
      <c r="R247" s="305" t="s">
        <v>906</v>
      </c>
      <c r="S247" s="582" t="s">
        <v>906</v>
      </c>
      <c r="T247" s="548">
        <v>129.69999999999999</v>
      </c>
      <c r="U247" s="492">
        <v>140.80000000000001</v>
      </c>
      <c r="V247" s="136">
        <f t="shared" si="190"/>
        <v>11.100000000000023</v>
      </c>
      <c r="W247" s="528">
        <v>250</v>
      </c>
      <c r="X247" s="136">
        <f t="shared" si="191"/>
        <v>44.400000000000091</v>
      </c>
      <c r="Y247" s="643" t="str">
        <f t="shared" si="178"/>
        <v xml:space="preserve">  </v>
      </c>
      <c r="Z247" s="582" t="s">
        <v>906</v>
      </c>
      <c r="AA247" s="549">
        <v>130.80000000000001</v>
      </c>
      <c r="AB247" s="492">
        <v>142.1</v>
      </c>
      <c r="AC247" s="138">
        <f t="shared" si="192"/>
        <v>11.299999999999983</v>
      </c>
      <c r="AD247" s="528">
        <v>250</v>
      </c>
      <c r="AE247" s="2">
        <v>45.199999999999932</v>
      </c>
      <c r="AF247" s="643" t="str">
        <f t="shared" si="179"/>
        <v xml:space="preserve">  </v>
      </c>
      <c r="AG247" s="582" t="s">
        <v>906</v>
      </c>
      <c r="AH247" s="549">
        <v>130.19999999999999</v>
      </c>
      <c r="AI247" s="492">
        <v>140.80000000000001</v>
      </c>
      <c r="AJ247" s="138">
        <f t="shared" si="194"/>
        <v>10.600000000000023</v>
      </c>
      <c r="AK247" s="528">
        <v>250</v>
      </c>
      <c r="AL247" s="136">
        <f t="shared" si="230"/>
        <v>42.400000000000091</v>
      </c>
      <c r="AM247" s="643" t="str">
        <f t="shared" si="177"/>
        <v xml:space="preserve">  </v>
      </c>
      <c r="AN247" s="192">
        <f t="shared" si="231"/>
        <v>44.000000000000036</v>
      </c>
      <c r="AO247" s="192">
        <f t="shared" si="232"/>
        <v>1.4422205101855294</v>
      </c>
      <c r="AP247" s="192">
        <f t="shared" si="229"/>
        <v>3.2777738867852917</v>
      </c>
      <c r="AQ247" s="42">
        <f t="shared" si="233"/>
        <v>3</v>
      </c>
      <c r="AR247" s="643" t="str">
        <f t="shared" si="180"/>
        <v xml:space="preserve">  </v>
      </c>
      <c r="AS247" s="42"/>
      <c r="AT247" s="23" t="s">
        <v>191</v>
      </c>
      <c r="AU247" s="23" t="s">
        <v>191</v>
      </c>
      <c r="AV247" s="23" t="s">
        <v>191</v>
      </c>
      <c r="AW247" s="162" t="str">
        <f t="shared" si="213"/>
        <v xml:space="preserve">  </v>
      </c>
      <c r="AX247" s="643" t="str">
        <f t="shared" si="181"/>
        <v xml:space="preserve">  </v>
      </c>
      <c r="AY247" s="23" t="s">
        <v>191</v>
      </c>
      <c r="AZ247" s="23" t="s">
        <v>191</v>
      </c>
      <c r="BA247" s="23" t="s">
        <v>191</v>
      </c>
      <c r="BB247" s="162" t="str">
        <f t="shared" si="214"/>
        <v xml:space="preserve">  </v>
      </c>
      <c r="BC247" s="643" t="str">
        <f t="shared" si="182"/>
        <v xml:space="preserve">  </v>
      </c>
      <c r="BD247" s="794" t="s">
        <v>191</v>
      </c>
      <c r="BE247" s="55"/>
      <c r="BF247" s="24">
        <v>1.3790358012975661</v>
      </c>
      <c r="BG247" s="24"/>
      <c r="BH247" s="162" t="str">
        <f t="shared" si="195"/>
        <v xml:space="preserve">  </v>
      </c>
      <c r="BI247" s="643" t="str">
        <f t="shared" si="184"/>
        <v xml:space="preserve">  </v>
      </c>
      <c r="BJ247" s="55"/>
      <c r="BK247" s="5">
        <v>7.2377588188631242E-2</v>
      </c>
      <c r="BL247" s="5"/>
      <c r="BM247" s="162" t="str">
        <f t="shared" si="196"/>
        <v xml:space="preserve">  </v>
      </c>
      <c r="BN247" s="818" t="str">
        <f t="shared" si="185"/>
        <v xml:space="preserve">  </v>
      </c>
      <c r="BO247" s="942" t="str">
        <f t="shared" si="186"/>
        <v xml:space="preserve">  </v>
      </c>
      <c r="BP247" s="826">
        <f t="shared" si="234"/>
        <v>5.2484198104595636</v>
      </c>
      <c r="BQ247" s="38">
        <v>322.28338051509468</v>
      </c>
      <c r="BR247" s="246"/>
      <c r="BS247" s="163" t="str">
        <f t="shared" si="197"/>
        <v xml:space="preserve">  </v>
      </c>
      <c r="BT247" s="818" t="str">
        <f t="shared" si="198"/>
        <v xml:space="preserve">  </v>
      </c>
      <c r="BU247" s="181">
        <f t="shared" si="239"/>
        <v>14.309382094870234</v>
      </c>
      <c r="BV247" s="246"/>
      <c r="BW247" s="163" t="str">
        <f t="shared" si="215"/>
        <v xml:space="preserve">  </v>
      </c>
      <c r="BX247" s="643" t="str">
        <f t="shared" si="187"/>
        <v xml:space="preserve">  </v>
      </c>
      <c r="BY247" s="2">
        <v>41.707174643970845</v>
      </c>
      <c r="BZ247" s="10"/>
      <c r="CA247" s="80">
        <v>1</v>
      </c>
      <c r="CB247" s="163" t="str">
        <f t="shared" si="199"/>
        <v xml:space="preserve">  </v>
      </c>
      <c r="CC247" s="643" t="str">
        <f t="shared" si="200"/>
        <v xml:space="preserve">  </v>
      </c>
      <c r="CD247" s="6">
        <f t="shared" si="240"/>
        <v>1.8851642939074795</v>
      </c>
      <c r="CF247" s="174" t="str">
        <f t="shared" si="216"/>
        <v xml:space="preserve">  </v>
      </c>
      <c r="CG247" s="818" t="str">
        <f t="shared" si="188"/>
        <v xml:space="preserve">  </v>
      </c>
      <c r="CH247" s="829">
        <f t="shared" si="235"/>
        <v>12.941149673095669</v>
      </c>
      <c r="CI247" s="11">
        <v>8.1402253274521961</v>
      </c>
      <c r="CK247" s="163" t="str">
        <f t="shared" ref="CK247:CK263" si="241">IF(CI247&lt;CK$7,"E, &lt;PRL",IF(CI247&gt;CK$7,"  ",))</f>
        <v xml:space="preserve">  </v>
      </c>
      <c r="CL247" s="643" t="str">
        <f t="shared" si="202"/>
        <v xml:space="preserve">  </v>
      </c>
      <c r="CM247" s="102">
        <f t="shared" ref="CM247:CM256" si="242">CI247*(AL247/1000)</f>
        <v>0.34514555388397383</v>
      </c>
      <c r="CO247" s="174" t="str">
        <f t="shared" si="228"/>
        <v xml:space="preserve">  </v>
      </c>
      <c r="CP247" s="818" t="str">
        <f t="shared" si="189"/>
        <v xml:space="preserve">  </v>
      </c>
      <c r="CQ247" s="106">
        <f t="shared" ref="CQ247:CQ256" si="243">CI247/BQ247*100</f>
        <v>2.5257974253720277</v>
      </c>
      <c r="CR247" s="61">
        <f t="shared" ref="CR247:CR256" si="244">100*CM247/BU247</f>
        <v>2.4120227665714857</v>
      </c>
    </row>
    <row r="248" spans="1:97" ht="15" x14ac:dyDescent="0.25">
      <c r="A248" s="906" t="s">
        <v>2314</v>
      </c>
      <c r="B248" s="425" t="s">
        <v>1420</v>
      </c>
      <c r="C248" s="305" t="s">
        <v>599</v>
      </c>
      <c r="D248" s="219">
        <v>9</v>
      </c>
      <c r="E248" s="471"/>
      <c r="F248" s="472">
        <v>1</v>
      </c>
      <c r="G248" s="419">
        <v>384042121421801</v>
      </c>
      <c r="H248" s="419">
        <v>201303271400</v>
      </c>
      <c r="I248" s="419"/>
      <c r="J248" s="305" t="s">
        <v>845</v>
      </c>
      <c r="K248" s="911" t="s">
        <v>883</v>
      </c>
      <c r="L248" s="414"/>
      <c r="M248" s="219" t="s">
        <v>883</v>
      </c>
      <c r="N248" s="219"/>
      <c r="O248" s="219"/>
      <c r="P248" s="304">
        <v>41360</v>
      </c>
      <c r="Q248" s="326">
        <v>0.58333333333333337</v>
      </c>
      <c r="R248" s="305" t="s">
        <v>882</v>
      </c>
      <c r="S248" s="582" t="s">
        <v>882</v>
      </c>
      <c r="T248" s="548">
        <v>131.1</v>
      </c>
      <c r="U248" s="492">
        <v>147.29999999999998</v>
      </c>
      <c r="V248" s="136">
        <f t="shared" si="190"/>
        <v>16.199999999999989</v>
      </c>
      <c r="W248" s="528">
        <v>125</v>
      </c>
      <c r="X248" s="136">
        <f t="shared" si="191"/>
        <v>129.59999999999991</v>
      </c>
      <c r="Y248" s="643" t="str">
        <f t="shared" si="178"/>
        <v xml:space="preserve">  </v>
      </c>
      <c r="Z248" s="582" t="s">
        <v>882</v>
      </c>
      <c r="AA248" s="549">
        <v>130.4</v>
      </c>
      <c r="AB248" s="492">
        <v>147.10000000000002</v>
      </c>
      <c r="AC248" s="138">
        <f t="shared" si="192"/>
        <v>16.700000000000017</v>
      </c>
      <c r="AD248" s="528">
        <v>125</v>
      </c>
      <c r="AE248" s="2">
        <v>133.60000000000014</v>
      </c>
      <c r="AF248" s="643" t="str">
        <f t="shared" si="179"/>
        <v xml:space="preserve">  </v>
      </c>
      <c r="AG248" s="582" t="s">
        <v>882</v>
      </c>
      <c r="AH248" s="549">
        <v>129.19999999999999</v>
      </c>
      <c r="AI248" s="492">
        <v>145.80000000000001</v>
      </c>
      <c r="AJ248" s="138">
        <f t="shared" si="194"/>
        <v>16.600000000000023</v>
      </c>
      <c r="AK248" s="528">
        <v>125</v>
      </c>
      <c r="AL248" s="136">
        <f t="shared" si="230"/>
        <v>132.80000000000018</v>
      </c>
      <c r="AM248" s="643" t="str">
        <f t="shared" si="177"/>
        <v xml:space="preserve">  </v>
      </c>
      <c r="AN248" s="192">
        <f t="shared" si="231"/>
        <v>132.00000000000009</v>
      </c>
      <c r="AO248" s="192">
        <f t="shared" si="232"/>
        <v>2.1166010488518099</v>
      </c>
      <c r="AP248" s="192">
        <f t="shared" si="229"/>
        <v>1.6034856430695517</v>
      </c>
      <c r="AQ248" s="42">
        <f t="shared" si="233"/>
        <v>3</v>
      </c>
      <c r="AR248" s="643" t="str">
        <f t="shared" si="180"/>
        <v xml:space="preserve">  </v>
      </c>
      <c r="AS248" s="42"/>
      <c r="AT248" s="23" t="s">
        <v>191</v>
      </c>
      <c r="AU248" s="23" t="s">
        <v>191</v>
      </c>
      <c r="AV248" s="23" t="s">
        <v>191</v>
      </c>
      <c r="AW248" s="162" t="str">
        <f t="shared" si="213"/>
        <v xml:space="preserve">  </v>
      </c>
      <c r="AX248" s="643" t="str">
        <f t="shared" si="181"/>
        <v xml:space="preserve">  </v>
      </c>
      <c r="AY248" s="23" t="s">
        <v>191</v>
      </c>
      <c r="AZ248" s="23" t="s">
        <v>191</v>
      </c>
      <c r="BA248" s="23" t="s">
        <v>191</v>
      </c>
      <c r="BB248" s="162" t="str">
        <f t="shared" si="214"/>
        <v xml:space="preserve">  </v>
      </c>
      <c r="BC248" s="643" t="str">
        <f t="shared" si="182"/>
        <v xml:space="preserve">  </v>
      </c>
      <c r="BD248" s="794" t="s">
        <v>191</v>
      </c>
      <c r="BE248" s="55"/>
      <c r="BF248" s="24">
        <v>2.404351869315799</v>
      </c>
      <c r="BG248" s="24"/>
      <c r="BH248" s="162" t="str">
        <f t="shared" si="195"/>
        <v xml:space="preserve">  </v>
      </c>
      <c r="BI248" s="643" t="str">
        <f t="shared" si="184"/>
        <v xml:space="preserve">  </v>
      </c>
      <c r="BJ248" s="55"/>
      <c r="BK248" s="5">
        <v>0.31167332670448772</v>
      </c>
      <c r="BL248" s="5"/>
      <c r="BM248" s="162" t="str">
        <f t="shared" si="196"/>
        <v xml:space="preserve">  </v>
      </c>
      <c r="BN248" s="818" t="str">
        <f t="shared" si="185"/>
        <v xml:space="preserve">  </v>
      </c>
      <c r="BO248" s="942" t="str">
        <f t="shared" si="186"/>
        <v xml:space="preserve">  </v>
      </c>
      <c r="BP248" s="826">
        <f t="shared" si="234"/>
        <v>12.962883290172494</v>
      </c>
      <c r="BQ248" s="38">
        <v>283.87910141700002</v>
      </c>
      <c r="BR248" s="246"/>
      <c r="BS248" s="163" t="str">
        <f t="shared" si="197"/>
        <v xml:space="preserve">  </v>
      </c>
      <c r="BT248" s="818" t="str">
        <f t="shared" si="198"/>
        <v xml:space="preserve">  </v>
      </c>
      <c r="BU248" s="181">
        <f t="shared" si="239"/>
        <v>36.790731543643176</v>
      </c>
      <c r="BV248" s="246"/>
      <c r="BW248" s="163" t="str">
        <f t="shared" si="215"/>
        <v xml:space="preserve">  </v>
      </c>
      <c r="BX248" s="643" t="str">
        <f t="shared" si="187"/>
        <v xml:space="preserve">  </v>
      </c>
      <c r="BY248" s="2">
        <v>30.933488973823316</v>
      </c>
      <c r="BZ248" s="10"/>
      <c r="CA248" s="80">
        <v>1</v>
      </c>
      <c r="CB248" s="163" t="str">
        <f t="shared" si="199"/>
        <v xml:space="preserve">  </v>
      </c>
      <c r="CC248" s="643" t="str">
        <f t="shared" si="200"/>
        <v xml:space="preserve">  </v>
      </c>
      <c r="CD248" s="6">
        <f t="shared" si="240"/>
        <v>4.1327141269027994</v>
      </c>
      <c r="CF248" s="174" t="str">
        <f t="shared" si="216"/>
        <v xml:space="preserve">  </v>
      </c>
      <c r="CG248" s="818" t="str">
        <f t="shared" si="188"/>
        <v xml:space="preserve">  </v>
      </c>
      <c r="CH248" s="829">
        <f t="shared" si="235"/>
        <v>10.896712304434143</v>
      </c>
      <c r="CI248" s="11">
        <v>6.7508972632657382</v>
      </c>
      <c r="CK248" s="163" t="str">
        <f t="shared" si="241"/>
        <v xml:space="preserve">  </v>
      </c>
      <c r="CL248" s="643" t="str">
        <f t="shared" si="202"/>
        <v xml:space="preserve">  </v>
      </c>
      <c r="CM248" s="102">
        <f t="shared" si="242"/>
        <v>0.89651915656169134</v>
      </c>
      <c r="CO248" s="174" t="str">
        <f t="shared" si="228"/>
        <v xml:space="preserve">  </v>
      </c>
      <c r="CP248" s="818" t="str">
        <f t="shared" si="189"/>
        <v xml:space="preserve">  </v>
      </c>
      <c r="CQ248" s="106">
        <f t="shared" si="243"/>
        <v>2.37808885175704</v>
      </c>
      <c r="CR248" s="61">
        <f t="shared" si="244"/>
        <v>2.4368070950103053</v>
      </c>
    </row>
    <row r="249" spans="1:97" ht="15" x14ac:dyDescent="0.25">
      <c r="A249" s="906" t="s">
        <v>2315</v>
      </c>
      <c r="B249" s="425" t="s">
        <v>1421</v>
      </c>
      <c r="C249" s="219" t="s">
        <v>599</v>
      </c>
      <c r="D249" s="219">
        <v>9</v>
      </c>
      <c r="E249" s="471"/>
      <c r="F249" s="472">
        <v>1</v>
      </c>
      <c r="G249" s="419">
        <v>384057121402901</v>
      </c>
      <c r="H249" s="419">
        <v>201303271430</v>
      </c>
      <c r="I249" s="419"/>
      <c r="J249" s="305" t="s">
        <v>846</v>
      </c>
      <c r="K249" s="911" t="s">
        <v>885</v>
      </c>
      <c r="L249" s="414"/>
      <c r="M249" s="219" t="s">
        <v>885</v>
      </c>
      <c r="N249" s="219"/>
      <c r="O249" s="219"/>
      <c r="P249" s="304">
        <v>41360</v>
      </c>
      <c r="Q249" s="326">
        <v>0.60416666666666663</v>
      </c>
      <c r="R249" s="305" t="s">
        <v>884</v>
      </c>
      <c r="S249" s="582" t="s">
        <v>884</v>
      </c>
      <c r="T249" s="548">
        <v>125.1</v>
      </c>
      <c r="U249" s="492">
        <v>133.1</v>
      </c>
      <c r="V249" s="136">
        <f t="shared" si="190"/>
        <v>8</v>
      </c>
      <c r="W249" s="528">
        <v>125</v>
      </c>
      <c r="X249" s="136">
        <f t="shared" si="191"/>
        <v>64</v>
      </c>
      <c r="Y249" s="643" t="str">
        <f t="shared" si="178"/>
        <v xml:space="preserve">  </v>
      </c>
      <c r="Z249" s="582" t="s">
        <v>884</v>
      </c>
      <c r="AA249" s="549">
        <v>129.9</v>
      </c>
      <c r="AB249" s="492">
        <v>144.19999999999999</v>
      </c>
      <c r="AC249" s="138">
        <f t="shared" si="192"/>
        <v>14.299999999999983</v>
      </c>
      <c r="AD249" s="528">
        <v>250</v>
      </c>
      <c r="AE249" s="2">
        <v>57.199999999999932</v>
      </c>
      <c r="AF249" s="643" t="str">
        <f t="shared" si="179"/>
        <v xml:space="preserve">  </v>
      </c>
      <c r="AG249" s="582" t="s">
        <v>884</v>
      </c>
      <c r="AH249" s="549">
        <v>128.9</v>
      </c>
      <c r="AI249" s="240">
        <v>136</v>
      </c>
      <c r="AJ249" s="138">
        <f t="shared" si="194"/>
        <v>7.0999999999999943</v>
      </c>
      <c r="AK249" s="528">
        <v>125</v>
      </c>
      <c r="AL249" s="136">
        <f t="shared" si="230"/>
        <v>56.799999999999955</v>
      </c>
      <c r="AM249" s="643" t="str">
        <f t="shared" si="177"/>
        <v xml:space="preserve">  </v>
      </c>
      <c r="AN249" s="192">
        <f t="shared" si="231"/>
        <v>59.333333333333293</v>
      </c>
      <c r="AO249" s="192">
        <f t="shared" si="232"/>
        <v>4.0463975747983039</v>
      </c>
      <c r="AP249" s="192">
        <f t="shared" si="229"/>
        <v>6.8197711934802925</v>
      </c>
      <c r="AQ249" s="42">
        <f t="shared" si="233"/>
        <v>3</v>
      </c>
      <c r="AR249" s="643" t="str">
        <f t="shared" si="180"/>
        <v xml:space="preserve">  </v>
      </c>
      <c r="AS249" s="42"/>
      <c r="AT249" s="23" t="s">
        <v>191</v>
      </c>
      <c r="AU249" s="23" t="s">
        <v>191</v>
      </c>
      <c r="AV249" s="23" t="s">
        <v>191</v>
      </c>
      <c r="AW249" s="162" t="str">
        <f t="shared" si="213"/>
        <v xml:space="preserve">  </v>
      </c>
      <c r="AX249" s="643" t="str">
        <f t="shared" si="181"/>
        <v xml:space="preserve">  </v>
      </c>
      <c r="AY249" s="23" t="s">
        <v>191</v>
      </c>
      <c r="AZ249" s="23" t="s">
        <v>191</v>
      </c>
      <c r="BA249" s="23" t="s">
        <v>191</v>
      </c>
      <c r="BB249" s="162" t="str">
        <f t="shared" si="214"/>
        <v xml:space="preserve">  </v>
      </c>
      <c r="BC249" s="643" t="str">
        <f t="shared" si="182"/>
        <v xml:space="preserve">  </v>
      </c>
      <c r="BD249" s="794" t="s">
        <v>191</v>
      </c>
      <c r="BE249" s="55"/>
      <c r="BF249" s="24">
        <v>2.9396372493037148</v>
      </c>
      <c r="BG249" s="24">
        <v>2.9997393911931347E-3</v>
      </c>
      <c r="BH249" s="162" t="str">
        <f t="shared" si="195"/>
        <v xml:space="preserve">  </v>
      </c>
      <c r="BI249" s="643" t="str">
        <f t="shared" si="184"/>
        <v xml:space="preserve">  </v>
      </c>
      <c r="BJ249" s="55"/>
      <c r="BK249" s="5">
        <v>0.33255449255707004</v>
      </c>
      <c r="BL249" s="5"/>
      <c r="BM249" s="162" t="str">
        <f t="shared" si="196"/>
        <v xml:space="preserve">  </v>
      </c>
      <c r="BN249" s="818" t="str">
        <f t="shared" si="185"/>
        <v xml:space="preserve">  </v>
      </c>
      <c r="BO249" s="942" t="str">
        <f t="shared" si="186"/>
        <v xml:space="preserve">  </v>
      </c>
      <c r="BP249" s="826">
        <f t="shared" si="234"/>
        <v>11.312773119739152</v>
      </c>
      <c r="BQ249" s="38">
        <v>365.8915777093456</v>
      </c>
      <c r="BR249" s="246"/>
      <c r="BS249" s="163" t="str">
        <f t="shared" si="197"/>
        <v xml:space="preserve">  </v>
      </c>
      <c r="BT249" s="818" t="str">
        <f t="shared" si="198"/>
        <v xml:space="preserve">  </v>
      </c>
      <c r="BU249" s="181">
        <f t="shared" si="239"/>
        <v>23.417060973398119</v>
      </c>
      <c r="BV249" s="246"/>
      <c r="BW249" s="163" t="str">
        <f t="shared" si="215"/>
        <v xml:space="preserve">  </v>
      </c>
      <c r="BX249" s="643" t="str">
        <f t="shared" si="187"/>
        <v xml:space="preserve">  </v>
      </c>
      <c r="BY249" s="2">
        <v>41.044235427547576</v>
      </c>
      <c r="BZ249" s="10"/>
      <c r="CA249" s="80">
        <v>1</v>
      </c>
      <c r="CB249" s="163" t="str">
        <f t="shared" si="199"/>
        <v xml:space="preserve">  </v>
      </c>
      <c r="CC249" s="643" t="str">
        <f t="shared" si="200"/>
        <v xml:space="preserve">  </v>
      </c>
      <c r="CD249" s="6">
        <f t="shared" si="240"/>
        <v>2.3477302664557187</v>
      </c>
      <c r="CF249" s="174" t="str">
        <f t="shared" si="216"/>
        <v xml:space="preserve">  </v>
      </c>
      <c r="CG249" s="818" t="str">
        <f t="shared" si="188"/>
        <v xml:space="preserve">  </v>
      </c>
      <c r="CH249" s="829">
        <f t="shared" si="235"/>
        <v>11.217595027604602</v>
      </c>
      <c r="CI249" s="11">
        <v>11.14446370877773</v>
      </c>
      <c r="CK249" s="163" t="str">
        <f t="shared" si="241"/>
        <v xml:space="preserve">  </v>
      </c>
      <c r="CL249" s="643" t="str">
        <f t="shared" si="202"/>
        <v xml:space="preserve">  </v>
      </c>
      <c r="CM249" s="102">
        <f t="shared" si="242"/>
        <v>0.63300553865857456</v>
      </c>
      <c r="CO249" s="174" t="str">
        <f t="shared" si="228"/>
        <v xml:space="preserve">  </v>
      </c>
      <c r="CP249" s="818" t="str">
        <f t="shared" si="189"/>
        <v xml:space="preserve">  </v>
      </c>
      <c r="CQ249" s="106">
        <f t="shared" si="243"/>
        <v>3.0458377256310043</v>
      </c>
      <c r="CR249" s="61">
        <f t="shared" si="244"/>
        <v>2.7031809814975141</v>
      </c>
    </row>
    <row r="250" spans="1:97" ht="15" x14ac:dyDescent="0.25">
      <c r="A250" s="906" t="s">
        <v>2316</v>
      </c>
      <c r="B250" s="425" t="s">
        <v>1422</v>
      </c>
      <c r="C250" s="219" t="s">
        <v>599</v>
      </c>
      <c r="D250" s="219">
        <v>9</v>
      </c>
      <c r="E250" s="471"/>
      <c r="F250" s="472">
        <v>1</v>
      </c>
      <c r="G250" s="419">
        <v>384132121414301</v>
      </c>
      <c r="H250" s="419">
        <v>201303271510</v>
      </c>
      <c r="I250" s="419"/>
      <c r="J250" s="305" t="s">
        <v>850</v>
      </c>
      <c r="K250" s="911" t="s">
        <v>893</v>
      </c>
      <c r="L250" s="414" t="s">
        <v>893</v>
      </c>
      <c r="M250" s="219" t="s">
        <v>893</v>
      </c>
      <c r="N250" s="219"/>
      <c r="O250" s="219"/>
      <c r="P250" s="304">
        <v>41360</v>
      </c>
      <c r="Q250" s="326">
        <v>0.63194444444444442</v>
      </c>
      <c r="R250" s="305" t="s">
        <v>892</v>
      </c>
      <c r="S250" s="582" t="s">
        <v>892</v>
      </c>
      <c r="T250" s="548">
        <v>128.5</v>
      </c>
      <c r="U250" s="492">
        <v>136.4</v>
      </c>
      <c r="V250" s="136">
        <f t="shared" si="190"/>
        <v>7.9000000000000057</v>
      </c>
      <c r="W250" s="528">
        <v>375</v>
      </c>
      <c r="X250" s="136">
        <f t="shared" si="191"/>
        <v>21.066666666666681</v>
      </c>
      <c r="Y250" s="643" t="str">
        <f t="shared" si="178"/>
        <v xml:space="preserve">  </v>
      </c>
      <c r="Z250" s="582" t="s">
        <v>892</v>
      </c>
      <c r="AA250" s="549">
        <v>129.69999999999999</v>
      </c>
      <c r="AB250" s="492">
        <v>137.4</v>
      </c>
      <c r="AC250" s="138">
        <f t="shared" si="192"/>
        <v>7.7000000000000171</v>
      </c>
      <c r="AD250" s="528">
        <v>375</v>
      </c>
      <c r="AE250" s="2">
        <v>20.533333333333378</v>
      </c>
      <c r="AF250" s="643" t="str">
        <f t="shared" si="179"/>
        <v xml:space="preserve">  </v>
      </c>
      <c r="AG250" s="582" t="s">
        <v>892</v>
      </c>
      <c r="AH250" s="549">
        <v>129.6</v>
      </c>
      <c r="AI250" s="492">
        <v>137.80000000000001</v>
      </c>
      <c r="AJ250" s="138">
        <f t="shared" si="194"/>
        <v>8.2000000000000171</v>
      </c>
      <c r="AK250" s="528">
        <v>375</v>
      </c>
      <c r="AL250" s="136">
        <f t="shared" si="230"/>
        <v>21.866666666666713</v>
      </c>
      <c r="AM250" s="643" t="str">
        <f t="shared" si="177"/>
        <v xml:space="preserve">  </v>
      </c>
      <c r="AN250" s="192">
        <f t="shared" si="231"/>
        <v>21.155555555555591</v>
      </c>
      <c r="AO250" s="192">
        <f t="shared" si="232"/>
        <v>0.67109639424629208</v>
      </c>
      <c r="AP250" s="192">
        <f t="shared" si="229"/>
        <v>3.1721993425507451</v>
      </c>
      <c r="AQ250" s="42">
        <f t="shared" si="233"/>
        <v>3</v>
      </c>
      <c r="AR250" s="643" t="str">
        <f t="shared" si="180"/>
        <v xml:space="preserve">  </v>
      </c>
      <c r="AS250" s="42"/>
      <c r="AT250" s="23" t="s">
        <v>191</v>
      </c>
      <c r="AU250" s="23" t="s">
        <v>191</v>
      </c>
      <c r="AV250" s="23" t="s">
        <v>191</v>
      </c>
      <c r="AW250" s="162" t="str">
        <f t="shared" si="213"/>
        <v xml:space="preserve">  </v>
      </c>
      <c r="AX250" s="643" t="str">
        <f t="shared" si="181"/>
        <v xml:space="preserve">  </v>
      </c>
      <c r="AY250" s="23" t="s">
        <v>191</v>
      </c>
      <c r="AZ250" s="23" t="s">
        <v>191</v>
      </c>
      <c r="BA250" s="23" t="s">
        <v>191</v>
      </c>
      <c r="BB250" s="162" t="str">
        <f t="shared" si="214"/>
        <v xml:space="preserve">  </v>
      </c>
      <c r="BC250" s="643" t="str">
        <f t="shared" si="182"/>
        <v xml:space="preserve">  </v>
      </c>
      <c r="BD250" s="794" t="s">
        <v>191</v>
      </c>
      <c r="BE250" s="55"/>
      <c r="BF250" s="24">
        <v>3.4749268128490103</v>
      </c>
      <c r="BG250" s="24"/>
      <c r="BH250" s="162" t="str">
        <f t="shared" si="195"/>
        <v xml:space="preserve">  </v>
      </c>
      <c r="BI250" s="643" t="str">
        <f t="shared" si="184"/>
        <v xml:space="preserve">  </v>
      </c>
      <c r="BJ250" s="55"/>
      <c r="BK250" s="5">
        <v>0.82758219775820496</v>
      </c>
      <c r="BL250" s="5"/>
      <c r="BM250" s="162" t="str">
        <f t="shared" si="196"/>
        <v xml:space="preserve">  </v>
      </c>
      <c r="BN250" s="818" t="str">
        <f t="shared" si="185"/>
        <v xml:space="preserve">  </v>
      </c>
      <c r="BO250" s="942" t="str">
        <f t="shared" si="186"/>
        <v xml:space="preserve">  </v>
      </c>
      <c r="BP250" s="826">
        <f t="shared" si="234"/>
        <v>23.815816629521759</v>
      </c>
      <c r="BQ250" s="38">
        <v>427.05678233340933</v>
      </c>
      <c r="BR250" s="246"/>
      <c r="BS250" s="163" t="str">
        <f t="shared" si="197"/>
        <v xml:space="preserve">  </v>
      </c>
      <c r="BT250" s="818" t="str">
        <f t="shared" si="198"/>
        <v xml:space="preserve">  </v>
      </c>
      <c r="BU250" s="181">
        <f t="shared" si="239"/>
        <v>8.9966628811571621</v>
      </c>
      <c r="BV250" s="246"/>
      <c r="BW250" s="163" t="str">
        <f t="shared" si="215"/>
        <v xml:space="preserve">  </v>
      </c>
      <c r="BX250" s="643" t="str">
        <f t="shared" si="187"/>
        <v xml:space="preserve">  </v>
      </c>
      <c r="BY250" s="2">
        <v>49.252992187828482</v>
      </c>
      <c r="BZ250" s="10"/>
      <c r="CA250" s="80">
        <v>1</v>
      </c>
      <c r="CB250" s="163" t="str">
        <f t="shared" si="199"/>
        <v xml:space="preserve">  </v>
      </c>
      <c r="CC250" s="643" t="str">
        <f t="shared" si="200"/>
        <v xml:space="preserve">  </v>
      </c>
      <c r="CD250" s="6">
        <f t="shared" si="240"/>
        <v>1.0113281062567472</v>
      </c>
      <c r="CF250" s="174" t="str">
        <f t="shared" si="216"/>
        <v xml:space="preserve">  </v>
      </c>
      <c r="CG250" s="818" t="str">
        <f t="shared" si="188"/>
        <v xml:space="preserve">  </v>
      </c>
      <c r="CH250" s="829">
        <f t="shared" si="235"/>
        <v>11.53312492046455</v>
      </c>
      <c r="CI250" s="11">
        <v>14.539706184010114</v>
      </c>
      <c r="CK250" s="163" t="str">
        <f t="shared" si="241"/>
        <v xml:space="preserve">  </v>
      </c>
      <c r="CL250" s="643" t="str">
        <f t="shared" si="202"/>
        <v xml:space="preserve">  </v>
      </c>
      <c r="CM250" s="102">
        <f t="shared" si="242"/>
        <v>0.31793490855702189</v>
      </c>
      <c r="CO250" s="174" t="str">
        <f t="shared" si="228"/>
        <v xml:space="preserve">  </v>
      </c>
      <c r="CP250" s="818" t="str">
        <f t="shared" si="189"/>
        <v xml:space="preserve">  </v>
      </c>
      <c r="CQ250" s="106">
        <f t="shared" si="243"/>
        <v>3.4046306686820764</v>
      </c>
      <c r="CR250" s="61">
        <f t="shared" si="244"/>
        <v>3.5339204409105158</v>
      </c>
    </row>
    <row r="251" spans="1:97" ht="15" x14ac:dyDescent="0.25">
      <c r="A251" s="906" t="s">
        <v>2317</v>
      </c>
      <c r="B251" s="425" t="s">
        <v>1423</v>
      </c>
      <c r="C251" s="219" t="s">
        <v>599</v>
      </c>
      <c r="D251" s="219">
        <v>7</v>
      </c>
      <c r="E251" s="471"/>
      <c r="F251" s="472">
        <v>1</v>
      </c>
      <c r="G251" s="419">
        <v>384131121422001</v>
      </c>
      <c r="H251" s="419">
        <v>201303271600</v>
      </c>
      <c r="I251" s="419"/>
      <c r="J251" s="305" t="s">
        <v>851</v>
      </c>
      <c r="K251" s="911" t="s">
        <v>895</v>
      </c>
      <c r="L251" s="414" t="s">
        <v>895</v>
      </c>
      <c r="M251" s="219" t="s">
        <v>895</v>
      </c>
      <c r="N251" s="219"/>
      <c r="O251" s="219"/>
      <c r="P251" s="304">
        <v>41360</v>
      </c>
      <c r="Q251" s="326">
        <v>0.66666666666666663</v>
      </c>
      <c r="R251" s="305" t="s">
        <v>894</v>
      </c>
      <c r="S251" s="582" t="s">
        <v>894</v>
      </c>
      <c r="T251" s="548">
        <v>130.69999999999999</v>
      </c>
      <c r="U251" s="492">
        <v>137.9</v>
      </c>
      <c r="V251" s="136">
        <f t="shared" si="190"/>
        <v>7.2000000000000171</v>
      </c>
      <c r="W251" s="528">
        <v>250</v>
      </c>
      <c r="X251" s="136">
        <f t="shared" si="191"/>
        <v>28.800000000000068</v>
      </c>
      <c r="Y251" s="643" t="str">
        <f t="shared" si="178"/>
        <v xml:space="preserve">  </v>
      </c>
      <c r="Z251" s="582" t="s">
        <v>894</v>
      </c>
      <c r="AA251" s="549">
        <v>129.69999999999999</v>
      </c>
      <c r="AB251" s="492">
        <v>136.1</v>
      </c>
      <c r="AC251" s="138">
        <f t="shared" si="192"/>
        <v>6.4000000000000057</v>
      </c>
      <c r="AD251" s="528">
        <v>250</v>
      </c>
      <c r="AE251" s="2">
        <v>25.600000000000023</v>
      </c>
      <c r="AF251" s="643" t="str">
        <f t="shared" si="179"/>
        <v xml:space="preserve">  </v>
      </c>
      <c r="AG251" s="582" t="s">
        <v>894</v>
      </c>
      <c r="AH251" s="549">
        <v>128.80000000000001</v>
      </c>
      <c r="AI251" s="492">
        <v>134.9</v>
      </c>
      <c r="AJ251" s="138">
        <f t="shared" si="194"/>
        <v>6.0999999999999943</v>
      </c>
      <c r="AK251" s="528">
        <v>250</v>
      </c>
      <c r="AL251" s="136">
        <f t="shared" si="230"/>
        <v>24.399999999999977</v>
      </c>
      <c r="AM251" s="643" t="str">
        <f t="shared" si="177"/>
        <v xml:space="preserve">  </v>
      </c>
      <c r="AN251" s="192">
        <f t="shared" si="231"/>
        <v>26.266666666666691</v>
      </c>
      <c r="AO251" s="192">
        <f t="shared" si="232"/>
        <v>2.2744962812309746</v>
      </c>
      <c r="AP251" s="192">
        <f t="shared" si="229"/>
        <v>8.6592498016407582</v>
      </c>
      <c r="AQ251" s="42">
        <f t="shared" si="233"/>
        <v>3</v>
      </c>
      <c r="AR251" s="643" t="str">
        <f t="shared" si="180"/>
        <v xml:space="preserve">  </v>
      </c>
      <c r="AS251" s="42"/>
      <c r="AT251" s="23" t="s">
        <v>191</v>
      </c>
      <c r="AU251" s="23" t="s">
        <v>191</v>
      </c>
      <c r="AV251" s="23" t="s">
        <v>191</v>
      </c>
      <c r="AW251" s="162" t="str">
        <f t="shared" si="213"/>
        <v xml:space="preserve">  </v>
      </c>
      <c r="AX251" s="643" t="str">
        <f t="shared" si="181"/>
        <v xml:space="preserve">  </v>
      </c>
      <c r="AY251" s="23" t="s">
        <v>191</v>
      </c>
      <c r="AZ251" s="23" t="s">
        <v>191</v>
      </c>
      <c r="BA251" s="23" t="s">
        <v>191</v>
      </c>
      <c r="BB251" s="162" t="str">
        <f t="shared" si="214"/>
        <v xml:space="preserve">  </v>
      </c>
      <c r="BC251" s="643" t="str">
        <f t="shared" si="182"/>
        <v xml:space="preserve">  </v>
      </c>
      <c r="BD251" s="794" t="s">
        <v>191</v>
      </c>
      <c r="BE251" s="55"/>
      <c r="BF251" s="24">
        <v>5.5145026709194127</v>
      </c>
      <c r="BG251" s="24"/>
      <c r="BH251" s="162" t="str">
        <f t="shared" si="195"/>
        <v xml:space="preserve">  </v>
      </c>
      <c r="BI251" s="643" t="str">
        <f t="shared" si="184"/>
        <v xml:space="preserve">  </v>
      </c>
      <c r="BJ251" s="55"/>
      <c r="BK251" s="5">
        <v>1.3215153827541544</v>
      </c>
      <c r="BL251" s="5"/>
      <c r="BM251" s="162" t="str">
        <f t="shared" si="196"/>
        <v xml:space="preserve">  </v>
      </c>
      <c r="BN251" s="818" t="str">
        <f t="shared" si="185"/>
        <v xml:space="preserve">  </v>
      </c>
      <c r="BO251" s="942" t="str">
        <f t="shared" si="186"/>
        <v xml:space="preserve">  </v>
      </c>
      <c r="BP251" s="826">
        <f t="shared" si="234"/>
        <v>23.964362003542615</v>
      </c>
      <c r="BQ251" s="38">
        <v>312.85689541181074</v>
      </c>
      <c r="BR251" s="246"/>
      <c r="BS251" s="163" t="str">
        <f t="shared" si="197"/>
        <v xml:space="preserve">  </v>
      </c>
      <c r="BT251" s="818" t="str">
        <f t="shared" si="198"/>
        <v xml:space="preserve">  </v>
      </c>
      <c r="BU251" s="181">
        <f t="shared" si="239"/>
        <v>9.0102785878601708</v>
      </c>
      <c r="BV251" s="246"/>
      <c r="BW251" s="163" t="str">
        <f t="shared" si="215"/>
        <v xml:space="preserve">  </v>
      </c>
      <c r="BX251" s="643" t="str">
        <f t="shared" si="187"/>
        <v xml:space="preserve">  </v>
      </c>
      <c r="BY251" s="2">
        <v>80.151975580666047</v>
      </c>
      <c r="BZ251" s="10"/>
      <c r="CA251" s="80">
        <v>1</v>
      </c>
      <c r="CB251" s="163" t="str">
        <f t="shared" si="199"/>
        <v xml:space="preserve">  </v>
      </c>
      <c r="CC251" s="643" t="str">
        <f t="shared" si="200"/>
        <v xml:space="preserve">  </v>
      </c>
      <c r="CD251" s="6">
        <f t="shared" si="240"/>
        <v>2.0518905748650527</v>
      </c>
      <c r="CF251" s="174" t="str">
        <f t="shared" ref="CF251:CF276" si="245">IF(CD251&lt;CF$7,"E, &lt;PRL",IF(CD251&gt;CF$7,"  ",))</f>
        <v xml:space="preserve">  </v>
      </c>
      <c r="CG251" s="818" t="str">
        <f t="shared" si="188"/>
        <v xml:space="preserve">  </v>
      </c>
      <c r="CH251" s="829">
        <f t="shared" si="235"/>
        <v>25.619373188231226</v>
      </c>
      <c r="CI251" s="11">
        <v>12.032317282194194</v>
      </c>
      <c r="CK251" s="163" t="str">
        <f t="shared" si="241"/>
        <v xml:space="preserve">  </v>
      </c>
      <c r="CL251" s="643" t="str">
        <f t="shared" si="202"/>
        <v xml:space="preserve">  </v>
      </c>
      <c r="CM251" s="102">
        <f t="shared" si="242"/>
        <v>0.29358854168553805</v>
      </c>
      <c r="CO251" s="174" t="str">
        <f t="shared" si="228"/>
        <v xml:space="preserve">  </v>
      </c>
      <c r="CP251" s="818" t="str">
        <f t="shared" si="189"/>
        <v xml:space="preserve">  </v>
      </c>
      <c r="CQ251" s="106">
        <f t="shared" si="243"/>
        <v>3.8459492051009971</v>
      </c>
      <c r="CR251" s="61">
        <f t="shared" si="244"/>
        <v>3.2583736320994454</v>
      </c>
    </row>
    <row r="252" spans="1:97" ht="15" x14ac:dyDescent="0.25">
      <c r="A252" s="906" t="s">
        <v>2318</v>
      </c>
      <c r="B252" s="421" t="s">
        <v>1424</v>
      </c>
      <c r="C252" s="310" t="s">
        <v>600</v>
      </c>
      <c r="D252" s="310">
        <v>7</v>
      </c>
      <c r="E252" s="471"/>
      <c r="F252" s="472">
        <v>4</v>
      </c>
      <c r="G252" s="309">
        <v>384131121422001</v>
      </c>
      <c r="H252" s="309">
        <v>201303271605</v>
      </c>
      <c r="I252" s="309"/>
      <c r="J252" s="341" t="s">
        <v>852</v>
      </c>
      <c r="K252" s="919" t="s">
        <v>895</v>
      </c>
      <c r="L252" s="432" t="s">
        <v>895</v>
      </c>
      <c r="M252" s="310" t="s">
        <v>895</v>
      </c>
      <c r="N252" s="310"/>
      <c r="O252" s="310" t="s">
        <v>45</v>
      </c>
      <c r="P252" s="373">
        <v>41360</v>
      </c>
      <c r="Q252" s="327">
        <v>0.67013888888888884</v>
      </c>
      <c r="R252" s="341" t="s">
        <v>896</v>
      </c>
      <c r="S252" s="582" t="s">
        <v>896</v>
      </c>
      <c r="T252" s="550">
        <v>129.5</v>
      </c>
      <c r="U252" s="494">
        <v>136.19999999999999</v>
      </c>
      <c r="V252" s="311">
        <f t="shared" si="190"/>
        <v>6.6999999999999886</v>
      </c>
      <c r="W252" s="529">
        <v>250</v>
      </c>
      <c r="X252" s="311">
        <f t="shared" si="191"/>
        <v>26.799999999999955</v>
      </c>
      <c r="Y252" s="643" t="str">
        <f t="shared" si="178"/>
        <v xml:space="preserve">  </v>
      </c>
      <c r="Z252" s="582" t="s">
        <v>896</v>
      </c>
      <c r="AA252" s="551">
        <v>130.4</v>
      </c>
      <c r="AB252" s="494">
        <v>136.4</v>
      </c>
      <c r="AC252" s="317">
        <f t="shared" si="192"/>
        <v>6</v>
      </c>
      <c r="AD252" s="529">
        <v>250</v>
      </c>
      <c r="AE252" s="354">
        <v>24</v>
      </c>
      <c r="AF252" s="643" t="str">
        <f t="shared" si="179"/>
        <v xml:space="preserve">  </v>
      </c>
      <c r="AG252" s="582" t="s">
        <v>896</v>
      </c>
      <c r="AH252" s="551">
        <v>129.19999999999999</v>
      </c>
      <c r="AI252" s="494">
        <v>135.4</v>
      </c>
      <c r="AJ252" s="317">
        <f t="shared" si="194"/>
        <v>6.2000000000000171</v>
      </c>
      <c r="AK252" s="529">
        <v>250</v>
      </c>
      <c r="AL252" s="311">
        <f t="shared" si="230"/>
        <v>24.800000000000068</v>
      </c>
      <c r="AM252" s="643" t="str">
        <f t="shared" si="177"/>
        <v xml:space="preserve">  </v>
      </c>
      <c r="AN252" s="344">
        <f t="shared" si="231"/>
        <v>25.200000000000006</v>
      </c>
      <c r="AO252" s="344">
        <f t="shared" si="232"/>
        <v>1.442220510185561</v>
      </c>
      <c r="AP252" s="344">
        <f t="shared" si="229"/>
        <v>5.7230972626411134</v>
      </c>
      <c r="AQ252" s="495">
        <f t="shared" si="233"/>
        <v>3</v>
      </c>
      <c r="AR252" s="643" t="str">
        <f t="shared" si="180"/>
        <v xml:space="preserve">  </v>
      </c>
      <c r="AS252" s="495"/>
      <c r="AT252" s="72" t="s">
        <v>191</v>
      </c>
      <c r="AU252" s="72" t="s">
        <v>191</v>
      </c>
      <c r="AV252" s="72" t="s">
        <v>191</v>
      </c>
      <c r="AW252" s="162" t="str">
        <f t="shared" si="213"/>
        <v xml:space="preserve">  </v>
      </c>
      <c r="AX252" s="643" t="str">
        <f t="shared" si="181"/>
        <v xml:space="preserve">  </v>
      </c>
      <c r="AY252" s="72" t="s">
        <v>191</v>
      </c>
      <c r="AZ252" s="72" t="s">
        <v>191</v>
      </c>
      <c r="BA252" s="72" t="s">
        <v>191</v>
      </c>
      <c r="BB252" s="162" t="str">
        <f t="shared" si="214"/>
        <v xml:space="preserve">  </v>
      </c>
      <c r="BC252" s="643" t="str">
        <f t="shared" si="182"/>
        <v xml:space="preserve">  </v>
      </c>
      <c r="BD252" s="795" t="s">
        <v>191</v>
      </c>
      <c r="BE252" s="251"/>
      <c r="BF252" s="345">
        <v>5.3573502795100545</v>
      </c>
      <c r="BG252" s="345"/>
      <c r="BH252" s="162" t="str">
        <f t="shared" si="195"/>
        <v xml:space="preserve">  </v>
      </c>
      <c r="BI252" s="643" t="str">
        <f t="shared" si="184"/>
        <v xml:space="preserve">  </v>
      </c>
      <c r="BJ252" s="251"/>
      <c r="BK252" s="348">
        <v>1.171764905277106</v>
      </c>
      <c r="BL252" s="348"/>
      <c r="BM252" s="162" t="str">
        <f t="shared" si="196"/>
        <v xml:space="preserve">  </v>
      </c>
      <c r="BN252" s="818" t="str">
        <f t="shared" si="185"/>
        <v xml:space="preserve">  </v>
      </c>
      <c r="BO252" s="942" t="str">
        <f t="shared" si="186"/>
        <v xml:space="preserve">  </v>
      </c>
      <c r="BP252" s="827">
        <f t="shared" si="234"/>
        <v>21.872098036200597</v>
      </c>
      <c r="BQ252" s="38">
        <v>335.86057369255462</v>
      </c>
      <c r="BR252" s="274"/>
      <c r="BS252" s="163" t="str">
        <f t="shared" si="197"/>
        <v xml:space="preserve">  </v>
      </c>
      <c r="BT252" s="818" t="str">
        <f t="shared" si="198"/>
        <v xml:space="preserve">  </v>
      </c>
      <c r="BU252" s="181">
        <f t="shared" si="239"/>
        <v>9.0010633749604487</v>
      </c>
      <c r="BV252" s="274"/>
      <c r="BW252" s="163" t="str">
        <f t="shared" si="215"/>
        <v xml:space="preserve">  </v>
      </c>
      <c r="BX252" s="643" t="str">
        <f t="shared" si="187"/>
        <v xml:space="preserve">  </v>
      </c>
      <c r="BY252" s="354">
        <v>40.091763420790386</v>
      </c>
      <c r="BZ252" s="350"/>
      <c r="CA252" s="254">
        <v>1</v>
      </c>
      <c r="CB252" s="163" t="str">
        <f t="shared" si="199"/>
        <v xml:space="preserve">  </v>
      </c>
      <c r="CC252" s="643" t="str">
        <f t="shared" si="200"/>
        <v xml:space="preserve">  </v>
      </c>
      <c r="CD252" s="316">
        <f t="shared" si="240"/>
        <v>0.96220232209896928</v>
      </c>
      <c r="CE252" s="274"/>
      <c r="CF252" s="174" t="str">
        <f t="shared" si="245"/>
        <v xml:space="preserve">  </v>
      </c>
      <c r="CG252" s="818" t="str">
        <f t="shared" si="188"/>
        <v xml:space="preserve">  </v>
      </c>
      <c r="CH252" s="894">
        <f t="shared" si="235"/>
        <v>11.937025825928059</v>
      </c>
      <c r="CI252" s="346">
        <v>12.531218242675381</v>
      </c>
      <c r="CJ252" s="274"/>
      <c r="CK252" s="163" t="str">
        <f t="shared" si="241"/>
        <v xml:space="preserve">  </v>
      </c>
      <c r="CL252" s="643" t="str">
        <f t="shared" si="202"/>
        <v xml:space="preserve">  </v>
      </c>
      <c r="CM252" s="345">
        <f t="shared" si="242"/>
        <v>0.31077421241835029</v>
      </c>
      <c r="CN252" s="274"/>
      <c r="CO252" s="174" t="str">
        <f t="shared" si="228"/>
        <v xml:space="preserve">  </v>
      </c>
      <c r="CP252" s="818" t="str">
        <f t="shared" si="189"/>
        <v xml:space="preserve">  </v>
      </c>
      <c r="CQ252" s="346">
        <f t="shared" si="243"/>
        <v>3.7310774839997762</v>
      </c>
      <c r="CR252" s="347">
        <f t="shared" si="244"/>
        <v>3.4526388657908527</v>
      </c>
      <c r="CS252" s="274"/>
    </row>
    <row r="253" spans="1:97" ht="15" x14ac:dyDescent="0.25">
      <c r="A253" s="906" t="s">
        <v>2319</v>
      </c>
      <c r="B253" s="425" t="s">
        <v>1425</v>
      </c>
      <c r="C253" s="219" t="s">
        <v>599</v>
      </c>
      <c r="D253" s="219">
        <v>9</v>
      </c>
      <c r="E253" s="471"/>
      <c r="F253" s="472">
        <v>1</v>
      </c>
      <c r="G253" s="419">
        <v>384100121411401</v>
      </c>
      <c r="H253" s="419">
        <v>201303281050</v>
      </c>
      <c r="I253" s="419"/>
      <c r="J253" s="305" t="s">
        <v>857</v>
      </c>
      <c r="K253" s="911" t="s">
        <v>905</v>
      </c>
      <c r="L253" s="414"/>
      <c r="M253" s="219" t="s">
        <v>905</v>
      </c>
      <c r="N253" s="219"/>
      <c r="O253" s="219"/>
      <c r="P253" s="304">
        <v>41361</v>
      </c>
      <c r="Q253" s="326">
        <v>0.4513888888888889</v>
      </c>
      <c r="R253" s="305" t="s">
        <v>904</v>
      </c>
      <c r="S253" s="582" t="s">
        <v>904</v>
      </c>
      <c r="T253" s="548">
        <v>130.69999999999999</v>
      </c>
      <c r="U253" s="492">
        <v>138.69999999999999</v>
      </c>
      <c r="V253" s="136">
        <f t="shared" si="190"/>
        <v>8</v>
      </c>
      <c r="W253" s="528">
        <v>375</v>
      </c>
      <c r="X253" s="136">
        <f t="shared" si="191"/>
        <v>21.333333333333332</v>
      </c>
      <c r="Y253" s="643" t="str">
        <f t="shared" si="178"/>
        <v xml:space="preserve">  </v>
      </c>
      <c r="Z253" s="582" t="s">
        <v>904</v>
      </c>
      <c r="AA253" s="549">
        <v>128.30000000000001</v>
      </c>
      <c r="AB253" s="492">
        <v>136.1</v>
      </c>
      <c r="AC253" s="138">
        <f t="shared" si="192"/>
        <v>7.7999999999999829</v>
      </c>
      <c r="AD253" s="528">
        <v>375</v>
      </c>
      <c r="AE253" s="2">
        <v>20.799999999999955</v>
      </c>
      <c r="AF253" s="643" t="str">
        <f t="shared" si="179"/>
        <v xml:space="preserve">  </v>
      </c>
      <c r="AG253" s="582" t="s">
        <v>904</v>
      </c>
      <c r="AH253" s="549">
        <v>129.9</v>
      </c>
      <c r="AI253" s="492">
        <v>136.80000000000001</v>
      </c>
      <c r="AJ253" s="138">
        <f t="shared" si="194"/>
        <v>6.9000000000000057</v>
      </c>
      <c r="AK253" s="528">
        <v>375</v>
      </c>
      <c r="AL253" s="136">
        <f t="shared" si="230"/>
        <v>18.400000000000016</v>
      </c>
      <c r="AM253" s="643" t="str">
        <f t="shared" si="177"/>
        <v xml:space="preserve">  </v>
      </c>
      <c r="AN253" s="192">
        <f t="shared" si="231"/>
        <v>20.177777777777766</v>
      </c>
      <c r="AO253" s="192">
        <f t="shared" si="232"/>
        <v>1.5625240738885986</v>
      </c>
      <c r="AP253" s="192">
        <f t="shared" si="229"/>
        <v>7.7437867098003279</v>
      </c>
      <c r="AQ253" s="42">
        <f t="shared" si="233"/>
        <v>3</v>
      </c>
      <c r="AR253" s="643" t="str">
        <f t="shared" si="180"/>
        <v xml:space="preserve">  </v>
      </c>
      <c r="AS253" s="42"/>
      <c r="AT253" s="23" t="s">
        <v>191</v>
      </c>
      <c r="AU253" s="23" t="s">
        <v>191</v>
      </c>
      <c r="AV253" s="23" t="s">
        <v>191</v>
      </c>
      <c r="AW253" s="162" t="str">
        <f t="shared" si="213"/>
        <v xml:space="preserve">  </v>
      </c>
      <c r="AX253" s="643" t="str">
        <f t="shared" si="181"/>
        <v xml:space="preserve">  </v>
      </c>
      <c r="AY253" s="23" t="s">
        <v>191</v>
      </c>
      <c r="AZ253" s="23" t="s">
        <v>191</v>
      </c>
      <c r="BA253" s="23" t="s">
        <v>191</v>
      </c>
      <c r="BB253" s="162" t="str">
        <f t="shared" si="214"/>
        <v xml:space="preserve">  </v>
      </c>
      <c r="BC253" s="643" t="str">
        <f t="shared" si="182"/>
        <v xml:space="preserve">  </v>
      </c>
      <c r="BD253" s="794" t="s">
        <v>191</v>
      </c>
      <c r="BE253" s="55"/>
      <c r="BF253" s="24">
        <v>1.1491018461545832</v>
      </c>
      <c r="BG253" s="24">
        <v>3.6179652117207528E-4</v>
      </c>
      <c r="BH253" s="162" t="str">
        <f t="shared" si="195"/>
        <v xml:space="preserve">  </v>
      </c>
      <c r="BI253" s="643" t="str">
        <f t="shared" si="184"/>
        <v xml:space="preserve">  </v>
      </c>
      <c r="BJ253" s="55"/>
      <c r="BK253" s="5">
        <v>0.25224576466527054</v>
      </c>
      <c r="BL253" s="5"/>
      <c r="BM253" s="162" t="str">
        <f t="shared" si="196"/>
        <v xml:space="preserve">  </v>
      </c>
      <c r="BN253" s="818" t="str">
        <f t="shared" si="185"/>
        <v xml:space="preserve">  </v>
      </c>
      <c r="BO253" s="942" t="str">
        <f t="shared" si="186"/>
        <v xml:space="preserve">  </v>
      </c>
      <c r="BP253" s="826">
        <f t="shared" si="234"/>
        <v>21.951558559356549</v>
      </c>
      <c r="BQ253" s="38">
        <v>359.3674918253547</v>
      </c>
      <c r="BR253" s="246"/>
      <c r="BS253" s="163" t="str">
        <f t="shared" si="197"/>
        <v xml:space="preserve">  </v>
      </c>
      <c r="BT253" s="818" t="str">
        <f t="shared" si="198"/>
        <v xml:space="preserve">  </v>
      </c>
      <c r="BU253" s="181">
        <f t="shared" si="239"/>
        <v>7.6665064922742339</v>
      </c>
      <c r="BV253" s="246"/>
      <c r="BW253" s="163" t="str">
        <f t="shared" si="215"/>
        <v xml:space="preserve">  </v>
      </c>
      <c r="BX253" s="643" t="str">
        <f t="shared" si="187"/>
        <v xml:space="preserve">  </v>
      </c>
      <c r="BY253" s="2">
        <v>33.424775511789001</v>
      </c>
      <c r="BZ253" s="10"/>
      <c r="CA253" s="80">
        <v>1</v>
      </c>
      <c r="CB253" s="163" t="str">
        <f t="shared" si="199"/>
        <v xml:space="preserve">  </v>
      </c>
      <c r="CC253" s="643" t="str">
        <f t="shared" si="200"/>
        <v xml:space="preserve">  </v>
      </c>
      <c r="CD253" s="6">
        <f t="shared" si="240"/>
        <v>0.6952353306452097</v>
      </c>
      <c r="CF253" s="174" t="str">
        <f t="shared" si="245"/>
        <v xml:space="preserve">  </v>
      </c>
      <c r="CG253" s="818" t="str">
        <f t="shared" si="188"/>
        <v xml:space="preserve">  </v>
      </c>
      <c r="CH253" s="829">
        <f t="shared" si="235"/>
        <v>9.3010014183566625</v>
      </c>
      <c r="CI253" s="11">
        <v>9.3919275441997989</v>
      </c>
      <c r="CK253" s="163" t="str">
        <f t="shared" si="241"/>
        <v xml:space="preserve">  </v>
      </c>
      <c r="CL253" s="643" t="str">
        <f t="shared" si="202"/>
        <v xml:space="preserve">  </v>
      </c>
      <c r="CM253" s="102">
        <f t="shared" si="242"/>
        <v>0.17281146681327647</v>
      </c>
      <c r="CO253" s="174" t="str">
        <f t="shared" si="228"/>
        <v>E, &lt;PRL</v>
      </c>
      <c r="CP253" s="818" t="str">
        <f t="shared" si="189"/>
        <v>E, &lt;RL</v>
      </c>
      <c r="CQ253" s="106">
        <f t="shared" si="243"/>
        <v>2.6134605265754214</v>
      </c>
      <c r="CR253" s="61">
        <f t="shared" si="244"/>
        <v>2.2541097041713032</v>
      </c>
    </row>
    <row r="254" spans="1:97" ht="15" x14ac:dyDescent="0.25">
      <c r="A254" s="906" t="s">
        <v>2320</v>
      </c>
      <c r="B254" s="425" t="s">
        <v>1426</v>
      </c>
      <c r="C254" s="219" t="s">
        <v>599</v>
      </c>
      <c r="D254" s="219">
        <v>9</v>
      </c>
      <c r="E254" s="471"/>
      <c r="F254" s="472">
        <v>1</v>
      </c>
      <c r="G254" s="419">
        <v>384106121414001</v>
      </c>
      <c r="H254" s="419">
        <v>201303281530</v>
      </c>
      <c r="I254" s="419"/>
      <c r="J254" s="305" t="s">
        <v>854</v>
      </c>
      <c r="K254" s="911" t="s">
        <v>900</v>
      </c>
      <c r="L254" s="414"/>
      <c r="M254" s="219" t="s">
        <v>900</v>
      </c>
      <c r="N254" s="219"/>
      <c r="O254" s="219"/>
      <c r="P254" s="304">
        <v>41361</v>
      </c>
      <c r="Q254" s="326">
        <v>0.64583333333333337</v>
      </c>
      <c r="R254" s="305" t="s">
        <v>899</v>
      </c>
      <c r="S254" s="582" t="s">
        <v>899</v>
      </c>
      <c r="T254" s="548">
        <v>129.9</v>
      </c>
      <c r="U254" s="492">
        <v>143.4</v>
      </c>
      <c r="V254" s="136">
        <f t="shared" si="190"/>
        <v>13.5</v>
      </c>
      <c r="W254" s="528">
        <v>375</v>
      </c>
      <c r="X254" s="136">
        <f t="shared" si="191"/>
        <v>36</v>
      </c>
      <c r="Y254" s="643" t="str">
        <f t="shared" si="178"/>
        <v xml:space="preserve">  </v>
      </c>
      <c r="Z254" s="582" t="s">
        <v>899</v>
      </c>
      <c r="AA254" s="549">
        <v>131.6</v>
      </c>
      <c r="AB254" s="492">
        <v>144.80000000000001</v>
      </c>
      <c r="AC254" s="138">
        <f t="shared" si="192"/>
        <v>13.200000000000017</v>
      </c>
      <c r="AD254" s="528">
        <v>375</v>
      </c>
      <c r="AE254" s="2">
        <v>35.200000000000045</v>
      </c>
      <c r="AF254" s="643" t="str">
        <f t="shared" si="179"/>
        <v xml:space="preserve">  </v>
      </c>
      <c r="AG254" s="582" t="s">
        <v>899</v>
      </c>
      <c r="AH254" s="549">
        <v>129</v>
      </c>
      <c r="AI254" s="492">
        <v>142.5</v>
      </c>
      <c r="AJ254" s="138">
        <f t="shared" si="194"/>
        <v>13.5</v>
      </c>
      <c r="AK254" s="528">
        <v>375</v>
      </c>
      <c r="AL254" s="136">
        <f t="shared" si="230"/>
        <v>36</v>
      </c>
      <c r="AM254" s="643" t="str">
        <f t="shared" si="177"/>
        <v xml:space="preserve">  </v>
      </c>
      <c r="AN254" s="192">
        <f t="shared" si="231"/>
        <v>35.733333333333348</v>
      </c>
      <c r="AO254" s="192">
        <f t="shared" si="232"/>
        <v>0.46188021535167434</v>
      </c>
      <c r="AP254" s="192">
        <f t="shared" si="229"/>
        <v>1.2925752295289388</v>
      </c>
      <c r="AQ254" s="42">
        <f t="shared" si="233"/>
        <v>3</v>
      </c>
      <c r="AR254" s="643" t="str">
        <f t="shared" si="180"/>
        <v xml:space="preserve">  </v>
      </c>
      <c r="AS254" s="42"/>
      <c r="AT254" s="23" t="s">
        <v>191</v>
      </c>
      <c r="AU254" s="23" t="s">
        <v>191</v>
      </c>
      <c r="AV254" s="23" t="s">
        <v>191</v>
      </c>
      <c r="AW254" s="162" t="str">
        <f t="shared" si="213"/>
        <v xml:space="preserve">  </v>
      </c>
      <c r="AX254" s="643" t="str">
        <f t="shared" si="181"/>
        <v xml:space="preserve">  </v>
      </c>
      <c r="AY254" s="23" t="s">
        <v>191</v>
      </c>
      <c r="AZ254" s="23" t="s">
        <v>191</v>
      </c>
      <c r="BA254" s="23" t="s">
        <v>191</v>
      </c>
      <c r="BB254" s="162" t="str">
        <f t="shared" si="214"/>
        <v xml:space="preserve">  </v>
      </c>
      <c r="BC254" s="643" t="str">
        <f t="shared" si="182"/>
        <v xml:space="preserve">  </v>
      </c>
      <c r="BD254" s="794" t="s">
        <v>191</v>
      </c>
      <c r="BE254" s="55"/>
      <c r="BF254" s="24">
        <v>1.1042255557743899</v>
      </c>
      <c r="BG254" s="24"/>
      <c r="BH254" s="162" t="str">
        <f t="shared" si="195"/>
        <v xml:space="preserve">  </v>
      </c>
      <c r="BI254" s="643" t="str">
        <f t="shared" si="184"/>
        <v xml:space="preserve">  </v>
      </c>
      <c r="BJ254" s="55"/>
      <c r="BK254" s="5">
        <v>0.1704017185237402</v>
      </c>
      <c r="BL254" s="5">
        <v>3.4003901104823903E-3</v>
      </c>
      <c r="BM254" s="162" t="str">
        <f t="shared" si="196"/>
        <v xml:space="preserve">  </v>
      </c>
      <c r="BN254" s="818" t="str">
        <f t="shared" si="185"/>
        <v xml:space="preserve">  </v>
      </c>
      <c r="BO254" s="942" t="str">
        <f t="shared" si="186"/>
        <v xml:space="preserve">  </v>
      </c>
      <c r="BP254" s="826">
        <f t="shared" si="234"/>
        <v>15.431785438459448</v>
      </c>
      <c r="BQ254" s="38">
        <v>338.33259720581134</v>
      </c>
      <c r="BR254" s="246"/>
      <c r="BS254" s="163" t="str">
        <f t="shared" si="197"/>
        <v xml:space="preserve">  </v>
      </c>
      <c r="BT254" s="818" t="str">
        <f t="shared" si="198"/>
        <v xml:space="preserve">  </v>
      </c>
      <c r="BU254" s="181">
        <f t="shared" si="239"/>
        <v>12.179973499409208</v>
      </c>
      <c r="BV254" s="246"/>
      <c r="BW254" s="163" t="str">
        <f t="shared" si="215"/>
        <v xml:space="preserve">  </v>
      </c>
      <c r="BX254" s="643" t="str">
        <f t="shared" si="187"/>
        <v xml:space="preserve">  </v>
      </c>
      <c r="BY254" s="2">
        <v>21.511367142709261</v>
      </c>
      <c r="BZ254" s="10"/>
      <c r="CA254" s="80">
        <v>1</v>
      </c>
      <c r="CB254" s="163" t="str">
        <f t="shared" si="199"/>
        <v xml:space="preserve">  </v>
      </c>
      <c r="CC254" s="643" t="str">
        <f t="shared" si="200"/>
        <v xml:space="preserve">  </v>
      </c>
      <c r="CD254" s="6">
        <f t="shared" si="240"/>
        <v>0.75720012342336696</v>
      </c>
      <c r="CF254" s="174" t="str">
        <f t="shared" si="245"/>
        <v xml:space="preserve">  </v>
      </c>
      <c r="CG254" s="818" t="str">
        <f t="shared" si="188"/>
        <v xml:space="preserve">  </v>
      </c>
      <c r="CH254" s="829">
        <f t="shared" si="235"/>
        <v>6.3580533830808115</v>
      </c>
      <c r="CI254" s="11">
        <v>7.2402594291013536</v>
      </c>
      <c r="CK254" s="163" t="str">
        <f t="shared" si="241"/>
        <v xml:space="preserve">  </v>
      </c>
      <c r="CL254" s="643" t="str">
        <f t="shared" si="202"/>
        <v xml:space="preserve">  </v>
      </c>
      <c r="CM254" s="102">
        <f t="shared" si="242"/>
        <v>0.26064933944764873</v>
      </c>
      <c r="CO254" s="174" t="str">
        <f t="shared" si="228"/>
        <v xml:space="preserve">  </v>
      </c>
      <c r="CP254" s="818" t="str">
        <f t="shared" si="189"/>
        <v xml:space="preserve">  </v>
      </c>
      <c r="CQ254" s="106">
        <f t="shared" si="243"/>
        <v>2.1399828124444733</v>
      </c>
      <c r="CR254" s="61">
        <f t="shared" si="244"/>
        <v>2.1399828124444737</v>
      </c>
    </row>
    <row r="255" spans="1:97" ht="15" x14ac:dyDescent="0.25">
      <c r="A255" s="906" t="s">
        <v>2321</v>
      </c>
      <c r="B255" s="425" t="s">
        <v>1427</v>
      </c>
      <c r="C255" s="219" t="s">
        <v>599</v>
      </c>
      <c r="D255" s="219">
        <v>9</v>
      </c>
      <c r="E255" s="471"/>
      <c r="F255" s="472">
        <v>1</v>
      </c>
      <c r="G255" s="419">
        <v>384120121422101</v>
      </c>
      <c r="H255" s="419">
        <v>201303281610</v>
      </c>
      <c r="I255" s="419"/>
      <c r="J255" s="305" t="s">
        <v>853</v>
      </c>
      <c r="K255" s="911" t="s">
        <v>898</v>
      </c>
      <c r="L255" s="414" t="s">
        <v>898</v>
      </c>
      <c r="M255" s="219" t="s">
        <v>898</v>
      </c>
      <c r="N255" s="219"/>
      <c r="O255" s="219"/>
      <c r="P255" s="304">
        <v>41361</v>
      </c>
      <c r="Q255" s="326">
        <v>0.67361111111111116</v>
      </c>
      <c r="R255" s="305" t="s">
        <v>897</v>
      </c>
      <c r="S255" s="582" t="s">
        <v>897</v>
      </c>
      <c r="T255" s="548">
        <v>130.6</v>
      </c>
      <c r="U255" s="492">
        <v>136.9</v>
      </c>
      <c r="V255" s="136">
        <f t="shared" si="190"/>
        <v>6.3000000000000114</v>
      </c>
      <c r="W255" s="528">
        <v>250</v>
      </c>
      <c r="X255" s="136">
        <f t="shared" si="191"/>
        <v>25.200000000000045</v>
      </c>
      <c r="Y255" s="643" t="str">
        <f t="shared" si="178"/>
        <v xml:space="preserve">  </v>
      </c>
      <c r="Z255" s="582" t="s">
        <v>897</v>
      </c>
      <c r="AA255" s="549">
        <v>131.30000000000001</v>
      </c>
      <c r="AB255" s="492">
        <v>139.9</v>
      </c>
      <c r="AC255" s="138">
        <f t="shared" si="192"/>
        <v>8.5999999999999943</v>
      </c>
      <c r="AD255" s="528">
        <v>375</v>
      </c>
      <c r="AE255" s="2">
        <v>22.933333333333319</v>
      </c>
      <c r="AF255" s="643" t="str">
        <f t="shared" si="179"/>
        <v xml:space="preserve">  </v>
      </c>
      <c r="AG255" s="582" t="s">
        <v>897</v>
      </c>
      <c r="AH255" s="549">
        <v>131.69999999999999</v>
      </c>
      <c r="AI255" s="240">
        <v>138</v>
      </c>
      <c r="AJ255" s="138">
        <f t="shared" si="194"/>
        <v>6.3000000000000114</v>
      </c>
      <c r="AK255" s="528">
        <v>250</v>
      </c>
      <c r="AL255" s="136">
        <f t="shared" si="230"/>
        <v>25.200000000000045</v>
      </c>
      <c r="AM255" s="643" t="str">
        <f t="shared" si="177"/>
        <v xml:space="preserve">  </v>
      </c>
      <c r="AN255" s="192">
        <f t="shared" si="231"/>
        <v>24.444444444444471</v>
      </c>
      <c r="AO255" s="192">
        <f t="shared" si="232"/>
        <v>1.3086606101631861</v>
      </c>
      <c r="AP255" s="192">
        <f t="shared" si="229"/>
        <v>5.3536115870312102</v>
      </c>
      <c r="AQ255" s="42">
        <f t="shared" si="233"/>
        <v>3</v>
      </c>
      <c r="AR255" s="643" t="str">
        <f t="shared" si="180"/>
        <v xml:space="preserve">  </v>
      </c>
      <c r="AS255" s="42"/>
      <c r="AT255" s="23" t="s">
        <v>191</v>
      </c>
      <c r="AU255" s="23" t="s">
        <v>191</v>
      </c>
      <c r="AV255" s="23" t="s">
        <v>191</v>
      </c>
      <c r="AW255" s="162" t="str">
        <f t="shared" si="213"/>
        <v xml:space="preserve">  </v>
      </c>
      <c r="AX255" s="643" t="str">
        <f t="shared" si="181"/>
        <v xml:space="preserve">  </v>
      </c>
      <c r="AY255" s="23" t="s">
        <v>191</v>
      </c>
      <c r="AZ255" s="23" t="s">
        <v>191</v>
      </c>
      <c r="BA255" s="23" t="s">
        <v>191</v>
      </c>
      <c r="BB255" s="162" t="str">
        <f t="shared" si="214"/>
        <v xml:space="preserve">  </v>
      </c>
      <c r="BC255" s="643" t="str">
        <f t="shared" si="182"/>
        <v xml:space="preserve">  </v>
      </c>
      <c r="BD255" s="794" t="s">
        <v>191</v>
      </c>
      <c r="BE255" s="55"/>
      <c r="BF255" s="24">
        <v>1.1844273874873963</v>
      </c>
      <c r="BG255" s="24"/>
      <c r="BH255" s="162" t="str">
        <f t="shared" si="195"/>
        <v xml:space="preserve">  </v>
      </c>
      <c r="BI255" s="643" t="str">
        <f t="shared" si="184"/>
        <v xml:space="preserve">  </v>
      </c>
      <c r="BJ255" s="55"/>
      <c r="BK255" s="5">
        <v>0.17903384993044896</v>
      </c>
      <c r="BL255" s="5"/>
      <c r="BM255" s="162" t="str">
        <f t="shared" si="196"/>
        <v xml:space="preserve">  </v>
      </c>
      <c r="BN255" s="818" t="str">
        <f t="shared" si="185"/>
        <v xml:space="preserve">  </v>
      </c>
      <c r="BO255" s="942" t="str">
        <f t="shared" si="186"/>
        <v xml:space="preserve">  </v>
      </c>
      <c r="BP255" s="826">
        <f t="shared" si="234"/>
        <v>15.115645908040445</v>
      </c>
      <c r="BQ255" s="38">
        <v>355.22573970151421</v>
      </c>
      <c r="BR255" s="246"/>
      <c r="BS255" s="163" t="str">
        <f t="shared" si="197"/>
        <v xml:space="preserve">  </v>
      </c>
      <c r="BT255" s="818" t="str">
        <f t="shared" si="198"/>
        <v xml:space="preserve">  </v>
      </c>
      <c r="BU255" s="181">
        <f t="shared" si="239"/>
        <v>8.9516886404781744</v>
      </c>
      <c r="BV255" s="246"/>
      <c r="BW255" s="163" t="str">
        <f t="shared" si="215"/>
        <v xml:space="preserve">  </v>
      </c>
      <c r="BX255" s="643" t="str">
        <f t="shared" si="187"/>
        <v xml:space="preserve">  </v>
      </c>
      <c r="BY255" s="2">
        <v>32.765124766954834</v>
      </c>
      <c r="BZ255" s="10"/>
      <c r="CA255" s="80">
        <v>1</v>
      </c>
      <c r="CB255" s="163" t="str">
        <f t="shared" si="199"/>
        <v xml:space="preserve">  </v>
      </c>
      <c r="CC255" s="643" t="str">
        <f t="shared" si="200"/>
        <v xml:space="preserve">  </v>
      </c>
      <c r="CD255" s="6">
        <f t="shared" si="240"/>
        <v>0.75141352798883043</v>
      </c>
      <c r="CF255" s="174" t="str">
        <f t="shared" si="245"/>
        <v xml:space="preserve">  </v>
      </c>
      <c r="CG255" s="818" t="str">
        <f t="shared" si="188"/>
        <v xml:space="preserve">  </v>
      </c>
      <c r="CH255" s="829">
        <f t="shared" si="235"/>
        <v>9.2237473541434269</v>
      </c>
      <c r="CI255" s="11">
        <v>8.2303187861113294</v>
      </c>
      <c r="CK255" s="163" t="str">
        <f t="shared" si="241"/>
        <v xml:space="preserve">  </v>
      </c>
      <c r="CL255" s="643" t="str">
        <f t="shared" si="202"/>
        <v xml:space="preserve">  </v>
      </c>
      <c r="CM255" s="102">
        <f t="shared" si="242"/>
        <v>0.20740403341000588</v>
      </c>
      <c r="CO255" s="174" t="str">
        <f t="shared" si="228"/>
        <v xml:space="preserve">  </v>
      </c>
      <c r="CP255" s="818" t="str">
        <f t="shared" si="189"/>
        <v xml:space="preserve">  </v>
      </c>
      <c r="CQ255" s="106">
        <f t="shared" si="243"/>
        <v>2.3169263559073805</v>
      </c>
      <c r="CR255" s="61">
        <f t="shared" si="244"/>
        <v>2.3169263559073801</v>
      </c>
    </row>
    <row r="256" spans="1:97" ht="15" x14ac:dyDescent="0.25">
      <c r="A256" s="906" t="s">
        <v>2322</v>
      </c>
      <c r="B256" s="425" t="s">
        <v>1428</v>
      </c>
      <c r="C256" s="219" t="s">
        <v>599</v>
      </c>
      <c r="D256" s="219">
        <v>9</v>
      </c>
      <c r="E256" s="471"/>
      <c r="F256" s="472">
        <v>1</v>
      </c>
      <c r="G256" s="419">
        <v>384127121402901</v>
      </c>
      <c r="H256" s="419">
        <v>201303281710</v>
      </c>
      <c r="I256" s="419"/>
      <c r="J256" s="305" t="s">
        <v>848</v>
      </c>
      <c r="K256" s="911" t="s">
        <v>889</v>
      </c>
      <c r="L256" s="414" t="s">
        <v>889</v>
      </c>
      <c r="M256" s="219" t="s">
        <v>889</v>
      </c>
      <c r="N256" s="219"/>
      <c r="O256" s="219"/>
      <c r="P256" s="304">
        <v>41361</v>
      </c>
      <c r="Q256" s="326">
        <v>0.71527777777777779</v>
      </c>
      <c r="R256" s="305" t="s">
        <v>888</v>
      </c>
      <c r="S256" s="582" t="s">
        <v>888</v>
      </c>
      <c r="T256" s="548">
        <v>132.19999999999999</v>
      </c>
      <c r="U256" s="492">
        <v>148.79999999999998</v>
      </c>
      <c r="V256" s="136">
        <f t="shared" si="190"/>
        <v>16.599999999999994</v>
      </c>
      <c r="W256" s="528">
        <v>250</v>
      </c>
      <c r="X256" s="136">
        <f t="shared" si="191"/>
        <v>66.399999999999977</v>
      </c>
      <c r="Y256" s="643" t="str">
        <f t="shared" si="178"/>
        <v xml:space="preserve">  </v>
      </c>
      <c r="Z256" s="582" t="s">
        <v>888</v>
      </c>
      <c r="AA256" s="549">
        <v>132.1</v>
      </c>
      <c r="AB256" s="492">
        <v>149</v>
      </c>
      <c r="AC256" s="138">
        <f t="shared" si="192"/>
        <v>16.900000000000006</v>
      </c>
      <c r="AD256" s="528">
        <v>250</v>
      </c>
      <c r="AE256" s="2">
        <v>67.600000000000023</v>
      </c>
      <c r="AF256" s="643" t="str">
        <f t="shared" si="179"/>
        <v xml:space="preserve">  </v>
      </c>
      <c r="AG256" s="582" t="s">
        <v>888</v>
      </c>
      <c r="AH256" s="549">
        <v>131.4</v>
      </c>
      <c r="AI256" s="492">
        <v>148.29999999999998</v>
      </c>
      <c r="AJ256" s="138">
        <f t="shared" si="194"/>
        <v>16.899999999999977</v>
      </c>
      <c r="AK256" s="528">
        <v>250</v>
      </c>
      <c r="AL256" s="136">
        <f t="shared" si="230"/>
        <v>67.599999999999909</v>
      </c>
      <c r="AM256" s="643" t="str">
        <f t="shared" si="177"/>
        <v xml:space="preserve">  </v>
      </c>
      <c r="AN256" s="192">
        <f t="shared" si="231"/>
        <v>67.199999999999974</v>
      </c>
      <c r="AO256" s="192">
        <f t="shared" si="232"/>
        <v>0.69282032302754437</v>
      </c>
      <c r="AP256" s="192">
        <f t="shared" si="229"/>
        <v>1.0309826235528938</v>
      </c>
      <c r="AQ256" s="42">
        <f t="shared" si="233"/>
        <v>3</v>
      </c>
      <c r="AR256" s="643" t="str">
        <f t="shared" si="180"/>
        <v xml:space="preserve">  </v>
      </c>
      <c r="AS256" s="42"/>
      <c r="AT256" s="23" t="s">
        <v>191</v>
      </c>
      <c r="AU256" s="23" t="s">
        <v>191</v>
      </c>
      <c r="AV256" s="23" t="s">
        <v>191</v>
      </c>
      <c r="AW256" s="162" t="str">
        <f t="shared" si="213"/>
        <v xml:space="preserve">  </v>
      </c>
      <c r="AX256" s="643" t="str">
        <f t="shared" si="181"/>
        <v xml:space="preserve">  </v>
      </c>
      <c r="AY256" s="23" t="s">
        <v>191</v>
      </c>
      <c r="AZ256" s="23" t="s">
        <v>191</v>
      </c>
      <c r="BA256" s="23" t="s">
        <v>191</v>
      </c>
      <c r="BB256" s="162" t="str">
        <f t="shared" si="214"/>
        <v xml:space="preserve">  </v>
      </c>
      <c r="BC256" s="643" t="str">
        <f t="shared" si="182"/>
        <v xml:space="preserve">  </v>
      </c>
      <c r="BD256" s="794" t="s">
        <v>191</v>
      </c>
      <c r="BE256" s="55"/>
      <c r="BF256" s="24">
        <v>1.8495011641251344</v>
      </c>
      <c r="BG256" s="24"/>
      <c r="BH256" s="162" t="str">
        <f t="shared" si="195"/>
        <v xml:space="preserve">  </v>
      </c>
      <c r="BI256" s="643" t="str">
        <f t="shared" si="184"/>
        <v xml:space="preserve">  </v>
      </c>
      <c r="BJ256" s="55"/>
      <c r="BK256" s="5">
        <v>0.14447023798193512</v>
      </c>
      <c r="BL256" s="5"/>
      <c r="BM256" s="162" t="str">
        <f t="shared" si="196"/>
        <v xml:space="preserve">  </v>
      </c>
      <c r="BN256" s="818" t="str">
        <f t="shared" si="185"/>
        <v xml:space="preserve">  </v>
      </c>
      <c r="BO256" s="942" t="str">
        <f t="shared" si="186"/>
        <v xml:space="preserve">  </v>
      </c>
      <c r="BP256" s="826">
        <f t="shared" si="234"/>
        <v>7.8113083021644689</v>
      </c>
      <c r="BQ256" s="38">
        <v>424.32822747103859</v>
      </c>
      <c r="BR256" s="246"/>
      <c r="BS256" s="163" t="str">
        <f t="shared" si="197"/>
        <v xml:space="preserve">  </v>
      </c>
      <c r="BT256" s="818" t="str">
        <f t="shared" si="198"/>
        <v xml:space="preserve">  </v>
      </c>
      <c r="BU256" s="181">
        <f t="shared" si="239"/>
        <v>28.175394304076949</v>
      </c>
      <c r="BV256" s="246"/>
      <c r="BW256" s="163" t="str">
        <f t="shared" si="215"/>
        <v xml:space="preserve">  </v>
      </c>
      <c r="BX256" s="643" t="str">
        <f t="shared" si="187"/>
        <v xml:space="preserve">  </v>
      </c>
      <c r="BY256" s="2">
        <v>12.509279341146398</v>
      </c>
      <c r="BZ256" s="10"/>
      <c r="CA256" s="80">
        <v>1</v>
      </c>
      <c r="CB256" s="163" t="str">
        <f t="shared" si="199"/>
        <v xml:space="preserve">  </v>
      </c>
      <c r="CC256" s="643" t="str">
        <f t="shared" si="200"/>
        <v xml:space="preserve">  </v>
      </c>
      <c r="CD256" s="6">
        <f t="shared" si="240"/>
        <v>0.84562728346149674</v>
      </c>
      <c r="CF256" s="174" t="str">
        <f t="shared" si="245"/>
        <v xml:space="preserve">  </v>
      </c>
      <c r="CG256" s="818" t="str">
        <f t="shared" si="188"/>
        <v xml:space="preserve">  </v>
      </c>
      <c r="CH256" s="829">
        <f t="shared" si="235"/>
        <v>2.9480196063553619</v>
      </c>
      <c r="CI256" s="11">
        <v>9.080773076308823</v>
      </c>
      <c r="CK256" s="163" t="str">
        <f t="shared" si="241"/>
        <v xml:space="preserve">  </v>
      </c>
      <c r="CL256" s="643" t="str">
        <f t="shared" si="202"/>
        <v xml:space="preserve">  </v>
      </c>
      <c r="CM256" s="102">
        <f t="shared" si="242"/>
        <v>0.6138602599584756</v>
      </c>
      <c r="CO256" s="174" t="str">
        <f t="shared" si="228"/>
        <v xml:space="preserve">  </v>
      </c>
      <c r="CP256" s="818" t="str">
        <f t="shared" si="189"/>
        <v xml:space="preserve">  </v>
      </c>
      <c r="CQ256" s="106">
        <f t="shared" si="243"/>
        <v>2.1400351163130216</v>
      </c>
      <c r="CR256" s="61">
        <f t="shared" si="244"/>
        <v>2.1787104497403633</v>
      </c>
    </row>
    <row r="257" spans="1:97" ht="15" x14ac:dyDescent="0.25">
      <c r="A257" s="906" t="s">
        <v>2323</v>
      </c>
      <c r="B257" s="425" t="s">
        <v>1429</v>
      </c>
      <c r="C257" s="305" t="s">
        <v>601</v>
      </c>
      <c r="D257" s="305">
        <v>2</v>
      </c>
      <c r="E257" s="471"/>
      <c r="F257" s="472">
        <v>4</v>
      </c>
      <c r="G257" s="419">
        <v>88888823</v>
      </c>
      <c r="H257" s="419">
        <v>201303291400</v>
      </c>
      <c r="I257" s="419"/>
      <c r="J257" s="219" t="s">
        <v>843</v>
      </c>
      <c r="K257" s="911"/>
      <c r="L257" s="414"/>
      <c r="M257" s="219" t="s">
        <v>137</v>
      </c>
      <c r="N257" s="219"/>
      <c r="O257" s="31" t="s">
        <v>137</v>
      </c>
      <c r="P257" s="304">
        <v>41362</v>
      </c>
      <c r="Q257" s="326">
        <v>0.58333333333333337</v>
      </c>
      <c r="R257" s="31" t="s">
        <v>879</v>
      </c>
      <c r="S257" s="582" t="s">
        <v>879</v>
      </c>
      <c r="T257" s="548">
        <v>131.9</v>
      </c>
      <c r="U257" s="492">
        <v>131.5</v>
      </c>
      <c r="V257" s="136">
        <f t="shared" si="190"/>
        <v>-0.40000000000000568</v>
      </c>
      <c r="W257" s="528">
        <v>250</v>
      </c>
      <c r="X257" s="136">
        <f t="shared" si="191"/>
        <v>-1.6000000000000227</v>
      </c>
      <c r="Y257" s="643" t="str">
        <f t="shared" si="178"/>
        <v>&lt;MDL</v>
      </c>
      <c r="Z257" s="582" t="s">
        <v>879</v>
      </c>
      <c r="AA257" s="549">
        <v>131.80000000000001</v>
      </c>
      <c r="AB257" s="492">
        <v>131.39999999999998</v>
      </c>
      <c r="AC257" s="138">
        <f t="shared" si="192"/>
        <v>-0.40000000000003411</v>
      </c>
      <c r="AD257" s="528">
        <v>250</v>
      </c>
      <c r="AE257" s="138">
        <f>AC257/(AD257/1000)</f>
        <v>-1.6000000000001364</v>
      </c>
      <c r="AF257" s="643" t="str">
        <f t="shared" si="179"/>
        <v>&lt;MDL</v>
      </c>
      <c r="AG257" s="582" t="s">
        <v>879</v>
      </c>
      <c r="AH257" s="549">
        <v>132.1</v>
      </c>
      <c r="AI257" s="492">
        <v>131.89999999999998</v>
      </c>
      <c r="AJ257" s="138">
        <f t="shared" si="194"/>
        <v>-0.20000000000001705</v>
      </c>
      <c r="AK257" s="528">
        <v>250</v>
      </c>
      <c r="AL257" s="2" t="s">
        <v>88</v>
      </c>
      <c r="AM257" s="643" t="str">
        <f t="shared" si="177"/>
        <v>&lt;MDL</v>
      </c>
      <c r="AN257" s="2" t="s">
        <v>88</v>
      </c>
      <c r="AO257" s="2" t="s">
        <v>88</v>
      </c>
      <c r="AP257" s="2" t="s">
        <v>88</v>
      </c>
      <c r="AQ257" s="2" t="s">
        <v>88</v>
      </c>
      <c r="AR257" s="643" t="s">
        <v>88</v>
      </c>
      <c r="AS257" s="2"/>
      <c r="AT257" s="23" t="s">
        <v>191</v>
      </c>
      <c r="AU257" s="23" t="s">
        <v>191</v>
      </c>
      <c r="AV257" s="23" t="s">
        <v>191</v>
      </c>
      <c r="AW257" s="162" t="str">
        <f t="shared" si="213"/>
        <v xml:space="preserve">  </v>
      </c>
      <c r="AX257" s="643" t="str">
        <f t="shared" si="181"/>
        <v xml:space="preserve">  </v>
      </c>
      <c r="AY257" s="23" t="s">
        <v>191</v>
      </c>
      <c r="AZ257" s="23" t="s">
        <v>191</v>
      </c>
      <c r="BA257" s="23" t="s">
        <v>191</v>
      </c>
      <c r="BB257" s="162" t="str">
        <f t="shared" si="214"/>
        <v xml:space="preserve">  </v>
      </c>
      <c r="BC257" s="643" t="str">
        <f t="shared" si="182"/>
        <v xml:space="preserve">  </v>
      </c>
      <c r="BD257" s="794" t="s">
        <v>191</v>
      </c>
      <c r="BE257" s="55"/>
      <c r="BF257" s="41">
        <v>-1.0316836374959379E-2</v>
      </c>
      <c r="BG257" s="40" t="s">
        <v>88</v>
      </c>
      <c r="BH257" s="162" t="str">
        <f t="shared" si="195"/>
        <v>E, &lt;PRL</v>
      </c>
      <c r="BI257" s="643" t="str">
        <f t="shared" si="184"/>
        <v>&lt;MDL</v>
      </c>
      <c r="BJ257" s="55"/>
      <c r="BK257" s="4">
        <v>0</v>
      </c>
      <c r="BL257" s="5"/>
      <c r="BM257" s="162" t="str">
        <f t="shared" si="196"/>
        <v>E, &lt;PRL</v>
      </c>
      <c r="BN257" s="818" t="str">
        <f t="shared" si="185"/>
        <v>&lt;MDL</v>
      </c>
      <c r="BO257" s="942" t="str">
        <f t="shared" si="186"/>
        <v>&lt;MDL</v>
      </c>
      <c r="BP257" s="843" t="s">
        <v>88</v>
      </c>
      <c r="BQ257" s="185"/>
      <c r="BR257" s="246"/>
      <c r="BS257" s="163" t="str">
        <f t="shared" si="197"/>
        <v>E, &lt;PRL</v>
      </c>
      <c r="BT257" s="818"/>
      <c r="BU257" s="858">
        <v>0.27159693009493746</v>
      </c>
      <c r="BV257" s="246"/>
      <c r="BW257" s="163" t="str">
        <f t="shared" si="215"/>
        <v>E, &lt;PRL</v>
      </c>
      <c r="BX257" s="643" t="str">
        <f t="shared" si="187"/>
        <v>&lt;MDL</v>
      </c>
      <c r="BY257" s="142" t="s">
        <v>88</v>
      </c>
      <c r="BZ257" s="10"/>
      <c r="CA257" s="80">
        <v>1</v>
      </c>
      <c r="CB257" s="163" t="str">
        <f t="shared" si="199"/>
        <v xml:space="preserve">  </v>
      </c>
      <c r="CC257" s="643" t="s">
        <v>88</v>
      </c>
      <c r="CD257" s="189">
        <v>2.2517727744775614E-2</v>
      </c>
      <c r="CF257" s="174" t="str">
        <f t="shared" si="245"/>
        <v>E, &lt;PRL</v>
      </c>
      <c r="CG257" s="818" t="str">
        <f t="shared" si="188"/>
        <v>&lt;MDL</v>
      </c>
      <c r="CH257" s="896" t="s">
        <v>88</v>
      </c>
      <c r="CI257" s="8" t="s">
        <v>603</v>
      </c>
      <c r="CK257" s="163" t="str">
        <f t="shared" si="241"/>
        <v xml:space="preserve">  </v>
      </c>
      <c r="CL257" s="818" t="s">
        <v>88</v>
      </c>
      <c r="CM257" s="8" t="s">
        <v>603</v>
      </c>
      <c r="CO257" s="174" t="str">
        <f t="shared" si="228"/>
        <v xml:space="preserve">  </v>
      </c>
      <c r="CP257" s="818" t="s">
        <v>88</v>
      </c>
      <c r="CQ257" s="8" t="s">
        <v>603</v>
      </c>
      <c r="CR257" s="61"/>
    </row>
    <row r="258" spans="1:97" ht="15" x14ac:dyDescent="0.25">
      <c r="A258" s="906" t="s">
        <v>2324</v>
      </c>
      <c r="B258" s="425" t="s">
        <v>1430</v>
      </c>
      <c r="C258" s="219" t="s">
        <v>599</v>
      </c>
      <c r="D258" s="219">
        <v>9</v>
      </c>
      <c r="E258" s="471"/>
      <c r="F258" s="472">
        <v>1</v>
      </c>
      <c r="G258" s="419">
        <v>384121121402901</v>
      </c>
      <c r="H258" s="419">
        <v>201303281750</v>
      </c>
      <c r="I258" s="419"/>
      <c r="J258" s="305" t="s">
        <v>847</v>
      </c>
      <c r="K258" s="911" t="s">
        <v>887</v>
      </c>
      <c r="L258" s="414" t="s">
        <v>887</v>
      </c>
      <c r="M258" s="219" t="s">
        <v>887</v>
      </c>
      <c r="N258" s="219"/>
      <c r="O258" s="219"/>
      <c r="P258" s="304">
        <v>41361</v>
      </c>
      <c r="Q258" s="326">
        <v>0.74305555555555547</v>
      </c>
      <c r="R258" s="305" t="s">
        <v>886</v>
      </c>
      <c r="S258" s="582" t="s">
        <v>886</v>
      </c>
      <c r="T258" s="548">
        <v>129.5</v>
      </c>
      <c r="U258" s="492">
        <v>138.69999999999999</v>
      </c>
      <c r="V258" s="136">
        <f t="shared" si="190"/>
        <v>9.1999999999999886</v>
      </c>
      <c r="W258" s="528">
        <v>125</v>
      </c>
      <c r="X258" s="136">
        <f t="shared" si="191"/>
        <v>73.599999999999909</v>
      </c>
      <c r="Y258" s="643" t="str">
        <f t="shared" si="178"/>
        <v xml:space="preserve">  </v>
      </c>
      <c r="Z258" s="582" t="s">
        <v>886</v>
      </c>
      <c r="AA258" s="549">
        <v>132.5</v>
      </c>
      <c r="AB258" s="492">
        <v>141.19999999999999</v>
      </c>
      <c r="AC258" s="138">
        <f t="shared" si="192"/>
        <v>8.6999999999999886</v>
      </c>
      <c r="AD258" s="528">
        <v>125</v>
      </c>
      <c r="AE258" s="2">
        <v>69.599999999999909</v>
      </c>
      <c r="AF258" s="643" t="str">
        <f t="shared" si="179"/>
        <v xml:space="preserve">  </v>
      </c>
      <c r="AG258" s="582" t="s">
        <v>886</v>
      </c>
      <c r="AH258" s="549">
        <v>131.80000000000001</v>
      </c>
      <c r="AI258" s="492">
        <v>140.69999999999999</v>
      </c>
      <c r="AJ258" s="138">
        <f t="shared" si="194"/>
        <v>8.8999999999999773</v>
      </c>
      <c r="AK258" s="528">
        <v>125</v>
      </c>
      <c r="AL258" s="136">
        <f t="shared" ref="AL258:AL275" si="246">AJ258/(AK258/1000)</f>
        <v>71.199999999999818</v>
      </c>
      <c r="AM258" s="643" t="str">
        <f t="shared" si="177"/>
        <v xml:space="preserve">  </v>
      </c>
      <c r="AN258" s="192">
        <f t="shared" ref="AN258:AN275" si="247">AVERAGE(X258,AE258,AL258)</f>
        <v>71.466666666666541</v>
      </c>
      <c r="AO258" s="192">
        <f t="shared" ref="AO258:AO275" si="248">STDEV(X258,AE258,AL258)</f>
        <v>2.0132891827388728</v>
      </c>
      <c r="AP258" s="192">
        <f t="shared" si="229"/>
        <v>2.8171024012204429</v>
      </c>
      <c r="AQ258" s="42">
        <f t="shared" ref="AQ258:AQ275" si="249">COUNT(X258,AE258,AL258)</f>
        <v>3</v>
      </c>
      <c r="AR258" s="643" t="str">
        <f t="shared" si="180"/>
        <v xml:space="preserve">  </v>
      </c>
      <c r="AS258" s="42"/>
      <c r="AT258" s="23" t="s">
        <v>191</v>
      </c>
      <c r="AU258" s="23" t="s">
        <v>191</v>
      </c>
      <c r="AV258" s="23" t="s">
        <v>191</v>
      </c>
      <c r="AW258" s="162" t="str">
        <f t="shared" si="213"/>
        <v xml:space="preserve">  </v>
      </c>
      <c r="AX258" s="643" t="str">
        <f t="shared" si="181"/>
        <v xml:space="preserve">  </v>
      </c>
      <c r="AY258" s="23" t="s">
        <v>191</v>
      </c>
      <c r="AZ258" s="23" t="s">
        <v>191</v>
      </c>
      <c r="BA258" s="23" t="s">
        <v>191</v>
      </c>
      <c r="BB258" s="162" t="str">
        <f t="shared" si="214"/>
        <v xml:space="preserve">  </v>
      </c>
      <c r="BC258" s="643" t="str">
        <f t="shared" si="182"/>
        <v xml:space="preserve">  </v>
      </c>
      <c r="BD258" s="794" t="s">
        <v>191</v>
      </c>
      <c r="BE258" s="55"/>
      <c r="BF258" s="24">
        <v>2.4793343309825202</v>
      </c>
      <c r="BG258" s="24"/>
      <c r="BH258" s="162" t="str">
        <f t="shared" si="195"/>
        <v xml:space="preserve">  </v>
      </c>
      <c r="BI258" s="643" t="str">
        <f t="shared" si="184"/>
        <v xml:space="preserve">  </v>
      </c>
      <c r="BJ258" s="55"/>
      <c r="BK258" s="5">
        <v>0.20884790483497229</v>
      </c>
      <c r="BL258" s="5"/>
      <c r="BM258" s="162" t="str">
        <f t="shared" si="196"/>
        <v xml:space="preserve">  </v>
      </c>
      <c r="BN258" s="818" t="str">
        <f t="shared" si="185"/>
        <v xml:space="preserve">  </v>
      </c>
      <c r="BO258" s="942" t="str">
        <f t="shared" si="186"/>
        <v xml:space="preserve">  </v>
      </c>
      <c r="BP258" s="826">
        <f t="shared" ref="BP258:BP275" si="250">BK258/BF258*100</f>
        <v>8.4235474911610329</v>
      </c>
      <c r="BQ258" s="38">
        <v>381.1097184858624</v>
      </c>
      <c r="BR258" s="246"/>
      <c r="BS258" s="163" t="str">
        <f t="shared" si="197"/>
        <v xml:space="preserve">  </v>
      </c>
      <c r="BT258" s="818" t="str">
        <f t="shared" si="198"/>
        <v xml:space="preserve">  </v>
      </c>
      <c r="BU258" s="181">
        <f t="shared" ref="BU258:BU275" si="251">BQ258*(X258/1000)</f>
        <v>28.049675280559441</v>
      </c>
      <c r="BV258" s="246"/>
      <c r="BW258" s="163" t="str">
        <f t="shared" si="215"/>
        <v xml:space="preserve">  </v>
      </c>
      <c r="BX258" s="643" t="str">
        <f t="shared" si="187"/>
        <v xml:space="preserve">  </v>
      </c>
      <c r="BY258" s="2">
        <v>16.893273201982439</v>
      </c>
      <c r="BZ258" s="10"/>
      <c r="CA258" s="80">
        <v>1</v>
      </c>
      <c r="CB258" s="163" t="str">
        <f t="shared" si="199"/>
        <v xml:space="preserve">  </v>
      </c>
      <c r="CC258" s="643" t="str">
        <f t="shared" si="200"/>
        <v xml:space="preserve">  </v>
      </c>
      <c r="CD258" s="6">
        <f>BY258*(AE258/1000)</f>
        <v>1.1757718148579763</v>
      </c>
      <c r="CF258" s="174" t="str">
        <f t="shared" si="245"/>
        <v xml:space="preserve">  </v>
      </c>
      <c r="CG258" s="818" t="str">
        <f t="shared" si="188"/>
        <v xml:space="preserve">  </v>
      </c>
      <c r="CH258" s="829">
        <f t="shared" ref="CH258:CH275" si="252">BY258/BQ258*100</f>
        <v>4.4326534807611075</v>
      </c>
      <c r="CI258" s="11">
        <v>12.394819129585269</v>
      </c>
      <c r="CK258" s="163" t="str">
        <f t="shared" si="241"/>
        <v xml:space="preserve">  </v>
      </c>
      <c r="CL258" s="643" t="str">
        <f t="shared" si="202"/>
        <v xml:space="preserve">  </v>
      </c>
      <c r="CM258" s="102">
        <f t="shared" ref="CM258:CM263" si="253">CI258*(AL258/1000)</f>
        <v>0.88251112202646886</v>
      </c>
      <c r="CO258" s="174" t="str">
        <f t="shared" si="228"/>
        <v xml:space="preserve">  </v>
      </c>
      <c r="CP258" s="818" t="str">
        <f t="shared" si="189"/>
        <v xml:space="preserve">  </v>
      </c>
      <c r="CQ258" s="106">
        <f t="shared" ref="CQ258:CQ263" si="254">CI258/BQ258*100</f>
        <v>3.2522967870852302</v>
      </c>
      <c r="CR258" s="61">
        <f t="shared" ref="CR258:CR263" si="255">100*CM258/BU258</f>
        <v>3.1462436309846202</v>
      </c>
    </row>
    <row r="259" spans="1:97" ht="34.5" x14ac:dyDescent="0.25">
      <c r="A259" s="906" t="s">
        <v>2325</v>
      </c>
      <c r="B259" s="425" t="s">
        <v>1431</v>
      </c>
      <c r="C259" s="219" t="s">
        <v>599</v>
      </c>
      <c r="D259" s="219">
        <v>9</v>
      </c>
      <c r="E259" s="471"/>
      <c r="F259" s="472">
        <v>1</v>
      </c>
      <c r="G259" s="419">
        <v>11452900</v>
      </c>
      <c r="H259" s="419">
        <v>201304011410</v>
      </c>
      <c r="I259" s="419"/>
      <c r="J259" s="305" t="s">
        <v>867</v>
      </c>
      <c r="K259" s="926" t="s">
        <v>2616</v>
      </c>
      <c r="L259" s="415" t="s">
        <v>746</v>
      </c>
      <c r="M259" s="219" t="s">
        <v>48</v>
      </c>
      <c r="N259" s="219"/>
      <c r="O259" s="219"/>
      <c r="P259" s="304">
        <v>41365</v>
      </c>
      <c r="Q259" s="326">
        <v>0.59027777777777779</v>
      </c>
      <c r="R259" s="305" t="s">
        <v>916</v>
      </c>
      <c r="S259" s="582" t="s">
        <v>916</v>
      </c>
      <c r="T259" s="548">
        <v>132.80000000000001</v>
      </c>
      <c r="U259" s="492">
        <v>144.6</v>
      </c>
      <c r="V259" s="136">
        <f t="shared" si="190"/>
        <v>11.799999999999983</v>
      </c>
      <c r="W259" s="528">
        <v>450</v>
      </c>
      <c r="X259" s="136">
        <f t="shared" si="191"/>
        <v>26.222222222222182</v>
      </c>
      <c r="Y259" s="643" t="str">
        <f t="shared" si="178"/>
        <v xml:space="preserve">  </v>
      </c>
      <c r="Z259" s="582" t="s">
        <v>916</v>
      </c>
      <c r="AA259" s="549">
        <v>131.69999999999999</v>
      </c>
      <c r="AB259" s="492">
        <v>141.80000000000001</v>
      </c>
      <c r="AC259" s="138">
        <f t="shared" si="192"/>
        <v>10.100000000000023</v>
      </c>
      <c r="AD259" s="528">
        <v>450</v>
      </c>
      <c r="AE259" s="2">
        <v>22.444444444444496</v>
      </c>
      <c r="AF259" s="643" t="str">
        <f t="shared" si="179"/>
        <v xml:space="preserve">  </v>
      </c>
      <c r="AG259" s="582" t="s">
        <v>916</v>
      </c>
      <c r="AH259" s="549">
        <v>131.5</v>
      </c>
      <c r="AI259" s="492">
        <v>143.4</v>
      </c>
      <c r="AJ259" s="138">
        <f t="shared" si="194"/>
        <v>11.900000000000006</v>
      </c>
      <c r="AK259" s="528">
        <v>450</v>
      </c>
      <c r="AL259" s="136">
        <f t="shared" si="246"/>
        <v>26.444444444444457</v>
      </c>
      <c r="AM259" s="643" t="str">
        <f t="shared" si="177"/>
        <v xml:space="preserve">  </v>
      </c>
      <c r="AN259" s="192">
        <f t="shared" si="247"/>
        <v>25.037037037037049</v>
      </c>
      <c r="AO259" s="192">
        <f t="shared" si="248"/>
        <v>2.2479986526656703</v>
      </c>
      <c r="AP259" s="192">
        <f t="shared" si="229"/>
        <v>8.9786928434871403</v>
      </c>
      <c r="AQ259" s="42">
        <f t="shared" si="249"/>
        <v>3</v>
      </c>
      <c r="AR259" s="643" t="str">
        <f t="shared" si="180"/>
        <v xml:space="preserve">  </v>
      </c>
      <c r="AS259" s="42"/>
      <c r="AT259" s="23" t="s">
        <v>191</v>
      </c>
      <c r="AU259" s="23" t="s">
        <v>191</v>
      </c>
      <c r="AV259" s="23" t="s">
        <v>191</v>
      </c>
      <c r="AW259" s="162" t="str">
        <f t="shared" si="213"/>
        <v xml:space="preserve">  </v>
      </c>
      <c r="AX259" s="643" t="str">
        <f t="shared" si="181"/>
        <v xml:space="preserve">  </v>
      </c>
      <c r="AY259" s="23" t="s">
        <v>191</v>
      </c>
      <c r="AZ259" s="23" t="s">
        <v>191</v>
      </c>
      <c r="BA259" s="23" t="s">
        <v>191</v>
      </c>
      <c r="BB259" s="162" t="str">
        <f t="shared" si="214"/>
        <v xml:space="preserve">  </v>
      </c>
      <c r="BC259" s="643" t="str">
        <f t="shared" si="182"/>
        <v xml:space="preserve">  </v>
      </c>
      <c r="BD259" s="794" t="s">
        <v>191</v>
      </c>
      <c r="BE259" s="55"/>
      <c r="BF259" s="24">
        <v>2.6704613925482432</v>
      </c>
      <c r="BG259" s="24"/>
      <c r="BH259" s="162" t="str">
        <f t="shared" si="195"/>
        <v xml:space="preserve">  </v>
      </c>
      <c r="BI259" s="643" t="str">
        <f t="shared" si="184"/>
        <v xml:space="preserve">  </v>
      </c>
      <c r="BJ259" s="55"/>
      <c r="BK259" s="5">
        <v>0.48062819697382164</v>
      </c>
      <c r="BL259" s="5"/>
      <c r="BM259" s="162" t="str">
        <f t="shared" si="196"/>
        <v xml:space="preserve">  </v>
      </c>
      <c r="BN259" s="818" t="str">
        <f t="shared" si="185"/>
        <v xml:space="preserve">  </v>
      </c>
      <c r="BO259" s="942" t="str">
        <f t="shared" si="186"/>
        <v xml:space="preserve">  </v>
      </c>
      <c r="BP259" s="826">
        <f t="shared" si="250"/>
        <v>17.997945909833589</v>
      </c>
      <c r="BQ259" s="38">
        <v>358.20016254061659</v>
      </c>
      <c r="BR259" s="246"/>
      <c r="BS259" s="163" t="str">
        <f t="shared" si="197"/>
        <v xml:space="preserve">  </v>
      </c>
      <c r="BT259" s="818" t="str">
        <f t="shared" si="198"/>
        <v xml:space="preserve">  </v>
      </c>
      <c r="BU259" s="181">
        <f t="shared" si="251"/>
        <v>9.3928042621761545</v>
      </c>
      <c r="BV259" s="246"/>
      <c r="BW259" s="163" t="str">
        <f t="shared" si="215"/>
        <v xml:space="preserve">  </v>
      </c>
      <c r="BX259" s="643" t="str">
        <f t="shared" si="187"/>
        <v xml:space="preserve">  </v>
      </c>
      <c r="BY259" s="2">
        <v>28.408694599558796</v>
      </c>
      <c r="BZ259" s="10"/>
      <c r="CA259" s="80">
        <v>1</v>
      </c>
      <c r="CB259" s="163" t="str">
        <f t="shared" si="199"/>
        <v xml:space="preserve">  </v>
      </c>
      <c r="CC259" s="643" t="str">
        <f t="shared" si="200"/>
        <v xml:space="preserve">  </v>
      </c>
      <c r="CD259" s="6">
        <f>BY259*(AE259/1000)</f>
        <v>0.6376173676789878</v>
      </c>
      <c r="CF259" s="174" t="str">
        <f t="shared" si="245"/>
        <v xml:space="preserve">  </v>
      </c>
      <c r="CG259" s="818" t="str">
        <f t="shared" si="188"/>
        <v xml:space="preserve">  </v>
      </c>
      <c r="CH259" s="829">
        <f t="shared" si="252"/>
        <v>7.9309552508473562</v>
      </c>
      <c r="CI259" s="11">
        <v>11.843470973302781</v>
      </c>
      <c r="CK259" s="163" t="str">
        <f t="shared" si="241"/>
        <v xml:space="preserve">  </v>
      </c>
      <c r="CL259" s="643" t="str">
        <f t="shared" si="202"/>
        <v xml:space="preserve">  </v>
      </c>
      <c r="CM259" s="102">
        <f t="shared" si="253"/>
        <v>0.31319401018289589</v>
      </c>
      <c r="CO259" s="174" t="str">
        <f t="shared" si="228"/>
        <v xml:space="preserve">  </v>
      </c>
      <c r="CP259" s="818" t="str">
        <f t="shared" si="189"/>
        <v xml:space="preserve">  </v>
      </c>
      <c r="CQ259" s="106">
        <f t="shared" si="254"/>
        <v>3.3063834726651864</v>
      </c>
      <c r="CR259" s="61">
        <f t="shared" si="255"/>
        <v>3.3344036715860841</v>
      </c>
    </row>
    <row r="260" spans="1:97" ht="30" x14ac:dyDescent="0.25">
      <c r="A260" s="906" t="s">
        <v>2326</v>
      </c>
      <c r="B260" s="425" t="s">
        <v>1432</v>
      </c>
      <c r="C260" s="219" t="s">
        <v>599</v>
      </c>
      <c r="D260" s="219">
        <v>9</v>
      </c>
      <c r="E260" s="471"/>
      <c r="F260" s="472">
        <v>1</v>
      </c>
      <c r="G260" s="419">
        <v>11452600</v>
      </c>
      <c r="H260" s="419">
        <v>201304011540</v>
      </c>
      <c r="I260" s="419"/>
      <c r="J260" s="305" t="s">
        <v>862</v>
      </c>
      <c r="K260" s="926" t="s">
        <v>2614</v>
      </c>
      <c r="L260" s="413" t="s">
        <v>1694</v>
      </c>
      <c r="M260" s="219" t="s">
        <v>547</v>
      </c>
      <c r="N260" s="219"/>
      <c r="O260" s="219"/>
      <c r="P260" s="304">
        <v>41365</v>
      </c>
      <c r="Q260" s="326">
        <v>0.65277777777777779</v>
      </c>
      <c r="R260" s="305" t="s">
        <v>911</v>
      </c>
      <c r="S260" s="582" t="s">
        <v>911</v>
      </c>
      <c r="T260" s="549">
        <v>131</v>
      </c>
      <c r="U260" s="492">
        <v>135.4</v>
      </c>
      <c r="V260" s="136">
        <f t="shared" si="190"/>
        <v>4.4000000000000057</v>
      </c>
      <c r="W260" s="528">
        <v>450</v>
      </c>
      <c r="X260" s="136">
        <f t="shared" si="191"/>
        <v>9.777777777777791</v>
      </c>
      <c r="Y260" s="643" t="str">
        <f t="shared" si="178"/>
        <v xml:space="preserve">  </v>
      </c>
      <c r="Z260" s="582" t="s">
        <v>911</v>
      </c>
      <c r="AA260" s="549">
        <v>130.5</v>
      </c>
      <c r="AB260" s="492">
        <v>134.80000000000001</v>
      </c>
      <c r="AC260" s="138">
        <f t="shared" si="192"/>
        <v>4.3000000000000114</v>
      </c>
      <c r="AD260" s="528">
        <v>450</v>
      </c>
      <c r="AE260" s="2">
        <v>9.5555555555555802</v>
      </c>
      <c r="AF260" s="643" t="str">
        <f t="shared" si="179"/>
        <v xml:space="preserve">  </v>
      </c>
      <c r="AG260" s="582" t="s">
        <v>911</v>
      </c>
      <c r="AH260" s="549">
        <v>132.1</v>
      </c>
      <c r="AI260" s="492">
        <v>136.4</v>
      </c>
      <c r="AJ260" s="138">
        <f t="shared" si="194"/>
        <v>4.3000000000000114</v>
      </c>
      <c r="AK260" s="528">
        <v>450</v>
      </c>
      <c r="AL260" s="136">
        <f t="shared" si="246"/>
        <v>9.5555555555555802</v>
      </c>
      <c r="AM260" s="643" t="str">
        <f t="shared" si="177"/>
        <v xml:space="preserve">  </v>
      </c>
      <c r="AN260" s="192">
        <f t="shared" si="247"/>
        <v>9.6296296296296493</v>
      </c>
      <c r="AO260" s="192">
        <f t="shared" si="248"/>
        <v>0.12830005981991022</v>
      </c>
      <c r="AP260" s="192">
        <f t="shared" si="229"/>
        <v>1.3323467750529112</v>
      </c>
      <c r="AQ260" s="42">
        <f t="shared" si="249"/>
        <v>3</v>
      </c>
      <c r="AR260" s="643" t="str">
        <f t="shared" si="180"/>
        <v xml:space="preserve">  </v>
      </c>
      <c r="AS260" s="42"/>
      <c r="AT260" s="23" t="s">
        <v>191</v>
      </c>
      <c r="AU260" s="23" t="s">
        <v>191</v>
      </c>
      <c r="AV260" s="23" t="s">
        <v>191</v>
      </c>
      <c r="AW260" s="162" t="str">
        <f t="shared" si="213"/>
        <v xml:space="preserve">  </v>
      </c>
      <c r="AX260" s="643" t="str">
        <f t="shared" si="181"/>
        <v xml:space="preserve">  </v>
      </c>
      <c r="AY260" s="23" t="s">
        <v>191</v>
      </c>
      <c r="AZ260" s="23" t="s">
        <v>191</v>
      </c>
      <c r="BA260" s="23" t="s">
        <v>191</v>
      </c>
      <c r="BB260" s="162" t="str">
        <f t="shared" si="214"/>
        <v xml:space="preserve">  </v>
      </c>
      <c r="BC260" s="643" t="str">
        <f t="shared" si="182"/>
        <v xml:space="preserve">  </v>
      </c>
      <c r="BD260" s="794" t="s">
        <v>191</v>
      </c>
      <c r="BE260" s="55"/>
      <c r="BF260" s="24">
        <v>1.0932297243896161</v>
      </c>
      <c r="BG260" s="24"/>
      <c r="BH260" s="162" t="str">
        <f t="shared" si="195"/>
        <v xml:space="preserve">  </v>
      </c>
      <c r="BI260" s="643" t="str">
        <f t="shared" si="184"/>
        <v xml:space="preserve">  </v>
      </c>
      <c r="BJ260" s="55"/>
      <c r="BK260" s="5">
        <v>5.7623979382178156E-2</v>
      </c>
      <c r="BL260" s="5"/>
      <c r="BM260" s="162" t="str">
        <f t="shared" si="196"/>
        <v xml:space="preserve">  </v>
      </c>
      <c r="BN260" s="818" t="str">
        <f t="shared" si="185"/>
        <v xml:space="preserve">  </v>
      </c>
      <c r="BO260" s="942" t="str">
        <f t="shared" si="186"/>
        <v xml:space="preserve">  </v>
      </c>
      <c r="BP260" s="826">
        <f t="shared" si="250"/>
        <v>5.2709854202282509</v>
      </c>
      <c r="BQ260" s="38">
        <v>222.23850939057007</v>
      </c>
      <c r="BR260" s="246"/>
      <c r="BS260" s="163" t="str">
        <f t="shared" si="197"/>
        <v xml:space="preserve">  </v>
      </c>
      <c r="BT260" s="818" t="str">
        <f t="shared" si="198"/>
        <v xml:space="preserve">  </v>
      </c>
      <c r="BU260" s="181">
        <f t="shared" si="251"/>
        <v>2.1729987584855772</v>
      </c>
      <c r="BV260" s="246"/>
      <c r="BW260" s="163" t="str">
        <f t="shared" si="215"/>
        <v>E, &lt;PRL</v>
      </c>
      <c r="BX260" s="643" t="str">
        <f t="shared" si="187"/>
        <v>E, &lt;RL</v>
      </c>
      <c r="BY260" s="2">
        <v>24.229719567947292</v>
      </c>
      <c r="BZ260" s="10">
        <v>0.3826805251795502</v>
      </c>
      <c r="CA260" s="80">
        <v>1</v>
      </c>
      <c r="CB260" s="163" t="str">
        <f t="shared" si="199"/>
        <v xml:space="preserve">  </v>
      </c>
      <c r="CC260" s="643" t="str">
        <f t="shared" si="200"/>
        <v xml:space="preserve">  </v>
      </c>
      <c r="CD260" s="6">
        <v>0.23152843142705182</v>
      </c>
      <c r="CE260" s="246">
        <v>3.6567250183823785E-3</v>
      </c>
      <c r="CF260" s="174" t="str">
        <f t="shared" si="245"/>
        <v xml:space="preserve">  </v>
      </c>
      <c r="CG260" s="818" t="str">
        <f t="shared" si="188"/>
        <v xml:space="preserve">  </v>
      </c>
      <c r="CH260" s="829">
        <f t="shared" si="252"/>
        <v>10.902574731260954</v>
      </c>
      <c r="CI260" s="11">
        <v>6.8789382081514567</v>
      </c>
      <c r="CK260" s="163" t="str">
        <f t="shared" si="241"/>
        <v xml:space="preserve">  </v>
      </c>
      <c r="CL260" s="643" t="str">
        <f t="shared" si="202"/>
        <v xml:space="preserve">  </v>
      </c>
      <c r="CM260" s="102">
        <f t="shared" si="253"/>
        <v>6.5732076211225204E-2</v>
      </c>
      <c r="CO260" s="174" t="str">
        <f t="shared" si="228"/>
        <v>E, &lt;PRL</v>
      </c>
      <c r="CP260" s="818" t="str">
        <f t="shared" si="189"/>
        <v>&lt;MDL</v>
      </c>
      <c r="CQ260" s="106">
        <f t="shared" si="254"/>
        <v>3.095295332485406</v>
      </c>
      <c r="CR260" s="61" t="s">
        <v>2618</v>
      </c>
    </row>
    <row r="261" spans="1:97" ht="15" x14ac:dyDescent="0.25">
      <c r="A261" s="906" t="s">
        <v>2327</v>
      </c>
      <c r="B261" s="425" t="s">
        <v>1433</v>
      </c>
      <c r="C261" s="219" t="s">
        <v>599</v>
      </c>
      <c r="D261" s="219">
        <v>9</v>
      </c>
      <c r="E261" s="471"/>
      <c r="F261" s="472">
        <v>1</v>
      </c>
      <c r="G261" s="419">
        <v>384339121433901</v>
      </c>
      <c r="H261" s="419">
        <v>201304011630</v>
      </c>
      <c r="I261" s="419"/>
      <c r="J261" s="305" t="s">
        <v>844</v>
      </c>
      <c r="K261" s="911" t="s">
        <v>881</v>
      </c>
      <c r="L261" s="414" t="s">
        <v>881</v>
      </c>
      <c r="M261" s="219" t="s">
        <v>881</v>
      </c>
      <c r="N261" s="219" t="s">
        <v>1725</v>
      </c>
      <c r="O261" s="219"/>
      <c r="P261" s="304">
        <v>41365</v>
      </c>
      <c r="Q261" s="326">
        <v>0.6875</v>
      </c>
      <c r="R261" s="305" t="s">
        <v>880</v>
      </c>
      <c r="S261" s="582" t="s">
        <v>880</v>
      </c>
      <c r="T261" s="548">
        <v>131.80000000000001</v>
      </c>
      <c r="U261" s="492">
        <v>140.4</v>
      </c>
      <c r="V261" s="136">
        <f t="shared" si="190"/>
        <v>8.5999999999999943</v>
      </c>
      <c r="W261" s="528">
        <v>300</v>
      </c>
      <c r="X261" s="136">
        <f t="shared" si="191"/>
        <v>28.66666666666665</v>
      </c>
      <c r="Y261" s="643" t="str">
        <f t="shared" si="178"/>
        <v xml:space="preserve">  </v>
      </c>
      <c r="Z261" s="582" t="s">
        <v>880</v>
      </c>
      <c r="AA261" s="549">
        <v>132</v>
      </c>
      <c r="AB261" s="492">
        <v>141.6</v>
      </c>
      <c r="AC261" s="138">
        <f t="shared" si="192"/>
        <v>9.5999999999999943</v>
      </c>
      <c r="AD261" s="528">
        <v>300</v>
      </c>
      <c r="AE261" s="2">
        <v>31.999999999999982</v>
      </c>
      <c r="AF261" s="643" t="str">
        <f t="shared" si="179"/>
        <v xml:space="preserve">  </v>
      </c>
      <c r="AG261" s="582" t="s">
        <v>880</v>
      </c>
      <c r="AH261" s="549">
        <v>129.9</v>
      </c>
      <c r="AI261" s="492">
        <v>136.5</v>
      </c>
      <c r="AJ261" s="138">
        <f t="shared" si="194"/>
        <v>6.5999999999999943</v>
      </c>
      <c r="AK261" s="528">
        <v>300</v>
      </c>
      <c r="AL261" s="136">
        <f t="shared" si="246"/>
        <v>21.999999999999982</v>
      </c>
      <c r="AM261" s="643" t="str">
        <f t="shared" si="177"/>
        <v xml:space="preserve">  </v>
      </c>
      <c r="AN261" s="192">
        <f t="shared" si="247"/>
        <v>27.555555555555539</v>
      </c>
      <c r="AO261" s="192">
        <f t="shared" si="248"/>
        <v>5.0917507721731496</v>
      </c>
      <c r="AP261" s="192">
        <f t="shared" si="229"/>
        <v>18.478127802241278</v>
      </c>
      <c r="AQ261" s="42">
        <f t="shared" si="249"/>
        <v>3</v>
      </c>
      <c r="AR261" s="643" t="str">
        <f t="shared" si="180"/>
        <v xml:space="preserve">  </v>
      </c>
      <c r="AS261" s="42"/>
      <c r="AT261" s="23" t="s">
        <v>191</v>
      </c>
      <c r="AU261" s="23" t="s">
        <v>191</v>
      </c>
      <c r="AV261" s="23" t="s">
        <v>191</v>
      </c>
      <c r="AW261" s="162" t="str">
        <f t="shared" si="213"/>
        <v xml:space="preserve">  </v>
      </c>
      <c r="AX261" s="643" t="str">
        <f t="shared" si="181"/>
        <v xml:space="preserve">  </v>
      </c>
      <c r="AY261" s="23" t="s">
        <v>191</v>
      </c>
      <c r="AZ261" s="23" t="s">
        <v>191</v>
      </c>
      <c r="BA261" s="23" t="s">
        <v>191</v>
      </c>
      <c r="BB261" s="162" t="str">
        <f t="shared" si="214"/>
        <v xml:space="preserve">  </v>
      </c>
      <c r="BC261" s="643" t="str">
        <f t="shared" si="182"/>
        <v xml:space="preserve">  </v>
      </c>
      <c r="BD261" s="794" t="s">
        <v>191</v>
      </c>
      <c r="BE261" s="55"/>
      <c r="BF261" s="24">
        <v>1.1662382261109443</v>
      </c>
      <c r="BG261" s="24"/>
      <c r="BH261" s="162" t="str">
        <f t="shared" si="195"/>
        <v xml:space="preserve">  </v>
      </c>
      <c r="BI261" s="643" t="str">
        <f t="shared" si="184"/>
        <v xml:space="preserve">  </v>
      </c>
      <c r="BJ261" s="55"/>
      <c r="BK261" s="5">
        <v>0.20528630820242566</v>
      </c>
      <c r="BL261" s="5"/>
      <c r="BM261" s="162" t="str">
        <f t="shared" si="196"/>
        <v xml:space="preserve">  </v>
      </c>
      <c r="BN261" s="818" t="str">
        <f t="shared" si="185"/>
        <v xml:space="preserve">  </v>
      </c>
      <c r="BO261" s="942" t="str">
        <f t="shared" si="186"/>
        <v xml:space="preserve">  </v>
      </c>
      <c r="BP261" s="826">
        <f t="shared" si="250"/>
        <v>17.60243349997145</v>
      </c>
      <c r="BQ261" s="38">
        <v>150.56390414009959</v>
      </c>
      <c r="BR261" s="246"/>
      <c r="BS261" s="163" t="str">
        <f t="shared" si="197"/>
        <v xml:space="preserve">  </v>
      </c>
      <c r="BT261" s="818" t="str">
        <f t="shared" si="198"/>
        <v xml:space="preserve">  </v>
      </c>
      <c r="BU261" s="181">
        <f t="shared" si="251"/>
        <v>4.3161652520161855</v>
      </c>
      <c r="BV261" s="246"/>
      <c r="BW261" s="163" t="str">
        <f t="shared" si="215"/>
        <v xml:space="preserve">  </v>
      </c>
      <c r="BX261" s="643" t="str">
        <f t="shared" si="187"/>
        <v xml:space="preserve">  </v>
      </c>
      <c r="BY261" s="2">
        <v>29.825163431181167</v>
      </c>
      <c r="BZ261" s="10"/>
      <c r="CA261" s="80">
        <v>1</v>
      </c>
      <c r="CB261" s="163" t="str">
        <f t="shared" si="199"/>
        <v xml:space="preserve">  </v>
      </c>
      <c r="CC261" s="643" t="str">
        <f t="shared" si="200"/>
        <v xml:space="preserve">  </v>
      </c>
      <c r="CD261" s="6">
        <f t="shared" ref="CD261:CD267" si="256">BY261*(AE261/1000)</f>
        <v>0.95440522979779674</v>
      </c>
      <c r="CF261" s="174" t="str">
        <f t="shared" si="245"/>
        <v xml:space="preserve">  </v>
      </c>
      <c r="CG261" s="818" t="str">
        <f t="shared" si="188"/>
        <v xml:space="preserve">  </v>
      </c>
      <c r="CH261" s="829">
        <f t="shared" si="252"/>
        <v>19.808973207435479</v>
      </c>
      <c r="CI261" s="11">
        <v>6.3798779852071394</v>
      </c>
      <c r="CK261" s="163" t="str">
        <f t="shared" si="241"/>
        <v xml:space="preserve">  </v>
      </c>
      <c r="CL261" s="643" t="str">
        <f t="shared" si="202"/>
        <v xml:space="preserve">  </v>
      </c>
      <c r="CM261" s="102">
        <f t="shared" si="253"/>
        <v>0.14035731567455695</v>
      </c>
      <c r="CO261" s="174" t="str">
        <f t="shared" si="228"/>
        <v>E, &lt;PRL</v>
      </c>
      <c r="CP261" s="818" t="str">
        <f t="shared" si="189"/>
        <v>E, &lt;RL</v>
      </c>
      <c r="CQ261" s="106">
        <f t="shared" si="254"/>
        <v>4.2373223659707095</v>
      </c>
      <c r="CR261" s="61">
        <f t="shared" si="255"/>
        <v>3.2518985599310093</v>
      </c>
    </row>
    <row r="262" spans="1:97" ht="15" x14ac:dyDescent="0.25">
      <c r="A262" s="906" t="s">
        <v>2328</v>
      </c>
      <c r="B262" s="425" t="s">
        <v>1434</v>
      </c>
      <c r="C262" s="219" t="s">
        <v>599</v>
      </c>
      <c r="D262" s="219">
        <v>9</v>
      </c>
      <c r="E262" s="471"/>
      <c r="F262" s="472">
        <v>1</v>
      </c>
      <c r="G262" s="419">
        <v>384332121430301</v>
      </c>
      <c r="H262" s="419">
        <v>201304011700</v>
      </c>
      <c r="I262" s="419"/>
      <c r="J262" s="305" t="s">
        <v>849</v>
      </c>
      <c r="K262" s="911" t="s">
        <v>891</v>
      </c>
      <c r="L262" s="414" t="s">
        <v>891</v>
      </c>
      <c r="M262" s="219" t="s">
        <v>1726</v>
      </c>
      <c r="N262" s="219" t="s">
        <v>891</v>
      </c>
      <c r="O262" s="219"/>
      <c r="P262" s="304">
        <v>41365</v>
      </c>
      <c r="Q262" s="326">
        <v>0.70833333333333337</v>
      </c>
      <c r="R262" s="305" t="s">
        <v>890</v>
      </c>
      <c r="S262" s="582" t="s">
        <v>890</v>
      </c>
      <c r="T262" s="548">
        <v>131.19999999999999</v>
      </c>
      <c r="U262" s="492">
        <v>140.69999999999999</v>
      </c>
      <c r="V262" s="136">
        <f t="shared" si="190"/>
        <v>9.5</v>
      </c>
      <c r="W262" s="528">
        <v>450</v>
      </c>
      <c r="X262" s="136">
        <f t="shared" si="191"/>
        <v>21.111111111111111</v>
      </c>
      <c r="Y262" s="643" t="str">
        <f t="shared" si="178"/>
        <v xml:space="preserve">  </v>
      </c>
      <c r="Z262" s="582" t="s">
        <v>890</v>
      </c>
      <c r="AA262" s="549">
        <v>130.6</v>
      </c>
      <c r="AB262" s="492">
        <v>141.4</v>
      </c>
      <c r="AC262" s="138">
        <f t="shared" si="192"/>
        <v>10.800000000000011</v>
      </c>
      <c r="AD262" s="528">
        <v>450</v>
      </c>
      <c r="AE262" s="2">
        <v>24.000000000000025</v>
      </c>
      <c r="AF262" s="643" t="str">
        <f t="shared" si="179"/>
        <v xml:space="preserve">  </v>
      </c>
      <c r="AG262" s="582" t="s">
        <v>890</v>
      </c>
      <c r="AH262" s="549">
        <v>131.19999999999999</v>
      </c>
      <c r="AI262" s="492">
        <v>139.1</v>
      </c>
      <c r="AJ262" s="138">
        <f t="shared" si="194"/>
        <v>7.9000000000000057</v>
      </c>
      <c r="AK262" s="528">
        <v>450</v>
      </c>
      <c r="AL262" s="136">
        <f t="shared" si="246"/>
        <v>17.555555555555568</v>
      </c>
      <c r="AM262" s="643" t="str">
        <f t="shared" si="177"/>
        <v xml:space="preserve">  </v>
      </c>
      <c r="AN262" s="192">
        <f t="shared" si="247"/>
        <v>20.8888888888889</v>
      </c>
      <c r="AO262" s="192">
        <f t="shared" si="248"/>
        <v>3.2279642325186546</v>
      </c>
      <c r="AP262" s="192">
        <f t="shared" si="229"/>
        <v>15.453020262057382</v>
      </c>
      <c r="AQ262" s="42">
        <f t="shared" si="249"/>
        <v>3</v>
      </c>
      <c r="AR262" s="643" t="str">
        <f t="shared" si="180"/>
        <v xml:space="preserve">  </v>
      </c>
      <c r="AS262" s="42"/>
      <c r="AT262" s="23" t="s">
        <v>191</v>
      </c>
      <c r="AU262" s="23" t="s">
        <v>191</v>
      </c>
      <c r="AV262" s="23" t="s">
        <v>191</v>
      </c>
      <c r="AW262" s="162" t="str">
        <f t="shared" si="213"/>
        <v xml:space="preserve">  </v>
      </c>
      <c r="AX262" s="643" t="str">
        <f t="shared" si="181"/>
        <v xml:space="preserve">  </v>
      </c>
      <c r="AY262" s="23" t="s">
        <v>191</v>
      </c>
      <c r="AZ262" s="23" t="s">
        <v>191</v>
      </c>
      <c r="BA262" s="23" t="s">
        <v>191</v>
      </c>
      <c r="BB262" s="162" t="str">
        <f t="shared" si="214"/>
        <v xml:space="preserve">  </v>
      </c>
      <c r="BC262" s="643" t="str">
        <f t="shared" si="182"/>
        <v xml:space="preserve">  </v>
      </c>
      <c r="BD262" s="794" t="s">
        <v>191</v>
      </c>
      <c r="BE262" s="55"/>
      <c r="BF262" s="24">
        <v>1.5836855205502072</v>
      </c>
      <c r="BG262" s="24"/>
      <c r="BH262" s="162" t="str">
        <f t="shared" si="195"/>
        <v xml:space="preserve">  </v>
      </c>
      <c r="BI262" s="643" t="str">
        <f t="shared" si="184"/>
        <v xml:space="preserve">  </v>
      </c>
      <c r="BJ262" s="55"/>
      <c r="BK262" s="5">
        <v>8.4351429286506602E-2</v>
      </c>
      <c r="BL262" s="5"/>
      <c r="BM262" s="162" t="str">
        <f t="shared" si="196"/>
        <v xml:space="preserve">  </v>
      </c>
      <c r="BN262" s="818" t="str">
        <f t="shared" si="185"/>
        <v xml:space="preserve">  </v>
      </c>
      <c r="BO262" s="942" t="str">
        <f t="shared" si="186"/>
        <v xml:space="preserve">  </v>
      </c>
      <c r="BP262" s="826">
        <f t="shared" si="250"/>
        <v>5.3262739471913001</v>
      </c>
      <c r="BQ262" s="38">
        <v>189.33689276131526</v>
      </c>
      <c r="BR262" s="246"/>
      <c r="BS262" s="163" t="str">
        <f t="shared" si="197"/>
        <v xml:space="preserve">  </v>
      </c>
      <c r="BT262" s="818" t="str">
        <f t="shared" si="198"/>
        <v xml:space="preserve">  </v>
      </c>
      <c r="BU262" s="181">
        <f t="shared" si="251"/>
        <v>3.9971121805166554</v>
      </c>
      <c r="BV262" s="246"/>
      <c r="BW262" s="163" t="str">
        <f t="shared" si="215"/>
        <v xml:space="preserve">  </v>
      </c>
      <c r="BX262" s="643" t="str">
        <f t="shared" si="187"/>
        <v xml:space="preserve">  </v>
      </c>
      <c r="BY262" s="2">
        <v>16.447243448908392</v>
      </c>
      <c r="BZ262" s="10"/>
      <c r="CA262" s="80">
        <v>1</v>
      </c>
      <c r="CB262" s="163" t="str">
        <f t="shared" si="199"/>
        <v xml:space="preserve">  </v>
      </c>
      <c r="CC262" s="643" t="str">
        <f t="shared" si="200"/>
        <v xml:space="preserve">  </v>
      </c>
      <c r="CD262" s="6">
        <f t="shared" si="256"/>
        <v>0.3947338427738018</v>
      </c>
      <c r="CF262" s="174" t="str">
        <f t="shared" si="245"/>
        <v xml:space="preserve">  </v>
      </c>
      <c r="CG262" s="818" t="str">
        <f t="shared" si="188"/>
        <v xml:space="preserve">  </v>
      </c>
      <c r="CH262" s="829">
        <f t="shared" si="252"/>
        <v>8.6867610474850068</v>
      </c>
      <c r="CI262" s="11">
        <v>4.9776263221754045</v>
      </c>
      <c r="CK262" s="163" t="str">
        <f t="shared" si="241"/>
        <v xml:space="preserve">  </v>
      </c>
      <c r="CL262" s="643" t="str">
        <f t="shared" si="202"/>
        <v xml:space="preserve">  </v>
      </c>
      <c r="CM262" s="102">
        <f t="shared" si="253"/>
        <v>8.7384995433746046E-2</v>
      </c>
      <c r="CO262" s="174" t="str">
        <f t="shared" si="228"/>
        <v>E, &lt;PRL</v>
      </c>
      <c r="CP262" s="818" t="str">
        <f t="shared" si="189"/>
        <v>&lt;MDL</v>
      </c>
      <c r="CQ262" s="106">
        <f t="shared" si="254"/>
        <v>2.6289785628046487</v>
      </c>
      <c r="CR262" s="61">
        <f t="shared" si="255"/>
        <v>2.1862032259112354</v>
      </c>
    </row>
    <row r="263" spans="1:97" ht="15" x14ac:dyDescent="0.25">
      <c r="A263" s="906" t="s">
        <v>2329</v>
      </c>
      <c r="B263" s="425" t="s">
        <v>1435</v>
      </c>
      <c r="C263" s="219" t="s">
        <v>599</v>
      </c>
      <c r="D263" s="219">
        <v>7</v>
      </c>
      <c r="E263" s="471"/>
      <c r="F263" s="472">
        <v>1</v>
      </c>
      <c r="G263" s="419">
        <v>384305121425801</v>
      </c>
      <c r="H263" s="419">
        <v>201304011730</v>
      </c>
      <c r="I263" s="419"/>
      <c r="J263" s="305" t="s">
        <v>855</v>
      </c>
      <c r="K263" s="911" t="s">
        <v>902</v>
      </c>
      <c r="L263" s="414" t="s">
        <v>902</v>
      </c>
      <c r="M263" s="219" t="s">
        <v>1727</v>
      </c>
      <c r="N263" s="219" t="s">
        <v>902</v>
      </c>
      <c r="O263" s="219"/>
      <c r="P263" s="304">
        <v>41365</v>
      </c>
      <c r="Q263" s="326">
        <v>0.72916666666666663</v>
      </c>
      <c r="R263" s="305" t="s">
        <v>901</v>
      </c>
      <c r="S263" s="582" t="s">
        <v>901</v>
      </c>
      <c r="T263" s="548">
        <v>122.2</v>
      </c>
      <c r="U263" s="492">
        <v>131.30000000000001</v>
      </c>
      <c r="V263" s="136">
        <f t="shared" si="190"/>
        <v>9.1000000000000085</v>
      </c>
      <c r="W263" s="528">
        <v>300</v>
      </c>
      <c r="X263" s="136">
        <f t="shared" si="191"/>
        <v>30.333333333333364</v>
      </c>
      <c r="Y263" s="643" t="str">
        <f t="shared" si="178"/>
        <v xml:space="preserve">  </v>
      </c>
      <c r="Z263" s="582" t="s">
        <v>901</v>
      </c>
      <c r="AA263" s="549">
        <v>123.8</v>
      </c>
      <c r="AB263" s="492">
        <v>140.19999999999999</v>
      </c>
      <c r="AC263" s="138">
        <f t="shared" si="192"/>
        <v>16.399999999999991</v>
      </c>
      <c r="AD263" s="528">
        <v>450</v>
      </c>
      <c r="AE263" s="2">
        <v>36.444444444444422</v>
      </c>
      <c r="AF263" s="643" t="str">
        <f t="shared" si="179"/>
        <v xml:space="preserve">  </v>
      </c>
      <c r="AG263" s="582" t="s">
        <v>901</v>
      </c>
      <c r="AH263" s="549">
        <v>124.6</v>
      </c>
      <c r="AI263" s="492">
        <v>136.6</v>
      </c>
      <c r="AJ263" s="138">
        <f t="shared" si="194"/>
        <v>12</v>
      </c>
      <c r="AK263" s="528">
        <v>300</v>
      </c>
      <c r="AL263" s="136">
        <f t="shared" si="246"/>
        <v>40</v>
      </c>
      <c r="AM263" s="643" t="str">
        <f t="shared" si="177"/>
        <v xml:space="preserve">  </v>
      </c>
      <c r="AN263" s="192">
        <f t="shared" si="247"/>
        <v>35.592592592592595</v>
      </c>
      <c r="AO263" s="192">
        <f t="shared" si="248"/>
        <v>4.889309746195126</v>
      </c>
      <c r="AP263" s="192">
        <f t="shared" si="229"/>
        <v>13.736874416989428</v>
      </c>
      <c r="AQ263" s="42">
        <f t="shared" si="249"/>
        <v>3</v>
      </c>
      <c r="AR263" s="643" t="str">
        <f t="shared" si="180"/>
        <v xml:space="preserve">  </v>
      </c>
      <c r="AS263" s="42"/>
      <c r="AT263" s="23" t="s">
        <v>191</v>
      </c>
      <c r="AU263" s="23" t="s">
        <v>191</v>
      </c>
      <c r="AV263" s="23" t="s">
        <v>191</v>
      </c>
      <c r="AW263" s="162" t="str">
        <f t="shared" si="213"/>
        <v xml:space="preserve">  </v>
      </c>
      <c r="AX263" s="643" t="str">
        <f t="shared" si="181"/>
        <v xml:space="preserve">  </v>
      </c>
      <c r="AY263" s="23" t="s">
        <v>191</v>
      </c>
      <c r="AZ263" s="23" t="s">
        <v>191</v>
      </c>
      <c r="BA263" s="23" t="s">
        <v>191</v>
      </c>
      <c r="BB263" s="162" t="str">
        <f t="shared" si="214"/>
        <v xml:space="preserve">  </v>
      </c>
      <c r="BC263" s="643" t="str">
        <f t="shared" si="182"/>
        <v xml:space="preserve">  </v>
      </c>
      <c r="BD263" s="794" t="s">
        <v>191</v>
      </c>
      <c r="BE263" s="55"/>
      <c r="BF263" s="24">
        <v>1.2131780104890968</v>
      </c>
      <c r="BG263" s="24"/>
      <c r="BH263" s="162" t="str">
        <f t="shared" si="195"/>
        <v xml:space="preserve">  </v>
      </c>
      <c r="BI263" s="643" t="str">
        <f t="shared" si="184"/>
        <v xml:space="preserve">  </v>
      </c>
      <c r="BJ263" s="55"/>
      <c r="BK263" s="5">
        <v>7.5112372154631915E-2</v>
      </c>
      <c r="BL263" s="5"/>
      <c r="BM263" s="162" t="str">
        <f t="shared" si="196"/>
        <v xml:space="preserve">  </v>
      </c>
      <c r="BN263" s="818" t="str">
        <f t="shared" si="185"/>
        <v xml:space="preserve">  </v>
      </c>
      <c r="BO263" s="942" t="str">
        <f t="shared" si="186"/>
        <v xml:space="preserve">  </v>
      </c>
      <c r="BP263" s="826">
        <f t="shared" si="250"/>
        <v>6.1913727008907875</v>
      </c>
      <c r="BQ263" s="21">
        <v>197.58391561526142</v>
      </c>
      <c r="BR263" s="246"/>
      <c r="BS263" s="163" t="str">
        <f t="shared" si="197"/>
        <v xml:space="preserve">  </v>
      </c>
      <c r="BT263" s="818" t="str">
        <f t="shared" si="198"/>
        <v xml:space="preserve">  </v>
      </c>
      <c r="BU263" s="10">
        <f t="shared" si="251"/>
        <v>5.9933787736629363</v>
      </c>
      <c r="BV263" s="246"/>
      <c r="BW263" s="163" t="str">
        <f t="shared" si="215"/>
        <v xml:space="preserve">  </v>
      </c>
      <c r="BX263" s="643" t="str">
        <f t="shared" si="187"/>
        <v xml:space="preserve">  </v>
      </c>
      <c r="BY263" s="2">
        <v>11.126841547430164</v>
      </c>
      <c r="BZ263" s="10"/>
      <c r="CA263" s="80">
        <v>1</v>
      </c>
      <c r="CB263" s="163" t="str">
        <f t="shared" si="199"/>
        <v xml:space="preserve">  </v>
      </c>
      <c r="CC263" s="643" t="str">
        <f t="shared" si="200"/>
        <v xml:space="preserve">  </v>
      </c>
      <c r="CD263" s="6">
        <f t="shared" si="256"/>
        <v>0.40551155861745458</v>
      </c>
      <c r="CF263" s="174" t="str">
        <f t="shared" si="245"/>
        <v xml:space="preserve">  </v>
      </c>
      <c r="CG263" s="818" t="str">
        <f t="shared" si="188"/>
        <v xml:space="preserve">  </v>
      </c>
      <c r="CH263" s="829">
        <f t="shared" si="252"/>
        <v>5.6314510787894951</v>
      </c>
      <c r="CI263" s="11">
        <v>3.7409284549623614</v>
      </c>
      <c r="CK263" s="163" t="str">
        <f t="shared" si="241"/>
        <v xml:space="preserve">  </v>
      </c>
      <c r="CL263" s="643" t="str">
        <f t="shared" si="202"/>
        <v xml:space="preserve">  </v>
      </c>
      <c r="CM263" s="102">
        <f t="shared" si="253"/>
        <v>0.14963713819849445</v>
      </c>
      <c r="CO263" s="174" t="str">
        <f t="shared" si="228"/>
        <v>E, &lt;PRL</v>
      </c>
      <c r="CP263" s="818" t="str">
        <f t="shared" si="189"/>
        <v>E, &lt;RL</v>
      </c>
      <c r="CQ263" s="106">
        <f t="shared" si="254"/>
        <v>1.8933365316267734</v>
      </c>
      <c r="CR263" s="61">
        <f t="shared" si="255"/>
        <v>2.4967075142331052</v>
      </c>
    </row>
    <row r="264" spans="1:97" ht="15" x14ac:dyDescent="0.25">
      <c r="A264" s="906" t="s">
        <v>2330</v>
      </c>
      <c r="B264" s="421" t="s">
        <v>1436</v>
      </c>
      <c r="C264" s="310" t="s">
        <v>600</v>
      </c>
      <c r="D264" s="310">
        <v>7</v>
      </c>
      <c r="E264" s="471"/>
      <c r="F264" s="472">
        <v>4</v>
      </c>
      <c r="G264" s="309">
        <v>384305121425801</v>
      </c>
      <c r="H264" s="309">
        <v>201304011735</v>
      </c>
      <c r="I264" s="309"/>
      <c r="J264" s="341" t="s">
        <v>856</v>
      </c>
      <c r="K264" s="919" t="s">
        <v>902</v>
      </c>
      <c r="L264" s="432" t="s">
        <v>902</v>
      </c>
      <c r="M264" s="310" t="s">
        <v>1727</v>
      </c>
      <c r="N264" s="310" t="s">
        <v>902</v>
      </c>
      <c r="O264" s="310" t="s">
        <v>45</v>
      </c>
      <c r="P264" s="373">
        <v>41365</v>
      </c>
      <c r="Q264" s="327">
        <v>0.73263888888888884</v>
      </c>
      <c r="R264" s="310" t="s">
        <v>903</v>
      </c>
      <c r="S264" s="582" t="s">
        <v>903</v>
      </c>
      <c r="T264" s="550">
        <v>124.8</v>
      </c>
      <c r="U264" s="494">
        <v>136.6</v>
      </c>
      <c r="V264" s="311">
        <f t="shared" si="190"/>
        <v>11.799999999999997</v>
      </c>
      <c r="W264" s="529">
        <v>300</v>
      </c>
      <c r="X264" s="311">
        <f t="shared" si="191"/>
        <v>39.333333333333329</v>
      </c>
      <c r="Y264" s="643" t="str">
        <f t="shared" si="178"/>
        <v xml:space="preserve">  </v>
      </c>
      <c r="Z264" s="582" t="s">
        <v>903</v>
      </c>
      <c r="AA264" s="551">
        <v>125.7</v>
      </c>
      <c r="AB264" s="494">
        <v>137.9</v>
      </c>
      <c r="AC264" s="317">
        <f t="shared" si="192"/>
        <v>12.200000000000003</v>
      </c>
      <c r="AD264" s="529">
        <v>300</v>
      </c>
      <c r="AE264" s="354">
        <v>40.666666666666679</v>
      </c>
      <c r="AF264" s="643" t="str">
        <f t="shared" si="179"/>
        <v xml:space="preserve">  </v>
      </c>
      <c r="AG264" s="582" t="s">
        <v>903</v>
      </c>
      <c r="AH264" s="551">
        <v>133.30000000000001</v>
      </c>
      <c r="AI264" s="494">
        <v>145.30000000000001</v>
      </c>
      <c r="AJ264" s="317">
        <f t="shared" si="194"/>
        <v>12</v>
      </c>
      <c r="AK264" s="529">
        <v>300</v>
      </c>
      <c r="AL264" s="311">
        <f t="shared" si="246"/>
        <v>40</v>
      </c>
      <c r="AM264" s="643" t="str">
        <f t="shared" si="177"/>
        <v xml:space="preserve">  </v>
      </c>
      <c r="AN264" s="344">
        <f t="shared" si="247"/>
        <v>40</v>
      </c>
      <c r="AO264" s="344">
        <f t="shared" si="248"/>
        <v>0.66666666666667496</v>
      </c>
      <c r="AP264" s="344">
        <f t="shared" si="229"/>
        <v>1.6666666666666874</v>
      </c>
      <c r="AQ264" s="495">
        <f t="shared" si="249"/>
        <v>3</v>
      </c>
      <c r="AR264" s="643" t="str">
        <f t="shared" si="180"/>
        <v xml:space="preserve">  </v>
      </c>
      <c r="AS264" s="495"/>
      <c r="AT264" s="72" t="s">
        <v>191</v>
      </c>
      <c r="AU264" s="72" t="s">
        <v>191</v>
      </c>
      <c r="AV264" s="72" t="s">
        <v>191</v>
      </c>
      <c r="AW264" s="162" t="str">
        <f t="shared" si="213"/>
        <v xml:space="preserve">  </v>
      </c>
      <c r="AX264" s="643" t="str">
        <f t="shared" si="181"/>
        <v xml:space="preserve">  </v>
      </c>
      <c r="AY264" s="72" t="s">
        <v>191</v>
      </c>
      <c r="AZ264" s="72" t="s">
        <v>191</v>
      </c>
      <c r="BA264" s="72" t="s">
        <v>191</v>
      </c>
      <c r="BB264" s="162" t="str">
        <f t="shared" si="214"/>
        <v xml:space="preserve">  </v>
      </c>
      <c r="BC264" s="643" t="str">
        <f t="shared" si="182"/>
        <v xml:space="preserve">  </v>
      </c>
      <c r="BD264" s="795" t="s">
        <v>191</v>
      </c>
      <c r="BE264" s="251"/>
      <c r="BF264" s="345">
        <v>1.1287909701436909</v>
      </c>
      <c r="BG264" s="345"/>
      <c r="BH264" s="162" t="str">
        <f t="shared" si="195"/>
        <v xml:space="preserve">  </v>
      </c>
      <c r="BI264" s="643" t="str">
        <f t="shared" si="184"/>
        <v xml:space="preserve">  </v>
      </c>
      <c r="BJ264" s="251"/>
      <c r="BK264" s="348">
        <v>9.0895930413355669E-2</v>
      </c>
      <c r="BL264" s="348"/>
      <c r="BM264" s="162" t="str">
        <f t="shared" si="196"/>
        <v xml:space="preserve">  </v>
      </c>
      <c r="BN264" s="818" t="str">
        <f t="shared" si="185"/>
        <v xml:space="preserve">  </v>
      </c>
      <c r="BO264" s="942" t="str">
        <f t="shared" si="186"/>
        <v xml:space="preserve">  </v>
      </c>
      <c r="BP264" s="827">
        <f t="shared" si="250"/>
        <v>8.0525033259067396</v>
      </c>
      <c r="BQ264" s="342">
        <v>163.03455650076481</v>
      </c>
      <c r="BR264" s="274"/>
      <c r="BS264" s="163" t="str">
        <f t="shared" si="197"/>
        <v xml:space="preserve">  </v>
      </c>
      <c r="BT264" s="818" t="str">
        <f t="shared" si="198"/>
        <v xml:space="preserve">  </v>
      </c>
      <c r="BU264" s="350">
        <f t="shared" si="251"/>
        <v>6.4126925556967489</v>
      </c>
      <c r="BV264" s="274"/>
      <c r="BW264" s="163" t="str">
        <f t="shared" si="215"/>
        <v xml:space="preserve">  </v>
      </c>
      <c r="BX264" s="643" t="str">
        <f t="shared" si="187"/>
        <v xml:space="preserve">  </v>
      </c>
      <c r="BY264" s="354">
        <v>10.690951445029034</v>
      </c>
      <c r="BZ264" s="350"/>
      <c r="CA264" s="254">
        <v>1</v>
      </c>
      <c r="CB264" s="163" t="str">
        <f t="shared" si="199"/>
        <v xml:space="preserve">  </v>
      </c>
      <c r="CC264" s="643" t="str">
        <f t="shared" si="200"/>
        <v xml:space="preserve">  </v>
      </c>
      <c r="CD264" s="316">
        <f t="shared" si="256"/>
        <v>0.43476535876451416</v>
      </c>
      <c r="CE264" s="274"/>
      <c r="CF264" s="174" t="str">
        <f t="shared" si="245"/>
        <v xml:space="preserve">  </v>
      </c>
      <c r="CG264" s="818" t="str">
        <f t="shared" si="188"/>
        <v xml:space="preserve">  </v>
      </c>
      <c r="CH264" s="894">
        <f t="shared" si="252"/>
        <v>6.5574757121990164</v>
      </c>
      <c r="CI264" s="315"/>
      <c r="CJ264" s="352"/>
      <c r="CK264" s="163"/>
      <c r="CL264" s="643"/>
      <c r="CM264" s="315" t="s">
        <v>817</v>
      </c>
      <c r="CN264" s="352"/>
      <c r="CO264" s="174" t="str">
        <f t="shared" si="228"/>
        <v xml:space="preserve">  </v>
      </c>
      <c r="CP264" s="818" t="str">
        <f t="shared" si="189"/>
        <v xml:space="preserve">  </v>
      </c>
      <c r="CQ264" s="315" t="s">
        <v>817</v>
      </c>
      <c r="CR264" s="347"/>
      <c r="CS264" s="274"/>
    </row>
    <row r="265" spans="1:97" ht="15" x14ac:dyDescent="0.25">
      <c r="A265" s="906" t="s">
        <v>2331</v>
      </c>
      <c r="B265" s="425" t="s">
        <v>1437</v>
      </c>
      <c r="C265" s="219" t="s">
        <v>599</v>
      </c>
      <c r="D265" s="219">
        <v>9</v>
      </c>
      <c r="E265" s="471"/>
      <c r="F265" s="472">
        <v>1</v>
      </c>
      <c r="G265" s="419">
        <v>384201121424401</v>
      </c>
      <c r="H265" s="419">
        <v>201304021200</v>
      </c>
      <c r="I265" s="419"/>
      <c r="J265" s="305" t="s">
        <v>873</v>
      </c>
      <c r="K265" s="911" t="s">
        <v>928</v>
      </c>
      <c r="L265" s="414" t="s">
        <v>928</v>
      </c>
      <c r="M265" s="219" t="s">
        <v>928</v>
      </c>
      <c r="N265" s="219"/>
      <c r="O265" s="219"/>
      <c r="P265" s="304">
        <v>41366</v>
      </c>
      <c r="Q265" s="326">
        <v>0.5</v>
      </c>
      <c r="R265" s="305" t="s">
        <v>927</v>
      </c>
      <c r="S265" s="582" t="s">
        <v>927</v>
      </c>
      <c r="T265" s="548">
        <v>125.1</v>
      </c>
      <c r="U265" s="492">
        <v>129.39999999999998</v>
      </c>
      <c r="V265" s="136">
        <f t="shared" si="190"/>
        <v>4.2999999999999829</v>
      </c>
      <c r="W265" s="528">
        <v>375</v>
      </c>
      <c r="X265" s="136">
        <f t="shared" si="191"/>
        <v>11.466666666666621</v>
      </c>
      <c r="Y265" s="643" t="str">
        <f t="shared" si="178"/>
        <v xml:space="preserve">  </v>
      </c>
      <c r="Z265" s="582" t="s">
        <v>927</v>
      </c>
      <c r="AA265" s="549">
        <v>126.8</v>
      </c>
      <c r="AB265" s="492">
        <v>130.70000000000002</v>
      </c>
      <c r="AC265" s="138">
        <f t="shared" si="192"/>
        <v>3.9000000000000199</v>
      </c>
      <c r="AD265" s="528">
        <v>375</v>
      </c>
      <c r="AE265" s="2">
        <v>10.400000000000054</v>
      </c>
      <c r="AF265" s="643" t="str">
        <f t="shared" si="179"/>
        <v xml:space="preserve">  </v>
      </c>
      <c r="AG265" s="582" t="s">
        <v>927</v>
      </c>
      <c r="AH265" s="549">
        <v>125.8</v>
      </c>
      <c r="AI265" s="492">
        <v>130.30000000000001</v>
      </c>
      <c r="AJ265" s="138">
        <f t="shared" si="194"/>
        <v>4.5000000000000142</v>
      </c>
      <c r="AK265" s="528">
        <v>375</v>
      </c>
      <c r="AL265" s="136">
        <f t="shared" si="246"/>
        <v>12.000000000000037</v>
      </c>
      <c r="AM265" s="643" t="str">
        <f t="shared" ref="AM265:AM328" si="257">IF(AJ265&lt;AM$5,"&lt;MDL",IF(AJ265&lt;AM$6,"E, &lt;RL",IF(AJ265&gt;AM$6,"  ",)))</f>
        <v xml:space="preserve">  </v>
      </c>
      <c r="AN265" s="192">
        <f t="shared" si="247"/>
        <v>11.288888888888904</v>
      </c>
      <c r="AO265" s="192">
        <f t="shared" si="248"/>
        <v>0.81468012354768693</v>
      </c>
      <c r="AP265" s="192">
        <f t="shared" si="229"/>
        <v>7.216654637725564</v>
      </c>
      <c r="AQ265" s="42">
        <f t="shared" si="249"/>
        <v>3</v>
      </c>
      <c r="AR265" s="643" t="str">
        <f t="shared" si="180"/>
        <v xml:space="preserve">  </v>
      </c>
      <c r="AS265" s="42"/>
      <c r="AT265" s="23" t="s">
        <v>191</v>
      </c>
      <c r="AU265" s="23" t="s">
        <v>191</v>
      </c>
      <c r="AV265" s="23" t="s">
        <v>191</v>
      </c>
      <c r="AW265" s="162" t="str">
        <f t="shared" si="213"/>
        <v xml:space="preserve">  </v>
      </c>
      <c r="AX265" s="643" t="str">
        <f t="shared" si="181"/>
        <v xml:space="preserve">  </v>
      </c>
      <c r="AY265" s="23" t="s">
        <v>191</v>
      </c>
      <c r="AZ265" s="23" t="s">
        <v>191</v>
      </c>
      <c r="BA265" s="23" t="s">
        <v>191</v>
      </c>
      <c r="BB265" s="162" t="str">
        <f t="shared" si="214"/>
        <v xml:space="preserve">  </v>
      </c>
      <c r="BC265" s="643" t="str">
        <f t="shared" si="182"/>
        <v xml:space="preserve">  </v>
      </c>
      <c r="BD265" s="794" t="s">
        <v>191</v>
      </c>
      <c r="BE265" s="55"/>
      <c r="BF265" s="24">
        <v>1.9821225449151108</v>
      </c>
      <c r="BG265" s="24"/>
      <c r="BH265" s="162" t="str">
        <f t="shared" si="195"/>
        <v xml:space="preserve">  </v>
      </c>
      <c r="BI265" s="643" t="str">
        <f t="shared" si="184"/>
        <v xml:space="preserve">  </v>
      </c>
      <c r="BJ265" s="55"/>
      <c r="BK265" s="5">
        <v>0.16666832665644343</v>
      </c>
      <c r="BL265" s="5"/>
      <c r="BM265" s="162" t="str">
        <f t="shared" si="196"/>
        <v xml:space="preserve">  </v>
      </c>
      <c r="BN265" s="818" t="str">
        <f t="shared" si="185"/>
        <v xml:space="preserve">  </v>
      </c>
      <c r="BO265" s="942" t="str">
        <f t="shared" si="186"/>
        <v xml:space="preserve">  </v>
      </c>
      <c r="BP265" s="826">
        <f t="shared" si="250"/>
        <v>8.4085783234750195</v>
      </c>
      <c r="BQ265" s="21">
        <v>292.28793720480098</v>
      </c>
      <c r="BR265" s="246"/>
      <c r="BS265" s="163" t="str">
        <f t="shared" si="197"/>
        <v xml:space="preserve">  </v>
      </c>
      <c r="BT265" s="818" t="str">
        <f t="shared" si="198"/>
        <v xml:space="preserve">  </v>
      </c>
      <c r="BU265" s="10">
        <f t="shared" si="251"/>
        <v>3.3515683466150374</v>
      </c>
      <c r="BV265" s="246"/>
      <c r="BW265" s="163" t="str">
        <f t="shared" si="215"/>
        <v xml:space="preserve">  </v>
      </c>
      <c r="BX265" s="643" t="str">
        <f t="shared" si="187"/>
        <v xml:space="preserve">  </v>
      </c>
      <c r="BY265" s="2">
        <v>18.809186784837156</v>
      </c>
      <c r="BZ265" s="10"/>
      <c r="CA265" s="80">
        <v>1</v>
      </c>
      <c r="CB265" s="163" t="str">
        <f t="shared" si="199"/>
        <v xml:space="preserve">  </v>
      </c>
      <c r="CC265" s="643" t="str">
        <f t="shared" si="200"/>
        <v xml:space="preserve">  </v>
      </c>
      <c r="CD265" s="6">
        <f t="shared" si="256"/>
        <v>0.19561554256230743</v>
      </c>
      <c r="CF265" s="174" t="str">
        <f t="shared" si="245"/>
        <v xml:space="preserve">  </v>
      </c>
      <c r="CG265" s="818" t="str">
        <f t="shared" si="188"/>
        <v xml:space="preserve">  </v>
      </c>
      <c r="CH265" s="829">
        <f t="shared" si="252"/>
        <v>6.4351567035959789</v>
      </c>
      <c r="CI265" s="11">
        <v>11.522446300555902</v>
      </c>
      <c r="CK265" s="163" t="str">
        <f t="shared" ref="CK265:CK276" si="258">IF(CI265&lt;CK$7,"E, &lt;PRL",IF(CI265&gt;CK$7,"  ",))</f>
        <v xml:space="preserve">  </v>
      </c>
      <c r="CL265" s="643" t="str">
        <f t="shared" si="202"/>
        <v xml:space="preserve">  </v>
      </c>
      <c r="CM265" s="102">
        <f t="shared" ref="CM265:CM275" si="259">CI265*(AL265/1000)</f>
        <v>0.13826935560667125</v>
      </c>
      <c r="CO265" s="174" t="str">
        <f t="shared" si="228"/>
        <v>E, &lt;PRL</v>
      </c>
      <c r="CP265" s="818" t="str">
        <f t="shared" si="189"/>
        <v>E, &lt;RL</v>
      </c>
      <c r="CQ265" s="106">
        <f t="shared" ref="CQ265:CQ275" si="260">CI265/BQ265*100</f>
        <v>3.9421559475724544</v>
      </c>
      <c r="CR265" s="61">
        <f t="shared" ref="CR265:CR275" si="261">100*CM265/BU265</f>
        <v>4.1255120381572494</v>
      </c>
    </row>
    <row r="266" spans="1:97" ht="15" x14ac:dyDescent="0.25">
      <c r="A266" s="906" t="s">
        <v>2332</v>
      </c>
      <c r="B266" s="425" t="s">
        <v>1438</v>
      </c>
      <c r="C266" s="219" t="s">
        <v>599</v>
      </c>
      <c r="D266" s="219">
        <v>9</v>
      </c>
      <c r="E266" s="471"/>
      <c r="F266" s="472">
        <v>1</v>
      </c>
      <c r="G266" s="419">
        <v>384213121424701</v>
      </c>
      <c r="H266" s="419">
        <v>201304021240</v>
      </c>
      <c r="I266" s="419"/>
      <c r="J266" s="467" t="s">
        <v>872</v>
      </c>
      <c r="K266" s="911"/>
      <c r="L266" s="414"/>
      <c r="M266" s="219" t="s">
        <v>926</v>
      </c>
      <c r="N266" s="219"/>
      <c r="O266" s="219"/>
      <c r="P266" s="332">
        <v>41366</v>
      </c>
      <c r="Q266" s="326">
        <v>0.52777777777777779</v>
      </c>
      <c r="R266" s="467" t="s">
        <v>925</v>
      </c>
      <c r="S266" s="582" t="s">
        <v>925</v>
      </c>
      <c r="T266" s="548">
        <v>122.8</v>
      </c>
      <c r="U266" s="492">
        <v>123.89999999999999</v>
      </c>
      <c r="V266" s="136">
        <f t="shared" si="190"/>
        <v>1.0999999999999943</v>
      </c>
      <c r="W266" s="528">
        <v>375</v>
      </c>
      <c r="X266" s="185">
        <f t="shared" si="191"/>
        <v>2.933333333333318</v>
      </c>
      <c r="Y266" s="643" t="str">
        <f t="shared" ref="Y266:Y329" si="262">IF(V266&lt;Y$5,"&lt;MDL",IF(V266&lt;Y$6,"E, &lt;RL",IF(V266&gt;Y$6,"  ",)))</f>
        <v>E, &lt;RL</v>
      </c>
      <c r="Z266" s="582" t="s">
        <v>925</v>
      </c>
      <c r="AA266" s="549">
        <v>125.1</v>
      </c>
      <c r="AB266" s="492">
        <v>127.8</v>
      </c>
      <c r="AC266" s="138">
        <f t="shared" si="192"/>
        <v>2.7000000000000028</v>
      </c>
      <c r="AD266" s="528">
        <v>375</v>
      </c>
      <c r="AE266" s="2">
        <v>7.2000000000000073</v>
      </c>
      <c r="AF266" s="643" t="str">
        <f t="shared" ref="AF266:AF329" si="263">IF(AC266&lt;AF$5,"&lt;MDL",IF(AC266&lt;AF$6,"E, &lt;RL",IF(AC266&gt;AF$6,"  ",)))</f>
        <v xml:space="preserve">  </v>
      </c>
      <c r="AG266" s="582" t="s">
        <v>925</v>
      </c>
      <c r="AH266" s="549">
        <v>124</v>
      </c>
      <c r="AI266" s="492">
        <v>127.6</v>
      </c>
      <c r="AJ266" s="138">
        <f t="shared" si="194"/>
        <v>3.5999999999999943</v>
      </c>
      <c r="AK266" s="528">
        <v>375</v>
      </c>
      <c r="AL266" s="136">
        <f t="shared" si="246"/>
        <v>9.5999999999999854</v>
      </c>
      <c r="AM266" s="643" t="str">
        <f t="shared" si="257"/>
        <v xml:space="preserve">  </v>
      </c>
      <c r="AN266" s="192">
        <f t="shared" si="247"/>
        <v>6.5777777777777713</v>
      </c>
      <c r="AO266" s="192">
        <f t="shared" si="248"/>
        <v>3.3766079845729053</v>
      </c>
      <c r="AP266" s="185">
        <f t="shared" si="229"/>
        <v>51.333567333034082</v>
      </c>
      <c r="AQ266" s="42">
        <f t="shared" si="249"/>
        <v>3</v>
      </c>
      <c r="AR266" s="643" t="str">
        <f t="shared" ref="AR266:AR329" si="264">IF(AN266&lt;AR$5,"&lt;MDL",IF(AN266&lt;AR$6,"E, &lt;RL",IF(AN266&gt;AR$6,"  ",)))</f>
        <v xml:space="preserve">  </v>
      </c>
      <c r="AS266" s="42"/>
      <c r="AT266" s="23" t="s">
        <v>191</v>
      </c>
      <c r="AU266" s="23" t="s">
        <v>191</v>
      </c>
      <c r="AV266" s="23" t="s">
        <v>191</v>
      </c>
      <c r="AW266" s="162" t="str">
        <f t="shared" si="213"/>
        <v xml:space="preserve">  </v>
      </c>
      <c r="AX266" s="643" t="str">
        <f t="shared" ref="AX266:AX329" si="265">IF(AU266&lt;AX$5,"&lt;MDL",IF(AU266&lt;AX$6,"E, &lt;RL",IF(AU266&gt;AX$6,"  ",)))</f>
        <v xml:space="preserve">  </v>
      </c>
      <c r="AY266" s="23" t="s">
        <v>191</v>
      </c>
      <c r="AZ266" s="23" t="s">
        <v>191</v>
      </c>
      <c r="BA266" s="23" t="s">
        <v>191</v>
      </c>
      <c r="BB266" s="162" t="str">
        <f t="shared" si="214"/>
        <v xml:space="preserve">  </v>
      </c>
      <c r="BC266" s="643" t="str">
        <f t="shared" ref="BC266:BC329" si="266">IF(AZ266&lt;BC$5,"&lt;MDL",IF(AZ266&lt;BC$6,"E, &lt;RL",IF(AZ266&gt;BC$6,"  ",)))</f>
        <v xml:space="preserve">  </v>
      </c>
      <c r="BD266" s="794" t="s">
        <v>191</v>
      </c>
      <c r="BE266" s="55"/>
      <c r="BF266" s="24">
        <v>1.86805761388562</v>
      </c>
      <c r="BG266" s="24"/>
      <c r="BH266" s="162" t="str">
        <f t="shared" si="195"/>
        <v xml:space="preserve">  </v>
      </c>
      <c r="BI266" s="643" t="str">
        <f t="shared" ref="BI266:BI329" si="267">IF(BF266&lt;BI$5,"&lt;MDL",IF(BF266&lt;BI$6,"E, &lt;RL",IF(BF266&gt;BI$6,"  ",)))</f>
        <v xml:space="preserve">  </v>
      </c>
      <c r="BJ266" s="55"/>
      <c r="BK266" s="5">
        <v>0.15903486208371617</v>
      </c>
      <c r="BL266" s="5"/>
      <c r="BM266" s="162" t="str">
        <f t="shared" si="196"/>
        <v xml:space="preserve">  </v>
      </c>
      <c r="BN266" s="818" t="str">
        <f t="shared" ref="BN266:BN329" si="268">IF(BK266&lt;BN$5,"&lt;MDL",IF(BK266&lt;BN$6,"E, &lt;RL",IF(BK266&gt;BN$6,"  ",)))</f>
        <v xml:space="preserve">  </v>
      </c>
      <c r="BO266" s="942" t="str">
        <f t="shared" ref="BO266:BO329" si="269">IF(BK266&lt;BO$5,"&lt;MDL",IF(BK266&lt;BO$6,"E, &lt;RL",IF(BK266&gt;BO$6,"  ",)))</f>
        <v xml:space="preserve">  </v>
      </c>
      <c r="BP266" s="826">
        <f t="shared" si="250"/>
        <v>8.5133810061092561</v>
      </c>
      <c r="BQ266" s="595">
        <v>796.94328388942654</v>
      </c>
      <c r="BR266" s="246"/>
      <c r="BS266" s="163" t="str">
        <f t="shared" si="197"/>
        <v xml:space="preserve">  </v>
      </c>
      <c r="BT266" s="818" t="str">
        <f t="shared" ref="BT266:BT329" si="270">IF(BQ266&lt;BT$5,"&lt;MDL",IF(BQ266&lt;BT$6,"E, &lt;RL",IF(BQ266&gt;BT$6,"  ",)))</f>
        <v xml:space="preserve">  </v>
      </c>
      <c r="BU266" s="10">
        <f t="shared" si="251"/>
        <v>2.3377002994089726</v>
      </c>
      <c r="BV266" s="246"/>
      <c r="BW266" s="163" t="str">
        <f t="shared" si="215"/>
        <v>E, &lt;PRL</v>
      </c>
      <c r="BX266" s="643" t="str">
        <f t="shared" ref="BX266:BX329" si="271">IF(BU266&lt;BX$5,"&lt;MDL",IF(BU266&lt;BX$6,"E, &lt;RL",IF(BU266&gt;BX$6,"  ",)))</f>
        <v>E, &lt;RL</v>
      </c>
      <c r="BY266" s="2">
        <v>29.831177781540259</v>
      </c>
      <c r="BZ266" s="10"/>
      <c r="CA266" s="80">
        <v>1</v>
      </c>
      <c r="CB266" s="163" t="str">
        <f t="shared" si="199"/>
        <v xml:space="preserve">  </v>
      </c>
      <c r="CC266" s="643" t="str">
        <f t="shared" ref="CC266:CC329" si="272">IF(BY266&lt;CC$5,"&lt;MDL",IF(BY266&lt;CC$6,"E, &lt;RL",IF(BY266&gt;CC$6,"  ",)))</f>
        <v xml:space="preserve">  </v>
      </c>
      <c r="CD266" s="6">
        <f t="shared" si="256"/>
        <v>0.21478448002709008</v>
      </c>
      <c r="CF266" s="174" t="str">
        <f t="shared" si="245"/>
        <v xml:space="preserve">  </v>
      </c>
      <c r="CG266" s="818" t="str">
        <f t="shared" ref="CG266:CG329" si="273">IF(CD266&lt;CG$5,"&lt;MDL",IF(CD266&lt;CG$6,"E, &lt;RL",IF(CD266&gt;CG$6,"  ",)))</f>
        <v xml:space="preserve">  </v>
      </c>
      <c r="CH266" s="829">
        <f t="shared" si="252"/>
        <v>3.7431995958296125</v>
      </c>
      <c r="CI266" s="134">
        <v>8.9898280700646165</v>
      </c>
      <c r="CK266" s="163" t="str">
        <f t="shared" si="258"/>
        <v xml:space="preserve">  </v>
      </c>
      <c r="CL266" s="643" t="str">
        <f t="shared" ref="CL266:CL329" si="274">IF(CI266&lt;CL$5,"&lt;MDL",IF(CI266&lt;CL$6,"E, &lt;RL",IF(CI266&gt;CL$6,"  ",)))</f>
        <v xml:space="preserve">  </v>
      </c>
      <c r="CM266" s="102">
        <f t="shared" si="259"/>
        <v>8.630234947262018E-2</v>
      </c>
      <c r="CO266" s="174" t="str">
        <f t="shared" si="228"/>
        <v>E, &lt;PRL</v>
      </c>
      <c r="CP266" s="818" t="str">
        <f t="shared" ref="CP266:CP329" si="275">IF(CM266&lt;CP$5,"&lt;MDL",IF(CM266&lt;CP$6,"E, &lt;RL",IF(CM266&gt;CP$6,"  ",)))</f>
        <v>&lt;MDL</v>
      </c>
      <c r="CQ266" s="509">
        <f t="shared" si="260"/>
        <v>1.128038626060111</v>
      </c>
      <c r="CR266" s="667">
        <f t="shared" si="261"/>
        <v>3.6917627761967395</v>
      </c>
      <c r="CS266" s="232" t="s">
        <v>970</v>
      </c>
    </row>
    <row r="267" spans="1:97" ht="15" x14ac:dyDescent="0.25">
      <c r="A267" s="906" t="s">
        <v>2333</v>
      </c>
      <c r="B267" s="425" t="s">
        <v>1439</v>
      </c>
      <c r="C267" s="219" t="s">
        <v>599</v>
      </c>
      <c r="D267" s="219">
        <v>9</v>
      </c>
      <c r="E267" s="471"/>
      <c r="F267" s="472">
        <v>1</v>
      </c>
      <c r="G267" s="419">
        <v>384146121430301</v>
      </c>
      <c r="H267" s="419">
        <v>201304021310</v>
      </c>
      <c r="I267" s="419"/>
      <c r="J267" s="305" t="s">
        <v>876</v>
      </c>
      <c r="K267" s="911" t="s">
        <v>933</v>
      </c>
      <c r="L267" s="414" t="s">
        <v>933</v>
      </c>
      <c r="M267" s="219" t="s">
        <v>933</v>
      </c>
      <c r="N267" s="219"/>
      <c r="O267" s="219"/>
      <c r="P267" s="332">
        <v>41366</v>
      </c>
      <c r="Q267" s="326">
        <v>0.54861111111111105</v>
      </c>
      <c r="R267" s="305" t="s">
        <v>932</v>
      </c>
      <c r="S267" s="582" t="s">
        <v>932</v>
      </c>
      <c r="T267" s="548">
        <v>124.2</v>
      </c>
      <c r="U267" s="492">
        <v>130.80000000000001</v>
      </c>
      <c r="V267" s="136">
        <f t="shared" si="190"/>
        <v>6.6000000000000085</v>
      </c>
      <c r="W267" s="528">
        <v>450</v>
      </c>
      <c r="X267" s="136">
        <f t="shared" si="191"/>
        <v>14.666666666666686</v>
      </c>
      <c r="Y267" s="643" t="str">
        <f t="shared" si="262"/>
        <v xml:space="preserve">  </v>
      </c>
      <c r="Z267" s="582" t="s">
        <v>932</v>
      </c>
      <c r="AA267" s="549">
        <v>124.6</v>
      </c>
      <c r="AB267" s="492">
        <v>131.30000000000001</v>
      </c>
      <c r="AC267" s="138">
        <f t="shared" si="192"/>
        <v>6.7000000000000171</v>
      </c>
      <c r="AD267" s="528">
        <v>450</v>
      </c>
      <c r="AE267" s="2">
        <v>14.888888888888927</v>
      </c>
      <c r="AF267" s="643" t="str">
        <f t="shared" si="263"/>
        <v xml:space="preserve">  </v>
      </c>
      <c r="AG267" s="582" t="s">
        <v>932</v>
      </c>
      <c r="AH267" s="549">
        <v>124.7</v>
      </c>
      <c r="AI267" s="492">
        <v>131.39999999999998</v>
      </c>
      <c r="AJ267" s="138">
        <f t="shared" si="194"/>
        <v>6.6999999999999744</v>
      </c>
      <c r="AK267" s="528">
        <v>450</v>
      </c>
      <c r="AL267" s="136">
        <f t="shared" si="246"/>
        <v>14.888888888888832</v>
      </c>
      <c r="AM267" s="643" t="str">
        <f t="shared" si="257"/>
        <v xml:space="preserve">  </v>
      </c>
      <c r="AN267" s="192">
        <f t="shared" si="247"/>
        <v>14.814814814814815</v>
      </c>
      <c r="AO267" s="192">
        <f t="shared" si="248"/>
        <v>0.12830005981990047</v>
      </c>
      <c r="AP267" s="192">
        <f t="shared" si="229"/>
        <v>0.86602540378432813</v>
      </c>
      <c r="AQ267" s="42">
        <f t="shared" si="249"/>
        <v>3</v>
      </c>
      <c r="AR267" s="643" t="str">
        <f t="shared" si="264"/>
        <v xml:space="preserve">  </v>
      </c>
      <c r="AS267" s="42"/>
      <c r="AT267" s="23" t="s">
        <v>191</v>
      </c>
      <c r="AU267" s="23" t="s">
        <v>191</v>
      </c>
      <c r="AV267" s="23" t="s">
        <v>191</v>
      </c>
      <c r="AW267" s="162" t="str">
        <f t="shared" si="213"/>
        <v xml:space="preserve">  </v>
      </c>
      <c r="AX267" s="643" t="str">
        <f t="shared" si="265"/>
        <v xml:space="preserve">  </v>
      </c>
      <c r="AY267" s="23" t="s">
        <v>191</v>
      </c>
      <c r="AZ267" s="23" t="s">
        <v>191</v>
      </c>
      <c r="BA267" s="23" t="s">
        <v>191</v>
      </c>
      <c r="BB267" s="162" t="str">
        <f t="shared" si="214"/>
        <v xml:space="preserve">  </v>
      </c>
      <c r="BC267" s="643" t="str">
        <f t="shared" si="266"/>
        <v xml:space="preserve">  </v>
      </c>
      <c r="BD267" s="794" t="s">
        <v>191</v>
      </c>
      <c r="BE267" s="55"/>
      <c r="BF267" s="24">
        <v>1.2745327736126415</v>
      </c>
      <c r="BG267" s="24"/>
      <c r="BH267" s="162" t="str">
        <f t="shared" si="195"/>
        <v xml:space="preserve">  </v>
      </c>
      <c r="BI267" s="643" t="str">
        <f t="shared" si="267"/>
        <v xml:space="preserve">  </v>
      </c>
      <c r="BJ267" s="55"/>
      <c r="BK267" s="5">
        <v>6.2482635309961378E-2</v>
      </c>
      <c r="BL267" s="5"/>
      <c r="BM267" s="162" t="str">
        <f t="shared" si="196"/>
        <v xml:space="preserve">  </v>
      </c>
      <c r="BN267" s="818" t="str">
        <f t="shared" si="268"/>
        <v xml:space="preserve">  </v>
      </c>
      <c r="BO267" s="942" t="str">
        <f t="shared" si="269"/>
        <v xml:space="preserve">  </v>
      </c>
      <c r="BP267" s="826">
        <f t="shared" si="250"/>
        <v>4.9023953407534124</v>
      </c>
      <c r="BQ267" s="21">
        <v>300.60535229172331</v>
      </c>
      <c r="BR267" s="246"/>
      <c r="BS267" s="163" t="str">
        <f t="shared" si="197"/>
        <v xml:space="preserve">  </v>
      </c>
      <c r="BT267" s="818" t="str">
        <f t="shared" si="270"/>
        <v xml:space="preserve">  </v>
      </c>
      <c r="BU267" s="10">
        <f t="shared" si="251"/>
        <v>4.4088785002786137</v>
      </c>
      <c r="BV267" s="246"/>
      <c r="BW267" s="163" t="str">
        <f t="shared" si="215"/>
        <v xml:space="preserve">  </v>
      </c>
      <c r="BX267" s="643" t="str">
        <f t="shared" si="271"/>
        <v xml:space="preserve">  </v>
      </c>
      <c r="BY267" s="2">
        <v>15.951134349628621</v>
      </c>
      <c r="BZ267" s="10"/>
      <c r="CA267" s="80">
        <v>1</v>
      </c>
      <c r="CB267" s="163" t="str">
        <f t="shared" si="199"/>
        <v xml:space="preserve">  </v>
      </c>
      <c r="CC267" s="643" t="str">
        <f t="shared" si="272"/>
        <v xml:space="preserve">  </v>
      </c>
      <c r="CD267" s="6">
        <f t="shared" si="256"/>
        <v>0.23749466698336008</v>
      </c>
      <c r="CF267" s="174" t="str">
        <f t="shared" si="245"/>
        <v xml:space="preserve">  </v>
      </c>
      <c r="CG267" s="818" t="str">
        <f t="shared" si="273"/>
        <v xml:space="preserve">  </v>
      </c>
      <c r="CH267" s="829">
        <f t="shared" si="252"/>
        <v>5.3063374381134762</v>
      </c>
      <c r="CI267" s="11">
        <v>10.855314780800223</v>
      </c>
      <c r="CK267" s="163" t="str">
        <f t="shared" si="258"/>
        <v xml:space="preserve">  </v>
      </c>
      <c r="CL267" s="643" t="str">
        <f t="shared" si="274"/>
        <v xml:space="preserve">  </v>
      </c>
      <c r="CM267" s="102">
        <f t="shared" si="259"/>
        <v>0.16162357562524715</v>
      </c>
      <c r="CO267" s="174" t="str">
        <f t="shared" si="228"/>
        <v>E, &lt;PRL</v>
      </c>
      <c r="CP267" s="818" t="str">
        <f t="shared" si="275"/>
        <v>E, &lt;RL</v>
      </c>
      <c r="CQ267" s="106">
        <f t="shared" si="260"/>
        <v>3.6111515307504081</v>
      </c>
      <c r="CR267" s="61">
        <f t="shared" si="261"/>
        <v>3.6658659478829718</v>
      </c>
    </row>
    <row r="268" spans="1:97" ht="15" x14ac:dyDescent="0.25">
      <c r="A268" s="906" t="s">
        <v>2334</v>
      </c>
      <c r="B268" s="425" t="s">
        <v>1440</v>
      </c>
      <c r="C268" s="219" t="s">
        <v>599</v>
      </c>
      <c r="D268" s="219">
        <v>9</v>
      </c>
      <c r="E268" s="471"/>
      <c r="F268" s="472">
        <v>1</v>
      </c>
      <c r="G268" s="419">
        <v>384216121430201</v>
      </c>
      <c r="H268" s="419">
        <v>201304021340</v>
      </c>
      <c r="I268" s="419"/>
      <c r="J268" s="305" t="s">
        <v>877</v>
      </c>
      <c r="K268" s="911"/>
      <c r="L268" s="414"/>
      <c r="M268" s="219" t="s">
        <v>935</v>
      </c>
      <c r="N268" s="219"/>
      <c r="O268" s="219"/>
      <c r="P268" s="332">
        <v>41366</v>
      </c>
      <c r="Q268" s="326">
        <v>0.56944444444444442</v>
      </c>
      <c r="R268" s="305" t="s">
        <v>934</v>
      </c>
      <c r="S268" s="582" t="s">
        <v>934</v>
      </c>
      <c r="T268" s="548">
        <v>134.19999999999999</v>
      </c>
      <c r="U268" s="492">
        <v>137.9</v>
      </c>
      <c r="V268" s="136">
        <f t="shared" si="190"/>
        <v>3.7000000000000171</v>
      </c>
      <c r="W268" s="528">
        <v>300</v>
      </c>
      <c r="X268" s="136">
        <f t="shared" si="191"/>
        <v>12.333333333333391</v>
      </c>
      <c r="Y268" s="643" t="str">
        <f t="shared" si="262"/>
        <v xml:space="preserve">  </v>
      </c>
      <c r="Z268" s="582" t="s">
        <v>934</v>
      </c>
      <c r="AA268" s="549">
        <v>133.6</v>
      </c>
      <c r="AB268" s="492">
        <v>137.19999999999999</v>
      </c>
      <c r="AC268" s="138">
        <f t="shared" si="192"/>
        <v>3.5999999999999943</v>
      </c>
      <c r="AD268" s="528">
        <v>300</v>
      </c>
      <c r="AE268" s="2">
        <v>11.999999999999982</v>
      </c>
      <c r="AF268" s="643" t="str">
        <f t="shared" si="263"/>
        <v xml:space="preserve">  </v>
      </c>
      <c r="AG268" s="582" t="s">
        <v>934</v>
      </c>
      <c r="AH268" s="549">
        <v>133</v>
      </c>
      <c r="AI268" s="492">
        <v>136.9</v>
      </c>
      <c r="AJ268" s="138">
        <f t="shared" si="194"/>
        <v>3.9000000000000057</v>
      </c>
      <c r="AK268" s="528">
        <v>300</v>
      </c>
      <c r="AL268" s="136">
        <f t="shared" si="246"/>
        <v>13.00000000000002</v>
      </c>
      <c r="AM268" s="643" t="str">
        <f t="shared" si="257"/>
        <v xml:space="preserve">  </v>
      </c>
      <c r="AN268" s="192">
        <f t="shared" si="247"/>
        <v>12.444444444444464</v>
      </c>
      <c r="AO268" s="192">
        <f t="shared" si="248"/>
        <v>0.50917507721732769</v>
      </c>
      <c r="AP268" s="192">
        <f t="shared" si="229"/>
        <v>4.0915854419249484</v>
      </c>
      <c r="AQ268" s="42">
        <f t="shared" si="249"/>
        <v>3</v>
      </c>
      <c r="AR268" s="643" t="str">
        <f t="shared" si="264"/>
        <v xml:space="preserve">  </v>
      </c>
      <c r="AS268" s="42"/>
      <c r="AT268" s="23" t="s">
        <v>191</v>
      </c>
      <c r="AU268" s="23" t="s">
        <v>191</v>
      </c>
      <c r="AV268" s="23" t="s">
        <v>191</v>
      </c>
      <c r="AW268" s="162" t="str">
        <f t="shared" si="213"/>
        <v xml:space="preserve">  </v>
      </c>
      <c r="AX268" s="643" t="str">
        <f t="shared" si="265"/>
        <v xml:space="preserve">  </v>
      </c>
      <c r="AY268" s="23" t="s">
        <v>191</v>
      </c>
      <c r="AZ268" s="23" t="s">
        <v>191</v>
      </c>
      <c r="BA268" s="23" t="s">
        <v>191</v>
      </c>
      <c r="BB268" s="162" t="str">
        <f t="shared" si="214"/>
        <v xml:space="preserve">  </v>
      </c>
      <c r="BC268" s="643" t="str">
        <f t="shared" si="266"/>
        <v xml:space="preserve">  </v>
      </c>
      <c r="BD268" s="794" t="s">
        <v>191</v>
      </c>
      <c r="BE268" s="55"/>
      <c r="BF268" s="24">
        <v>1.003540722663379</v>
      </c>
      <c r="BG268" s="24">
        <v>2.2781735497986344E-2</v>
      </c>
      <c r="BH268" s="162" t="str">
        <f t="shared" si="195"/>
        <v xml:space="preserve">  </v>
      </c>
      <c r="BI268" s="643" t="str">
        <f t="shared" si="267"/>
        <v xml:space="preserve">  </v>
      </c>
      <c r="BJ268" s="55"/>
      <c r="BK268" s="5">
        <v>5.2280077807569367E-2</v>
      </c>
      <c r="BL268" s="5"/>
      <c r="BM268" s="162" t="str">
        <f t="shared" si="196"/>
        <v xml:space="preserve">  </v>
      </c>
      <c r="BN268" s="818" t="str">
        <f t="shared" si="268"/>
        <v xml:space="preserve">  </v>
      </c>
      <c r="BO268" s="942" t="str">
        <f t="shared" si="269"/>
        <v xml:space="preserve">  </v>
      </c>
      <c r="BP268" s="826">
        <f t="shared" si="250"/>
        <v>5.2095621659297473</v>
      </c>
      <c r="BQ268" s="21">
        <v>188.10559317175665</v>
      </c>
      <c r="BR268" s="246"/>
      <c r="BS268" s="163" t="str">
        <f t="shared" si="197"/>
        <v xml:space="preserve">  </v>
      </c>
      <c r="BT268" s="818" t="str">
        <f t="shared" si="270"/>
        <v xml:space="preserve">  </v>
      </c>
      <c r="BU268" s="10">
        <f t="shared" si="251"/>
        <v>2.3199689824516763</v>
      </c>
      <c r="BV268" s="246"/>
      <c r="BW268" s="163" t="str">
        <f t="shared" si="215"/>
        <v>E, &lt;PRL</v>
      </c>
      <c r="BX268" s="643" t="str">
        <f t="shared" si="271"/>
        <v>E, &lt;RL</v>
      </c>
      <c r="BY268" s="2">
        <v>18.752744419928021</v>
      </c>
      <c r="BZ268" s="10">
        <v>0.49317672945288749</v>
      </c>
      <c r="CA268" s="80">
        <v>1</v>
      </c>
      <c r="CB268" s="163" t="str">
        <f t="shared" si="199"/>
        <v xml:space="preserve">  </v>
      </c>
      <c r="CC268" s="643" t="str">
        <f t="shared" si="272"/>
        <v xml:space="preserve">  </v>
      </c>
      <c r="CD268" s="6">
        <v>0.22503293303913574</v>
      </c>
      <c r="CE268" s="246">
        <v>5.9181207534346331E-3</v>
      </c>
      <c r="CF268" s="174" t="str">
        <f t="shared" si="245"/>
        <v xml:space="preserve">  </v>
      </c>
      <c r="CG268" s="818" t="str">
        <f t="shared" si="273"/>
        <v xml:space="preserve">  </v>
      </c>
      <c r="CH268" s="829">
        <f t="shared" si="252"/>
        <v>9.9692646580716744</v>
      </c>
      <c r="CI268" s="11">
        <v>7.2275540811437686</v>
      </c>
      <c r="CK268" s="163" t="str">
        <f t="shared" si="258"/>
        <v xml:space="preserve">  </v>
      </c>
      <c r="CL268" s="643" t="str">
        <f t="shared" si="274"/>
        <v xml:space="preserve">  </v>
      </c>
      <c r="CM268" s="102">
        <f t="shared" si="259"/>
        <v>9.3958203054869141E-2</v>
      </c>
      <c r="CO268" s="174" t="str">
        <f t="shared" si="228"/>
        <v>E, &lt;PRL</v>
      </c>
      <c r="CP268" s="818" t="str">
        <f t="shared" si="275"/>
        <v>&lt;MDL</v>
      </c>
      <c r="CQ268" s="106">
        <f t="shared" si="260"/>
        <v>3.8422855797511493</v>
      </c>
      <c r="CR268" s="61">
        <f t="shared" si="261"/>
        <v>4.0499766921701177</v>
      </c>
    </row>
    <row r="269" spans="1:97" ht="15" x14ac:dyDescent="0.25">
      <c r="A269" s="906" t="s">
        <v>2335</v>
      </c>
      <c r="B269" s="425" t="s">
        <v>1441</v>
      </c>
      <c r="C269" s="219" t="s">
        <v>599</v>
      </c>
      <c r="D269" s="219">
        <v>7</v>
      </c>
      <c r="E269" s="471"/>
      <c r="F269" s="472">
        <v>1</v>
      </c>
      <c r="G269" s="419">
        <v>384246121430101</v>
      </c>
      <c r="H269" s="419">
        <v>201304021400</v>
      </c>
      <c r="I269" s="419"/>
      <c r="J269" s="305" t="s">
        <v>874</v>
      </c>
      <c r="K269" s="911"/>
      <c r="L269" s="414"/>
      <c r="M269" s="219" t="s">
        <v>930</v>
      </c>
      <c r="N269" s="219"/>
      <c r="O269" s="219"/>
      <c r="P269" s="332">
        <v>41366</v>
      </c>
      <c r="Q269" s="326">
        <v>0.58333333333333337</v>
      </c>
      <c r="R269" s="305" t="s">
        <v>929</v>
      </c>
      <c r="S269" s="582" t="s">
        <v>929</v>
      </c>
      <c r="T269" s="548">
        <v>130.4</v>
      </c>
      <c r="U269" s="492">
        <v>143.1</v>
      </c>
      <c r="V269" s="136">
        <f t="shared" si="190"/>
        <v>12.699999999999989</v>
      </c>
      <c r="W269" s="528">
        <v>150</v>
      </c>
      <c r="X269" s="136">
        <f t="shared" si="191"/>
        <v>84.6666666666666</v>
      </c>
      <c r="Y269" s="643" t="str">
        <f t="shared" si="262"/>
        <v xml:space="preserve">  </v>
      </c>
      <c r="Z269" s="582" t="s">
        <v>929</v>
      </c>
      <c r="AA269" s="549">
        <v>133.4</v>
      </c>
      <c r="AB269" s="492">
        <v>144.4</v>
      </c>
      <c r="AC269" s="138">
        <f t="shared" si="192"/>
        <v>11</v>
      </c>
      <c r="AD269" s="528">
        <v>150</v>
      </c>
      <c r="AE269" s="2">
        <v>73.333333333333343</v>
      </c>
      <c r="AF269" s="643" t="str">
        <f t="shared" si="263"/>
        <v xml:space="preserve">  </v>
      </c>
      <c r="AG269" s="582" t="s">
        <v>929</v>
      </c>
      <c r="AH269" s="549">
        <v>130.4</v>
      </c>
      <c r="AI269" s="492">
        <v>141.5</v>
      </c>
      <c r="AJ269" s="138">
        <f t="shared" si="194"/>
        <v>11.099999999999994</v>
      </c>
      <c r="AK269" s="528">
        <v>150</v>
      </c>
      <c r="AL269" s="136">
        <f t="shared" si="246"/>
        <v>73.999999999999972</v>
      </c>
      <c r="AM269" s="643" t="str">
        <f t="shared" si="257"/>
        <v xml:space="preserve">  </v>
      </c>
      <c r="AN269" s="192">
        <f t="shared" si="247"/>
        <v>77.3333333333333</v>
      </c>
      <c r="AO269" s="192">
        <f t="shared" si="248"/>
        <v>6.3595946761129376</v>
      </c>
      <c r="AP269" s="192">
        <f t="shared" si="229"/>
        <v>8.2236138053184575</v>
      </c>
      <c r="AQ269" s="42">
        <f t="shared" si="249"/>
        <v>3</v>
      </c>
      <c r="AR269" s="643" t="str">
        <f t="shared" si="264"/>
        <v xml:space="preserve">  </v>
      </c>
      <c r="AS269" s="42"/>
      <c r="AT269" s="23" t="s">
        <v>191</v>
      </c>
      <c r="AU269" s="23" t="s">
        <v>191</v>
      </c>
      <c r="AV269" s="23" t="s">
        <v>191</v>
      </c>
      <c r="AW269" s="162" t="str">
        <f t="shared" si="213"/>
        <v xml:space="preserve">  </v>
      </c>
      <c r="AX269" s="643" t="str">
        <f t="shared" si="265"/>
        <v xml:space="preserve">  </v>
      </c>
      <c r="AY269" s="23" t="s">
        <v>191</v>
      </c>
      <c r="AZ269" s="23" t="s">
        <v>191</v>
      </c>
      <c r="BA269" s="23" t="s">
        <v>191</v>
      </c>
      <c r="BB269" s="162" t="str">
        <f t="shared" si="214"/>
        <v xml:space="preserve">  </v>
      </c>
      <c r="BC269" s="643" t="str">
        <f t="shared" si="266"/>
        <v xml:space="preserve">  </v>
      </c>
      <c r="BD269" s="794" t="s">
        <v>191</v>
      </c>
      <c r="BE269" s="55"/>
      <c r="BF269" s="24">
        <v>3.4518824778831116</v>
      </c>
      <c r="BG269" s="24"/>
      <c r="BH269" s="162" t="str">
        <f t="shared" si="195"/>
        <v xml:space="preserve">  </v>
      </c>
      <c r="BI269" s="643" t="str">
        <f t="shared" si="267"/>
        <v xml:space="preserve">  </v>
      </c>
      <c r="BJ269" s="55"/>
      <c r="BK269" s="5">
        <v>0.25399998188789491</v>
      </c>
      <c r="BL269" s="5"/>
      <c r="BM269" s="162" t="str">
        <f t="shared" si="196"/>
        <v xml:space="preserve">  </v>
      </c>
      <c r="BN269" s="818" t="str">
        <f t="shared" si="268"/>
        <v xml:space="preserve">  </v>
      </c>
      <c r="BO269" s="942" t="str">
        <f t="shared" si="269"/>
        <v xml:space="preserve">  </v>
      </c>
      <c r="BP269" s="826">
        <f t="shared" si="250"/>
        <v>7.3583032885772521</v>
      </c>
      <c r="BQ269" s="21">
        <v>287.12033339286955</v>
      </c>
      <c r="BR269" s="246"/>
      <c r="BS269" s="163" t="str">
        <f t="shared" si="197"/>
        <v xml:space="preserve">  </v>
      </c>
      <c r="BT269" s="818" t="str">
        <f t="shared" si="270"/>
        <v xml:space="preserve">  </v>
      </c>
      <c r="BU269" s="10">
        <f t="shared" si="251"/>
        <v>24.30952156059627</v>
      </c>
      <c r="BV269" s="246"/>
      <c r="BW269" s="163" t="str">
        <f t="shared" si="215"/>
        <v xml:space="preserve">  </v>
      </c>
      <c r="BX269" s="643" t="str">
        <f t="shared" si="271"/>
        <v xml:space="preserve">  </v>
      </c>
      <c r="BY269" s="2">
        <v>33.603378326819048</v>
      </c>
      <c r="BZ269" s="10"/>
      <c r="CA269" s="80">
        <v>1</v>
      </c>
      <c r="CB269" s="163" t="str">
        <f t="shared" si="199"/>
        <v xml:space="preserve">  </v>
      </c>
      <c r="CC269" s="643" t="str">
        <f t="shared" si="272"/>
        <v xml:space="preserve">  </v>
      </c>
      <c r="CD269" s="6">
        <f t="shared" ref="CD269:CD275" si="276">BY269*(AE269/1000)</f>
        <v>2.4642477439667307</v>
      </c>
      <c r="CF269" s="174" t="str">
        <f t="shared" si="245"/>
        <v xml:space="preserve">  </v>
      </c>
      <c r="CG269" s="818" t="str">
        <f t="shared" si="273"/>
        <v xml:space="preserve">  </v>
      </c>
      <c r="CH269" s="829">
        <f t="shared" si="252"/>
        <v>11.703587109185756</v>
      </c>
      <c r="CI269" s="11">
        <v>13.449472509355614</v>
      </c>
      <c r="CK269" s="163" t="str">
        <f t="shared" si="258"/>
        <v xml:space="preserve">  </v>
      </c>
      <c r="CL269" s="643" t="str">
        <f t="shared" si="274"/>
        <v xml:space="preserve">  </v>
      </c>
      <c r="CM269" s="102">
        <f t="shared" si="259"/>
        <v>0.99526096569231504</v>
      </c>
      <c r="CO269" s="174" t="str">
        <f t="shared" si="228"/>
        <v xml:space="preserve">  </v>
      </c>
      <c r="CP269" s="818" t="str">
        <f t="shared" si="275"/>
        <v xml:space="preserve">  </v>
      </c>
      <c r="CQ269" s="106">
        <f t="shared" si="260"/>
        <v>4.6842633367078781</v>
      </c>
      <c r="CR269" s="61">
        <f t="shared" si="261"/>
        <v>4.0941199242092488</v>
      </c>
    </row>
    <row r="270" spans="1:97" ht="15" x14ac:dyDescent="0.25">
      <c r="A270" s="906" t="s">
        <v>2336</v>
      </c>
      <c r="B270" s="421" t="s">
        <v>1442</v>
      </c>
      <c r="C270" s="310" t="s">
        <v>600</v>
      </c>
      <c r="D270" s="310">
        <v>7</v>
      </c>
      <c r="E270" s="471"/>
      <c r="F270" s="472">
        <v>4</v>
      </c>
      <c r="G270" s="309">
        <v>384246121430101</v>
      </c>
      <c r="H270" s="309">
        <v>201304021405</v>
      </c>
      <c r="I270" s="309"/>
      <c r="J270" s="341" t="s">
        <v>875</v>
      </c>
      <c r="K270" s="919"/>
      <c r="L270" s="432"/>
      <c r="M270" s="310" t="s">
        <v>930</v>
      </c>
      <c r="N270" s="310"/>
      <c r="O270" s="310" t="s">
        <v>45</v>
      </c>
      <c r="P270" s="402">
        <v>41366</v>
      </c>
      <c r="Q270" s="327">
        <v>0.58680555555555558</v>
      </c>
      <c r="R270" s="341" t="s">
        <v>931</v>
      </c>
      <c r="S270" s="582" t="s">
        <v>931</v>
      </c>
      <c r="T270" s="550">
        <v>130.9</v>
      </c>
      <c r="U270" s="494">
        <v>141.5</v>
      </c>
      <c r="V270" s="311">
        <f t="shared" si="190"/>
        <v>10.599999999999994</v>
      </c>
      <c r="W270" s="529">
        <v>150</v>
      </c>
      <c r="X270" s="311">
        <f t="shared" si="191"/>
        <v>70.666666666666629</v>
      </c>
      <c r="Y270" s="643" t="str">
        <f t="shared" si="262"/>
        <v xml:space="preserve">  </v>
      </c>
      <c r="Z270" s="582" t="s">
        <v>931</v>
      </c>
      <c r="AA270" s="551">
        <v>129.69999999999999</v>
      </c>
      <c r="AB270" s="494">
        <v>140.5</v>
      </c>
      <c r="AC270" s="317">
        <f t="shared" si="192"/>
        <v>10.800000000000011</v>
      </c>
      <c r="AD270" s="529">
        <v>150</v>
      </c>
      <c r="AE270" s="354">
        <v>72.000000000000085</v>
      </c>
      <c r="AF270" s="643" t="str">
        <f t="shared" si="263"/>
        <v xml:space="preserve">  </v>
      </c>
      <c r="AG270" s="582" t="s">
        <v>931</v>
      </c>
      <c r="AH270" s="551">
        <v>130.30000000000001</v>
      </c>
      <c r="AI270" s="494">
        <v>142</v>
      </c>
      <c r="AJ270" s="317">
        <f t="shared" si="194"/>
        <v>11.699999999999989</v>
      </c>
      <c r="AK270" s="529">
        <v>150</v>
      </c>
      <c r="AL270" s="311">
        <f t="shared" si="246"/>
        <v>77.999999999999929</v>
      </c>
      <c r="AM270" s="643" t="str">
        <f t="shared" si="257"/>
        <v xml:space="preserve">  </v>
      </c>
      <c r="AN270" s="344">
        <f t="shared" si="247"/>
        <v>73.555555555555543</v>
      </c>
      <c r="AO270" s="344">
        <f t="shared" si="248"/>
        <v>3.9063101847215003</v>
      </c>
      <c r="AP270" s="344">
        <f t="shared" si="229"/>
        <v>5.3106936046062705</v>
      </c>
      <c r="AQ270" s="495">
        <f t="shared" si="249"/>
        <v>3</v>
      </c>
      <c r="AR270" s="643" t="str">
        <f t="shared" si="264"/>
        <v xml:space="preserve">  </v>
      </c>
      <c r="AS270" s="495"/>
      <c r="AT270" s="72" t="s">
        <v>191</v>
      </c>
      <c r="AU270" s="72" t="s">
        <v>191</v>
      </c>
      <c r="AV270" s="72" t="s">
        <v>191</v>
      </c>
      <c r="AW270" s="162" t="str">
        <f t="shared" si="213"/>
        <v xml:space="preserve">  </v>
      </c>
      <c r="AX270" s="643" t="str">
        <f t="shared" si="265"/>
        <v xml:space="preserve">  </v>
      </c>
      <c r="AY270" s="72" t="s">
        <v>191</v>
      </c>
      <c r="AZ270" s="72" t="s">
        <v>191</v>
      </c>
      <c r="BA270" s="72" t="s">
        <v>191</v>
      </c>
      <c r="BB270" s="162" t="str">
        <f t="shared" si="214"/>
        <v xml:space="preserve">  </v>
      </c>
      <c r="BC270" s="643" t="str">
        <f t="shared" si="266"/>
        <v xml:space="preserve">  </v>
      </c>
      <c r="BD270" s="795" t="s">
        <v>191</v>
      </c>
      <c r="BE270" s="251"/>
      <c r="BF270" s="345">
        <v>3.414584195154196</v>
      </c>
      <c r="BG270" s="345"/>
      <c r="BH270" s="162" t="str">
        <f t="shared" si="195"/>
        <v xml:space="preserve">  </v>
      </c>
      <c r="BI270" s="643" t="str">
        <f t="shared" si="267"/>
        <v xml:space="preserve">  </v>
      </c>
      <c r="BJ270" s="251"/>
      <c r="BK270" s="348">
        <v>0.27749282870179626</v>
      </c>
      <c r="BL270" s="348"/>
      <c r="BM270" s="162" t="str">
        <f t="shared" si="196"/>
        <v xml:space="preserve">  </v>
      </c>
      <c r="BN270" s="818" t="str">
        <f t="shared" si="268"/>
        <v xml:space="preserve">  </v>
      </c>
      <c r="BO270" s="942" t="str">
        <f t="shared" si="269"/>
        <v xml:space="preserve">  </v>
      </c>
      <c r="BP270" s="827">
        <f t="shared" si="250"/>
        <v>8.1266945795508558</v>
      </c>
      <c r="BQ270" s="342">
        <v>306.46165585929003</v>
      </c>
      <c r="BR270" s="274"/>
      <c r="BS270" s="163" t="str">
        <f t="shared" si="197"/>
        <v xml:space="preserve">  </v>
      </c>
      <c r="BT270" s="818" t="str">
        <f t="shared" si="270"/>
        <v xml:space="preserve">  </v>
      </c>
      <c r="BU270" s="350">
        <f t="shared" si="251"/>
        <v>21.65662368072315</v>
      </c>
      <c r="BV270" s="274"/>
      <c r="BW270" s="163" t="str">
        <f t="shared" si="215"/>
        <v xml:space="preserve">  </v>
      </c>
      <c r="BX270" s="643" t="str">
        <f t="shared" si="271"/>
        <v xml:space="preserve">  </v>
      </c>
      <c r="BY270" s="354">
        <v>33.969050828657124</v>
      </c>
      <c r="BZ270" s="350"/>
      <c r="CA270" s="254">
        <v>1</v>
      </c>
      <c r="CB270" s="163" t="str">
        <f t="shared" si="199"/>
        <v xml:space="preserve">  </v>
      </c>
      <c r="CC270" s="643" t="str">
        <f t="shared" si="272"/>
        <v xml:space="preserve">  </v>
      </c>
      <c r="CD270" s="316">
        <f t="shared" si="276"/>
        <v>2.4457716596633161</v>
      </c>
      <c r="CE270" s="274"/>
      <c r="CF270" s="174" t="str">
        <f t="shared" si="245"/>
        <v xml:space="preserve">  </v>
      </c>
      <c r="CG270" s="818" t="str">
        <f t="shared" si="273"/>
        <v xml:space="preserve">  </v>
      </c>
      <c r="CH270" s="894">
        <f t="shared" si="252"/>
        <v>11.084274387740631</v>
      </c>
      <c r="CI270" s="346">
        <v>12.878728054054504</v>
      </c>
      <c r="CJ270" s="274"/>
      <c r="CK270" s="163" t="str">
        <f t="shared" si="258"/>
        <v xml:space="preserve">  </v>
      </c>
      <c r="CL270" s="643" t="str">
        <f t="shared" si="274"/>
        <v xml:space="preserve">  </v>
      </c>
      <c r="CM270" s="345">
        <f t="shared" si="259"/>
        <v>1.0045407882162505</v>
      </c>
      <c r="CN270" s="274"/>
      <c r="CO270" s="174" t="str">
        <f t="shared" si="228"/>
        <v xml:space="preserve">  </v>
      </c>
      <c r="CP270" s="818" t="str">
        <f t="shared" si="275"/>
        <v xml:space="preserve">  </v>
      </c>
      <c r="CQ270" s="346">
        <f t="shared" si="260"/>
        <v>4.2023945925449455</v>
      </c>
      <c r="CR270" s="347">
        <f t="shared" si="261"/>
        <v>4.6384921446014946</v>
      </c>
      <c r="CS270" s="274"/>
    </row>
    <row r="271" spans="1:97" ht="15" x14ac:dyDescent="0.25">
      <c r="A271" s="906" t="s">
        <v>2337</v>
      </c>
      <c r="B271" s="425" t="s">
        <v>1443</v>
      </c>
      <c r="C271" s="219" t="s">
        <v>599</v>
      </c>
      <c r="D271" s="219">
        <v>9</v>
      </c>
      <c r="E271" s="471"/>
      <c r="F271" s="472">
        <v>1</v>
      </c>
      <c r="G271" s="419">
        <v>384129121404901</v>
      </c>
      <c r="H271" s="419">
        <v>201304031300</v>
      </c>
      <c r="I271" s="419"/>
      <c r="J271" s="305" t="s">
        <v>936</v>
      </c>
      <c r="K271" s="911" t="s">
        <v>1713</v>
      </c>
      <c r="L271" s="414" t="s">
        <v>1713</v>
      </c>
      <c r="M271" s="219" t="s">
        <v>938</v>
      </c>
      <c r="N271" s="219"/>
      <c r="O271" s="219"/>
      <c r="P271" s="332">
        <v>41367</v>
      </c>
      <c r="Q271" s="326">
        <v>0.54166666666666663</v>
      </c>
      <c r="R271" s="305" t="s">
        <v>937</v>
      </c>
      <c r="S271" s="582" t="s">
        <v>937</v>
      </c>
      <c r="T271" s="549">
        <v>132</v>
      </c>
      <c r="U271" s="492">
        <v>142.19999999999999</v>
      </c>
      <c r="V271" s="136">
        <f t="shared" si="190"/>
        <v>10.199999999999989</v>
      </c>
      <c r="W271" s="528">
        <v>125</v>
      </c>
      <c r="X271" s="136">
        <f t="shared" si="191"/>
        <v>81.599999999999909</v>
      </c>
      <c r="Y271" s="643" t="str">
        <f t="shared" si="262"/>
        <v xml:space="preserve">  </v>
      </c>
      <c r="Z271" s="582" t="s">
        <v>937</v>
      </c>
      <c r="AA271" s="549">
        <v>133.1</v>
      </c>
      <c r="AB271" s="492">
        <v>151.4</v>
      </c>
      <c r="AC271" s="138">
        <f t="shared" si="192"/>
        <v>18.300000000000011</v>
      </c>
      <c r="AD271" s="528">
        <v>250</v>
      </c>
      <c r="AE271" s="2">
        <v>73.200000000000045</v>
      </c>
      <c r="AF271" s="643" t="str">
        <f t="shared" si="263"/>
        <v xml:space="preserve">  </v>
      </c>
      <c r="AG271" s="582" t="s">
        <v>937</v>
      </c>
      <c r="AH271" s="549">
        <v>131.30000000000001</v>
      </c>
      <c r="AI271" s="492">
        <v>141.30000000000001</v>
      </c>
      <c r="AJ271" s="138">
        <f t="shared" si="194"/>
        <v>10</v>
      </c>
      <c r="AK271" s="528">
        <v>125</v>
      </c>
      <c r="AL271" s="136">
        <f t="shared" si="246"/>
        <v>80</v>
      </c>
      <c r="AM271" s="643" t="str">
        <f t="shared" si="257"/>
        <v xml:space="preserve">  </v>
      </c>
      <c r="AN271" s="192">
        <f t="shared" si="247"/>
        <v>78.266666666666652</v>
      </c>
      <c r="AO271" s="192">
        <f t="shared" si="248"/>
        <v>4.4601943156473354</v>
      </c>
      <c r="AP271" s="192">
        <f t="shared" si="229"/>
        <v>5.6987150540638885</v>
      </c>
      <c r="AQ271" s="42">
        <f t="shared" si="249"/>
        <v>3</v>
      </c>
      <c r="AR271" s="643" t="str">
        <f t="shared" si="264"/>
        <v xml:space="preserve">  </v>
      </c>
      <c r="AS271" s="42"/>
      <c r="AT271" s="23" t="s">
        <v>191</v>
      </c>
      <c r="AU271" s="23" t="s">
        <v>191</v>
      </c>
      <c r="AV271" s="23" t="s">
        <v>191</v>
      </c>
      <c r="AW271" s="162" t="str">
        <f t="shared" si="213"/>
        <v xml:space="preserve">  </v>
      </c>
      <c r="AX271" s="643" t="str">
        <f t="shared" si="265"/>
        <v xml:space="preserve">  </v>
      </c>
      <c r="AY271" s="23" t="s">
        <v>191</v>
      </c>
      <c r="AZ271" s="23" t="s">
        <v>191</v>
      </c>
      <c r="BA271" s="23" t="s">
        <v>191</v>
      </c>
      <c r="BB271" s="162" t="str">
        <f t="shared" si="214"/>
        <v xml:space="preserve">  </v>
      </c>
      <c r="BC271" s="643" t="str">
        <f t="shared" si="266"/>
        <v xml:space="preserve">  </v>
      </c>
      <c r="BD271" s="794" t="s">
        <v>191</v>
      </c>
      <c r="BE271" s="55"/>
      <c r="BF271" s="24">
        <v>2.8405049528988879</v>
      </c>
      <c r="BG271" s="24"/>
      <c r="BH271" s="162" t="str">
        <f t="shared" si="195"/>
        <v xml:space="preserve">  </v>
      </c>
      <c r="BI271" s="643" t="str">
        <f t="shared" si="267"/>
        <v xml:space="preserve">  </v>
      </c>
      <c r="BJ271" s="55"/>
      <c r="BK271" s="5">
        <v>0.16671142000208877</v>
      </c>
      <c r="BL271" s="5"/>
      <c r="BM271" s="162" t="str">
        <f t="shared" si="196"/>
        <v xml:space="preserve">  </v>
      </c>
      <c r="BN271" s="818" t="str">
        <f t="shared" si="268"/>
        <v xml:space="preserve">  </v>
      </c>
      <c r="BO271" s="942" t="str">
        <f t="shared" si="269"/>
        <v xml:space="preserve">  </v>
      </c>
      <c r="BP271" s="826">
        <f t="shared" si="250"/>
        <v>5.869076898878518</v>
      </c>
      <c r="BQ271" s="21">
        <v>301.03782354332384</v>
      </c>
      <c r="BR271" s="246"/>
      <c r="BS271" s="163" t="str">
        <f t="shared" si="197"/>
        <v xml:space="preserve">  </v>
      </c>
      <c r="BT271" s="818" t="str">
        <f t="shared" si="270"/>
        <v xml:space="preserve">  </v>
      </c>
      <c r="BU271" s="10">
        <f t="shared" si="251"/>
        <v>24.564686401135198</v>
      </c>
      <c r="BV271" s="246"/>
      <c r="BW271" s="163" t="str">
        <f t="shared" si="215"/>
        <v xml:space="preserve">  </v>
      </c>
      <c r="BX271" s="643" t="str">
        <f t="shared" si="271"/>
        <v xml:space="preserve">  </v>
      </c>
      <c r="BY271" s="2">
        <v>14.571686365314013</v>
      </c>
      <c r="BZ271" s="10"/>
      <c r="CA271" s="80">
        <v>1</v>
      </c>
      <c r="CB271" s="163" t="str">
        <f t="shared" si="199"/>
        <v xml:space="preserve">  </v>
      </c>
      <c r="CC271" s="643" t="str">
        <f t="shared" si="272"/>
        <v xml:space="preserve">  </v>
      </c>
      <c r="CD271" s="6">
        <f t="shared" si="276"/>
        <v>1.0666474419409864</v>
      </c>
      <c r="CF271" s="174" t="str">
        <f t="shared" si="245"/>
        <v xml:space="preserve">  </v>
      </c>
      <c r="CG271" s="818" t="str">
        <f t="shared" si="273"/>
        <v xml:space="preserve">  </v>
      </c>
      <c r="CH271" s="829">
        <f t="shared" si="252"/>
        <v>4.8404835624307951</v>
      </c>
      <c r="CI271" s="11">
        <v>11.866573052485256</v>
      </c>
      <c r="CK271" s="163" t="str">
        <f t="shared" si="258"/>
        <v xml:space="preserve">  </v>
      </c>
      <c r="CL271" s="643" t="str">
        <f t="shared" si="274"/>
        <v xml:space="preserve">  </v>
      </c>
      <c r="CM271" s="102">
        <f t="shared" si="259"/>
        <v>0.94932584419882049</v>
      </c>
      <c r="CO271" s="174" t="str">
        <f t="shared" si="228"/>
        <v xml:space="preserve">  </v>
      </c>
      <c r="CP271" s="818" t="str">
        <f t="shared" si="275"/>
        <v xml:space="preserve">  </v>
      </c>
      <c r="CQ271" s="106">
        <f t="shared" si="260"/>
        <v>3.9418877378302195</v>
      </c>
      <c r="CR271" s="61">
        <f t="shared" si="261"/>
        <v>3.8645958214021801</v>
      </c>
    </row>
    <row r="272" spans="1:97" ht="15" x14ac:dyDescent="0.25">
      <c r="A272" s="906" t="s">
        <v>2338</v>
      </c>
      <c r="B272" s="425" t="s">
        <v>1444</v>
      </c>
      <c r="C272" s="219" t="s">
        <v>599</v>
      </c>
      <c r="D272" s="219">
        <v>9</v>
      </c>
      <c r="E272" s="471"/>
      <c r="F272" s="472">
        <v>1</v>
      </c>
      <c r="G272" s="419">
        <v>384129121411501</v>
      </c>
      <c r="H272" s="419">
        <v>201304031330</v>
      </c>
      <c r="I272" s="419"/>
      <c r="J272" s="325" t="s">
        <v>939</v>
      </c>
      <c r="K272" s="911" t="s">
        <v>1714</v>
      </c>
      <c r="L272" s="414" t="s">
        <v>1714</v>
      </c>
      <c r="M272" s="219" t="s">
        <v>941</v>
      </c>
      <c r="N272" s="219"/>
      <c r="O272" s="219"/>
      <c r="P272" s="332">
        <v>41367</v>
      </c>
      <c r="Q272" s="326">
        <v>0.5625</v>
      </c>
      <c r="R272" s="325" t="s">
        <v>940</v>
      </c>
      <c r="S272" s="583" t="s">
        <v>940</v>
      </c>
      <c r="T272" s="552">
        <v>132.30000000000001</v>
      </c>
      <c r="U272" s="496">
        <v>146</v>
      </c>
      <c r="V272" s="497">
        <f t="shared" ref="V272:V283" si="277">U272-T272</f>
        <v>13.699999999999989</v>
      </c>
      <c r="W272" s="553">
        <v>250</v>
      </c>
      <c r="X272" s="497">
        <f t="shared" ref="X272:X276" si="278">V272/(W272/1000)</f>
        <v>54.799999999999955</v>
      </c>
      <c r="Y272" s="643" t="str">
        <f t="shared" si="262"/>
        <v xml:space="preserve">  </v>
      </c>
      <c r="Z272" s="583" t="s">
        <v>940</v>
      </c>
      <c r="AA272" s="552">
        <v>130.6</v>
      </c>
      <c r="AB272" s="496">
        <v>150.4</v>
      </c>
      <c r="AC272" s="554">
        <f t="shared" ref="AC272:AC283" si="279">AB272-AA272</f>
        <v>19.800000000000011</v>
      </c>
      <c r="AD272" s="553">
        <v>375</v>
      </c>
      <c r="AE272" s="555">
        <v>52.800000000000033</v>
      </c>
      <c r="AF272" s="643" t="str">
        <f t="shared" si="263"/>
        <v xml:space="preserve">  </v>
      </c>
      <c r="AG272" s="583" t="s">
        <v>940</v>
      </c>
      <c r="AH272" s="552">
        <v>131.6</v>
      </c>
      <c r="AI272" s="496">
        <v>147.10000000000002</v>
      </c>
      <c r="AJ272" s="554">
        <f t="shared" ref="AJ272:AJ283" si="280">AI272-AH272</f>
        <v>15.500000000000028</v>
      </c>
      <c r="AK272" s="553">
        <v>250</v>
      </c>
      <c r="AL272" s="497">
        <f t="shared" si="246"/>
        <v>62.000000000000114</v>
      </c>
      <c r="AM272" s="643" t="str">
        <f t="shared" si="257"/>
        <v xml:space="preserve">  </v>
      </c>
      <c r="AN272" s="497">
        <f t="shared" si="247"/>
        <v>56.533333333333367</v>
      </c>
      <c r="AO272" s="497">
        <f t="shared" si="248"/>
        <v>4.8387326164331412</v>
      </c>
      <c r="AP272" s="497">
        <f t="shared" si="229"/>
        <v>8.5590789205774858</v>
      </c>
      <c r="AQ272" s="498">
        <f t="shared" si="249"/>
        <v>3</v>
      </c>
      <c r="AR272" s="643" t="str">
        <f t="shared" si="264"/>
        <v xml:space="preserve">  </v>
      </c>
      <c r="AS272" s="498"/>
      <c r="AT272" s="180" t="s">
        <v>191</v>
      </c>
      <c r="AU272" s="180" t="s">
        <v>191</v>
      </c>
      <c r="AV272" s="180" t="s">
        <v>191</v>
      </c>
      <c r="AW272" s="181" t="str">
        <f t="shared" si="213"/>
        <v xml:space="preserve">  </v>
      </c>
      <c r="AX272" s="643" t="str">
        <f t="shared" si="265"/>
        <v xml:space="preserve">  </v>
      </c>
      <c r="AY272" s="180" t="s">
        <v>191</v>
      </c>
      <c r="AZ272" s="180" t="s">
        <v>191</v>
      </c>
      <c r="BA272" s="180" t="s">
        <v>191</v>
      </c>
      <c r="BB272" s="181" t="str">
        <f t="shared" si="214"/>
        <v xml:space="preserve">  </v>
      </c>
      <c r="BC272" s="643" t="str">
        <f t="shared" si="266"/>
        <v xml:space="preserve">  </v>
      </c>
      <c r="BD272" s="800" t="s">
        <v>191</v>
      </c>
      <c r="BE272" s="148"/>
      <c r="BF272" s="143">
        <v>4.4677627072489967</v>
      </c>
      <c r="BG272" s="143"/>
      <c r="BH272" s="181" t="str">
        <f t="shared" ref="BH272:BH276" si="281">IF(BF272&lt;BH$7,"E, &lt;PRL",IF(BF272&gt;BH$7,"  ",))</f>
        <v xml:space="preserve">  </v>
      </c>
      <c r="BI272" s="643" t="str">
        <f t="shared" si="267"/>
        <v xml:space="preserve">  </v>
      </c>
      <c r="BJ272" s="148"/>
      <c r="BK272" s="143">
        <v>4.1789624061130182E-2</v>
      </c>
      <c r="BL272" s="143">
        <v>8.6790593246828529E-4</v>
      </c>
      <c r="BM272" s="181" t="str">
        <f t="shared" ref="BM272:BM276" si="282">IF(BK272&lt;BM$7,"E, &lt;PRL",IF(BK272&gt;BM$7,"  ",))</f>
        <v xml:space="preserve">  </v>
      </c>
      <c r="BN272" s="818" t="str">
        <f t="shared" si="268"/>
        <v xml:space="preserve">  </v>
      </c>
      <c r="BO272" s="942" t="str">
        <f t="shared" si="269"/>
        <v xml:space="preserve">  </v>
      </c>
      <c r="BP272" s="844">
        <f t="shared" si="250"/>
        <v>0.93535907789655071</v>
      </c>
      <c r="BQ272" s="149">
        <v>376.24158119899528</v>
      </c>
      <c r="BR272" s="148"/>
      <c r="BS272" s="181" t="str">
        <f t="shared" ref="BS272:BS276" si="283">IF(BQ272&lt;BS$7,"E, &lt;PRL",IF(BQ272&gt;BS$7,"  ",))</f>
        <v xml:space="preserve">  </v>
      </c>
      <c r="BT272" s="818" t="str">
        <f t="shared" si="270"/>
        <v xml:space="preserve">  </v>
      </c>
      <c r="BU272" s="182">
        <f t="shared" si="251"/>
        <v>20.618038649704925</v>
      </c>
      <c r="BV272" s="148"/>
      <c r="BW272" s="181" t="str">
        <f t="shared" si="215"/>
        <v xml:space="preserve">  </v>
      </c>
      <c r="BX272" s="643" t="str">
        <f t="shared" si="271"/>
        <v xml:space="preserve">  </v>
      </c>
      <c r="BY272" s="555">
        <v>18.581062055129518</v>
      </c>
      <c r="BZ272" s="182"/>
      <c r="CA272" s="80">
        <v>1</v>
      </c>
      <c r="CB272" s="181" t="str">
        <f t="shared" ref="CB272:CB276" si="284">IF(BY272&lt;CB$7,"E, &lt;PRL",IF(BY272&gt;CB$7,"  ",))</f>
        <v xml:space="preserve">  </v>
      </c>
      <c r="CC272" s="643" t="str">
        <f t="shared" si="272"/>
        <v xml:space="preserve">  </v>
      </c>
      <c r="CD272" s="183">
        <f t="shared" si="276"/>
        <v>0.98108007651083917</v>
      </c>
      <c r="CE272" s="148"/>
      <c r="CF272" s="510" t="str">
        <f t="shared" si="245"/>
        <v xml:space="preserve">  </v>
      </c>
      <c r="CG272" s="818" t="str">
        <f t="shared" si="273"/>
        <v xml:space="preserve">  </v>
      </c>
      <c r="CH272" s="897">
        <f t="shared" si="252"/>
        <v>4.9385987577226187</v>
      </c>
      <c r="CI272" s="182">
        <v>14.301403905842578</v>
      </c>
      <c r="CJ272" s="148"/>
      <c r="CK272" s="181" t="str">
        <f t="shared" si="258"/>
        <v xml:space="preserve">  </v>
      </c>
      <c r="CL272" s="643" t="str">
        <f t="shared" si="274"/>
        <v xml:space="preserve">  </v>
      </c>
      <c r="CM272" s="184">
        <f t="shared" si="259"/>
        <v>0.88668704216224148</v>
      </c>
      <c r="CN272" s="148"/>
      <c r="CO272" s="510" t="str">
        <f t="shared" si="228"/>
        <v xml:space="preserve">  </v>
      </c>
      <c r="CP272" s="818" t="str">
        <f t="shared" si="275"/>
        <v xml:space="preserve">  </v>
      </c>
      <c r="CQ272" s="511">
        <f t="shared" si="260"/>
        <v>3.8011226351609779</v>
      </c>
      <c r="CR272" s="150">
        <f t="shared" si="261"/>
        <v>4.3005402076638903</v>
      </c>
      <c r="CS272" s="135" t="s">
        <v>966</v>
      </c>
    </row>
    <row r="273" spans="1:97" ht="15" x14ac:dyDescent="0.25">
      <c r="A273" s="906" t="s">
        <v>2339</v>
      </c>
      <c r="B273" s="425" t="s">
        <v>1445</v>
      </c>
      <c r="C273" s="219" t="s">
        <v>599</v>
      </c>
      <c r="D273" s="219">
        <v>7</v>
      </c>
      <c r="E273" s="471"/>
      <c r="F273" s="472">
        <v>1</v>
      </c>
      <c r="G273" s="419">
        <v>384147121422401</v>
      </c>
      <c r="H273" s="419">
        <v>201304031430</v>
      </c>
      <c r="I273" s="419"/>
      <c r="J273" s="305" t="s">
        <v>945</v>
      </c>
      <c r="K273" s="911" t="s">
        <v>1720</v>
      </c>
      <c r="L273" s="414" t="s">
        <v>1720</v>
      </c>
      <c r="M273" s="219" t="s">
        <v>947</v>
      </c>
      <c r="N273" s="219" t="s">
        <v>1721</v>
      </c>
      <c r="O273" s="219"/>
      <c r="P273" s="219" t="s">
        <v>1722</v>
      </c>
      <c r="Q273" s="326">
        <v>0.60416666666666663</v>
      </c>
      <c r="R273" s="305" t="s">
        <v>946</v>
      </c>
      <c r="S273" s="582" t="s">
        <v>946</v>
      </c>
      <c r="T273" s="549">
        <v>133.5</v>
      </c>
      <c r="U273" s="492">
        <v>140</v>
      </c>
      <c r="V273" s="136">
        <f t="shared" si="277"/>
        <v>6.5</v>
      </c>
      <c r="W273" s="528">
        <v>375</v>
      </c>
      <c r="X273" s="136">
        <f t="shared" si="278"/>
        <v>17.333333333333332</v>
      </c>
      <c r="Y273" s="643" t="str">
        <f t="shared" si="262"/>
        <v xml:space="preserve">  </v>
      </c>
      <c r="Z273" s="582" t="s">
        <v>946</v>
      </c>
      <c r="AA273" s="549">
        <v>131.9</v>
      </c>
      <c r="AB273" s="492">
        <v>138.30000000000001</v>
      </c>
      <c r="AC273" s="138">
        <f t="shared" si="279"/>
        <v>6.4000000000000057</v>
      </c>
      <c r="AD273" s="528">
        <v>375</v>
      </c>
      <c r="AE273" s="2">
        <v>17.066666666666681</v>
      </c>
      <c r="AF273" s="643" t="str">
        <f t="shared" si="263"/>
        <v xml:space="preserve">  </v>
      </c>
      <c r="AG273" s="582" t="s">
        <v>946</v>
      </c>
      <c r="AH273" s="549">
        <v>131.80000000000001</v>
      </c>
      <c r="AI273" s="492">
        <v>138.1</v>
      </c>
      <c r="AJ273" s="138">
        <f t="shared" si="280"/>
        <v>6.2999999999999829</v>
      </c>
      <c r="AK273" s="528">
        <v>375</v>
      </c>
      <c r="AL273" s="136">
        <f t="shared" si="246"/>
        <v>16.799999999999955</v>
      </c>
      <c r="AM273" s="643" t="str">
        <f t="shared" si="257"/>
        <v xml:space="preserve">  </v>
      </c>
      <c r="AN273" s="192">
        <f t="shared" si="247"/>
        <v>17.066666666666656</v>
      </c>
      <c r="AO273" s="192">
        <f t="shared" si="248"/>
        <v>0.26666666666668881</v>
      </c>
      <c r="AP273" s="192">
        <f t="shared" si="229"/>
        <v>1.5625000000001308</v>
      </c>
      <c r="AQ273" s="42">
        <f t="shared" si="249"/>
        <v>3</v>
      </c>
      <c r="AR273" s="643" t="str">
        <f t="shared" si="264"/>
        <v xml:space="preserve">  </v>
      </c>
      <c r="AS273" s="42"/>
      <c r="AT273" s="23" t="s">
        <v>191</v>
      </c>
      <c r="AU273" s="23" t="s">
        <v>191</v>
      </c>
      <c r="AV273" s="23" t="s">
        <v>191</v>
      </c>
      <c r="AW273" s="162" t="str">
        <f t="shared" si="213"/>
        <v xml:space="preserve">  </v>
      </c>
      <c r="AX273" s="643" t="str">
        <f t="shared" si="265"/>
        <v xml:space="preserve">  </v>
      </c>
      <c r="AY273" s="23" t="s">
        <v>191</v>
      </c>
      <c r="AZ273" s="23" t="s">
        <v>191</v>
      </c>
      <c r="BA273" s="23" t="s">
        <v>191</v>
      </c>
      <c r="BB273" s="162" t="str">
        <f t="shared" si="214"/>
        <v xml:space="preserve">  </v>
      </c>
      <c r="BC273" s="643" t="str">
        <f t="shared" si="266"/>
        <v xml:space="preserve">  </v>
      </c>
      <c r="BD273" s="794" t="s">
        <v>191</v>
      </c>
      <c r="BE273" s="55"/>
      <c r="BF273" s="24">
        <v>3.9085366565090971</v>
      </c>
      <c r="BG273" s="24"/>
      <c r="BH273" s="162" t="str">
        <f t="shared" si="281"/>
        <v xml:space="preserve">  </v>
      </c>
      <c r="BI273" s="643" t="str">
        <f t="shared" si="267"/>
        <v xml:space="preserve">  </v>
      </c>
      <c r="BJ273" s="55"/>
      <c r="BK273" s="5">
        <v>1.2529241642417954</v>
      </c>
      <c r="BL273" s="5"/>
      <c r="BM273" s="162" t="str">
        <f t="shared" si="282"/>
        <v xml:space="preserve">  </v>
      </c>
      <c r="BN273" s="818" t="str">
        <f t="shared" si="268"/>
        <v xml:space="preserve">  </v>
      </c>
      <c r="BO273" s="942" t="str">
        <f t="shared" si="269"/>
        <v xml:space="preserve">  </v>
      </c>
      <c r="BP273" s="826">
        <f t="shared" si="250"/>
        <v>32.056093478239056</v>
      </c>
      <c r="BQ273" s="21">
        <v>506.23697513127183</v>
      </c>
      <c r="BR273" s="246"/>
      <c r="BS273" s="163" t="str">
        <f t="shared" si="283"/>
        <v xml:space="preserve">  </v>
      </c>
      <c r="BT273" s="818" t="str">
        <f t="shared" si="270"/>
        <v xml:space="preserve">  </v>
      </c>
      <c r="BU273" s="10">
        <f t="shared" si="251"/>
        <v>8.7747742356087119</v>
      </c>
      <c r="BV273" s="246"/>
      <c r="BW273" s="163" t="str">
        <f t="shared" si="215"/>
        <v xml:space="preserve">  </v>
      </c>
      <c r="BX273" s="643" t="str">
        <f t="shared" si="271"/>
        <v xml:space="preserve">  </v>
      </c>
      <c r="BY273" s="2">
        <v>374.08657799073205</v>
      </c>
      <c r="BZ273" s="10"/>
      <c r="CA273" s="80">
        <v>1</v>
      </c>
      <c r="CB273" s="163" t="str">
        <f t="shared" si="284"/>
        <v xml:space="preserve">  </v>
      </c>
      <c r="CC273" s="643" t="str">
        <f t="shared" si="272"/>
        <v xml:space="preserve">  </v>
      </c>
      <c r="CD273" s="6">
        <f t="shared" si="276"/>
        <v>6.3844109310418329</v>
      </c>
      <c r="CF273" s="174" t="str">
        <f t="shared" si="245"/>
        <v xml:space="preserve">  </v>
      </c>
      <c r="CG273" s="818" t="str">
        <f t="shared" si="273"/>
        <v xml:space="preserve">  </v>
      </c>
      <c r="CH273" s="829">
        <f t="shared" si="252"/>
        <v>73.895546229851732</v>
      </c>
      <c r="CI273" s="11">
        <v>15.300659756730527</v>
      </c>
      <c r="CK273" s="163" t="str">
        <f t="shared" si="258"/>
        <v xml:space="preserve">  </v>
      </c>
      <c r="CL273" s="643" t="str">
        <f t="shared" si="274"/>
        <v xml:space="preserve">  </v>
      </c>
      <c r="CM273" s="102">
        <f t="shared" si="259"/>
        <v>0.25705108391307213</v>
      </c>
      <c r="CO273" s="174" t="str">
        <f t="shared" si="228"/>
        <v xml:space="preserve">  </v>
      </c>
      <c r="CP273" s="818" t="str">
        <f t="shared" si="275"/>
        <v xml:space="preserve">  </v>
      </c>
      <c r="CQ273" s="106">
        <f t="shared" si="260"/>
        <v>3.0224303060366</v>
      </c>
      <c r="CR273" s="61">
        <f t="shared" si="261"/>
        <v>2.9294324504662352</v>
      </c>
    </row>
    <row r="274" spans="1:97" ht="15" x14ac:dyDescent="0.25">
      <c r="A274" s="906" t="s">
        <v>2340</v>
      </c>
      <c r="B274" s="421" t="s">
        <v>1446</v>
      </c>
      <c r="C274" s="310" t="s">
        <v>600</v>
      </c>
      <c r="D274" s="310">
        <v>7</v>
      </c>
      <c r="E274" s="471"/>
      <c r="F274" s="472">
        <v>4</v>
      </c>
      <c r="G274" s="309">
        <v>384147121422401</v>
      </c>
      <c r="H274" s="309">
        <v>201304031435</v>
      </c>
      <c r="I274" s="309"/>
      <c r="J274" s="341" t="s">
        <v>948</v>
      </c>
      <c r="K274" s="919" t="s">
        <v>1720</v>
      </c>
      <c r="L274" s="432" t="s">
        <v>1720</v>
      </c>
      <c r="M274" s="310" t="s">
        <v>947</v>
      </c>
      <c r="N274" s="219" t="s">
        <v>1721</v>
      </c>
      <c r="O274" s="310" t="s">
        <v>45</v>
      </c>
      <c r="P274" s="219" t="s">
        <v>1722</v>
      </c>
      <c r="Q274" s="326">
        <v>0.60763888888888895</v>
      </c>
      <c r="R274" s="341" t="s">
        <v>949</v>
      </c>
      <c r="S274" s="582" t="s">
        <v>949</v>
      </c>
      <c r="T274" s="551">
        <v>127</v>
      </c>
      <c r="U274" s="494">
        <v>132.6</v>
      </c>
      <c r="V274" s="311">
        <f t="shared" si="277"/>
        <v>5.5999999999999943</v>
      </c>
      <c r="W274" s="529">
        <v>375</v>
      </c>
      <c r="X274" s="311">
        <f t="shared" si="278"/>
        <v>14.933333333333318</v>
      </c>
      <c r="Y274" s="643" t="str">
        <f t="shared" si="262"/>
        <v xml:space="preserve">  </v>
      </c>
      <c r="Z274" s="582" t="s">
        <v>949</v>
      </c>
      <c r="AA274" s="551">
        <v>127.6</v>
      </c>
      <c r="AB274" s="494">
        <v>132.89999999999998</v>
      </c>
      <c r="AC274" s="317">
        <f t="shared" si="279"/>
        <v>5.2999999999999829</v>
      </c>
      <c r="AD274" s="529">
        <v>375</v>
      </c>
      <c r="AE274" s="354">
        <v>14.133333333333288</v>
      </c>
      <c r="AF274" s="643" t="str">
        <f t="shared" si="263"/>
        <v xml:space="preserve">  </v>
      </c>
      <c r="AG274" s="582" t="s">
        <v>949</v>
      </c>
      <c r="AH274" s="551">
        <v>123.9</v>
      </c>
      <c r="AI274" s="494">
        <v>129.1</v>
      </c>
      <c r="AJ274" s="317">
        <f t="shared" si="280"/>
        <v>5.1999999999999886</v>
      </c>
      <c r="AK274" s="529">
        <v>375</v>
      </c>
      <c r="AL274" s="311">
        <f t="shared" si="246"/>
        <v>13.866666666666637</v>
      </c>
      <c r="AM274" s="643" t="str">
        <f t="shared" si="257"/>
        <v xml:space="preserve">  </v>
      </c>
      <c r="AN274" s="344">
        <f t="shared" si="247"/>
        <v>14.311111111111082</v>
      </c>
      <c r="AO274" s="344">
        <f t="shared" si="248"/>
        <v>0.55511093319097904</v>
      </c>
      <c r="AP274" s="344">
        <f t="shared" si="229"/>
        <v>3.8788807443469109</v>
      </c>
      <c r="AQ274" s="495">
        <f t="shared" si="249"/>
        <v>3</v>
      </c>
      <c r="AR274" s="643" t="str">
        <f t="shared" si="264"/>
        <v xml:space="preserve">  </v>
      </c>
      <c r="AS274" s="495"/>
      <c r="AT274" s="72" t="s">
        <v>191</v>
      </c>
      <c r="AU274" s="72" t="s">
        <v>191</v>
      </c>
      <c r="AV274" s="72" t="s">
        <v>191</v>
      </c>
      <c r="AW274" s="162" t="str">
        <f t="shared" si="213"/>
        <v xml:space="preserve">  </v>
      </c>
      <c r="AX274" s="643" t="str">
        <f t="shared" si="265"/>
        <v xml:space="preserve">  </v>
      </c>
      <c r="AY274" s="72" t="s">
        <v>191</v>
      </c>
      <c r="AZ274" s="72" t="s">
        <v>191</v>
      </c>
      <c r="BA274" s="72" t="s">
        <v>191</v>
      </c>
      <c r="BB274" s="162" t="str">
        <f t="shared" si="214"/>
        <v xml:space="preserve">  </v>
      </c>
      <c r="BC274" s="643" t="str">
        <f t="shared" si="266"/>
        <v xml:space="preserve">  </v>
      </c>
      <c r="BD274" s="795" t="s">
        <v>191</v>
      </c>
      <c r="BE274" s="251"/>
      <c r="BF274" s="345">
        <v>3.6449649795985004</v>
      </c>
      <c r="BG274" s="345"/>
      <c r="BH274" s="162" t="str">
        <f t="shared" si="281"/>
        <v xml:space="preserve">  </v>
      </c>
      <c r="BI274" s="643" t="str">
        <f t="shared" si="267"/>
        <v xml:space="preserve">  </v>
      </c>
      <c r="BJ274" s="251"/>
      <c r="BK274" s="348">
        <v>1.2538973416547903</v>
      </c>
      <c r="BL274" s="348"/>
      <c r="BM274" s="162" t="str">
        <f t="shared" si="282"/>
        <v xml:space="preserve">  </v>
      </c>
      <c r="BN274" s="818" t="str">
        <f t="shared" si="268"/>
        <v xml:space="preserve">  </v>
      </c>
      <c r="BO274" s="942" t="str">
        <f t="shared" si="269"/>
        <v xml:space="preserve">  </v>
      </c>
      <c r="BP274" s="827">
        <f t="shared" si="250"/>
        <v>34.400806281351691</v>
      </c>
      <c r="BQ274" s="342">
        <v>426.63755203008031</v>
      </c>
      <c r="BR274" s="274"/>
      <c r="BS274" s="163" t="str">
        <f t="shared" si="283"/>
        <v xml:space="preserve">  </v>
      </c>
      <c r="BT274" s="818" t="str">
        <f t="shared" si="270"/>
        <v xml:space="preserve">  </v>
      </c>
      <c r="BU274" s="350">
        <f t="shared" si="251"/>
        <v>6.3711207769825258</v>
      </c>
      <c r="BV274" s="274"/>
      <c r="BW274" s="163" t="str">
        <f t="shared" si="215"/>
        <v xml:space="preserve">  </v>
      </c>
      <c r="BX274" s="643" t="str">
        <f t="shared" si="271"/>
        <v xml:space="preserve">  </v>
      </c>
      <c r="BY274" s="354">
        <v>268.52962266320583</v>
      </c>
      <c r="BZ274" s="340"/>
      <c r="CA274" s="254">
        <v>1</v>
      </c>
      <c r="CB274" s="163" t="str">
        <f t="shared" si="284"/>
        <v xml:space="preserve">  </v>
      </c>
      <c r="CC274" s="643" t="str">
        <f t="shared" si="272"/>
        <v xml:space="preserve">  </v>
      </c>
      <c r="CD274" s="316">
        <f t="shared" si="276"/>
        <v>3.7952186669732968</v>
      </c>
      <c r="CE274" s="274"/>
      <c r="CF274" s="174" t="str">
        <f t="shared" si="245"/>
        <v xml:space="preserve">  </v>
      </c>
      <c r="CG274" s="818" t="str">
        <f t="shared" si="273"/>
        <v xml:space="preserve">  </v>
      </c>
      <c r="CH274" s="894">
        <f t="shared" si="252"/>
        <v>62.940925238637455</v>
      </c>
      <c r="CI274" s="346">
        <v>21.214209664097915</v>
      </c>
      <c r="CJ274" s="274"/>
      <c r="CK274" s="163" t="str">
        <f t="shared" si="258"/>
        <v xml:space="preserve">  </v>
      </c>
      <c r="CL274" s="643" t="str">
        <f t="shared" si="274"/>
        <v xml:space="preserve">  </v>
      </c>
      <c r="CM274" s="345">
        <f t="shared" si="259"/>
        <v>0.29417037400882379</v>
      </c>
      <c r="CN274" s="274"/>
      <c r="CO274" s="174" t="str">
        <f t="shared" si="228"/>
        <v xml:space="preserve">  </v>
      </c>
      <c r="CP274" s="818" t="str">
        <f t="shared" si="275"/>
        <v xml:space="preserve">  </v>
      </c>
      <c r="CQ274" s="346">
        <f t="shared" si="260"/>
        <v>4.9724196951613386</v>
      </c>
      <c r="CR274" s="347">
        <f t="shared" si="261"/>
        <v>4.6172468597926661</v>
      </c>
      <c r="CS274" s="274"/>
    </row>
    <row r="275" spans="1:97" ht="15" x14ac:dyDescent="0.25">
      <c r="A275" s="906" t="s">
        <v>2341</v>
      </c>
      <c r="B275" s="425" t="s">
        <v>1447</v>
      </c>
      <c r="C275" s="219" t="s">
        <v>599</v>
      </c>
      <c r="D275" s="219">
        <v>9</v>
      </c>
      <c r="E275" s="471"/>
      <c r="F275" s="472">
        <v>1</v>
      </c>
      <c r="G275" s="419">
        <v>384151121422801</v>
      </c>
      <c r="H275" s="419">
        <v>201304031440</v>
      </c>
      <c r="I275" s="419"/>
      <c r="J275" s="305" t="s">
        <v>942</v>
      </c>
      <c r="K275" s="911" t="s">
        <v>1723</v>
      </c>
      <c r="L275" s="414" t="s">
        <v>1723</v>
      </c>
      <c r="M275" s="219" t="s">
        <v>944</v>
      </c>
      <c r="N275" s="219"/>
      <c r="O275" s="219"/>
      <c r="P275" s="332">
        <v>41367</v>
      </c>
      <c r="Q275" s="326">
        <v>0.61111111111111105</v>
      </c>
      <c r="R275" s="305" t="s">
        <v>943</v>
      </c>
      <c r="S275" s="582" t="s">
        <v>943</v>
      </c>
      <c r="T275" s="548">
        <v>125.8</v>
      </c>
      <c r="U275" s="492">
        <v>131.70000000000002</v>
      </c>
      <c r="V275" s="136">
        <f t="shared" si="277"/>
        <v>5.9000000000000199</v>
      </c>
      <c r="W275" s="528">
        <v>275</v>
      </c>
      <c r="X275" s="136">
        <f t="shared" si="278"/>
        <v>21.454545454545524</v>
      </c>
      <c r="Y275" s="643" t="str">
        <f t="shared" si="262"/>
        <v xml:space="preserve">  </v>
      </c>
      <c r="Z275" s="582" t="s">
        <v>943</v>
      </c>
      <c r="AA275" s="549">
        <v>124.4</v>
      </c>
      <c r="AB275" s="492">
        <v>129.80000000000001</v>
      </c>
      <c r="AC275" s="138">
        <f t="shared" si="279"/>
        <v>5.4000000000000057</v>
      </c>
      <c r="AD275" s="528">
        <v>275</v>
      </c>
      <c r="AE275" s="2">
        <v>19.636363636363654</v>
      </c>
      <c r="AF275" s="643" t="str">
        <f t="shared" si="263"/>
        <v xml:space="preserve">  </v>
      </c>
      <c r="AG275" s="582" t="s">
        <v>943</v>
      </c>
      <c r="AH275" s="549">
        <v>123.3</v>
      </c>
      <c r="AI275" s="492">
        <v>128.39999999999998</v>
      </c>
      <c r="AJ275" s="138">
        <f t="shared" si="280"/>
        <v>5.0999999999999801</v>
      </c>
      <c r="AK275" s="528">
        <v>275</v>
      </c>
      <c r="AL275" s="136">
        <f t="shared" si="246"/>
        <v>18.545454545454472</v>
      </c>
      <c r="AM275" s="643" t="str">
        <f t="shared" si="257"/>
        <v xml:space="preserve">  </v>
      </c>
      <c r="AN275" s="192">
        <f t="shared" si="247"/>
        <v>19.878787878787886</v>
      </c>
      <c r="AO275" s="192">
        <f t="shared" si="248"/>
        <v>1.4696188670282073</v>
      </c>
      <c r="AP275" s="192">
        <f t="shared" si="229"/>
        <v>7.3928997884040895</v>
      </c>
      <c r="AQ275" s="42">
        <f t="shared" si="249"/>
        <v>3</v>
      </c>
      <c r="AR275" s="643" t="str">
        <f t="shared" si="264"/>
        <v xml:space="preserve">  </v>
      </c>
      <c r="AS275" s="42"/>
      <c r="AT275" s="23" t="s">
        <v>191</v>
      </c>
      <c r="AU275" s="23" t="s">
        <v>191</v>
      </c>
      <c r="AV275" s="23" t="s">
        <v>191</v>
      </c>
      <c r="AW275" s="162" t="str">
        <f t="shared" si="213"/>
        <v xml:space="preserve">  </v>
      </c>
      <c r="AX275" s="643" t="str">
        <f t="shared" si="265"/>
        <v xml:space="preserve">  </v>
      </c>
      <c r="AY275" s="23" t="s">
        <v>191</v>
      </c>
      <c r="AZ275" s="23" t="s">
        <v>191</v>
      </c>
      <c r="BA275" s="23" t="s">
        <v>191</v>
      </c>
      <c r="BB275" s="162" t="str">
        <f t="shared" si="214"/>
        <v xml:space="preserve">  </v>
      </c>
      <c r="BC275" s="643" t="str">
        <f t="shared" si="266"/>
        <v xml:space="preserve">  </v>
      </c>
      <c r="BD275" s="794" t="s">
        <v>191</v>
      </c>
      <c r="BE275" s="55"/>
      <c r="BF275" s="24">
        <v>1.4585892845840431</v>
      </c>
      <c r="BG275" s="24"/>
      <c r="BH275" s="162" t="str">
        <f t="shared" si="281"/>
        <v xml:space="preserve">  </v>
      </c>
      <c r="BI275" s="643" t="str">
        <f t="shared" si="267"/>
        <v xml:space="preserve">  </v>
      </c>
      <c r="BJ275" s="55"/>
      <c r="BK275" s="5">
        <v>0.28380521706458867</v>
      </c>
      <c r="BL275" s="5"/>
      <c r="BM275" s="162" t="str">
        <f t="shared" si="282"/>
        <v xml:space="preserve">  </v>
      </c>
      <c r="BN275" s="818" t="str">
        <f t="shared" si="268"/>
        <v xml:space="preserve">  </v>
      </c>
      <c r="BO275" s="942" t="str">
        <f t="shared" si="269"/>
        <v xml:space="preserve">  </v>
      </c>
      <c r="BP275" s="826">
        <f t="shared" si="250"/>
        <v>19.45751419293633</v>
      </c>
      <c r="BQ275" s="21">
        <v>282.78397989062421</v>
      </c>
      <c r="BR275" s="246"/>
      <c r="BS275" s="163" t="str">
        <f t="shared" si="283"/>
        <v xml:space="preserve">  </v>
      </c>
      <c r="BT275" s="818" t="str">
        <f t="shared" si="270"/>
        <v xml:space="preserve">  </v>
      </c>
      <c r="BU275" s="10">
        <f t="shared" si="251"/>
        <v>6.067001750380685</v>
      </c>
      <c r="BV275" s="246"/>
      <c r="BW275" s="163" t="str">
        <f t="shared" si="215"/>
        <v xml:space="preserve">  </v>
      </c>
      <c r="BX275" s="643" t="str">
        <f t="shared" si="271"/>
        <v xml:space="preserve">  </v>
      </c>
      <c r="BY275" s="2">
        <v>21.074283658572096</v>
      </c>
      <c r="BZ275" s="10"/>
      <c r="CA275" s="80">
        <v>1</v>
      </c>
      <c r="CB275" s="163" t="str">
        <f t="shared" si="284"/>
        <v xml:space="preserve">  </v>
      </c>
      <c r="CC275" s="643" t="str">
        <f t="shared" si="272"/>
        <v xml:space="preserve">  </v>
      </c>
      <c r="CD275" s="6">
        <f t="shared" si="276"/>
        <v>0.41382229729559789</v>
      </c>
      <c r="CF275" s="174" t="str">
        <f t="shared" si="245"/>
        <v xml:space="preserve">  </v>
      </c>
      <c r="CG275" s="818" t="str">
        <f t="shared" si="273"/>
        <v xml:space="preserve">  </v>
      </c>
      <c r="CH275" s="829">
        <f t="shared" si="252"/>
        <v>7.4524319470725509</v>
      </c>
      <c r="CI275" s="11">
        <v>10.439800339429867</v>
      </c>
      <c r="CK275" s="163" t="str">
        <f t="shared" si="258"/>
        <v xml:space="preserve">  </v>
      </c>
      <c r="CL275" s="643" t="str">
        <f t="shared" si="274"/>
        <v xml:space="preserve">  </v>
      </c>
      <c r="CM275" s="102">
        <f t="shared" si="259"/>
        <v>0.19361084265851677</v>
      </c>
      <c r="CO275" s="174" t="str">
        <f t="shared" si="228"/>
        <v>E, &lt;PRL</v>
      </c>
      <c r="CP275" s="818" t="str">
        <f t="shared" si="275"/>
        <v>E, &lt;RL</v>
      </c>
      <c r="CQ275" s="106">
        <f t="shared" si="260"/>
        <v>3.6917934118714206</v>
      </c>
      <c r="CR275" s="61">
        <f t="shared" si="261"/>
        <v>3.1912112543295095</v>
      </c>
    </row>
    <row r="276" spans="1:97" ht="15" x14ac:dyDescent="0.25">
      <c r="A276" s="906" t="s">
        <v>2342</v>
      </c>
      <c r="B276" s="425" t="s">
        <v>1448</v>
      </c>
      <c r="C276" s="305" t="s">
        <v>601</v>
      </c>
      <c r="D276" s="305">
        <v>2</v>
      </c>
      <c r="E276" s="471"/>
      <c r="F276" s="472">
        <v>4</v>
      </c>
      <c r="G276" s="419">
        <v>88888823</v>
      </c>
      <c r="H276" s="419">
        <v>201304031330</v>
      </c>
      <c r="I276" s="419"/>
      <c r="J276" s="305" t="s">
        <v>951</v>
      </c>
      <c r="K276" s="910" t="s">
        <v>137</v>
      </c>
      <c r="L276" s="418"/>
      <c r="M276" s="219" t="s">
        <v>46</v>
      </c>
      <c r="N276" s="219"/>
      <c r="O276" s="219" t="s">
        <v>47</v>
      </c>
      <c r="P276" s="332">
        <v>41368</v>
      </c>
      <c r="Q276" s="326">
        <v>0.5625</v>
      </c>
      <c r="R276" s="305" t="s">
        <v>950</v>
      </c>
      <c r="S276" s="582" t="s">
        <v>950</v>
      </c>
      <c r="T276" s="548">
        <v>132.6</v>
      </c>
      <c r="U276" s="492">
        <v>131.70000000000002</v>
      </c>
      <c r="V276" s="136">
        <f t="shared" si="277"/>
        <v>-0.89999999999997726</v>
      </c>
      <c r="W276" s="528">
        <v>1200</v>
      </c>
      <c r="X276" s="136">
        <f t="shared" si="278"/>
        <v>-0.74999999999998113</v>
      </c>
      <c r="Y276" s="643" t="str">
        <f t="shared" si="262"/>
        <v>&lt;MDL</v>
      </c>
      <c r="Z276" s="582" t="s">
        <v>950</v>
      </c>
      <c r="AA276" s="549">
        <v>132.30000000000001</v>
      </c>
      <c r="AB276" s="492">
        <v>131.89999999999998</v>
      </c>
      <c r="AC276" s="138">
        <f t="shared" si="279"/>
        <v>-0.40000000000003411</v>
      </c>
      <c r="AD276" s="528">
        <v>1200</v>
      </c>
      <c r="AE276" s="138">
        <f t="shared" ref="AE276:AE307" si="285">AC276/(AD276/1000)</f>
        <v>-0.33333333333336179</v>
      </c>
      <c r="AF276" s="643" t="str">
        <f t="shared" si="263"/>
        <v>&lt;MDL</v>
      </c>
      <c r="AG276" s="582" t="s">
        <v>950</v>
      </c>
      <c r="AH276" s="549">
        <v>128.19999999999999</v>
      </c>
      <c r="AI276" s="492">
        <v>127.8</v>
      </c>
      <c r="AJ276" s="138">
        <f t="shared" si="280"/>
        <v>-0.39999999999999147</v>
      </c>
      <c r="AK276" s="528">
        <v>1200</v>
      </c>
      <c r="AL276" s="2" t="s">
        <v>88</v>
      </c>
      <c r="AM276" s="643" t="str">
        <f t="shared" si="257"/>
        <v>&lt;MDL</v>
      </c>
      <c r="AN276" s="2" t="s">
        <v>88</v>
      </c>
      <c r="AO276" s="2" t="s">
        <v>88</v>
      </c>
      <c r="AP276" s="2" t="s">
        <v>88</v>
      </c>
      <c r="AQ276" s="2" t="s">
        <v>88</v>
      </c>
      <c r="AR276" s="643" t="s">
        <v>88</v>
      </c>
      <c r="AS276" s="2"/>
      <c r="AT276" s="23" t="s">
        <v>191</v>
      </c>
      <c r="AU276" s="23" t="s">
        <v>191</v>
      </c>
      <c r="AV276" s="23" t="s">
        <v>191</v>
      </c>
      <c r="AW276" s="162" t="str">
        <f t="shared" si="213"/>
        <v xml:space="preserve">  </v>
      </c>
      <c r="AX276" s="643" t="str">
        <f t="shared" si="265"/>
        <v xml:space="preserve">  </v>
      </c>
      <c r="AY276" s="23" t="s">
        <v>191</v>
      </c>
      <c r="AZ276" s="23" t="s">
        <v>191</v>
      </c>
      <c r="BA276" s="23" t="s">
        <v>191</v>
      </c>
      <c r="BB276" s="162" t="str">
        <f t="shared" si="214"/>
        <v xml:space="preserve">  </v>
      </c>
      <c r="BC276" s="643" t="str">
        <f t="shared" si="266"/>
        <v xml:space="preserve">  </v>
      </c>
      <c r="BD276" s="794" t="s">
        <v>191</v>
      </c>
      <c r="BE276" s="55"/>
      <c r="BF276" s="668" t="s">
        <v>960</v>
      </c>
      <c r="BG276" s="24"/>
      <c r="BH276" s="162" t="str">
        <f t="shared" si="281"/>
        <v xml:space="preserve">  </v>
      </c>
      <c r="BI276" s="643" t="str">
        <f t="shared" si="267"/>
        <v xml:space="preserve">  </v>
      </c>
      <c r="BJ276" s="55"/>
      <c r="BK276" s="668" t="s">
        <v>960</v>
      </c>
      <c r="BL276" s="5"/>
      <c r="BM276" s="162" t="str">
        <f t="shared" si="282"/>
        <v xml:space="preserve">  </v>
      </c>
      <c r="BN276" s="818" t="str">
        <f t="shared" si="268"/>
        <v xml:space="preserve">  </v>
      </c>
      <c r="BO276" s="942" t="str">
        <f t="shared" si="269"/>
        <v xml:space="preserve">  </v>
      </c>
      <c r="BP276" s="845" t="s">
        <v>960</v>
      </c>
      <c r="BQ276" s="2"/>
      <c r="BR276" s="246"/>
      <c r="BS276" s="163" t="str">
        <f t="shared" si="283"/>
        <v>E, &lt;PRL</v>
      </c>
      <c r="BT276" s="818"/>
      <c r="BU276" s="858">
        <v>2.712742116736255E-3</v>
      </c>
      <c r="BV276" s="246"/>
      <c r="BW276" s="163" t="str">
        <f t="shared" si="215"/>
        <v>E, &lt;PRL</v>
      </c>
      <c r="BX276" s="643" t="str">
        <f t="shared" si="271"/>
        <v>&lt;MDL</v>
      </c>
      <c r="BY276" s="142" t="s">
        <v>88</v>
      </c>
      <c r="BZ276" s="2"/>
      <c r="CA276" s="80">
        <v>1</v>
      </c>
      <c r="CB276" s="163" t="str">
        <f t="shared" si="284"/>
        <v xml:space="preserve">  </v>
      </c>
      <c r="CC276" s="643" t="s">
        <v>88</v>
      </c>
      <c r="CD276" s="189">
        <v>3.6086102155089123E-3</v>
      </c>
      <c r="CE276" s="2"/>
      <c r="CF276" s="174" t="str">
        <f t="shared" si="245"/>
        <v>E, &lt;PRL</v>
      </c>
      <c r="CG276" s="818" t="str">
        <f t="shared" si="273"/>
        <v>&lt;MDL</v>
      </c>
      <c r="CH276" s="829"/>
      <c r="CI276" s="8" t="s">
        <v>603</v>
      </c>
      <c r="CK276" s="163" t="str">
        <f t="shared" si="258"/>
        <v xml:space="preserve">  </v>
      </c>
      <c r="CL276" s="643" t="s">
        <v>88</v>
      </c>
      <c r="CM276" s="8" t="s">
        <v>603</v>
      </c>
      <c r="CO276" s="174" t="str">
        <f t="shared" si="228"/>
        <v xml:space="preserve">  </v>
      </c>
      <c r="CP276" s="818" t="s">
        <v>88</v>
      </c>
      <c r="CQ276" s="8" t="s">
        <v>603</v>
      </c>
      <c r="CR276" s="61"/>
    </row>
    <row r="277" spans="1:97" ht="15" x14ac:dyDescent="0.25">
      <c r="A277" s="906" t="s">
        <v>2343</v>
      </c>
      <c r="B277" s="425" t="s">
        <v>1449</v>
      </c>
      <c r="C277" s="305" t="s">
        <v>601</v>
      </c>
      <c r="D277" s="305">
        <v>2</v>
      </c>
      <c r="E277" s="607" t="s">
        <v>390</v>
      </c>
      <c r="F277" s="472">
        <v>4</v>
      </c>
      <c r="G277" s="419">
        <v>88888823</v>
      </c>
      <c r="H277" s="419">
        <v>201402061107</v>
      </c>
      <c r="I277" s="419" t="s">
        <v>672</v>
      </c>
      <c r="J277" s="219" t="s">
        <v>973</v>
      </c>
      <c r="K277" s="910" t="s">
        <v>137</v>
      </c>
      <c r="L277" s="418"/>
      <c r="M277" s="219" t="s">
        <v>535</v>
      </c>
      <c r="N277" s="219"/>
      <c r="O277" s="219" t="s">
        <v>47</v>
      </c>
      <c r="P277" s="332">
        <v>41676</v>
      </c>
      <c r="Q277" s="326">
        <v>0.46319444444444446</v>
      </c>
      <c r="R277" s="219" t="s">
        <v>980</v>
      </c>
      <c r="S277" s="557" t="s">
        <v>980</v>
      </c>
      <c r="T277" s="556">
        <v>123.4</v>
      </c>
      <c r="U277" s="492">
        <v>123.39999999999999</v>
      </c>
      <c r="V277" s="136">
        <f t="shared" si="277"/>
        <v>0</v>
      </c>
      <c r="W277" s="9">
        <v>1412</v>
      </c>
      <c r="X277" s="8">
        <f t="shared" ref="X277:X331" si="286">V277/(W277/1000)</f>
        <v>0</v>
      </c>
      <c r="Y277" s="643" t="str">
        <f t="shared" si="262"/>
        <v>&lt;MDL</v>
      </c>
      <c r="Z277" s="557" t="s">
        <v>980</v>
      </c>
      <c r="AA277" s="556">
        <v>126.8</v>
      </c>
      <c r="AB277" s="492">
        <v>126.4</v>
      </c>
      <c r="AC277" s="136">
        <f t="shared" si="279"/>
        <v>-0.39999999999999147</v>
      </c>
      <c r="AD277" s="9">
        <v>1088</v>
      </c>
      <c r="AE277" s="136">
        <f t="shared" si="285"/>
        <v>-0.36764705882352156</v>
      </c>
      <c r="AF277" s="643" t="str">
        <f t="shared" si="263"/>
        <v>&lt;MDL</v>
      </c>
      <c r="AG277" s="557" t="s">
        <v>980</v>
      </c>
      <c r="AH277" s="556">
        <v>126.9</v>
      </c>
      <c r="AI277" s="492">
        <v>126.5</v>
      </c>
      <c r="AJ277" s="136">
        <f t="shared" si="280"/>
        <v>-0.40000000000000568</v>
      </c>
      <c r="AK277" s="9">
        <v>1596</v>
      </c>
      <c r="AL277" s="136">
        <f t="shared" ref="AL277:AL308" si="287">AJ277/(AK277/1000)</f>
        <v>-0.25062656641604364</v>
      </c>
      <c r="AM277" s="643" t="str">
        <f t="shared" si="257"/>
        <v>&lt;MDL</v>
      </c>
      <c r="AN277" s="8" t="s">
        <v>88</v>
      </c>
      <c r="AO277" s="8" t="s">
        <v>88</v>
      </c>
      <c r="AP277" s="8" t="s">
        <v>88</v>
      </c>
      <c r="AQ277" s="8" t="s">
        <v>88</v>
      </c>
      <c r="AR277" s="643" t="s">
        <v>88</v>
      </c>
      <c r="AS277" s="8"/>
      <c r="AT277" s="86" t="s">
        <v>191</v>
      </c>
      <c r="AU277" s="86" t="s">
        <v>191</v>
      </c>
      <c r="AV277" s="86" t="s">
        <v>191</v>
      </c>
      <c r="AW277" s="161" t="str">
        <f t="shared" si="213"/>
        <v xml:space="preserve">  </v>
      </c>
      <c r="AX277" s="643" t="str">
        <f t="shared" si="265"/>
        <v xml:space="preserve">  </v>
      </c>
      <c r="AY277" s="86" t="s">
        <v>191</v>
      </c>
      <c r="AZ277" s="86" t="s">
        <v>191</v>
      </c>
      <c r="BA277" s="86" t="s">
        <v>191</v>
      </c>
      <c r="BB277" s="161"/>
      <c r="BC277" s="643" t="str">
        <f t="shared" si="266"/>
        <v xml:space="preserve">  </v>
      </c>
      <c r="BD277" s="801" t="s">
        <v>191</v>
      </c>
      <c r="BE277" s="196" t="s">
        <v>980</v>
      </c>
      <c r="BF277" s="85">
        <v>0.17737427203191175</v>
      </c>
      <c r="BG277" s="85"/>
      <c r="BH277" s="161"/>
      <c r="BI277" s="643" t="str">
        <f t="shared" si="267"/>
        <v>E, &lt;RL</v>
      </c>
      <c r="BJ277" s="196" t="s">
        <v>980</v>
      </c>
      <c r="BK277" s="631">
        <v>5.6876141027105279E-4</v>
      </c>
      <c r="BL277" s="85"/>
      <c r="BM277" s="161" t="s">
        <v>88</v>
      </c>
      <c r="BN277" s="818" t="str">
        <f t="shared" si="268"/>
        <v>&lt;MDL</v>
      </c>
      <c r="BO277" s="942" t="str">
        <f t="shared" si="269"/>
        <v>&lt;MDL</v>
      </c>
      <c r="BP277" s="825">
        <f t="shared" ref="BP277:BP308" si="288">BK277/BF277*100</f>
        <v>0.32065609276678292</v>
      </c>
      <c r="BQ277" s="224">
        <v>6.7372407926016564E-2</v>
      </c>
      <c r="BR277" s="141"/>
      <c r="BS277" s="161"/>
      <c r="BT277" s="818" t="str">
        <f t="shared" si="270"/>
        <v>&lt;MDL</v>
      </c>
      <c r="BU277" s="858">
        <v>4.7714169919275191E-2</v>
      </c>
      <c r="BV277" s="141"/>
      <c r="BW277" s="161"/>
      <c r="BX277" s="643" t="str">
        <f t="shared" si="271"/>
        <v>&lt;MDL</v>
      </c>
      <c r="BY277" s="882">
        <v>4.7</v>
      </c>
      <c r="BZ277" s="87"/>
      <c r="CA277" s="80">
        <v>1</v>
      </c>
      <c r="CB277" s="87"/>
      <c r="CC277" s="643" t="s">
        <v>88</v>
      </c>
      <c r="CD277" s="87" t="s">
        <v>88</v>
      </c>
      <c r="CE277" s="87"/>
      <c r="CF277" s="161"/>
      <c r="CG277" s="818" t="s">
        <v>88</v>
      </c>
      <c r="CH277" s="898"/>
      <c r="CI277" s="87" t="s">
        <v>603</v>
      </c>
      <c r="CJ277" s="141"/>
      <c r="CK277" s="141"/>
      <c r="CL277" s="643" t="s">
        <v>88</v>
      </c>
      <c r="CM277" s="87" t="s">
        <v>603</v>
      </c>
      <c r="CN277" s="141"/>
      <c r="CO277" s="141"/>
      <c r="CP277" s="818" t="s">
        <v>88</v>
      </c>
      <c r="CQ277" s="87" t="s">
        <v>603</v>
      </c>
      <c r="CR277" s="87"/>
      <c r="CS277" s="141"/>
    </row>
    <row r="278" spans="1:97" ht="15" x14ac:dyDescent="0.25">
      <c r="A278" s="906" t="s">
        <v>2344</v>
      </c>
      <c r="B278" s="425" t="s">
        <v>1450</v>
      </c>
      <c r="C278" s="219" t="s">
        <v>599</v>
      </c>
      <c r="D278" s="219">
        <v>9</v>
      </c>
      <c r="E278" s="607" t="s">
        <v>390</v>
      </c>
      <c r="F278" s="472">
        <v>1</v>
      </c>
      <c r="G278" s="219">
        <v>11452500</v>
      </c>
      <c r="H278" s="419">
        <v>201402111310</v>
      </c>
      <c r="I278" s="419" t="s">
        <v>672</v>
      </c>
      <c r="J278" s="219" t="s">
        <v>974</v>
      </c>
      <c r="K278" s="926" t="s">
        <v>2613</v>
      </c>
      <c r="L278" s="414" t="s">
        <v>972</v>
      </c>
      <c r="M278" s="219" t="s">
        <v>972</v>
      </c>
      <c r="N278" s="219"/>
      <c r="O278" s="219"/>
      <c r="P278" s="332">
        <v>41681</v>
      </c>
      <c r="Q278" s="326">
        <v>0.54861111111111105</v>
      </c>
      <c r="R278" s="219" t="s">
        <v>981</v>
      </c>
      <c r="S278" s="557" t="s">
        <v>981</v>
      </c>
      <c r="T278" s="556">
        <v>125.2</v>
      </c>
      <c r="U278" s="492">
        <v>129.89999999999998</v>
      </c>
      <c r="V278" s="136">
        <f t="shared" si="277"/>
        <v>4.6999999999999744</v>
      </c>
      <c r="W278" s="9">
        <v>1440</v>
      </c>
      <c r="X278" s="8">
        <f t="shared" si="286"/>
        <v>3.2638888888888711</v>
      </c>
      <c r="Y278" s="643" t="str">
        <f t="shared" si="262"/>
        <v xml:space="preserve">  </v>
      </c>
      <c r="Z278" s="557" t="s">
        <v>981</v>
      </c>
      <c r="AA278" s="556">
        <v>124.9</v>
      </c>
      <c r="AB278" s="492">
        <v>129</v>
      </c>
      <c r="AC278" s="136">
        <f t="shared" si="279"/>
        <v>4.0999999999999943</v>
      </c>
      <c r="AD278" s="9">
        <v>1312</v>
      </c>
      <c r="AE278" s="136">
        <f t="shared" si="285"/>
        <v>3.1249999999999956</v>
      </c>
      <c r="AF278" s="643" t="str">
        <f t="shared" si="263"/>
        <v xml:space="preserve">  </v>
      </c>
      <c r="AG278" s="557" t="s">
        <v>981</v>
      </c>
      <c r="AH278" s="556">
        <v>127</v>
      </c>
      <c r="AI278" s="492">
        <v>131.1</v>
      </c>
      <c r="AJ278" s="136">
        <f t="shared" si="280"/>
        <v>4.0999999999999943</v>
      </c>
      <c r="AK278" s="9">
        <v>1228</v>
      </c>
      <c r="AL278" s="136">
        <f t="shared" si="287"/>
        <v>3.3387622149837086</v>
      </c>
      <c r="AM278" s="643" t="str">
        <f t="shared" si="257"/>
        <v xml:space="preserve">  </v>
      </c>
      <c r="AN278" s="136">
        <f t="shared" ref="AN278:AN307" si="289">AVERAGE(X278,AE278,AL278)</f>
        <v>3.2425503679575249</v>
      </c>
      <c r="AO278" s="136">
        <f t="shared" ref="AO278:AO307" si="290">STDEV(X278,AE278,AL278)</f>
        <v>0.10846690967912245</v>
      </c>
      <c r="AP278" s="136">
        <f t="shared" ref="AP278:AP307" si="291">AO278/AN278*100</f>
        <v>3.3451110197386238</v>
      </c>
      <c r="AQ278" s="535">
        <f t="shared" ref="AQ278:AQ307" si="292">COUNT(X278,AE278,AL278)</f>
        <v>3</v>
      </c>
      <c r="AR278" s="643" t="str">
        <f t="shared" si="264"/>
        <v xml:space="preserve">  </v>
      </c>
      <c r="AS278" s="535"/>
      <c r="AT278" s="86" t="s">
        <v>191</v>
      </c>
      <c r="AU278" s="86" t="s">
        <v>191</v>
      </c>
      <c r="AV278" s="86" t="s">
        <v>191</v>
      </c>
      <c r="AW278" s="161" t="str">
        <f t="shared" si="213"/>
        <v xml:space="preserve">  </v>
      </c>
      <c r="AX278" s="643" t="str">
        <f t="shared" si="265"/>
        <v xml:space="preserve">  </v>
      </c>
      <c r="AY278" s="86" t="s">
        <v>191</v>
      </c>
      <c r="AZ278" s="86" t="s">
        <v>191</v>
      </c>
      <c r="BA278" s="86" t="s">
        <v>191</v>
      </c>
      <c r="BB278" s="161"/>
      <c r="BC278" s="643" t="str">
        <f t="shared" si="266"/>
        <v xml:space="preserve">  </v>
      </c>
      <c r="BD278" s="801" t="s">
        <v>191</v>
      </c>
      <c r="BE278" s="196" t="s">
        <v>981</v>
      </c>
      <c r="BF278" s="85">
        <v>2.3738652517188559</v>
      </c>
      <c r="BG278" s="85"/>
      <c r="BH278" s="161"/>
      <c r="BI278" s="643" t="str">
        <f t="shared" si="267"/>
        <v xml:space="preserve">  </v>
      </c>
      <c r="BJ278" s="196" t="s">
        <v>981</v>
      </c>
      <c r="BK278" s="85">
        <v>5.318733164830225E-2</v>
      </c>
      <c r="BL278" s="85"/>
      <c r="BM278" s="161" t="str">
        <f t="shared" ref="BM278:BM297" si="293">IF(BK278&lt;BM$7,"E, &lt;PRL",IF(BK278&gt;BM$7,"  ",))</f>
        <v xml:space="preserve">  </v>
      </c>
      <c r="BN278" s="818" t="str">
        <f t="shared" si="268"/>
        <v xml:space="preserve">  </v>
      </c>
      <c r="BO278" s="942" t="str">
        <f t="shared" si="269"/>
        <v xml:space="preserve">  </v>
      </c>
      <c r="BP278" s="825">
        <f t="shared" si="288"/>
        <v>2.2405370991378155</v>
      </c>
      <c r="BQ278" s="138">
        <v>288.30704097882881</v>
      </c>
      <c r="BR278" s="141"/>
      <c r="BS278" s="161"/>
      <c r="BT278" s="818" t="str">
        <f t="shared" si="270"/>
        <v xml:space="preserve">  </v>
      </c>
      <c r="BU278" s="67">
        <v>0.94100214763922774</v>
      </c>
      <c r="BV278" s="141"/>
      <c r="BW278" s="161"/>
      <c r="BX278" s="643" t="str">
        <f t="shared" si="271"/>
        <v>E, &lt;RL</v>
      </c>
      <c r="BY278" s="85">
        <v>12.982772511878528</v>
      </c>
      <c r="BZ278" s="87"/>
      <c r="CA278" s="247">
        <v>1</v>
      </c>
      <c r="CB278" s="87"/>
      <c r="CC278" s="643" t="str">
        <f t="shared" si="272"/>
        <v xml:space="preserve">  </v>
      </c>
      <c r="CD278" s="85">
        <v>4.0571164099620326E-2</v>
      </c>
      <c r="CE278" s="87"/>
      <c r="CF278" s="161"/>
      <c r="CG278" s="818" t="str">
        <f t="shared" si="273"/>
        <v>&lt;MDL</v>
      </c>
      <c r="CH278" s="825">
        <f t="shared" ref="CH278:CH296" si="294">BY278/BQ278*100</f>
        <v>4.5031062952194389</v>
      </c>
      <c r="CI278" s="87">
        <v>29.978277652309224</v>
      </c>
      <c r="CJ278" s="141"/>
      <c r="CK278" s="141"/>
      <c r="CL278" s="643" t="str">
        <f t="shared" si="274"/>
        <v xml:space="preserve">  </v>
      </c>
      <c r="CM278" s="198">
        <f t="shared" ref="CM278:CM283" si="295">CI278*(AL278/1000)</f>
        <v>0.10009034069582055</v>
      </c>
      <c r="CN278" s="141"/>
      <c r="CO278" s="141"/>
      <c r="CP278" s="818" t="str">
        <f t="shared" si="275"/>
        <v>&lt;MDL</v>
      </c>
      <c r="CQ278" s="154">
        <f t="shared" ref="CQ278:CQ296" si="296">CI278/BQ278*100</f>
        <v>10.398038684913912</v>
      </c>
      <c r="CR278" s="61" t="s">
        <v>2618</v>
      </c>
      <c r="CS278" s="141"/>
    </row>
    <row r="279" spans="1:97" ht="30" x14ac:dyDescent="0.25">
      <c r="A279" s="906" t="s">
        <v>2345</v>
      </c>
      <c r="B279" s="425" t="s">
        <v>1451</v>
      </c>
      <c r="C279" s="219" t="s">
        <v>599</v>
      </c>
      <c r="D279" s="219">
        <v>9</v>
      </c>
      <c r="E279" s="607" t="s">
        <v>390</v>
      </c>
      <c r="F279" s="472">
        <v>1</v>
      </c>
      <c r="G279" s="419">
        <v>11452600</v>
      </c>
      <c r="H279" s="419">
        <v>201403021330</v>
      </c>
      <c r="I279" s="419" t="s">
        <v>672</v>
      </c>
      <c r="J279" s="219" t="s">
        <v>975</v>
      </c>
      <c r="K279" s="926" t="s">
        <v>2614</v>
      </c>
      <c r="L279" s="413" t="s">
        <v>1694</v>
      </c>
      <c r="M279" s="219" t="s">
        <v>43</v>
      </c>
      <c r="N279" s="219"/>
      <c r="O279" s="219"/>
      <c r="P279" s="332">
        <v>41700</v>
      </c>
      <c r="Q279" s="326">
        <v>0.5625</v>
      </c>
      <c r="R279" s="219" t="s">
        <v>982</v>
      </c>
      <c r="S279" s="557" t="s">
        <v>982</v>
      </c>
      <c r="T279" s="556">
        <v>125.7</v>
      </c>
      <c r="U279" s="492">
        <v>141.69999999999999</v>
      </c>
      <c r="V279" s="136">
        <f t="shared" si="277"/>
        <v>15.999999999999986</v>
      </c>
      <c r="W279" s="9">
        <v>374</v>
      </c>
      <c r="X279" s="8">
        <f t="shared" si="286"/>
        <v>42.780748663101569</v>
      </c>
      <c r="Y279" s="643" t="str">
        <f t="shared" si="262"/>
        <v xml:space="preserve">  </v>
      </c>
      <c r="Z279" s="557" t="s">
        <v>982</v>
      </c>
      <c r="AA279" s="556">
        <v>126.6</v>
      </c>
      <c r="AB279" s="492">
        <v>143.4</v>
      </c>
      <c r="AC279" s="136">
        <f t="shared" si="279"/>
        <v>16.800000000000011</v>
      </c>
      <c r="AD279" s="9">
        <v>390</v>
      </c>
      <c r="AE279" s="136">
        <f t="shared" si="285"/>
        <v>43.076923076923102</v>
      </c>
      <c r="AF279" s="643" t="str">
        <f t="shared" si="263"/>
        <v xml:space="preserve">  </v>
      </c>
      <c r="AG279" s="557" t="s">
        <v>982</v>
      </c>
      <c r="AH279" s="556">
        <v>126.2</v>
      </c>
      <c r="AI279" s="492">
        <v>136.69999999999999</v>
      </c>
      <c r="AJ279" s="136">
        <f t="shared" si="280"/>
        <v>10.499999999999986</v>
      </c>
      <c r="AK279" s="9">
        <v>244</v>
      </c>
      <c r="AL279" s="136">
        <f t="shared" si="287"/>
        <v>43.032786885245841</v>
      </c>
      <c r="AM279" s="643" t="str">
        <f t="shared" si="257"/>
        <v xml:space="preserve">  </v>
      </c>
      <c r="AN279" s="136">
        <f t="shared" si="289"/>
        <v>42.963486208423511</v>
      </c>
      <c r="AO279" s="136">
        <f t="shared" si="290"/>
        <v>0.15978660365205077</v>
      </c>
      <c r="AP279" s="136">
        <f t="shared" si="291"/>
        <v>0.37191256518825672</v>
      </c>
      <c r="AQ279" s="535">
        <f t="shared" si="292"/>
        <v>3</v>
      </c>
      <c r="AR279" s="643" t="str">
        <f t="shared" si="264"/>
        <v xml:space="preserve">  </v>
      </c>
      <c r="AS279" s="535"/>
      <c r="AT279" s="86" t="s">
        <v>191</v>
      </c>
      <c r="AU279" s="86" t="s">
        <v>191</v>
      </c>
      <c r="AV279" s="86" t="s">
        <v>191</v>
      </c>
      <c r="AW279" s="161" t="str">
        <f t="shared" si="213"/>
        <v xml:space="preserve">  </v>
      </c>
      <c r="AX279" s="643" t="str">
        <f t="shared" si="265"/>
        <v xml:space="preserve">  </v>
      </c>
      <c r="AY279" s="86" t="s">
        <v>191</v>
      </c>
      <c r="AZ279" s="86" t="s">
        <v>191</v>
      </c>
      <c r="BA279" s="86" t="s">
        <v>191</v>
      </c>
      <c r="BB279" s="161"/>
      <c r="BC279" s="643" t="str">
        <f t="shared" si="266"/>
        <v xml:space="preserve">  </v>
      </c>
      <c r="BD279" s="801" t="s">
        <v>191</v>
      </c>
      <c r="BE279" s="196" t="s">
        <v>982</v>
      </c>
      <c r="BF279" s="85">
        <v>2.3310292803125696</v>
      </c>
      <c r="BG279" s="85">
        <v>1.0923460973202292E-3</v>
      </c>
      <c r="BH279" s="161"/>
      <c r="BI279" s="643" t="str">
        <f t="shared" si="267"/>
        <v xml:space="preserve">  </v>
      </c>
      <c r="BJ279" s="196" t="s">
        <v>982</v>
      </c>
      <c r="BK279" s="85">
        <v>0.11040712539355328</v>
      </c>
      <c r="BL279" s="85"/>
      <c r="BM279" s="161" t="str">
        <f t="shared" si="293"/>
        <v xml:space="preserve">  </v>
      </c>
      <c r="BN279" s="818" t="str">
        <f t="shared" si="268"/>
        <v xml:space="preserve">  </v>
      </c>
      <c r="BO279" s="942" t="str">
        <f t="shared" si="269"/>
        <v xml:space="preserve">  </v>
      </c>
      <c r="BP279" s="825">
        <f t="shared" si="288"/>
        <v>4.7364109205332978</v>
      </c>
      <c r="BQ279" s="138">
        <v>161.51545973571152</v>
      </c>
      <c r="BR279" s="141"/>
      <c r="BS279" s="161"/>
      <c r="BT279" s="818" t="str">
        <f t="shared" si="270"/>
        <v xml:space="preserve">  </v>
      </c>
      <c r="BU279" s="67">
        <v>6.9097522881587761</v>
      </c>
      <c r="BV279" s="141"/>
      <c r="BW279" s="161"/>
      <c r="BX279" s="643" t="str">
        <f t="shared" si="271"/>
        <v xml:space="preserve">  </v>
      </c>
      <c r="BY279" s="85">
        <v>6.1067211086898565</v>
      </c>
      <c r="BZ279" s="87"/>
      <c r="CA279" s="247">
        <v>1</v>
      </c>
      <c r="CB279" s="87"/>
      <c r="CC279" s="643" t="str">
        <f t="shared" si="272"/>
        <v xml:space="preserve">  </v>
      </c>
      <c r="CD279" s="85">
        <v>0.26305875545125545</v>
      </c>
      <c r="CE279" s="87"/>
      <c r="CF279" s="161"/>
      <c r="CG279" s="818" t="str">
        <f t="shared" si="273"/>
        <v xml:space="preserve">  </v>
      </c>
      <c r="CH279" s="825">
        <f t="shared" si="294"/>
        <v>3.7808895313688931</v>
      </c>
      <c r="CI279" s="87">
        <v>11.53043580969682</v>
      </c>
      <c r="CJ279" s="141"/>
      <c r="CK279" s="141"/>
      <c r="CL279" s="643" t="str">
        <f t="shared" si="274"/>
        <v xml:space="preserve">  </v>
      </c>
      <c r="CM279" s="198">
        <f t="shared" si="295"/>
        <v>0.4961867868926903</v>
      </c>
      <c r="CN279" s="141"/>
      <c r="CO279" s="141"/>
      <c r="CP279" s="818" t="str">
        <f t="shared" si="275"/>
        <v xml:space="preserve">  </v>
      </c>
      <c r="CQ279" s="154">
        <f t="shared" si="296"/>
        <v>7.1389053583874418</v>
      </c>
      <c r="CR279" s="87">
        <f t="shared" ref="CR279:CR297" si="297">100*CM279/BU279</f>
        <v>7.1809634586033466</v>
      </c>
      <c r="CS279" s="141"/>
    </row>
    <row r="280" spans="1:97" ht="30" x14ac:dyDescent="0.25">
      <c r="A280" s="906" t="s">
        <v>2346</v>
      </c>
      <c r="B280" s="425" t="s">
        <v>1452</v>
      </c>
      <c r="C280" s="219" t="s">
        <v>599</v>
      </c>
      <c r="D280" s="219">
        <v>9</v>
      </c>
      <c r="E280" s="607" t="s">
        <v>390</v>
      </c>
      <c r="F280" s="472">
        <v>1</v>
      </c>
      <c r="G280" s="419">
        <v>11452600</v>
      </c>
      <c r="H280" s="419">
        <v>201403031100</v>
      </c>
      <c r="I280" s="419" t="s">
        <v>672</v>
      </c>
      <c r="J280" s="219" t="s">
        <v>976</v>
      </c>
      <c r="K280" s="926" t="s">
        <v>2614</v>
      </c>
      <c r="L280" s="413" t="s">
        <v>1694</v>
      </c>
      <c r="M280" s="219" t="s">
        <v>43</v>
      </c>
      <c r="N280" s="219"/>
      <c r="O280" s="219"/>
      <c r="P280" s="332">
        <v>41701</v>
      </c>
      <c r="Q280" s="326">
        <v>0.45833333333333331</v>
      </c>
      <c r="R280" s="219" t="s">
        <v>983</v>
      </c>
      <c r="S280" s="557" t="s">
        <v>983</v>
      </c>
      <c r="T280" s="556">
        <v>127</v>
      </c>
      <c r="U280" s="492">
        <v>137.30000000000001</v>
      </c>
      <c r="V280" s="136">
        <f t="shared" si="277"/>
        <v>10.300000000000011</v>
      </c>
      <c r="W280" s="9">
        <v>161</v>
      </c>
      <c r="X280" s="8">
        <f t="shared" si="286"/>
        <v>63.975155279503177</v>
      </c>
      <c r="Y280" s="643" t="str">
        <f t="shared" si="262"/>
        <v xml:space="preserve">  </v>
      </c>
      <c r="Z280" s="557" t="s">
        <v>983</v>
      </c>
      <c r="AA280" s="556">
        <v>126.7</v>
      </c>
      <c r="AB280" s="492">
        <v>137.6</v>
      </c>
      <c r="AC280" s="136">
        <f t="shared" si="279"/>
        <v>10.899999999999991</v>
      </c>
      <c r="AD280" s="9">
        <v>168</v>
      </c>
      <c r="AE280" s="136">
        <f t="shared" si="285"/>
        <v>64.880952380952323</v>
      </c>
      <c r="AF280" s="643" t="str">
        <f t="shared" si="263"/>
        <v xml:space="preserve">  </v>
      </c>
      <c r="AG280" s="557" t="s">
        <v>983</v>
      </c>
      <c r="AH280" s="556">
        <v>125.4</v>
      </c>
      <c r="AI280" s="492">
        <v>134.1</v>
      </c>
      <c r="AJ280" s="136">
        <f t="shared" si="280"/>
        <v>8.6999999999999886</v>
      </c>
      <c r="AK280" s="9">
        <v>138</v>
      </c>
      <c r="AL280" s="136">
        <f t="shared" si="287"/>
        <v>63.043478260869477</v>
      </c>
      <c r="AM280" s="643" t="str">
        <f t="shared" si="257"/>
        <v xml:space="preserve">  </v>
      </c>
      <c r="AN280" s="136">
        <f t="shared" si="289"/>
        <v>63.966528640441659</v>
      </c>
      <c r="AO280" s="136">
        <f t="shared" si="290"/>
        <v>0.9187674350289522</v>
      </c>
      <c r="AP280" s="136">
        <f t="shared" si="291"/>
        <v>1.4363253009919916</v>
      </c>
      <c r="AQ280" s="535">
        <f t="shared" si="292"/>
        <v>3</v>
      </c>
      <c r="AR280" s="643" t="str">
        <f t="shared" si="264"/>
        <v xml:space="preserve">  </v>
      </c>
      <c r="AS280" s="535"/>
      <c r="AT280" s="86" t="s">
        <v>191</v>
      </c>
      <c r="AU280" s="86" t="s">
        <v>191</v>
      </c>
      <c r="AV280" s="86" t="s">
        <v>191</v>
      </c>
      <c r="AW280" s="161" t="str">
        <f t="shared" si="213"/>
        <v xml:space="preserve">  </v>
      </c>
      <c r="AX280" s="643" t="str">
        <f t="shared" si="265"/>
        <v xml:space="preserve">  </v>
      </c>
      <c r="AY280" s="86" t="s">
        <v>191</v>
      </c>
      <c r="AZ280" s="86" t="s">
        <v>191</v>
      </c>
      <c r="BA280" s="86" t="s">
        <v>191</v>
      </c>
      <c r="BB280" s="161"/>
      <c r="BC280" s="643" t="str">
        <f t="shared" si="266"/>
        <v xml:space="preserve">  </v>
      </c>
      <c r="BD280" s="801" t="s">
        <v>191</v>
      </c>
      <c r="BE280" s="196" t="s">
        <v>983</v>
      </c>
      <c r="BF280" s="85">
        <v>10.13971176653485</v>
      </c>
      <c r="BG280" s="85"/>
      <c r="BH280" s="161"/>
      <c r="BI280" s="643" t="str">
        <f t="shared" si="267"/>
        <v xml:space="preserve">  </v>
      </c>
      <c r="BJ280" s="196" t="s">
        <v>983</v>
      </c>
      <c r="BK280" s="85">
        <v>9.4446268154271401E-2</v>
      </c>
      <c r="BL280" s="85"/>
      <c r="BM280" s="161" t="str">
        <f t="shared" si="293"/>
        <v xml:space="preserve">  </v>
      </c>
      <c r="BN280" s="818" t="str">
        <f t="shared" si="268"/>
        <v xml:space="preserve">  </v>
      </c>
      <c r="BO280" s="942" t="str">
        <f t="shared" si="269"/>
        <v xml:space="preserve">  </v>
      </c>
      <c r="BP280" s="825">
        <f t="shared" si="288"/>
        <v>0.93144923967150905</v>
      </c>
      <c r="BQ280" s="138">
        <v>237.80309436716911</v>
      </c>
      <c r="BR280" s="141"/>
      <c r="BS280" s="161"/>
      <c r="BT280" s="818" t="str">
        <f t="shared" si="270"/>
        <v xml:space="preserve">  </v>
      </c>
      <c r="BU280" s="67">
        <v>15.213489888085988</v>
      </c>
      <c r="BV280" s="141"/>
      <c r="BW280" s="161"/>
      <c r="BX280" s="643" t="str">
        <f t="shared" si="271"/>
        <v xml:space="preserve">  </v>
      </c>
      <c r="BY280" s="85">
        <v>4.5404579763055066</v>
      </c>
      <c r="BZ280" s="87"/>
      <c r="CA280" s="247">
        <v>1</v>
      </c>
      <c r="CB280" s="87"/>
      <c r="CC280" s="643" t="str">
        <f t="shared" si="272"/>
        <v xml:space="preserve">  </v>
      </c>
      <c r="CD280" s="85">
        <v>0.2945892377483928</v>
      </c>
      <c r="CE280" s="87"/>
      <c r="CF280" s="161"/>
      <c r="CG280" s="818" t="str">
        <f t="shared" si="273"/>
        <v xml:space="preserve">  </v>
      </c>
      <c r="CH280" s="825">
        <f t="shared" si="294"/>
        <v>1.9093351112139094</v>
      </c>
      <c r="CI280" s="87">
        <v>22.382077115846517</v>
      </c>
      <c r="CJ280" s="141"/>
      <c r="CK280" s="141"/>
      <c r="CL280" s="643" t="str">
        <f t="shared" si="274"/>
        <v xml:space="preserve">  </v>
      </c>
      <c r="CM280" s="198">
        <f t="shared" si="295"/>
        <v>1.4110439920859741</v>
      </c>
      <c r="CN280" s="141"/>
      <c r="CO280" s="141"/>
      <c r="CP280" s="818" t="str">
        <f t="shared" si="275"/>
        <v xml:space="preserve">  </v>
      </c>
      <c r="CQ280" s="154">
        <f t="shared" si="296"/>
        <v>9.4120209728173183</v>
      </c>
      <c r="CR280" s="87">
        <f t="shared" si="297"/>
        <v>9.2749527062228712</v>
      </c>
      <c r="CS280" s="141"/>
    </row>
    <row r="281" spans="1:97" ht="30" x14ac:dyDescent="0.25">
      <c r="A281" s="906" t="s">
        <v>2347</v>
      </c>
      <c r="B281" s="425" t="s">
        <v>1453</v>
      </c>
      <c r="C281" s="219" t="s">
        <v>599</v>
      </c>
      <c r="D281" s="219">
        <v>9</v>
      </c>
      <c r="E281" s="607" t="s">
        <v>390</v>
      </c>
      <c r="F281" s="472">
        <v>1</v>
      </c>
      <c r="G281" s="419">
        <v>11452600</v>
      </c>
      <c r="H281" s="419">
        <v>201403051100</v>
      </c>
      <c r="I281" s="419" t="s">
        <v>672</v>
      </c>
      <c r="J281" s="219" t="s">
        <v>977</v>
      </c>
      <c r="K281" s="926" t="s">
        <v>2614</v>
      </c>
      <c r="L281" s="413" t="s">
        <v>1694</v>
      </c>
      <c r="M281" s="219" t="s">
        <v>43</v>
      </c>
      <c r="N281" s="219"/>
      <c r="O281" s="219"/>
      <c r="P281" s="332">
        <v>41703</v>
      </c>
      <c r="Q281" s="326">
        <v>0.45833333333333331</v>
      </c>
      <c r="R281" s="219" t="s">
        <v>984</v>
      </c>
      <c r="S281" s="557" t="s">
        <v>984</v>
      </c>
      <c r="T281" s="556">
        <v>124.7</v>
      </c>
      <c r="U281" s="492">
        <v>129.70000000000002</v>
      </c>
      <c r="V281" s="136">
        <f t="shared" si="277"/>
        <v>5.0000000000000142</v>
      </c>
      <c r="W281" s="9">
        <v>164</v>
      </c>
      <c r="X281" s="8">
        <f t="shared" si="286"/>
        <v>30.487804878048866</v>
      </c>
      <c r="Y281" s="643" t="str">
        <f t="shared" si="262"/>
        <v xml:space="preserve">  </v>
      </c>
      <c r="Z281" s="557" t="s">
        <v>984</v>
      </c>
      <c r="AA281" s="556">
        <v>124.4</v>
      </c>
      <c r="AB281" s="492">
        <v>128.6</v>
      </c>
      <c r="AC281" s="136">
        <f t="shared" si="279"/>
        <v>4.1999999999999886</v>
      </c>
      <c r="AD281" s="9">
        <v>180</v>
      </c>
      <c r="AE281" s="136">
        <f t="shared" si="285"/>
        <v>23.333333333333272</v>
      </c>
      <c r="AF281" s="643" t="str">
        <f t="shared" si="263"/>
        <v xml:space="preserve">  </v>
      </c>
      <c r="AG281" s="557" t="s">
        <v>984</v>
      </c>
      <c r="AH281" s="556">
        <v>123.3</v>
      </c>
      <c r="AI281" s="492">
        <v>128.89999999999998</v>
      </c>
      <c r="AJ281" s="136">
        <f t="shared" si="280"/>
        <v>5.5999999999999801</v>
      </c>
      <c r="AK281" s="9">
        <v>146</v>
      </c>
      <c r="AL281" s="136">
        <f t="shared" si="287"/>
        <v>38.356164383561513</v>
      </c>
      <c r="AM281" s="643" t="str">
        <f t="shared" si="257"/>
        <v xml:space="preserve">  </v>
      </c>
      <c r="AN281" s="136">
        <f t="shared" si="289"/>
        <v>30.725767531647886</v>
      </c>
      <c r="AO281" s="136">
        <f t="shared" si="290"/>
        <v>7.5142420016463536</v>
      </c>
      <c r="AP281" s="136">
        <f t="shared" si="291"/>
        <v>24.455831718138853</v>
      </c>
      <c r="AQ281" s="535">
        <f t="shared" si="292"/>
        <v>3</v>
      </c>
      <c r="AR281" s="643" t="str">
        <f t="shared" si="264"/>
        <v xml:space="preserve">  </v>
      </c>
      <c r="AS281" s="535"/>
      <c r="AT281" s="86" t="s">
        <v>191</v>
      </c>
      <c r="AU281" s="86" t="s">
        <v>191</v>
      </c>
      <c r="AV281" s="86" t="s">
        <v>191</v>
      </c>
      <c r="AW281" s="161" t="str">
        <f t="shared" si="213"/>
        <v xml:space="preserve">  </v>
      </c>
      <c r="AX281" s="643" t="str">
        <f t="shared" si="265"/>
        <v xml:space="preserve">  </v>
      </c>
      <c r="AY281" s="86" t="s">
        <v>191</v>
      </c>
      <c r="AZ281" s="86" t="s">
        <v>191</v>
      </c>
      <c r="BA281" s="86" t="s">
        <v>191</v>
      </c>
      <c r="BB281" s="161"/>
      <c r="BC281" s="643" t="str">
        <f t="shared" si="266"/>
        <v xml:space="preserve">  </v>
      </c>
      <c r="BD281" s="801" t="s">
        <v>191</v>
      </c>
      <c r="BE281" s="196" t="s">
        <v>984</v>
      </c>
      <c r="BF281" s="85">
        <v>7.7922476457373104</v>
      </c>
      <c r="BG281" s="85"/>
      <c r="BH281" s="161"/>
      <c r="BI281" s="643" t="str">
        <f t="shared" si="267"/>
        <v xml:space="preserve">  </v>
      </c>
      <c r="BJ281" s="196" t="s">
        <v>984</v>
      </c>
      <c r="BK281" s="85">
        <v>0.17155119037763739</v>
      </c>
      <c r="BL281" s="85"/>
      <c r="BM281" s="161" t="str">
        <f t="shared" si="293"/>
        <v xml:space="preserve">  </v>
      </c>
      <c r="BN281" s="818" t="str">
        <f t="shared" si="268"/>
        <v xml:space="preserve">  </v>
      </c>
      <c r="BO281" s="942" t="str">
        <f t="shared" si="269"/>
        <v xml:space="preserve">  </v>
      </c>
      <c r="BP281" s="825">
        <f t="shared" si="288"/>
        <v>2.2015623498758172</v>
      </c>
      <c r="BQ281" s="138">
        <v>455.98368168360543</v>
      </c>
      <c r="BR281" s="141"/>
      <c r="BS281" s="161"/>
      <c r="BT281" s="818" t="str">
        <f t="shared" si="270"/>
        <v xml:space="preserve">  </v>
      </c>
      <c r="BU281" s="67">
        <v>13.901941514744106</v>
      </c>
      <c r="BV281" s="141"/>
      <c r="BW281" s="161"/>
      <c r="BX281" s="643" t="str">
        <f t="shared" si="271"/>
        <v xml:space="preserve">  </v>
      </c>
      <c r="BY281" s="85">
        <v>5.2292750529071172</v>
      </c>
      <c r="BZ281" s="87"/>
      <c r="CA281" s="247">
        <v>1</v>
      </c>
      <c r="CB281" s="87"/>
      <c r="CC281" s="643" t="str">
        <f t="shared" si="272"/>
        <v xml:space="preserve">  </v>
      </c>
      <c r="CD281" s="85">
        <v>0.12201641790116553</v>
      </c>
      <c r="CE281" s="87"/>
      <c r="CF281" s="161"/>
      <c r="CG281" s="818" t="str">
        <f t="shared" si="273"/>
        <v>E, &lt;RL</v>
      </c>
      <c r="CH281" s="825">
        <f t="shared" si="294"/>
        <v>1.1468118844953685</v>
      </c>
      <c r="CI281" s="87">
        <v>22.606011271387594</v>
      </c>
      <c r="CJ281" s="141"/>
      <c r="CK281" s="141"/>
      <c r="CL281" s="643" t="str">
        <f t="shared" si="274"/>
        <v xml:space="preserve">  </v>
      </c>
      <c r="CM281" s="198">
        <f t="shared" si="295"/>
        <v>0.86707988438198702</v>
      </c>
      <c r="CN281" s="141"/>
      <c r="CO281" s="141"/>
      <c r="CP281" s="818" t="str">
        <f t="shared" si="275"/>
        <v xml:space="preserve">  </v>
      </c>
      <c r="CQ281" s="154">
        <f t="shared" si="296"/>
        <v>4.9576360250262823</v>
      </c>
      <c r="CR281" s="87">
        <f t="shared" si="297"/>
        <v>6.2371135964165889</v>
      </c>
      <c r="CS281" s="141"/>
    </row>
    <row r="282" spans="1:97" ht="30" x14ac:dyDescent="0.25">
      <c r="A282" s="906" t="s">
        <v>2348</v>
      </c>
      <c r="B282" s="425" t="s">
        <v>1454</v>
      </c>
      <c r="C282" s="219" t="s">
        <v>599</v>
      </c>
      <c r="D282" s="219">
        <v>9</v>
      </c>
      <c r="E282" s="607" t="s">
        <v>390</v>
      </c>
      <c r="F282" s="472">
        <v>1</v>
      </c>
      <c r="G282" s="419">
        <v>11452600</v>
      </c>
      <c r="H282" s="419">
        <v>201404021500</v>
      </c>
      <c r="I282" s="419" t="s">
        <v>672</v>
      </c>
      <c r="J282" s="219" t="s">
        <v>978</v>
      </c>
      <c r="K282" s="926" t="s">
        <v>2614</v>
      </c>
      <c r="L282" s="413" t="s">
        <v>1694</v>
      </c>
      <c r="M282" s="219" t="s">
        <v>43</v>
      </c>
      <c r="N282" s="219"/>
      <c r="O282" s="219"/>
      <c r="P282" s="332">
        <v>41731</v>
      </c>
      <c r="Q282" s="326">
        <v>0.625</v>
      </c>
      <c r="R282" s="219" t="s">
        <v>985</v>
      </c>
      <c r="S282" s="557" t="s">
        <v>985</v>
      </c>
      <c r="T282" s="556">
        <v>125.1</v>
      </c>
      <c r="U282" s="492">
        <v>126.5</v>
      </c>
      <c r="V282" s="136">
        <f t="shared" si="277"/>
        <v>1.4000000000000057</v>
      </c>
      <c r="W282" s="9">
        <v>358</v>
      </c>
      <c r="X282" s="8">
        <f t="shared" si="286"/>
        <v>3.9106145251396809</v>
      </c>
      <c r="Y282" s="643" t="str">
        <f t="shared" si="262"/>
        <v xml:space="preserve">  </v>
      </c>
      <c r="Z282" s="557" t="s">
        <v>985</v>
      </c>
      <c r="AA282" s="556">
        <v>125.1</v>
      </c>
      <c r="AB282" s="492">
        <v>126.4</v>
      </c>
      <c r="AC282" s="136">
        <f t="shared" si="279"/>
        <v>1.3000000000000114</v>
      </c>
      <c r="AD282" s="9">
        <v>272</v>
      </c>
      <c r="AE282" s="136">
        <f t="shared" si="285"/>
        <v>4.779411764705924</v>
      </c>
      <c r="AF282" s="643" t="str">
        <f t="shared" si="263"/>
        <v xml:space="preserve">  </v>
      </c>
      <c r="AG282" s="557" t="s">
        <v>985</v>
      </c>
      <c r="AH282" s="556">
        <v>126</v>
      </c>
      <c r="AI282" s="492">
        <v>127.6</v>
      </c>
      <c r="AJ282" s="136">
        <f t="shared" si="280"/>
        <v>1.5999999999999943</v>
      </c>
      <c r="AK282" s="9">
        <v>378</v>
      </c>
      <c r="AL282" s="136">
        <f t="shared" si="287"/>
        <v>4.2328042328042175</v>
      </c>
      <c r="AM282" s="643" t="str">
        <f t="shared" si="257"/>
        <v xml:space="preserve">  </v>
      </c>
      <c r="AN282" s="136">
        <f t="shared" si="289"/>
        <v>4.3076101742166069</v>
      </c>
      <c r="AO282" s="136">
        <f t="shared" si="290"/>
        <v>0.43920280910124709</v>
      </c>
      <c r="AP282" s="136">
        <f t="shared" si="291"/>
        <v>10.195973900565914</v>
      </c>
      <c r="AQ282" s="535">
        <f t="shared" si="292"/>
        <v>3</v>
      </c>
      <c r="AR282" s="643" t="str">
        <f t="shared" si="264"/>
        <v xml:space="preserve">  </v>
      </c>
      <c r="AS282" s="535"/>
      <c r="AT282" s="86" t="s">
        <v>191</v>
      </c>
      <c r="AU282" s="86" t="s">
        <v>191</v>
      </c>
      <c r="AV282" s="86" t="s">
        <v>191</v>
      </c>
      <c r="AW282" s="161" t="str">
        <f t="shared" si="213"/>
        <v xml:space="preserve">  </v>
      </c>
      <c r="AX282" s="643" t="str">
        <f t="shared" si="265"/>
        <v xml:space="preserve">  </v>
      </c>
      <c r="AY282" s="86" t="s">
        <v>191</v>
      </c>
      <c r="AZ282" s="86" t="s">
        <v>191</v>
      </c>
      <c r="BA282" s="86" t="s">
        <v>191</v>
      </c>
      <c r="BB282" s="161"/>
      <c r="BC282" s="643" t="str">
        <f t="shared" si="266"/>
        <v xml:space="preserve">  </v>
      </c>
      <c r="BD282" s="801" t="s">
        <v>191</v>
      </c>
      <c r="BE282" s="196" t="s">
        <v>985</v>
      </c>
      <c r="BF282" s="85">
        <v>3.8442033107470359</v>
      </c>
      <c r="BG282" s="85"/>
      <c r="BH282" s="161"/>
      <c r="BI282" s="643" t="str">
        <f t="shared" si="267"/>
        <v xml:space="preserve">  </v>
      </c>
      <c r="BJ282" s="196" t="s">
        <v>985</v>
      </c>
      <c r="BK282" s="85">
        <v>1.5493097995047893</v>
      </c>
      <c r="BL282" s="85"/>
      <c r="BM282" s="161" t="str">
        <f t="shared" si="293"/>
        <v xml:space="preserve">  </v>
      </c>
      <c r="BN282" s="818" t="str">
        <f t="shared" si="268"/>
        <v xml:space="preserve">  </v>
      </c>
      <c r="BO282" s="942" t="str">
        <f t="shared" si="269"/>
        <v xml:space="preserve">  </v>
      </c>
      <c r="BP282" s="825">
        <f t="shared" si="288"/>
        <v>40.302493761801458</v>
      </c>
      <c r="BQ282" s="138">
        <v>424.65175718732399</v>
      </c>
      <c r="BR282" s="141"/>
      <c r="BS282" s="161"/>
      <c r="BT282" s="818" t="str">
        <f t="shared" si="270"/>
        <v xml:space="preserve">  </v>
      </c>
      <c r="BU282" s="67">
        <v>1.660649329782838</v>
      </c>
      <c r="BV282" s="141"/>
      <c r="BW282" s="161"/>
      <c r="BX282" s="643" t="str">
        <f t="shared" si="271"/>
        <v>E, &lt;RL</v>
      </c>
      <c r="BY282" s="85">
        <v>343.15279391224647</v>
      </c>
      <c r="BZ282" s="87"/>
      <c r="CA282" s="247">
        <v>1</v>
      </c>
      <c r="CB282" s="87"/>
      <c r="CC282" s="643" t="str">
        <f t="shared" si="272"/>
        <v xml:space="preserve">  </v>
      </c>
      <c r="CD282" s="85">
        <v>1.6400685003159134</v>
      </c>
      <c r="CE282" s="87"/>
      <c r="CF282" s="161"/>
      <c r="CG282" s="818" t="str">
        <f t="shared" si="273"/>
        <v xml:space="preserve">  </v>
      </c>
      <c r="CH282" s="825">
        <f t="shared" si="294"/>
        <v>80.808047559985397</v>
      </c>
      <c r="CI282" s="87">
        <v>20.427613821599333</v>
      </c>
      <c r="CJ282" s="141"/>
      <c r="CK282" s="141"/>
      <c r="CL282" s="643" t="str">
        <f t="shared" si="274"/>
        <v xml:space="preserve">  </v>
      </c>
      <c r="CM282" s="198">
        <f t="shared" si="295"/>
        <v>8.64660902501556E-2</v>
      </c>
      <c r="CN282" s="141"/>
      <c r="CO282" s="141"/>
      <c r="CP282" s="818" t="str">
        <f t="shared" si="275"/>
        <v>&lt;MDL</v>
      </c>
      <c r="CQ282" s="154">
        <f t="shared" si="296"/>
        <v>4.8104390187624322</v>
      </c>
      <c r="CR282" s="61" t="s">
        <v>2618</v>
      </c>
      <c r="CS282" s="141"/>
    </row>
    <row r="283" spans="1:97" ht="30" x14ac:dyDescent="0.25">
      <c r="A283" s="906" t="s">
        <v>2349</v>
      </c>
      <c r="B283" s="425" t="s">
        <v>1455</v>
      </c>
      <c r="C283" s="219" t="s">
        <v>599</v>
      </c>
      <c r="D283" s="219">
        <v>9</v>
      </c>
      <c r="E283" s="607" t="s">
        <v>390</v>
      </c>
      <c r="F283" s="472">
        <v>1</v>
      </c>
      <c r="G283" s="419">
        <v>11452600</v>
      </c>
      <c r="H283" s="419">
        <v>201404031030</v>
      </c>
      <c r="I283" s="419" t="s">
        <v>672</v>
      </c>
      <c r="J283" s="219" t="s">
        <v>979</v>
      </c>
      <c r="K283" s="926" t="s">
        <v>2614</v>
      </c>
      <c r="L283" s="413" t="s">
        <v>1694</v>
      </c>
      <c r="M283" s="219" t="s">
        <v>43</v>
      </c>
      <c r="N283" s="219"/>
      <c r="O283" s="219"/>
      <c r="P283" s="332">
        <v>41732</v>
      </c>
      <c r="Q283" s="326">
        <v>0.4375</v>
      </c>
      <c r="R283" s="219" t="s">
        <v>986</v>
      </c>
      <c r="S283" s="557" t="s">
        <v>986</v>
      </c>
      <c r="T283" s="556">
        <v>126.5</v>
      </c>
      <c r="U283" s="492">
        <v>130.6</v>
      </c>
      <c r="V283" s="136">
        <f t="shared" si="277"/>
        <v>4.0999999999999943</v>
      </c>
      <c r="W283" s="9">
        <v>124</v>
      </c>
      <c r="X283" s="8">
        <f t="shared" si="286"/>
        <v>33.064516129032214</v>
      </c>
      <c r="Y283" s="643" t="str">
        <f t="shared" si="262"/>
        <v xml:space="preserve">  </v>
      </c>
      <c r="Z283" s="557" t="s">
        <v>986</v>
      </c>
      <c r="AA283" s="556">
        <v>127.6</v>
      </c>
      <c r="AB283" s="492">
        <v>133.30000000000001</v>
      </c>
      <c r="AC283" s="136">
        <f t="shared" si="279"/>
        <v>5.7000000000000171</v>
      </c>
      <c r="AD283" s="9">
        <v>135</v>
      </c>
      <c r="AE283" s="136">
        <f t="shared" si="285"/>
        <v>42.222222222222342</v>
      </c>
      <c r="AF283" s="643" t="str">
        <f t="shared" si="263"/>
        <v xml:space="preserve">  </v>
      </c>
      <c r="AG283" s="557" t="s">
        <v>986</v>
      </c>
      <c r="AH283" s="556">
        <v>125.1</v>
      </c>
      <c r="AI283" s="492">
        <v>128.80000000000001</v>
      </c>
      <c r="AJ283" s="136">
        <f t="shared" si="280"/>
        <v>3.7000000000000171</v>
      </c>
      <c r="AK283" s="9">
        <v>100</v>
      </c>
      <c r="AL283" s="136">
        <f t="shared" si="287"/>
        <v>37.000000000000171</v>
      </c>
      <c r="AM283" s="643" t="str">
        <f t="shared" si="257"/>
        <v xml:space="preserve">  </v>
      </c>
      <c r="AN283" s="136">
        <f t="shared" si="289"/>
        <v>37.428912783751578</v>
      </c>
      <c r="AO283" s="136">
        <f t="shared" si="290"/>
        <v>4.5938948458102455</v>
      </c>
      <c r="AP283" s="136">
        <f t="shared" si="291"/>
        <v>12.273652917336463</v>
      </c>
      <c r="AQ283" s="535">
        <f t="shared" si="292"/>
        <v>3</v>
      </c>
      <c r="AR283" s="643" t="str">
        <f t="shared" si="264"/>
        <v xml:space="preserve">  </v>
      </c>
      <c r="AS283" s="535"/>
      <c r="AT283" s="86" t="s">
        <v>191</v>
      </c>
      <c r="AU283" s="86" t="s">
        <v>191</v>
      </c>
      <c r="AV283" s="86" t="s">
        <v>191</v>
      </c>
      <c r="AW283" s="161" t="str">
        <f t="shared" ref="AW283:AW346" si="298">IF(AU283&lt;AW$7,"E, &lt;PRL",IF(AU283&gt;AW$7,"  ",))</f>
        <v xml:space="preserve">  </v>
      </c>
      <c r="AX283" s="643" t="str">
        <f t="shared" si="265"/>
        <v xml:space="preserve">  </v>
      </c>
      <c r="AY283" s="86" t="s">
        <v>191</v>
      </c>
      <c r="AZ283" s="86" t="s">
        <v>191</v>
      </c>
      <c r="BA283" s="86" t="s">
        <v>191</v>
      </c>
      <c r="BB283" s="161"/>
      <c r="BC283" s="643" t="str">
        <f t="shared" si="266"/>
        <v xml:space="preserve">  </v>
      </c>
      <c r="BD283" s="801" t="s">
        <v>191</v>
      </c>
      <c r="BE283" s="196" t="s">
        <v>986</v>
      </c>
      <c r="BF283" s="85">
        <v>2.5312482007946482</v>
      </c>
      <c r="BG283" s="85"/>
      <c r="BH283" s="161"/>
      <c r="BI283" s="643" t="str">
        <f t="shared" si="267"/>
        <v xml:space="preserve">  </v>
      </c>
      <c r="BJ283" s="196" t="s">
        <v>986</v>
      </c>
      <c r="BK283" s="85">
        <v>0.13077880247613982</v>
      </c>
      <c r="BL283" s="85"/>
      <c r="BM283" s="161" t="str">
        <f t="shared" si="293"/>
        <v xml:space="preserve">  </v>
      </c>
      <c r="BN283" s="818" t="str">
        <f t="shared" si="268"/>
        <v xml:space="preserve">  </v>
      </c>
      <c r="BO283" s="942" t="str">
        <f t="shared" si="269"/>
        <v xml:space="preserve">  </v>
      </c>
      <c r="BP283" s="825">
        <f t="shared" si="288"/>
        <v>5.1665736467519752</v>
      </c>
      <c r="BQ283" s="138">
        <v>111.51180747030183</v>
      </c>
      <c r="BR283" s="141"/>
      <c r="BS283" s="161"/>
      <c r="BT283" s="818" t="str">
        <f t="shared" si="270"/>
        <v xml:space="preserve">  </v>
      </c>
      <c r="BU283" s="67">
        <v>3.6870839566793294</v>
      </c>
      <c r="BV283" s="141"/>
      <c r="BW283" s="161"/>
      <c r="BX283" s="643" t="str">
        <f t="shared" si="271"/>
        <v xml:space="preserve">  </v>
      </c>
      <c r="BY283" s="85">
        <v>7.1771440764830796</v>
      </c>
      <c r="BZ283" s="87">
        <v>0.19377543716361334</v>
      </c>
      <c r="CA283" s="247">
        <v>1</v>
      </c>
      <c r="CB283" s="87"/>
      <c r="CC283" s="643" t="str">
        <f t="shared" si="272"/>
        <v xml:space="preserve">  </v>
      </c>
      <c r="CD283" s="85">
        <v>0.30303497211817509</v>
      </c>
      <c r="CE283" s="87">
        <v>8.1816295691303498E-3</v>
      </c>
      <c r="CF283" s="161"/>
      <c r="CG283" s="818" t="str">
        <f t="shared" si="273"/>
        <v xml:space="preserve">  </v>
      </c>
      <c r="CH283" s="825">
        <f t="shared" si="294"/>
        <v>6.4362189433567556</v>
      </c>
      <c r="CI283" s="87">
        <v>10.326559252030334</v>
      </c>
      <c r="CJ283" s="141"/>
      <c r="CK283" s="141"/>
      <c r="CL283" s="643" t="str">
        <f t="shared" si="274"/>
        <v xml:space="preserve">  </v>
      </c>
      <c r="CM283" s="198">
        <f t="shared" si="295"/>
        <v>0.38208269232512415</v>
      </c>
      <c r="CN283" s="141"/>
      <c r="CO283" s="141"/>
      <c r="CP283" s="818" t="str">
        <f t="shared" si="275"/>
        <v xml:space="preserve">  </v>
      </c>
      <c r="CQ283" s="154">
        <f t="shared" si="296"/>
        <v>9.2605074622080128</v>
      </c>
      <c r="CR283" s="87">
        <f t="shared" si="297"/>
        <v>10.362733716246494</v>
      </c>
      <c r="CS283" s="141"/>
    </row>
    <row r="284" spans="1:97" ht="30" x14ac:dyDescent="0.25">
      <c r="A284" s="906" t="s">
        <v>2350</v>
      </c>
      <c r="B284" s="425" t="s">
        <v>1456</v>
      </c>
      <c r="C284" s="219" t="s">
        <v>599</v>
      </c>
      <c r="D284" s="219">
        <v>9</v>
      </c>
      <c r="E284" s="471">
        <v>1503038</v>
      </c>
      <c r="F284" s="472">
        <v>1</v>
      </c>
      <c r="G284" s="419">
        <v>11452600</v>
      </c>
      <c r="H284" s="419">
        <v>201412051300</v>
      </c>
      <c r="I284" s="419" t="s">
        <v>672</v>
      </c>
      <c r="J284" s="419"/>
      <c r="K284" s="926" t="s">
        <v>2614</v>
      </c>
      <c r="L284" s="413" t="s">
        <v>1694</v>
      </c>
      <c r="M284" s="219" t="s">
        <v>1052</v>
      </c>
      <c r="N284" s="219"/>
      <c r="O284" s="219"/>
      <c r="P284" s="332">
        <v>41978</v>
      </c>
      <c r="Q284" s="326">
        <v>0.54166666666666663</v>
      </c>
      <c r="R284" s="219" t="s">
        <v>987</v>
      </c>
      <c r="S284" s="9" t="s">
        <v>987</v>
      </c>
      <c r="T284" s="556">
        <v>125.9</v>
      </c>
      <c r="U284" s="492">
        <v>149.69999999999999</v>
      </c>
      <c r="V284" s="136">
        <v>23.799999999999983</v>
      </c>
      <c r="W284" s="9">
        <v>44</v>
      </c>
      <c r="X284" s="8">
        <f t="shared" si="286"/>
        <v>540.90909090909054</v>
      </c>
      <c r="Y284" s="643" t="str">
        <f t="shared" si="262"/>
        <v xml:space="preserve">  </v>
      </c>
      <c r="Z284" s="9" t="s">
        <v>987</v>
      </c>
      <c r="AA284" s="556">
        <v>126.5</v>
      </c>
      <c r="AB284" s="492">
        <v>139.5</v>
      </c>
      <c r="AC284" s="136">
        <v>13</v>
      </c>
      <c r="AD284" s="9">
        <v>22</v>
      </c>
      <c r="AE284" s="136">
        <f t="shared" si="285"/>
        <v>590.90909090909099</v>
      </c>
      <c r="AF284" s="643" t="str">
        <f t="shared" si="263"/>
        <v xml:space="preserve">  </v>
      </c>
      <c r="AG284" s="9" t="s">
        <v>987</v>
      </c>
      <c r="AH284" s="557">
        <v>126.4</v>
      </c>
      <c r="AI284" s="556">
        <v>143.6</v>
      </c>
      <c r="AJ284" s="492">
        <v>17.199999999999989</v>
      </c>
      <c r="AK284" s="136">
        <v>36</v>
      </c>
      <c r="AL284" s="136">
        <f t="shared" si="287"/>
        <v>477.77777777777749</v>
      </c>
      <c r="AM284" s="643" t="str">
        <f t="shared" si="257"/>
        <v xml:space="preserve">  </v>
      </c>
      <c r="AN284" s="136">
        <f t="shared" si="289"/>
        <v>536.53198653198626</v>
      </c>
      <c r="AO284" s="136">
        <f t="shared" si="290"/>
        <v>56.692528473775759</v>
      </c>
      <c r="AP284" s="136">
        <f t="shared" si="291"/>
        <v>10.566476910393103</v>
      </c>
      <c r="AQ284" s="535">
        <f t="shared" si="292"/>
        <v>3</v>
      </c>
      <c r="AR284" s="643" t="str">
        <f t="shared" si="264"/>
        <v xml:space="preserve">  </v>
      </c>
      <c r="AS284" s="535"/>
      <c r="AT284" s="86" t="s">
        <v>191</v>
      </c>
      <c r="AU284" s="86" t="s">
        <v>191</v>
      </c>
      <c r="AV284" s="86" t="s">
        <v>191</v>
      </c>
      <c r="AW284" s="161" t="str">
        <f t="shared" si="298"/>
        <v xml:space="preserve">  </v>
      </c>
      <c r="AX284" s="643" t="str">
        <f t="shared" si="265"/>
        <v xml:space="preserve">  </v>
      </c>
      <c r="AY284" s="86" t="s">
        <v>191</v>
      </c>
      <c r="AZ284" s="86" t="s">
        <v>191</v>
      </c>
      <c r="BA284" s="86" t="s">
        <v>191</v>
      </c>
      <c r="BB284" s="161"/>
      <c r="BC284" s="643" t="str">
        <f t="shared" si="266"/>
        <v xml:space="preserve">  </v>
      </c>
      <c r="BD284" s="801" t="s">
        <v>191</v>
      </c>
      <c r="BE284" s="141" t="s">
        <v>987</v>
      </c>
      <c r="BF284" s="85">
        <v>16.32192690715133</v>
      </c>
      <c r="BG284" s="85"/>
      <c r="BH284" s="161"/>
      <c r="BI284" s="643" t="str">
        <f t="shared" si="267"/>
        <v xml:space="preserve">  </v>
      </c>
      <c r="BJ284" s="141" t="s">
        <v>987</v>
      </c>
      <c r="BK284" s="85">
        <v>4.1363174259166746E-2</v>
      </c>
      <c r="BL284" s="85"/>
      <c r="BM284" s="161" t="str">
        <f t="shared" si="293"/>
        <v xml:space="preserve">  </v>
      </c>
      <c r="BN284" s="818" t="str">
        <f t="shared" si="268"/>
        <v xml:space="preserve">  </v>
      </c>
      <c r="BO284" s="942" t="str">
        <f t="shared" si="269"/>
        <v xml:space="preserve">  </v>
      </c>
      <c r="BP284" s="825">
        <f t="shared" si="288"/>
        <v>0.25342090118687999</v>
      </c>
      <c r="BQ284" s="138">
        <v>289.48188810739975</v>
      </c>
      <c r="BR284" s="141"/>
      <c r="BS284" s="161"/>
      <c r="BT284" s="818" t="str">
        <f t="shared" si="270"/>
        <v xml:space="preserve">  </v>
      </c>
      <c r="BU284" s="67">
        <v>156.58338493082067</v>
      </c>
      <c r="BV284" s="141"/>
      <c r="BW284" s="161"/>
      <c r="BX284" s="643" t="str">
        <f t="shared" si="271"/>
        <v xml:space="preserve">  </v>
      </c>
      <c r="BY284" s="85">
        <v>1.812665419864103</v>
      </c>
      <c r="BZ284" s="85"/>
      <c r="CA284" s="197"/>
      <c r="CB284" s="197"/>
      <c r="CC284" s="643" t="str">
        <f t="shared" si="272"/>
        <v xml:space="preserve">  </v>
      </c>
      <c r="CD284" s="199">
        <v>1.0711204753742436</v>
      </c>
      <c r="CE284" s="197"/>
      <c r="CF284" s="197"/>
      <c r="CG284" s="818" t="str">
        <f t="shared" si="273"/>
        <v xml:space="preserve">  </v>
      </c>
      <c r="CH284" s="781">
        <f t="shared" si="294"/>
        <v>0.62617576239919781</v>
      </c>
      <c r="CI284" s="87">
        <v>7.6385302187846875</v>
      </c>
      <c r="CJ284" s="141"/>
      <c r="CK284" s="141"/>
      <c r="CL284" s="643" t="str">
        <f t="shared" si="274"/>
        <v xml:space="preserve">  </v>
      </c>
      <c r="CM284" s="198">
        <v>3.6495199934193487</v>
      </c>
      <c r="CN284" s="141"/>
      <c r="CO284" s="141"/>
      <c r="CP284" s="818" t="str">
        <f t="shared" si="275"/>
        <v xml:space="preserve">  </v>
      </c>
      <c r="CQ284" s="154">
        <f t="shared" si="296"/>
        <v>2.6386902022522185</v>
      </c>
      <c r="CR284" s="87">
        <f t="shared" si="297"/>
        <v>2.3307198238380944</v>
      </c>
      <c r="CS284" s="141"/>
    </row>
    <row r="285" spans="1:97" ht="30" x14ac:dyDescent="0.25">
      <c r="A285" s="906" t="s">
        <v>2351</v>
      </c>
      <c r="B285" s="425" t="s">
        <v>1457</v>
      </c>
      <c r="C285" s="219" t="s">
        <v>599</v>
      </c>
      <c r="D285" s="219">
        <v>9</v>
      </c>
      <c r="E285" s="471">
        <v>1503037</v>
      </c>
      <c r="F285" s="472">
        <v>1</v>
      </c>
      <c r="G285" s="419">
        <v>11452600</v>
      </c>
      <c r="H285" s="419">
        <v>201412121110</v>
      </c>
      <c r="I285" s="419" t="s">
        <v>672</v>
      </c>
      <c r="J285" s="419"/>
      <c r="K285" s="926" t="s">
        <v>2614</v>
      </c>
      <c r="L285" s="413" t="s">
        <v>1694</v>
      </c>
      <c r="M285" s="219" t="s">
        <v>1052</v>
      </c>
      <c r="N285" s="219"/>
      <c r="O285" s="219"/>
      <c r="P285" s="332">
        <v>41985</v>
      </c>
      <c r="Q285" s="326">
        <v>0.46527777777777773</v>
      </c>
      <c r="R285" s="219" t="s">
        <v>988</v>
      </c>
      <c r="S285" s="9" t="s">
        <v>988</v>
      </c>
      <c r="T285" s="556">
        <v>127.1</v>
      </c>
      <c r="U285" s="492">
        <v>217.1</v>
      </c>
      <c r="V285" s="136">
        <v>90</v>
      </c>
      <c r="W285" s="9">
        <v>46</v>
      </c>
      <c r="X285" s="8">
        <f t="shared" si="286"/>
        <v>1956.5217391304348</v>
      </c>
      <c r="Y285" s="643" t="str">
        <f t="shared" si="262"/>
        <v xml:space="preserve">  </v>
      </c>
      <c r="Z285" s="9" t="s">
        <v>988</v>
      </c>
      <c r="AA285" s="556">
        <v>123.3</v>
      </c>
      <c r="AB285" s="492">
        <v>246.9</v>
      </c>
      <c r="AC285" s="136">
        <v>123.60000000000001</v>
      </c>
      <c r="AD285" s="9">
        <v>60</v>
      </c>
      <c r="AE285" s="136">
        <f t="shared" si="285"/>
        <v>2060</v>
      </c>
      <c r="AF285" s="643" t="str">
        <f t="shared" si="263"/>
        <v xml:space="preserve">  </v>
      </c>
      <c r="AG285" s="9" t="s">
        <v>988</v>
      </c>
      <c r="AH285" s="557">
        <v>123.4</v>
      </c>
      <c r="AI285" s="556">
        <v>217.70000000000002</v>
      </c>
      <c r="AJ285" s="492">
        <v>94.300000000000011</v>
      </c>
      <c r="AK285" s="136">
        <v>46</v>
      </c>
      <c r="AL285" s="136">
        <f t="shared" si="287"/>
        <v>2050.0000000000005</v>
      </c>
      <c r="AM285" s="643" t="str">
        <f t="shared" si="257"/>
        <v xml:space="preserve">  </v>
      </c>
      <c r="AN285" s="136">
        <f t="shared" si="289"/>
        <v>2022.1739130434787</v>
      </c>
      <c r="AO285" s="136">
        <f t="shared" si="290"/>
        <v>57.075878921234271</v>
      </c>
      <c r="AP285" s="136">
        <f t="shared" si="291"/>
        <v>2.8225010001900408</v>
      </c>
      <c r="AQ285" s="535">
        <f t="shared" si="292"/>
        <v>3</v>
      </c>
      <c r="AR285" s="643" t="str">
        <f t="shared" si="264"/>
        <v xml:space="preserve">  </v>
      </c>
      <c r="AS285" s="535"/>
      <c r="AT285" s="86" t="s">
        <v>191</v>
      </c>
      <c r="AU285" s="86" t="s">
        <v>191</v>
      </c>
      <c r="AV285" s="86" t="s">
        <v>191</v>
      </c>
      <c r="AW285" s="161" t="str">
        <f t="shared" si="298"/>
        <v xml:space="preserve">  </v>
      </c>
      <c r="AX285" s="643" t="str">
        <f t="shared" si="265"/>
        <v xml:space="preserve">  </v>
      </c>
      <c r="AY285" s="86" t="s">
        <v>191</v>
      </c>
      <c r="AZ285" s="86" t="s">
        <v>191</v>
      </c>
      <c r="BA285" s="86" t="s">
        <v>191</v>
      </c>
      <c r="BB285" s="161"/>
      <c r="BC285" s="643" t="str">
        <f t="shared" si="266"/>
        <v xml:space="preserve">  </v>
      </c>
      <c r="BD285" s="801" t="s">
        <v>191</v>
      </c>
      <c r="BE285" s="141" t="s">
        <v>988</v>
      </c>
      <c r="BF285" s="85">
        <v>18.355478599501446</v>
      </c>
      <c r="BG285" s="85"/>
      <c r="BH285" s="161"/>
      <c r="BI285" s="643" t="str">
        <f t="shared" si="267"/>
        <v xml:space="preserve">  </v>
      </c>
      <c r="BJ285" s="141" t="s">
        <v>988</v>
      </c>
      <c r="BK285" s="85">
        <v>5.0810943365045692E-2</v>
      </c>
      <c r="BL285" s="85"/>
      <c r="BM285" s="161" t="str">
        <f t="shared" si="293"/>
        <v xml:space="preserve">  </v>
      </c>
      <c r="BN285" s="818" t="str">
        <f t="shared" si="268"/>
        <v xml:space="preserve">  </v>
      </c>
      <c r="BO285" s="942" t="str">
        <f t="shared" si="269"/>
        <v xml:space="preserve">  </v>
      </c>
      <c r="BP285" s="825">
        <f t="shared" si="288"/>
        <v>0.27681622731659949</v>
      </c>
      <c r="BQ285" s="138">
        <v>367.13787233157296</v>
      </c>
      <c r="BR285" s="141"/>
      <c r="BS285" s="161"/>
      <c r="BT285" s="818" t="str">
        <f t="shared" si="270"/>
        <v xml:space="preserve">  </v>
      </c>
      <c r="BU285" s="67">
        <v>718.31322847481658</v>
      </c>
      <c r="BV285" s="141"/>
      <c r="BW285" s="161"/>
      <c r="BX285" s="643" t="str">
        <f t="shared" si="271"/>
        <v xml:space="preserve">  </v>
      </c>
      <c r="BY285" s="85">
        <v>0.63932836834267082</v>
      </c>
      <c r="BZ285" s="85"/>
      <c r="CA285" s="197"/>
      <c r="CB285" s="197"/>
      <c r="CC285" s="643" t="str">
        <f t="shared" si="272"/>
        <v>E, &lt;RL</v>
      </c>
      <c r="CD285" s="199">
        <v>1.317016438785902</v>
      </c>
      <c r="CE285" s="197"/>
      <c r="CF285" s="197"/>
      <c r="CG285" s="818" t="str">
        <f t="shared" si="273"/>
        <v xml:space="preserve">  </v>
      </c>
      <c r="CH285" s="781">
        <f t="shared" si="294"/>
        <v>0.17413849578701993</v>
      </c>
      <c r="CI285" s="87">
        <v>6.176974608051724</v>
      </c>
      <c r="CJ285" s="141"/>
      <c r="CK285" s="141"/>
      <c r="CL285" s="643" t="str">
        <f t="shared" si="274"/>
        <v xml:space="preserve">  </v>
      </c>
      <c r="CM285" s="198">
        <v>12.662797946506037</v>
      </c>
      <c r="CN285" s="141"/>
      <c r="CO285" s="141"/>
      <c r="CP285" s="818" t="str">
        <f t="shared" si="275"/>
        <v xml:space="preserve">  </v>
      </c>
      <c r="CQ285" s="154">
        <f t="shared" si="296"/>
        <v>1.682467289147745</v>
      </c>
      <c r="CR285" s="87">
        <f t="shared" si="297"/>
        <v>1.7628518374070266</v>
      </c>
      <c r="CS285" s="141"/>
    </row>
    <row r="286" spans="1:97" ht="30" x14ac:dyDescent="0.25">
      <c r="A286" s="906" t="s">
        <v>2352</v>
      </c>
      <c r="B286" s="425" t="s">
        <v>1458</v>
      </c>
      <c r="C286" s="219" t="s">
        <v>599</v>
      </c>
      <c r="D286" s="219">
        <v>9</v>
      </c>
      <c r="E286" s="471">
        <v>1503036</v>
      </c>
      <c r="F286" s="472">
        <v>1</v>
      </c>
      <c r="G286" s="419">
        <v>11452600</v>
      </c>
      <c r="H286" s="419">
        <v>201412121250</v>
      </c>
      <c r="I286" s="419" t="s">
        <v>672</v>
      </c>
      <c r="J286" s="419"/>
      <c r="K286" s="926" t="s">
        <v>2614</v>
      </c>
      <c r="L286" s="413" t="s">
        <v>1694</v>
      </c>
      <c r="M286" s="219" t="s">
        <v>1052</v>
      </c>
      <c r="N286" s="219"/>
      <c r="O286" s="219"/>
      <c r="P286" s="332">
        <v>41985</v>
      </c>
      <c r="Q286" s="326">
        <v>0.53472222222222221</v>
      </c>
      <c r="R286" s="219" t="s">
        <v>989</v>
      </c>
      <c r="S286" s="9" t="s">
        <v>989</v>
      </c>
      <c r="T286" s="556">
        <v>133.30000000000001</v>
      </c>
      <c r="U286" s="492">
        <v>196.9</v>
      </c>
      <c r="V286" s="136">
        <v>63.599999999999994</v>
      </c>
      <c r="W286" s="9">
        <v>32</v>
      </c>
      <c r="X286" s="8">
        <f t="shared" si="286"/>
        <v>1987.4999999999998</v>
      </c>
      <c r="Y286" s="643" t="str">
        <f t="shared" si="262"/>
        <v xml:space="preserve">  </v>
      </c>
      <c r="Z286" s="9" t="s">
        <v>989</v>
      </c>
      <c r="AA286" s="556">
        <v>133.69999999999999</v>
      </c>
      <c r="AB286" s="492">
        <v>226.39999999999998</v>
      </c>
      <c r="AC286" s="136">
        <v>92.699999999999989</v>
      </c>
      <c r="AD286" s="9">
        <v>56</v>
      </c>
      <c r="AE286" s="136">
        <f t="shared" si="285"/>
        <v>1655.3571428571427</v>
      </c>
      <c r="AF286" s="643" t="str">
        <f t="shared" si="263"/>
        <v xml:space="preserve">  </v>
      </c>
      <c r="AG286" s="9" t="s">
        <v>989</v>
      </c>
      <c r="AH286" s="557">
        <v>128.1</v>
      </c>
      <c r="AI286" s="556">
        <v>193.6</v>
      </c>
      <c r="AJ286" s="492">
        <v>65.5</v>
      </c>
      <c r="AK286" s="136">
        <v>36</v>
      </c>
      <c r="AL286" s="136">
        <f t="shared" si="287"/>
        <v>1819.4444444444446</v>
      </c>
      <c r="AM286" s="643" t="str">
        <f t="shared" si="257"/>
        <v xml:space="preserve">  </v>
      </c>
      <c r="AN286" s="136">
        <f t="shared" si="289"/>
        <v>1820.7671957671955</v>
      </c>
      <c r="AO286" s="136">
        <f t="shared" si="290"/>
        <v>166.07537939457333</v>
      </c>
      <c r="AP286" s="136">
        <f t="shared" si="291"/>
        <v>9.1211759405955295</v>
      </c>
      <c r="AQ286" s="535">
        <f t="shared" si="292"/>
        <v>3</v>
      </c>
      <c r="AR286" s="643" t="str">
        <f t="shared" si="264"/>
        <v xml:space="preserve">  </v>
      </c>
      <c r="AS286" s="535"/>
      <c r="AT286" s="86" t="s">
        <v>191</v>
      </c>
      <c r="AU286" s="86" t="s">
        <v>191</v>
      </c>
      <c r="AV286" s="86" t="s">
        <v>191</v>
      </c>
      <c r="AW286" s="161" t="str">
        <f t="shared" si="298"/>
        <v xml:space="preserve">  </v>
      </c>
      <c r="AX286" s="643" t="str">
        <f t="shared" si="265"/>
        <v xml:space="preserve">  </v>
      </c>
      <c r="AY286" s="86" t="s">
        <v>191</v>
      </c>
      <c r="AZ286" s="86" t="s">
        <v>191</v>
      </c>
      <c r="BA286" s="86" t="s">
        <v>191</v>
      </c>
      <c r="BB286" s="161"/>
      <c r="BC286" s="643" t="str">
        <f t="shared" si="266"/>
        <v xml:space="preserve">  </v>
      </c>
      <c r="BD286" s="801" t="s">
        <v>191</v>
      </c>
      <c r="BE286" s="141" t="s">
        <v>989</v>
      </c>
      <c r="BF286" s="85">
        <v>17.328977665352205</v>
      </c>
      <c r="BG286" s="85"/>
      <c r="BH286" s="161"/>
      <c r="BI286" s="643" t="str">
        <f t="shared" si="267"/>
        <v xml:space="preserve">  </v>
      </c>
      <c r="BJ286" s="141" t="s">
        <v>989</v>
      </c>
      <c r="BK286" s="85">
        <v>2.2378211586945355E-2</v>
      </c>
      <c r="BL286" s="85"/>
      <c r="BM286" s="161" t="str">
        <f t="shared" si="293"/>
        <v xml:space="preserve">  </v>
      </c>
      <c r="BN286" s="818" t="str">
        <f t="shared" si="268"/>
        <v xml:space="preserve">  </v>
      </c>
      <c r="BO286" s="942" t="str">
        <f t="shared" si="269"/>
        <v>E, &lt;RL</v>
      </c>
      <c r="BP286" s="825">
        <f t="shared" si="288"/>
        <v>0.12913751762568579</v>
      </c>
      <c r="BQ286" s="138">
        <v>381.46028859559635</v>
      </c>
      <c r="BR286" s="141"/>
      <c r="BS286" s="161"/>
      <c r="BT286" s="818" t="str">
        <f t="shared" si="270"/>
        <v xml:space="preserve">  </v>
      </c>
      <c r="BU286" s="67">
        <v>758.1523235837476</v>
      </c>
      <c r="BV286" s="141"/>
      <c r="BW286" s="161"/>
      <c r="BX286" s="643" t="str">
        <f t="shared" si="271"/>
        <v xml:space="preserve">  </v>
      </c>
      <c r="BY286" s="85">
        <v>0.64685260226305363</v>
      </c>
      <c r="BZ286" s="85"/>
      <c r="CA286" s="197"/>
      <c r="CB286" s="197"/>
      <c r="CC286" s="643" t="str">
        <f t="shared" si="272"/>
        <v>E, &lt;RL</v>
      </c>
      <c r="CD286" s="199">
        <v>1.0707720755318764</v>
      </c>
      <c r="CE286" s="197"/>
      <c r="CF286" s="197"/>
      <c r="CG286" s="818" t="str">
        <f t="shared" si="273"/>
        <v xml:space="preserve">  </v>
      </c>
      <c r="CH286" s="781">
        <f t="shared" si="294"/>
        <v>0.1695727239772557</v>
      </c>
      <c r="CI286" s="87">
        <v>6.4813078892971774</v>
      </c>
      <c r="CJ286" s="141"/>
      <c r="CK286" s="141"/>
      <c r="CL286" s="643" t="str">
        <f t="shared" si="274"/>
        <v xml:space="preserve">  </v>
      </c>
      <c r="CM286" s="198">
        <v>11.792379631915699</v>
      </c>
      <c r="CN286" s="141"/>
      <c r="CO286" s="141"/>
      <c r="CP286" s="818" t="str">
        <f t="shared" si="275"/>
        <v xml:space="preserve">  </v>
      </c>
      <c r="CQ286" s="154">
        <f t="shared" si="296"/>
        <v>1.6990780123296954</v>
      </c>
      <c r="CR286" s="87">
        <f t="shared" si="297"/>
        <v>1.5554103397287919</v>
      </c>
      <c r="CS286" s="141"/>
    </row>
    <row r="287" spans="1:97" ht="15" x14ac:dyDescent="0.25">
      <c r="A287" s="906" t="s">
        <v>2353</v>
      </c>
      <c r="B287" s="425" t="s">
        <v>1459</v>
      </c>
      <c r="C287" s="219" t="s">
        <v>599</v>
      </c>
      <c r="D287" s="219">
        <v>9</v>
      </c>
      <c r="E287" s="471">
        <v>1503035</v>
      </c>
      <c r="F287" s="472">
        <v>1</v>
      </c>
      <c r="G287" s="419">
        <v>384115121402501</v>
      </c>
      <c r="H287" s="419">
        <v>201412121420</v>
      </c>
      <c r="I287" s="419" t="s">
        <v>672</v>
      </c>
      <c r="J287" s="419"/>
      <c r="K287" s="911" t="s">
        <v>2617</v>
      </c>
      <c r="L287" s="415" t="s">
        <v>1716</v>
      </c>
      <c r="M287" s="219" t="s">
        <v>1053</v>
      </c>
      <c r="N287" s="219"/>
      <c r="O287" s="219"/>
      <c r="P287" s="332">
        <v>41985</v>
      </c>
      <c r="Q287" s="326">
        <v>0.59722222222222221</v>
      </c>
      <c r="R287" s="219" t="s">
        <v>990</v>
      </c>
      <c r="S287" s="9" t="s">
        <v>990</v>
      </c>
      <c r="T287" s="556">
        <v>124</v>
      </c>
      <c r="U287" s="492">
        <v>225.39999999999998</v>
      </c>
      <c r="V287" s="136">
        <v>101.39999999999998</v>
      </c>
      <c r="W287" s="9">
        <v>44</v>
      </c>
      <c r="X287" s="8">
        <f t="shared" si="286"/>
        <v>2304.545454545454</v>
      </c>
      <c r="Y287" s="643" t="str">
        <f t="shared" si="262"/>
        <v xml:space="preserve">  </v>
      </c>
      <c r="Z287" s="9" t="s">
        <v>990</v>
      </c>
      <c r="AA287" s="556">
        <v>127.2</v>
      </c>
      <c r="AB287" s="492">
        <v>242</v>
      </c>
      <c r="AC287" s="136">
        <v>114.8</v>
      </c>
      <c r="AD287" s="9">
        <v>48</v>
      </c>
      <c r="AE287" s="136">
        <f t="shared" si="285"/>
        <v>2391.6666666666665</v>
      </c>
      <c r="AF287" s="643" t="str">
        <f t="shared" si="263"/>
        <v xml:space="preserve">  </v>
      </c>
      <c r="AG287" s="9" t="s">
        <v>990</v>
      </c>
      <c r="AH287" s="557">
        <v>125.3</v>
      </c>
      <c r="AI287" s="556">
        <v>224.89999999999998</v>
      </c>
      <c r="AJ287" s="492">
        <v>99.59999999999998</v>
      </c>
      <c r="AK287" s="136">
        <v>40</v>
      </c>
      <c r="AL287" s="136">
        <f t="shared" si="287"/>
        <v>2489.9999999999995</v>
      </c>
      <c r="AM287" s="643" t="str">
        <f t="shared" si="257"/>
        <v xml:space="preserve">  </v>
      </c>
      <c r="AN287" s="136">
        <f t="shared" si="289"/>
        <v>2395.4040404040402</v>
      </c>
      <c r="AO287" s="136">
        <f t="shared" si="290"/>
        <v>92.783743615342587</v>
      </c>
      <c r="AP287" s="136">
        <f t="shared" si="291"/>
        <v>3.8734068261691865</v>
      </c>
      <c r="AQ287" s="535">
        <f t="shared" si="292"/>
        <v>3</v>
      </c>
      <c r="AR287" s="643" t="str">
        <f t="shared" si="264"/>
        <v xml:space="preserve">  </v>
      </c>
      <c r="AS287" s="535"/>
      <c r="AT287" s="86" t="s">
        <v>191</v>
      </c>
      <c r="AU287" s="86" t="s">
        <v>191</v>
      </c>
      <c r="AV287" s="86" t="s">
        <v>191</v>
      </c>
      <c r="AW287" s="161" t="str">
        <f t="shared" si="298"/>
        <v xml:space="preserve">  </v>
      </c>
      <c r="AX287" s="643" t="str">
        <f t="shared" si="265"/>
        <v xml:space="preserve">  </v>
      </c>
      <c r="AY287" s="86" t="s">
        <v>191</v>
      </c>
      <c r="AZ287" s="86" t="s">
        <v>191</v>
      </c>
      <c r="BA287" s="86" t="s">
        <v>191</v>
      </c>
      <c r="BB287" s="161"/>
      <c r="BC287" s="643" t="str">
        <f t="shared" si="266"/>
        <v xml:space="preserve">  </v>
      </c>
      <c r="BD287" s="801" t="s">
        <v>191</v>
      </c>
      <c r="BE287" s="141" t="s">
        <v>990</v>
      </c>
      <c r="BF287" s="85">
        <v>22.013991664428705</v>
      </c>
      <c r="BG287" s="85"/>
      <c r="BH287" s="161"/>
      <c r="BI287" s="643" t="str">
        <f t="shared" si="267"/>
        <v xml:space="preserve">  </v>
      </c>
      <c r="BJ287" s="141" t="s">
        <v>990</v>
      </c>
      <c r="BK287" s="85">
        <v>7.1012452525924072E-2</v>
      </c>
      <c r="BL287" s="85">
        <v>2.5874865041009693E-3</v>
      </c>
      <c r="BM287" s="161" t="str">
        <f t="shared" si="293"/>
        <v xml:space="preserve">  </v>
      </c>
      <c r="BN287" s="818" t="str">
        <f t="shared" si="268"/>
        <v xml:space="preserve">  </v>
      </c>
      <c r="BO287" s="942" t="str">
        <f t="shared" si="269"/>
        <v xml:space="preserve">  </v>
      </c>
      <c r="BP287" s="825">
        <f t="shared" si="288"/>
        <v>0.32257871997230519</v>
      </c>
      <c r="BQ287" s="138">
        <v>413.66075262453239</v>
      </c>
      <c r="BR287" s="141"/>
      <c r="BS287" s="161"/>
      <c r="BT287" s="818" t="str">
        <f t="shared" si="270"/>
        <v xml:space="preserve">  </v>
      </c>
      <c r="BU287" s="67">
        <v>953.30000718471763</v>
      </c>
      <c r="BV287" s="141"/>
      <c r="BW287" s="161"/>
      <c r="BX287" s="643" t="str">
        <f t="shared" si="271"/>
        <v xml:space="preserve">  </v>
      </c>
      <c r="BY287" s="85">
        <v>0.62253103541057464</v>
      </c>
      <c r="BZ287" s="85"/>
      <c r="CA287" s="197"/>
      <c r="CB287" s="197"/>
      <c r="CC287" s="643" t="str">
        <f t="shared" si="272"/>
        <v>E, &lt;RL</v>
      </c>
      <c r="CD287" s="199">
        <v>1.4888867263569576</v>
      </c>
      <c r="CE287" s="197"/>
      <c r="CF287" s="197"/>
      <c r="CG287" s="818" t="str">
        <f t="shared" si="273"/>
        <v xml:space="preserve">  </v>
      </c>
      <c r="CH287" s="781">
        <f t="shared" si="294"/>
        <v>0.15049313512602625</v>
      </c>
      <c r="CI287" s="87">
        <v>6.8242643515084289</v>
      </c>
      <c r="CJ287" s="141"/>
      <c r="CK287" s="141"/>
      <c r="CL287" s="643" t="str">
        <f t="shared" si="274"/>
        <v xml:space="preserve">  </v>
      </c>
      <c r="CM287" s="198">
        <v>16.992418235255982</v>
      </c>
      <c r="CN287" s="141"/>
      <c r="CO287" s="141"/>
      <c r="CP287" s="818" t="str">
        <f t="shared" si="275"/>
        <v xml:space="preserve">  </v>
      </c>
      <c r="CQ287" s="154">
        <f t="shared" si="296"/>
        <v>1.6497248791940897</v>
      </c>
      <c r="CR287" s="87">
        <f t="shared" si="297"/>
        <v>1.7824838043836728</v>
      </c>
      <c r="CS287" s="141"/>
    </row>
    <row r="288" spans="1:97" ht="15" x14ac:dyDescent="0.25">
      <c r="A288" s="906" t="s">
        <v>2354</v>
      </c>
      <c r="B288" s="425" t="s">
        <v>1460</v>
      </c>
      <c r="C288" s="219" t="s">
        <v>599</v>
      </c>
      <c r="D288" s="219">
        <v>9</v>
      </c>
      <c r="E288" s="471">
        <v>1503034</v>
      </c>
      <c r="F288" s="472">
        <v>1</v>
      </c>
      <c r="G288" s="419">
        <v>11452800</v>
      </c>
      <c r="H288" s="419">
        <v>201412121550</v>
      </c>
      <c r="I288" s="419" t="s">
        <v>672</v>
      </c>
      <c r="J288" s="419"/>
      <c r="K288" s="911" t="s">
        <v>2615</v>
      </c>
      <c r="L288" s="415" t="s">
        <v>1696</v>
      </c>
      <c r="M288" s="219" t="s">
        <v>1054</v>
      </c>
      <c r="N288" s="219"/>
      <c r="O288" s="219"/>
      <c r="P288" s="332">
        <v>41985</v>
      </c>
      <c r="Q288" s="326">
        <v>0.65972222222222221</v>
      </c>
      <c r="R288" s="219" t="s">
        <v>991</v>
      </c>
      <c r="S288" s="9" t="s">
        <v>991</v>
      </c>
      <c r="T288" s="556">
        <v>124.8</v>
      </c>
      <c r="U288" s="492">
        <v>213.7</v>
      </c>
      <c r="V288" s="136">
        <v>88.899999999999991</v>
      </c>
      <c r="W288" s="9">
        <v>52</v>
      </c>
      <c r="X288" s="8">
        <f t="shared" si="286"/>
        <v>1709.6153846153845</v>
      </c>
      <c r="Y288" s="643" t="str">
        <f t="shared" si="262"/>
        <v xml:space="preserve">  </v>
      </c>
      <c r="Z288" s="9" t="s">
        <v>991</v>
      </c>
      <c r="AA288" s="556">
        <v>127.5</v>
      </c>
      <c r="AB288" s="492">
        <v>214.4</v>
      </c>
      <c r="AC288" s="136">
        <v>86.9</v>
      </c>
      <c r="AD288" s="9">
        <v>48</v>
      </c>
      <c r="AE288" s="136">
        <f t="shared" si="285"/>
        <v>1810.4166666666667</v>
      </c>
      <c r="AF288" s="643" t="str">
        <f t="shared" si="263"/>
        <v xml:space="preserve">  </v>
      </c>
      <c r="AG288" s="9" t="s">
        <v>991</v>
      </c>
      <c r="AH288" s="557">
        <v>126.8</v>
      </c>
      <c r="AI288" s="556">
        <v>216.20000000000002</v>
      </c>
      <c r="AJ288" s="492">
        <v>89.40000000000002</v>
      </c>
      <c r="AK288" s="136">
        <v>52</v>
      </c>
      <c r="AL288" s="136">
        <f t="shared" si="287"/>
        <v>1719.2307692307697</v>
      </c>
      <c r="AM288" s="643" t="str">
        <f t="shared" si="257"/>
        <v xml:space="preserve">  </v>
      </c>
      <c r="AN288" s="136">
        <f t="shared" si="289"/>
        <v>1746.4209401709404</v>
      </c>
      <c r="AO288" s="136">
        <f t="shared" si="290"/>
        <v>55.630060782029631</v>
      </c>
      <c r="AP288" s="136">
        <f t="shared" si="291"/>
        <v>3.1853752725035775</v>
      </c>
      <c r="AQ288" s="535">
        <f t="shared" si="292"/>
        <v>3</v>
      </c>
      <c r="AR288" s="643" t="str">
        <f t="shared" si="264"/>
        <v xml:space="preserve">  </v>
      </c>
      <c r="AS288" s="535"/>
      <c r="AT288" s="86" t="s">
        <v>191</v>
      </c>
      <c r="AU288" s="86" t="s">
        <v>191</v>
      </c>
      <c r="AV288" s="86" t="s">
        <v>191</v>
      </c>
      <c r="AW288" s="161" t="str">
        <f t="shared" si="298"/>
        <v xml:space="preserve">  </v>
      </c>
      <c r="AX288" s="643" t="str">
        <f t="shared" si="265"/>
        <v xml:space="preserve">  </v>
      </c>
      <c r="AY288" s="86" t="s">
        <v>191</v>
      </c>
      <c r="AZ288" s="86" t="s">
        <v>191</v>
      </c>
      <c r="BA288" s="86" t="s">
        <v>191</v>
      </c>
      <c r="BB288" s="161"/>
      <c r="BC288" s="643" t="str">
        <f t="shared" si="266"/>
        <v xml:space="preserve">  </v>
      </c>
      <c r="BD288" s="801" t="s">
        <v>191</v>
      </c>
      <c r="BE288" s="141" t="s">
        <v>991</v>
      </c>
      <c r="BF288" s="85">
        <v>15.708679223501615</v>
      </c>
      <c r="BG288" s="85"/>
      <c r="BH288" s="161"/>
      <c r="BI288" s="643" t="str">
        <f t="shared" si="267"/>
        <v xml:space="preserve">  </v>
      </c>
      <c r="BJ288" s="141" t="s">
        <v>991</v>
      </c>
      <c r="BK288" s="85">
        <v>3.4208610160605814E-2</v>
      </c>
      <c r="BL288" s="85"/>
      <c r="BM288" s="161" t="str">
        <f t="shared" si="293"/>
        <v xml:space="preserve">  </v>
      </c>
      <c r="BN288" s="818" t="str">
        <f t="shared" si="268"/>
        <v xml:space="preserve">  </v>
      </c>
      <c r="BO288" s="942" t="str">
        <f t="shared" si="269"/>
        <v xml:space="preserve">  </v>
      </c>
      <c r="BP288" s="825">
        <f t="shared" si="288"/>
        <v>0.21776885041631389</v>
      </c>
      <c r="BQ288" s="138">
        <v>432.34255264078746</v>
      </c>
      <c r="BR288" s="141"/>
      <c r="BS288" s="161"/>
      <c r="BT288" s="818" t="str">
        <f t="shared" si="270"/>
        <v xml:space="preserve">  </v>
      </c>
      <c r="BU288" s="67">
        <v>739.13947941857703</v>
      </c>
      <c r="BV288" s="141"/>
      <c r="BW288" s="161"/>
      <c r="BX288" s="643" t="str">
        <f t="shared" si="271"/>
        <v xml:space="preserve">  </v>
      </c>
      <c r="BY288" s="85">
        <v>0.70286801616635475</v>
      </c>
      <c r="BZ288" s="85"/>
      <c r="CA288" s="197"/>
      <c r="CB288" s="197"/>
      <c r="CC288" s="643" t="str">
        <f t="shared" si="272"/>
        <v>E, &lt;RL</v>
      </c>
      <c r="CD288" s="199">
        <v>1.2724839709345048</v>
      </c>
      <c r="CE288" s="197"/>
      <c r="CF288" s="197"/>
      <c r="CG288" s="818" t="str">
        <f t="shared" si="273"/>
        <v xml:space="preserve">  </v>
      </c>
      <c r="CH288" s="781">
        <f t="shared" si="294"/>
        <v>0.1625720188478264</v>
      </c>
      <c r="CI288" s="87">
        <v>5.8699266372023962</v>
      </c>
      <c r="CJ288" s="141"/>
      <c r="CK288" s="141"/>
      <c r="CL288" s="643" t="str">
        <f t="shared" si="274"/>
        <v xml:space="preserve">  </v>
      </c>
      <c r="CM288" s="198">
        <v>10.091758487805659</v>
      </c>
      <c r="CN288" s="141"/>
      <c r="CO288" s="141"/>
      <c r="CP288" s="818" t="str">
        <f t="shared" si="275"/>
        <v xml:space="preserve">  </v>
      </c>
      <c r="CQ288" s="154">
        <f t="shared" si="296"/>
        <v>1.3577027293169162</v>
      </c>
      <c r="CR288" s="87">
        <f t="shared" si="297"/>
        <v>1.3653388526539068</v>
      </c>
      <c r="CS288" s="141"/>
    </row>
    <row r="289" spans="1:97" ht="15" x14ac:dyDescent="0.25">
      <c r="A289" s="906" t="s">
        <v>2355</v>
      </c>
      <c r="B289" s="425" t="s">
        <v>1461</v>
      </c>
      <c r="C289" s="219" t="s">
        <v>599</v>
      </c>
      <c r="D289" s="219">
        <v>9</v>
      </c>
      <c r="E289" s="471">
        <v>1503033</v>
      </c>
      <c r="F289" s="472">
        <v>1</v>
      </c>
      <c r="G289" s="419">
        <v>384115121402501</v>
      </c>
      <c r="H289" s="419">
        <v>201412130950</v>
      </c>
      <c r="I289" s="419" t="s">
        <v>672</v>
      </c>
      <c r="J289" s="419"/>
      <c r="K289" s="911" t="s">
        <v>2617</v>
      </c>
      <c r="L289" s="415" t="s">
        <v>1716</v>
      </c>
      <c r="M289" s="219" t="s">
        <v>1053</v>
      </c>
      <c r="N289" s="219"/>
      <c r="O289" s="219"/>
      <c r="P289" s="332">
        <v>41986</v>
      </c>
      <c r="Q289" s="326">
        <v>0.40972222222222227</v>
      </c>
      <c r="R289" s="219" t="s">
        <v>992</v>
      </c>
      <c r="S289" s="9" t="s">
        <v>992</v>
      </c>
      <c r="T289" s="556">
        <v>127.4</v>
      </c>
      <c r="U289" s="492">
        <v>175.4</v>
      </c>
      <c r="V289" s="136">
        <v>48</v>
      </c>
      <c r="W289" s="9">
        <v>64</v>
      </c>
      <c r="X289" s="8">
        <f t="shared" si="286"/>
        <v>750</v>
      </c>
      <c r="Y289" s="643" t="str">
        <f t="shared" si="262"/>
        <v xml:space="preserve">  </v>
      </c>
      <c r="Z289" s="9" t="s">
        <v>992</v>
      </c>
      <c r="AA289" s="556">
        <v>130.19999999999999</v>
      </c>
      <c r="AB289" s="492">
        <v>170.1</v>
      </c>
      <c r="AC289" s="136">
        <v>39.900000000000006</v>
      </c>
      <c r="AD289" s="9">
        <v>54</v>
      </c>
      <c r="AE289" s="136">
        <f t="shared" si="285"/>
        <v>738.88888888888903</v>
      </c>
      <c r="AF289" s="643" t="str">
        <f t="shared" si="263"/>
        <v xml:space="preserve">  </v>
      </c>
      <c r="AG289" s="9" t="s">
        <v>992</v>
      </c>
      <c r="AH289" s="557">
        <v>128.1</v>
      </c>
      <c r="AI289" s="556">
        <v>169.7</v>
      </c>
      <c r="AJ289" s="492">
        <v>41.599999999999994</v>
      </c>
      <c r="AK289" s="136">
        <v>60</v>
      </c>
      <c r="AL289" s="136">
        <f t="shared" si="287"/>
        <v>693.33333333333326</v>
      </c>
      <c r="AM289" s="643" t="str">
        <f t="shared" si="257"/>
        <v xml:space="preserve">  </v>
      </c>
      <c r="AN289" s="136">
        <f t="shared" si="289"/>
        <v>727.4074074074075</v>
      </c>
      <c r="AO289" s="136">
        <f t="shared" si="290"/>
        <v>30.027422309199029</v>
      </c>
      <c r="AP289" s="136">
        <f t="shared" si="291"/>
        <v>4.1280061219367292</v>
      </c>
      <c r="AQ289" s="535">
        <f t="shared" si="292"/>
        <v>3</v>
      </c>
      <c r="AR289" s="643" t="str">
        <f t="shared" si="264"/>
        <v xml:space="preserve">  </v>
      </c>
      <c r="AS289" s="535"/>
      <c r="AT289" s="86" t="s">
        <v>191</v>
      </c>
      <c r="AU289" s="86" t="s">
        <v>191</v>
      </c>
      <c r="AV289" s="86" t="s">
        <v>191</v>
      </c>
      <c r="AW289" s="161" t="str">
        <f t="shared" si="298"/>
        <v xml:space="preserve">  </v>
      </c>
      <c r="AX289" s="643" t="str">
        <f t="shared" si="265"/>
        <v xml:space="preserve">  </v>
      </c>
      <c r="AY289" s="86" t="s">
        <v>191</v>
      </c>
      <c r="AZ289" s="86" t="s">
        <v>191</v>
      </c>
      <c r="BA289" s="86" t="s">
        <v>191</v>
      </c>
      <c r="BB289" s="161"/>
      <c r="BC289" s="643" t="str">
        <f t="shared" si="266"/>
        <v xml:space="preserve">  </v>
      </c>
      <c r="BD289" s="801" t="s">
        <v>191</v>
      </c>
      <c r="BE289" s="141" t="s">
        <v>992</v>
      </c>
      <c r="BF289" s="85">
        <v>17.659475600878459</v>
      </c>
      <c r="BG289" s="85"/>
      <c r="BH289" s="161"/>
      <c r="BI289" s="643" t="str">
        <f t="shared" si="267"/>
        <v xml:space="preserve">  </v>
      </c>
      <c r="BJ289" s="141" t="s">
        <v>992</v>
      </c>
      <c r="BK289" s="85">
        <v>7.8379768526251531E-2</v>
      </c>
      <c r="BL289" s="85"/>
      <c r="BM289" s="161" t="str">
        <f t="shared" si="293"/>
        <v xml:space="preserve">  </v>
      </c>
      <c r="BN289" s="818" t="str">
        <f t="shared" si="268"/>
        <v xml:space="preserve">  </v>
      </c>
      <c r="BO289" s="942" t="str">
        <f t="shared" si="269"/>
        <v xml:space="preserve">  </v>
      </c>
      <c r="BP289" s="825">
        <f t="shared" si="288"/>
        <v>0.44383972830061041</v>
      </c>
      <c r="BQ289" s="138">
        <v>438.48948252105123</v>
      </c>
      <c r="BR289" s="141"/>
      <c r="BS289" s="161"/>
      <c r="BT289" s="818" t="str">
        <f t="shared" si="270"/>
        <v xml:space="preserve">  </v>
      </c>
      <c r="BU289" s="67">
        <v>328.86711189078841</v>
      </c>
      <c r="BV289" s="141"/>
      <c r="BW289" s="161"/>
      <c r="BX289" s="643" t="str">
        <f t="shared" si="271"/>
        <v xml:space="preserve">  </v>
      </c>
      <c r="BY289" s="85">
        <v>0.70462340049316574</v>
      </c>
      <c r="BZ289" s="85"/>
      <c r="CA289" s="197"/>
      <c r="CB289" s="197"/>
      <c r="CC289" s="643" t="str">
        <f t="shared" si="272"/>
        <v>E, &lt;RL</v>
      </c>
      <c r="CD289" s="199">
        <v>0.520638401475506</v>
      </c>
      <c r="CE289" s="197"/>
      <c r="CF289" s="197"/>
      <c r="CG289" s="818" t="str">
        <f t="shared" si="273"/>
        <v xml:space="preserve">  </v>
      </c>
      <c r="CH289" s="781">
        <f t="shared" si="294"/>
        <v>0.16069334125005788</v>
      </c>
      <c r="CI289" s="87">
        <v>7.7586782874772169</v>
      </c>
      <c r="CJ289" s="141"/>
      <c r="CK289" s="141"/>
      <c r="CL289" s="643" t="str">
        <f t="shared" si="274"/>
        <v xml:space="preserve">  </v>
      </c>
      <c r="CM289" s="198">
        <v>5.3793502793175367</v>
      </c>
      <c r="CN289" s="141"/>
      <c r="CO289" s="141"/>
      <c r="CP289" s="818" t="str">
        <f t="shared" si="275"/>
        <v xml:space="preserve">  </v>
      </c>
      <c r="CQ289" s="154">
        <f t="shared" si="296"/>
        <v>1.7694103500201361</v>
      </c>
      <c r="CR289" s="87">
        <f t="shared" si="297"/>
        <v>1.6357215680186148</v>
      </c>
      <c r="CS289" s="141"/>
    </row>
    <row r="290" spans="1:97" ht="15" x14ac:dyDescent="0.25">
      <c r="A290" s="906" t="s">
        <v>2356</v>
      </c>
      <c r="B290" s="425" t="s">
        <v>1462</v>
      </c>
      <c r="C290" s="219" t="s">
        <v>599</v>
      </c>
      <c r="D290" s="219">
        <v>9</v>
      </c>
      <c r="E290" s="471">
        <v>1503032</v>
      </c>
      <c r="F290" s="472">
        <v>1</v>
      </c>
      <c r="G290" s="419">
        <v>11452800</v>
      </c>
      <c r="H290" s="419">
        <v>201412131000</v>
      </c>
      <c r="I290" s="419" t="s">
        <v>672</v>
      </c>
      <c r="J290" s="419"/>
      <c r="K290" s="911" t="s">
        <v>2615</v>
      </c>
      <c r="L290" s="415" t="s">
        <v>1696</v>
      </c>
      <c r="M290" s="219" t="s">
        <v>1054</v>
      </c>
      <c r="N290" s="219"/>
      <c r="O290" s="219"/>
      <c r="P290" s="332">
        <v>41986</v>
      </c>
      <c r="Q290" s="326">
        <v>0.41666666666666669</v>
      </c>
      <c r="R290" s="219" t="s">
        <v>993</v>
      </c>
      <c r="S290" s="9" t="s">
        <v>993</v>
      </c>
      <c r="T290" s="556">
        <v>123.4</v>
      </c>
      <c r="U290" s="492">
        <v>159.89999999999998</v>
      </c>
      <c r="V290" s="136">
        <v>36.499999999999972</v>
      </c>
      <c r="W290" s="9">
        <v>56</v>
      </c>
      <c r="X290" s="8">
        <f t="shared" si="286"/>
        <v>651.78571428571377</v>
      </c>
      <c r="Y290" s="643" t="str">
        <f t="shared" si="262"/>
        <v xml:space="preserve">  </v>
      </c>
      <c r="Z290" s="9" t="s">
        <v>993</v>
      </c>
      <c r="AA290" s="556">
        <v>126.2</v>
      </c>
      <c r="AB290" s="492">
        <v>164.8</v>
      </c>
      <c r="AC290" s="136">
        <v>38.600000000000009</v>
      </c>
      <c r="AD290" s="9">
        <v>60</v>
      </c>
      <c r="AE290" s="136">
        <f t="shared" si="285"/>
        <v>643.33333333333348</v>
      </c>
      <c r="AF290" s="643" t="str">
        <f t="shared" si="263"/>
        <v xml:space="preserve">  </v>
      </c>
      <c r="AG290" s="9" t="s">
        <v>993</v>
      </c>
      <c r="AH290" s="370">
        <v>126</v>
      </c>
      <c r="AI290" s="556">
        <v>161.1</v>
      </c>
      <c r="AJ290" s="492">
        <v>35.099999999999994</v>
      </c>
      <c r="AK290" s="136">
        <v>56</v>
      </c>
      <c r="AL290" s="136">
        <f t="shared" si="287"/>
        <v>626.78571428571422</v>
      </c>
      <c r="AM290" s="643" t="str">
        <f t="shared" si="257"/>
        <v xml:space="preserve">  </v>
      </c>
      <c r="AN290" s="136">
        <f t="shared" si="289"/>
        <v>640.63492063492049</v>
      </c>
      <c r="AO290" s="136">
        <f t="shared" si="290"/>
        <v>12.716566884116627</v>
      </c>
      <c r="AP290" s="136">
        <f t="shared" si="291"/>
        <v>1.9849943352312875</v>
      </c>
      <c r="AQ290" s="535">
        <f t="shared" si="292"/>
        <v>3</v>
      </c>
      <c r="AR290" s="643" t="str">
        <f t="shared" si="264"/>
        <v xml:space="preserve">  </v>
      </c>
      <c r="AS290" s="535"/>
      <c r="AT290" s="86" t="s">
        <v>191</v>
      </c>
      <c r="AU290" s="86" t="s">
        <v>191</v>
      </c>
      <c r="AV290" s="86" t="s">
        <v>191</v>
      </c>
      <c r="AW290" s="161" t="str">
        <f t="shared" si="298"/>
        <v xml:space="preserve">  </v>
      </c>
      <c r="AX290" s="643" t="str">
        <f t="shared" si="265"/>
        <v xml:space="preserve">  </v>
      </c>
      <c r="AY290" s="86" t="s">
        <v>191</v>
      </c>
      <c r="AZ290" s="86" t="s">
        <v>191</v>
      </c>
      <c r="BA290" s="86" t="s">
        <v>191</v>
      </c>
      <c r="BB290" s="161"/>
      <c r="BC290" s="643" t="str">
        <f t="shared" si="266"/>
        <v xml:space="preserve">  </v>
      </c>
      <c r="BD290" s="801" t="s">
        <v>191</v>
      </c>
      <c r="BE290" s="141" t="s">
        <v>993</v>
      </c>
      <c r="BF290" s="85">
        <v>15.009430026085997</v>
      </c>
      <c r="BG290" s="85">
        <v>9.440473724979892E-2</v>
      </c>
      <c r="BH290" s="161"/>
      <c r="BI290" s="643" t="str">
        <f t="shared" si="267"/>
        <v xml:space="preserve">  </v>
      </c>
      <c r="BJ290" s="141" t="s">
        <v>993</v>
      </c>
      <c r="BK290" s="85">
        <v>7.8155015699176295E-2</v>
      </c>
      <c r="BL290" s="85"/>
      <c r="BM290" s="161" t="str">
        <f t="shared" si="293"/>
        <v xml:space="preserve">  </v>
      </c>
      <c r="BN290" s="818" t="str">
        <f t="shared" si="268"/>
        <v xml:space="preserve">  </v>
      </c>
      <c r="BO290" s="942" t="str">
        <f t="shared" si="269"/>
        <v xml:space="preserve">  </v>
      </c>
      <c r="BP290" s="825">
        <f t="shared" si="288"/>
        <v>0.52070608652923478</v>
      </c>
      <c r="BQ290" s="138">
        <v>369.40432087236712</v>
      </c>
      <c r="BR290" s="141"/>
      <c r="BS290" s="161"/>
      <c r="BT290" s="818" t="str">
        <f t="shared" si="270"/>
        <v xml:space="preserve">  </v>
      </c>
      <c r="BU290" s="67">
        <v>240.77245914002481</v>
      </c>
      <c r="BV290" s="141"/>
      <c r="BW290" s="161"/>
      <c r="BX290" s="643" t="str">
        <f t="shared" si="271"/>
        <v xml:space="preserve">  </v>
      </c>
      <c r="BY290" s="85">
        <v>0.66163476800253174</v>
      </c>
      <c r="BZ290" s="85"/>
      <c r="CA290" s="197"/>
      <c r="CB290" s="197"/>
      <c r="CC290" s="643" t="str">
        <f t="shared" si="272"/>
        <v>E, &lt;RL</v>
      </c>
      <c r="CD290" s="199">
        <v>0.42565170074829534</v>
      </c>
      <c r="CE290" s="197"/>
      <c r="CF290" s="197"/>
      <c r="CG290" s="818" t="str">
        <f t="shared" si="273"/>
        <v xml:space="preserve">  </v>
      </c>
      <c r="CH290" s="781">
        <f t="shared" si="294"/>
        <v>0.17910856224963681</v>
      </c>
      <c r="CI290" s="87">
        <v>5.8201919563053499</v>
      </c>
      <c r="CJ290" s="141"/>
      <c r="CK290" s="141"/>
      <c r="CL290" s="643" t="str">
        <f t="shared" si="274"/>
        <v xml:space="preserve">  </v>
      </c>
      <c r="CM290" s="198">
        <v>3.6480131726128167</v>
      </c>
      <c r="CN290" s="141"/>
      <c r="CO290" s="141"/>
      <c r="CP290" s="818" t="str">
        <f t="shared" si="275"/>
        <v xml:space="preserve">  </v>
      </c>
      <c r="CQ290" s="154">
        <f t="shared" si="296"/>
        <v>1.5755614180583137</v>
      </c>
      <c r="CR290" s="87">
        <f t="shared" si="297"/>
        <v>1.5151289253108722</v>
      </c>
      <c r="CS290" s="141"/>
    </row>
    <row r="291" spans="1:97" ht="30" x14ac:dyDescent="0.25">
      <c r="A291" s="906" t="s">
        <v>2357</v>
      </c>
      <c r="B291" s="425" t="s">
        <v>1463</v>
      </c>
      <c r="C291" s="219" t="s">
        <v>599</v>
      </c>
      <c r="D291" s="219">
        <v>9</v>
      </c>
      <c r="E291" s="471">
        <v>1503031</v>
      </c>
      <c r="F291" s="472">
        <v>1</v>
      </c>
      <c r="G291" s="419">
        <v>11452600</v>
      </c>
      <c r="H291" s="419">
        <v>201412131140</v>
      </c>
      <c r="I291" s="419" t="s">
        <v>672</v>
      </c>
      <c r="J291" s="419"/>
      <c r="K291" s="926" t="s">
        <v>2614</v>
      </c>
      <c r="L291" s="413" t="s">
        <v>1694</v>
      </c>
      <c r="M291" s="219" t="s">
        <v>1052</v>
      </c>
      <c r="N291" s="219"/>
      <c r="O291" s="219"/>
      <c r="P291" s="332">
        <v>41986</v>
      </c>
      <c r="Q291" s="326">
        <v>0.4861111111111111</v>
      </c>
      <c r="R291" s="219" t="s">
        <v>994</v>
      </c>
      <c r="S291" s="9" t="s">
        <v>994</v>
      </c>
      <c r="T291" s="556">
        <v>128.1</v>
      </c>
      <c r="U291" s="492">
        <v>155.4</v>
      </c>
      <c r="V291" s="136">
        <v>27.300000000000011</v>
      </c>
      <c r="W291" s="9">
        <v>60</v>
      </c>
      <c r="X291" s="8">
        <f t="shared" si="286"/>
        <v>455.00000000000023</v>
      </c>
      <c r="Y291" s="643" t="str">
        <f t="shared" si="262"/>
        <v xml:space="preserve">  </v>
      </c>
      <c r="Z291" s="9" t="s">
        <v>994</v>
      </c>
      <c r="AA291" s="556">
        <v>127</v>
      </c>
      <c r="AB291" s="492">
        <v>155.70000000000002</v>
      </c>
      <c r="AC291" s="136">
        <v>28.700000000000017</v>
      </c>
      <c r="AD291" s="9">
        <v>60</v>
      </c>
      <c r="AE291" s="136">
        <f t="shared" si="285"/>
        <v>478.33333333333366</v>
      </c>
      <c r="AF291" s="643" t="str">
        <f t="shared" si="263"/>
        <v xml:space="preserve">  </v>
      </c>
      <c r="AG291" s="9" t="s">
        <v>994</v>
      </c>
      <c r="AH291" s="557">
        <v>126.4</v>
      </c>
      <c r="AI291" s="556">
        <v>156.29999999999998</v>
      </c>
      <c r="AJ291" s="492">
        <v>29.899999999999977</v>
      </c>
      <c r="AK291" s="136">
        <v>62</v>
      </c>
      <c r="AL291" s="136">
        <f t="shared" si="287"/>
        <v>482.25806451612868</v>
      </c>
      <c r="AM291" s="643" t="str">
        <f t="shared" si="257"/>
        <v xml:space="preserve">  </v>
      </c>
      <c r="AN291" s="136">
        <f t="shared" si="289"/>
        <v>471.86379928315426</v>
      </c>
      <c r="AO291" s="136">
        <f t="shared" si="290"/>
        <v>14.735727786953007</v>
      </c>
      <c r="AP291" s="136">
        <f t="shared" si="291"/>
        <v>3.122877366167784</v>
      </c>
      <c r="AQ291" s="535">
        <f t="shared" si="292"/>
        <v>3</v>
      </c>
      <c r="AR291" s="643" t="str">
        <f t="shared" si="264"/>
        <v xml:space="preserve">  </v>
      </c>
      <c r="AS291" s="535"/>
      <c r="AT291" s="86" t="s">
        <v>191</v>
      </c>
      <c r="AU291" s="86" t="s">
        <v>191</v>
      </c>
      <c r="AV291" s="86" t="s">
        <v>191</v>
      </c>
      <c r="AW291" s="161" t="str">
        <f t="shared" si="298"/>
        <v xml:space="preserve">  </v>
      </c>
      <c r="AX291" s="643" t="str">
        <f t="shared" si="265"/>
        <v xml:space="preserve">  </v>
      </c>
      <c r="AY291" s="86" t="s">
        <v>191</v>
      </c>
      <c r="AZ291" s="86" t="s">
        <v>191</v>
      </c>
      <c r="BA291" s="86" t="s">
        <v>191</v>
      </c>
      <c r="BB291" s="161"/>
      <c r="BC291" s="643" t="str">
        <f t="shared" si="266"/>
        <v xml:space="preserve">  </v>
      </c>
      <c r="BD291" s="801" t="s">
        <v>191</v>
      </c>
      <c r="BE291" s="141" t="s">
        <v>994</v>
      </c>
      <c r="BF291" s="85">
        <v>9.3895117085586453</v>
      </c>
      <c r="BG291" s="85"/>
      <c r="BH291" s="161"/>
      <c r="BI291" s="643" t="str">
        <f t="shared" si="267"/>
        <v xml:space="preserve">  </v>
      </c>
      <c r="BJ291" s="141" t="s">
        <v>994</v>
      </c>
      <c r="BK291" s="85">
        <v>5.5203387659922276E-2</v>
      </c>
      <c r="BL291" s="85"/>
      <c r="BM291" s="161" t="str">
        <f t="shared" si="293"/>
        <v xml:space="preserve">  </v>
      </c>
      <c r="BN291" s="818" t="str">
        <f t="shared" si="268"/>
        <v xml:space="preserve">  </v>
      </c>
      <c r="BO291" s="942" t="str">
        <f t="shared" si="269"/>
        <v xml:space="preserve">  </v>
      </c>
      <c r="BP291" s="825">
        <f t="shared" si="288"/>
        <v>0.58792607510786499</v>
      </c>
      <c r="BQ291" s="138">
        <v>341.17685196812886</v>
      </c>
      <c r="BR291" s="141"/>
      <c r="BS291" s="161"/>
      <c r="BT291" s="818" t="str">
        <f t="shared" si="270"/>
        <v xml:space="preserve">  </v>
      </c>
      <c r="BU291" s="67">
        <v>155.23546764549872</v>
      </c>
      <c r="BV291" s="141"/>
      <c r="BW291" s="161"/>
      <c r="BX291" s="643" t="str">
        <f t="shared" si="271"/>
        <v xml:space="preserve">  </v>
      </c>
      <c r="BY291" s="85">
        <v>0.88238633247384723</v>
      </c>
      <c r="BZ291" s="85">
        <v>1.4955700550403073E-3</v>
      </c>
      <c r="CA291" s="197"/>
      <c r="CB291" s="197"/>
      <c r="CC291" s="643" t="str">
        <f t="shared" si="272"/>
        <v xml:space="preserve">  </v>
      </c>
      <c r="CD291" s="199">
        <v>0.42207479569999029</v>
      </c>
      <c r="CE291" s="199">
        <v>7.1538100966098139E-4</v>
      </c>
      <c r="CF291" s="197"/>
      <c r="CG291" s="818" t="str">
        <f t="shared" si="273"/>
        <v xml:space="preserve">  </v>
      </c>
      <c r="CH291" s="781">
        <f t="shared" si="294"/>
        <v>0.25863018765302276</v>
      </c>
      <c r="CI291" s="87">
        <v>8.0007649245800909</v>
      </c>
      <c r="CJ291" s="141"/>
      <c r="CK291" s="141"/>
      <c r="CL291" s="643" t="str">
        <f t="shared" si="274"/>
        <v xml:space="preserve">  </v>
      </c>
      <c r="CM291" s="198">
        <v>3.8584334071765252</v>
      </c>
      <c r="CN291" s="141"/>
      <c r="CO291" s="141"/>
      <c r="CP291" s="818" t="str">
        <f t="shared" si="275"/>
        <v xml:space="preserve">  </v>
      </c>
      <c r="CQ291" s="154">
        <f t="shared" si="296"/>
        <v>2.3450491668548148</v>
      </c>
      <c r="CR291" s="87">
        <f t="shared" si="297"/>
        <v>2.4855359833023352</v>
      </c>
      <c r="CS291" s="141"/>
    </row>
    <row r="292" spans="1:97" ht="15" x14ac:dyDescent="0.25">
      <c r="A292" s="906" t="s">
        <v>2358</v>
      </c>
      <c r="B292" s="425" t="s">
        <v>1464</v>
      </c>
      <c r="C292" s="219" t="s">
        <v>599</v>
      </c>
      <c r="D292" s="219">
        <v>9</v>
      </c>
      <c r="E292" s="471">
        <v>1503028</v>
      </c>
      <c r="F292" s="472">
        <v>1</v>
      </c>
      <c r="G292" s="419">
        <v>11452800</v>
      </c>
      <c r="H292" s="419">
        <v>201412151100</v>
      </c>
      <c r="I292" s="419" t="s">
        <v>672</v>
      </c>
      <c r="J292" s="419"/>
      <c r="K292" s="911" t="s">
        <v>2615</v>
      </c>
      <c r="L292" s="415" t="s">
        <v>1696</v>
      </c>
      <c r="M292" s="219" t="s">
        <v>1054</v>
      </c>
      <c r="N292" s="219"/>
      <c r="O292" s="219"/>
      <c r="P292" s="332">
        <v>41988</v>
      </c>
      <c r="Q292" s="326">
        <v>0.45833333333333331</v>
      </c>
      <c r="R292" s="219" t="s">
        <v>995</v>
      </c>
      <c r="S292" s="9" t="s">
        <v>995</v>
      </c>
      <c r="T292" s="556">
        <v>127.8</v>
      </c>
      <c r="U292" s="492">
        <v>145.19999999999999</v>
      </c>
      <c r="V292" s="136">
        <v>17.399999999999991</v>
      </c>
      <c r="W292" s="9">
        <v>40</v>
      </c>
      <c r="X292" s="8">
        <f t="shared" si="286"/>
        <v>434.99999999999977</v>
      </c>
      <c r="Y292" s="643" t="str">
        <f t="shared" si="262"/>
        <v xml:space="preserve">  </v>
      </c>
      <c r="Z292" s="9" t="s">
        <v>995</v>
      </c>
      <c r="AA292" s="556">
        <v>130.69999999999999</v>
      </c>
      <c r="AB292" s="492">
        <v>148.4</v>
      </c>
      <c r="AC292" s="136">
        <v>17.700000000000017</v>
      </c>
      <c r="AD292" s="9">
        <v>42</v>
      </c>
      <c r="AE292" s="136">
        <f t="shared" si="285"/>
        <v>421.42857142857179</v>
      </c>
      <c r="AF292" s="643" t="str">
        <f t="shared" si="263"/>
        <v xml:space="preserve">  </v>
      </c>
      <c r="AG292" s="9" t="s">
        <v>995</v>
      </c>
      <c r="AH292" s="557">
        <v>124.6</v>
      </c>
      <c r="AI292" s="556">
        <v>139.69999999999999</v>
      </c>
      <c r="AJ292" s="492">
        <v>15.099999999999994</v>
      </c>
      <c r="AK292" s="136">
        <v>38</v>
      </c>
      <c r="AL292" s="136">
        <f t="shared" si="287"/>
        <v>397.36842105263145</v>
      </c>
      <c r="AM292" s="643" t="str">
        <f t="shared" si="257"/>
        <v xml:space="preserve">  </v>
      </c>
      <c r="AN292" s="136">
        <f t="shared" si="289"/>
        <v>417.93233082706769</v>
      </c>
      <c r="AO292" s="136">
        <f t="shared" si="290"/>
        <v>19.057851591291925</v>
      </c>
      <c r="AP292" s="136">
        <f t="shared" si="291"/>
        <v>4.5600328535429089</v>
      </c>
      <c r="AQ292" s="535">
        <f t="shared" si="292"/>
        <v>3</v>
      </c>
      <c r="AR292" s="643" t="str">
        <f t="shared" si="264"/>
        <v xml:space="preserve">  </v>
      </c>
      <c r="AS292" s="535"/>
      <c r="AT292" s="86" t="s">
        <v>191</v>
      </c>
      <c r="AU292" s="86" t="s">
        <v>191</v>
      </c>
      <c r="AV292" s="86" t="s">
        <v>191</v>
      </c>
      <c r="AW292" s="161" t="str">
        <f t="shared" si="298"/>
        <v xml:space="preserve">  </v>
      </c>
      <c r="AX292" s="643" t="str">
        <f t="shared" si="265"/>
        <v xml:space="preserve">  </v>
      </c>
      <c r="AY292" s="86" t="s">
        <v>191</v>
      </c>
      <c r="AZ292" s="86" t="s">
        <v>191</v>
      </c>
      <c r="BA292" s="86" t="s">
        <v>191</v>
      </c>
      <c r="BB292" s="161"/>
      <c r="BC292" s="643" t="str">
        <f t="shared" si="266"/>
        <v xml:space="preserve">  </v>
      </c>
      <c r="BD292" s="801" t="s">
        <v>191</v>
      </c>
      <c r="BE292" s="141" t="s">
        <v>995</v>
      </c>
      <c r="BF292" s="85">
        <v>12.621549205027467</v>
      </c>
      <c r="BG292" s="85"/>
      <c r="BH292" s="161"/>
      <c r="BI292" s="643" t="str">
        <f t="shared" si="267"/>
        <v xml:space="preserve">  </v>
      </c>
      <c r="BJ292" s="141" t="s">
        <v>995</v>
      </c>
      <c r="BK292" s="85">
        <v>6.16299047348184E-2</v>
      </c>
      <c r="BL292" s="85"/>
      <c r="BM292" s="161" t="str">
        <f t="shared" si="293"/>
        <v xml:space="preserve">  </v>
      </c>
      <c r="BN292" s="818" t="str">
        <f t="shared" si="268"/>
        <v xml:space="preserve">  </v>
      </c>
      <c r="BO292" s="942" t="str">
        <f t="shared" si="269"/>
        <v xml:space="preserve">  </v>
      </c>
      <c r="BP292" s="825">
        <f t="shared" si="288"/>
        <v>0.48829112602333891</v>
      </c>
      <c r="BQ292" s="138">
        <v>422.54872405528749</v>
      </c>
      <c r="BR292" s="141"/>
      <c r="BS292" s="161"/>
      <c r="BT292" s="818" t="str">
        <f t="shared" si="270"/>
        <v xml:space="preserve">  </v>
      </c>
      <c r="BU292" s="67">
        <v>183.80869496404998</v>
      </c>
      <c r="BV292" s="141"/>
      <c r="BW292" s="161"/>
      <c r="BX292" s="643" t="str">
        <f t="shared" si="271"/>
        <v xml:space="preserve">  </v>
      </c>
      <c r="BY292" s="85">
        <v>0.87058231345186077</v>
      </c>
      <c r="BZ292" s="85"/>
      <c r="CA292" s="197"/>
      <c r="CB292" s="197" t="s">
        <v>1032</v>
      </c>
      <c r="CC292" s="643" t="str">
        <f t="shared" si="272"/>
        <v xml:space="preserve">  </v>
      </c>
      <c r="CD292" s="199">
        <v>0.36688826066899888</v>
      </c>
      <c r="CE292" s="197"/>
      <c r="CF292" s="197" t="s">
        <v>1032</v>
      </c>
      <c r="CG292" s="818" t="str">
        <f t="shared" si="273"/>
        <v xml:space="preserve">  </v>
      </c>
      <c r="CH292" s="781">
        <f t="shared" si="294"/>
        <v>0.20603122525059414</v>
      </c>
      <c r="CI292" s="87">
        <v>7.3932013188283117</v>
      </c>
      <c r="CJ292" s="141"/>
      <c r="CK292" s="141"/>
      <c r="CL292" s="643" t="str">
        <f t="shared" si="274"/>
        <v xml:space="preserve">  </v>
      </c>
      <c r="CM292" s="198">
        <v>2.9378247345870387</v>
      </c>
      <c r="CN292" s="141"/>
      <c r="CO292" s="141"/>
      <c r="CP292" s="818" t="str">
        <f t="shared" si="275"/>
        <v xml:space="preserve">  </v>
      </c>
      <c r="CQ292" s="154">
        <f t="shared" si="296"/>
        <v>1.7496683572664069</v>
      </c>
      <c r="CR292" s="87">
        <f t="shared" si="297"/>
        <v>1.5983056379142617</v>
      </c>
      <c r="CS292" s="141"/>
    </row>
    <row r="293" spans="1:97" ht="15" x14ac:dyDescent="0.25">
      <c r="A293" s="906" t="s">
        <v>2359</v>
      </c>
      <c r="B293" s="425" t="s">
        <v>1465</v>
      </c>
      <c r="C293" s="219" t="s">
        <v>599</v>
      </c>
      <c r="D293" s="219">
        <v>9</v>
      </c>
      <c r="E293" s="471">
        <v>1503027</v>
      </c>
      <c r="F293" s="472">
        <v>1</v>
      </c>
      <c r="G293" s="419">
        <v>384115121402501</v>
      </c>
      <c r="H293" s="419">
        <v>201412151130</v>
      </c>
      <c r="I293" s="419" t="s">
        <v>672</v>
      </c>
      <c r="J293" s="419"/>
      <c r="K293" s="911" t="s">
        <v>2617</v>
      </c>
      <c r="L293" s="415" t="s">
        <v>1716</v>
      </c>
      <c r="M293" s="219" t="s">
        <v>1053</v>
      </c>
      <c r="N293" s="219"/>
      <c r="O293" s="219"/>
      <c r="P293" s="332">
        <v>41988</v>
      </c>
      <c r="Q293" s="326">
        <v>0.47916666666666669</v>
      </c>
      <c r="R293" s="219" t="s">
        <v>996</v>
      </c>
      <c r="S293" s="9" t="s">
        <v>996</v>
      </c>
      <c r="T293" s="556">
        <v>130.69999999999999</v>
      </c>
      <c r="U293" s="492">
        <v>141.4</v>
      </c>
      <c r="V293" s="136">
        <v>10.700000000000017</v>
      </c>
      <c r="W293" s="9">
        <v>168</v>
      </c>
      <c r="X293" s="8">
        <f t="shared" si="286"/>
        <v>63.690476190476289</v>
      </c>
      <c r="Y293" s="643" t="str">
        <f t="shared" si="262"/>
        <v xml:space="preserve">  </v>
      </c>
      <c r="Z293" s="9" t="s">
        <v>996</v>
      </c>
      <c r="AA293" s="556">
        <v>125.7</v>
      </c>
      <c r="AB293" s="492">
        <v>136.4</v>
      </c>
      <c r="AC293" s="136">
        <v>10.700000000000003</v>
      </c>
      <c r="AD293" s="9">
        <v>176</v>
      </c>
      <c r="AE293" s="136">
        <f t="shared" si="285"/>
        <v>60.795454545454568</v>
      </c>
      <c r="AF293" s="643" t="str">
        <f t="shared" si="263"/>
        <v xml:space="preserve">  </v>
      </c>
      <c r="AG293" s="9" t="s">
        <v>996</v>
      </c>
      <c r="AH293" s="557">
        <v>126.9</v>
      </c>
      <c r="AI293" s="556">
        <v>141.1</v>
      </c>
      <c r="AJ293" s="492">
        <v>14.199999999999989</v>
      </c>
      <c r="AK293" s="136">
        <v>222</v>
      </c>
      <c r="AL293" s="136">
        <f t="shared" si="287"/>
        <v>63.963963963963913</v>
      </c>
      <c r="AM293" s="643" t="str">
        <f t="shared" si="257"/>
        <v xml:space="preserve">  </v>
      </c>
      <c r="AN293" s="136">
        <f t="shared" si="289"/>
        <v>62.816631566631592</v>
      </c>
      <c r="AO293" s="136">
        <f t="shared" si="290"/>
        <v>1.7557238688820971</v>
      </c>
      <c r="AP293" s="136">
        <f t="shared" si="291"/>
        <v>2.7949984344826659</v>
      </c>
      <c r="AQ293" s="535">
        <f t="shared" si="292"/>
        <v>3</v>
      </c>
      <c r="AR293" s="643" t="str">
        <f t="shared" si="264"/>
        <v xml:space="preserve">  </v>
      </c>
      <c r="AS293" s="535"/>
      <c r="AT293" s="86" t="s">
        <v>191</v>
      </c>
      <c r="AU293" s="86" t="s">
        <v>191</v>
      </c>
      <c r="AV293" s="86" t="s">
        <v>191</v>
      </c>
      <c r="AW293" s="161" t="str">
        <f t="shared" si="298"/>
        <v xml:space="preserve">  </v>
      </c>
      <c r="AX293" s="643" t="str">
        <f t="shared" si="265"/>
        <v xml:space="preserve">  </v>
      </c>
      <c r="AY293" s="86" t="s">
        <v>191</v>
      </c>
      <c r="AZ293" s="86" t="s">
        <v>191</v>
      </c>
      <c r="BA293" s="86" t="s">
        <v>191</v>
      </c>
      <c r="BB293" s="161"/>
      <c r="BC293" s="643" t="str">
        <f t="shared" si="266"/>
        <v xml:space="preserve">  </v>
      </c>
      <c r="BD293" s="801" t="s">
        <v>191</v>
      </c>
      <c r="BE293" s="141" t="s">
        <v>996</v>
      </c>
      <c r="BF293" s="85">
        <v>10.56654945693521</v>
      </c>
      <c r="BG293" s="85"/>
      <c r="BH293" s="161"/>
      <c r="BI293" s="643" t="str">
        <f t="shared" si="267"/>
        <v xml:space="preserve">  </v>
      </c>
      <c r="BJ293" s="141" t="s">
        <v>996</v>
      </c>
      <c r="BK293" s="85">
        <v>5.5139489043222766E-2</v>
      </c>
      <c r="BL293" s="85"/>
      <c r="BM293" s="161" t="str">
        <f t="shared" si="293"/>
        <v xml:space="preserve">  </v>
      </c>
      <c r="BN293" s="818" t="str">
        <f t="shared" si="268"/>
        <v xml:space="preserve">  </v>
      </c>
      <c r="BO293" s="942" t="str">
        <f t="shared" si="269"/>
        <v xml:space="preserve">  </v>
      </c>
      <c r="BP293" s="825">
        <f t="shared" si="288"/>
        <v>0.52183060579944307</v>
      </c>
      <c r="BQ293" s="138">
        <v>355.88661740746409</v>
      </c>
      <c r="BR293" s="141"/>
      <c r="BS293" s="161"/>
      <c r="BT293" s="818" t="str">
        <f t="shared" si="270"/>
        <v xml:space="preserve">  </v>
      </c>
      <c r="BU293" s="67">
        <v>22.666588132499232</v>
      </c>
      <c r="BV293" s="141"/>
      <c r="BW293" s="161"/>
      <c r="BX293" s="643" t="str">
        <f t="shared" si="271"/>
        <v xml:space="preserve">  </v>
      </c>
      <c r="BY293" s="85">
        <v>1.5043058614366855</v>
      </c>
      <c r="BZ293" s="85"/>
      <c r="CA293" s="197"/>
      <c r="CB293" s="197" t="s">
        <v>1032</v>
      </c>
      <c r="CC293" s="643" t="str">
        <f t="shared" si="272"/>
        <v xml:space="preserve">  </v>
      </c>
      <c r="CD293" s="199">
        <v>9.145495862143474E-2</v>
      </c>
      <c r="CE293" s="197"/>
      <c r="CF293" s="197" t="s">
        <v>1032</v>
      </c>
      <c r="CG293" s="818" t="str">
        <f t="shared" si="273"/>
        <v>&lt;MDL</v>
      </c>
      <c r="CH293" s="781">
        <f t="shared" si="294"/>
        <v>0.42269244974569126</v>
      </c>
      <c r="CI293" s="87">
        <v>7.8617845010075742</v>
      </c>
      <c r="CJ293" s="141"/>
      <c r="CK293" s="141"/>
      <c r="CL293" s="643" t="str">
        <f t="shared" si="274"/>
        <v xml:space="preserve">  </v>
      </c>
      <c r="CM293" s="198">
        <v>0.50287090051489847</v>
      </c>
      <c r="CN293" s="141"/>
      <c r="CO293" s="141"/>
      <c r="CP293" s="818" t="str">
        <f t="shared" si="275"/>
        <v xml:space="preserve">  </v>
      </c>
      <c r="CQ293" s="154">
        <f t="shared" si="296"/>
        <v>2.2090700005182851</v>
      </c>
      <c r="CR293" s="87">
        <f t="shared" si="297"/>
        <v>2.2185557772317965</v>
      </c>
      <c r="CS293" s="141"/>
    </row>
    <row r="294" spans="1:97" ht="30" x14ac:dyDescent="0.25">
      <c r="A294" s="906" t="s">
        <v>2360</v>
      </c>
      <c r="B294" s="425" t="s">
        <v>1466</v>
      </c>
      <c r="C294" s="219" t="s">
        <v>599</v>
      </c>
      <c r="D294" s="219">
        <v>9</v>
      </c>
      <c r="E294" s="471">
        <v>1503026</v>
      </c>
      <c r="F294" s="472">
        <v>1</v>
      </c>
      <c r="G294" s="419">
        <v>11452600</v>
      </c>
      <c r="H294" s="419">
        <v>201412151340</v>
      </c>
      <c r="I294" s="419" t="s">
        <v>672</v>
      </c>
      <c r="J294" s="419"/>
      <c r="K294" s="926" t="s">
        <v>2614</v>
      </c>
      <c r="L294" s="413" t="s">
        <v>1694</v>
      </c>
      <c r="M294" s="219" t="s">
        <v>1052</v>
      </c>
      <c r="N294" s="219"/>
      <c r="O294" s="219"/>
      <c r="P294" s="332">
        <v>41988</v>
      </c>
      <c r="Q294" s="326">
        <v>0.56944444444444442</v>
      </c>
      <c r="R294" s="219" t="s">
        <v>997</v>
      </c>
      <c r="S294" s="9" t="s">
        <v>997</v>
      </c>
      <c r="T294" s="556">
        <v>123.5</v>
      </c>
      <c r="U294" s="492">
        <v>131.20000000000002</v>
      </c>
      <c r="V294" s="136">
        <v>7.7000000000000171</v>
      </c>
      <c r="W294" s="9">
        <v>128</v>
      </c>
      <c r="X294" s="8">
        <f t="shared" si="286"/>
        <v>60.156250000000135</v>
      </c>
      <c r="Y294" s="643" t="str">
        <f t="shared" si="262"/>
        <v xml:space="preserve">  </v>
      </c>
      <c r="Z294" s="9" t="s">
        <v>997</v>
      </c>
      <c r="AA294" s="556">
        <v>127.3</v>
      </c>
      <c r="AB294" s="492">
        <v>135.19999999999999</v>
      </c>
      <c r="AC294" s="136">
        <v>7.8999999999999915</v>
      </c>
      <c r="AD294" s="9">
        <v>134</v>
      </c>
      <c r="AE294" s="136">
        <f t="shared" si="285"/>
        <v>58.955223880596947</v>
      </c>
      <c r="AF294" s="643" t="str">
        <f t="shared" si="263"/>
        <v xml:space="preserve">  </v>
      </c>
      <c r="AG294" s="9" t="s">
        <v>997</v>
      </c>
      <c r="AH294" s="557">
        <v>127.4</v>
      </c>
      <c r="AI294" s="556">
        <v>135.4</v>
      </c>
      <c r="AJ294" s="240">
        <v>8</v>
      </c>
      <c r="AK294" s="136">
        <v>134</v>
      </c>
      <c r="AL294" s="136">
        <f t="shared" si="287"/>
        <v>59.701492537313428</v>
      </c>
      <c r="AM294" s="643" t="str">
        <f t="shared" si="257"/>
        <v xml:space="preserve">  </v>
      </c>
      <c r="AN294" s="136">
        <f t="shared" si="289"/>
        <v>59.604322139303498</v>
      </c>
      <c r="AO294" s="136">
        <f t="shared" si="290"/>
        <v>0.6063806556604735</v>
      </c>
      <c r="AP294" s="136">
        <f t="shared" si="291"/>
        <v>1.0173434306379301</v>
      </c>
      <c r="AQ294" s="535">
        <f t="shared" si="292"/>
        <v>3</v>
      </c>
      <c r="AR294" s="643" t="str">
        <f t="shared" si="264"/>
        <v xml:space="preserve">  </v>
      </c>
      <c r="AS294" s="535"/>
      <c r="AT294" s="86" t="s">
        <v>191</v>
      </c>
      <c r="AU294" s="86" t="s">
        <v>191</v>
      </c>
      <c r="AV294" s="86" t="s">
        <v>191</v>
      </c>
      <c r="AW294" s="161" t="str">
        <f t="shared" si="298"/>
        <v xml:space="preserve">  </v>
      </c>
      <c r="AX294" s="643" t="str">
        <f t="shared" si="265"/>
        <v xml:space="preserve">  </v>
      </c>
      <c r="AY294" s="86" t="s">
        <v>191</v>
      </c>
      <c r="AZ294" s="86" t="s">
        <v>191</v>
      </c>
      <c r="BA294" s="86" t="s">
        <v>191</v>
      </c>
      <c r="BB294" s="161"/>
      <c r="BC294" s="643" t="str">
        <f t="shared" si="266"/>
        <v xml:space="preserve">  </v>
      </c>
      <c r="BD294" s="801" t="s">
        <v>191</v>
      </c>
      <c r="BE294" s="141" t="s">
        <v>997</v>
      </c>
      <c r="BF294" s="85">
        <v>7.3223762138072068</v>
      </c>
      <c r="BG294" s="85"/>
      <c r="BH294" s="161"/>
      <c r="BI294" s="643" t="str">
        <f t="shared" si="267"/>
        <v xml:space="preserve">  </v>
      </c>
      <c r="BJ294" s="141" t="s">
        <v>997</v>
      </c>
      <c r="BK294" s="85">
        <v>5.8827994211918824E-2</v>
      </c>
      <c r="BL294" s="85"/>
      <c r="BM294" s="161" t="str">
        <f t="shared" si="293"/>
        <v xml:space="preserve">  </v>
      </c>
      <c r="BN294" s="818" t="str">
        <f t="shared" si="268"/>
        <v xml:space="preserve">  </v>
      </c>
      <c r="BO294" s="942" t="str">
        <f t="shared" si="269"/>
        <v xml:space="preserve">  </v>
      </c>
      <c r="BP294" s="825">
        <f t="shared" si="288"/>
        <v>0.80340032380460979</v>
      </c>
      <c r="BQ294" s="138">
        <v>384.75655353045045</v>
      </c>
      <c r="BR294" s="141"/>
      <c r="BS294" s="161"/>
      <c r="BT294" s="818" t="str">
        <f t="shared" si="270"/>
        <v xml:space="preserve">  </v>
      </c>
      <c r="BU294" s="67">
        <v>23.145511423316208</v>
      </c>
      <c r="BV294" s="141"/>
      <c r="BW294" s="161"/>
      <c r="BX294" s="643" t="str">
        <f t="shared" si="271"/>
        <v xml:space="preserve">  </v>
      </c>
      <c r="BY294" s="85">
        <v>1.2985523643719952</v>
      </c>
      <c r="BZ294" s="85"/>
      <c r="CA294" s="197"/>
      <c r="CB294" s="197" t="s">
        <v>1033</v>
      </c>
      <c r="CC294" s="643" t="str">
        <f t="shared" si="272"/>
        <v xml:space="preserve">  </v>
      </c>
      <c r="CD294" s="199">
        <v>7.6556445362229469E-2</v>
      </c>
      <c r="CE294" s="197"/>
      <c r="CF294" s="197" t="s">
        <v>1033</v>
      </c>
      <c r="CG294" s="818" t="str">
        <f t="shared" si="273"/>
        <v>&lt;MDL</v>
      </c>
      <c r="CH294" s="781">
        <f t="shared" si="294"/>
        <v>0.33749973910950548</v>
      </c>
      <c r="CI294" s="87">
        <v>12.245932694681686</v>
      </c>
      <c r="CJ294" s="141"/>
      <c r="CK294" s="141"/>
      <c r="CL294" s="643" t="str">
        <f t="shared" si="274"/>
        <v xml:space="preserve">  </v>
      </c>
      <c r="CM294" s="198">
        <v>0.73110045938398127</v>
      </c>
      <c r="CN294" s="141"/>
      <c r="CO294" s="141"/>
      <c r="CP294" s="818" t="str">
        <f t="shared" si="275"/>
        <v xml:space="preserve">  </v>
      </c>
      <c r="CQ294" s="154">
        <f t="shared" si="296"/>
        <v>3.1827742977515046</v>
      </c>
      <c r="CR294" s="87">
        <f t="shared" si="297"/>
        <v>3.1587137826105196</v>
      </c>
      <c r="CS294" s="141"/>
    </row>
    <row r="295" spans="1:97" ht="30" x14ac:dyDescent="0.25">
      <c r="A295" s="906" t="s">
        <v>2361</v>
      </c>
      <c r="B295" s="425" t="s">
        <v>1467</v>
      </c>
      <c r="C295" s="219" t="s">
        <v>599</v>
      </c>
      <c r="D295" s="219">
        <v>9</v>
      </c>
      <c r="E295" s="471">
        <v>1503025</v>
      </c>
      <c r="F295" s="472">
        <v>1</v>
      </c>
      <c r="G295" s="419">
        <v>11452600</v>
      </c>
      <c r="H295" s="419">
        <v>201412161530</v>
      </c>
      <c r="I295" s="419" t="s">
        <v>672</v>
      </c>
      <c r="J295" s="419"/>
      <c r="K295" s="926" t="s">
        <v>2614</v>
      </c>
      <c r="L295" s="413" t="s">
        <v>1694</v>
      </c>
      <c r="M295" s="219" t="s">
        <v>1052</v>
      </c>
      <c r="N295" s="219"/>
      <c r="O295" s="219"/>
      <c r="P295" s="332">
        <v>41989</v>
      </c>
      <c r="Q295" s="326">
        <v>0.64583333333333337</v>
      </c>
      <c r="R295" s="219" t="s">
        <v>998</v>
      </c>
      <c r="S295" s="9" t="s">
        <v>998</v>
      </c>
      <c r="T295" s="556">
        <v>121.5</v>
      </c>
      <c r="U295" s="492">
        <v>157.9</v>
      </c>
      <c r="V295" s="136">
        <v>36.400000000000006</v>
      </c>
      <c r="W295" s="9">
        <v>32</v>
      </c>
      <c r="X295" s="8">
        <f t="shared" si="286"/>
        <v>1137.5000000000002</v>
      </c>
      <c r="Y295" s="643" t="str">
        <f t="shared" si="262"/>
        <v xml:space="preserve">  </v>
      </c>
      <c r="Z295" s="9" t="s">
        <v>998</v>
      </c>
      <c r="AA295" s="556">
        <v>123.3</v>
      </c>
      <c r="AB295" s="492">
        <v>143.80000000000001</v>
      </c>
      <c r="AC295" s="136">
        <v>20.500000000000014</v>
      </c>
      <c r="AD295" s="9">
        <v>20</v>
      </c>
      <c r="AE295" s="136">
        <f t="shared" si="285"/>
        <v>1025.0000000000007</v>
      </c>
      <c r="AF295" s="643" t="str">
        <f t="shared" si="263"/>
        <v xml:space="preserve">  </v>
      </c>
      <c r="AG295" s="9" t="s">
        <v>998</v>
      </c>
      <c r="AH295" s="557">
        <v>122.7</v>
      </c>
      <c r="AI295" s="556">
        <v>151</v>
      </c>
      <c r="AJ295" s="492">
        <v>28.299999999999997</v>
      </c>
      <c r="AK295" s="136">
        <v>24</v>
      </c>
      <c r="AL295" s="136">
        <f t="shared" si="287"/>
        <v>1179.1666666666665</v>
      </c>
      <c r="AM295" s="643" t="str">
        <f t="shared" si="257"/>
        <v xml:space="preserve">  </v>
      </c>
      <c r="AN295" s="136">
        <f t="shared" si="289"/>
        <v>1113.8888888888891</v>
      </c>
      <c r="AO295" s="136">
        <f t="shared" si="290"/>
        <v>79.74931788864177</v>
      </c>
      <c r="AP295" s="136">
        <f t="shared" si="291"/>
        <v>7.1595397605763171</v>
      </c>
      <c r="AQ295" s="535">
        <f t="shared" si="292"/>
        <v>3</v>
      </c>
      <c r="AR295" s="643" t="str">
        <f t="shared" si="264"/>
        <v xml:space="preserve">  </v>
      </c>
      <c r="AS295" s="535"/>
      <c r="AT295" s="86" t="s">
        <v>191</v>
      </c>
      <c r="AU295" s="86" t="s">
        <v>191</v>
      </c>
      <c r="AV295" s="86" t="s">
        <v>191</v>
      </c>
      <c r="AW295" s="161" t="str">
        <f t="shared" si="298"/>
        <v xml:space="preserve">  </v>
      </c>
      <c r="AX295" s="643" t="str">
        <f t="shared" si="265"/>
        <v xml:space="preserve">  </v>
      </c>
      <c r="AY295" s="86" t="s">
        <v>191</v>
      </c>
      <c r="AZ295" s="86" t="s">
        <v>191</v>
      </c>
      <c r="BA295" s="86" t="s">
        <v>191</v>
      </c>
      <c r="BB295" s="161"/>
      <c r="BC295" s="643" t="str">
        <f t="shared" si="266"/>
        <v xml:space="preserve">  </v>
      </c>
      <c r="BD295" s="801" t="s">
        <v>191</v>
      </c>
      <c r="BE295" s="141" t="s">
        <v>998</v>
      </c>
      <c r="BF295" s="85">
        <v>14.077323085424505</v>
      </c>
      <c r="BG295" s="85"/>
      <c r="BH295" s="161"/>
      <c r="BI295" s="643" t="str">
        <f t="shared" si="267"/>
        <v xml:space="preserve">  </v>
      </c>
      <c r="BJ295" s="141" t="s">
        <v>998</v>
      </c>
      <c r="BK295" s="85">
        <v>6.320882310435702E-2</v>
      </c>
      <c r="BL295" s="85"/>
      <c r="BM295" s="161" t="str">
        <f t="shared" si="293"/>
        <v xml:space="preserve">  </v>
      </c>
      <c r="BN295" s="818" t="str">
        <f t="shared" si="268"/>
        <v xml:space="preserve">  </v>
      </c>
      <c r="BO295" s="942" t="str">
        <f t="shared" si="269"/>
        <v xml:space="preserve">  </v>
      </c>
      <c r="BP295" s="825">
        <f t="shared" si="288"/>
        <v>0.44901166735174741</v>
      </c>
      <c r="BQ295" s="138">
        <v>372.28231028642682</v>
      </c>
      <c r="BR295" s="141"/>
      <c r="BS295" s="161"/>
      <c r="BT295" s="818" t="str">
        <f t="shared" si="270"/>
        <v xml:space="preserve">  </v>
      </c>
      <c r="BU295" s="67">
        <v>423.47112795081057</v>
      </c>
      <c r="BV295" s="141"/>
      <c r="BW295" s="161"/>
      <c r="BX295" s="643" t="str">
        <f t="shared" si="271"/>
        <v xml:space="preserve">  </v>
      </c>
      <c r="BY295" s="85">
        <v>0.58416966349878741</v>
      </c>
      <c r="BZ295" s="85"/>
      <c r="CA295" s="197"/>
      <c r="CB295" s="197" t="s">
        <v>1033</v>
      </c>
      <c r="CC295" s="643" t="str">
        <f t="shared" si="272"/>
        <v>&lt;MDL</v>
      </c>
      <c r="CD295" s="199">
        <v>0.59877390508625761</v>
      </c>
      <c r="CE295" s="197"/>
      <c r="CF295" s="197" t="s">
        <v>1033</v>
      </c>
      <c r="CG295" s="818" t="str">
        <f t="shared" si="273"/>
        <v xml:space="preserve">  </v>
      </c>
      <c r="CH295" s="907" t="s">
        <v>2618</v>
      </c>
      <c r="CI295" s="87">
        <v>8.6141165146252963</v>
      </c>
      <c r="CJ295" s="141"/>
      <c r="CK295" s="141"/>
      <c r="CL295" s="643" t="str">
        <f t="shared" si="274"/>
        <v xml:space="preserve">  </v>
      </c>
      <c r="CM295" s="198">
        <v>10.157479056828995</v>
      </c>
      <c r="CN295" s="141"/>
      <c r="CO295" s="141"/>
      <c r="CP295" s="818" t="str">
        <f t="shared" si="275"/>
        <v xml:space="preserve">  </v>
      </c>
      <c r="CQ295" s="154">
        <f t="shared" si="296"/>
        <v>2.3138667287193315</v>
      </c>
      <c r="CR295" s="87">
        <f t="shared" si="297"/>
        <v>2.3986237517493434</v>
      </c>
      <c r="CS295" s="141"/>
    </row>
    <row r="296" spans="1:97" ht="15" x14ac:dyDescent="0.25">
      <c r="A296" s="906" t="s">
        <v>2362</v>
      </c>
      <c r="B296" s="425" t="s">
        <v>1468</v>
      </c>
      <c r="C296" s="219" t="s">
        <v>599</v>
      </c>
      <c r="D296" s="219">
        <v>9</v>
      </c>
      <c r="E296" s="471">
        <v>1503024</v>
      </c>
      <c r="F296" s="472">
        <v>1</v>
      </c>
      <c r="G296" s="419">
        <v>384115121402501</v>
      </c>
      <c r="H296" s="419">
        <v>201412161700</v>
      </c>
      <c r="I296" s="419" t="s">
        <v>672</v>
      </c>
      <c r="J296" s="419"/>
      <c r="K296" s="911" t="s">
        <v>2617</v>
      </c>
      <c r="L296" s="415" t="s">
        <v>1716</v>
      </c>
      <c r="M296" s="219" t="s">
        <v>1053</v>
      </c>
      <c r="N296" s="219"/>
      <c r="O296" s="219"/>
      <c r="P296" s="332">
        <v>41989</v>
      </c>
      <c r="Q296" s="326">
        <v>0.70833333333333337</v>
      </c>
      <c r="R296" s="219" t="s">
        <v>999</v>
      </c>
      <c r="S296" s="9" t="s">
        <v>999</v>
      </c>
      <c r="T296" s="556">
        <v>123.7</v>
      </c>
      <c r="U296" s="492">
        <v>146.6</v>
      </c>
      <c r="V296" s="136">
        <v>22.899999999999991</v>
      </c>
      <c r="W296" s="9">
        <v>64</v>
      </c>
      <c r="X296" s="8">
        <f t="shared" si="286"/>
        <v>357.81249999999989</v>
      </c>
      <c r="Y296" s="643" t="str">
        <f t="shared" si="262"/>
        <v xml:space="preserve">  </v>
      </c>
      <c r="Z296" s="9" t="s">
        <v>999</v>
      </c>
      <c r="AA296" s="556">
        <v>122.7</v>
      </c>
      <c r="AB296" s="492">
        <v>159.5</v>
      </c>
      <c r="AC296" s="136">
        <v>36.799999999999997</v>
      </c>
      <c r="AD296" s="9">
        <v>102</v>
      </c>
      <c r="AE296" s="136">
        <f t="shared" si="285"/>
        <v>360.78431372549016</v>
      </c>
      <c r="AF296" s="643" t="str">
        <f t="shared" si="263"/>
        <v xml:space="preserve">  </v>
      </c>
      <c r="AG296" s="9" t="s">
        <v>999</v>
      </c>
      <c r="AH296" s="557">
        <v>122.1</v>
      </c>
      <c r="AI296" s="556">
        <v>161.89999999999998</v>
      </c>
      <c r="AJ296" s="492">
        <v>39.799999999999983</v>
      </c>
      <c r="AK296" s="136">
        <v>114</v>
      </c>
      <c r="AL296" s="136">
        <f t="shared" si="287"/>
        <v>349.12280701754372</v>
      </c>
      <c r="AM296" s="643" t="str">
        <f t="shared" si="257"/>
        <v xml:space="preserve">  </v>
      </c>
      <c r="AN296" s="136">
        <f t="shared" si="289"/>
        <v>355.90654024767792</v>
      </c>
      <c r="AO296" s="136">
        <f t="shared" si="290"/>
        <v>6.0598842074723978</v>
      </c>
      <c r="AP296" s="136">
        <f t="shared" si="291"/>
        <v>1.7026616603491695</v>
      </c>
      <c r="AQ296" s="535">
        <f t="shared" si="292"/>
        <v>3</v>
      </c>
      <c r="AR296" s="643" t="str">
        <f t="shared" si="264"/>
        <v xml:space="preserve">  </v>
      </c>
      <c r="AS296" s="535"/>
      <c r="AT296" s="86" t="s">
        <v>191</v>
      </c>
      <c r="AU296" s="86" t="s">
        <v>191</v>
      </c>
      <c r="AV296" s="86" t="s">
        <v>191</v>
      </c>
      <c r="AW296" s="161" t="str">
        <f t="shared" si="298"/>
        <v xml:space="preserve">  </v>
      </c>
      <c r="AX296" s="643" t="str">
        <f t="shared" si="265"/>
        <v xml:space="preserve">  </v>
      </c>
      <c r="AY296" s="86" t="s">
        <v>191</v>
      </c>
      <c r="AZ296" s="86" t="s">
        <v>191</v>
      </c>
      <c r="BA296" s="86" t="s">
        <v>191</v>
      </c>
      <c r="BB296" s="161"/>
      <c r="BC296" s="643" t="str">
        <f t="shared" si="266"/>
        <v xml:space="preserve">  </v>
      </c>
      <c r="BD296" s="801" t="s">
        <v>191</v>
      </c>
      <c r="BE296" s="141" t="s">
        <v>999</v>
      </c>
      <c r="BF296" s="85">
        <v>12.120161671275461</v>
      </c>
      <c r="BG296" s="85"/>
      <c r="BH296" s="161"/>
      <c r="BI296" s="643" t="str">
        <f t="shared" si="267"/>
        <v xml:space="preserve">  </v>
      </c>
      <c r="BJ296" s="141" t="s">
        <v>999</v>
      </c>
      <c r="BK296" s="85">
        <v>6.2910433971965482E-2</v>
      </c>
      <c r="BL296" s="85"/>
      <c r="BM296" s="161" t="str">
        <f t="shared" si="293"/>
        <v xml:space="preserve">  </v>
      </c>
      <c r="BN296" s="818" t="str">
        <f t="shared" si="268"/>
        <v xml:space="preserve">  </v>
      </c>
      <c r="BO296" s="942" t="str">
        <f t="shared" si="269"/>
        <v xml:space="preserve">  </v>
      </c>
      <c r="BP296" s="825">
        <f t="shared" si="288"/>
        <v>0.51905606276739646</v>
      </c>
      <c r="BQ296" s="138">
        <v>481.3453807207697</v>
      </c>
      <c r="BR296" s="141"/>
      <c r="BS296" s="161"/>
      <c r="BT296" s="818" t="str">
        <f t="shared" si="270"/>
        <v xml:space="preserve">  </v>
      </c>
      <c r="BU296" s="67">
        <v>172.23139403915033</v>
      </c>
      <c r="BV296" s="141"/>
      <c r="BW296" s="161"/>
      <c r="BX296" s="643" t="str">
        <f t="shared" si="271"/>
        <v xml:space="preserve">  </v>
      </c>
      <c r="BY296" s="85">
        <v>0.81763383875928486</v>
      </c>
      <c r="BZ296" s="85"/>
      <c r="CA296" s="197"/>
      <c r="CB296" s="197"/>
      <c r="CC296" s="643" t="str">
        <f t="shared" si="272"/>
        <v xml:space="preserve">  </v>
      </c>
      <c r="CD296" s="199">
        <v>0.29498946339550669</v>
      </c>
      <c r="CE296" s="197"/>
      <c r="CF296" s="197"/>
      <c r="CG296" s="818" t="str">
        <f t="shared" si="273"/>
        <v xml:space="preserve">  </v>
      </c>
      <c r="CH296" s="781">
        <f t="shared" si="294"/>
        <v>0.16986427449141708</v>
      </c>
      <c r="CI296" s="87">
        <v>6.697553466297804</v>
      </c>
      <c r="CJ296" s="141"/>
      <c r="CK296" s="141"/>
      <c r="CL296" s="643" t="str">
        <f t="shared" si="274"/>
        <v xml:space="preserve">  </v>
      </c>
      <c r="CM296" s="198">
        <v>2.3382686663039691</v>
      </c>
      <c r="CN296" s="141"/>
      <c r="CO296" s="141"/>
      <c r="CP296" s="818" t="str">
        <f t="shared" si="275"/>
        <v xml:space="preserve">  </v>
      </c>
      <c r="CQ296" s="154">
        <f t="shared" si="296"/>
        <v>1.3914236501592359</v>
      </c>
      <c r="CR296" s="87">
        <f t="shared" si="297"/>
        <v>1.3576320852239352</v>
      </c>
      <c r="CS296" s="141"/>
    </row>
    <row r="297" spans="1:97" ht="15" x14ac:dyDescent="0.25">
      <c r="A297" s="906" t="s">
        <v>2363</v>
      </c>
      <c r="B297" s="425" t="s">
        <v>1469</v>
      </c>
      <c r="C297" s="219" t="s">
        <v>599</v>
      </c>
      <c r="D297" s="219">
        <v>9</v>
      </c>
      <c r="E297" s="471">
        <v>1503023</v>
      </c>
      <c r="F297" s="472">
        <v>1</v>
      </c>
      <c r="G297" s="419">
        <v>11452800</v>
      </c>
      <c r="H297" s="419">
        <v>201412161750</v>
      </c>
      <c r="I297" s="419" t="s">
        <v>672</v>
      </c>
      <c r="J297" s="419"/>
      <c r="K297" s="911" t="s">
        <v>2615</v>
      </c>
      <c r="L297" s="415" t="s">
        <v>1696</v>
      </c>
      <c r="M297" s="219" t="s">
        <v>1054</v>
      </c>
      <c r="N297" s="219"/>
      <c r="O297" s="219"/>
      <c r="P297" s="332">
        <v>41989</v>
      </c>
      <c r="Q297" s="326">
        <v>0.74305555555555547</v>
      </c>
      <c r="R297" s="219" t="s">
        <v>1000</v>
      </c>
      <c r="S297" s="9" t="s">
        <v>1000</v>
      </c>
      <c r="T297" s="556">
        <v>123.8</v>
      </c>
      <c r="U297" s="492">
        <v>144.30000000000001</v>
      </c>
      <c r="V297" s="136">
        <v>20.500000000000014</v>
      </c>
      <c r="W297" s="9">
        <v>96</v>
      </c>
      <c r="X297" s="8">
        <f t="shared" si="286"/>
        <v>213.5416666666668</v>
      </c>
      <c r="Y297" s="643" t="str">
        <f t="shared" si="262"/>
        <v xml:space="preserve">  </v>
      </c>
      <c r="Z297" s="9" t="s">
        <v>1000</v>
      </c>
      <c r="AA297" s="556">
        <v>123.8</v>
      </c>
      <c r="AB297" s="492">
        <v>143.6</v>
      </c>
      <c r="AC297" s="136">
        <v>19.799999999999997</v>
      </c>
      <c r="AD297" s="9">
        <v>94</v>
      </c>
      <c r="AE297" s="136">
        <f t="shared" si="285"/>
        <v>210.63829787234039</v>
      </c>
      <c r="AF297" s="643" t="str">
        <f t="shared" si="263"/>
        <v xml:space="preserve">  </v>
      </c>
      <c r="AG297" s="9" t="s">
        <v>1000</v>
      </c>
      <c r="AH297" s="557">
        <v>122.9</v>
      </c>
      <c r="AI297" s="556">
        <v>144.80000000000001</v>
      </c>
      <c r="AJ297" s="492">
        <v>21.900000000000006</v>
      </c>
      <c r="AK297" s="136">
        <v>102</v>
      </c>
      <c r="AL297" s="136">
        <f t="shared" si="287"/>
        <v>214.70588235294125</v>
      </c>
      <c r="AM297" s="643" t="str">
        <f t="shared" si="257"/>
        <v xml:space="preserve">  </v>
      </c>
      <c r="AN297" s="136">
        <f t="shared" si="289"/>
        <v>212.96194896398279</v>
      </c>
      <c r="AO297" s="136">
        <f t="shared" si="290"/>
        <v>2.094842556807107</v>
      </c>
      <c r="AP297" s="136">
        <f t="shared" si="291"/>
        <v>0.98366988422020751</v>
      </c>
      <c r="AQ297" s="535">
        <f t="shared" si="292"/>
        <v>3</v>
      </c>
      <c r="AR297" s="643" t="str">
        <f t="shared" si="264"/>
        <v xml:space="preserve">  </v>
      </c>
      <c r="AS297" s="535"/>
      <c r="AT297" s="86" t="s">
        <v>191</v>
      </c>
      <c r="AU297" s="86" t="s">
        <v>191</v>
      </c>
      <c r="AV297" s="86" t="s">
        <v>191</v>
      </c>
      <c r="AW297" s="161" t="str">
        <f t="shared" si="298"/>
        <v xml:space="preserve">  </v>
      </c>
      <c r="AX297" s="643" t="str">
        <f t="shared" si="265"/>
        <v xml:space="preserve">  </v>
      </c>
      <c r="AY297" s="86" t="s">
        <v>191</v>
      </c>
      <c r="AZ297" s="86" t="s">
        <v>191</v>
      </c>
      <c r="BA297" s="86" t="s">
        <v>191</v>
      </c>
      <c r="BB297" s="161"/>
      <c r="BC297" s="643" t="str">
        <f t="shared" si="266"/>
        <v xml:space="preserve">  </v>
      </c>
      <c r="BD297" s="801" t="s">
        <v>191</v>
      </c>
      <c r="BE297" s="141" t="s">
        <v>1000</v>
      </c>
      <c r="BF297" s="85">
        <v>7.4909428562007649</v>
      </c>
      <c r="BG297" s="85"/>
      <c r="BH297" s="161"/>
      <c r="BI297" s="643" t="str">
        <f t="shared" si="267"/>
        <v xml:space="preserve">  </v>
      </c>
      <c r="BJ297" s="141" t="s">
        <v>1000</v>
      </c>
      <c r="BK297" s="85">
        <v>4.8485490499250661E-2</v>
      </c>
      <c r="BL297" s="85"/>
      <c r="BM297" s="161" t="str">
        <f t="shared" si="293"/>
        <v xml:space="preserve">  </v>
      </c>
      <c r="BN297" s="818" t="str">
        <f t="shared" si="268"/>
        <v xml:space="preserve">  </v>
      </c>
      <c r="BO297" s="942" t="str">
        <f t="shared" si="269"/>
        <v xml:space="preserve">  </v>
      </c>
      <c r="BP297" s="825">
        <f t="shared" si="288"/>
        <v>0.64725484401627642</v>
      </c>
      <c r="BQ297" s="138">
        <v>168.47790251081136</v>
      </c>
      <c r="BR297" s="141"/>
      <c r="BS297" s="161"/>
      <c r="BT297" s="818" t="str">
        <f t="shared" si="270"/>
        <v xml:space="preserve">  </v>
      </c>
      <c r="BU297" s="67">
        <v>35.977052098662867</v>
      </c>
      <c r="BV297" s="141"/>
      <c r="BW297" s="161"/>
      <c r="BX297" s="643" t="str">
        <f t="shared" si="271"/>
        <v xml:space="preserve">  </v>
      </c>
      <c r="BY297" s="85">
        <v>0.59615084138416696</v>
      </c>
      <c r="BZ297" s="85"/>
      <c r="CA297" s="197"/>
      <c r="CB297" s="197" t="s">
        <v>1033</v>
      </c>
      <c r="CC297" s="643" t="str">
        <f t="shared" si="272"/>
        <v>&lt;MDL</v>
      </c>
      <c r="CD297" s="199">
        <v>0.12557219850432461</v>
      </c>
      <c r="CE297" s="197"/>
      <c r="CF297" s="197" t="s">
        <v>1033</v>
      </c>
      <c r="CG297" s="818" t="str">
        <f t="shared" si="273"/>
        <v>E, &lt;RL</v>
      </c>
      <c r="CH297" s="907" t="s">
        <v>2618</v>
      </c>
      <c r="CI297" s="87">
        <v>7.1088915858829624</v>
      </c>
      <c r="CJ297" s="141"/>
      <c r="CK297" s="141"/>
      <c r="CL297" s="643" t="str">
        <f t="shared" si="274"/>
        <v xml:space="preserve">  </v>
      </c>
      <c r="CM297" s="198">
        <v>1.5263208404984014</v>
      </c>
      <c r="CN297" s="141"/>
      <c r="CO297" s="141"/>
      <c r="CP297" s="818" t="str">
        <f t="shared" si="275"/>
        <v xml:space="preserve">  </v>
      </c>
      <c r="CQ297" s="154">
        <f>CI297/BQ297*100</f>
        <v>4.2194801098184254</v>
      </c>
      <c r="CR297" s="87">
        <f t="shared" si="297"/>
        <v>4.2424844490111209</v>
      </c>
      <c r="CS297" s="141"/>
    </row>
    <row r="298" spans="1:97" ht="15" x14ac:dyDescent="0.25">
      <c r="A298" s="906" t="s">
        <v>2364</v>
      </c>
      <c r="B298" s="425" t="s">
        <v>1470</v>
      </c>
      <c r="C298" s="219" t="s">
        <v>601</v>
      </c>
      <c r="D298" s="305">
        <v>2</v>
      </c>
      <c r="E298" s="471"/>
      <c r="F298" s="472">
        <v>4</v>
      </c>
      <c r="G298" s="419">
        <v>11451800</v>
      </c>
      <c r="H298" s="419">
        <v>201412110330</v>
      </c>
      <c r="I298" s="419" t="s">
        <v>672</v>
      </c>
      <c r="J298" s="419"/>
      <c r="K298" s="926" t="s">
        <v>1691</v>
      </c>
      <c r="L298" s="398" t="s">
        <v>1692</v>
      </c>
      <c r="M298" s="219" t="s">
        <v>137</v>
      </c>
      <c r="N298" s="219"/>
      <c r="O298" s="219" t="s">
        <v>137</v>
      </c>
      <c r="P298" s="332">
        <v>41984</v>
      </c>
      <c r="Q298" s="475">
        <v>0.14583333333333334</v>
      </c>
      <c r="R298" s="219" t="s">
        <v>1006</v>
      </c>
      <c r="S298" s="9" t="s">
        <v>1006</v>
      </c>
      <c r="T298" s="556">
        <v>126.3</v>
      </c>
      <c r="U298" s="492">
        <v>125.8</v>
      </c>
      <c r="V298" s="136">
        <f>U298-T298</f>
        <v>-0.5</v>
      </c>
      <c r="W298" s="9">
        <v>100</v>
      </c>
      <c r="X298" s="8">
        <f t="shared" si="286"/>
        <v>-5</v>
      </c>
      <c r="Y298" s="643" t="str">
        <f t="shared" si="262"/>
        <v>&lt;MDL</v>
      </c>
      <c r="Z298" s="9" t="s">
        <v>1006</v>
      </c>
      <c r="AA298" s="556">
        <v>127.3</v>
      </c>
      <c r="AB298" s="492">
        <v>126.7</v>
      </c>
      <c r="AC298" s="136">
        <v>-0.59999999999999432</v>
      </c>
      <c r="AD298" s="9">
        <v>100</v>
      </c>
      <c r="AE298" s="136">
        <f t="shared" si="285"/>
        <v>-5.9999999999999432</v>
      </c>
      <c r="AF298" s="643" t="str">
        <f t="shared" si="263"/>
        <v>&lt;MDL</v>
      </c>
      <c r="AG298" s="9" t="s">
        <v>1006</v>
      </c>
      <c r="AH298" s="557">
        <v>128.19999999999999</v>
      </c>
      <c r="AI298" s="556">
        <v>127.6</v>
      </c>
      <c r="AJ298" s="492">
        <v>-0.59999999999999432</v>
      </c>
      <c r="AK298" s="136">
        <v>100</v>
      </c>
      <c r="AL298" s="136">
        <f t="shared" si="287"/>
        <v>-5.9999999999999432</v>
      </c>
      <c r="AM298" s="643" t="str">
        <f t="shared" si="257"/>
        <v>&lt;MDL</v>
      </c>
      <c r="AN298" s="136">
        <f t="shared" si="289"/>
        <v>-5.6666666666666288</v>
      </c>
      <c r="AO298" s="136">
        <f t="shared" si="290"/>
        <v>0.57735026918959298</v>
      </c>
      <c r="AP298" s="136">
        <f t="shared" si="291"/>
        <v>-10.188534162169356</v>
      </c>
      <c r="AQ298" s="535">
        <f t="shared" si="292"/>
        <v>3</v>
      </c>
      <c r="AR298" s="643" t="str">
        <f t="shared" si="264"/>
        <v>&lt;MDL</v>
      </c>
      <c r="AS298" s="535"/>
      <c r="AT298" s="86" t="s">
        <v>191</v>
      </c>
      <c r="AU298" s="86" t="s">
        <v>191</v>
      </c>
      <c r="AV298" s="86" t="s">
        <v>191</v>
      </c>
      <c r="AW298" s="161" t="str">
        <f t="shared" si="298"/>
        <v xml:space="preserve">  </v>
      </c>
      <c r="AX298" s="643" t="str">
        <f t="shared" si="265"/>
        <v xml:space="preserve">  </v>
      </c>
      <c r="AY298" s="86" t="s">
        <v>191</v>
      </c>
      <c r="AZ298" s="86" t="s">
        <v>191</v>
      </c>
      <c r="BA298" s="86" t="s">
        <v>191</v>
      </c>
      <c r="BB298" s="161"/>
      <c r="BC298" s="643" t="str">
        <f t="shared" si="266"/>
        <v xml:space="preserve">  </v>
      </c>
      <c r="BD298" s="801" t="s">
        <v>191</v>
      </c>
      <c r="BE298" s="141" t="s">
        <v>1006</v>
      </c>
      <c r="BF298" s="85">
        <v>-2.2464695248383314E-2</v>
      </c>
      <c r="BG298" s="85"/>
      <c r="BH298" s="161"/>
      <c r="BI298" s="643" t="str">
        <f t="shared" si="267"/>
        <v>&lt;MDL</v>
      </c>
      <c r="BJ298" s="141" t="s">
        <v>1006</v>
      </c>
      <c r="BK298" s="605">
        <v>1.1580674975133371E-2</v>
      </c>
      <c r="BL298" s="85"/>
      <c r="BM298" s="669" t="s">
        <v>1059</v>
      </c>
      <c r="BN298" s="818" t="str">
        <f t="shared" si="268"/>
        <v xml:space="preserve">  </v>
      </c>
      <c r="BO298" s="942" t="str">
        <f t="shared" si="269"/>
        <v>E, &lt;RL</v>
      </c>
      <c r="BP298" s="825">
        <f t="shared" si="288"/>
        <v>-51.550554534973195</v>
      </c>
      <c r="BQ298" s="122">
        <v>3.2110560711679045E-2</v>
      </c>
      <c r="BR298" s="141"/>
      <c r="BS298" s="161"/>
      <c r="BT298" s="818" t="str">
        <f t="shared" si="270"/>
        <v>&lt;MDL</v>
      </c>
      <c r="BU298" s="858">
        <v>0.32110560711679043</v>
      </c>
      <c r="BV298" s="141"/>
      <c r="BW298" s="161"/>
      <c r="BX298" s="643" t="str">
        <f t="shared" si="271"/>
        <v>&lt;MDL</v>
      </c>
      <c r="BY298" s="882">
        <v>0</v>
      </c>
      <c r="BZ298" s="85"/>
      <c r="CA298" s="197"/>
      <c r="CB298" s="154" t="s">
        <v>1033</v>
      </c>
      <c r="CC298" s="643" t="str">
        <f t="shared" si="272"/>
        <v>&lt;MDL</v>
      </c>
      <c r="CD298" s="187">
        <v>3.3050602646338224E-2</v>
      </c>
      <c r="CE298" s="197"/>
      <c r="CF298" s="154" t="s">
        <v>1033</v>
      </c>
      <c r="CG298" s="818" t="str">
        <f t="shared" si="273"/>
        <v>&lt;MDL</v>
      </c>
      <c r="CH298" s="907" t="s">
        <v>2618</v>
      </c>
      <c r="CI298" s="193">
        <v>-1.2657294774864911</v>
      </c>
      <c r="CJ298" s="141"/>
      <c r="CK298" s="39"/>
      <c r="CL298" s="643" t="str">
        <f t="shared" si="274"/>
        <v>&lt;MDL</v>
      </c>
      <c r="CM298" s="200">
        <v>7.5943768649188743E-3</v>
      </c>
      <c r="CN298" s="141"/>
      <c r="CO298" s="39"/>
      <c r="CP298" s="818" t="str">
        <f t="shared" si="275"/>
        <v>&lt;MDL</v>
      </c>
      <c r="CQ298" s="154"/>
      <c r="CR298" s="61" t="s">
        <v>2618</v>
      </c>
      <c r="CS298" s="17"/>
    </row>
    <row r="299" spans="1:97" ht="15" x14ac:dyDescent="0.25">
      <c r="A299" s="906" t="s">
        <v>2365</v>
      </c>
      <c r="B299" s="425" t="s">
        <v>1471</v>
      </c>
      <c r="C299" s="219" t="s">
        <v>599</v>
      </c>
      <c r="D299" s="31">
        <v>9</v>
      </c>
      <c r="E299" s="471"/>
      <c r="F299" s="472">
        <v>1</v>
      </c>
      <c r="G299" s="419">
        <v>11451800</v>
      </c>
      <c r="H299" s="419">
        <v>201412110820</v>
      </c>
      <c r="I299" s="419" t="s">
        <v>672</v>
      </c>
      <c r="J299" s="419"/>
      <c r="K299" s="926" t="s">
        <v>1691</v>
      </c>
      <c r="L299" s="398" t="s">
        <v>1692</v>
      </c>
      <c r="M299" s="219" t="s">
        <v>1055</v>
      </c>
      <c r="N299" s="219"/>
      <c r="O299" s="219"/>
      <c r="P299" s="332">
        <v>41984</v>
      </c>
      <c r="Q299" s="326">
        <v>0.34722222222222227</v>
      </c>
      <c r="R299" s="219" t="s">
        <v>1007</v>
      </c>
      <c r="S299" s="9" t="s">
        <v>1007</v>
      </c>
      <c r="T299" s="556">
        <v>126.9</v>
      </c>
      <c r="U299" s="492">
        <v>245.4</v>
      </c>
      <c r="V299" s="136">
        <f t="shared" ref="V299:V331" si="299">U299-T299</f>
        <v>118.5</v>
      </c>
      <c r="W299" s="9">
        <v>55.8</v>
      </c>
      <c r="X299" s="8">
        <f t="shared" si="286"/>
        <v>2123.6559139784949</v>
      </c>
      <c r="Y299" s="643" t="str">
        <f t="shared" si="262"/>
        <v xml:space="preserve">  </v>
      </c>
      <c r="Z299" s="9" t="s">
        <v>1007</v>
      </c>
      <c r="AA299" s="556">
        <v>126</v>
      </c>
      <c r="AB299" s="492">
        <v>249.29999999999998</v>
      </c>
      <c r="AC299" s="136">
        <v>123.29999999999998</v>
      </c>
      <c r="AD299" s="9">
        <v>55.8</v>
      </c>
      <c r="AE299" s="136">
        <f t="shared" si="285"/>
        <v>2209.6774193548385</v>
      </c>
      <c r="AF299" s="643" t="str">
        <f t="shared" si="263"/>
        <v xml:space="preserve">  </v>
      </c>
      <c r="AG299" s="9" t="s">
        <v>1007</v>
      </c>
      <c r="AH299" s="557">
        <v>125</v>
      </c>
      <c r="AI299" s="556">
        <v>243.60000000000002</v>
      </c>
      <c r="AJ299" s="492">
        <v>118.60000000000002</v>
      </c>
      <c r="AK299" s="136">
        <v>50</v>
      </c>
      <c r="AL299" s="136">
        <f t="shared" si="287"/>
        <v>2372.0000000000005</v>
      </c>
      <c r="AM299" s="643" t="str">
        <f t="shared" si="257"/>
        <v xml:space="preserve">  </v>
      </c>
      <c r="AN299" s="136">
        <f t="shared" si="289"/>
        <v>2235.1111111111113</v>
      </c>
      <c r="AO299" s="136">
        <f t="shared" si="290"/>
        <v>126.11047051188515</v>
      </c>
      <c r="AP299" s="136">
        <f t="shared" si="291"/>
        <v>5.6422461453915602</v>
      </c>
      <c r="AQ299" s="535">
        <f t="shared" si="292"/>
        <v>3</v>
      </c>
      <c r="AR299" s="643" t="str">
        <f t="shared" si="264"/>
        <v xml:space="preserve">  </v>
      </c>
      <c r="AS299" s="535"/>
      <c r="AT299" s="86" t="s">
        <v>191</v>
      </c>
      <c r="AU299" s="86" t="s">
        <v>191</v>
      </c>
      <c r="AV299" s="86" t="s">
        <v>191</v>
      </c>
      <c r="AW299" s="161" t="str">
        <f t="shared" si="298"/>
        <v xml:space="preserve">  </v>
      </c>
      <c r="AX299" s="643" t="str">
        <f t="shared" si="265"/>
        <v xml:space="preserve">  </v>
      </c>
      <c r="AY299" s="86" t="s">
        <v>191</v>
      </c>
      <c r="AZ299" s="86" t="s">
        <v>191</v>
      </c>
      <c r="BA299" s="86" t="s">
        <v>191</v>
      </c>
      <c r="BB299" s="161"/>
      <c r="BC299" s="643" t="str">
        <f t="shared" si="266"/>
        <v xml:space="preserve">  </v>
      </c>
      <c r="BD299" s="801" t="s">
        <v>191</v>
      </c>
      <c r="BE299" s="141" t="s">
        <v>1007</v>
      </c>
      <c r="BF299" s="85">
        <v>6.3425243681997818</v>
      </c>
      <c r="BG299" s="85"/>
      <c r="BH299" s="161"/>
      <c r="BI299" s="643" t="str">
        <f t="shared" si="267"/>
        <v xml:space="preserve">  </v>
      </c>
      <c r="BJ299" s="141" t="s">
        <v>1007</v>
      </c>
      <c r="BK299" s="85">
        <v>3.697021602842214E-2</v>
      </c>
      <c r="BL299" s="85"/>
      <c r="BM299" s="161" t="str">
        <f t="shared" ref="BM299:BM307" si="300">IF(BK299&lt;BM$7,"E, &lt;PRL",IF(BK299&gt;BM$7,"  ",))</f>
        <v xml:space="preserve">  </v>
      </c>
      <c r="BN299" s="818" t="str">
        <f t="shared" si="268"/>
        <v xml:space="preserve">  </v>
      </c>
      <c r="BO299" s="942" t="str">
        <f t="shared" si="269"/>
        <v xml:space="preserve">  </v>
      </c>
      <c r="BP299" s="825">
        <f t="shared" si="288"/>
        <v>0.5828943474586209</v>
      </c>
      <c r="BQ299" s="138">
        <v>78.776611575142212</v>
      </c>
      <c r="BR299" s="141"/>
      <c r="BS299" s="161"/>
      <c r="BT299" s="818" t="str">
        <f t="shared" si="270"/>
        <v xml:space="preserve">  </v>
      </c>
      <c r="BU299" s="67">
        <v>167.29441705473752</v>
      </c>
      <c r="BV299" s="141"/>
      <c r="BW299" s="161"/>
      <c r="BX299" s="643" t="str">
        <f t="shared" si="271"/>
        <v xml:space="preserve">  </v>
      </c>
      <c r="BY299" s="85">
        <v>0.35890891530924174</v>
      </c>
      <c r="BZ299" s="85"/>
      <c r="CA299" s="197"/>
      <c r="CB299" s="154"/>
      <c r="CC299" s="643" t="str">
        <f t="shared" si="272"/>
        <v>&lt;MDL</v>
      </c>
      <c r="CD299" s="85">
        <v>0.7930729257639697</v>
      </c>
      <c r="CE299" s="197"/>
      <c r="CF299" s="154"/>
      <c r="CG299" s="818" t="str">
        <f t="shared" si="273"/>
        <v xml:space="preserve">  </v>
      </c>
      <c r="CH299" s="907" t="s">
        <v>2618</v>
      </c>
      <c r="CI299" s="87">
        <v>4.8217249403742928</v>
      </c>
      <c r="CJ299" s="141"/>
      <c r="CK299" s="141"/>
      <c r="CL299" s="643" t="str">
        <f t="shared" si="274"/>
        <v xml:space="preserve">  </v>
      </c>
      <c r="CM299" s="198">
        <v>11.437131558567826</v>
      </c>
      <c r="CN299" s="141"/>
      <c r="CO299" s="141"/>
      <c r="CP299" s="818" t="str">
        <f t="shared" si="275"/>
        <v xml:space="preserve">  </v>
      </c>
      <c r="CQ299" s="154">
        <f t="shared" ref="CQ299:CQ334" si="301">CI299/BQ299*100</f>
        <v>6.1207569657588285</v>
      </c>
      <c r="CR299" s="87">
        <f t="shared" ref="CR299:CR334" si="302">100*CM299/BU299</f>
        <v>6.8365291322457455</v>
      </c>
      <c r="CS299" s="141"/>
    </row>
    <row r="300" spans="1:97" ht="15" x14ac:dyDescent="0.25">
      <c r="A300" s="906" t="s">
        <v>2366</v>
      </c>
      <c r="B300" s="425" t="s">
        <v>1472</v>
      </c>
      <c r="C300" s="219" t="s">
        <v>599</v>
      </c>
      <c r="D300" s="18">
        <v>7</v>
      </c>
      <c r="E300" s="471"/>
      <c r="F300" s="472">
        <v>1</v>
      </c>
      <c r="G300" s="419">
        <v>11451800</v>
      </c>
      <c r="H300" s="419">
        <v>201412111120</v>
      </c>
      <c r="I300" s="419" t="s">
        <v>672</v>
      </c>
      <c r="J300" s="419"/>
      <c r="K300" s="926" t="s">
        <v>1691</v>
      </c>
      <c r="L300" s="398" t="s">
        <v>1692</v>
      </c>
      <c r="M300" s="219" t="s">
        <v>1055</v>
      </c>
      <c r="N300" s="219"/>
      <c r="O300" s="219"/>
      <c r="P300" s="332">
        <v>41984</v>
      </c>
      <c r="Q300" s="326">
        <v>0.47222222222222227</v>
      </c>
      <c r="R300" s="219" t="s">
        <v>1008</v>
      </c>
      <c r="S300" s="9" t="s">
        <v>1008</v>
      </c>
      <c r="T300" s="556">
        <v>125.9</v>
      </c>
      <c r="U300" s="492">
        <v>375.09999999999997</v>
      </c>
      <c r="V300" s="136">
        <f t="shared" si="299"/>
        <v>249.19999999999996</v>
      </c>
      <c r="W300" s="9">
        <v>44.4</v>
      </c>
      <c r="X300" s="8">
        <f t="shared" si="286"/>
        <v>5612.6126126126119</v>
      </c>
      <c r="Y300" s="643" t="str">
        <f t="shared" si="262"/>
        <v xml:space="preserve">  </v>
      </c>
      <c r="Z300" s="9" t="s">
        <v>1008</v>
      </c>
      <c r="AA300" s="556">
        <v>124.7</v>
      </c>
      <c r="AB300" s="492">
        <v>366.3</v>
      </c>
      <c r="AC300" s="136">
        <v>241.60000000000002</v>
      </c>
      <c r="AD300" s="9">
        <v>30.7</v>
      </c>
      <c r="AE300" s="136">
        <f t="shared" si="285"/>
        <v>7869.7068403908806</v>
      </c>
      <c r="AF300" s="643" t="str">
        <f t="shared" si="263"/>
        <v xml:space="preserve">  </v>
      </c>
      <c r="AG300" s="9" t="s">
        <v>1008</v>
      </c>
      <c r="AH300" s="557">
        <v>131.6</v>
      </c>
      <c r="AI300" s="556">
        <v>235.4</v>
      </c>
      <c r="AJ300" s="492">
        <v>103.80000000000001</v>
      </c>
      <c r="AK300" s="136">
        <v>19</v>
      </c>
      <c r="AL300" s="136">
        <f t="shared" si="287"/>
        <v>5463.1578947368425</v>
      </c>
      <c r="AM300" s="643" t="str">
        <f t="shared" si="257"/>
        <v xml:space="preserve">  </v>
      </c>
      <c r="AN300" s="136">
        <f t="shared" si="289"/>
        <v>6315.159115913445</v>
      </c>
      <c r="AO300" s="136">
        <f t="shared" si="290"/>
        <v>1348.3501581311568</v>
      </c>
      <c r="AP300" s="136">
        <f t="shared" si="291"/>
        <v>21.351008476310216</v>
      </c>
      <c r="AQ300" s="535">
        <f t="shared" si="292"/>
        <v>3</v>
      </c>
      <c r="AR300" s="643" t="str">
        <f t="shared" si="264"/>
        <v xml:space="preserve">  </v>
      </c>
      <c r="AS300" s="535"/>
      <c r="AT300" s="86" t="s">
        <v>191</v>
      </c>
      <c r="AU300" s="86" t="s">
        <v>191</v>
      </c>
      <c r="AV300" s="86" t="s">
        <v>191</v>
      </c>
      <c r="AW300" s="161" t="str">
        <f t="shared" si="298"/>
        <v xml:space="preserve">  </v>
      </c>
      <c r="AX300" s="643" t="str">
        <f t="shared" si="265"/>
        <v xml:space="preserve">  </v>
      </c>
      <c r="AY300" s="86" t="s">
        <v>191</v>
      </c>
      <c r="AZ300" s="86" t="s">
        <v>191</v>
      </c>
      <c r="BA300" s="86" t="s">
        <v>191</v>
      </c>
      <c r="BB300" s="161"/>
      <c r="BC300" s="643" t="str">
        <f t="shared" si="266"/>
        <v xml:space="preserve">  </v>
      </c>
      <c r="BD300" s="801" t="s">
        <v>191</v>
      </c>
      <c r="BE300" s="141" t="s">
        <v>1008</v>
      </c>
      <c r="BF300" s="85">
        <v>15.164584095728612</v>
      </c>
      <c r="BG300" s="85"/>
      <c r="BH300" s="161"/>
      <c r="BI300" s="643" t="str">
        <f t="shared" si="267"/>
        <v xml:space="preserve">  </v>
      </c>
      <c r="BJ300" s="141" t="s">
        <v>1008</v>
      </c>
      <c r="BK300" s="85">
        <v>5.307366835373116E-2</v>
      </c>
      <c r="BL300" s="85"/>
      <c r="BM300" s="161" t="str">
        <f t="shared" si="300"/>
        <v xml:space="preserve">  </v>
      </c>
      <c r="BN300" s="818" t="str">
        <f t="shared" si="268"/>
        <v xml:space="preserve">  </v>
      </c>
      <c r="BO300" s="942" t="str">
        <f t="shared" si="269"/>
        <v xml:space="preserve">  </v>
      </c>
      <c r="BP300" s="825">
        <f t="shared" si="288"/>
        <v>0.34998433203770057</v>
      </c>
      <c r="BQ300" s="138">
        <v>159.25001496772313</v>
      </c>
      <c r="BR300" s="141"/>
      <c r="BS300" s="161"/>
      <c r="BT300" s="818" t="str">
        <f t="shared" si="270"/>
        <v xml:space="preserve">  </v>
      </c>
      <c r="BU300" s="67">
        <v>893.80864256658992</v>
      </c>
      <c r="BV300" s="141"/>
      <c r="BW300" s="161"/>
      <c r="BX300" s="643" t="str">
        <f t="shared" si="271"/>
        <v xml:space="preserve">  </v>
      </c>
      <c r="BY300" s="85">
        <v>0.55519014615661244</v>
      </c>
      <c r="BZ300" s="85"/>
      <c r="CA300" s="197"/>
      <c r="CB300" s="154"/>
      <c r="CC300" s="643" t="str">
        <f t="shared" si="272"/>
        <v>&lt;MDL</v>
      </c>
      <c r="CD300" s="85">
        <v>4.369183690926306</v>
      </c>
      <c r="CE300" s="197"/>
      <c r="CF300" s="154"/>
      <c r="CG300" s="818" t="str">
        <f t="shared" si="273"/>
        <v xml:space="preserve">  </v>
      </c>
      <c r="CH300" s="907" t="s">
        <v>2618</v>
      </c>
      <c r="CI300" s="87">
        <v>4.031311804017629</v>
      </c>
      <c r="CJ300" s="141"/>
      <c r="CK300" s="141"/>
      <c r="CL300" s="643" t="str">
        <f t="shared" si="274"/>
        <v xml:space="preserve">  </v>
      </c>
      <c r="CM300" s="198">
        <v>22.023692908264739</v>
      </c>
      <c r="CN300" s="141"/>
      <c r="CO300" s="141"/>
      <c r="CP300" s="818" t="str">
        <f t="shared" si="275"/>
        <v xml:space="preserve">  </v>
      </c>
      <c r="CQ300" s="154">
        <f t="shared" si="301"/>
        <v>2.5314357457578245</v>
      </c>
      <c r="CR300" s="87">
        <f t="shared" si="302"/>
        <v>2.4640277414439908</v>
      </c>
      <c r="CS300" s="141"/>
    </row>
    <row r="301" spans="1:97" ht="15" x14ac:dyDescent="0.25">
      <c r="A301" s="906" t="s">
        <v>2367</v>
      </c>
      <c r="B301" s="425" t="s">
        <v>1473</v>
      </c>
      <c r="C301" s="219" t="s">
        <v>599</v>
      </c>
      <c r="D301" s="18">
        <v>7</v>
      </c>
      <c r="E301" s="471"/>
      <c r="F301" s="472">
        <v>1</v>
      </c>
      <c r="G301" s="419">
        <v>11451800</v>
      </c>
      <c r="H301" s="419">
        <v>201412111450</v>
      </c>
      <c r="I301" s="419" t="s">
        <v>672</v>
      </c>
      <c r="J301" s="419"/>
      <c r="K301" s="926" t="s">
        <v>1691</v>
      </c>
      <c r="L301" s="398" t="s">
        <v>1692</v>
      </c>
      <c r="M301" s="219" t="s">
        <v>1055</v>
      </c>
      <c r="N301" s="219"/>
      <c r="O301" s="219"/>
      <c r="P301" s="332">
        <v>41984</v>
      </c>
      <c r="Q301" s="326">
        <v>0.61805555555555558</v>
      </c>
      <c r="R301" s="219" t="s">
        <v>1009</v>
      </c>
      <c r="S301" s="9" t="s">
        <v>1009</v>
      </c>
      <c r="T301" s="556">
        <v>130</v>
      </c>
      <c r="U301" s="492">
        <v>388.40000000000003</v>
      </c>
      <c r="V301" s="136">
        <f t="shared" si="299"/>
        <v>258.40000000000003</v>
      </c>
      <c r="W301" s="9">
        <v>29.4</v>
      </c>
      <c r="X301" s="8">
        <f t="shared" si="286"/>
        <v>8789.1156462585041</v>
      </c>
      <c r="Y301" s="643" t="str">
        <f t="shared" si="262"/>
        <v xml:space="preserve">  </v>
      </c>
      <c r="Z301" s="9" t="s">
        <v>1009</v>
      </c>
      <c r="AA301" s="556">
        <v>133.9</v>
      </c>
      <c r="AB301" s="492">
        <v>582.9</v>
      </c>
      <c r="AC301" s="136">
        <v>449</v>
      </c>
      <c r="AD301" s="9">
        <v>45.1</v>
      </c>
      <c r="AE301" s="136">
        <f t="shared" si="285"/>
        <v>9955.6541019955657</v>
      </c>
      <c r="AF301" s="643" t="str">
        <f t="shared" si="263"/>
        <v xml:space="preserve">  </v>
      </c>
      <c r="AG301" s="9" t="s">
        <v>1009</v>
      </c>
      <c r="AH301" s="557">
        <v>125.5</v>
      </c>
      <c r="AI301" s="556">
        <v>411</v>
      </c>
      <c r="AJ301" s="492">
        <v>285.5</v>
      </c>
      <c r="AK301" s="136">
        <v>27.8</v>
      </c>
      <c r="AL301" s="136">
        <f t="shared" si="287"/>
        <v>10269.78417266187</v>
      </c>
      <c r="AM301" s="643" t="str">
        <f t="shared" si="257"/>
        <v xml:space="preserve">  </v>
      </c>
      <c r="AN301" s="136">
        <f t="shared" si="289"/>
        <v>9671.5179736386472</v>
      </c>
      <c r="AO301" s="136">
        <f t="shared" si="290"/>
        <v>780.15692386123408</v>
      </c>
      <c r="AP301" s="136">
        <f t="shared" si="291"/>
        <v>8.0665405987734644</v>
      </c>
      <c r="AQ301" s="535">
        <f t="shared" si="292"/>
        <v>3</v>
      </c>
      <c r="AR301" s="643" t="str">
        <f t="shared" si="264"/>
        <v xml:space="preserve">  </v>
      </c>
      <c r="AS301" s="535"/>
      <c r="AT301" s="86" t="s">
        <v>191</v>
      </c>
      <c r="AU301" s="86" t="s">
        <v>191</v>
      </c>
      <c r="AV301" s="86" t="s">
        <v>191</v>
      </c>
      <c r="AW301" s="161" t="str">
        <f t="shared" si="298"/>
        <v xml:space="preserve">  </v>
      </c>
      <c r="AX301" s="643" t="str">
        <f t="shared" si="265"/>
        <v xml:space="preserve">  </v>
      </c>
      <c r="AY301" s="86" t="s">
        <v>191</v>
      </c>
      <c r="AZ301" s="86" t="s">
        <v>191</v>
      </c>
      <c r="BA301" s="86" t="s">
        <v>191</v>
      </c>
      <c r="BB301" s="161"/>
      <c r="BC301" s="643" t="str">
        <f t="shared" si="266"/>
        <v xml:space="preserve">  </v>
      </c>
      <c r="BD301" s="801" t="s">
        <v>191</v>
      </c>
      <c r="BE301" s="141" t="s">
        <v>1009</v>
      </c>
      <c r="BF301" s="85">
        <v>23.317782915752112</v>
      </c>
      <c r="BG301" s="85"/>
      <c r="BH301" s="161"/>
      <c r="BI301" s="643" t="str">
        <f t="shared" si="267"/>
        <v xml:space="preserve">  </v>
      </c>
      <c r="BJ301" s="141" t="s">
        <v>1009</v>
      </c>
      <c r="BK301" s="85">
        <v>7.5170274322900563E-2</v>
      </c>
      <c r="BL301" s="85"/>
      <c r="BM301" s="161" t="str">
        <f t="shared" si="300"/>
        <v xml:space="preserve">  </v>
      </c>
      <c r="BN301" s="818" t="str">
        <f t="shared" si="268"/>
        <v xml:space="preserve">  </v>
      </c>
      <c r="BO301" s="942" t="str">
        <f t="shared" si="269"/>
        <v xml:space="preserve">  </v>
      </c>
      <c r="BP301" s="825">
        <f t="shared" si="288"/>
        <v>0.32237316298248914</v>
      </c>
      <c r="BQ301" s="138">
        <v>476.48045026731597</v>
      </c>
      <c r="BR301" s="141"/>
      <c r="BS301" s="161"/>
      <c r="BT301" s="818" t="str">
        <f t="shared" si="270"/>
        <v xml:space="preserve">  </v>
      </c>
      <c r="BU301" s="67">
        <v>4187.841780580764</v>
      </c>
      <c r="BV301" s="141"/>
      <c r="BW301" s="161"/>
      <c r="BX301" s="643" t="str">
        <f t="shared" si="271"/>
        <v xml:space="preserve">  </v>
      </c>
      <c r="BY301" s="85">
        <v>0.49605060923798655</v>
      </c>
      <c r="BZ301" s="85"/>
      <c r="CA301" s="197"/>
      <c r="CB301" s="154"/>
      <c r="CC301" s="643" t="str">
        <f t="shared" si="272"/>
        <v>&lt;MDL</v>
      </c>
      <c r="CD301" s="85">
        <v>4.9385082826575601</v>
      </c>
      <c r="CE301" s="197"/>
      <c r="CF301" s="154"/>
      <c r="CG301" s="818" t="str">
        <f t="shared" si="273"/>
        <v xml:space="preserve">  </v>
      </c>
      <c r="CH301" s="907" t="s">
        <v>2618</v>
      </c>
      <c r="CI301" s="87">
        <v>5.4982756496628076</v>
      </c>
      <c r="CJ301" s="141"/>
      <c r="CK301" s="141"/>
      <c r="CL301" s="643" t="str">
        <f t="shared" si="274"/>
        <v xml:space="preserve">  </v>
      </c>
      <c r="CM301" s="198">
        <v>56.466104243839261</v>
      </c>
      <c r="CN301" s="141"/>
      <c r="CO301" s="141"/>
      <c r="CP301" s="818" t="str">
        <f t="shared" si="275"/>
        <v xml:space="preserve">  </v>
      </c>
      <c r="CQ301" s="154">
        <f t="shared" si="301"/>
        <v>1.1539352027093985</v>
      </c>
      <c r="CR301" s="87">
        <f t="shared" si="302"/>
        <v>1.3483342304304682</v>
      </c>
      <c r="CS301" s="141"/>
    </row>
    <row r="302" spans="1:97" ht="15" x14ac:dyDescent="0.25">
      <c r="A302" s="906" t="s">
        <v>2368</v>
      </c>
      <c r="B302" s="425" t="s">
        <v>1474</v>
      </c>
      <c r="C302" s="219" t="s">
        <v>599</v>
      </c>
      <c r="D302" s="18">
        <v>7</v>
      </c>
      <c r="E302" s="471"/>
      <c r="F302" s="472">
        <v>1</v>
      </c>
      <c r="G302" s="419">
        <v>11451800</v>
      </c>
      <c r="H302" s="419">
        <v>201412111550</v>
      </c>
      <c r="I302" s="419" t="s">
        <v>672</v>
      </c>
      <c r="J302" s="419"/>
      <c r="K302" s="926" t="s">
        <v>1691</v>
      </c>
      <c r="L302" s="398" t="s">
        <v>1692</v>
      </c>
      <c r="M302" s="219" t="s">
        <v>1055</v>
      </c>
      <c r="N302" s="219"/>
      <c r="O302" s="219"/>
      <c r="P302" s="332">
        <v>41984</v>
      </c>
      <c r="Q302" s="326">
        <v>0.65972222222222221</v>
      </c>
      <c r="R302" s="219" t="s">
        <v>1010</v>
      </c>
      <c r="S302" s="9" t="s">
        <v>1010</v>
      </c>
      <c r="T302" s="556">
        <v>128.6</v>
      </c>
      <c r="U302" s="492">
        <v>243.7</v>
      </c>
      <c r="V302" s="136">
        <f t="shared" si="299"/>
        <v>115.1</v>
      </c>
      <c r="W302" s="9">
        <v>13.9</v>
      </c>
      <c r="X302" s="8">
        <f t="shared" si="286"/>
        <v>8280.5755395683445</v>
      </c>
      <c r="Y302" s="643" t="str">
        <f t="shared" si="262"/>
        <v xml:space="preserve">  </v>
      </c>
      <c r="Z302" s="9" t="s">
        <v>1010</v>
      </c>
      <c r="AA302" s="556">
        <v>129.1</v>
      </c>
      <c r="AB302" s="492">
        <v>231.4</v>
      </c>
      <c r="AC302" s="136">
        <v>102.30000000000001</v>
      </c>
      <c r="AD302" s="9">
        <v>15.4</v>
      </c>
      <c r="AE302" s="136">
        <f t="shared" si="285"/>
        <v>6642.8571428571431</v>
      </c>
      <c r="AF302" s="643" t="str">
        <f t="shared" si="263"/>
        <v xml:space="preserve">  </v>
      </c>
      <c r="AG302" s="9" t="s">
        <v>1010</v>
      </c>
      <c r="AH302" s="557">
        <v>127</v>
      </c>
      <c r="AI302" s="556">
        <v>209.5</v>
      </c>
      <c r="AJ302" s="492">
        <v>82.5</v>
      </c>
      <c r="AK302" s="136">
        <v>10.4</v>
      </c>
      <c r="AL302" s="136">
        <f t="shared" si="287"/>
        <v>7932.6923076923076</v>
      </c>
      <c r="AM302" s="643" t="str">
        <f t="shared" si="257"/>
        <v xml:space="preserve">  </v>
      </c>
      <c r="AN302" s="136">
        <f t="shared" si="289"/>
        <v>7618.7083300392651</v>
      </c>
      <c r="AO302" s="136">
        <f t="shared" si="290"/>
        <v>862.82665721377475</v>
      </c>
      <c r="AP302" s="136">
        <f t="shared" si="291"/>
        <v>11.325104201873652</v>
      </c>
      <c r="AQ302" s="535">
        <f t="shared" si="292"/>
        <v>3</v>
      </c>
      <c r="AR302" s="643" t="str">
        <f t="shared" si="264"/>
        <v xml:space="preserve">  </v>
      </c>
      <c r="AS302" s="535"/>
      <c r="AT302" s="86" t="s">
        <v>191</v>
      </c>
      <c r="AU302" s="86" t="s">
        <v>191</v>
      </c>
      <c r="AV302" s="86" t="s">
        <v>191</v>
      </c>
      <c r="AW302" s="161" t="str">
        <f t="shared" si="298"/>
        <v xml:space="preserve">  </v>
      </c>
      <c r="AX302" s="643" t="str">
        <f t="shared" si="265"/>
        <v xml:space="preserve">  </v>
      </c>
      <c r="AY302" s="86" t="s">
        <v>191</v>
      </c>
      <c r="AZ302" s="86" t="s">
        <v>191</v>
      </c>
      <c r="BA302" s="86" t="s">
        <v>191</v>
      </c>
      <c r="BB302" s="161"/>
      <c r="BC302" s="643" t="str">
        <f t="shared" si="266"/>
        <v xml:space="preserve">  </v>
      </c>
      <c r="BD302" s="801" t="s">
        <v>191</v>
      </c>
      <c r="BE302" s="141" t="s">
        <v>1010</v>
      </c>
      <c r="BF302" s="85">
        <v>25.217498380477355</v>
      </c>
      <c r="BG302" s="85"/>
      <c r="BH302" s="161"/>
      <c r="BI302" s="643" t="str">
        <f t="shared" si="267"/>
        <v xml:space="preserve">  </v>
      </c>
      <c r="BJ302" s="141" t="s">
        <v>1010</v>
      </c>
      <c r="BK302" s="85">
        <v>6.0138316806947832E-2</v>
      </c>
      <c r="BL302" s="85"/>
      <c r="BM302" s="161" t="str">
        <f t="shared" si="300"/>
        <v xml:space="preserve">  </v>
      </c>
      <c r="BN302" s="818" t="str">
        <f t="shared" si="268"/>
        <v xml:space="preserve">  </v>
      </c>
      <c r="BO302" s="942" t="str">
        <f t="shared" si="269"/>
        <v xml:space="preserve">  </v>
      </c>
      <c r="BP302" s="825">
        <f t="shared" si="288"/>
        <v>0.23847851955650423</v>
      </c>
      <c r="BQ302" s="138">
        <v>345.555897527181</v>
      </c>
      <c r="BR302" s="141"/>
      <c r="BS302" s="161"/>
      <c r="BT302" s="818" t="str">
        <f t="shared" si="270"/>
        <v xml:space="preserve">  </v>
      </c>
      <c r="BU302" s="67">
        <v>2861.4017126171602</v>
      </c>
      <c r="BV302" s="141"/>
      <c r="BW302" s="161"/>
      <c r="BX302" s="643" t="str">
        <f t="shared" si="271"/>
        <v xml:space="preserve">  </v>
      </c>
      <c r="BY302" s="85">
        <v>0.57356354264316001</v>
      </c>
      <c r="BZ302" s="85">
        <v>8.391566095730163E-3</v>
      </c>
      <c r="CA302" s="197"/>
      <c r="CB302" s="154"/>
      <c r="CC302" s="643" t="str">
        <f t="shared" si="272"/>
        <v>&lt;MDL</v>
      </c>
      <c r="CD302" s="85">
        <v>3.8101006761295628</v>
      </c>
      <c r="CE302" s="197">
        <v>5.5743974778779126E-2</v>
      </c>
      <c r="CF302" s="154"/>
      <c r="CG302" s="818" t="str">
        <f t="shared" si="273"/>
        <v xml:space="preserve">  </v>
      </c>
      <c r="CH302" s="907" t="s">
        <v>2618</v>
      </c>
      <c r="CI302" s="87">
        <v>4.2620563496453805</v>
      </c>
      <c r="CJ302" s="141"/>
      <c r="CK302" s="141"/>
      <c r="CL302" s="643" t="str">
        <f t="shared" si="274"/>
        <v xml:space="preserve">  </v>
      </c>
      <c r="CM302" s="198">
        <v>33.809581619783074</v>
      </c>
      <c r="CN302" s="141"/>
      <c r="CO302" s="141"/>
      <c r="CP302" s="818" t="str">
        <f t="shared" si="275"/>
        <v xml:space="preserve">  </v>
      </c>
      <c r="CQ302" s="154">
        <f t="shared" si="301"/>
        <v>1.2333912921599415</v>
      </c>
      <c r="CR302" s="87">
        <f t="shared" si="302"/>
        <v>1.1815741030244715</v>
      </c>
      <c r="CS302" s="141"/>
    </row>
    <row r="303" spans="1:97" ht="15" x14ac:dyDescent="0.25">
      <c r="A303" s="906" t="s">
        <v>2369</v>
      </c>
      <c r="B303" s="425" t="s">
        <v>1475</v>
      </c>
      <c r="C303" s="219" t="s">
        <v>599</v>
      </c>
      <c r="D303" s="18">
        <v>7</v>
      </c>
      <c r="E303" s="471"/>
      <c r="F303" s="472">
        <v>1</v>
      </c>
      <c r="G303" s="419">
        <v>11451800</v>
      </c>
      <c r="H303" s="419">
        <v>201412111850</v>
      </c>
      <c r="I303" s="419" t="s">
        <v>672</v>
      </c>
      <c r="J303" s="419"/>
      <c r="K303" s="926" t="s">
        <v>1691</v>
      </c>
      <c r="L303" s="398" t="s">
        <v>1692</v>
      </c>
      <c r="M303" s="219" t="s">
        <v>1055</v>
      </c>
      <c r="N303" s="219"/>
      <c r="O303" s="219"/>
      <c r="P303" s="332">
        <v>41984</v>
      </c>
      <c r="Q303" s="326">
        <v>0.78472222222222221</v>
      </c>
      <c r="R303" s="219" t="s">
        <v>1011</v>
      </c>
      <c r="S303" s="9" t="s">
        <v>1011</v>
      </c>
      <c r="T303" s="556">
        <v>128.69999999999999</v>
      </c>
      <c r="U303" s="492">
        <v>240.9</v>
      </c>
      <c r="V303" s="136">
        <f t="shared" si="299"/>
        <v>112.20000000000002</v>
      </c>
      <c r="W303" s="9">
        <v>27.3</v>
      </c>
      <c r="X303" s="8">
        <f t="shared" si="286"/>
        <v>4109.8901098901106</v>
      </c>
      <c r="Y303" s="643" t="str">
        <f t="shared" si="262"/>
        <v xml:space="preserve">  </v>
      </c>
      <c r="Z303" s="9" t="s">
        <v>1011</v>
      </c>
      <c r="AA303" s="556">
        <v>128.5</v>
      </c>
      <c r="AB303" s="492">
        <v>258.79999999999995</v>
      </c>
      <c r="AC303" s="136">
        <v>130.29999999999995</v>
      </c>
      <c r="AD303" s="9">
        <v>32.5</v>
      </c>
      <c r="AE303" s="136">
        <f t="shared" si="285"/>
        <v>4009.2307692307677</v>
      </c>
      <c r="AF303" s="643" t="str">
        <f t="shared" si="263"/>
        <v xml:space="preserve">  </v>
      </c>
      <c r="AG303" s="9" t="s">
        <v>1011</v>
      </c>
      <c r="AH303" s="557">
        <v>126.1</v>
      </c>
      <c r="AI303" s="556">
        <v>263</v>
      </c>
      <c r="AJ303" s="492">
        <v>136.9</v>
      </c>
      <c r="AK303" s="136">
        <v>33.1</v>
      </c>
      <c r="AL303" s="136">
        <f t="shared" si="287"/>
        <v>4135.9516616314195</v>
      </c>
      <c r="AM303" s="643" t="str">
        <f t="shared" si="257"/>
        <v xml:space="preserve">  </v>
      </c>
      <c r="AN303" s="136">
        <f t="shared" si="289"/>
        <v>4085.0241802507662</v>
      </c>
      <c r="AO303" s="136">
        <f t="shared" si="290"/>
        <v>66.919967015278942</v>
      </c>
      <c r="AP303" s="136">
        <f t="shared" si="291"/>
        <v>1.6381779902015403</v>
      </c>
      <c r="AQ303" s="535">
        <f t="shared" si="292"/>
        <v>3</v>
      </c>
      <c r="AR303" s="643" t="str">
        <f t="shared" si="264"/>
        <v xml:space="preserve">  </v>
      </c>
      <c r="AS303" s="535"/>
      <c r="AT303" s="86" t="s">
        <v>191</v>
      </c>
      <c r="AU303" s="86" t="s">
        <v>191</v>
      </c>
      <c r="AV303" s="86" t="s">
        <v>191</v>
      </c>
      <c r="AW303" s="161" t="str">
        <f t="shared" si="298"/>
        <v xml:space="preserve">  </v>
      </c>
      <c r="AX303" s="643" t="str">
        <f t="shared" si="265"/>
        <v xml:space="preserve">  </v>
      </c>
      <c r="AY303" s="86" t="s">
        <v>191</v>
      </c>
      <c r="AZ303" s="86" t="s">
        <v>191</v>
      </c>
      <c r="BA303" s="86" t="s">
        <v>191</v>
      </c>
      <c r="BB303" s="161"/>
      <c r="BC303" s="643" t="str">
        <f t="shared" si="266"/>
        <v xml:space="preserve">  </v>
      </c>
      <c r="BD303" s="801" t="s">
        <v>191</v>
      </c>
      <c r="BE303" s="141" t="s">
        <v>1011</v>
      </c>
      <c r="BF303" s="85">
        <v>27.906399525433049</v>
      </c>
      <c r="BG303" s="85"/>
      <c r="BH303" s="161"/>
      <c r="BI303" s="643" t="str">
        <f t="shared" si="267"/>
        <v xml:space="preserve">  </v>
      </c>
      <c r="BJ303" s="141" t="s">
        <v>1011</v>
      </c>
      <c r="BK303" s="85">
        <v>5.0837179538404956E-2</v>
      </c>
      <c r="BL303" s="85"/>
      <c r="BM303" s="161" t="str">
        <f t="shared" si="300"/>
        <v xml:space="preserve">  </v>
      </c>
      <c r="BN303" s="818" t="str">
        <f t="shared" si="268"/>
        <v xml:space="preserve">  </v>
      </c>
      <c r="BO303" s="942" t="str">
        <f t="shared" si="269"/>
        <v xml:space="preserve">  </v>
      </c>
      <c r="BP303" s="825">
        <f t="shared" si="288"/>
        <v>0.18217032796392629</v>
      </c>
      <c r="BQ303" s="138">
        <v>545.51239718582099</v>
      </c>
      <c r="BR303" s="141"/>
      <c r="BS303" s="161"/>
      <c r="BT303" s="818" t="str">
        <f t="shared" si="270"/>
        <v xml:space="preserve">  </v>
      </c>
      <c r="BU303" s="67">
        <v>2241.9960060164512</v>
      </c>
      <c r="BV303" s="141"/>
      <c r="BW303" s="161"/>
      <c r="BX303" s="643" t="str">
        <f t="shared" si="271"/>
        <v xml:space="preserve">  </v>
      </c>
      <c r="BY303" s="85">
        <v>0.58800695421867377</v>
      </c>
      <c r="BZ303" s="85"/>
      <c r="CA303" s="197"/>
      <c r="CB303" s="197"/>
      <c r="CC303" s="643" t="str">
        <f t="shared" si="272"/>
        <v>&lt;MDL</v>
      </c>
      <c r="CD303" s="199">
        <v>2.3574555733751743</v>
      </c>
      <c r="CE303" s="197"/>
      <c r="CF303" s="197"/>
      <c r="CG303" s="818" t="str">
        <f t="shared" si="273"/>
        <v xml:space="preserve">  </v>
      </c>
      <c r="CH303" s="907" t="s">
        <v>2618</v>
      </c>
      <c r="CI303" s="87">
        <v>4.7208288619765977</v>
      </c>
      <c r="CJ303" s="141"/>
      <c r="CK303" s="141"/>
      <c r="CL303" s="643" t="str">
        <f t="shared" si="274"/>
        <v xml:space="preserve">  </v>
      </c>
      <c r="CM303" s="198">
        <v>19.525119975969673</v>
      </c>
      <c r="CN303" s="141"/>
      <c r="CO303" s="141"/>
      <c r="CP303" s="818" t="str">
        <f t="shared" si="275"/>
        <v xml:space="preserve">  </v>
      </c>
      <c r="CQ303" s="154">
        <f t="shared" si="301"/>
        <v>0.86539350642264412</v>
      </c>
      <c r="CR303" s="87">
        <f t="shared" si="302"/>
        <v>0.87088112215960845</v>
      </c>
      <c r="CS303" s="141"/>
    </row>
    <row r="304" spans="1:97" ht="15" x14ac:dyDescent="0.25">
      <c r="A304" s="906" t="s">
        <v>2370</v>
      </c>
      <c r="B304" s="425" t="s">
        <v>1476</v>
      </c>
      <c r="C304" s="219" t="s">
        <v>599</v>
      </c>
      <c r="D304" s="18">
        <v>7</v>
      </c>
      <c r="E304" s="471"/>
      <c r="F304" s="472">
        <v>1</v>
      </c>
      <c r="G304" s="419">
        <v>11451800</v>
      </c>
      <c r="H304" s="419">
        <v>201412112045</v>
      </c>
      <c r="I304" s="419" t="s">
        <v>672</v>
      </c>
      <c r="J304" s="419"/>
      <c r="K304" s="911" t="s">
        <v>1691</v>
      </c>
      <c r="L304" s="414" t="s">
        <v>1692</v>
      </c>
      <c r="M304" s="219" t="s">
        <v>1055</v>
      </c>
      <c r="N304" s="219"/>
      <c r="O304" s="219"/>
      <c r="P304" s="332">
        <v>41984</v>
      </c>
      <c r="Q304" s="326">
        <v>0.86458333333333337</v>
      </c>
      <c r="R304" s="219" t="s">
        <v>1012</v>
      </c>
      <c r="S304" s="9" t="s">
        <v>1012</v>
      </c>
      <c r="T304" s="556">
        <v>127.3</v>
      </c>
      <c r="U304" s="492">
        <v>216.20000000000002</v>
      </c>
      <c r="V304" s="136">
        <f t="shared" si="299"/>
        <v>88.90000000000002</v>
      </c>
      <c r="W304" s="9">
        <v>32.5</v>
      </c>
      <c r="X304" s="8">
        <f t="shared" si="286"/>
        <v>2735.3846153846157</v>
      </c>
      <c r="Y304" s="643" t="str">
        <f t="shared" si="262"/>
        <v xml:space="preserve">  </v>
      </c>
      <c r="Z304" s="9" t="s">
        <v>1012</v>
      </c>
      <c r="AA304" s="556">
        <v>129.69999999999999</v>
      </c>
      <c r="AB304" s="492">
        <v>218.6</v>
      </c>
      <c r="AC304" s="136">
        <v>88.9</v>
      </c>
      <c r="AD304" s="9">
        <v>27.6</v>
      </c>
      <c r="AE304" s="136">
        <f t="shared" si="285"/>
        <v>3221.014492753623</v>
      </c>
      <c r="AF304" s="643" t="str">
        <f t="shared" si="263"/>
        <v xml:space="preserve">  </v>
      </c>
      <c r="AG304" s="9" t="s">
        <v>1012</v>
      </c>
      <c r="AH304" s="557">
        <v>124.5</v>
      </c>
      <c r="AI304" s="556">
        <v>219.1</v>
      </c>
      <c r="AJ304" s="492">
        <v>94.6</v>
      </c>
      <c r="AK304" s="136">
        <v>25.8</v>
      </c>
      <c r="AL304" s="136">
        <f t="shared" si="287"/>
        <v>3666.6666666666665</v>
      </c>
      <c r="AM304" s="643" t="str">
        <f t="shared" si="257"/>
        <v xml:space="preserve">  </v>
      </c>
      <c r="AN304" s="136">
        <f t="shared" si="289"/>
        <v>3207.6885916016349</v>
      </c>
      <c r="AO304" s="136">
        <f t="shared" si="290"/>
        <v>465.78401592493771</v>
      </c>
      <c r="AP304" s="136">
        <f t="shared" si="291"/>
        <v>14.520861443484653</v>
      </c>
      <c r="AQ304" s="535">
        <f t="shared" si="292"/>
        <v>3</v>
      </c>
      <c r="AR304" s="643" t="str">
        <f t="shared" si="264"/>
        <v xml:space="preserve">  </v>
      </c>
      <c r="AS304" s="535"/>
      <c r="AT304" s="86" t="s">
        <v>191</v>
      </c>
      <c r="AU304" s="86" t="s">
        <v>191</v>
      </c>
      <c r="AV304" s="86" t="s">
        <v>191</v>
      </c>
      <c r="AW304" s="161" t="str">
        <f t="shared" si="298"/>
        <v xml:space="preserve">  </v>
      </c>
      <c r="AX304" s="643" t="str">
        <f t="shared" si="265"/>
        <v xml:space="preserve">  </v>
      </c>
      <c r="AY304" s="86" t="s">
        <v>191</v>
      </c>
      <c r="AZ304" s="86" t="s">
        <v>191</v>
      </c>
      <c r="BA304" s="86" t="s">
        <v>191</v>
      </c>
      <c r="BB304" s="161"/>
      <c r="BC304" s="643" t="str">
        <f t="shared" si="266"/>
        <v xml:space="preserve">  </v>
      </c>
      <c r="BD304" s="801" t="s">
        <v>191</v>
      </c>
      <c r="BE304" s="141" t="s">
        <v>1012</v>
      </c>
      <c r="BF304" s="85">
        <v>24.088875991861901</v>
      </c>
      <c r="BG304" s="85"/>
      <c r="BH304" s="161"/>
      <c r="BI304" s="643" t="str">
        <f t="shared" si="267"/>
        <v xml:space="preserve">  </v>
      </c>
      <c r="BJ304" s="141" t="s">
        <v>1012</v>
      </c>
      <c r="BK304" s="85">
        <v>5.3168858954920385E-2</v>
      </c>
      <c r="BL304" s="85"/>
      <c r="BM304" s="161" t="str">
        <f t="shared" si="300"/>
        <v xml:space="preserve">  </v>
      </c>
      <c r="BN304" s="818" t="str">
        <f t="shared" si="268"/>
        <v xml:space="preserve">  </v>
      </c>
      <c r="BO304" s="942" t="str">
        <f t="shared" si="269"/>
        <v xml:space="preserve">  </v>
      </c>
      <c r="BP304" s="825">
        <f t="shared" si="288"/>
        <v>0.2207195511026864</v>
      </c>
      <c r="BQ304" s="138">
        <v>326.17268423557539</v>
      </c>
      <c r="BR304" s="141"/>
      <c r="BS304" s="161"/>
      <c r="BT304" s="818" t="str">
        <f t="shared" si="270"/>
        <v xml:space="preserve">  </v>
      </c>
      <c r="BU304" s="67">
        <v>892.2077424166971</v>
      </c>
      <c r="BV304" s="141"/>
      <c r="BW304" s="161"/>
      <c r="BX304" s="643" t="str">
        <f t="shared" si="271"/>
        <v xml:space="preserve">  </v>
      </c>
      <c r="BY304" s="85">
        <v>0.54993406299474445</v>
      </c>
      <c r="BZ304" s="85"/>
      <c r="CA304" s="197"/>
      <c r="CB304" s="197"/>
      <c r="CC304" s="643" t="str">
        <f t="shared" si="272"/>
        <v>&lt;MDL</v>
      </c>
      <c r="CD304" s="199">
        <v>1.7713455869649559</v>
      </c>
      <c r="CE304" s="197"/>
      <c r="CF304" s="197"/>
      <c r="CG304" s="818" t="str">
        <f t="shared" si="273"/>
        <v xml:space="preserve">  </v>
      </c>
      <c r="CH304" s="907" t="s">
        <v>2618</v>
      </c>
      <c r="CI304" s="87">
        <v>3.8774672576699971</v>
      </c>
      <c r="CJ304" s="141"/>
      <c r="CK304" s="141"/>
      <c r="CL304" s="643" t="str">
        <f t="shared" si="274"/>
        <v xml:space="preserve">  </v>
      </c>
      <c r="CM304" s="198">
        <v>14.217379944789988</v>
      </c>
      <c r="CN304" s="141"/>
      <c r="CO304" s="141"/>
      <c r="CP304" s="818" t="str">
        <f t="shared" si="275"/>
        <v xml:space="preserve">  </v>
      </c>
      <c r="CQ304" s="154">
        <f t="shared" si="301"/>
        <v>1.1887774314263331</v>
      </c>
      <c r="CR304" s="87">
        <f t="shared" si="302"/>
        <v>1.593505555811451</v>
      </c>
      <c r="CS304" s="141"/>
    </row>
    <row r="305" spans="1:97" ht="15" x14ac:dyDescent="0.25">
      <c r="A305" s="906" t="s">
        <v>2371</v>
      </c>
      <c r="B305" s="425" t="s">
        <v>1477</v>
      </c>
      <c r="C305" s="219" t="s">
        <v>599</v>
      </c>
      <c r="D305" s="18">
        <v>7</v>
      </c>
      <c r="E305" s="471"/>
      <c r="F305" s="472">
        <v>1</v>
      </c>
      <c r="G305" s="419">
        <v>11451800</v>
      </c>
      <c r="H305" s="419">
        <v>201412120050</v>
      </c>
      <c r="I305" s="419" t="s">
        <v>672</v>
      </c>
      <c r="J305" s="419"/>
      <c r="K305" s="911" t="s">
        <v>1691</v>
      </c>
      <c r="L305" s="414" t="s">
        <v>1692</v>
      </c>
      <c r="M305" s="219" t="s">
        <v>1055</v>
      </c>
      <c r="N305" s="219"/>
      <c r="O305" s="219"/>
      <c r="P305" s="332">
        <v>41985</v>
      </c>
      <c r="Q305" s="326">
        <v>3.4722222222222224E-2</v>
      </c>
      <c r="R305" s="219" t="s">
        <v>1013</v>
      </c>
      <c r="S305" s="9" t="s">
        <v>1013</v>
      </c>
      <c r="T305" s="556">
        <v>128.1</v>
      </c>
      <c r="U305" s="492">
        <v>187.20000000000002</v>
      </c>
      <c r="V305" s="136">
        <f t="shared" si="299"/>
        <v>59.100000000000023</v>
      </c>
      <c r="W305" s="9">
        <v>27.5</v>
      </c>
      <c r="X305" s="8">
        <f t="shared" si="286"/>
        <v>2149.0909090909099</v>
      </c>
      <c r="Y305" s="643" t="str">
        <f t="shared" si="262"/>
        <v xml:space="preserve">  </v>
      </c>
      <c r="Z305" s="9" t="s">
        <v>1013</v>
      </c>
      <c r="AA305" s="556">
        <v>132.9</v>
      </c>
      <c r="AB305" s="492">
        <v>206.5</v>
      </c>
      <c r="AC305" s="136">
        <v>73.599999999999994</v>
      </c>
      <c r="AD305" s="9">
        <v>31.5</v>
      </c>
      <c r="AE305" s="136">
        <f t="shared" si="285"/>
        <v>2336.5079365079364</v>
      </c>
      <c r="AF305" s="643" t="str">
        <f t="shared" si="263"/>
        <v xml:space="preserve">  </v>
      </c>
      <c r="AG305" s="9" t="s">
        <v>1013</v>
      </c>
      <c r="AH305" s="557">
        <v>125.4</v>
      </c>
      <c r="AI305" s="556">
        <v>194</v>
      </c>
      <c r="AJ305" s="492">
        <v>68.599999999999994</v>
      </c>
      <c r="AK305" s="136">
        <v>36.1</v>
      </c>
      <c r="AL305" s="136">
        <f t="shared" si="287"/>
        <v>1900.2770083102491</v>
      </c>
      <c r="AM305" s="643" t="str">
        <f t="shared" si="257"/>
        <v xml:space="preserve">  </v>
      </c>
      <c r="AN305" s="136">
        <f t="shared" si="289"/>
        <v>2128.6252846363654</v>
      </c>
      <c r="AO305" s="136">
        <f t="shared" si="290"/>
        <v>218.83438262140115</v>
      </c>
      <c r="AP305" s="136">
        <f t="shared" si="291"/>
        <v>10.280549808407672</v>
      </c>
      <c r="AQ305" s="535">
        <f t="shared" si="292"/>
        <v>3</v>
      </c>
      <c r="AR305" s="643" t="str">
        <f t="shared" si="264"/>
        <v xml:space="preserve">  </v>
      </c>
      <c r="AS305" s="535"/>
      <c r="AT305" s="86" t="s">
        <v>191</v>
      </c>
      <c r="AU305" s="86" t="s">
        <v>191</v>
      </c>
      <c r="AV305" s="86" t="s">
        <v>191</v>
      </c>
      <c r="AW305" s="161" t="str">
        <f t="shared" si="298"/>
        <v xml:space="preserve">  </v>
      </c>
      <c r="AX305" s="643" t="str">
        <f t="shared" si="265"/>
        <v xml:space="preserve">  </v>
      </c>
      <c r="AY305" s="86" t="s">
        <v>191</v>
      </c>
      <c r="AZ305" s="86" t="s">
        <v>191</v>
      </c>
      <c r="BA305" s="86" t="s">
        <v>191</v>
      </c>
      <c r="BB305" s="161"/>
      <c r="BC305" s="643" t="str">
        <f t="shared" si="266"/>
        <v xml:space="preserve">  </v>
      </c>
      <c r="BD305" s="801" t="s">
        <v>191</v>
      </c>
      <c r="BE305" s="141" t="s">
        <v>1013</v>
      </c>
      <c r="BF305" s="85">
        <v>16.126713994803179</v>
      </c>
      <c r="BG305" s="85"/>
      <c r="BH305" s="161"/>
      <c r="BI305" s="643" t="str">
        <f t="shared" si="267"/>
        <v xml:space="preserve">  </v>
      </c>
      <c r="BJ305" s="141" t="s">
        <v>1013</v>
      </c>
      <c r="BK305" s="85">
        <v>4.2414260124387322E-2</v>
      </c>
      <c r="BL305" s="85"/>
      <c r="BM305" s="161" t="str">
        <f t="shared" si="300"/>
        <v xml:space="preserve">  </v>
      </c>
      <c r="BN305" s="818" t="str">
        <f t="shared" si="268"/>
        <v xml:space="preserve">  </v>
      </c>
      <c r="BO305" s="942" t="str">
        <f t="shared" si="269"/>
        <v xml:space="preserve">  </v>
      </c>
      <c r="BP305" s="825">
        <f t="shared" si="288"/>
        <v>0.26300621526527529</v>
      </c>
      <c r="BQ305" s="138">
        <v>226.93811690585346</v>
      </c>
      <c r="BR305" s="141"/>
      <c r="BS305" s="161"/>
      <c r="BT305" s="818" t="str">
        <f t="shared" si="270"/>
        <v xml:space="preserve">  </v>
      </c>
      <c r="BU305" s="67">
        <v>487.7106439685798</v>
      </c>
      <c r="BV305" s="141"/>
      <c r="BW305" s="161"/>
      <c r="BX305" s="643" t="str">
        <f t="shared" si="271"/>
        <v xml:space="preserve">  </v>
      </c>
      <c r="BY305" s="85">
        <v>0.49979472169522648</v>
      </c>
      <c r="BZ305" s="85"/>
      <c r="CA305" s="197"/>
      <c r="CB305" s="197"/>
      <c r="CC305" s="643" t="str">
        <f t="shared" si="272"/>
        <v>&lt;MDL</v>
      </c>
      <c r="CD305" s="199">
        <v>1.1677743338656714</v>
      </c>
      <c r="CE305" s="197"/>
      <c r="CF305" s="197"/>
      <c r="CG305" s="818" t="str">
        <f t="shared" si="273"/>
        <v xml:space="preserve">  </v>
      </c>
      <c r="CH305" s="907" t="s">
        <v>2618</v>
      </c>
      <c r="CI305" s="87">
        <v>4.4392786047120545</v>
      </c>
      <c r="CJ305" s="141"/>
      <c r="CK305" s="141"/>
      <c r="CL305" s="643" t="str">
        <f t="shared" si="274"/>
        <v xml:space="preserve">  </v>
      </c>
      <c r="CM305" s="198">
        <v>8.4358590660179189</v>
      </c>
      <c r="CN305" s="141"/>
      <c r="CO305" s="141"/>
      <c r="CP305" s="818" t="str">
        <f t="shared" si="275"/>
        <v xml:space="preserve">  </v>
      </c>
      <c r="CQ305" s="154">
        <f t="shared" si="301"/>
        <v>1.9561626161521881</v>
      </c>
      <c r="CR305" s="87">
        <f t="shared" si="302"/>
        <v>1.7296852488955294</v>
      </c>
      <c r="CS305" s="141"/>
    </row>
    <row r="306" spans="1:97" ht="15" x14ac:dyDescent="0.25">
      <c r="A306" s="906" t="s">
        <v>2372</v>
      </c>
      <c r="B306" s="425" t="s">
        <v>1478</v>
      </c>
      <c r="C306" s="219" t="s">
        <v>599</v>
      </c>
      <c r="D306" s="219">
        <v>7</v>
      </c>
      <c r="E306" s="471">
        <v>1503030</v>
      </c>
      <c r="F306" s="472">
        <v>1</v>
      </c>
      <c r="G306" s="419">
        <v>11451800</v>
      </c>
      <c r="H306" s="419">
        <v>201412141300</v>
      </c>
      <c r="I306" s="419" t="s">
        <v>672</v>
      </c>
      <c r="J306" s="419"/>
      <c r="K306" s="911" t="s">
        <v>1691</v>
      </c>
      <c r="L306" s="414" t="s">
        <v>1692</v>
      </c>
      <c r="M306" s="219" t="s">
        <v>1055</v>
      </c>
      <c r="N306" s="219"/>
      <c r="O306" s="219"/>
      <c r="P306" s="332">
        <v>41987</v>
      </c>
      <c r="Q306" s="326">
        <v>0.54166666666666663</v>
      </c>
      <c r="R306" s="219" t="s">
        <v>1768</v>
      </c>
      <c r="S306" s="9" t="s">
        <v>1014</v>
      </c>
      <c r="T306" s="556">
        <v>124.9</v>
      </c>
      <c r="U306" s="492">
        <v>129.80000000000001</v>
      </c>
      <c r="V306" s="136">
        <f t="shared" si="299"/>
        <v>4.9000000000000057</v>
      </c>
      <c r="W306" s="9">
        <v>134</v>
      </c>
      <c r="X306" s="8">
        <f t="shared" si="286"/>
        <v>36.567164179104516</v>
      </c>
      <c r="Y306" s="643" t="str">
        <f t="shared" si="262"/>
        <v xml:space="preserve">  </v>
      </c>
      <c r="Z306" s="9" t="s">
        <v>1014</v>
      </c>
      <c r="AA306" s="556">
        <v>129.4</v>
      </c>
      <c r="AB306" s="492">
        <v>132</v>
      </c>
      <c r="AC306" s="136">
        <v>2.5999999999999943</v>
      </c>
      <c r="AD306" s="9">
        <v>136</v>
      </c>
      <c r="AE306" s="136">
        <f t="shared" si="285"/>
        <v>19.117647058823486</v>
      </c>
      <c r="AF306" s="643" t="str">
        <f t="shared" si="263"/>
        <v xml:space="preserve">  </v>
      </c>
      <c r="AG306" s="9" t="s">
        <v>1014</v>
      </c>
      <c r="AH306" s="557">
        <v>126.3</v>
      </c>
      <c r="AI306" s="556">
        <v>131.5</v>
      </c>
      <c r="AJ306" s="492">
        <v>5.2000000000000028</v>
      </c>
      <c r="AK306" s="136">
        <v>122</v>
      </c>
      <c r="AL306" s="136">
        <f t="shared" si="287"/>
        <v>42.622950819672155</v>
      </c>
      <c r="AM306" s="643" t="str">
        <f t="shared" si="257"/>
        <v xml:space="preserve">  </v>
      </c>
      <c r="AN306" s="136">
        <f t="shared" si="289"/>
        <v>32.769254019200055</v>
      </c>
      <c r="AO306" s="136">
        <f t="shared" si="290"/>
        <v>12.204217197734172</v>
      </c>
      <c r="AP306" s="136">
        <f t="shared" si="291"/>
        <v>37.242889907055918</v>
      </c>
      <c r="AQ306" s="535">
        <f t="shared" si="292"/>
        <v>3</v>
      </c>
      <c r="AR306" s="643" t="str">
        <f t="shared" si="264"/>
        <v xml:space="preserve">  </v>
      </c>
      <c r="AS306" s="535"/>
      <c r="AT306" s="86" t="s">
        <v>191</v>
      </c>
      <c r="AU306" s="86" t="s">
        <v>191</v>
      </c>
      <c r="AV306" s="86" t="s">
        <v>191</v>
      </c>
      <c r="AW306" s="161" t="str">
        <f t="shared" si="298"/>
        <v xml:space="preserve">  </v>
      </c>
      <c r="AX306" s="643" t="str">
        <f t="shared" si="265"/>
        <v xml:space="preserve">  </v>
      </c>
      <c r="AY306" s="86" t="s">
        <v>191</v>
      </c>
      <c r="AZ306" s="86" t="s">
        <v>191</v>
      </c>
      <c r="BA306" s="86" t="s">
        <v>191</v>
      </c>
      <c r="BB306" s="161"/>
      <c r="BC306" s="643" t="str">
        <f t="shared" si="266"/>
        <v xml:space="preserve">  </v>
      </c>
      <c r="BD306" s="801" t="s">
        <v>191</v>
      </c>
      <c r="BE306" s="141" t="s">
        <v>1014</v>
      </c>
      <c r="BF306" s="85">
        <v>8.1976478731121905</v>
      </c>
      <c r="BG306" s="85"/>
      <c r="BH306" s="161"/>
      <c r="BI306" s="643" t="str">
        <f t="shared" si="267"/>
        <v xml:space="preserve">  </v>
      </c>
      <c r="BJ306" s="141" t="s">
        <v>1014</v>
      </c>
      <c r="BK306" s="85">
        <v>5.0786052615510689E-2</v>
      </c>
      <c r="BL306" s="85"/>
      <c r="BM306" s="161" t="str">
        <f t="shared" si="300"/>
        <v xml:space="preserve">  </v>
      </c>
      <c r="BN306" s="818" t="str">
        <f t="shared" si="268"/>
        <v xml:space="preserve">  </v>
      </c>
      <c r="BO306" s="942" t="str">
        <f t="shared" si="269"/>
        <v xml:space="preserve">  </v>
      </c>
      <c r="BP306" s="825">
        <f t="shared" si="288"/>
        <v>0.61951981106783072</v>
      </c>
      <c r="BQ306" s="138">
        <v>388.28539223128985</v>
      </c>
      <c r="BR306" s="141"/>
      <c r="BS306" s="161"/>
      <c r="BT306" s="818" t="str">
        <f t="shared" si="270"/>
        <v xml:space="preserve">  </v>
      </c>
      <c r="BU306" s="67">
        <v>14.19849568606957</v>
      </c>
      <c r="BV306" s="141"/>
      <c r="BW306" s="161"/>
      <c r="BX306" s="643" t="str">
        <f t="shared" si="271"/>
        <v xml:space="preserve">  </v>
      </c>
      <c r="BY306" s="85">
        <v>2.4928276721264182</v>
      </c>
      <c r="BZ306" s="85"/>
      <c r="CA306" s="197"/>
      <c r="CB306" s="197"/>
      <c r="CC306" s="643" t="str">
        <f t="shared" si="272"/>
        <v xml:space="preserve">  </v>
      </c>
      <c r="CD306" s="199">
        <v>4.7656999614181364E-2</v>
      </c>
      <c r="CE306" s="197"/>
      <c r="CF306" s="197" t="s">
        <v>1033</v>
      </c>
      <c r="CG306" s="818" t="str">
        <f t="shared" si="273"/>
        <v>&lt;MDL</v>
      </c>
      <c r="CH306" s="781">
        <f t="shared" ref="CH306:CH334" si="303">BY306/BQ306*100</f>
        <v>0.64200913091304657</v>
      </c>
      <c r="CI306" s="87">
        <v>14.750616603015496</v>
      </c>
      <c r="CJ306" s="141"/>
      <c r="CK306" s="141"/>
      <c r="CL306" s="643" t="str">
        <f t="shared" si="274"/>
        <v xml:space="preserve">  </v>
      </c>
      <c r="CM306" s="198">
        <v>0.62871480603016916</v>
      </c>
      <c r="CN306" s="141"/>
      <c r="CO306" s="141"/>
      <c r="CP306" s="818" t="str">
        <f t="shared" si="275"/>
        <v xml:space="preserve">  </v>
      </c>
      <c r="CQ306" s="154">
        <f t="shared" si="301"/>
        <v>3.7989110324884439</v>
      </c>
      <c r="CR306" s="87">
        <f t="shared" si="302"/>
        <v>4.428038152288301</v>
      </c>
      <c r="CS306" s="141"/>
    </row>
    <row r="307" spans="1:97" ht="15" x14ac:dyDescent="0.25">
      <c r="A307" s="906" t="s">
        <v>2373</v>
      </c>
      <c r="B307" s="425" t="s">
        <v>1479</v>
      </c>
      <c r="C307" s="219" t="s">
        <v>600</v>
      </c>
      <c r="D307" s="310">
        <v>7</v>
      </c>
      <c r="E307" s="471">
        <v>1500622</v>
      </c>
      <c r="F307" s="472">
        <v>4</v>
      </c>
      <c r="G307" s="419">
        <v>11451800</v>
      </c>
      <c r="H307" s="419">
        <v>201412141301</v>
      </c>
      <c r="I307" s="419" t="s">
        <v>672</v>
      </c>
      <c r="J307" s="419"/>
      <c r="K307" s="911" t="s">
        <v>1691</v>
      </c>
      <c r="L307" s="414" t="s">
        <v>1692</v>
      </c>
      <c r="M307" s="219" t="s">
        <v>1055</v>
      </c>
      <c r="N307" s="219"/>
      <c r="O307" s="219" t="s">
        <v>45</v>
      </c>
      <c r="P307" s="332">
        <v>41987</v>
      </c>
      <c r="Q307" s="326">
        <v>0.54236111111111118</v>
      </c>
      <c r="R307" s="219" t="s">
        <v>1769</v>
      </c>
      <c r="S307" s="9" t="s">
        <v>1015</v>
      </c>
      <c r="T307" s="556">
        <v>127.9</v>
      </c>
      <c r="U307" s="492">
        <v>134.4</v>
      </c>
      <c r="V307" s="136">
        <f t="shared" si="299"/>
        <v>6.5</v>
      </c>
      <c r="W307" s="9">
        <v>148.80000000000001</v>
      </c>
      <c r="X307" s="8">
        <f t="shared" si="286"/>
        <v>43.682795698924728</v>
      </c>
      <c r="Y307" s="643" t="str">
        <f t="shared" si="262"/>
        <v xml:space="preserve">  </v>
      </c>
      <c r="Z307" s="9" t="s">
        <v>1015</v>
      </c>
      <c r="AA307" s="556">
        <v>130.5</v>
      </c>
      <c r="AB307" s="492">
        <v>133.89999999999998</v>
      </c>
      <c r="AC307" s="136">
        <v>3.3999999999999773</v>
      </c>
      <c r="AD307" s="9">
        <v>154.1</v>
      </c>
      <c r="AE307" s="136">
        <f t="shared" si="285"/>
        <v>22.063595068137428</v>
      </c>
      <c r="AF307" s="643" t="str">
        <f t="shared" si="263"/>
        <v xml:space="preserve">  </v>
      </c>
      <c r="AG307" s="9" t="s">
        <v>1015</v>
      </c>
      <c r="AH307" s="557">
        <v>128.4</v>
      </c>
      <c r="AI307" s="556">
        <v>134.6</v>
      </c>
      <c r="AJ307" s="492">
        <v>6.1999999999999886</v>
      </c>
      <c r="AK307" s="136">
        <v>132.80000000000001</v>
      </c>
      <c r="AL307" s="136">
        <f t="shared" si="287"/>
        <v>46.686746987951722</v>
      </c>
      <c r="AM307" s="643" t="str">
        <f t="shared" si="257"/>
        <v xml:space="preserve">  </v>
      </c>
      <c r="AN307" s="136">
        <f t="shared" si="289"/>
        <v>37.477712585004625</v>
      </c>
      <c r="AO307" s="136">
        <f t="shared" si="290"/>
        <v>13.43324960516092</v>
      </c>
      <c r="AP307" s="136">
        <f t="shared" si="291"/>
        <v>35.843301734844289</v>
      </c>
      <c r="AQ307" s="535">
        <f t="shared" si="292"/>
        <v>3</v>
      </c>
      <c r="AR307" s="643" t="str">
        <f t="shared" si="264"/>
        <v xml:space="preserve">  </v>
      </c>
      <c r="AS307" s="535"/>
      <c r="AT307" s="86" t="s">
        <v>191</v>
      </c>
      <c r="AU307" s="86" t="s">
        <v>191</v>
      </c>
      <c r="AV307" s="86" t="s">
        <v>191</v>
      </c>
      <c r="AW307" s="161" t="str">
        <f t="shared" si="298"/>
        <v xml:space="preserve">  </v>
      </c>
      <c r="AX307" s="643" t="str">
        <f t="shared" si="265"/>
        <v xml:space="preserve">  </v>
      </c>
      <c r="AY307" s="86" t="s">
        <v>191</v>
      </c>
      <c r="AZ307" s="86" t="s">
        <v>191</v>
      </c>
      <c r="BA307" s="86" t="s">
        <v>191</v>
      </c>
      <c r="BB307" s="161"/>
      <c r="BC307" s="643" t="str">
        <f t="shared" si="266"/>
        <v xml:space="preserve">  </v>
      </c>
      <c r="BD307" s="801" t="s">
        <v>191</v>
      </c>
      <c r="BE307" s="141" t="s">
        <v>1015</v>
      </c>
      <c r="BF307" s="85">
        <v>8.3211609475057955</v>
      </c>
      <c r="BG307" s="85"/>
      <c r="BH307" s="161"/>
      <c r="BI307" s="643" t="str">
        <f t="shared" si="267"/>
        <v xml:space="preserve">  </v>
      </c>
      <c r="BJ307" s="141" t="s">
        <v>1015</v>
      </c>
      <c r="BK307" s="85">
        <v>4.9054288188314005E-2</v>
      </c>
      <c r="BL307" s="85"/>
      <c r="BM307" s="161" t="str">
        <f t="shared" si="300"/>
        <v xml:space="preserve">  </v>
      </c>
      <c r="BN307" s="818" t="str">
        <f t="shared" si="268"/>
        <v xml:space="preserve">  </v>
      </c>
      <c r="BO307" s="942" t="str">
        <f t="shared" si="269"/>
        <v xml:space="preserve">  </v>
      </c>
      <c r="BP307" s="825">
        <f t="shared" si="288"/>
        <v>0.58951255116652501</v>
      </c>
      <c r="BQ307" s="138">
        <v>1639.6588861840912</v>
      </c>
      <c r="BR307" s="141"/>
      <c r="BS307" s="161"/>
      <c r="BT307" s="818" t="str">
        <f t="shared" si="270"/>
        <v xml:space="preserve">  </v>
      </c>
      <c r="BU307" s="67">
        <v>71.624884141106122</v>
      </c>
      <c r="BV307" s="141"/>
      <c r="BW307" s="161"/>
      <c r="BX307" s="643" t="str">
        <f t="shared" si="271"/>
        <v xml:space="preserve">  </v>
      </c>
      <c r="BY307" s="85">
        <v>1.8557825015323677</v>
      </c>
      <c r="BZ307" s="85"/>
      <c r="CA307" s="197"/>
      <c r="CB307" s="197"/>
      <c r="CC307" s="643" t="str">
        <f t="shared" si="272"/>
        <v xml:space="preserve">  </v>
      </c>
      <c r="CD307" s="199">
        <v>4.0945233648345396E-2</v>
      </c>
      <c r="CE307" s="197"/>
      <c r="CF307" s="197" t="s">
        <v>1033</v>
      </c>
      <c r="CG307" s="818" t="str">
        <f t="shared" si="273"/>
        <v>&lt;MDL</v>
      </c>
      <c r="CH307" s="781">
        <f t="shared" si="303"/>
        <v>0.11318101082910312</v>
      </c>
      <c r="CI307" s="87">
        <v>18.00602256682382</v>
      </c>
      <c r="CJ307" s="141"/>
      <c r="CK307" s="141"/>
      <c r="CL307" s="643" t="str">
        <f t="shared" si="274"/>
        <v xml:space="preserve">  </v>
      </c>
      <c r="CM307" s="198">
        <v>0.84064261983665256</v>
      </c>
      <c r="CN307" s="141"/>
      <c r="CO307" s="141"/>
      <c r="CP307" s="818" t="str">
        <f t="shared" si="275"/>
        <v xml:space="preserve">  </v>
      </c>
      <c r="CQ307" s="154">
        <f t="shared" si="301"/>
        <v>1.0981566177297082</v>
      </c>
      <c r="CR307" s="87">
        <f t="shared" si="302"/>
        <v>1.1736739680870223</v>
      </c>
      <c r="CS307" s="141"/>
    </row>
    <row r="308" spans="1:97" ht="30" x14ac:dyDescent="0.25">
      <c r="A308" s="906" t="s">
        <v>2374</v>
      </c>
      <c r="B308" s="425" t="s">
        <v>1480</v>
      </c>
      <c r="C308" s="219" t="s">
        <v>599</v>
      </c>
      <c r="D308" s="219">
        <v>9</v>
      </c>
      <c r="E308" s="471">
        <v>1503022</v>
      </c>
      <c r="F308" s="472">
        <v>1</v>
      </c>
      <c r="G308" s="419">
        <v>11452600</v>
      </c>
      <c r="H308" s="419">
        <v>201412201130</v>
      </c>
      <c r="I308" s="419" t="s">
        <v>672</v>
      </c>
      <c r="J308" s="419"/>
      <c r="K308" s="926" t="s">
        <v>2614</v>
      </c>
      <c r="L308" s="413" t="s">
        <v>1694</v>
      </c>
      <c r="M308" s="219"/>
      <c r="N308" s="219"/>
      <c r="O308" s="219"/>
      <c r="P308" s="332">
        <v>41993</v>
      </c>
      <c r="Q308" s="326">
        <v>0.47916666666666669</v>
      </c>
      <c r="R308" s="219" t="s">
        <v>1001</v>
      </c>
      <c r="S308" s="535" t="s">
        <v>1001</v>
      </c>
      <c r="T308" s="239">
        <v>124</v>
      </c>
      <c r="U308" s="492">
        <v>204.5</v>
      </c>
      <c r="V308" s="136">
        <f t="shared" si="299"/>
        <v>80.5</v>
      </c>
      <c r="W308" s="9">
        <v>60</v>
      </c>
      <c r="X308" s="8">
        <f t="shared" si="286"/>
        <v>1341.6666666666667</v>
      </c>
      <c r="Y308" s="643" t="str">
        <f t="shared" si="262"/>
        <v xml:space="preserve">  </v>
      </c>
      <c r="Z308" s="9"/>
      <c r="AA308" s="9">
        <v>126.3</v>
      </c>
      <c r="AB308" s="9">
        <v>217.79999999999998</v>
      </c>
      <c r="AC308" s="535">
        <v>91.499999999999986</v>
      </c>
      <c r="AD308" s="9">
        <v>68</v>
      </c>
      <c r="AE308" s="136">
        <f t="shared" ref="AE308:AE331" si="304">AC308/(AD308/1000)</f>
        <v>1345.5882352941173</v>
      </c>
      <c r="AF308" s="643" t="str">
        <f t="shared" si="263"/>
        <v xml:space="preserve">  </v>
      </c>
      <c r="AG308" s="9"/>
      <c r="AH308" s="558">
        <v>121.8</v>
      </c>
      <c r="AI308" s="559">
        <v>176.7</v>
      </c>
      <c r="AJ308" s="535">
        <v>54.899999999999991</v>
      </c>
      <c r="AK308" s="559">
        <v>60</v>
      </c>
      <c r="AL308" s="136">
        <f t="shared" si="287"/>
        <v>914.99999999999989</v>
      </c>
      <c r="AM308" s="643" t="str">
        <f t="shared" si="257"/>
        <v xml:space="preserve">  </v>
      </c>
      <c r="AN308" s="136">
        <v>1200.751633986928</v>
      </c>
      <c r="AO308" s="136">
        <v>247.47594210301463</v>
      </c>
      <c r="AP308" s="136">
        <v>20.610085807779026</v>
      </c>
      <c r="AQ308" s="535">
        <v>3</v>
      </c>
      <c r="AR308" s="643" t="str">
        <f t="shared" si="264"/>
        <v xml:space="preserve">  </v>
      </c>
      <c r="AS308" s="535" t="s">
        <v>1067</v>
      </c>
      <c r="AT308" s="86" t="s">
        <v>191</v>
      </c>
      <c r="AU308" s="86" t="s">
        <v>191</v>
      </c>
      <c r="AV308" s="86" t="s">
        <v>191</v>
      </c>
      <c r="AW308" s="161" t="str">
        <f t="shared" si="298"/>
        <v xml:space="preserve">  </v>
      </c>
      <c r="AX308" s="643" t="str">
        <f t="shared" si="265"/>
        <v xml:space="preserve">  </v>
      </c>
      <c r="AY308" s="86" t="s">
        <v>191</v>
      </c>
      <c r="AZ308" s="86" t="s">
        <v>191</v>
      </c>
      <c r="BA308" s="86" t="s">
        <v>191</v>
      </c>
      <c r="BB308" s="161"/>
      <c r="BC308" s="643" t="str">
        <f t="shared" si="266"/>
        <v xml:space="preserve">  </v>
      </c>
      <c r="BD308" s="801" t="s">
        <v>191</v>
      </c>
      <c r="BE308" s="141" t="s">
        <v>1001</v>
      </c>
      <c r="BF308" s="85">
        <v>11.941563232886804</v>
      </c>
      <c r="BG308" s="85"/>
      <c r="BH308" s="161"/>
      <c r="BI308" s="643" t="str">
        <f t="shared" si="267"/>
        <v xml:space="preserve">  </v>
      </c>
      <c r="BJ308" s="141" t="s">
        <v>1001</v>
      </c>
      <c r="BK308" s="85">
        <v>4.7061827912316848E-2</v>
      </c>
      <c r="BL308" s="85"/>
      <c r="BM308" s="161"/>
      <c r="BN308" s="818" t="str">
        <f t="shared" si="268"/>
        <v xml:space="preserve">  </v>
      </c>
      <c r="BO308" s="942" t="str">
        <f t="shared" si="269"/>
        <v xml:space="preserve">  </v>
      </c>
      <c r="BP308" s="825">
        <f t="shared" si="288"/>
        <v>0.39410106528356026</v>
      </c>
      <c r="BQ308" s="138">
        <v>393.95645289410379</v>
      </c>
      <c r="BR308" s="141"/>
      <c r="BS308" s="161"/>
      <c r="BT308" s="818" t="str">
        <f t="shared" si="270"/>
        <v xml:space="preserve">  </v>
      </c>
      <c r="BU308" s="67">
        <v>528.55824096625588</v>
      </c>
      <c r="BV308" s="141"/>
      <c r="BW308" s="161"/>
      <c r="BX308" s="643" t="str">
        <f t="shared" si="271"/>
        <v xml:space="preserve">  </v>
      </c>
      <c r="BY308" s="85">
        <v>0.58989220869753578</v>
      </c>
      <c r="BZ308" s="85"/>
      <c r="CA308" s="201" t="s">
        <v>1073</v>
      </c>
      <c r="CB308" s="197"/>
      <c r="CC308" s="643" t="str">
        <f t="shared" si="272"/>
        <v>&lt;MDL</v>
      </c>
      <c r="CD308" s="199">
        <v>0.79375201611506652</v>
      </c>
      <c r="CE308" s="197"/>
      <c r="CF308" s="197"/>
      <c r="CG308" s="818" t="str">
        <f t="shared" si="273"/>
        <v xml:space="preserve">  </v>
      </c>
      <c r="CH308" s="907" t="s">
        <v>2618</v>
      </c>
      <c r="CI308" s="87">
        <v>7.7207873883546974</v>
      </c>
      <c r="CJ308" s="141"/>
      <c r="CK308" s="141"/>
      <c r="CL308" s="643" t="str">
        <f t="shared" si="274"/>
        <v xml:space="preserve">  </v>
      </c>
      <c r="CM308" s="198">
        <v>7.0645204603445473</v>
      </c>
      <c r="CN308" s="141"/>
      <c r="CO308" s="141"/>
      <c r="CP308" s="818" t="str">
        <f t="shared" si="275"/>
        <v xml:space="preserve">  </v>
      </c>
      <c r="CQ308" s="154">
        <f t="shared" si="301"/>
        <v>1.9598073166807752</v>
      </c>
      <c r="CR308" s="87">
        <f t="shared" si="302"/>
        <v>1.3365642445437833</v>
      </c>
      <c r="CS308" s="141"/>
    </row>
    <row r="309" spans="1:97" ht="34.5" x14ac:dyDescent="0.25">
      <c r="A309" s="906" t="s">
        <v>2375</v>
      </c>
      <c r="B309" s="425" t="s">
        <v>1481</v>
      </c>
      <c r="C309" s="219" t="s">
        <v>599</v>
      </c>
      <c r="D309" s="219">
        <v>9</v>
      </c>
      <c r="E309" s="471">
        <v>1503021</v>
      </c>
      <c r="F309" s="472">
        <v>1</v>
      </c>
      <c r="G309" s="419">
        <v>11452900</v>
      </c>
      <c r="H309" s="419">
        <v>201412201350</v>
      </c>
      <c r="I309" s="419" t="s">
        <v>672</v>
      </c>
      <c r="J309" s="419"/>
      <c r="K309" s="926" t="s">
        <v>2616</v>
      </c>
      <c r="L309" s="415" t="s">
        <v>746</v>
      </c>
      <c r="M309" s="219"/>
      <c r="N309" s="219"/>
      <c r="O309" s="219"/>
      <c r="P309" s="332">
        <v>41993</v>
      </c>
      <c r="Q309" s="326">
        <v>0.57638888888888895</v>
      </c>
      <c r="R309" s="219" t="s">
        <v>1002</v>
      </c>
      <c r="S309" s="535" t="s">
        <v>1002</v>
      </c>
      <c r="T309" s="239">
        <v>123</v>
      </c>
      <c r="U309" s="492">
        <v>134.69999999999999</v>
      </c>
      <c r="V309" s="136">
        <f t="shared" si="299"/>
        <v>11.699999999999989</v>
      </c>
      <c r="W309" s="9">
        <v>103</v>
      </c>
      <c r="X309" s="8">
        <f t="shared" si="286"/>
        <v>113.59223300970864</v>
      </c>
      <c r="Y309" s="643" t="str">
        <f t="shared" si="262"/>
        <v xml:space="preserve">  </v>
      </c>
      <c r="Z309" s="9"/>
      <c r="AA309" s="9">
        <v>128.19999999999999</v>
      </c>
      <c r="AB309" s="9">
        <v>140</v>
      </c>
      <c r="AC309" s="535">
        <v>11.800000000000011</v>
      </c>
      <c r="AD309" s="9">
        <v>93</v>
      </c>
      <c r="AE309" s="136">
        <f t="shared" si="304"/>
        <v>126.88172043010765</v>
      </c>
      <c r="AF309" s="643" t="str">
        <f t="shared" si="263"/>
        <v xml:space="preserve">  </v>
      </c>
      <c r="AG309" s="9"/>
      <c r="AH309" s="558">
        <v>122.8</v>
      </c>
      <c r="AI309" s="559">
        <v>134.6</v>
      </c>
      <c r="AJ309" s="535">
        <v>11.799999999999997</v>
      </c>
      <c r="AK309" s="559">
        <v>95</v>
      </c>
      <c r="AL309" s="136">
        <f t="shared" ref="AL309:AL331" si="305">AJ309/(AK309/1000)</f>
        <v>124.21052631578944</v>
      </c>
      <c r="AM309" s="643" t="str">
        <f t="shared" si="257"/>
        <v xml:space="preserve">  </v>
      </c>
      <c r="AN309" s="136">
        <v>121.56149325186857</v>
      </c>
      <c r="AO309" s="136">
        <v>7.029626668930959</v>
      </c>
      <c r="AP309" s="136">
        <v>5.7827742000223452</v>
      </c>
      <c r="AQ309" s="535">
        <v>3</v>
      </c>
      <c r="AR309" s="643" t="str">
        <f t="shared" si="264"/>
        <v xml:space="preserve">  </v>
      </c>
      <c r="AS309" s="535" t="s">
        <v>1068</v>
      </c>
      <c r="AT309" s="86" t="s">
        <v>191</v>
      </c>
      <c r="AU309" s="86" t="s">
        <v>191</v>
      </c>
      <c r="AV309" s="86" t="s">
        <v>191</v>
      </c>
      <c r="AW309" s="161" t="str">
        <f t="shared" si="298"/>
        <v xml:space="preserve">  </v>
      </c>
      <c r="AX309" s="643" t="str">
        <f t="shared" si="265"/>
        <v xml:space="preserve">  </v>
      </c>
      <c r="AY309" s="86" t="s">
        <v>191</v>
      </c>
      <c r="AZ309" s="86" t="s">
        <v>191</v>
      </c>
      <c r="BA309" s="86" t="s">
        <v>191</v>
      </c>
      <c r="BB309" s="161"/>
      <c r="BC309" s="643" t="str">
        <f t="shared" si="266"/>
        <v xml:space="preserve">  </v>
      </c>
      <c r="BD309" s="801" t="s">
        <v>191</v>
      </c>
      <c r="BE309" s="141" t="s">
        <v>1002</v>
      </c>
      <c r="BF309" s="85">
        <v>9.7746232967343545</v>
      </c>
      <c r="BG309" s="85"/>
      <c r="BH309" s="161"/>
      <c r="BI309" s="643" t="str">
        <f t="shared" si="267"/>
        <v xml:space="preserve">  </v>
      </c>
      <c r="BJ309" s="141" t="s">
        <v>1002</v>
      </c>
      <c r="BK309" s="85">
        <v>5.9692550332110531E-2</v>
      </c>
      <c r="BL309" s="85"/>
      <c r="BM309" s="161"/>
      <c r="BN309" s="818" t="str">
        <f t="shared" si="268"/>
        <v xml:space="preserve">  </v>
      </c>
      <c r="BO309" s="942" t="str">
        <f t="shared" si="269"/>
        <v xml:space="preserve">  </v>
      </c>
      <c r="BP309" s="825">
        <f t="shared" ref="BP309:BP337" si="306">BK309/BF309*100</f>
        <v>0.61068901092130545</v>
      </c>
      <c r="BQ309" s="138">
        <v>282.97149801819711</v>
      </c>
      <c r="BR309" s="141"/>
      <c r="BS309" s="161"/>
      <c r="BT309" s="818" t="str">
        <f t="shared" si="270"/>
        <v xml:space="preserve">  </v>
      </c>
      <c r="BU309" s="67">
        <v>32.143364337989347</v>
      </c>
      <c r="BV309" s="141"/>
      <c r="BW309" s="161"/>
      <c r="BX309" s="643" t="str">
        <f t="shared" si="271"/>
        <v xml:space="preserve">  </v>
      </c>
      <c r="BY309" s="85">
        <v>0.90978021556935207</v>
      </c>
      <c r="BZ309" s="85"/>
      <c r="CA309" s="201" t="s">
        <v>1073</v>
      </c>
      <c r="CB309" s="197" t="s">
        <v>1032</v>
      </c>
      <c r="CC309" s="643" t="str">
        <f t="shared" si="272"/>
        <v xml:space="preserve">  </v>
      </c>
      <c r="CD309" s="199">
        <v>0.1154344789647138</v>
      </c>
      <c r="CE309" s="197"/>
      <c r="CF309" s="197" t="s">
        <v>1032</v>
      </c>
      <c r="CG309" s="818" t="str">
        <f t="shared" si="273"/>
        <v>E, &lt;RL</v>
      </c>
      <c r="CH309" s="781">
        <f t="shared" si="303"/>
        <v>0.32150948839053983</v>
      </c>
      <c r="CI309" s="87">
        <v>7.2049918848623689</v>
      </c>
      <c r="CJ309" s="141"/>
      <c r="CK309" s="141"/>
      <c r="CL309" s="643" t="str">
        <f t="shared" si="274"/>
        <v xml:space="preserve">  </v>
      </c>
      <c r="CM309" s="198">
        <v>0.89493583411974675</v>
      </c>
      <c r="CN309" s="141"/>
      <c r="CO309" s="141"/>
      <c r="CP309" s="818" t="str">
        <f t="shared" si="275"/>
        <v xml:space="preserve">  </v>
      </c>
      <c r="CQ309" s="154">
        <f t="shared" si="301"/>
        <v>2.5461899644744559</v>
      </c>
      <c r="CR309" s="87">
        <f t="shared" si="302"/>
        <v>2.7842008842305499</v>
      </c>
      <c r="CS309" s="141"/>
    </row>
    <row r="310" spans="1:97" ht="15" x14ac:dyDescent="0.25">
      <c r="A310" s="906" t="s">
        <v>2376</v>
      </c>
      <c r="B310" s="425" t="s">
        <v>1482</v>
      </c>
      <c r="C310" s="219" t="s">
        <v>599</v>
      </c>
      <c r="D310" s="219">
        <v>9</v>
      </c>
      <c r="E310" s="471">
        <v>1503020</v>
      </c>
      <c r="F310" s="472">
        <v>1</v>
      </c>
      <c r="G310" s="419">
        <v>384115121402501</v>
      </c>
      <c r="H310" s="419">
        <v>201412201430</v>
      </c>
      <c r="I310" s="419" t="s">
        <v>672</v>
      </c>
      <c r="J310" s="419"/>
      <c r="K310" s="911" t="s">
        <v>2617</v>
      </c>
      <c r="L310" s="415" t="s">
        <v>1716</v>
      </c>
      <c r="M310" s="219"/>
      <c r="N310" s="219"/>
      <c r="O310" s="219"/>
      <c r="P310" s="332">
        <v>41993</v>
      </c>
      <c r="Q310" s="326">
        <v>0.60416666666666663</v>
      </c>
      <c r="R310" s="219" t="s">
        <v>1003</v>
      </c>
      <c r="S310" s="535" t="s">
        <v>1003</v>
      </c>
      <c r="T310" s="239">
        <v>123.4</v>
      </c>
      <c r="U310" s="492">
        <v>135.80000000000001</v>
      </c>
      <c r="V310" s="136">
        <f t="shared" si="299"/>
        <v>12.400000000000006</v>
      </c>
      <c r="W310" s="9">
        <v>142</v>
      </c>
      <c r="X310" s="8">
        <f t="shared" si="286"/>
        <v>87.323943661971882</v>
      </c>
      <c r="Y310" s="643" t="str">
        <f t="shared" si="262"/>
        <v xml:space="preserve">  </v>
      </c>
      <c r="Z310" s="9"/>
      <c r="AA310" s="9">
        <v>125.4</v>
      </c>
      <c r="AB310" s="9">
        <v>138.4</v>
      </c>
      <c r="AC310" s="535">
        <v>13</v>
      </c>
      <c r="AD310" s="9">
        <v>138</v>
      </c>
      <c r="AE310" s="136">
        <f t="shared" si="304"/>
        <v>94.202898550724626</v>
      </c>
      <c r="AF310" s="643" t="str">
        <f t="shared" si="263"/>
        <v xml:space="preserve">  </v>
      </c>
      <c r="AG310" s="9"/>
      <c r="AH310" s="560">
        <v>127</v>
      </c>
      <c r="AI310" s="559">
        <v>140.30000000000001</v>
      </c>
      <c r="AJ310" s="535">
        <v>13.300000000000011</v>
      </c>
      <c r="AK310" s="561">
        <v>138</v>
      </c>
      <c r="AL310" s="136">
        <f t="shared" si="305"/>
        <v>96.376811594202977</v>
      </c>
      <c r="AM310" s="643" t="str">
        <f t="shared" si="257"/>
        <v xml:space="preserve">  </v>
      </c>
      <c r="AN310" s="136">
        <v>92.634551268966504</v>
      </c>
      <c r="AO310" s="136">
        <v>4.7258215525719036</v>
      </c>
      <c r="AP310" s="136">
        <v>5.1015754789488579</v>
      </c>
      <c r="AQ310" s="535">
        <v>3</v>
      </c>
      <c r="AR310" s="643" t="str">
        <f t="shared" si="264"/>
        <v xml:space="preserve">  </v>
      </c>
      <c r="AS310" s="535" t="s">
        <v>1069</v>
      </c>
      <c r="AT310" s="86" t="s">
        <v>191</v>
      </c>
      <c r="AU310" s="86" t="s">
        <v>191</v>
      </c>
      <c r="AV310" s="86" t="s">
        <v>191</v>
      </c>
      <c r="AW310" s="161" t="str">
        <f t="shared" si="298"/>
        <v xml:space="preserve">  </v>
      </c>
      <c r="AX310" s="643" t="str">
        <f t="shared" si="265"/>
        <v xml:space="preserve">  </v>
      </c>
      <c r="AY310" s="86" t="s">
        <v>191</v>
      </c>
      <c r="AZ310" s="86" t="s">
        <v>191</v>
      </c>
      <c r="BA310" s="86" t="s">
        <v>191</v>
      </c>
      <c r="BB310" s="161"/>
      <c r="BC310" s="643" t="str">
        <f t="shared" si="266"/>
        <v xml:space="preserve">  </v>
      </c>
      <c r="BD310" s="801" t="s">
        <v>191</v>
      </c>
      <c r="BE310" s="141" t="s">
        <v>1003</v>
      </c>
      <c r="BF310" s="85">
        <v>12.135507061464994</v>
      </c>
      <c r="BG310" s="85"/>
      <c r="BH310" s="161"/>
      <c r="BI310" s="643" t="str">
        <f t="shared" si="267"/>
        <v xml:space="preserve">  </v>
      </c>
      <c r="BJ310" s="141" t="s">
        <v>1003</v>
      </c>
      <c r="BK310" s="85">
        <v>6.8567377896006559E-2</v>
      </c>
      <c r="BL310" s="85">
        <v>6.9892873532865357E-4</v>
      </c>
      <c r="BM310" s="161"/>
      <c r="BN310" s="818" t="str">
        <f t="shared" si="268"/>
        <v xml:space="preserve">  </v>
      </c>
      <c r="BO310" s="942" t="str">
        <f t="shared" si="269"/>
        <v xml:space="preserve">  </v>
      </c>
      <c r="BP310" s="825">
        <f t="shared" si="306"/>
        <v>0.5650145276066374</v>
      </c>
      <c r="BQ310" s="138">
        <v>401.31766313949998</v>
      </c>
      <c r="BR310" s="141"/>
      <c r="BS310" s="161"/>
      <c r="BT310" s="818" t="str">
        <f t="shared" si="270"/>
        <v xml:space="preserve">  </v>
      </c>
      <c r="BU310" s="67">
        <v>35.044641006547906</v>
      </c>
      <c r="BV310" s="141"/>
      <c r="BW310" s="161"/>
      <c r="BX310" s="643" t="str">
        <f t="shared" si="271"/>
        <v xml:space="preserve">  </v>
      </c>
      <c r="BY310" s="85">
        <v>2.1207471495315731</v>
      </c>
      <c r="BZ310" s="85"/>
      <c r="CA310" s="201" t="s">
        <v>1073</v>
      </c>
      <c r="CB310" s="197"/>
      <c r="CC310" s="643" t="str">
        <f t="shared" si="272"/>
        <v xml:space="preserve">  </v>
      </c>
      <c r="CD310" s="199">
        <v>0.19978052857906098</v>
      </c>
      <c r="CE310" s="197"/>
      <c r="CF310" s="197"/>
      <c r="CG310" s="818" t="str">
        <f t="shared" si="273"/>
        <v xml:space="preserve">  </v>
      </c>
      <c r="CH310" s="781">
        <f t="shared" si="303"/>
        <v>0.52844600283501375</v>
      </c>
      <c r="CI310" s="87">
        <v>9.0597306948401819</v>
      </c>
      <c r="CJ310" s="141"/>
      <c r="CK310" s="141"/>
      <c r="CL310" s="643" t="str">
        <f t="shared" si="274"/>
        <v xml:space="preserve">  </v>
      </c>
      <c r="CM310" s="198">
        <v>0.8731479582708298</v>
      </c>
      <c r="CN310" s="141"/>
      <c r="CO310" s="141"/>
      <c r="CP310" s="818" t="str">
        <f t="shared" si="275"/>
        <v xml:space="preserve">  </v>
      </c>
      <c r="CQ310" s="154">
        <f t="shared" si="301"/>
        <v>2.2574961251309227</v>
      </c>
      <c r="CR310" s="87">
        <f t="shared" si="302"/>
        <v>2.4915306112215179</v>
      </c>
      <c r="CS310" s="141"/>
    </row>
    <row r="311" spans="1:97" ht="15" x14ac:dyDescent="0.25">
      <c r="A311" s="906" t="s">
        <v>2377</v>
      </c>
      <c r="B311" s="425" t="s">
        <v>1483</v>
      </c>
      <c r="C311" s="219" t="s">
        <v>599</v>
      </c>
      <c r="D311" s="219">
        <v>7</v>
      </c>
      <c r="E311" s="471">
        <v>1503019</v>
      </c>
      <c r="F311" s="472">
        <v>1</v>
      </c>
      <c r="G311" s="419">
        <v>11452800</v>
      </c>
      <c r="H311" s="419">
        <v>201412201500</v>
      </c>
      <c r="I311" s="419" t="s">
        <v>672</v>
      </c>
      <c r="J311" s="419"/>
      <c r="K311" s="911" t="s">
        <v>2615</v>
      </c>
      <c r="L311" s="415" t="s">
        <v>1696</v>
      </c>
      <c r="M311" s="219"/>
      <c r="N311" s="219"/>
      <c r="O311" s="219"/>
      <c r="P311" s="332">
        <v>41993</v>
      </c>
      <c r="Q311" s="326">
        <v>0.625</v>
      </c>
      <c r="R311" s="219" t="s">
        <v>1004</v>
      </c>
      <c r="S311" s="535" t="s">
        <v>1004</v>
      </c>
      <c r="T311" s="239">
        <v>125.9</v>
      </c>
      <c r="U311" s="492">
        <v>136.4</v>
      </c>
      <c r="V311" s="136">
        <f t="shared" si="299"/>
        <v>10.5</v>
      </c>
      <c r="W311" s="9">
        <v>131</v>
      </c>
      <c r="X311" s="8">
        <f t="shared" si="286"/>
        <v>80.152671755725194</v>
      </c>
      <c r="Y311" s="643" t="str">
        <f t="shared" si="262"/>
        <v xml:space="preserve">  </v>
      </c>
      <c r="Z311" s="9"/>
      <c r="AA311" s="9">
        <v>122.2</v>
      </c>
      <c r="AB311" s="9">
        <v>132.30000000000001</v>
      </c>
      <c r="AC311" s="535">
        <v>10.100000000000009</v>
      </c>
      <c r="AD311" s="9">
        <v>128</v>
      </c>
      <c r="AE311" s="136">
        <f t="shared" si="304"/>
        <v>78.906250000000071</v>
      </c>
      <c r="AF311" s="643" t="str">
        <f t="shared" si="263"/>
        <v xml:space="preserve">  </v>
      </c>
      <c r="AG311" s="9"/>
      <c r="AH311" s="136">
        <v>125.3</v>
      </c>
      <c r="AI311" s="559">
        <v>135.4</v>
      </c>
      <c r="AJ311" s="535">
        <v>10.100000000000009</v>
      </c>
      <c r="AK311" s="535">
        <v>128</v>
      </c>
      <c r="AL311" s="136">
        <f t="shared" si="305"/>
        <v>78.906250000000071</v>
      </c>
      <c r="AM311" s="643" t="str">
        <f t="shared" si="257"/>
        <v xml:space="preserve">  </v>
      </c>
      <c r="AN311" s="136">
        <v>79.321723918575117</v>
      </c>
      <c r="AO311" s="136">
        <v>0.71962193619170578</v>
      </c>
      <c r="AP311" s="136">
        <v>0.90721923407818017</v>
      </c>
      <c r="AQ311" s="535">
        <v>3</v>
      </c>
      <c r="AR311" s="643" t="str">
        <f t="shared" si="264"/>
        <v xml:space="preserve">  </v>
      </c>
      <c r="AS311" s="535"/>
      <c r="AT311" s="86" t="s">
        <v>191</v>
      </c>
      <c r="AU311" s="86" t="s">
        <v>191</v>
      </c>
      <c r="AV311" s="86" t="s">
        <v>191</v>
      </c>
      <c r="AW311" s="161" t="str">
        <f t="shared" si="298"/>
        <v xml:space="preserve">  </v>
      </c>
      <c r="AX311" s="643" t="str">
        <f t="shared" si="265"/>
        <v xml:space="preserve">  </v>
      </c>
      <c r="AY311" s="86" t="s">
        <v>191</v>
      </c>
      <c r="AZ311" s="86" t="s">
        <v>191</v>
      </c>
      <c r="BA311" s="86" t="s">
        <v>191</v>
      </c>
      <c r="BB311" s="161"/>
      <c r="BC311" s="643" t="str">
        <f t="shared" si="266"/>
        <v xml:space="preserve">  </v>
      </c>
      <c r="BD311" s="801" t="s">
        <v>191</v>
      </c>
      <c r="BE311" s="141" t="s">
        <v>1004</v>
      </c>
      <c r="BF311" s="85">
        <v>9.2750577261506333</v>
      </c>
      <c r="BG311" s="85"/>
      <c r="BH311" s="161"/>
      <c r="BI311" s="643" t="str">
        <f t="shared" si="267"/>
        <v xml:space="preserve">  </v>
      </c>
      <c r="BJ311" s="141" t="s">
        <v>1004</v>
      </c>
      <c r="BK311" s="85">
        <v>6.5801552927233484E-2</v>
      </c>
      <c r="BL311" s="85"/>
      <c r="BM311" s="161"/>
      <c r="BN311" s="818" t="str">
        <f t="shared" si="268"/>
        <v xml:space="preserve">  </v>
      </c>
      <c r="BO311" s="942" t="str">
        <f t="shared" si="269"/>
        <v xml:space="preserve">  </v>
      </c>
      <c r="BP311" s="825">
        <f t="shared" si="306"/>
        <v>0.70944628993207004</v>
      </c>
      <c r="BQ311" s="138">
        <v>316.67358915651545</v>
      </c>
      <c r="BR311" s="141"/>
      <c r="BS311" s="161"/>
      <c r="BT311" s="818" t="str">
        <f t="shared" si="270"/>
        <v xml:space="preserve">  </v>
      </c>
      <c r="BU311" s="67">
        <v>25.38223424536956</v>
      </c>
      <c r="BV311" s="141"/>
      <c r="BW311" s="161"/>
      <c r="BX311" s="643" t="str">
        <f t="shared" si="271"/>
        <v xml:space="preserve">  </v>
      </c>
      <c r="BY311" s="85">
        <v>0.92849516721427572</v>
      </c>
      <c r="BZ311" s="85"/>
      <c r="CA311" s="201" t="s">
        <v>1073</v>
      </c>
      <c r="CB311" s="197" t="s">
        <v>1032</v>
      </c>
      <c r="CC311" s="643" t="str">
        <f t="shared" si="272"/>
        <v xml:space="preserve">  </v>
      </c>
      <c r="CD311" s="199">
        <v>7.3264071788001428E-2</v>
      </c>
      <c r="CE311" s="197"/>
      <c r="CF311" s="197" t="s">
        <v>1032</v>
      </c>
      <c r="CG311" s="818" t="str">
        <f t="shared" si="273"/>
        <v>&lt;MDL</v>
      </c>
      <c r="CH311" s="781">
        <f t="shared" si="303"/>
        <v>0.29320259061938014</v>
      </c>
      <c r="CI311" s="87">
        <v>8.6599496449296591</v>
      </c>
      <c r="CJ311" s="141"/>
      <c r="CK311" s="141"/>
      <c r="CL311" s="643" t="str">
        <f t="shared" si="274"/>
        <v xml:space="preserve">  </v>
      </c>
      <c r="CM311" s="198">
        <v>0.68332415167023153</v>
      </c>
      <c r="CN311" s="141"/>
      <c r="CO311" s="141"/>
      <c r="CP311" s="818" t="str">
        <f t="shared" si="275"/>
        <v xml:space="preserve">  </v>
      </c>
      <c r="CQ311" s="154">
        <f t="shared" si="301"/>
        <v>2.7346611594595256</v>
      </c>
      <c r="CR311" s="87">
        <f t="shared" si="302"/>
        <v>2.6921355506554328</v>
      </c>
      <c r="CS311" s="141"/>
    </row>
    <row r="312" spans="1:97" ht="15" x14ac:dyDescent="0.25">
      <c r="A312" s="906" t="s">
        <v>2378</v>
      </c>
      <c r="B312" s="421" t="s">
        <v>1484</v>
      </c>
      <c r="C312" s="310" t="s">
        <v>600</v>
      </c>
      <c r="D312" s="310">
        <v>7</v>
      </c>
      <c r="E312" s="471">
        <v>1500623</v>
      </c>
      <c r="F312" s="472">
        <v>4</v>
      </c>
      <c r="G312" s="309">
        <v>11452800</v>
      </c>
      <c r="H312" s="309">
        <v>201412201501</v>
      </c>
      <c r="I312" s="419" t="s">
        <v>672</v>
      </c>
      <c r="J312" s="309"/>
      <c r="K312" s="911" t="s">
        <v>2615</v>
      </c>
      <c r="L312" s="415" t="s">
        <v>1696</v>
      </c>
      <c r="M312" s="310"/>
      <c r="N312" s="310"/>
      <c r="O312" s="310" t="s">
        <v>45</v>
      </c>
      <c r="P312" s="402">
        <v>41993</v>
      </c>
      <c r="Q312" s="327">
        <v>0.62569444444444444</v>
      </c>
      <c r="R312" s="310" t="s">
        <v>1064</v>
      </c>
      <c r="S312" s="536" t="s">
        <v>1064</v>
      </c>
      <c r="T312" s="370">
        <v>121.6</v>
      </c>
      <c r="U312" s="494">
        <v>133</v>
      </c>
      <c r="V312" s="311">
        <f t="shared" si="299"/>
        <v>11.400000000000006</v>
      </c>
      <c r="W312" s="352">
        <v>140</v>
      </c>
      <c r="X312" s="315">
        <f t="shared" si="286"/>
        <v>81.428571428571459</v>
      </c>
      <c r="Y312" s="643" t="str">
        <f t="shared" si="262"/>
        <v xml:space="preserve">  </v>
      </c>
      <c r="Z312" s="352"/>
      <c r="AA312" s="352">
        <v>122.4</v>
      </c>
      <c r="AB312" s="352">
        <v>133.6</v>
      </c>
      <c r="AC312" s="536">
        <v>11.199999999999989</v>
      </c>
      <c r="AD312" s="352">
        <v>134</v>
      </c>
      <c r="AE312" s="311">
        <f t="shared" si="304"/>
        <v>83.582089552238713</v>
      </c>
      <c r="AF312" s="643" t="str">
        <f t="shared" si="263"/>
        <v xml:space="preserve">  </v>
      </c>
      <c r="AG312" s="352"/>
      <c r="AH312" s="311">
        <v>125.5</v>
      </c>
      <c r="AI312" s="562">
        <v>136.69999999999999</v>
      </c>
      <c r="AJ312" s="536">
        <v>11.199999999999989</v>
      </c>
      <c r="AK312" s="536">
        <v>138</v>
      </c>
      <c r="AL312" s="311">
        <f t="shared" si="305"/>
        <v>81.159420289854978</v>
      </c>
      <c r="AM312" s="643" t="str">
        <f t="shared" si="257"/>
        <v xml:space="preserve">  </v>
      </c>
      <c r="AN312" s="311">
        <v>82.056693756888379</v>
      </c>
      <c r="AO312" s="311">
        <v>1.3278685300971793</v>
      </c>
      <c r="AP312" s="311">
        <v>1.6182330402334899</v>
      </c>
      <c r="AQ312" s="536">
        <v>3</v>
      </c>
      <c r="AR312" s="643" t="str">
        <f t="shared" si="264"/>
        <v xml:space="preserve">  </v>
      </c>
      <c r="AS312" s="670"/>
      <c r="AT312" s="272" t="s">
        <v>191</v>
      </c>
      <c r="AU312" s="272" t="s">
        <v>191</v>
      </c>
      <c r="AV312" s="272" t="s">
        <v>191</v>
      </c>
      <c r="AW312" s="161" t="str">
        <f t="shared" si="298"/>
        <v xml:space="preserve">  </v>
      </c>
      <c r="AX312" s="643" t="str">
        <f t="shared" si="265"/>
        <v xml:space="preserve">  </v>
      </c>
      <c r="AY312" s="272" t="s">
        <v>191</v>
      </c>
      <c r="AZ312" s="272" t="s">
        <v>191</v>
      </c>
      <c r="BA312" s="272" t="s">
        <v>191</v>
      </c>
      <c r="BB312" s="161"/>
      <c r="BC312" s="643" t="str">
        <f t="shared" si="266"/>
        <v xml:space="preserve">  </v>
      </c>
      <c r="BD312" s="802" t="s">
        <v>191</v>
      </c>
      <c r="BE312" s="195" t="s">
        <v>1005</v>
      </c>
      <c r="BF312" s="312">
        <v>7.8579717506723199</v>
      </c>
      <c r="BG312" s="312"/>
      <c r="BH312" s="161"/>
      <c r="BI312" s="643" t="str">
        <f t="shared" si="267"/>
        <v xml:space="preserve">  </v>
      </c>
      <c r="BJ312" s="195" t="s">
        <v>1005</v>
      </c>
      <c r="BK312" s="312">
        <v>6.1180374639801235E-2</v>
      </c>
      <c r="BL312" s="312"/>
      <c r="BM312" s="161"/>
      <c r="BN312" s="818" t="str">
        <f t="shared" si="268"/>
        <v xml:space="preserve">  </v>
      </c>
      <c r="BO312" s="942" t="str">
        <f t="shared" si="269"/>
        <v xml:space="preserve">  </v>
      </c>
      <c r="BP312" s="846">
        <f t="shared" si="306"/>
        <v>0.77857717717764396</v>
      </c>
      <c r="BQ312" s="317">
        <v>320.82065497038445</v>
      </c>
      <c r="BR312" s="195"/>
      <c r="BS312" s="161"/>
      <c r="BT312" s="818" t="str">
        <f t="shared" si="270"/>
        <v xml:space="preserve">  </v>
      </c>
      <c r="BU312" s="67">
        <v>26.12396761901703</v>
      </c>
      <c r="BV312" s="195"/>
      <c r="BW312" s="161"/>
      <c r="BX312" s="643" t="str">
        <f t="shared" si="271"/>
        <v xml:space="preserve">  </v>
      </c>
      <c r="BY312" s="85">
        <v>0.90397179768160774</v>
      </c>
      <c r="BZ312" s="312"/>
      <c r="CA312" s="480" t="s">
        <v>1073</v>
      </c>
      <c r="CB312" s="196" t="s">
        <v>1032</v>
      </c>
      <c r="CC312" s="643" t="str">
        <f t="shared" si="272"/>
        <v xml:space="preserve">  </v>
      </c>
      <c r="CD312" s="313">
        <v>7.5555851746522351E-2</v>
      </c>
      <c r="CE312" s="196"/>
      <c r="CF312" s="196" t="s">
        <v>1032</v>
      </c>
      <c r="CG312" s="818" t="str">
        <f t="shared" si="273"/>
        <v>&lt;MDL</v>
      </c>
      <c r="CH312" s="789">
        <f t="shared" si="303"/>
        <v>0.28176857807520378</v>
      </c>
      <c r="CI312" s="269">
        <v>10.539984916871513</v>
      </c>
      <c r="CJ312" s="195"/>
      <c r="CK312" s="195"/>
      <c r="CL312" s="643" t="str">
        <f t="shared" si="274"/>
        <v xml:space="preserve">  </v>
      </c>
      <c r="CM312" s="312">
        <v>0.85541906571710735</v>
      </c>
      <c r="CN312" s="195"/>
      <c r="CO312" s="195"/>
      <c r="CP312" s="818" t="str">
        <f t="shared" si="275"/>
        <v xml:space="preserve">  </v>
      </c>
      <c r="CQ312" s="269">
        <f t="shared" si="301"/>
        <v>3.2853199298668838</v>
      </c>
      <c r="CR312" s="269">
        <f t="shared" si="302"/>
        <v>3.2744607488121451</v>
      </c>
      <c r="CS312" s="195"/>
    </row>
    <row r="313" spans="1:97" ht="34.5" x14ac:dyDescent="0.25">
      <c r="A313" s="906" t="s">
        <v>2379</v>
      </c>
      <c r="B313" s="425" t="s">
        <v>1485</v>
      </c>
      <c r="C313" s="219" t="s">
        <v>599</v>
      </c>
      <c r="D313" s="219">
        <v>9</v>
      </c>
      <c r="E313" s="471">
        <v>1503017</v>
      </c>
      <c r="F313" s="472">
        <v>1</v>
      </c>
      <c r="G313" s="419">
        <v>11452900</v>
      </c>
      <c r="H313" s="419">
        <v>201501161230</v>
      </c>
      <c r="I313" s="419" t="s">
        <v>672</v>
      </c>
      <c r="J313" s="419"/>
      <c r="K313" s="926" t="s">
        <v>2616</v>
      </c>
      <c r="L313" s="415" t="s">
        <v>746</v>
      </c>
      <c r="M313" s="219"/>
      <c r="N313" s="219"/>
      <c r="O313" s="219"/>
      <c r="P313" s="332">
        <v>42020</v>
      </c>
      <c r="Q313" s="326">
        <v>0.52083333333333337</v>
      </c>
      <c r="R313" s="219" t="s">
        <v>1036</v>
      </c>
      <c r="S313" s="535" t="s">
        <v>1036</v>
      </c>
      <c r="T313" s="239">
        <v>126.1</v>
      </c>
      <c r="U313" s="492">
        <v>128.1</v>
      </c>
      <c r="V313" s="136">
        <f t="shared" si="299"/>
        <v>2</v>
      </c>
      <c r="W313" s="9">
        <v>140</v>
      </c>
      <c r="X313" s="8">
        <f t="shared" si="286"/>
        <v>14.285714285714285</v>
      </c>
      <c r="Y313" s="643" t="str">
        <f t="shared" si="262"/>
        <v xml:space="preserve">  </v>
      </c>
      <c r="Z313" s="9"/>
      <c r="AA313" s="9">
        <v>127</v>
      </c>
      <c r="AB313" s="9">
        <v>129.80000000000001</v>
      </c>
      <c r="AC313" s="535">
        <v>2.8000000000000114</v>
      </c>
      <c r="AD313" s="9">
        <v>200</v>
      </c>
      <c r="AE313" s="136">
        <f t="shared" si="304"/>
        <v>14.000000000000057</v>
      </c>
      <c r="AF313" s="643" t="str">
        <f t="shared" si="263"/>
        <v xml:space="preserve">  </v>
      </c>
      <c r="AG313" s="9"/>
      <c r="AH313" s="136">
        <v>124.6</v>
      </c>
      <c r="AI313" s="559">
        <v>126.8</v>
      </c>
      <c r="AJ313" s="535">
        <v>2.2000000000000028</v>
      </c>
      <c r="AK313" s="535">
        <v>138</v>
      </c>
      <c r="AL313" s="136">
        <f t="shared" si="305"/>
        <v>15.942028985507266</v>
      </c>
      <c r="AM313" s="643" t="str">
        <f t="shared" si="257"/>
        <v xml:space="preserve">  </v>
      </c>
      <c r="AN313" s="136">
        <v>14.742581090407201</v>
      </c>
      <c r="AO313" s="136">
        <v>1.0485297339895885</v>
      </c>
      <c r="AP313" s="136">
        <v>7.1122534619928439</v>
      </c>
      <c r="AQ313" s="535">
        <v>3</v>
      </c>
      <c r="AR313" s="643" t="str">
        <f t="shared" si="264"/>
        <v xml:space="preserve">  </v>
      </c>
      <c r="AS313" s="535"/>
      <c r="AT313" s="86" t="s">
        <v>191</v>
      </c>
      <c r="AU313" s="86" t="s">
        <v>191</v>
      </c>
      <c r="AV313" s="86" t="s">
        <v>191</v>
      </c>
      <c r="AW313" s="161" t="str">
        <f t="shared" si="298"/>
        <v xml:space="preserve">  </v>
      </c>
      <c r="AX313" s="643" t="str">
        <f t="shared" si="265"/>
        <v xml:space="preserve">  </v>
      </c>
      <c r="AY313" s="86" t="s">
        <v>191</v>
      </c>
      <c r="AZ313" s="86" t="s">
        <v>191</v>
      </c>
      <c r="BA313" s="86" t="s">
        <v>191</v>
      </c>
      <c r="BB313" s="161"/>
      <c r="BC313" s="643" t="str">
        <f t="shared" si="266"/>
        <v xml:space="preserve">  </v>
      </c>
      <c r="BD313" s="801" t="s">
        <v>191</v>
      </c>
      <c r="BE313" s="141" t="s">
        <v>1036</v>
      </c>
      <c r="BF313" s="85">
        <v>5.0331491815531768</v>
      </c>
      <c r="BG313" s="85"/>
      <c r="BH313" s="81"/>
      <c r="BI313" s="643" t="str">
        <f t="shared" si="267"/>
        <v xml:space="preserve">  </v>
      </c>
      <c r="BJ313" s="141" t="s">
        <v>1036</v>
      </c>
      <c r="BK313" s="199">
        <v>9.7219223951737127E-2</v>
      </c>
      <c r="BL313" s="199"/>
      <c r="BM313" s="161" t="s">
        <v>1072</v>
      </c>
      <c r="BN313" s="818" t="str">
        <f t="shared" si="268"/>
        <v xml:space="preserve">  </v>
      </c>
      <c r="BO313" s="942" t="str">
        <f t="shared" si="269"/>
        <v xml:space="preserve">  </v>
      </c>
      <c r="BP313" s="825">
        <f t="shared" si="306"/>
        <v>1.931578430221222</v>
      </c>
      <c r="BQ313" s="138">
        <v>321.98741027273161</v>
      </c>
      <c r="BR313" s="141"/>
      <c r="BS313" s="161"/>
      <c r="BT313" s="818" t="str">
        <f t="shared" si="270"/>
        <v xml:space="preserve">  </v>
      </c>
      <c r="BU313" s="67">
        <v>4.5998201467533084</v>
      </c>
      <c r="BV313" s="141"/>
      <c r="BW313" s="161"/>
      <c r="BX313" s="643" t="str">
        <f t="shared" si="271"/>
        <v xml:space="preserve">  </v>
      </c>
      <c r="BY313" s="85">
        <v>25.070900387975801</v>
      </c>
      <c r="BZ313" s="85"/>
      <c r="CA313" s="201" t="s">
        <v>1073</v>
      </c>
      <c r="CB313" s="197"/>
      <c r="CC313" s="643" t="str">
        <f t="shared" si="272"/>
        <v xml:space="preserve">  </v>
      </c>
      <c r="CD313" s="199">
        <v>0.35099260543166083</v>
      </c>
      <c r="CE313" s="197"/>
      <c r="CF313" s="197"/>
      <c r="CG313" s="818" t="str">
        <f t="shared" si="273"/>
        <v xml:space="preserve">  </v>
      </c>
      <c r="CH313" s="781">
        <f t="shared" si="303"/>
        <v>7.7862983421432856</v>
      </c>
      <c r="CI313" s="87">
        <v>13.623042210030789</v>
      </c>
      <c r="CJ313" s="141"/>
      <c r="CK313" s="141"/>
      <c r="CL313" s="643" t="str">
        <f t="shared" si="274"/>
        <v xml:space="preserve">  </v>
      </c>
      <c r="CM313" s="198">
        <v>0.2171789337830998</v>
      </c>
      <c r="CN313" s="141"/>
      <c r="CO313" s="141"/>
      <c r="CP313" s="818" t="str">
        <f t="shared" si="275"/>
        <v xml:space="preserve">  </v>
      </c>
      <c r="CQ313" s="154">
        <f t="shared" si="301"/>
        <v>4.2309238732320997</v>
      </c>
      <c r="CR313" s="87">
        <f t="shared" si="302"/>
        <v>4.721465771577857</v>
      </c>
      <c r="CS313" s="141"/>
    </row>
    <row r="314" spans="1:97" ht="30" x14ac:dyDescent="0.25">
      <c r="A314" s="906" t="s">
        <v>2380</v>
      </c>
      <c r="B314" s="425" t="s">
        <v>1486</v>
      </c>
      <c r="C314" s="219" t="s">
        <v>599</v>
      </c>
      <c r="D314" s="219">
        <v>9</v>
      </c>
      <c r="E314" s="471">
        <v>1503016</v>
      </c>
      <c r="F314" s="472">
        <v>1</v>
      </c>
      <c r="G314" s="419">
        <v>11452600</v>
      </c>
      <c r="H314" s="419">
        <v>201501161430</v>
      </c>
      <c r="I314" s="419" t="s">
        <v>672</v>
      </c>
      <c r="J314" s="419"/>
      <c r="K314" s="926" t="s">
        <v>2614</v>
      </c>
      <c r="L314" s="413" t="s">
        <v>1694</v>
      </c>
      <c r="M314" s="219"/>
      <c r="N314" s="219"/>
      <c r="O314" s="219"/>
      <c r="P314" s="332">
        <v>42020</v>
      </c>
      <c r="Q314" s="326">
        <v>0.60416666666666663</v>
      </c>
      <c r="R314" s="219" t="s">
        <v>1037</v>
      </c>
      <c r="S314" s="535" t="s">
        <v>1037</v>
      </c>
      <c r="T314" s="239">
        <v>126.1</v>
      </c>
      <c r="U314" s="492">
        <v>127.6</v>
      </c>
      <c r="V314" s="136">
        <f t="shared" si="299"/>
        <v>1.5</v>
      </c>
      <c r="W314" s="9">
        <v>278</v>
      </c>
      <c r="X314" s="8">
        <f t="shared" si="286"/>
        <v>5.3956834532374094</v>
      </c>
      <c r="Y314" s="643" t="str">
        <f t="shared" si="262"/>
        <v xml:space="preserve">  </v>
      </c>
      <c r="Z314" s="9"/>
      <c r="AA314" s="9">
        <v>125.9</v>
      </c>
      <c r="AB314" s="9">
        <v>127.1</v>
      </c>
      <c r="AC314" s="535">
        <v>1.1999999999999886</v>
      </c>
      <c r="AD314" s="9">
        <v>270</v>
      </c>
      <c r="AE314" s="136">
        <f t="shared" si="304"/>
        <v>4.444444444444402</v>
      </c>
      <c r="AF314" s="643" t="str">
        <f t="shared" si="263"/>
        <v>E, &lt;RL</v>
      </c>
      <c r="AG314" s="9"/>
      <c r="AH314" s="136">
        <v>126.3</v>
      </c>
      <c r="AI314" s="559">
        <v>127.8</v>
      </c>
      <c r="AJ314" s="535">
        <v>1.5</v>
      </c>
      <c r="AK314" s="535">
        <v>290</v>
      </c>
      <c r="AL314" s="136">
        <f t="shared" si="305"/>
        <v>5.1724137931034484</v>
      </c>
      <c r="AM314" s="643" t="str">
        <f t="shared" si="257"/>
        <v xml:space="preserve">  </v>
      </c>
      <c r="AN314" s="136">
        <v>5.004180563595086</v>
      </c>
      <c r="AO314" s="136">
        <v>0.49743414397836189</v>
      </c>
      <c r="AP314" s="136">
        <v>9.9403716084336686</v>
      </c>
      <c r="AQ314" s="535">
        <v>3</v>
      </c>
      <c r="AR314" s="643" t="str">
        <f t="shared" si="264"/>
        <v xml:space="preserve">  </v>
      </c>
      <c r="AS314" s="535"/>
      <c r="AT314" s="86" t="s">
        <v>191</v>
      </c>
      <c r="AU314" s="86" t="s">
        <v>191</v>
      </c>
      <c r="AV314" s="86" t="s">
        <v>191</v>
      </c>
      <c r="AW314" s="161" t="str">
        <f t="shared" si="298"/>
        <v xml:space="preserve">  </v>
      </c>
      <c r="AX314" s="643" t="str">
        <f t="shared" si="265"/>
        <v xml:space="preserve">  </v>
      </c>
      <c r="AY314" s="86" t="s">
        <v>191</v>
      </c>
      <c r="AZ314" s="86" t="s">
        <v>191</v>
      </c>
      <c r="BA314" s="86" t="s">
        <v>191</v>
      </c>
      <c r="BB314" s="161"/>
      <c r="BC314" s="643" t="str">
        <f t="shared" si="266"/>
        <v xml:space="preserve">  </v>
      </c>
      <c r="BD314" s="801" t="s">
        <v>191</v>
      </c>
      <c r="BE314" s="141" t="s">
        <v>1037</v>
      </c>
      <c r="BF314" s="85">
        <v>1.949421241858097</v>
      </c>
      <c r="BG314" s="85"/>
      <c r="BH314" s="81"/>
      <c r="BI314" s="643" t="str">
        <f t="shared" si="267"/>
        <v xml:space="preserve">  </v>
      </c>
      <c r="BJ314" s="141" t="s">
        <v>1037</v>
      </c>
      <c r="BK314" s="199">
        <v>4.4046919575606337E-2</v>
      </c>
      <c r="BL314" s="199"/>
      <c r="BM314" s="161" t="s">
        <v>1072</v>
      </c>
      <c r="BN314" s="818" t="str">
        <f t="shared" si="268"/>
        <v xml:space="preserve">  </v>
      </c>
      <c r="BO314" s="942" t="str">
        <f t="shared" si="269"/>
        <v xml:space="preserve">  </v>
      </c>
      <c r="BP314" s="825">
        <f t="shared" si="306"/>
        <v>2.2594870020818525</v>
      </c>
      <c r="BQ314" s="138">
        <v>246.91636284563697</v>
      </c>
      <c r="BR314" s="141"/>
      <c r="BS314" s="161"/>
      <c r="BT314" s="818" t="str">
        <f t="shared" si="270"/>
        <v xml:space="preserve">  </v>
      </c>
      <c r="BU314" s="67">
        <v>1.3322825333397676</v>
      </c>
      <c r="BV314" s="141"/>
      <c r="BW314" s="161"/>
      <c r="BX314" s="643" t="str">
        <f t="shared" si="271"/>
        <v>E, &lt;RL</v>
      </c>
      <c r="BY314" s="85">
        <v>3.6854513697053712</v>
      </c>
      <c r="BZ314" s="85"/>
      <c r="CA314" s="201" t="s">
        <v>1073</v>
      </c>
      <c r="CB314" s="197" t="s">
        <v>1033</v>
      </c>
      <c r="CC314" s="643" t="str">
        <f t="shared" si="272"/>
        <v xml:space="preserve">  </v>
      </c>
      <c r="CD314" s="199">
        <v>1.6379783865356917E-2</v>
      </c>
      <c r="CE314" s="197"/>
      <c r="CF314" s="197" t="s">
        <v>1033</v>
      </c>
      <c r="CG314" s="818" t="str">
        <f t="shared" si="273"/>
        <v>&lt;MDL</v>
      </c>
      <c r="CH314" s="781">
        <f t="shared" si="303"/>
        <v>1.4925909839395213</v>
      </c>
      <c r="CI314" s="87">
        <v>39.553159287354752</v>
      </c>
      <c r="CJ314" s="141"/>
      <c r="CK314" s="141"/>
      <c r="CL314" s="643" t="str">
        <f t="shared" si="274"/>
        <v xml:space="preserve">  </v>
      </c>
      <c r="CM314" s="198">
        <v>0.20458530665873148</v>
      </c>
      <c r="CN314" s="141"/>
      <c r="CO314" s="141"/>
      <c r="CP314" s="818" t="str">
        <f t="shared" si="275"/>
        <v xml:space="preserve">  </v>
      </c>
      <c r="CQ314" s="154">
        <f t="shared" si="301"/>
        <v>16.018848986562276</v>
      </c>
      <c r="CR314" s="87">
        <f t="shared" si="302"/>
        <v>15.356000062980392</v>
      </c>
      <c r="CS314" s="141"/>
    </row>
    <row r="315" spans="1:97" ht="34.5" x14ac:dyDescent="0.25">
      <c r="A315" s="906" t="s">
        <v>2381</v>
      </c>
      <c r="B315" s="425" t="s">
        <v>1487</v>
      </c>
      <c r="C315" s="219" t="s">
        <v>599</v>
      </c>
      <c r="D315" s="219">
        <v>9</v>
      </c>
      <c r="E315" s="471">
        <v>1503015</v>
      </c>
      <c r="F315" s="472">
        <v>1</v>
      </c>
      <c r="G315" s="419">
        <v>11452900</v>
      </c>
      <c r="H315" s="419">
        <v>201501291050</v>
      </c>
      <c r="I315" s="419" t="s">
        <v>672</v>
      </c>
      <c r="J315" s="419"/>
      <c r="K315" s="926" t="s">
        <v>2616</v>
      </c>
      <c r="L315" s="415" t="s">
        <v>746</v>
      </c>
      <c r="M315" s="219"/>
      <c r="N315" s="219"/>
      <c r="O315" s="219"/>
      <c r="P315" s="332">
        <v>42033</v>
      </c>
      <c r="Q315" s="326">
        <v>0.4513888888888889</v>
      </c>
      <c r="R315" s="219" t="s">
        <v>1038</v>
      </c>
      <c r="S315" s="535" t="s">
        <v>1038</v>
      </c>
      <c r="T315" s="239">
        <v>125.9</v>
      </c>
      <c r="U315" s="492">
        <v>138.6</v>
      </c>
      <c r="V315" s="136">
        <f t="shared" si="299"/>
        <v>12.699999999999989</v>
      </c>
      <c r="W315" s="9">
        <v>88</v>
      </c>
      <c r="X315" s="8">
        <f t="shared" si="286"/>
        <v>144.3181818181817</v>
      </c>
      <c r="Y315" s="643" t="str">
        <f t="shared" si="262"/>
        <v xml:space="preserve">  </v>
      </c>
      <c r="Z315" s="9"/>
      <c r="AA315" s="9">
        <v>126.7</v>
      </c>
      <c r="AB315" s="9">
        <v>139.69999999999999</v>
      </c>
      <c r="AC315" s="535">
        <v>12.999999999999986</v>
      </c>
      <c r="AD315" s="9">
        <v>84</v>
      </c>
      <c r="AE315" s="136">
        <f t="shared" si="304"/>
        <v>154.76190476190459</v>
      </c>
      <c r="AF315" s="643" t="str">
        <f t="shared" si="263"/>
        <v xml:space="preserve">  </v>
      </c>
      <c r="AG315" s="9"/>
      <c r="AH315" s="136">
        <v>128.30000000000001</v>
      </c>
      <c r="AI315" s="559">
        <v>142.19999999999999</v>
      </c>
      <c r="AJ315" s="535">
        <v>13.899999999999977</v>
      </c>
      <c r="AK315" s="535">
        <v>86</v>
      </c>
      <c r="AL315" s="136">
        <f t="shared" si="305"/>
        <v>161.62790697674393</v>
      </c>
      <c r="AM315" s="643" t="str">
        <f t="shared" si="257"/>
        <v xml:space="preserve">  </v>
      </c>
      <c r="AN315" s="136">
        <v>153.56933118561008</v>
      </c>
      <c r="AO315" s="136">
        <v>8.7162675536835987</v>
      </c>
      <c r="AP315" s="136">
        <v>5.6757866211898564</v>
      </c>
      <c r="AQ315" s="535">
        <v>3</v>
      </c>
      <c r="AR315" s="643" t="str">
        <f t="shared" si="264"/>
        <v xml:space="preserve">  </v>
      </c>
      <c r="AS315" s="535"/>
      <c r="AT315" s="86" t="s">
        <v>191</v>
      </c>
      <c r="AU315" s="86" t="s">
        <v>191</v>
      </c>
      <c r="AV315" s="86" t="s">
        <v>191</v>
      </c>
      <c r="AW315" s="161" t="str">
        <f t="shared" si="298"/>
        <v xml:space="preserve">  </v>
      </c>
      <c r="AX315" s="643" t="str">
        <f t="shared" si="265"/>
        <v xml:space="preserve">  </v>
      </c>
      <c r="AY315" s="86" t="s">
        <v>191</v>
      </c>
      <c r="AZ315" s="86" t="s">
        <v>191</v>
      </c>
      <c r="BA315" s="86" t="s">
        <v>191</v>
      </c>
      <c r="BB315" s="161"/>
      <c r="BC315" s="643" t="str">
        <f t="shared" si="266"/>
        <v xml:space="preserve">  </v>
      </c>
      <c r="BD315" s="801" t="s">
        <v>191</v>
      </c>
      <c r="BE315" s="141" t="s">
        <v>1038</v>
      </c>
      <c r="BF315" s="85">
        <v>9.1024472656302642</v>
      </c>
      <c r="BG315" s="85">
        <v>0.10384449408717167</v>
      </c>
      <c r="BH315" s="81"/>
      <c r="BI315" s="643" t="str">
        <f t="shared" si="267"/>
        <v xml:space="preserve">  </v>
      </c>
      <c r="BJ315" s="141" t="s">
        <v>1038</v>
      </c>
      <c r="BK315" s="199">
        <v>1.1217390170915302</v>
      </c>
      <c r="BL315" s="199"/>
      <c r="BM315" s="161" t="s">
        <v>1072</v>
      </c>
      <c r="BN315" s="818" t="str">
        <f t="shared" si="268"/>
        <v xml:space="preserve">  </v>
      </c>
      <c r="BO315" s="942" t="str">
        <f t="shared" si="269"/>
        <v xml:space="preserve">  </v>
      </c>
      <c r="BP315" s="825">
        <f t="shared" si="306"/>
        <v>12.323488226370511</v>
      </c>
      <c r="BQ315" s="138">
        <v>402.55407952599649</v>
      </c>
      <c r="BR315" s="141"/>
      <c r="BS315" s="161"/>
      <c r="BT315" s="818" t="str">
        <f t="shared" si="270"/>
        <v xml:space="preserve">  </v>
      </c>
      <c r="BU315" s="67">
        <v>58.095872840683541</v>
      </c>
      <c r="BV315" s="141"/>
      <c r="BW315" s="161"/>
      <c r="BX315" s="643" t="str">
        <f t="shared" si="271"/>
        <v xml:space="preserve">  </v>
      </c>
      <c r="BY315" s="85">
        <v>19.059484730866256</v>
      </c>
      <c r="BZ315" s="85"/>
      <c r="CA315" s="201" t="s">
        <v>1073</v>
      </c>
      <c r="CB315" s="197"/>
      <c r="CC315" s="643" t="str">
        <f t="shared" si="272"/>
        <v xml:space="preserve">  </v>
      </c>
      <c r="CD315" s="199">
        <v>2.949682160729298</v>
      </c>
      <c r="CE315" s="197"/>
      <c r="CF315" s="197"/>
      <c r="CG315" s="818" t="str">
        <f t="shared" si="273"/>
        <v xml:space="preserve">  </v>
      </c>
      <c r="CH315" s="781">
        <f t="shared" si="303"/>
        <v>4.734639567759098</v>
      </c>
      <c r="CI315" s="87">
        <v>9.8127507095009907</v>
      </c>
      <c r="CJ315" s="141"/>
      <c r="CK315" s="141"/>
      <c r="CL315" s="643" t="str">
        <f t="shared" si="274"/>
        <v xml:space="preserve">  </v>
      </c>
      <c r="CM315" s="198">
        <v>1.5860143588612041</v>
      </c>
      <c r="CN315" s="141"/>
      <c r="CO315" s="141"/>
      <c r="CP315" s="818" t="str">
        <f t="shared" si="275"/>
        <v xml:space="preserve">  </v>
      </c>
      <c r="CQ315" s="154">
        <f t="shared" si="301"/>
        <v>2.4376229700753274</v>
      </c>
      <c r="CR315" s="87">
        <f t="shared" si="302"/>
        <v>2.7299948882953102</v>
      </c>
      <c r="CS315" s="141"/>
    </row>
    <row r="316" spans="1:97" ht="30" x14ac:dyDescent="0.25">
      <c r="A316" s="906" t="s">
        <v>2382</v>
      </c>
      <c r="B316" s="425" t="s">
        <v>1488</v>
      </c>
      <c r="C316" s="219" t="s">
        <v>599</v>
      </c>
      <c r="D316" s="219">
        <v>7</v>
      </c>
      <c r="E316" s="471">
        <v>1503012</v>
      </c>
      <c r="F316" s="472">
        <v>1</v>
      </c>
      <c r="G316" s="419">
        <v>11452600</v>
      </c>
      <c r="H316" s="419">
        <v>201502071520</v>
      </c>
      <c r="I316" s="419" t="s">
        <v>672</v>
      </c>
      <c r="J316" s="419"/>
      <c r="K316" s="926" t="s">
        <v>2614</v>
      </c>
      <c r="L316" s="413" t="s">
        <v>1694</v>
      </c>
      <c r="M316" s="219"/>
      <c r="N316" s="219"/>
      <c r="O316" s="219"/>
      <c r="P316" s="332">
        <v>42042</v>
      </c>
      <c r="Q316" s="326">
        <v>0.63888888888888895</v>
      </c>
      <c r="R316" s="219" t="s">
        <v>1039</v>
      </c>
      <c r="S316" s="535" t="s">
        <v>1039</v>
      </c>
      <c r="T316" s="239">
        <v>124</v>
      </c>
      <c r="U316" s="492">
        <v>287.2</v>
      </c>
      <c r="V316" s="136">
        <f t="shared" si="299"/>
        <v>163.19999999999999</v>
      </c>
      <c r="W316" s="9">
        <v>50</v>
      </c>
      <c r="X316" s="8">
        <f t="shared" si="286"/>
        <v>3263.9999999999995</v>
      </c>
      <c r="Y316" s="643" t="str">
        <f t="shared" si="262"/>
        <v xml:space="preserve">  </v>
      </c>
      <c r="Z316" s="9"/>
      <c r="AA316" s="556">
        <v>125.7</v>
      </c>
      <c r="AB316" s="492">
        <v>320.7</v>
      </c>
      <c r="AC316" s="535">
        <v>195</v>
      </c>
      <c r="AD316" s="136">
        <v>56</v>
      </c>
      <c r="AE316" s="136">
        <f t="shared" si="304"/>
        <v>3482.1428571428569</v>
      </c>
      <c r="AF316" s="643" t="str">
        <f t="shared" si="263"/>
        <v xml:space="preserve">  </v>
      </c>
      <c r="AG316" s="9"/>
      <c r="AH316" s="136">
        <v>127.8</v>
      </c>
      <c r="AI316" s="559">
        <v>308.59999999999997</v>
      </c>
      <c r="AJ316" s="535">
        <v>180.79999999999995</v>
      </c>
      <c r="AK316" s="535">
        <v>52</v>
      </c>
      <c r="AL316" s="136">
        <f t="shared" si="305"/>
        <v>3476.9230769230762</v>
      </c>
      <c r="AM316" s="643" t="str">
        <f t="shared" si="257"/>
        <v xml:space="preserve">  </v>
      </c>
      <c r="AN316" s="136">
        <v>3407.6886446886442</v>
      </c>
      <c r="AO316" s="136">
        <v>124.46538268020704</v>
      </c>
      <c r="AP316" s="136">
        <v>3.6524869393277348</v>
      </c>
      <c r="AQ316" s="535">
        <v>3</v>
      </c>
      <c r="AR316" s="643" t="str">
        <f t="shared" si="264"/>
        <v xml:space="preserve">  </v>
      </c>
      <c r="AS316" s="535" t="s">
        <v>1070</v>
      </c>
      <c r="AT316" s="86" t="s">
        <v>191</v>
      </c>
      <c r="AU316" s="86" t="s">
        <v>191</v>
      </c>
      <c r="AV316" s="86" t="s">
        <v>191</v>
      </c>
      <c r="AW316" s="161" t="str">
        <f t="shared" si="298"/>
        <v xml:space="preserve">  </v>
      </c>
      <c r="AX316" s="643" t="str">
        <f t="shared" si="265"/>
        <v xml:space="preserve">  </v>
      </c>
      <c r="AY316" s="86" t="s">
        <v>191</v>
      </c>
      <c r="AZ316" s="86" t="s">
        <v>191</v>
      </c>
      <c r="BA316" s="86" t="s">
        <v>191</v>
      </c>
      <c r="BB316" s="161"/>
      <c r="BC316" s="643" t="str">
        <f t="shared" si="266"/>
        <v xml:space="preserve">  </v>
      </c>
      <c r="BD316" s="801" t="s">
        <v>191</v>
      </c>
      <c r="BE316" s="141" t="s">
        <v>1039</v>
      </c>
      <c r="BF316" s="85">
        <v>8.8740175874255929</v>
      </c>
      <c r="BG316" s="85"/>
      <c r="BH316" s="81"/>
      <c r="BI316" s="643" t="str">
        <f t="shared" si="267"/>
        <v xml:space="preserve">  </v>
      </c>
      <c r="BJ316" s="141" t="s">
        <v>1039</v>
      </c>
      <c r="BK316" s="199">
        <v>9.5311480634766889E-3</v>
      </c>
      <c r="BL316" s="199"/>
      <c r="BM316" s="161" t="s">
        <v>1059</v>
      </c>
      <c r="BN316" s="818" t="str">
        <f t="shared" si="268"/>
        <v>E, &lt;RL</v>
      </c>
      <c r="BO316" s="942" t="str">
        <f t="shared" si="269"/>
        <v>&lt;MDL</v>
      </c>
      <c r="BP316" s="825">
        <f t="shared" si="306"/>
        <v>0.10740510675775811</v>
      </c>
      <c r="BQ316" s="138">
        <v>290.24593499966676</v>
      </c>
      <c r="BR316" s="141"/>
      <c r="BS316" s="161"/>
      <c r="BT316" s="818" t="str">
        <f t="shared" si="270"/>
        <v xml:space="preserve">  </v>
      </c>
      <c r="BU316" s="67">
        <v>947.36273183891205</v>
      </c>
      <c r="BV316" s="141"/>
      <c r="BW316" s="161"/>
      <c r="BX316" s="643" t="str">
        <f t="shared" si="271"/>
        <v xml:space="preserve">  </v>
      </c>
      <c r="BY316" s="85">
        <v>0.59043722221541584</v>
      </c>
      <c r="BZ316" s="85"/>
      <c r="CA316" s="201" t="s">
        <v>1073</v>
      </c>
      <c r="CB316" s="197"/>
      <c r="CC316" s="643" t="str">
        <f t="shared" si="272"/>
        <v>&lt;MDL</v>
      </c>
      <c r="CD316" s="199">
        <v>2.05598675592868</v>
      </c>
      <c r="CE316" s="197"/>
      <c r="CF316" s="197"/>
      <c r="CG316" s="818" t="str">
        <f t="shared" si="273"/>
        <v xml:space="preserve">  </v>
      </c>
      <c r="CH316" s="907" t="s">
        <v>2618</v>
      </c>
      <c r="CI316" s="87">
        <v>3.9479635373434512</v>
      </c>
      <c r="CJ316" s="141"/>
      <c r="CK316" s="141"/>
      <c r="CL316" s="643" t="str">
        <f t="shared" si="274"/>
        <v xml:space="preserve">  </v>
      </c>
      <c r="CM316" s="198">
        <v>13.726765529840305</v>
      </c>
      <c r="CN316" s="141"/>
      <c r="CO316" s="141"/>
      <c r="CP316" s="818" t="str">
        <f t="shared" si="275"/>
        <v xml:space="preserve">  </v>
      </c>
      <c r="CQ316" s="154">
        <f t="shared" si="301"/>
        <v>1.3602132058621197</v>
      </c>
      <c r="CR316" s="87">
        <f t="shared" si="302"/>
        <v>1.448945062805614</v>
      </c>
      <c r="CS316" s="141"/>
    </row>
    <row r="317" spans="1:97" ht="30" x14ac:dyDescent="0.25">
      <c r="A317" s="906" t="s">
        <v>2383</v>
      </c>
      <c r="B317" s="421" t="s">
        <v>1489</v>
      </c>
      <c r="C317" s="310" t="s">
        <v>600</v>
      </c>
      <c r="D317" s="310">
        <v>7</v>
      </c>
      <c r="E317" s="478">
        <v>1500624</v>
      </c>
      <c r="F317" s="472">
        <v>4</v>
      </c>
      <c r="G317" s="309">
        <v>11452600</v>
      </c>
      <c r="H317" s="309">
        <v>201502071521</v>
      </c>
      <c r="I317" s="419" t="s">
        <v>672</v>
      </c>
      <c r="J317" s="309"/>
      <c r="K317" s="926" t="s">
        <v>2614</v>
      </c>
      <c r="L317" s="469" t="s">
        <v>1694</v>
      </c>
      <c r="M317" s="310"/>
      <c r="N317" s="310"/>
      <c r="O317" s="310" t="s">
        <v>45</v>
      </c>
      <c r="P317" s="402">
        <v>42042</v>
      </c>
      <c r="Q317" s="327">
        <v>0.63958333333333328</v>
      </c>
      <c r="R317" s="310" t="s">
        <v>1040</v>
      </c>
      <c r="S317" s="536" t="s">
        <v>1065</v>
      </c>
      <c r="T317" s="370">
        <v>126</v>
      </c>
      <c r="U317" s="494">
        <v>307.8</v>
      </c>
      <c r="V317" s="311">
        <f t="shared" si="299"/>
        <v>181.8</v>
      </c>
      <c r="W317" s="352">
        <v>52</v>
      </c>
      <c r="X317" s="315">
        <f t="shared" si="286"/>
        <v>3496.1538461538466</v>
      </c>
      <c r="Y317" s="643" t="str">
        <f t="shared" si="262"/>
        <v xml:space="preserve">  </v>
      </c>
      <c r="Z317" s="352"/>
      <c r="AA317" s="557">
        <v>127.5</v>
      </c>
      <c r="AB317" s="494">
        <v>292.39999999999998</v>
      </c>
      <c r="AC317" s="536">
        <v>164.89999999999998</v>
      </c>
      <c r="AD317" s="311">
        <v>48</v>
      </c>
      <c r="AE317" s="311">
        <f t="shared" si="304"/>
        <v>3435.4166666666661</v>
      </c>
      <c r="AF317" s="643" t="str">
        <f t="shared" si="263"/>
        <v xml:space="preserve">  </v>
      </c>
      <c r="AG317" s="352"/>
      <c r="AH317" s="311">
        <v>126.7</v>
      </c>
      <c r="AI317" s="562">
        <v>276.39999999999998</v>
      </c>
      <c r="AJ317" s="536">
        <v>149.69999999999999</v>
      </c>
      <c r="AK317" s="536">
        <v>42</v>
      </c>
      <c r="AL317" s="311">
        <f t="shared" si="305"/>
        <v>3564.2857142857138</v>
      </c>
      <c r="AM317" s="643" t="str">
        <f t="shared" si="257"/>
        <v xml:space="preserve">  </v>
      </c>
      <c r="AN317" s="311">
        <v>3498.618742368742</v>
      </c>
      <c r="AO317" s="311">
        <v>64.469873922420163</v>
      </c>
      <c r="AP317" s="311">
        <v>1.8427236195153633</v>
      </c>
      <c r="AQ317" s="536">
        <v>3</v>
      </c>
      <c r="AR317" s="643" t="str">
        <f t="shared" si="264"/>
        <v xml:space="preserve">  </v>
      </c>
      <c r="AS317" s="536"/>
      <c r="AT317" s="272" t="s">
        <v>191</v>
      </c>
      <c r="AU317" s="272" t="s">
        <v>191</v>
      </c>
      <c r="AV317" s="272" t="s">
        <v>191</v>
      </c>
      <c r="AW317" s="161" t="str">
        <f t="shared" si="298"/>
        <v xml:space="preserve">  </v>
      </c>
      <c r="AX317" s="643" t="str">
        <f t="shared" si="265"/>
        <v xml:space="preserve">  </v>
      </c>
      <c r="AY317" s="272" t="s">
        <v>191</v>
      </c>
      <c r="AZ317" s="272" t="s">
        <v>191</v>
      </c>
      <c r="BA317" s="272" t="s">
        <v>191</v>
      </c>
      <c r="BB317" s="161"/>
      <c r="BC317" s="643" t="str">
        <f t="shared" si="266"/>
        <v xml:space="preserve">  </v>
      </c>
      <c r="BD317" s="802" t="s">
        <v>191</v>
      </c>
      <c r="BE317" s="195" t="s">
        <v>1060</v>
      </c>
      <c r="BF317" s="312">
        <v>7.7950229488575644</v>
      </c>
      <c r="BG317" s="312"/>
      <c r="BH317" s="81"/>
      <c r="BI317" s="643" t="str">
        <f t="shared" si="267"/>
        <v xml:space="preserve">  </v>
      </c>
      <c r="BJ317" s="195" t="s">
        <v>1040</v>
      </c>
      <c r="BK317" s="479">
        <v>3.3099907769038239E-3</v>
      </c>
      <c r="BL317" s="313"/>
      <c r="BM317" s="161" t="s">
        <v>1076</v>
      </c>
      <c r="BN317" s="818" t="str">
        <f t="shared" si="268"/>
        <v>&lt;MDL</v>
      </c>
      <c r="BO317" s="942" t="str">
        <f t="shared" si="269"/>
        <v>&lt;MDL</v>
      </c>
      <c r="BP317" s="846">
        <f t="shared" si="306"/>
        <v>4.2462874049510463E-2</v>
      </c>
      <c r="BQ317" s="317">
        <v>254.28251987700108</v>
      </c>
      <c r="BR317" s="195"/>
      <c r="BS317" s="161"/>
      <c r="BT317" s="818" t="str">
        <f t="shared" si="270"/>
        <v xml:space="preserve">  </v>
      </c>
      <c r="BU317" s="67">
        <v>889.01080987766932</v>
      </c>
      <c r="BV317" s="195"/>
      <c r="BW317" s="161"/>
      <c r="BX317" s="643" t="str">
        <f t="shared" si="271"/>
        <v xml:space="preserve">  </v>
      </c>
      <c r="BY317" s="85">
        <v>0.57224922015001145</v>
      </c>
      <c r="BZ317" s="312"/>
      <c r="CA317" s="480" t="s">
        <v>1073</v>
      </c>
      <c r="CB317" s="196"/>
      <c r="CC317" s="643" t="str">
        <f t="shared" si="272"/>
        <v>&lt;MDL</v>
      </c>
      <c r="CD317" s="313">
        <v>1.9659145083903515</v>
      </c>
      <c r="CE317" s="196"/>
      <c r="CF317" s="196"/>
      <c r="CG317" s="818" t="str">
        <f t="shared" si="273"/>
        <v xml:space="preserve">  </v>
      </c>
      <c r="CH317" s="907" t="s">
        <v>2618</v>
      </c>
      <c r="CI317" s="269">
        <v>3.6404628767879141</v>
      </c>
      <c r="CJ317" s="195"/>
      <c r="CK317" s="195"/>
      <c r="CL317" s="643" t="str">
        <f t="shared" si="274"/>
        <v xml:space="preserve">  </v>
      </c>
      <c r="CM317" s="312">
        <v>12.975649825122636</v>
      </c>
      <c r="CN317" s="195"/>
      <c r="CO317" s="195"/>
      <c r="CP317" s="818" t="str">
        <f t="shared" si="275"/>
        <v xml:space="preserve">  </v>
      </c>
      <c r="CQ317" s="269">
        <f t="shared" si="301"/>
        <v>1.4316606892793264</v>
      </c>
      <c r="CR317" s="269">
        <f t="shared" si="302"/>
        <v>1.4595604103968238</v>
      </c>
      <c r="CS317" s="195"/>
    </row>
    <row r="318" spans="1:97" ht="30" x14ac:dyDescent="0.25">
      <c r="A318" s="906" t="s">
        <v>2384</v>
      </c>
      <c r="B318" s="425" t="s">
        <v>1490</v>
      </c>
      <c r="C318" s="219" t="s">
        <v>599</v>
      </c>
      <c r="D318" s="219">
        <v>9</v>
      </c>
      <c r="E318" s="471">
        <v>1503010</v>
      </c>
      <c r="F318" s="472">
        <v>1</v>
      </c>
      <c r="G318" s="419">
        <v>11452600</v>
      </c>
      <c r="H318" s="419">
        <v>201502071640</v>
      </c>
      <c r="I318" s="419" t="s">
        <v>672</v>
      </c>
      <c r="J318" s="419"/>
      <c r="K318" s="926" t="s">
        <v>2614</v>
      </c>
      <c r="L318" s="413" t="s">
        <v>1694</v>
      </c>
      <c r="M318" s="219"/>
      <c r="N318" s="219"/>
      <c r="O318" s="219"/>
      <c r="P318" s="332">
        <v>42042</v>
      </c>
      <c r="Q318" s="326">
        <v>0.69444444444444453</v>
      </c>
      <c r="R318" s="219" t="s">
        <v>1041</v>
      </c>
      <c r="S318" s="535" t="s">
        <v>1041</v>
      </c>
      <c r="T318" s="239">
        <v>127.9</v>
      </c>
      <c r="U318" s="492">
        <v>218.70000000000002</v>
      </c>
      <c r="V318" s="136">
        <f t="shared" si="299"/>
        <v>90.800000000000011</v>
      </c>
      <c r="W318" s="9">
        <v>26</v>
      </c>
      <c r="X318" s="8">
        <f t="shared" si="286"/>
        <v>3492.3076923076928</v>
      </c>
      <c r="Y318" s="643" t="str">
        <f t="shared" si="262"/>
        <v xml:space="preserve">  </v>
      </c>
      <c r="Z318" s="9"/>
      <c r="AA318" s="556">
        <v>125.9</v>
      </c>
      <c r="AB318" s="492">
        <v>249.79999999999998</v>
      </c>
      <c r="AC318" s="535">
        <v>123.89999999999998</v>
      </c>
      <c r="AD318" s="136">
        <v>32</v>
      </c>
      <c r="AE318" s="136">
        <f t="shared" si="304"/>
        <v>3871.8749999999991</v>
      </c>
      <c r="AF318" s="643" t="str">
        <f t="shared" si="263"/>
        <v xml:space="preserve">  </v>
      </c>
      <c r="AG318" s="9"/>
      <c r="AH318" s="136">
        <v>128.4</v>
      </c>
      <c r="AI318" s="559">
        <v>264.60000000000002</v>
      </c>
      <c r="AJ318" s="535">
        <v>136.20000000000002</v>
      </c>
      <c r="AK318" s="535">
        <v>26</v>
      </c>
      <c r="AL318" s="136">
        <f t="shared" si="305"/>
        <v>5238.461538461539</v>
      </c>
      <c r="AM318" s="643" t="str">
        <f t="shared" si="257"/>
        <v xml:space="preserve">  </v>
      </c>
      <c r="AN318" s="136">
        <v>4200.8814102564102</v>
      </c>
      <c r="AO318" s="136">
        <v>918.39383006519472</v>
      </c>
      <c r="AP318" s="136">
        <v>21.861931827519467</v>
      </c>
      <c r="AQ318" s="535">
        <v>3</v>
      </c>
      <c r="AR318" s="643" t="str">
        <f t="shared" si="264"/>
        <v xml:space="preserve">  </v>
      </c>
      <c r="AS318" s="535"/>
      <c r="AT318" s="86" t="s">
        <v>191</v>
      </c>
      <c r="AU318" s="86" t="s">
        <v>191</v>
      </c>
      <c r="AV318" s="86" t="s">
        <v>191</v>
      </c>
      <c r="AW318" s="161" t="str">
        <f t="shared" si="298"/>
        <v xml:space="preserve">  </v>
      </c>
      <c r="AX318" s="643" t="str">
        <f t="shared" si="265"/>
        <v xml:space="preserve">  </v>
      </c>
      <c r="AY318" s="86" t="s">
        <v>191</v>
      </c>
      <c r="AZ318" s="86" t="s">
        <v>191</v>
      </c>
      <c r="BA318" s="86" t="s">
        <v>191</v>
      </c>
      <c r="BB318" s="161"/>
      <c r="BC318" s="643" t="str">
        <f t="shared" si="266"/>
        <v xml:space="preserve">  </v>
      </c>
      <c r="BD318" s="801" t="s">
        <v>191</v>
      </c>
      <c r="BE318" s="141" t="s">
        <v>1041</v>
      </c>
      <c r="BF318" s="85">
        <v>8.333250949795163</v>
      </c>
      <c r="BG318" s="85"/>
      <c r="BH318" s="81"/>
      <c r="BI318" s="643" t="str">
        <f t="shared" si="267"/>
        <v xml:space="preserve">  </v>
      </c>
      <c r="BJ318" s="141" t="s">
        <v>1041</v>
      </c>
      <c r="BK318" s="199">
        <v>7.0647667597006927E-2</v>
      </c>
      <c r="BL318" s="199"/>
      <c r="BM318" s="161" t="s">
        <v>1072</v>
      </c>
      <c r="BN318" s="818" t="str">
        <f t="shared" si="268"/>
        <v xml:space="preserve">  </v>
      </c>
      <c r="BO318" s="942" t="str">
        <f t="shared" si="269"/>
        <v xml:space="preserve">  </v>
      </c>
      <c r="BP318" s="825">
        <f t="shared" si="306"/>
        <v>0.84778039234188052</v>
      </c>
      <c r="BQ318" s="138">
        <v>258.88551211246062</v>
      </c>
      <c r="BR318" s="141"/>
      <c r="BS318" s="161"/>
      <c r="BT318" s="818" t="str">
        <f t="shared" si="270"/>
        <v xml:space="preserve">  </v>
      </c>
      <c r="BU318" s="67">
        <v>904.1078653773626</v>
      </c>
      <c r="BV318" s="141"/>
      <c r="BW318" s="161"/>
      <c r="BX318" s="643" t="str">
        <f t="shared" si="271"/>
        <v xml:space="preserve">  </v>
      </c>
      <c r="BY318" s="85">
        <v>0.68491250136204607</v>
      </c>
      <c r="BZ318" s="85"/>
      <c r="CA318" s="201" t="s">
        <v>1073</v>
      </c>
      <c r="CB318" s="197"/>
      <c r="CC318" s="643" t="str">
        <f t="shared" si="272"/>
        <v>E, &lt;RL</v>
      </c>
      <c r="CD318" s="199">
        <v>2.6518955912111717</v>
      </c>
      <c r="CE318" s="197"/>
      <c r="CF318" s="197"/>
      <c r="CG318" s="818" t="str">
        <f t="shared" si="273"/>
        <v xml:space="preserve">  </v>
      </c>
      <c r="CH318" s="781">
        <f t="shared" si="303"/>
        <v>0.26456192769277798</v>
      </c>
      <c r="CI318" s="87">
        <v>4.4773263782974571</v>
      </c>
      <c r="CJ318" s="141"/>
      <c r="CK318" s="141"/>
      <c r="CL318" s="643" t="str">
        <f t="shared" si="274"/>
        <v xml:space="preserve">  </v>
      </c>
      <c r="CM318" s="198">
        <v>23.454302027850531</v>
      </c>
      <c r="CN318" s="141"/>
      <c r="CO318" s="141"/>
      <c r="CP318" s="818" t="str">
        <f t="shared" si="275"/>
        <v xml:space="preserve">  </v>
      </c>
      <c r="CQ318" s="154">
        <f t="shared" si="301"/>
        <v>1.7294619315554798</v>
      </c>
      <c r="CR318" s="87">
        <f t="shared" si="302"/>
        <v>2.5941928973332198</v>
      </c>
      <c r="CS318" s="141"/>
    </row>
    <row r="319" spans="1:97" ht="34.5" x14ac:dyDescent="0.25">
      <c r="A319" s="906" t="s">
        <v>2385</v>
      </c>
      <c r="B319" s="425" t="s">
        <v>1491</v>
      </c>
      <c r="C319" s="219" t="s">
        <v>599</v>
      </c>
      <c r="D319" s="219">
        <v>9</v>
      </c>
      <c r="E319" s="471">
        <v>1503009</v>
      </c>
      <c r="F319" s="472">
        <v>1</v>
      </c>
      <c r="G319" s="419">
        <v>11452900</v>
      </c>
      <c r="H319" s="419">
        <v>201502081130</v>
      </c>
      <c r="I319" s="419" t="s">
        <v>672</v>
      </c>
      <c r="J319" s="419"/>
      <c r="K319" s="926" t="s">
        <v>2616</v>
      </c>
      <c r="L319" s="415" t="s">
        <v>746</v>
      </c>
      <c r="M319" s="219"/>
      <c r="N319" s="219"/>
      <c r="O319" s="219"/>
      <c r="P319" s="332">
        <v>42043</v>
      </c>
      <c r="Q319" s="326">
        <v>0.47916666666666669</v>
      </c>
      <c r="R319" s="219" t="s">
        <v>1042</v>
      </c>
      <c r="S319" s="535" t="s">
        <v>1042</v>
      </c>
      <c r="T319" s="239">
        <v>126.8</v>
      </c>
      <c r="U319" s="492">
        <v>183.60000000000002</v>
      </c>
      <c r="V319" s="136">
        <f t="shared" si="299"/>
        <v>56.800000000000026</v>
      </c>
      <c r="W319" s="9">
        <v>72</v>
      </c>
      <c r="X319" s="8">
        <f t="shared" si="286"/>
        <v>788.88888888888926</v>
      </c>
      <c r="Y319" s="643" t="str">
        <f t="shared" si="262"/>
        <v xml:space="preserve">  </v>
      </c>
      <c r="Z319" s="9"/>
      <c r="AA319" s="556">
        <v>127.3</v>
      </c>
      <c r="AB319" s="492">
        <v>174.4</v>
      </c>
      <c r="AC319" s="535">
        <v>47.100000000000009</v>
      </c>
      <c r="AD319" s="136">
        <v>58</v>
      </c>
      <c r="AE319" s="136">
        <f t="shared" si="304"/>
        <v>812.06896551724151</v>
      </c>
      <c r="AF319" s="643" t="str">
        <f t="shared" si="263"/>
        <v xml:space="preserve">  </v>
      </c>
      <c r="AG319" s="9"/>
      <c r="AH319" s="136">
        <v>123.7</v>
      </c>
      <c r="AI319" s="559">
        <v>169.9</v>
      </c>
      <c r="AJ319" s="535">
        <v>46.2</v>
      </c>
      <c r="AK319" s="535">
        <v>60</v>
      </c>
      <c r="AL319" s="136">
        <f t="shared" si="305"/>
        <v>770.00000000000011</v>
      </c>
      <c r="AM319" s="643" t="str">
        <f t="shared" si="257"/>
        <v xml:space="preserve">  </v>
      </c>
      <c r="AN319" s="136">
        <v>790.31928480204363</v>
      </c>
      <c r="AO319" s="136">
        <v>21.070927584565133</v>
      </c>
      <c r="AP319" s="136">
        <v>2.6661284862665227</v>
      </c>
      <c r="AQ319" s="535">
        <v>3</v>
      </c>
      <c r="AR319" s="643" t="str">
        <f t="shared" si="264"/>
        <v xml:space="preserve">  </v>
      </c>
      <c r="AS319" s="535"/>
      <c r="AT319" s="86" t="s">
        <v>191</v>
      </c>
      <c r="AU319" s="86" t="s">
        <v>191</v>
      </c>
      <c r="AV319" s="86" t="s">
        <v>191</v>
      </c>
      <c r="AW319" s="161" t="str">
        <f t="shared" si="298"/>
        <v xml:space="preserve">  </v>
      </c>
      <c r="AX319" s="643" t="str">
        <f t="shared" si="265"/>
        <v xml:space="preserve">  </v>
      </c>
      <c r="AY319" s="86" t="s">
        <v>191</v>
      </c>
      <c r="AZ319" s="86" t="s">
        <v>191</v>
      </c>
      <c r="BA319" s="86" t="s">
        <v>191</v>
      </c>
      <c r="BB319" s="161"/>
      <c r="BC319" s="643" t="str">
        <f t="shared" si="266"/>
        <v xml:space="preserve">  </v>
      </c>
      <c r="BD319" s="801" t="s">
        <v>191</v>
      </c>
      <c r="BE319" s="141" t="s">
        <v>1042</v>
      </c>
      <c r="BF319" s="85">
        <v>14.239396523659964</v>
      </c>
      <c r="BG319" s="85"/>
      <c r="BH319" s="81"/>
      <c r="BI319" s="643" t="str">
        <f t="shared" si="267"/>
        <v xml:space="preserve">  </v>
      </c>
      <c r="BJ319" s="141" t="s">
        <v>1042</v>
      </c>
      <c r="BK319" s="199">
        <v>5.7378569295443257E-2</v>
      </c>
      <c r="BL319" s="199"/>
      <c r="BM319" s="161" t="s">
        <v>1072</v>
      </c>
      <c r="BN319" s="818" t="str">
        <f t="shared" si="268"/>
        <v xml:space="preserve">  </v>
      </c>
      <c r="BO319" s="942" t="str">
        <f t="shared" si="269"/>
        <v xml:space="preserve">  </v>
      </c>
      <c r="BP319" s="825">
        <f t="shared" si="306"/>
        <v>0.40295646799429946</v>
      </c>
      <c r="BQ319" s="138">
        <v>324.32228653535037</v>
      </c>
      <c r="BR319" s="141"/>
      <c r="BS319" s="161"/>
      <c r="BT319" s="818" t="str">
        <f t="shared" si="270"/>
        <v xml:space="preserve">  </v>
      </c>
      <c r="BU319" s="67">
        <v>255.85424826677655</v>
      </c>
      <c r="BV319" s="141"/>
      <c r="BW319" s="161"/>
      <c r="BX319" s="643" t="str">
        <f t="shared" si="271"/>
        <v xml:space="preserve">  </v>
      </c>
      <c r="BY319" s="85">
        <v>0.69449879700459605</v>
      </c>
      <c r="BZ319" s="85"/>
      <c r="CA319" s="201" t="s">
        <v>1073</v>
      </c>
      <c r="CB319" s="197"/>
      <c r="CC319" s="643" t="str">
        <f t="shared" si="272"/>
        <v>E, &lt;RL</v>
      </c>
      <c r="CD319" s="199">
        <v>0.563980919636491</v>
      </c>
      <c r="CE319" s="197"/>
      <c r="CF319" s="197"/>
      <c r="CG319" s="818" t="str">
        <f t="shared" si="273"/>
        <v xml:space="preserve">  </v>
      </c>
      <c r="CH319" s="781">
        <f t="shared" si="303"/>
        <v>0.21413847454756929</v>
      </c>
      <c r="CI319" s="199">
        <v>6.6857495782950025</v>
      </c>
      <c r="CJ319" s="141"/>
      <c r="CK319" s="141"/>
      <c r="CL319" s="643" t="str">
        <f t="shared" si="274"/>
        <v xml:space="preserve">  </v>
      </c>
      <c r="CM319" s="198">
        <v>5.1480271752871518</v>
      </c>
      <c r="CN319" s="141"/>
      <c r="CO319" s="141"/>
      <c r="CP319" s="818" t="str">
        <f t="shared" si="275"/>
        <v xml:space="preserve">  </v>
      </c>
      <c r="CQ319" s="154">
        <f t="shared" si="301"/>
        <v>2.0614524057896562</v>
      </c>
      <c r="CR319" s="87">
        <f t="shared" si="302"/>
        <v>2.0120936862144099</v>
      </c>
      <c r="CS319" s="141"/>
    </row>
    <row r="320" spans="1:97" ht="30" x14ac:dyDescent="0.25">
      <c r="A320" s="906" t="s">
        <v>2386</v>
      </c>
      <c r="B320" s="425" t="s">
        <v>1492</v>
      </c>
      <c r="C320" s="219" t="s">
        <v>599</v>
      </c>
      <c r="D320" s="219">
        <v>9</v>
      </c>
      <c r="E320" s="471">
        <v>1503008</v>
      </c>
      <c r="F320" s="472">
        <v>1</v>
      </c>
      <c r="G320" s="419">
        <v>11452600</v>
      </c>
      <c r="H320" s="419">
        <v>201502081320</v>
      </c>
      <c r="I320" s="419" t="s">
        <v>672</v>
      </c>
      <c r="J320" s="419"/>
      <c r="K320" s="926" t="s">
        <v>2614</v>
      </c>
      <c r="L320" s="413" t="s">
        <v>1694</v>
      </c>
      <c r="M320" s="219"/>
      <c r="N320" s="219"/>
      <c r="O320" s="219"/>
      <c r="P320" s="332">
        <v>42043</v>
      </c>
      <c r="Q320" s="326">
        <v>0.55555555555555558</v>
      </c>
      <c r="R320" s="219" t="s">
        <v>1043</v>
      </c>
      <c r="S320" s="535" t="s">
        <v>1043</v>
      </c>
      <c r="T320" s="239">
        <v>121.9</v>
      </c>
      <c r="U320" s="492">
        <v>157.9</v>
      </c>
      <c r="V320" s="136">
        <f t="shared" si="299"/>
        <v>36</v>
      </c>
      <c r="W320" s="9">
        <v>70</v>
      </c>
      <c r="X320" s="8">
        <f t="shared" si="286"/>
        <v>514.28571428571422</v>
      </c>
      <c r="Y320" s="643" t="str">
        <f t="shared" si="262"/>
        <v xml:space="preserve">  </v>
      </c>
      <c r="Z320" s="9"/>
      <c r="AA320" s="556">
        <v>124.6</v>
      </c>
      <c r="AB320" s="492">
        <v>176.3</v>
      </c>
      <c r="AC320" s="535">
        <v>51.700000000000017</v>
      </c>
      <c r="AD320" s="136">
        <v>98</v>
      </c>
      <c r="AE320" s="136">
        <f t="shared" si="304"/>
        <v>527.55102040816337</v>
      </c>
      <c r="AF320" s="643" t="str">
        <f t="shared" si="263"/>
        <v xml:space="preserve">  </v>
      </c>
      <c r="AG320" s="9"/>
      <c r="AH320" s="136">
        <v>122.6</v>
      </c>
      <c r="AI320" s="559">
        <v>172.2</v>
      </c>
      <c r="AJ320" s="535">
        <v>49.599999999999994</v>
      </c>
      <c r="AK320" s="535">
        <v>96</v>
      </c>
      <c r="AL320" s="136">
        <f t="shared" si="305"/>
        <v>516.66666666666663</v>
      </c>
      <c r="AM320" s="643" t="str">
        <f t="shared" si="257"/>
        <v xml:space="preserve">  </v>
      </c>
      <c r="AN320" s="136">
        <v>519.50113378684807</v>
      </c>
      <c r="AO320" s="136">
        <v>7.0723220742634432</v>
      </c>
      <c r="AP320" s="136">
        <v>1.3613679767569526</v>
      </c>
      <c r="AQ320" s="535">
        <v>3</v>
      </c>
      <c r="AR320" s="643" t="str">
        <f t="shared" si="264"/>
        <v xml:space="preserve">  </v>
      </c>
      <c r="AS320" s="535"/>
      <c r="AT320" s="86" t="s">
        <v>191</v>
      </c>
      <c r="AU320" s="86" t="s">
        <v>191</v>
      </c>
      <c r="AV320" s="86" t="s">
        <v>191</v>
      </c>
      <c r="AW320" s="161" t="str">
        <f t="shared" si="298"/>
        <v xml:space="preserve">  </v>
      </c>
      <c r="AX320" s="643" t="str">
        <f t="shared" si="265"/>
        <v xml:space="preserve">  </v>
      </c>
      <c r="AY320" s="86" t="s">
        <v>191</v>
      </c>
      <c r="AZ320" s="86" t="s">
        <v>191</v>
      </c>
      <c r="BA320" s="86" t="s">
        <v>191</v>
      </c>
      <c r="BB320" s="161"/>
      <c r="BC320" s="643" t="str">
        <f t="shared" si="266"/>
        <v xml:space="preserve">  </v>
      </c>
      <c r="BD320" s="801" t="s">
        <v>191</v>
      </c>
      <c r="BE320" s="141" t="s">
        <v>1043</v>
      </c>
      <c r="BF320" s="85">
        <v>7.5260026734479499</v>
      </c>
      <c r="BG320" s="85"/>
      <c r="BH320" s="81"/>
      <c r="BI320" s="643" t="str">
        <f t="shared" si="267"/>
        <v xml:space="preserve">  </v>
      </c>
      <c r="BJ320" s="141" t="s">
        <v>1043</v>
      </c>
      <c r="BK320" s="199">
        <v>4.4454197213071547E-2</v>
      </c>
      <c r="BL320" s="199"/>
      <c r="BM320" s="161" t="s">
        <v>1072</v>
      </c>
      <c r="BN320" s="818" t="str">
        <f t="shared" si="268"/>
        <v xml:space="preserve">  </v>
      </c>
      <c r="BO320" s="942" t="str">
        <f t="shared" si="269"/>
        <v xml:space="preserve">  </v>
      </c>
      <c r="BP320" s="825">
        <f t="shared" si="306"/>
        <v>0.59067474650132401</v>
      </c>
      <c r="BQ320" s="138">
        <v>289.87949732911193</v>
      </c>
      <c r="BR320" s="141"/>
      <c r="BS320" s="161"/>
      <c r="BT320" s="818" t="str">
        <f t="shared" si="270"/>
        <v xml:space="preserve">  </v>
      </c>
      <c r="BU320" s="67">
        <v>149.08088434068611</v>
      </c>
      <c r="BV320" s="141"/>
      <c r="BW320" s="161"/>
      <c r="BX320" s="643" t="str">
        <f t="shared" si="271"/>
        <v xml:space="preserve">  </v>
      </c>
      <c r="BY320" s="85">
        <v>0.94816010736183176</v>
      </c>
      <c r="BZ320" s="85"/>
      <c r="CA320" s="201" t="s">
        <v>1073</v>
      </c>
      <c r="CB320" s="197"/>
      <c r="CC320" s="643" t="str">
        <f t="shared" si="272"/>
        <v xml:space="preserve">  </v>
      </c>
      <c r="CD320" s="199">
        <v>0.50020283214904815</v>
      </c>
      <c r="CE320" s="197"/>
      <c r="CF320" s="197"/>
      <c r="CG320" s="818" t="str">
        <f t="shared" si="273"/>
        <v xml:space="preserve">  </v>
      </c>
      <c r="CH320" s="781">
        <f t="shared" si="303"/>
        <v>0.32708767474001349</v>
      </c>
      <c r="CI320" s="199">
        <v>5.586209622496999</v>
      </c>
      <c r="CJ320" s="141"/>
      <c r="CK320" s="141"/>
      <c r="CL320" s="643" t="str">
        <f t="shared" si="274"/>
        <v xml:space="preserve">  </v>
      </c>
      <c r="CM320" s="198">
        <v>2.8862083049567819</v>
      </c>
      <c r="CN320" s="141"/>
      <c r="CO320" s="141"/>
      <c r="CP320" s="818" t="str">
        <f t="shared" si="275"/>
        <v xml:space="preserve">  </v>
      </c>
      <c r="CQ320" s="154">
        <f t="shared" si="301"/>
        <v>1.9270799328573243</v>
      </c>
      <c r="CR320" s="87">
        <f t="shared" si="302"/>
        <v>1.936001599213145</v>
      </c>
      <c r="CS320" s="141"/>
    </row>
    <row r="321" spans="1:97" ht="30" x14ac:dyDescent="0.25">
      <c r="A321" s="906" t="s">
        <v>2387</v>
      </c>
      <c r="B321" s="425" t="s">
        <v>1493</v>
      </c>
      <c r="C321" s="219" t="s">
        <v>599</v>
      </c>
      <c r="D321" s="219">
        <v>9</v>
      </c>
      <c r="E321" s="471">
        <v>1503007</v>
      </c>
      <c r="F321" s="472">
        <v>1</v>
      </c>
      <c r="G321" s="419">
        <v>11452600</v>
      </c>
      <c r="H321" s="419">
        <v>201502091210</v>
      </c>
      <c r="I321" s="419" t="s">
        <v>672</v>
      </c>
      <c r="J321" s="419"/>
      <c r="K321" s="926" t="s">
        <v>2614</v>
      </c>
      <c r="L321" s="413" t="s">
        <v>1694</v>
      </c>
      <c r="M321" s="219"/>
      <c r="N321" s="219"/>
      <c r="O321" s="219"/>
      <c r="P321" s="332">
        <v>42044</v>
      </c>
      <c r="Q321" s="326">
        <v>0.50694444444444442</v>
      </c>
      <c r="R321" s="219" t="s">
        <v>1044</v>
      </c>
      <c r="S321" s="535" t="s">
        <v>1044</v>
      </c>
      <c r="T321" s="239">
        <v>122.4</v>
      </c>
      <c r="U321" s="492">
        <v>187.20000000000002</v>
      </c>
      <c r="V321" s="136">
        <f t="shared" si="299"/>
        <v>64.800000000000011</v>
      </c>
      <c r="W321" s="9">
        <v>62</v>
      </c>
      <c r="X321" s="8">
        <f t="shared" si="286"/>
        <v>1045.1612903225807</v>
      </c>
      <c r="Y321" s="643" t="str">
        <f t="shared" si="262"/>
        <v xml:space="preserve">  </v>
      </c>
      <c r="Z321" s="9"/>
      <c r="AA321" s="556">
        <v>126.6</v>
      </c>
      <c r="AB321" s="492">
        <v>190.29999999999998</v>
      </c>
      <c r="AC321" s="535">
        <v>63.699999999999989</v>
      </c>
      <c r="AD321" s="136">
        <v>62</v>
      </c>
      <c r="AE321" s="136">
        <f t="shared" si="304"/>
        <v>1027.4193548387095</v>
      </c>
      <c r="AF321" s="643" t="str">
        <f t="shared" si="263"/>
        <v xml:space="preserve">  </v>
      </c>
      <c r="AG321" s="9"/>
      <c r="AH321" s="136">
        <v>127.8</v>
      </c>
      <c r="AI321" s="559">
        <v>196</v>
      </c>
      <c r="AJ321" s="535">
        <v>68.2</v>
      </c>
      <c r="AK321" s="535">
        <v>66</v>
      </c>
      <c r="AL321" s="136">
        <f t="shared" si="305"/>
        <v>1033.3333333333333</v>
      </c>
      <c r="AM321" s="643" t="str">
        <f t="shared" si="257"/>
        <v xml:space="preserve">  </v>
      </c>
      <c r="AN321" s="136">
        <v>1035.3046594982079</v>
      </c>
      <c r="AO321" s="136">
        <v>9.0337513699847509</v>
      </c>
      <c r="AP321" s="136">
        <v>0.87256937241673715</v>
      </c>
      <c r="AQ321" s="535">
        <v>3</v>
      </c>
      <c r="AR321" s="643" t="str">
        <f t="shared" si="264"/>
        <v xml:space="preserve">  </v>
      </c>
      <c r="AS321" s="535"/>
      <c r="AT321" s="86" t="s">
        <v>191</v>
      </c>
      <c r="AU321" s="86" t="s">
        <v>191</v>
      </c>
      <c r="AV321" s="86" t="s">
        <v>191</v>
      </c>
      <c r="AW321" s="161" t="str">
        <f t="shared" si="298"/>
        <v xml:space="preserve">  </v>
      </c>
      <c r="AX321" s="643" t="str">
        <f t="shared" si="265"/>
        <v xml:space="preserve">  </v>
      </c>
      <c r="AY321" s="86" t="s">
        <v>191</v>
      </c>
      <c r="AZ321" s="86" t="s">
        <v>191</v>
      </c>
      <c r="BA321" s="86" t="s">
        <v>191</v>
      </c>
      <c r="BB321" s="161"/>
      <c r="BC321" s="643" t="str">
        <f t="shared" si="266"/>
        <v xml:space="preserve">  </v>
      </c>
      <c r="BD321" s="801" t="s">
        <v>191</v>
      </c>
      <c r="BE321" s="141" t="s">
        <v>1044</v>
      </c>
      <c r="BF321" s="85">
        <v>5.5153789544163647</v>
      </c>
      <c r="BG321" s="85"/>
      <c r="BH321" s="81"/>
      <c r="BI321" s="643" t="str">
        <f t="shared" si="267"/>
        <v xml:space="preserve">  </v>
      </c>
      <c r="BJ321" s="141" t="s">
        <v>1044</v>
      </c>
      <c r="BK321" s="199">
        <v>4.9472119582672572E-2</v>
      </c>
      <c r="BL321" s="199"/>
      <c r="BM321" s="161" t="s">
        <v>1072</v>
      </c>
      <c r="BN321" s="818" t="str">
        <f t="shared" si="268"/>
        <v xml:space="preserve">  </v>
      </c>
      <c r="BO321" s="942" t="str">
        <f t="shared" si="269"/>
        <v xml:space="preserve">  </v>
      </c>
      <c r="BP321" s="825">
        <f t="shared" si="306"/>
        <v>0.8969849577254968</v>
      </c>
      <c r="BQ321" s="138">
        <v>269.43860827621171</v>
      </c>
      <c r="BR321" s="141"/>
      <c r="BS321" s="161"/>
      <c r="BT321" s="818" t="str">
        <f t="shared" si="270"/>
        <v xml:space="preserve">  </v>
      </c>
      <c r="BU321" s="67">
        <v>281.60680348868584</v>
      </c>
      <c r="BV321" s="141"/>
      <c r="BW321" s="161"/>
      <c r="BX321" s="643" t="str">
        <f t="shared" si="271"/>
        <v xml:space="preserve">  </v>
      </c>
      <c r="BY321" s="85">
        <v>0.73970533836437724</v>
      </c>
      <c r="BZ321" s="85"/>
      <c r="CA321" s="201" t="s">
        <v>1073</v>
      </c>
      <c r="CB321" s="197"/>
      <c r="CC321" s="643" t="str">
        <f t="shared" si="272"/>
        <v>E, &lt;RL</v>
      </c>
      <c r="CD321" s="199">
        <v>0.75998758151307799</v>
      </c>
      <c r="CE321" s="197"/>
      <c r="CF321" s="197"/>
      <c r="CG321" s="818" t="str">
        <f t="shared" si="273"/>
        <v xml:space="preserve">  </v>
      </c>
      <c r="CH321" s="781">
        <f t="shared" si="303"/>
        <v>0.27453576274639802</v>
      </c>
      <c r="CI321" s="199">
        <v>5.2285935539486248</v>
      </c>
      <c r="CJ321" s="141"/>
      <c r="CK321" s="141"/>
      <c r="CL321" s="643" t="str">
        <f t="shared" si="274"/>
        <v xml:space="preserve">  </v>
      </c>
      <c r="CM321" s="198">
        <v>5.402880005746912</v>
      </c>
      <c r="CN321" s="141"/>
      <c r="CO321" s="141"/>
      <c r="CP321" s="818" t="str">
        <f t="shared" si="275"/>
        <v xml:space="preserve">  </v>
      </c>
      <c r="CQ321" s="154">
        <f t="shared" si="301"/>
        <v>1.9405509802027316</v>
      </c>
      <c r="CR321" s="87">
        <f t="shared" si="302"/>
        <v>1.9185900123197783</v>
      </c>
      <c r="CS321" s="141"/>
    </row>
    <row r="322" spans="1:97" ht="30" x14ac:dyDescent="0.25">
      <c r="A322" s="906" t="s">
        <v>2388</v>
      </c>
      <c r="B322" s="425" t="s">
        <v>1494</v>
      </c>
      <c r="C322" s="219" t="s">
        <v>599</v>
      </c>
      <c r="D322" s="219">
        <v>9</v>
      </c>
      <c r="E322" s="471">
        <v>1503005</v>
      </c>
      <c r="F322" s="608">
        <v>1</v>
      </c>
      <c r="G322" s="609">
        <v>384115121402501</v>
      </c>
      <c r="H322" s="609">
        <v>201502091340</v>
      </c>
      <c r="I322" s="419" t="s">
        <v>672</v>
      </c>
      <c r="J322" s="419"/>
      <c r="K322" s="911" t="s">
        <v>2617</v>
      </c>
      <c r="L322" s="413" t="s">
        <v>1716</v>
      </c>
      <c r="M322" s="219"/>
      <c r="N322" s="219"/>
      <c r="O322" s="219"/>
      <c r="P322" s="332">
        <v>42044</v>
      </c>
      <c r="Q322" s="326">
        <v>0.56944444444444442</v>
      </c>
      <c r="R322" s="219" t="s">
        <v>1045</v>
      </c>
      <c r="S322" s="535" t="s">
        <v>1045</v>
      </c>
      <c r="T322" s="239">
        <v>126.4</v>
      </c>
      <c r="U322" s="492">
        <v>152.19999999999999</v>
      </c>
      <c r="V322" s="136">
        <f t="shared" si="299"/>
        <v>25.799999999999983</v>
      </c>
      <c r="W322" s="9">
        <v>70</v>
      </c>
      <c r="X322" s="8">
        <f t="shared" si="286"/>
        <v>368.57142857142827</v>
      </c>
      <c r="Y322" s="643" t="str">
        <f t="shared" si="262"/>
        <v xml:space="preserve">  </v>
      </c>
      <c r="Z322" s="9"/>
      <c r="AA322" s="556">
        <v>117.3</v>
      </c>
      <c r="AB322" s="492">
        <v>145.1</v>
      </c>
      <c r="AC322" s="535">
        <v>27.799999999999997</v>
      </c>
      <c r="AD322" s="136">
        <v>64</v>
      </c>
      <c r="AE322" s="136">
        <f t="shared" si="304"/>
        <v>434.37499999999994</v>
      </c>
      <c r="AF322" s="643" t="str">
        <f t="shared" si="263"/>
        <v xml:space="preserve">  </v>
      </c>
      <c r="AG322" s="9"/>
      <c r="AH322" s="136">
        <v>128</v>
      </c>
      <c r="AI322" s="559">
        <v>152.60000000000002</v>
      </c>
      <c r="AJ322" s="535">
        <v>24.600000000000023</v>
      </c>
      <c r="AK322" s="535">
        <v>68</v>
      </c>
      <c r="AL322" s="136">
        <f t="shared" si="305"/>
        <v>361.76470588235327</v>
      </c>
      <c r="AM322" s="643" t="str">
        <f t="shared" si="257"/>
        <v xml:space="preserve">  </v>
      </c>
      <c r="AN322" s="136">
        <v>388.2370448179272</v>
      </c>
      <c r="AO322" s="136">
        <v>40.101322294018054</v>
      </c>
      <c r="AP322" s="136">
        <v>10.329081891921083</v>
      </c>
      <c r="AQ322" s="535">
        <v>3</v>
      </c>
      <c r="AR322" s="643" t="str">
        <f t="shared" si="264"/>
        <v xml:space="preserve">  </v>
      </c>
      <c r="AS322" s="535"/>
      <c r="AT322" s="86" t="s">
        <v>191</v>
      </c>
      <c r="AU322" s="86" t="s">
        <v>191</v>
      </c>
      <c r="AV322" s="86" t="s">
        <v>191</v>
      </c>
      <c r="AW322" s="161" t="str">
        <f t="shared" si="298"/>
        <v xml:space="preserve">  </v>
      </c>
      <c r="AX322" s="643" t="str">
        <f t="shared" si="265"/>
        <v xml:space="preserve">  </v>
      </c>
      <c r="AY322" s="86" t="s">
        <v>191</v>
      </c>
      <c r="AZ322" s="86" t="s">
        <v>191</v>
      </c>
      <c r="BA322" s="86" t="s">
        <v>191</v>
      </c>
      <c r="BB322" s="161"/>
      <c r="BC322" s="643" t="str">
        <f t="shared" si="266"/>
        <v xml:space="preserve">  </v>
      </c>
      <c r="BD322" s="801" t="s">
        <v>191</v>
      </c>
      <c r="BE322" s="141"/>
      <c r="BF322" s="85">
        <v>7.9410035469680293</v>
      </c>
      <c r="BG322" s="85">
        <v>0.3539275395796464</v>
      </c>
      <c r="BH322" s="161"/>
      <c r="BI322" s="643" t="str">
        <f t="shared" si="267"/>
        <v xml:space="preserve">  </v>
      </c>
      <c r="BJ322" s="141" t="s">
        <v>1045</v>
      </c>
      <c r="BK322" s="199">
        <v>0.18313155089069894</v>
      </c>
      <c r="BL322" s="199"/>
      <c r="BM322" s="161" t="s">
        <v>1072</v>
      </c>
      <c r="BN322" s="818" t="str">
        <f t="shared" si="268"/>
        <v xml:space="preserve">  </v>
      </c>
      <c r="BO322" s="942" t="str">
        <f t="shared" si="269"/>
        <v xml:space="preserve">  </v>
      </c>
      <c r="BP322" s="825">
        <f t="shared" si="306"/>
        <v>2.3061512289667818</v>
      </c>
      <c r="BQ322" s="138">
        <v>388.85193918370754</v>
      </c>
      <c r="BR322" s="141"/>
      <c r="BS322" s="161"/>
      <c r="BT322" s="818" t="str">
        <f t="shared" si="270"/>
        <v xml:space="preserve">  </v>
      </c>
      <c r="BU322" s="67">
        <v>143.31971472770923</v>
      </c>
      <c r="BV322" s="141"/>
      <c r="BW322" s="161"/>
      <c r="BX322" s="643" t="str">
        <f t="shared" si="271"/>
        <v xml:space="preserve">  </v>
      </c>
      <c r="BY322" s="85">
        <v>2.241885252812152</v>
      </c>
      <c r="BZ322" s="85"/>
      <c r="CA322" s="201" t="s">
        <v>1073</v>
      </c>
      <c r="CB322" s="197"/>
      <c r="CC322" s="643" t="str">
        <f t="shared" si="272"/>
        <v xml:space="preserve">  </v>
      </c>
      <c r="CD322" s="199">
        <v>0.97381890669027871</v>
      </c>
      <c r="CE322" s="197"/>
      <c r="CF322" s="197"/>
      <c r="CG322" s="818" t="str">
        <f t="shared" si="273"/>
        <v xml:space="preserve">  </v>
      </c>
      <c r="CH322" s="781">
        <f t="shared" si="303"/>
        <v>0.5765395583517986</v>
      </c>
      <c r="CI322" s="199">
        <v>6.3899685295764161</v>
      </c>
      <c r="CJ322" s="141"/>
      <c r="CK322" s="141"/>
      <c r="CL322" s="643" t="str">
        <f t="shared" si="274"/>
        <v xml:space="preserve">  </v>
      </c>
      <c r="CM322" s="198">
        <v>2.3116650856997052</v>
      </c>
      <c r="CN322" s="141"/>
      <c r="CO322" s="141"/>
      <c r="CP322" s="818" t="str">
        <f t="shared" si="275"/>
        <v xml:space="preserve">  </v>
      </c>
      <c r="CQ322" s="154">
        <f t="shared" si="301"/>
        <v>1.6432908996134816</v>
      </c>
      <c r="CR322" s="87">
        <f t="shared" si="302"/>
        <v>1.6129428460638509</v>
      </c>
      <c r="CS322" s="141"/>
    </row>
    <row r="323" spans="1:97" ht="30" x14ac:dyDescent="0.25">
      <c r="A323" s="906" t="s">
        <v>2389</v>
      </c>
      <c r="B323" s="425" t="s">
        <v>1495</v>
      </c>
      <c r="C323" s="219" t="s">
        <v>599</v>
      </c>
      <c r="D323" s="219">
        <v>9</v>
      </c>
      <c r="E323" s="471">
        <v>1503004</v>
      </c>
      <c r="F323" s="472">
        <v>1</v>
      </c>
      <c r="G323" s="419">
        <v>11452800</v>
      </c>
      <c r="H323" s="419">
        <v>201502091400</v>
      </c>
      <c r="I323" s="419" t="s">
        <v>672</v>
      </c>
      <c r="J323" s="419"/>
      <c r="K323" s="911" t="s">
        <v>2615</v>
      </c>
      <c r="L323" s="413" t="s">
        <v>1696</v>
      </c>
      <c r="M323" s="219"/>
      <c r="N323" s="219"/>
      <c r="O323" s="219"/>
      <c r="P323" s="332">
        <v>42044</v>
      </c>
      <c r="Q323" s="326">
        <v>0.58333333333333337</v>
      </c>
      <c r="R323" s="219" t="s">
        <v>1046</v>
      </c>
      <c r="S323" s="535" t="s">
        <v>1046</v>
      </c>
      <c r="T323" s="239">
        <v>127.7</v>
      </c>
      <c r="U323" s="492">
        <v>156.1</v>
      </c>
      <c r="V323" s="136">
        <f t="shared" si="299"/>
        <v>28.399999999999991</v>
      </c>
      <c r="W323" s="9">
        <v>76</v>
      </c>
      <c r="X323" s="8">
        <f t="shared" si="286"/>
        <v>373.68421052631567</v>
      </c>
      <c r="Y323" s="643" t="str">
        <f t="shared" si="262"/>
        <v xml:space="preserve">  </v>
      </c>
      <c r="Z323" s="9"/>
      <c r="AA323" s="556">
        <v>128.1</v>
      </c>
      <c r="AB323" s="492">
        <v>155.1</v>
      </c>
      <c r="AC323" s="535">
        <v>27</v>
      </c>
      <c r="AD323" s="136">
        <v>74</v>
      </c>
      <c r="AE323" s="136">
        <f t="shared" si="304"/>
        <v>364.8648648648649</v>
      </c>
      <c r="AF323" s="643" t="str">
        <f t="shared" si="263"/>
        <v xml:space="preserve">  </v>
      </c>
      <c r="AG323" s="9"/>
      <c r="AH323" s="136">
        <v>131.6</v>
      </c>
      <c r="AI323" s="559">
        <v>159.6</v>
      </c>
      <c r="AJ323" s="535">
        <v>28</v>
      </c>
      <c r="AK323" s="535">
        <v>74</v>
      </c>
      <c r="AL323" s="136">
        <f t="shared" si="305"/>
        <v>378.37837837837839</v>
      </c>
      <c r="AM323" s="643" t="str">
        <f t="shared" si="257"/>
        <v xml:space="preserve">  </v>
      </c>
      <c r="AN323" s="136">
        <v>372.30915125651967</v>
      </c>
      <c r="AO323" s="136">
        <v>6.8608930079521633</v>
      </c>
      <c r="AP323" s="136">
        <v>1.8427946196855722</v>
      </c>
      <c r="AQ323" s="535">
        <v>3</v>
      </c>
      <c r="AR323" s="643" t="str">
        <f t="shared" si="264"/>
        <v xml:space="preserve">  </v>
      </c>
      <c r="AS323" s="535"/>
      <c r="AT323" s="86" t="s">
        <v>191</v>
      </c>
      <c r="AU323" s="86" t="s">
        <v>191</v>
      </c>
      <c r="AV323" s="86" t="s">
        <v>191</v>
      </c>
      <c r="AW323" s="161" t="str">
        <f t="shared" si="298"/>
        <v xml:space="preserve">  </v>
      </c>
      <c r="AX323" s="643" t="str">
        <f t="shared" si="265"/>
        <v xml:space="preserve">  </v>
      </c>
      <c r="AY323" s="86" t="s">
        <v>191</v>
      </c>
      <c r="AZ323" s="86" t="s">
        <v>191</v>
      </c>
      <c r="BA323" s="86" t="s">
        <v>191</v>
      </c>
      <c r="BB323" s="161"/>
      <c r="BC323" s="643" t="str">
        <f t="shared" si="266"/>
        <v xml:space="preserve">  </v>
      </c>
      <c r="BD323" s="801" t="s">
        <v>191</v>
      </c>
      <c r="BE323" s="141" t="s">
        <v>1046</v>
      </c>
      <c r="BF323" s="85">
        <v>12.131049595293538</v>
      </c>
      <c r="BG323" s="85"/>
      <c r="BH323" s="161"/>
      <c r="BI323" s="643" t="str">
        <f t="shared" si="267"/>
        <v xml:space="preserve">  </v>
      </c>
      <c r="BJ323" s="141" t="s">
        <v>1046</v>
      </c>
      <c r="BK323" s="199">
        <v>9.2078801638956306E-2</v>
      </c>
      <c r="BL323" s="199"/>
      <c r="BM323" s="161" t="s">
        <v>1072</v>
      </c>
      <c r="BN323" s="818" t="str">
        <f t="shared" si="268"/>
        <v xml:space="preserve">  </v>
      </c>
      <c r="BO323" s="942" t="str">
        <f t="shared" si="269"/>
        <v xml:space="preserve">  </v>
      </c>
      <c r="BP323" s="825">
        <f t="shared" si="306"/>
        <v>0.75903408782270543</v>
      </c>
      <c r="BQ323" s="138">
        <v>351.14584357874116</v>
      </c>
      <c r="BR323" s="141"/>
      <c r="BS323" s="161"/>
      <c r="BT323" s="818" t="str">
        <f t="shared" si="270"/>
        <v xml:space="preserve">  </v>
      </c>
      <c r="BU323" s="67">
        <v>131.21765733731903</v>
      </c>
      <c r="BV323" s="141"/>
      <c r="BW323" s="161"/>
      <c r="BX323" s="643" t="str">
        <f t="shared" si="271"/>
        <v xml:space="preserve">  </v>
      </c>
      <c r="BY323" s="85">
        <v>1.4610651777364678</v>
      </c>
      <c r="BZ323" s="85"/>
      <c r="CA323" s="201" t="s">
        <v>1073</v>
      </c>
      <c r="CB323" s="197"/>
      <c r="CC323" s="643" t="str">
        <f t="shared" si="272"/>
        <v xml:space="preserve">  </v>
      </c>
      <c r="CD323" s="199">
        <v>0.53309134863357599</v>
      </c>
      <c r="CE323" s="197"/>
      <c r="CF323" s="197"/>
      <c r="CG323" s="818" t="str">
        <f t="shared" si="273"/>
        <v xml:space="preserve">  </v>
      </c>
      <c r="CH323" s="781">
        <f t="shared" si="303"/>
        <v>0.41608499842853403</v>
      </c>
      <c r="CI323" s="199">
        <v>5.5703547229061821</v>
      </c>
      <c r="CJ323" s="141"/>
      <c r="CK323" s="141"/>
      <c r="CL323" s="643" t="str">
        <f t="shared" si="274"/>
        <v xml:space="preserve">  </v>
      </c>
      <c r="CM323" s="198">
        <v>2.107701787045583</v>
      </c>
      <c r="CN323" s="141"/>
      <c r="CO323" s="141"/>
      <c r="CP323" s="818" t="str">
        <f t="shared" si="275"/>
        <v xml:space="preserve">  </v>
      </c>
      <c r="CQ323" s="154">
        <f t="shared" si="301"/>
        <v>1.5863365108170737</v>
      </c>
      <c r="CR323" s="87">
        <f t="shared" si="302"/>
        <v>1.606263844222847</v>
      </c>
      <c r="CS323" s="141"/>
    </row>
    <row r="324" spans="1:97" ht="34.5" x14ac:dyDescent="0.25">
      <c r="A324" s="906" t="s">
        <v>2390</v>
      </c>
      <c r="B324" s="425" t="s">
        <v>1496</v>
      </c>
      <c r="C324" s="219" t="s">
        <v>599</v>
      </c>
      <c r="D324" s="219">
        <v>9</v>
      </c>
      <c r="E324" s="471">
        <v>1503003</v>
      </c>
      <c r="F324" s="472">
        <v>1</v>
      </c>
      <c r="G324" s="419">
        <v>11452900</v>
      </c>
      <c r="H324" s="419">
        <v>201502091420</v>
      </c>
      <c r="I324" s="419" t="s">
        <v>672</v>
      </c>
      <c r="J324" s="419"/>
      <c r="K324" s="926" t="s">
        <v>2616</v>
      </c>
      <c r="L324" s="413" t="s">
        <v>746</v>
      </c>
      <c r="M324" s="219"/>
      <c r="N324" s="219"/>
      <c r="O324" s="219"/>
      <c r="P324" s="332">
        <v>42044</v>
      </c>
      <c r="Q324" s="326">
        <v>0.59722222222222221</v>
      </c>
      <c r="R324" s="219" t="s">
        <v>1047</v>
      </c>
      <c r="S324" s="535" t="s">
        <v>1047</v>
      </c>
      <c r="T324" s="239">
        <v>126.2</v>
      </c>
      <c r="U324" s="492">
        <v>150.79999999999998</v>
      </c>
      <c r="V324" s="136">
        <f t="shared" si="299"/>
        <v>24.59999999999998</v>
      </c>
      <c r="W324" s="9">
        <v>90</v>
      </c>
      <c r="X324" s="8">
        <f t="shared" si="286"/>
        <v>273.33333333333314</v>
      </c>
      <c r="Y324" s="643" t="str">
        <f t="shared" si="262"/>
        <v xml:space="preserve">  </v>
      </c>
      <c r="Z324" s="9"/>
      <c r="AA324" s="556">
        <v>126</v>
      </c>
      <c r="AB324" s="492">
        <v>157.1</v>
      </c>
      <c r="AC324" s="535">
        <v>31.099999999999994</v>
      </c>
      <c r="AD324" s="136">
        <v>100</v>
      </c>
      <c r="AE324" s="136">
        <f t="shared" si="304"/>
        <v>310.99999999999994</v>
      </c>
      <c r="AF324" s="643" t="str">
        <f t="shared" si="263"/>
        <v xml:space="preserve">  </v>
      </c>
      <c r="AG324" s="9"/>
      <c r="AH324" s="136">
        <v>126.6</v>
      </c>
      <c r="AI324" s="559">
        <v>151.60000000000002</v>
      </c>
      <c r="AJ324" s="535">
        <v>25.000000000000028</v>
      </c>
      <c r="AK324" s="535">
        <v>82</v>
      </c>
      <c r="AL324" s="136">
        <f t="shared" si="305"/>
        <v>304.87804878048814</v>
      </c>
      <c r="AM324" s="643" t="str">
        <f t="shared" si="257"/>
        <v xml:space="preserve">  </v>
      </c>
      <c r="AN324" s="136">
        <v>296.40379403794037</v>
      </c>
      <c r="AO324" s="136">
        <v>20.212723456418274</v>
      </c>
      <c r="AP324" s="136">
        <v>6.8193200839497345</v>
      </c>
      <c r="AQ324" s="535">
        <v>3</v>
      </c>
      <c r="AR324" s="643" t="str">
        <f t="shared" si="264"/>
        <v xml:space="preserve">  </v>
      </c>
      <c r="AS324" s="535"/>
      <c r="AT324" s="86" t="s">
        <v>191</v>
      </c>
      <c r="AU324" s="86" t="s">
        <v>191</v>
      </c>
      <c r="AV324" s="86" t="s">
        <v>191</v>
      </c>
      <c r="AW324" s="161" t="str">
        <f t="shared" si="298"/>
        <v xml:space="preserve">  </v>
      </c>
      <c r="AX324" s="643" t="str">
        <f t="shared" si="265"/>
        <v xml:space="preserve">  </v>
      </c>
      <c r="AY324" s="86" t="s">
        <v>191</v>
      </c>
      <c r="AZ324" s="86" t="s">
        <v>191</v>
      </c>
      <c r="BA324" s="86" t="s">
        <v>191</v>
      </c>
      <c r="BB324" s="161"/>
      <c r="BC324" s="643" t="str">
        <f t="shared" si="266"/>
        <v xml:space="preserve">  </v>
      </c>
      <c r="BD324" s="801" t="s">
        <v>191</v>
      </c>
      <c r="BE324" s="141" t="s">
        <v>1047</v>
      </c>
      <c r="BF324" s="85">
        <v>7.0908225665363638</v>
      </c>
      <c r="BG324" s="85"/>
      <c r="BH324" s="161"/>
      <c r="BI324" s="643" t="str">
        <f t="shared" si="267"/>
        <v xml:space="preserve">  </v>
      </c>
      <c r="BJ324" s="141" t="s">
        <v>1047</v>
      </c>
      <c r="BK324" s="199">
        <v>6.0237203144597483E-2</v>
      </c>
      <c r="BL324" s="199"/>
      <c r="BM324" s="161" t="s">
        <v>1072</v>
      </c>
      <c r="BN324" s="818" t="str">
        <f t="shared" si="268"/>
        <v xml:space="preserve">  </v>
      </c>
      <c r="BO324" s="942" t="str">
        <f t="shared" si="269"/>
        <v xml:space="preserve">  </v>
      </c>
      <c r="BP324" s="825">
        <f t="shared" si="306"/>
        <v>0.84950938455115499</v>
      </c>
      <c r="BQ324" s="138">
        <v>250.20135972281568</v>
      </c>
      <c r="BR324" s="141"/>
      <c r="BS324" s="161"/>
      <c r="BT324" s="818" t="str">
        <f t="shared" si="270"/>
        <v xml:space="preserve">  </v>
      </c>
      <c r="BU324" s="67">
        <v>68.388371657569564</v>
      </c>
      <c r="BV324" s="141"/>
      <c r="BW324" s="161"/>
      <c r="BX324" s="643" t="str">
        <f t="shared" si="271"/>
        <v xml:space="preserve">  </v>
      </c>
      <c r="BY324" s="85">
        <v>1.0785587300729547</v>
      </c>
      <c r="BZ324" s="85"/>
      <c r="CA324" s="201" t="s">
        <v>1073</v>
      </c>
      <c r="CB324" s="197"/>
      <c r="CC324" s="643" t="str">
        <f t="shared" si="272"/>
        <v xml:space="preserve">  </v>
      </c>
      <c r="CD324" s="199">
        <v>0.33543176505268874</v>
      </c>
      <c r="CE324" s="197"/>
      <c r="CF324" s="197"/>
      <c r="CG324" s="818" t="str">
        <f t="shared" si="273"/>
        <v xml:space="preserve">  </v>
      </c>
      <c r="CH324" s="781">
        <f t="shared" si="303"/>
        <v>0.43107628642299567</v>
      </c>
      <c r="CI324" s="199">
        <v>5.211230677241165</v>
      </c>
      <c r="CJ324" s="141"/>
      <c r="CK324" s="141"/>
      <c r="CL324" s="643" t="str">
        <f t="shared" si="274"/>
        <v xml:space="preserve">  </v>
      </c>
      <c r="CM324" s="198">
        <v>1.5887898406223084</v>
      </c>
      <c r="CN324" s="141"/>
      <c r="CO324" s="141"/>
      <c r="CP324" s="818" t="str">
        <f t="shared" si="275"/>
        <v xml:space="preserve">  </v>
      </c>
      <c r="CQ324" s="154">
        <f t="shared" si="301"/>
        <v>2.0828146909410887</v>
      </c>
      <c r="CR324" s="87">
        <f t="shared" si="302"/>
        <v>2.3231871180931289</v>
      </c>
      <c r="CS324" s="141"/>
    </row>
    <row r="325" spans="1:97" ht="30" x14ac:dyDescent="0.25">
      <c r="A325" s="906" t="s">
        <v>2391</v>
      </c>
      <c r="B325" s="425" t="s">
        <v>1497</v>
      </c>
      <c r="C325" s="219" t="s">
        <v>599</v>
      </c>
      <c r="D325" s="219">
        <v>9</v>
      </c>
      <c r="E325" s="471">
        <v>1503002</v>
      </c>
      <c r="F325" s="472">
        <v>1</v>
      </c>
      <c r="G325" s="419">
        <v>11452600</v>
      </c>
      <c r="H325" s="419">
        <v>201502101130</v>
      </c>
      <c r="I325" s="419" t="s">
        <v>672</v>
      </c>
      <c r="J325" s="419"/>
      <c r="K325" s="926" t="s">
        <v>2614</v>
      </c>
      <c r="L325" s="413" t="s">
        <v>1694</v>
      </c>
      <c r="M325" s="219"/>
      <c r="N325" s="219"/>
      <c r="O325" s="219"/>
      <c r="P325" s="332">
        <v>42045</v>
      </c>
      <c r="Q325" s="326">
        <v>0.47916666666666669</v>
      </c>
      <c r="R325" s="219" t="s">
        <v>1048</v>
      </c>
      <c r="S325" s="535" t="s">
        <v>1048</v>
      </c>
      <c r="T325" s="239">
        <v>127.5</v>
      </c>
      <c r="U325" s="492">
        <v>151</v>
      </c>
      <c r="V325" s="136">
        <f t="shared" si="299"/>
        <v>23.5</v>
      </c>
      <c r="W325" s="9">
        <v>78</v>
      </c>
      <c r="X325" s="8">
        <f t="shared" si="286"/>
        <v>301.28205128205127</v>
      </c>
      <c r="Y325" s="643" t="str">
        <f t="shared" si="262"/>
        <v xml:space="preserve">  </v>
      </c>
      <c r="Z325" s="9"/>
      <c r="AA325" s="556">
        <v>126.7</v>
      </c>
      <c r="AB325" s="492">
        <v>165.5</v>
      </c>
      <c r="AC325" s="535">
        <v>38.799999999999997</v>
      </c>
      <c r="AD325" s="136">
        <v>138</v>
      </c>
      <c r="AE325" s="136">
        <f t="shared" si="304"/>
        <v>281.15942028985501</v>
      </c>
      <c r="AF325" s="643" t="str">
        <f t="shared" si="263"/>
        <v xml:space="preserve">  </v>
      </c>
      <c r="AG325" s="9"/>
      <c r="AH325" s="136">
        <v>126.3</v>
      </c>
      <c r="AI325" s="559">
        <v>157.70000000000002</v>
      </c>
      <c r="AJ325" s="535">
        <v>31.40000000000002</v>
      </c>
      <c r="AK325" s="535">
        <v>102</v>
      </c>
      <c r="AL325" s="136">
        <f t="shared" si="305"/>
        <v>307.84313725490216</v>
      </c>
      <c r="AM325" s="643" t="str">
        <f t="shared" si="257"/>
        <v xml:space="preserve">  </v>
      </c>
      <c r="AN325" s="136">
        <v>296.76153627560279</v>
      </c>
      <c r="AO325" s="136">
        <v>13.904369087101026</v>
      </c>
      <c r="AP325" s="136">
        <v>4.6853676731839062</v>
      </c>
      <c r="AQ325" s="535">
        <v>3</v>
      </c>
      <c r="AR325" s="643" t="str">
        <f t="shared" si="264"/>
        <v xml:space="preserve">  </v>
      </c>
      <c r="AS325" s="535"/>
      <c r="AT325" s="86" t="s">
        <v>191</v>
      </c>
      <c r="AU325" s="86" t="s">
        <v>191</v>
      </c>
      <c r="AV325" s="86" t="s">
        <v>191</v>
      </c>
      <c r="AW325" s="161" t="str">
        <f t="shared" si="298"/>
        <v xml:space="preserve">  </v>
      </c>
      <c r="AX325" s="643" t="str">
        <f t="shared" si="265"/>
        <v xml:space="preserve">  </v>
      </c>
      <c r="AY325" s="86" t="s">
        <v>191</v>
      </c>
      <c r="AZ325" s="86" t="s">
        <v>191</v>
      </c>
      <c r="BA325" s="86" t="s">
        <v>191</v>
      </c>
      <c r="BB325" s="161"/>
      <c r="BC325" s="643" t="str">
        <f t="shared" si="266"/>
        <v xml:space="preserve">  </v>
      </c>
      <c r="BD325" s="801" t="s">
        <v>191</v>
      </c>
      <c r="BE325" s="141" t="s">
        <v>1048</v>
      </c>
      <c r="BF325" s="85">
        <v>9.5530255412471714</v>
      </c>
      <c r="BG325" s="85"/>
      <c r="BH325" s="161"/>
      <c r="BI325" s="643" t="str">
        <f t="shared" si="267"/>
        <v xml:space="preserve">  </v>
      </c>
      <c r="BJ325" s="141" t="s">
        <v>1048</v>
      </c>
      <c r="BK325" s="199">
        <v>6.7285981670864553E-2</v>
      </c>
      <c r="BL325" s="199">
        <v>3.3298066013891445E-3</v>
      </c>
      <c r="BM325" s="161" t="s">
        <v>1072</v>
      </c>
      <c r="BN325" s="818" t="str">
        <f t="shared" si="268"/>
        <v xml:space="preserve">  </v>
      </c>
      <c r="BO325" s="942" t="str">
        <f t="shared" si="269"/>
        <v xml:space="preserve">  </v>
      </c>
      <c r="BP325" s="825">
        <f t="shared" si="306"/>
        <v>0.70434211005030145</v>
      </c>
      <c r="BQ325" s="138">
        <v>300.36708816477477</v>
      </c>
      <c r="BR325" s="141"/>
      <c r="BS325" s="161"/>
      <c r="BT325" s="818" t="str">
        <f t="shared" si="270"/>
        <v xml:space="preserve">  </v>
      </c>
      <c r="BU325" s="67">
        <v>90.495212459900102</v>
      </c>
      <c r="BV325" s="141"/>
      <c r="BW325" s="161"/>
      <c r="BX325" s="643" t="str">
        <f t="shared" si="271"/>
        <v xml:space="preserve">  </v>
      </c>
      <c r="BY325" s="85">
        <v>0.87676129843989292</v>
      </c>
      <c r="BZ325" s="85"/>
      <c r="CA325" s="201" t="s">
        <v>1073</v>
      </c>
      <c r="CB325" s="197"/>
      <c r="CC325" s="643" t="str">
        <f t="shared" si="272"/>
        <v xml:space="preserve">  </v>
      </c>
      <c r="CD325" s="199">
        <v>0.24650969840194092</v>
      </c>
      <c r="CE325" s="197"/>
      <c r="CF325" s="197"/>
      <c r="CG325" s="818" t="str">
        <f t="shared" si="273"/>
        <v xml:space="preserve">  </v>
      </c>
      <c r="CH325" s="781">
        <f t="shared" si="303"/>
        <v>0.29189659353055386</v>
      </c>
      <c r="CI325" s="199">
        <v>5.7853215780801532</v>
      </c>
      <c r="CJ325" s="141"/>
      <c r="CK325" s="141"/>
      <c r="CL325" s="643" t="str">
        <f t="shared" si="274"/>
        <v xml:space="preserve">  </v>
      </c>
      <c r="CM325" s="198">
        <v>1.7809715446246757</v>
      </c>
      <c r="CN325" s="141"/>
      <c r="CO325" s="141"/>
      <c r="CP325" s="818" t="str">
        <f t="shared" si="275"/>
        <v xml:space="preserve">  </v>
      </c>
      <c r="CQ325" s="154">
        <f t="shared" si="301"/>
        <v>1.9260837175697667</v>
      </c>
      <c r="CR325" s="87">
        <f t="shared" si="302"/>
        <v>1.9680284693666563</v>
      </c>
      <c r="CS325" s="141"/>
    </row>
    <row r="326" spans="1:97" ht="30" x14ac:dyDescent="0.25">
      <c r="A326" s="906" t="s">
        <v>2392</v>
      </c>
      <c r="B326" s="425" t="s">
        <v>1498</v>
      </c>
      <c r="C326" s="219" t="s">
        <v>599</v>
      </c>
      <c r="D326" s="219">
        <v>9</v>
      </c>
      <c r="E326" s="471">
        <v>1503001</v>
      </c>
      <c r="F326" s="472">
        <v>1</v>
      </c>
      <c r="G326" s="419">
        <v>384115121402501</v>
      </c>
      <c r="H326" s="419">
        <v>201502101310</v>
      </c>
      <c r="I326" s="419" t="s">
        <v>672</v>
      </c>
      <c r="J326" s="419"/>
      <c r="K326" s="911" t="s">
        <v>2617</v>
      </c>
      <c r="L326" s="413" t="s">
        <v>1716</v>
      </c>
      <c r="M326" s="219"/>
      <c r="N326" s="219"/>
      <c r="O326" s="219"/>
      <c r="P326" s="332">
        <v>42045</v>
      </c>
      <c r="Q326" s="326">
        <v>0.54861111111111105</v>
      </c>
      <c r="R326" s="219" t="s">
        <v>1049</v>
      </c>
      <c r="S326" s="535" t="s">
        <v>1049</v>
      </c>
      <c r="T326" s="239">
        <v>123</v>
      </c>
      <c r="U326" s="492">
        <v>139.6</v>
      </c>
      <c r="V326" s="136">
        <f t="shared" si="299"/>
        <v>16.599999999999994</v>
      </c>
      <c r="W326" s="9">
        <v>106</v>
      </c>
      <c r="X326" s="8">
        <f t="shared" si="286"/>
        <v>156.60377358490561</v>
      </c>
      <c r="Y326" s="643" t="str">
        <f t="shared" si="262"/>
        <v xml:space="preserve">  </v>
      </c>
      <c r="Z326" s="9"/>
      <c r="AA326" s="556">
        <v>126.4</v>
      </c>
      <c r="AB326" s="492">
        <v>141.19999999999999</v>
      </c>
      <c r="AC326" s="535">
        <v>14.799999999999983</v>
      </c>
      <c r="AD326" s="136">
        <v>100</v>
      </c>
      <c r="AE326" s="136">
        <f t="shared" si="304"/>
        <v>147.99999999999983</v>
      </c>
      <c r="AF326" s="643" t="str">
        <f t="shared" si="263"/>
        <v xml:space="preserve">  </v>
      </c>
      <c r="AG326" s="9"/>
      <c r="AH326" s="136">
        <v>127.2</v>
      </c>
      <c r="AI326" s="559">
        <v>143.80000000000001</v>
      </c>
      <c r="AJ326" s="535">
        <v>16.600000000000009</v>
      </c>
      <c r="AK326" s="535">
        <v>106</v>
      </c>
      <c r="AL326" s="136">
        <f t="shared" si="305"/>
        <v>156.60377358490575</v>
      </c>
      <c r="AM326" s="643" t="str">
        <f t="shared" si="257"/>
        <v xml:space="preserve">  </v>
      </c>
      <c r="AN326" s="136">
        <v>153.73584905660371</v>
      </c>
      <c r="AO326" s="136">
        <v>4.9673909952919848</v>
      </c>
      <c r="AP326" s="136">
        <v>3.2311207995885529</v>
      </c>
      <c r="AQ326" s="535">
        <v>3</v>
      </c>
      <c r="AR326" s="643" t="str">
        <f t="shared" si="264"/>
        <v xml:space="preserve">  </v>
      </c>
      <c r="AS326" s="535" t="s">
        <v>1071</v>
      </c>
      <c r="AT326" s="86" t="s">
        <v>191</v>
      </c>
      <c r="AU326" s="86" t="s">
        <v>191</v>
      </c>
      <c r="AV326" s="86" t="s">
        <v>191</v>
      </c>
      <c r="AW326" s="161" t="str">
        <f t="shared" si="298"/>
        <v xml:space="preserve">  </v>
      </c>
      <c r="AX326" s="643" t="str">
        <f t="shared" si="265"/>
        <v xml:space="preserve">  </v>
      </c>
      <c r="AY326" s="86" t="s">
        <v>191</v>
      </c>
      <c r="AZ326" s="86" t="s">
        <v>191</v>
      </c>
      <c r="BA326" s="86" t="s">
        <v>191</v>
      </c>
      <c r="BB326" s="161"/>
      <c r="BC326" s="643" t="str">
        <f t="shared" si="266"/>
        <v xml:space="preserve">  </v>
      </c>
      <c r="BD326" s="801" t="s">
        <v>191</v>
      </c>
      <c r="BE326" s="141" t="s">
        <v>1049</v>
      </c>
      <c r="BF326" s="85">
        <v>10.801956675594278</v>
      </c>
      <c r="BG326" s="85"/>
      <c r="BH326" s="161"/>
      <c r="BI326" s="643" t="str">
        <f t="shared" si="267"/>
        <v xml:space="preserve">  </v>
      </c>
      <c r="BJ326" s="141" t="s">
        <v>1049</v>
      </c>
      <c r="BK326" s="199">
        <v>7.3186091687576019E-2</v>
      </c>
      <c r="BL326" s="199"/>
      <c r="BM326" s="161" t="s">
        <v>1072</v>
      </c>
      <c r="BN326" s="818" t="str">
        <f t="shared" si="268"/>
        <v xml:space="preserve">  </v>
      </c>
      <c r="BO326" s="942" t="str">
        <f t="shared" si="269"/>
        <v xml:space="preserve">  </v>
      </c>
      <c r="BP326" s="825">
        <f t="shared" si="306"/>
        <v>0.67752624719307741</v>
      </c>
      <c r="BQ326" s="138">
        <v>309.99683424008327</v>
      </c>
      <c r="BR326" s="141"/>
      <c r="BS326" s="161"/>
      <c r="BT326" s="818" t="str">
        <f t="shared" si="270"/>
        <v xml:space="preserve">  </v>
      </c>
      <c r="BU326" s="67">
        <v>48.54667404137151</v>
      </c>
      <c r="BV326" s="141"/>
      <c r="BW326" s="161"/>
      <c r="BX326" s="643" t="str">
        <f t="shared" si="271"/>
        <v xml:space="preserve">  </v>
      </c>
      <c r="BY326" s="85">
        <v>1.307851388313686</v>
      </c>
      <c r="BZ326" s="85"/>
      <c r="CA326" s="201" t="s">
        <v>1073</v>
      </c>
      <c r="CB326" s="197"/>
      <c r="CC326" s="643" t="str">
        <f t="shared" si="272"/>
        <v xml:space="preserve">  </v>
      </c>
      <c r="CD326" s="199">
        <v>0.19356200547042526</v>
      </c>
      <c r="CE326" s="197"/>
      <c r="CF326" s="197"/>
      <c r="CG326" s="818" t="str">
        <f t="shared" si="273"/>
        <v xml:space="preserve">  </v>
      </c>
      <c r="CH326" s="781">
        <f t="shared" si="303"/>
        <v>0.42189185303124555</v>
      </c>
      <c r="CI326" s="199">
        <v>6.3006988928123766</v>
      </c>
      <c r="CJ326" s="141"/>
      <c r="CK326" s="141"/>
      <c r="CL326" s="643" t="str">
        <f t="shared" si="274"/>
        <v xml:space="preserve">  </v>
      </c>
      <c r="CM326" s="198">
        <v>0.98671322283665563</v>
      </c>
      <c r="CN326" s="141"/>
      <c r="CO326" s="141"/>
      <c r="CP326" s="818" t="str">
        <f t="shared" si="275"/>
        <v xml:space="preserve">  </v>
      </c>
      <c r="CQ326" s="154">
        <f t="shared" si="301"/>
        <v>2.0325042700057621</v>
      </c>
      <c r="CR326" s="87">
        <f t="shared" si="302"/>
        <v>2.0325042700057638</v>
      </c>
      <c r="CS326" s="141"/>
    </row>
    <row r="327" spans="1:97" ht="30" x14ac:dyDescent="0.25">
      <c r="A327" s="906" t="s">
        <v>2393</v>
      </c>
      <c r="B327" s="425" t="s">
        <v>1499</v>
      </c>
      <c r="C327" s="219" t="s">
        <v>599</v>
      </c>
      <c r="D327" s="219">
        <v>9</v>
      </c>
      <c r="E327" s="471">
        <v>1503000</v>
      </c>
      <c r="F327" s="472">
        <v>1</v>
      </c>
      <c r="G327" s="419">
        <v>11452800</v>
      </c>
      <c r="H327" s="419">
        <v>201502101330</v>
      </c>
      <c r="I327" s="419" t="s">
        <v>672</v>
      </c>
      <c r="J327" s="419"/>
      <c r="K327" s="911" t="s">
        <v>2615</v>
      </c>
      <c r="L327" s="413" t="s">
        <v>1696</v>
      </c>
      <c r="M327" s="219"/>
      <c r="N327" s="219"/>
      <c r="O327" s="219"/>
      <c r="P327" s="332">
        <v>42045</v>
      </c>
      <c r="Q327" s="326">
        <v>0.5625</v>
      </c>
      <c r="R327" s="219" t="s">
        <v>1050</v>
      </c>
      <c r="S327" s="535" t="s">
        <v>1050</v>
      </c>
      <c r="T327" s="239">
        <v>124.3</v>
      </c>
      <c r="U327" s="492">
        <v>154.5</v>
      </c>
      <c r="V327" s="136">
        <f t="shared" si="299"/>
        <v>30.200000000000003</v>
      </c>
      <c r="W327" s="9">
        <v>98</v>
      </c>
      <c r="X327" s="8">
        <f t="shared" si="286"/>
        <v>308.16326530612247</v>
      </c>
      <c r="Y327" s="643" t="str">
        <f t="shared" si="262"/>
        <v xml:space="preserve">  </v>
      </c>
      <c r="Z327" s="9"/>
      <c r="AA327" s="556">
        <v>126.9</v>
      </c>
      <c r="AB327" s="492">
        <v>159.80000000000001</v>
      </c>
      <c r="AC327" s="535">
        <v>32.900000000000006</v>
      </c>
      <c r="AD327" s="136">
        <v>104</v>
      </c>
      <c r="AE327" s="136">
        <f t="shared" si="304"/>
        <v>316.34615384615392</v>
      </c>
      <c r="AF327" s="643" t="str">
        <f t="shared" si="263"/>
        <v xml:space="preserve">  </v>
      </c>
      <c r="AG327" s="9"/>
      <c r="AH327" s="136">
        <v>125.3</v>
      </c>
      <c r="AI327" s="559">
        <v>151.4</v>
      </c>
      <c r="AJ327" s="535">
        <v>26.100000000000009</v>
      </c>
      <c r="AK327" s="535">
        <v>88</v>
      </c>
      <c r="AL327" s="136">
        <f t="shared" si="305"/>
        <v>296.59090909090918</v>
      </c>
      <c r="AM327" s="643" t="str">
        <f t="shared" si="257"/>
        <v xml:space="preserve">  </v>
      </c>
      <c r="AN327" s="136">
        <v>307.03344274772854</v>
      </c>
      <c r="AO327" s="136">
        <v>9.9259658519963754</v>
      </c>
      <c r="AP327" s="136">
        <v>3.2328614639389497</v>
      </c>
      <c r="AQ327" s="535">
        <v>3</v>
      </c>
      <c r="AR327" s="643" t="str">
        <f t="shared" si="264"/>
        <v xml:space="preserve">  </v>
      </c>
      <c r="AS327" s="535"/>
      <c r="AT327" s="86" t="s">
        <v>191</v>
      </c>
      <c r="AU327" s="86" t="s">
        <v>191</v>
      </c>
      <c r="AV327" s="86" t="s">
        <v>191</v>
      </c>
      <c r="AW327" s="161" t="str">
        <f t="shared" si="298"/>
        <v xml:space="preserve">  </v>
      </c>
      <c r="AX327" s="643" t="str">
        <f t="shared" si="265"/>
        <v xml:space="preserve">  </v>
      </c>
      <c r="AY327" s="86" t="s">
        <v>191</v>
      </c>
      <c r="AZ327" s="86" t="s">
        <v>191</v>
      </c>
      <c r="BA327" s="86" t="s">
        <v>191</v>
      </c>
      <c r="BB327" s="161"/>
      <c r="BC327" s="643" t="str">
        <f t="shared" si="266"/>
        <v xml:space="preserve">  </v>
      </c>
      <c r="BD327" s="801" t="s">
        <v>191</v>
      </c>
      <c r="BE327" s="141" t="s">
        <v>1050</v>
      </c>
      <c r="BF327" s="85">
        <v>11.271670215570884</v>
      </c>
      <c r="BG327" s="85"/>
      <c r="BH327" s="161"/>
      <c r="BI327" s="643" t="str">
        <f t="shared" si="267"/>
        <v xml:space="preserve">  </v>
      </c>
      <c r="BJ327" s="141" t="s">
        <v>1050</v>
      </c>
      <c r="BK327" s="199">
        <v>6.7758355283542335E-2</v>
      </c>
      <c r="BL327" s="199"/>
      <c r="BM327" s="161" t="s">
        <v>1072</v>
      </c>
      <c r="BN327" s="818" t="str">
        <f t="shared" si="268"/>
        <v xml:space="preserve">  </v>
      </c>
      <c r="BO327" s="942" t="str">
        <f t="shared" si="269"/>
        <v xml:space="preserve">  </v>
      </c>
      <c r="BP327" s="825">
        <f t="shared" si="306"/>
        <v>0.60113855345004463</v>
      </c>
      <c r="BQ327" s="138">
        <v>265.31940082172906</v>
      </c>
      <c r="BR327" s="141"/>
      <c r="BS327" s="161"/>
      <c r="BT327" s="818" t="str">
        <f t="shared" si="270"/>
        <v xml:space="preserve">  </v>
      </c>
      <c r="BU327" s="67">
        <v>81.761692906287934</v>
      </c>
      <c r="BV327" s="141"/>
      <c r="BW327" s="161"/>
      <c r="BX327" s="643" t="str">
        <f t="shared" si="271"/>
        <v xml:space="preserve">  </v>
      </c>
      <c r="BY327" s="85">
        <v>0.93495700692455264</v>
      </c>
      <c r="BZ327" s="85"/>
      <c r="CA327" s="201" t="s">
        <v>1073</v>
      </c>
      <c r="CB327" s="197"/>
      <c r="CC327" s="643" t="str">
        <f t="shared" si="272"/>
        <v xml:space="preserve">  </v>
      </c>
      <c r="CD327" s="199">
        <v>0.29577005315209393</v>
      </c>
      <c r="CE327" s="197"/>
      <c r="CF327" s="197"/>
      <c r="CG327" s="818" t="str">
        <f t="shared" si="273"/>
        <v xml:space="preserve">  </v>
      </c>
      <c r="CH327" s="781">
        <f t="shared" si="303"/>
        <v>0.3523892350234728</v>
      </c>
      <c r="CI327" s="199">
        <v>4.7103833491872864</v>
      </c>
      <c r="CJ327" s="141"/>
      <c r="CK327" s="141"/>
      <c r="CL327" s="643" t="str">
        <f t="shared" si="274"/>
        <v xml:space="preserve">  </v>
      </c>
      <c r="CM327" s="198">
        <v>1.397056879702139</v>
      </c>
      <c r="CN327" s="141"/>
      <c r="CO327" s="141"/>
      <c r="CP327" s="818" t="str">
        <f t="shared" si="275"/>
        <v xml:space="preserve">  </v>
      </c>
      <c r="CQ327" s="154">
        <f t="shared" si="301"/>
        <v>1.7753633298577525</v>
      </c>
      <c r="CR327" s="87">
        <f t="shared" si="302"/>
        <v>1.7086936804297717</v>
      </c>
      <c r="CS327" s="141"/>
    </row>
    <row r="328" spans="1:97" ht="34.5" x14ac:dyDescent="0.25">
      <c r="A328" s="906" t="s">
        <v>2394</v>
      </c>
      <c r="B328" s="425" t="s">
        <v>1500</v>
      </c>
      <c r="C328" s="219" t="s">
        <v>599</v>
      </c>
      <c r="D328" s="219">
        <v>9</v>
      </c>
      <c r="E328" s="471">
        <v>1502999</v>
      </c>
      <c r="F328" s="472">
        <v>1</v>
      </c>
      <c r="G328" s="419">
        <v>11452900</v>
      </c>
      <c r="H328" s="419">
        <v>201502101500</v>
      </c>
      <c r="I328" s="419" t="s">
        <v>672</v>
      </c>
      <c r="J328" s="419"/>
      <c r="K328" s="926" t="s">
        <v>2616</v>
      </c>
      <c r="L328" s="413" t="s">
        <v>746</v>
      </c>
      <c r="M328" s="219"/>
      <c r="N328" s="219"/>
      <c r="O328" s="219"/>
      <c r="P328" s="332">
        <v>42045</v>
      </c>
      <c r="Q328" s="326">
        <v>0.625</v>
      </c>
      <c r="R328" s="219" t="s">
        <v>1051</v>
      </c>
      <c r="S328" s="535" t="s">
        <v>1051</v>
      </c>
      <c r="T328" s="239">
        <v>126.6</v>
      </c>
      <c r="U328" s="492">
        <v>144.5</v>
      </c>
      <c r="V328" s="136">
        <f t="shared" si="299"/>
        <v>17.900000000000006</v>
      </c>
      <c r="W328" s="9">
        <v>108</v>
      </c>
      <c r="X328" s="8">
        <f t="shared" si="286"/>
        <v>165.74074074074079</v>
      </c>
      <c r="Y328" s="643" t="str">
        <f t="shared" si="262"/>
        <v xml:space="preserve">  </v>
      </c>
      <c r="Z328" s="9"/>
      <c r="AA328" s="556">
        <v>125</v>
      </c>
      <c r="AB328" s="492">
        <v>148.9</v>
      </c>
      <c r="AC328" s="535">
        <v>23.900000000000006</v>
      </c>
      <c r="AD328" s="136">
        <v>90</v>
      </c>
      <c r="AE328" s="136">
        <f t="shared" si="304"/>
        <v>265.55555555555566</v>
      </c>
      <c r="AF328" s="643" t="str">
        <f t="shared" si="263"/>
        <v xml:space="preserve">  </v>
      </c>
      <c r="AG328" s="9"/>
      <c r="AH328" s="136">
        <v>127.1</v>
      </c>
      <c r="AI328" s="559">
        <v>155.20000000000002</v>
      </c>
      <c r="AJ328" s="535">
        <v>28.100000000000023</v>
      </c>
      <c r="AK328" s="535">
        <v>104</v>
      </c>
      <c r="AL328" s="136">
        <f t="shared" si="305"/>
        <v>270.19230769230791</v>
      </c>
      <c r="AM328" s="643" t="str">
        <f t="shared" si="257"/>
        <v xml:space="preserve">  </v>
      </c>
      <c r="AN328" s="136">
        <v>233.82953466286813</v>
      </c>
      <c r="AO328" s="136">
        <v>59.01218315671683</v>
      </c>
      <c r="AP328" s="136">
        <v>25.237266644609157</v>
      </c>
      <c r="AQ328" s="535">
        <v>3</v>
      </c>
      <c r="AR328" s="643" t="str">
        <f t="shared" si="264"/>
        <v xml:space="preserve">  </v>
      </c>
      <c r="AS328" s="535"/>
      <c r="AT328" s="86" t="s">
        <v>191</v>
      </c>
      <c r="AU328" s="86" t="s">
        <v>191</v>
      </c>
      <c r="AV328" s="86" t="s">
        <v>191</v>
      </c>
      <c r="AW328" s="161" t="str">
        <f t="shared" si="298"/>
        <v xml:space="preserve">  </v>
      </c>
      <c r="AX328" s="643" t="str">
        <f t="shared" si="265"/>
        <v xml:space="preserve">  </v>
      </c>
      <c r="AY328" s="86" t="s">
        <v>191</v>
      </c>
      <c r="AZ328" s="86" t="s">
        <v>191</v>
      </c>
      <c r="BA328" s="86" t="s">
        <v>191</v>
      </c>
      <c r="BB328" s="161"/>
      <c r="BC328" s="643" t="str">
        <f t="shared" si="266"/>
        <v xml:space="preserve">  </v>
      </c>
      <c r="BD328" s="801" t="s">
        <v>191</v>
      </c>
      <c r="BE328" s="141"/>
      <c r="BF328" s="85">
        <v>11.457596867533535</v>
      </c>
      <c r="BG328" s="85"/>
      <c r="BH328" s="161"/>
      <c r="BI328" s="643" t="str">
        <f t="shared" si="267"/>
        <v xml:space="preserve">  </v>
      </c>
      <c r="BJ328" s="141" t="s">
        <v>1051</v>
      </c>
      <c r="BK328" s="199">
        <v>7.3222174043091587E-2</v>
      </c>
      <c r="BL328" s="199"/>
      <c r="BM328" s="161" t="s">
        <v>1072</v>
      </c>
      <c r="BN328" s="818" t="str">
        <f t="shared" si="268"/>
        <v xml:space="preserve">  </v>
      </c>
      <c r="BO328" s="942" t="str">
        <f t="shared" si="269"/>
        <v xml:space="preserve">  </v>
      </c>
      <c r="BP328" s="825">
        <f t="shared" si="306"/>
        <v>0.63907095780769996</v>
      </c>
      <c r="BQ328" s="138">
        <v>267.32622854855043</v>
      </c>
      <c r="BR328" s="141"/>
      <c r="BS328" s="161"/>
      <c r="BT328" s="818" t="str">
        <f t="shared" si="270"/>
        <v xml:space="preserve">  </v>
      </c>
      <c r="BU328" s="67">
        <v>44.306847139065326</v>
      </c>
      <c r="BV328" s="141"/>
      <c r="BW328" s="161"/>
      <c r="BX328" s="643" t="str">
        <f t="shared" si="271"/>
        <v xml:space="preserve">  </v>
      </c>
      <c r="BY328" s="85">
        <v>0.69911590397811052</v>
      </c>
      <c r="BZ328" s="85"/>
      <c r="CA328" s="201" t="s">
        <v>1073</v>
      </c>
      <c r="CB328" s="197"/>
      <c r="CC328" s="643" t="str">
        <f t="shared" si="272"/>
        <v>E, &lt;RL</v>
      </c>
      <c r="CD328" s="199">
        <v>0.1856541122786316</v>
      </c>
      <c r="CE328" s="197"/>
      <c r="CF328" s="197"/>
      <c r="CG328" s="818" t="str">
        <f t="shared" si="273"/>
        <v xml:space="preserve">  </v>
      </c>
      <c r="CH328" s="781">
        <f t="shared" si="303"/>
        <v>0.26152162762852155</v>
      </c>
      <c r="CI328" s="199">
        <v>4.7669269640444742</v>
      </c>
      <c r="CJ328" s="141"/>
      <c r="CK328" s="141"/>
      <c r="CL328" s="643" t="str">
        <f t="shared" si="274"/>
        <v xml:space="preserve">  </v>
      </c>
      <c r="CM328" s="198">
        <v>1.2879869970158639</v>
      </c>
      <c r="CN328" s="141"/>
      <c r="CO328" s="141"/>
      <c r="CP328" s="818" t="str">
        <f t="shared" si="275"/>
        <v xml:space="preserve">  </v>
      </c>
      <c r="CQ328" s="154">
        <f t="shared" si="301"/>
        <v>1.7831871529877692</v>
      </c>
      <c r="CR328" s="87">
        <f t="shared" si="302"/>
        <v>2.9069705478552241</v>
      </c>
      <c r="CS328" s="141"/>
    </row>
    <row r="329" spans="1:97" ht="15" x14ac:dyDescent="0.25">
      <c r="A329" s="906" t="s">
        <v>2395</v>
      </c>
      <c r="B329" s="425" t="s">
        <v>1501</v>
      </c>
      <c r="C329" s="219" t="s">
        <v>599</v>
      </c>
      <c r="D329" s="219">
        <v>9</v>
      </c>
      <c r="E329" s="471">
        <v>1503014</v>
      </c>
      <c r="F329" s="472">
        <v>1</v>
      </c>
      <c r="G329" s="419">
        <v>11451800</v>
      </c>
      <c r="H329" s="419">
        <v>201502071100</v>
      </c>
      <c r="I329" s="419" t="s">
        <v>672</v>
      </c>
      <c r="J329" s="419"/>
      <c r="K329" s="926" t="s">
        <v>1691</v>
      </c>
      <c r="L329" s="413" t="s">
        <v>1692</v>
      </c>
      <c r="M329" s="219" t="s">
        <v>1055</v>
      </c>
      <c r="N329" s="219"/>
      <c r="O329" s="219"/>
      <c r="P329" s="332">
        <v>42042</v>
      </c>
      <c r="Q329" s="326">
        <v>0.45833333333333331</v>
      </c>
      <c r="R329" s="219" t="s">
        <v>1061</v>
      </c>
      <c r="S329" s="535" t="s">
        <v>1056</v>
      </c>
      <c r="T329" s="239">
        <v>127.5</v>
      </c>
      <c r="U329" s="492">
        <v>262.10000000000002</v>
      </c>
      <c r="V329" s="136">
        <f t="shared" si="299"/>
        <v>134.60000000000002</v>
      </c>
      <c r="W329" s="9">
        <v>76</v>
      </c>
      <c r="X329" s="8">
        <f t="shared" si="286"/>
        <v>1771.0526315789477</v>
      </c>
      <c r="Y329" s="643" t="str">
        <f t="shared" si="262"/>
        <v xml:space="preserve">  </v>
      </c>
      <c r="Z329" s="9"/>
      <c r="AA329" s="556">
        <v>127.3</v>
      </c>
      <c r="AB329" s="492">
        <v>287.7</v>
      </c>
      <c r="AC329" s="535">
        <v>160.39999999999998</v>
      </c>
      <c r="AD329" s="136">
        <v>92</v>
      </c>
      <c r="AE329" s="136">
        <f t="shared" si="304"/>
        <v>1743.478260869565</v>
      </c>
      <c r="AF329" s="643" t="str">
        <f t="shared" si="263"/>
        <v xml:space="preserve">  </v>
      </c>
      <c r="AG329" s="9"/>
      <c r="AH329" s="136">
        <v>126.6</v>
      </c>
      <c r="AI329" s="559">
        <v>309.7</v>
      </c>
      <c r="AJ329" s="535">
        <v>183.1</v>
      </c>
      <c r="AK329" s="535">
        <v>106</v>
      </c>
      <c r="AL329" s="136">
        <f t="shared" si="305"/>
        <v>1727.3584905660377</v>
      </c>
      <c r="AM329" s="643" t="str">
        <f t="shared" ref="AM329:AM392" si="307">IF(AJ329&lt;AM$5,"&lt;MDL",IF(AJ329&lt;AM$6,"E, &lt;RL",IF(AJ329&gt;AM$6,"  ",)))</f>
        <v xml:space="preserve">  </v>
      </c>
      <c r="AN329" s="136">
        <v>1747.29646100485</v>
      </c>
      <c r="AO329" s="136">
        <v>22.095892806556481</v>
      </c>
      <c r="AP329" s="136">
        <v>1.264576063632006</v>
      </c>
      <c r="AQ329" s="535">
        <v>3</v>
      </c>
      <c r="AR329" s="643" t="str">
        <f t="shared" si="264"/>
        <v xml:space="preserve">  </v>
      </c>
      <c r="AS329" s="535"/>
      <c r="AT329" s="86" t="s">
        <v>191</v>
      </c>
      <c r="AU329" s="86" t="s">
        <v>191</v>
      </c>
      <c r="AV329" s="86" t="s">
        <v>191</v>
      </c>
      <c r="AW329" s="161" t="str">
        <f t="shared" si="298"/>
        <v xml:space="preserve">  </v>
      </c>
      <c r="AX329" s="643" t="str">
        <f t="shared" si="265"/>
        <v xml:space="preserve">  </v>
      </c>
      <c r="AY329" s="86" t="s">
        <v>191</v>
      </c>
      <c r="AZ329" s="86" t="s">
        <v>191</v>
      </c>
      <c r="BA329" s="86" t="s">
        <v>191</v>
      </c>
      <c r="BB329" s="161"/>
      <c r="BC329" s="643" t="str">
        <f t="shared" si="266"/>
        <v xml:space="preserve">  </v>
      </c>
      <c r="BD329" s="801" t="s">
        <v>191</v>
      </c>
      <c r="BE329" s="17" t="s">
        <v>1061</v>
      </c>
      <c r="BF329" s="85">
        <v>14.813713783360612</v>
      </c>
      <c r="BG329" s="85"/>
      <c r="BH329" s="161"/>
      <c r="BI329" s="643" t="str">
        <f t="shared" si="267"/>
        <v xml:space="preserve">  </v>
      </c>
      <c r="BJ329" s="141" t="s">
        <v>1061</v>
      </c>
      <c r="BK329" s="199">
        <v>3.7454367764017893E-2</v>
      </c>
      <c r="BL329" s="199">
        <v>6.6559053126931736E-4</v>
      </c>
      <c r="BM329" s="161" t="s">
        <v>1072</v>
      </c>
      <c r="BN329" s="818" t="str">
        <f t="shared" si="268"/>
        <v xml:space="preserve">  </v>
      </c>
      <c r="BO329" s="942" t="str">
        <f t="shared" si="269"/>
        <v xml:space="preserve">  </v>
      </c>
      <c r="BP329" s="825">
        <f t="shared" si="306"/>
        <v>0.25283577306649607</v>
      </c>
      <c r="BQ329" s="138">
        <v>335.53427133027355</v>
      </c>
      <c r="BR329" s="141"/>
      <c r="BS329" s="161"/>
      <c r="BT329" s="818" t="str">
        <f t="shared" si="270"/>
        <v xml:space="preserve">  </v>
      </c>
      <c r="BU329" s="67">
        <v>594.24885422440559</v>
      </c>
      <c r="BV329" s="141"/>
      <c r="BW329" s="161"/>
      <c r="BX329" s="643" t="str">
        <f t="shared" si="271"/>
        <v xml:space="preserve">  </v>
      </c>
      <c r="BY329" s="85">
        <v>0.49054585133522993</v>
      </c>
      <c r="BZ329" s="85"/>
      <c r="CA329" s="201" t="s">
        <v>1073</v>
      </c>
      <c r="CB329" s="197"/>
      <c r="CC329" s="643" t="str">
        <f t="shared" si="272"/>
        <v>&lt;MDL</v>
      </c>
      <c r="CD329" s="199">
        <v>0.85525602776272713</v>
      </c>
      <c r="CE329" s="197"/>
      <c r="CF329" s="197"/>
      <c r="CG329" s="818" t="str">
        <f t="shared" si="273"/>
        <v xml:space="preserve">  </v>
      </c>
      <c r="CH329" s="907" t="s">
        <v>2618</v>
      </c>
      <c r="CI329" s="199">
        <v>3.6778979749146359</v>
      </c>
      <c r="CJ329" s="141"/>
      <c r="CK329" s="141"/>
      <c r="CL329" s="643" t="str">
        <f t="shared" si="274"/>
        <v xml:space="preserve">  </v>
      </c>
      <c r="CM329" s="198">
        <v>6.3530482944044326</v>
      </c>
      <c r="CN329" s="141"/>
      <c r="CO329" s="141"/>
      <c r="CP329" s="818" t="str">
        <f t="shared" si="275"/>
        <v xml:space="preserve">  </v>
      </c>
      <c r="CQ329" s="154">
        <f t="shared" si="301"/>
        <v>1.0961318378397187</v>
      </c>
      <c r="CR329" s="87">
        <f t="shared" si="302"/>
        <v>1.0690888588579992</v>
      </c>
      <c r="CS329" s="141"/>
    </row>
    <row r="330" spans="1:97" ht="15" x14ac:dyDescent="0.25">
      <c r="A330" s="906" t="s">
        <v>2396</v>
      </c>
      <c r="B330" s="425" t="s">
        <v>1502</v>
      </c>
      <c r="C330" s="219" t="s">
        <v>599</v>
      </c>
      <c r="D330" s="219">
        <v>9</v>
      </c>
      <c r="E330" s="471">
        <v>1503013</v>
      </c>
      <c r="F330" s="472">
        <v>1</v>
      </c>
      <c r="G330" s="419">
        <v>11451800</v>
      </c>
      <c r="H330" s="419">
        <v>201502071315</v>
      </c>
      <c r="I330" s="419" t="s">
        <v>672</v>
      </c>
      <c r="J330" s="419"/>
      <c r="K330" s="926" t="s">
        <v>1691</v>
      </c>
      <c r="L330" s="413" t="s">
        <v>1692</v>
      </c>
      <c r="M330" s="219" t="s">
        <v>1055</v>
      </c>
      <c r="N330" s="219"/>
      <c r="O330" s="219"/>
      <c r="P330" s="332">
        <v>42042</v>
      </c>
      <c r="Q330" s="326">
        <v>0.55208333333333337</v>
      </c>
      <c r="R330" s="219" t="s">
        <v>1062</v>
      </c>
      <c r="S330" s="535" t="s">
        <v>1057</v>
      </c>
      <c r="T330" s="239">
        <v>121.5</v>
      </c>
      <c r="U330" s="492">
        <v>209.2</v>
      </c>
      <c r="V330" s="136">
        <f t="shared" si="299"/>
        <v>87.699999999999989</v>
      </c>
      <c r="W330" s="9">
        <v>70</v>
      </c>
      <c r="X330" s="8">
        <f t="shared" si="286"/>
        <v>1252.8571428571427</v>
      </c>
      <c r="Y330" s="643" t="str">
        <f t="shared" ref="Y330:Y393" si="308">IF(V330&lt;Y$5,"&lt;MDL",IF(V330&lt;Y$6,"E, &lt;RL",IF(V330&gt;Y$6,"  ",)))</f>
        <v xml:space="preserve">  </v>
      </c>
      <c r="Z330" s="9"/>
      <c r="AA330" s="556">
        <v>126.3</v>
      </c>
      <c r="AB330" s="492">
        <v>205.6</v>
      </c>
      <c r="AC330" s="535">
        <v>79.3</v>
      </c>
      <c r="AD330" s="136">
        <v>66</v>
      </c>
      <c r="AE330" s="136">
        <f t="shared" si="304"/>
        <v>1201.5151515151515</v>
      </c>
      <c r="AF330" s="643" t="str">
        <f t="shared" ref="AF330:AF393" si="309">IF(AC330&lt;AF$5,"&lt;MDL",IF(AC330&lt;AF$6,"E, &lt;RL",IF(AC330&gt;AF$6,"  ",)))</f>
        <v xml:space="preserve">  </v>
      </c>
      <c r="AG330" s="9"/>
      <c r="AH330" s="136">
        <v>122.9</v>
      </c>
      <c r="AI330" s="559">
        <v>198.6</v>
      </c>
      <c r="AJ330" s="535">
        <v>75.699999999999989</v>
      </c>
      <c r="AK330" s="535">
        <v>68</v>
      </c>
      <c r="AL330" s="136">
        <f t="shared" si="305"/>
        <v>1113.2352941176468</v>
      </c>
      <c r="AM330" s="643" t="str">
        <f t="shared" si="307"/>
        <v xml:space="preserve">  </v>
      </c>
      <c r="AN330" s="136">
        <v>1189.202529496647</v>
      </c>
      <c r="AO330" s="136">
        <v>70.620575309796109</v>
      </c>
      <c r="AP330" s="136">
        <v>5.9384817605196014</v>
      </c>
      <c r="AQ330" s="535">
        <v>3</v>
      </c>
      <c r="AR330" s="643" t="str">
        <f t="shared" ref="AR330:AR393" si="310">IF(AN330&lt;AR$5,"&lt;MDL",IF(AN330&lt;AR$6,"E, &lt;RL",IF(AN330&gt;AR$6,"  ",)))</f>
        <v xml:space="preserve">  </v>
      </c>
      <c r="AS330" s="535"/>
      <c r="AT330" s="86" t="s">
        <v>191</v>
      </c>
      <c r="AU330" s="86" t="s">
        <v>191</v>
      </c>
      <c r="AV330" s="86" t="s">
        <v>191</v>
      </c>
      <c r="AW330" s="161" t="str">
        <f t="shared" si="298"/>
        <v xml:space="preserve">  </v>
      </c>
      <c r="AX330" s="643" t="str">
        <f t="shared" ref="AX330:AX393" si="311">IF(AU330&lt;AX$5,"&lt;MDL",IF(AU330&lt;AX$6,"E, &lt;RL",IF(AU330&gt;AX$6,"  ",)))</f>
        <v xml:space="preserve">  </v>
      </c>
      <c r="AY330" s="86" t="s">
        <v>191</v>
      </c>
      <c r="AZ330" s="86" t="s">
        <v>191</v>
      </c>
      <c r="BA330" s="86" t="s">
        <v>191</v>
      </c>
      <c r="BB330" s="161"/>
      <c r="BC330" s="643" t="str">
        <f t="shared" ref="BC330:BC393" si="312">IF(AZ330&lt;BC$5,"&lt;MDL",IF(AZ330&lt;BC$6,"E, &lt;RL",IF(AZ330&gt;BC$6,"  ",)))</f>
        <v xml:space="preserve">  </v>
      </c>
      <c r="BD330" s="801" t="s">
        <v>191</v>
      </c>
      <c r="BE330" s="17" t="s">
        <v>1062</v>
      </c>
      <c r="BF330" s="85">
        <v>28.022146378201363</v>
      </c>
      <c r="BG330" s="85"/>
      <c r="BH330" s="161"/>
      <c r="BI330" s="643" t="str">
        <f t="shared" ref="BI330:BI393" si="313">IF(BF330&lt;BI$5,"&lt;MDL",IF(BF330&lt;BI$6,"E, &lt;RL",IF(BF330&gt;BI$6,"  ",)))</f>
        <v xml:space="preserve">  </v>
      </c>
      <c r="BJ330" s="141" t="s">
        <v>1062</v>
      </c>
      <c r="BK330" s="199">
        <v>1.7921490611647006E-2</v>
      </c>
      <c r="BL330" s="199"/>
      <c r="BM330" s="161" t="s">
        <v>1076</v>
      </c>
      <c r="BN330" s="818" t="str">
        <f t="shared" ref="BN330:BN393" si="314">IF(BK330&lt;BN$5,"&lt;MDL",IF(BK330&lt;BN$6,"E, &lt;RL",IF(BK330&gt;BN$6,"  ",)))</f>
        <v xml:space="preserve">  </v>
      </c>
      <c r="BO330" s="942" t="str">
        <f t="shared" ref="BO330:BO393" si="315">IF(BK330&lt;BO$5,"&lt;MDL",IF(BK330&lt;BO$6,"E, &lt;RL",IF(BK330&gt;BO$6,"  ",)))</f>
        <v>E, &lt;RL</v>
      </c>
      <c r="BP330" s="825">
        <f t="shared" si="306"/>
        <v>6.3954739118728843E-2</v>
      </c>
      <c r="BQ330" s="138">
        <v>285.92557817908397</v>
      </c>
      <c r="BR330" s="141"/>
      <c r="BS330" s="161"/>
      <c r="BT330" s="818" t="str">
        <f t="shared" ref="BT330:BT393" si="316">IF(BQ330&lt;BT$5,"&lt;MDL",IF(BQ330&lt;BT$6,"E, &lt;RL",IF(BQ330&gt;BT$6,"  ",)))</f>
        <v xml:space="preserve">  </v>
      </c>
      <c r="BU330" s="67">
        <v>358.22390294722373</v>
      </c>
      <c r="BV330" s="141"/>
      <c r="BW330" s="161"/>
      <c r="BX330" s="643" t="str">
        <f t="shared" ref="BX330:BX393" si="317">IF(BU330&lt;BX$5,"&lt;MDL",IF(BU330&lt;BX$6,"E, &lt;RL",IF(BU330&gt;BX$6,"  ",)))</f>
        <v xml:space="preserve">  </v>
      </c>
      <c r="BY330" s="85">
        <v>0.66866095015670335</v>
      </c>
      <c r="BZ330" s="85"/>
      <c r="CA330" s="201" t="s">
        <v>1073</v>
      </c>
      <c r="CB330" s="197"/>
      <c r="CC330" s="643" t="str">
        <f t="shared" ref="CC330:CC393" si="318">IF(BY330&lt;CC$5,"&lt;MDL",IF(BY330&lt;CC$6,"E, &lt;RL",IF(BY330&gt;CC$6,"  ",)))</f>
        <v>E, &lt;RL</v>
      </c>
      <c r="CD330" s="199">
        <v>0.80340626283979677</v>
      </c>
      <c r="CE330" s="197"/>
      <c r="CF330" s="197"/>
      <c r="CG330" s="818" t="str">
        <f t="shared" ref="CG330:CG393" si="319">IF(CD330&lt;CG$5,"&lt;MDL",IF(CD330&lt;CG$6,"E, &lt;RL",IF(CD330&gt;CG$6,"  ",)))</f>
        <v xml:space="preserve">  </v>
      </c>
      <c r="CH330" s="781">
        <f t="shared" si="303"/>
        <v>0.23385838875104084</v>
      </c>
      <c r="CI330" s="199">
        <v>3.7409836883340204</v>
      </c>
      <c r="CJ330" s="141"/>
      <c r="CK330" s="141"/>
      <c r="CL330" s="643" t="str">
        <f t="shared" ref="CL330:CL393" si="320">IF(CI330&lt;CL$5,"&lt;MDL",IF(CI330&lt;CL$6,"E, &lt;RL",IF(CI330&gt;CL$6,"  ",)))</f>
        <v xml:space="preserve">  </v>
      </c>
      <c r="CM330" s="198">
        <v>4.1645950765718425</v>
      </c>
      <c r="CN330" s="141"/>
      <c r="CO330" s="141"/>
      <c r="CP330" s="818" t="str">
        <f t="shared" ref="CP330:CP393" si="321">IF(CM330&lt;CP$5,"&lt;MDL",IF(CM330&lt;CP$6,"E, &lt;RL",IF(CM330&gt;CP$6,"  ",)))</f>
        <v xml:space="preserve">  </v>
      </c>
      <c r="CQ330" s="154">
        <f t="shared" si="301"/>
        <v>1.3083767154231047</v>
      </c>
      <c r="CR330" s="87">
        <f t="shared" si="302"/>
        <v>1.1625676126881466</v>
      </c>
      <c r="CS330" s="141"/>
    </row>
    <row r="331" spans="1:97" ht="15" x14ac:dyDescent="0.25">
      <c r="A331" s="906" t="s">
        <v>2397</v>
      </c>
      <c r="B331" s="425" t="s">
        <v>1503</v>
      </c>
      <c r="C331" s="219" t="s">
        <v>599</v>
      </c>
      <c r="D331" s="219">
        <v>9</v>
      </c>
      <c r="E331" s="471">
        <v>1503006</v>
      </c>
      <c r="F331" s="472">
        <v>1</v>
      </c>
      <c r="G331" s="419">
        <v>11451800</v>
      </c>
      <c r="H331" s="419">
        <v>201502091335</v>
      </c>
      <c r="I331" s="419" t="s">
        <v>672</v>
      </c>
      <c r="J331" s="419"/>
      <c r="K331" s="926" t="s">
        <v>1691</v>
      </c>
      <c r="L331" s="413" t="s">
        <v>1692</v>
      </c>
      <c r="M331" s="219" t="s">
        <v>1055</v>
      </c>
      <c r="N331" s="219"/>
      <c r="O331" s="219"/>
      <c r="P331" s="332">
        <v>42044</v>
      </c>
      <c r="Q331" s="326">
        <v>0.56597222222222221</v>
      </c>
      <c r="R331" s="219" t="s">
        <v>1063</v>
      </c>
      <c r="S331" s="535" t="s">
        <v>1058</v>
      </c>
      <c r="T331" s="239">
        <v>129.4</v>
      </c>
      <c r="U331" s="492">
        <v>165</v>
      </c>
      <c r="V331" s="136">
        <f t="shared" si="299"/>
        <v>35.599999999999994</v>
      </c>
      <c r="W331" s="9">
        <v>76</v>
      </c>
      <c r="X331" s="8">
        <f t="shared" si="286"/>
        <v>468.4210526315789</v>
      </c>
      <c r="Y331" s="643" t="str">
        <f t="shared" si="308"/>
        <v xml:space="preserve">  </v>
      </c>
      <c r="Z331" s="9"/>
      <c r="AA331" s="556">
        <v>127.1</v>
      </c>
      <c r="AB331" s="492">
        <v>164.70000000000002</v>
      </c>
      <c r="AC331" s="535">
        <v>37.600000000000023</v>
      </c>
      <c r="AD331" s="136">
        <v>80</v>
      </c>
      <c r="AE331" s="136">
        <f t="shared" si="304"/>
        <v>470.00000000000028</v>
      </c>
      <c r="AF331" s="643" t="str">
        <f t="shared" si="309"/>
        <v xml:space="preserve">  </v>
      </c>
      <c r="AG331" s="9"/>
      <c r="AH331" s="136">
        <v>121.1</v>
      </c>
      <c r="AI331" s="559">
        <v>166.8</v>
      </c>
      <c r="AJ331" s="535">
        <v>45.700000000000017</v>
      </c>
      <c r="AK331" s="535">
        <v>92</v>
      </c>
      <c r="AL331" s="136">
        <f t="shared" si="305"/>
        <v>496.73913043478279</v>
      </c>
      <c r="AM331" s="643" t="str">
        <f t="shared" si="307"/>
        <v xml:space="preserve">  </v>
      </c>
      <c r="AN331" s="136">
        <v>478.38672768878729</v>
      </c>
      <c r="AO331" s="136">
        <v>15.913242397810626</v>
      </c>
      <c r="AP331" s="136">
        <v>3.3264389408735702</v>
      </c>
      <c r="AQ331" s="535">
        <v>3</v>
      </c>
      <c r="AR331" s="643" t="str">
        <f t="shared" si="310"/>
        <v xml:space="preserve">  </v>
      </c>
      <c r="AS331" s="535"/>
      <c r="AT331" s="86" t="s">
        <v>191</v>
      </c>
      <c r="AU331" s="86" t="s">
        <v>191</v>
      </c>
      <c r="AV331" s="86" t="s">
        <v>191</v>
      </c>
      <c r="AW331" s="161" t="str">
        <f t="shared" si="298"/>
        <v xml:space="preserve">  </v>
      </c>
      <c r="AX331" s="643" t="str">
        <f t="shared" si="311"/>
        <v xml:space="preserve">  </v>
      </c>
      <c r="AY331" s="86" t="s">
        <v>191</v>
      </c>
      <c r="AZ331" s="86" t="s">
        <v>191</v>
      </c>
      <c r="BA331" s="86" t="s">
        <v>191</v>
      </c>
      <c r="BB331" s="161"/>
      <c r="BC331" s="643" t="str">
        <f t="shared" si="312"/>
        <v xml:space="preserve">  </v>
      </c>
      <c r="BD331" s="801" t="s">
        <v>191</v>
      </c>
      <c r="BE331" s="17" t="s">
        <v>1063</v>
      </c>
      <c r="BF331" s="85">
        <v>13.18223915801533</v>
      </c>
      <c r="BG331" s="85"/>
      <c r="BH331" s="161"/>
      <c r="BI331" s="643" t="str">
        <f t="shared" si="313"/>
        <v xml:space="preserve">  </v>
      </c>
      <c r="BJ331" s="141" t="s">
        <v>1063</v>
      </c>
      <c r="BK331" s="199">
        <v>7.6818866185856691E-2</v>
      </c>
      <c r="BL331" s="199"/>
      <c r="BM331" s="161" t="s">
        <v>1072</v>
      </c>
      <c r="BN331" s="818" t="str">
        <f t="shared" si="314"/>
        <v xml:space="preserve">  </v>
      </c>
      <c r="BO331" s="942" t="str">
        <f t="shared" si="315"/>
        <v xml:space="preserve">  </v>
      </c>
      <c r="BP331" s="825">
        <f t="shared" si="306"/>
        <v>0.58274520182064626</v>
      </c>
      <c r="BQ331" s="138">
        <v>318.65210434396386</v>
      </c>
      <c r="BR331" s="141"/>
      <c r="BS331" s="161"/>
      <c r="BT331" s="818" t="str">
        <f t="shared" si="316"/>
        <v xml:space="preserve">  </v>
      </c>
      <c r="BU331" s="67">
        <v>149.26335414006726</v>
      </c>
      <c r="BV331" s="141"/>
      <c r="BW331" s="161"/>
      <c r="BX331" s="643" t="str">
        <f t="shared" si="317"/>
        <v xml:space="preserve">  </v>
      </c>
      <c r="BY331" s="85">
        <v>0.66282932186023191</v>
      </c>
      <c r="BZ331" s="85"/>
      <c r="CA331" s="201" t="s">
        <v>1073</v>
      </c>
      <c r="CB331" s="197"/>
      <c r="CC331" s="643" t="str">
        <f t="shared" si="318"/>
        <v>E, &lt;RL</v>
      </c>
      <c r="CD331" s="199">
        <v>0.31152978127430919</v>
      </c>
      <c r="CE331" s="197"/>
      <c r="CF331" s="197"/>
      <c r="CG331" s="818" t="str">
        <f t="shared" si="319"/>
        <v xml:space="preserve">  </v>
      </c>
      <c r="CH331" s="781">
        <f t="shared" si="303"/>
        <v>0.20801033880659756</v>
      </c>
      <c r="CI331" s="199">
        <v>4.671000673809516</v>
      </c>
      <c r="CJ331" s="141"/>
      <c r="CK331" s="141"/>
      <c r="CL331" s="643" t="str">
        <f t="shared" si="320"/>
        <v xml:space="preserve">  </v>
      </c>
      <c r="CM331" s="198">
        <v>2.3202688129684237</v>
      </c>
      <c r="CN331" s="141"/>
      <c r="CO331" s="141"/>
      <c r="CP331" s="818" t="str">
        <f t="shared" si="321"/>
        <v xml:space="preserve">  </v>
      </c>
      <c r="CQ331" s="154">
        <f t="shared" si="301"/>
        <v>1.4658621770052647</v>
      </c>
      <c r="CR331" s="87">
        <f t="shared" si="302"/>
        <v>1.5544798831139131</v>
      </c>
      <c r="CS331" s="141"/>
    </row>
    <row r="332" spans="1:97" ht="15" x14ac:dyDescent="0.25">
      <c r="A332" s="906" t="s">
        <v>2398</v>
      </c>
      <c r="B332" s="425" t="s">
        <v>1504</v>
      </c>
      <c r="C332" s="219" t="s">
        <v>599</v>
      </c>
      <c r="D332" s="219">
        <v>7</v>
      </c>
      <c r="E332" s="471">
        <v>1601132</v>
      </c>
      <c r="F332" s="472">
        <v>1</v>
      </c>
      <c r="G332" s="419">
        <v>11451800</v>
      </c>
      <c r="H332" s="419">
        <v>201512191340</v>
      </c>
      <c r="I332" s="419" t="s">
        <v>672</v>
      </c>
      <c r="J332" s="419"/>
      <c r="K332" s="926" t="s">
        <v>1691</v>
      </c>
      <c r="L332" s="413" t="s">
        <v>1692</v>
      </c>
      <c r="M332" s="219" t="s">
        <v>1055</v>
      </c>
      <c r="N332" s="219"/>
      <c r="O332" s="219"/>
      <c r="P332" s="332">
        <v>42357</v>
      </c>
      <c r="Q332" s="326">
        <v>0.56944444444444442</v>
      </c>
      <c r="R332" s="219" t="s">
        <v>1077</v>
      </c>
      <c r="S332" s="535" t="s">
        <v>1077</v>
      </c>
      <c r="T332" s="239">
        <v>126</v>
      </c>
      <c r="U332" s="492">
        <v>132.70000000000002</v>
      </c>
      <c r="V332" s="136">
        <v>6.7000000000000171</v>
      </c>
      <c r="W332" s="9">
        <v>100</v>
      </c>
      <c r="X332" s="8">
        <v>67.000000000000171</v>
      </c>
      <c r="Y332" s="643" t="str">
        <f t="shared" si="308"/>
        <v xml:space="preserve">  </v>
      </c>
      <c r="Z332" s="535" t="s">
        <v>1077</v>
      </c>
      <c r="AA332" s="239">
        <v>126</v>
      </c>
      <c r="AB332" s="492">
        <v>132.70000000000002</v>
      </c>
      <c r="AC332" s="535">
        <v>6.7000000000000171</v>
      </c>
      <c r="AD332" s="136">
        <v>102</v>
      </c>
      <c r="AE332" s="136">
        <v>65.686274509804093</v>
      </c>
      <c r="AF332" s="643" t="str">
        <f t="shared" si="309"/>
        <v xml:space="preserve">  </v>
      </c>
      <c r="AG332" s="535" t="s">
        <v>1077</v>
      </c>
      <c r="AH332" s="136">
        <v>126</v>
      </c>
      <c r="AI332" s="559">
        <v>133.5</v>
      </c>
      <c r="AJ332" s="535">
        <v>7.5</v>
      </c>
      <c r="AK332" s="535">
        <v>110</v>
      </c>
      <c r="AL332" s="136">
        <v>68.181818181818187</v>
      </c>
      <c r="AM332" s="643" t="str">
        <f t="shared" si="307"/>
        <v xml:space="preserve">  </v>
      </c>
      <c r="AN332" s="136">
        <v>66.956030897207484</v>
      </c>
      <c r="AO332" s="136">
        <v>1.2483527210819434</v>
      </c>
      <c r="AP332" s="136">
        <v>1.8644365628518882</v>
      </c>
      <c r="AQ332" s="535">
        <v>3</v>
      </c>
      <c r="AR332" s="643" t="str">
        <f t="shared" si="310"/>
        <v xml:space="preserve">  </v>
      </c>
      <c r="AS332" s="535"/>
      <c r="AT332" s="86" t="s">
        <v>191</v>
      </c>
      <c r="AU332" s="86" t="s">
        <v>191</v>
      </c>
      <c r="AV332" s="86" t="s">
        <v>191</v>
      </c>
      <c r="AW332" s="161" t="str">
        <f t="shared" si="298"/>
        <v xml:space="preserve">  </v>
      </c>
      <c r="AX332" s="643" t="str">
        <f t="shared" si="311"/>
        <v xml:space="preserve">  </v>
      </c>
      <c r="AY332" s="86" t="s">
        <v>191</v>
      </c>
      <c r="AZ332" s="86" t="s">
        <v>191</v>
      </c>
      <c r="BA332" s="86" t="s">
        <v>191</v>
      </c>
      <c r="BB332" s="161"/>
      <c r="BC332" s="643" t="str">
        <f t="shared" si="312"/>
        <v xml:space="preserve">  </v>
      </c>
      <c r="BD332" s="801" t="s">
        <v>191</v>
      </c>
      <c r="BE332" s="141" t="s">
        <v>1077</v>
      </c>
      <c r="BF332" s="85">
        <v>3.0227184557077136</v>
      </c>
      <c r="BG332" s="85"/>
      <c r="BH332" s="671"/>
      <c r="BI332" s="643" t="str">
        <f t="shared" si="313"/>
        <v xml:space="preserve">  </v>
      </c>
      <c r="BJ332" s="141" t="s">
        <v>1077</v>
      </c>
      <c r="BK332" s="199">
        <v>3.4971624974496532E-2</v>
      </c>
      <c r="BL332" s="199"/>
      <c r="BM332" s="141"/>
      <c r="BN332" s="818" t="str">
        <f t="shared" si="314"/>
        <v xml:space="preserve">  </v>
      </c>
      <c r="BO332" s="942" t="str">
        <f t="shared" si="315"/>
        <v xml:space="preserve">  </v>
      </c>
      <c r="BP332" s="825">
        <f t="shared" si="306"/>
        <v>1.1569593889388079</v>
      </c>
      <c r="BQ332" s="138">
        <v>125.19412544430348</v>
      </c>
      <c r="BR332" s="141"/>
      <c r="BS332" s="161"/>
      <c r="BT332" s="818" t="str">
        <f t="shared" si="316"/>
        <v xml:space="preserve">  </v>
      </c>
      <c r="BU332" s="67">
        <v>8.3880064047683547</v>
      </c>
      <c r="BV332" s="141"/>
      <c r="BW332" s="161"/>
      <c r="BX332" s="643" t="str">
        <f t="shared" si="317"/>
        <v xml:space="preserve">  </v>
      </c>
      <c r="BY332" s="85">
        <v>0.82312464086333859</v>
      </c>
      <c r="BZ332" s="85"/>
      <c r="CA332" s="141"/>
      <c r="CB332" s="197"/>
      <c r="CC332" s="643" t="str">
        <f t="shared" si="318"/>
        <v xml:space="preserve">  </v>
      </c>
      <c r="CD332" s="199">
        <v>5.4067991115533121E-2</v>
      </c>
      <c r="CE332" s="199"/>
      <c r="CF332" s="197" t="s">
        <v>1033</v>
      </c>
      <c r="CG332" s="818" t="str">
        <f t="shared" si="319"/>
        <v>&lt;MDL</v>
      </c>
      <c r="CH332" s="781">
        <f t="shared" si="303"/>
        <v>0.6574786460164469</v>
      </c>
      <c r="CI332" s="84">
        <v>4.3914775144039293</v>
      </c>
      <c r="CJ332" s="141"/>
      <c r="CK332" s="141" t="s">
        <v>602</v>
      </c>
      <c r="CL332" s="643" t="str">
        <f t="shared" si="320"/>
        <v xml:space="preserve">  </v>
      </c>
      <c r="CM332" s="5">
        <v>0.29941892143663151</v>
      </c>
      <c r="CN332" s="141"/>
      <c r="CO332" s="141"/>
      <c r="CP332" s="818" t="str">
        <f t="shared" si="321"/>
        <v xml:space="preserve">  </v>
      </c>
      <c r="CQ332" s="154">
        <f t="shared" si="301"/>
        <v>3.507734487396228</v>
      </c>
      <c r="CR332" s="87">
        <f t="shared" si="302"/>
        <v>3.5696076873095848</v>
      </c>
      <c r="CS332" s="141"/>
    </row>
    <row r="333" spans="1:97" ht="15" x14ac:dyDescent="0.25">
      <c r="A333" s="906" t="s">
        <v>2399</v>
      </c>
      <c r="B333" s="425" t="s">
        <v>1505</v>
      </c>
      <c r="C333" s="219" t="s">
        <v>599</v>
      </c>
      <c r="D333" s="219">
        <v>7</v>
      </c>
      <c r="E333" s="471">
        <v>1601131</v>
      </c>
      <c r="F333" s="472">
        <v>1</v>
      </c>
      <c r="G333" s="419">
        <v>11451800</v>
      </c>
      <c r="H333" s="419">
        <v>201512191400</v>
      </c>
      <c r="I333" s="419" t="s">
        <v>672</v>
      </c>
      <c r="J333" s="419"/>
      <c r="K333" s="926" t="s">
        <v>1691</v>
      </c>
      <c r="L333" s="413" t="s">
        <v>1692</v>
      </c>
      <c r="M333" s="219" t="s">
        <v>1055</v>
      </c>
      <c r="N333" s="219"/>
      <c r="O333" s="219"/>
      <c r="P333" s="332">
        <v>42357</v>
      </c>
      <c r="Q333" s="326">
        <v>0.58333333333333337</v>
      </c>
      <c r="R333" s="219" t="s">
        <v>1078</v>
      </c>
      <c r="S333" s="535" t="s">
        <v>1078</v>
      </c>
      <c r="T333" s="239">
        <v>130.1</v>
      </c>
      <c r="U333" s="492">
        <v>138.80000000000001</v>
      </c>
      <c r="V333" s="136">
        <v>8.7000000000000171</v>
      </c>
      <c r="W333" s="9">
        <v>132</v>
      </c>
      <c r="X333" s="8">
        <v>65.909090909091034</v>
      </c>
      <c r="Y333" s="643" t="str">
        <f t="shared" si="308"/>
        <v xml:space="preserve">  </v>
      </c>
      <c r="Z333" s="535" t="s">
        <v>1078</v>
      </c>
      <c r="AA333" s="556">
        <v>122.8</v>
      </c>
      <c r="AB333" s="492">
        <v>131.70000000000002</v>
      </c>
      <c r="AC333" s="535">
        <v>8.9000000000000199</v>
      </c>
      <c r="AD333" s="136">
        <v>132</v>
      </c>
      <c r="AE333" s="136">
        <v>67.424242424242578</v>
      </c>
      <c r="AF333" s="643" t="str">
        <f t="shared" si="309"/>
        <v xml:space="preserve">  </v>
      </c>
      <c r="AG333" s="535" t="s">
        <v>1078</v>
      </c>
      <c r="AH333" s="136">
        <v>130.9</v>
      </c>
      <c r="AI333" s="559">
        <v>139.6</v>
      </c>
      <c r="AJ333" s="535">
        <v>8.6999999999999886</v>
      </c>
      <c r="AK333" s="535">
        <v>126</v>
      </c>
      <c r="AL333" s="136">
        <v>69.047619047618952</v>
      </c>
      <c r="AM333" s="643" t="str">
        <f t="shared" si="307"/>
        <v xml:space="preserve">  </v>
      </c>
      <c r="AN333" s="136">
        <v>67.460317460317512</v>
      </c>
      <c r="AO333" s="136">
        <v>1.5695750301446993</v>
      </c>
      <c r="AP333" s="136">
        <v>2.3266641623321411</v>
      </c>
      <c r="AQ333" s="535">
        <v>3</v>
      </c>
      <c r="AR333" s="643" t="str">
        <f t="shared" si="310"/>
        <v xml:space="preserve">  </v>
      </c>
      <c r="AS333" s="535"/>
      <c r="AT333" s="86" t="s">
        <v>191</v>
      </c>
      <c r="AU333" s="86" t="s">
        <v>191</v>
      </c>
      <c r="AV333" s="86" t="s">
        <v>191</v>
      </c>
      <c r="AW333" s="161" t="str">
        <f t="shared" si="298"/>
        <v xml:space="preserve">  </v>
      </c>
      <c r="AX333" s="643" t="str">
        <f t="shared" si="311"/>
        <v xml:space="preserve">  </v>
      </c>
      <c r="AY333" s="86" t="s">
        <v>191</v>
      </c>
      <c r="AZ333" s="86" t="s">
        <v>191</v>
      </c>
      <c r="BA333" s="86" t="s">
        <v>191</v>
      </c>
      <c r="BB333" s="161"/>
      <c r="BC333" s="643" t="str">
        <f t="shared" si="312"/>
        <v xml:space="preserve">  </v>
      </c>
      <c r="BD333" s="801" t="s">
        <v>191</v>
      </c>
      <c r="BE333" s="141" t="s">
        <v>1078</v>
      </c>
      <c r="BF333" s="85">
        <v>3.9029901767348814</v>
      </c>
      <c r="BG333" s="85"/>
      <c r="BH333" s="671"/>
      <c r="BI333" s="643" t="str">
        <f t="shared" si="313"/>
        <v xml:space="preserve">  </v>
      </c>
      <c r="BJ333" s="141" t="s">
        <v>1078</v>
      </c>
      <c r="BK333" s="199">
        <v>2.8907229101986266E-2</v>
      </c>
      <c r="BL333" s="199"/>
      <c r="BM333" s="141"/>
      <c r="BN333" s="818" t="str">
        <f t="shared" si="314"/>
        <v xml:space="preserve">  </v>
      </c>
      <c r="BO333" s="942" t="str">
        <f t="shared" si="315"/>
        <v>E, &lt;RL</v>
      </c>
      <c r="BP333" s="825">
        <f t="shared" si="306"/>
        <v>0.74064314264221753</v>
      </c>
      <c r="BQ333" s="138">
        <v>110.90525822337433</v>
      </c>
      <c r="BR333" s="141"/>
      <c r="BS333" s="161"/>
      <c r="BT333" s="818" t="str">
        <f t="shared" si="316"/>
        <v xml:space="preserve">  </v>
      </c>
      <c r="BU333" s="67">
        <v>7.3096647465405944</v>
      </c>
      <c r="BV333" s="141"/>
      <c r="BW333" s="161"/>
      <c r="BX333" s="643" t="str">
        <f t="shared" si="317"/>
        <v xml:space="preserve">  </v>
      </c>
      <c r="BY333" s="85">
        <v>1.1099639648685562</v>
      </c>
      <c r="BZ333" s="85"/>
      <c r="CA333" s="197"/>
      <c r="CB333" s="197"/>
      <c r="CC333" s="643" t="str">
        <f t="shared" si="318"/>
        <v xml:space="preserve">  </v>
      </c>
      <c r="CD333" s="199">
        <v>7.4838479449471002E-2</v>
      </c>
      <c r="CE333" s="199"/>
      <c r="CF333" s="197" t="s">
        <v>1033</v>
      </c>
      <c r="CG333" s="818" t="str">
        <f t="shared" si="319"/>
        <v>&lt;MDL</v>
      </c>
      <c r="CH333" s="781">
        <f t="shared" si="303"/>
        <v>1.0008217668390234</v>
      </c>
      <c r="CI333" s="84">
        <v>5.4498252594440633</v>
      </c>
      <c r="CJ333" s="141"/>
      <c r="CK333" s="141" t="s">
        <v>602</v>
      </c>
      <c r="CL333" s="643" t="str">
        <f t="shared" si="320"/>
        <v xml:space="preserve">  </v>
      </c>
      <c r="CM333" s="5">
        <v>0.37629745839018486</v>
      </c>
      <c r="CN333" s="141"/>
      <c r="CO333" s="141"/>
      <c r="CP333" s="818" t="str">
        <f t="shared" si="321"/>
        <v xml:space="preserve">  </v>
      </c>
      <c r="CQ333" s="154">
        <f t="shared" si="301"/>
        <v>4.9139466845364241</v>
      </c>
      <c r="CR333" s="87">
        <f t="shared" si="302"/>
        <v>5.1479441457048098</v>
      </c>
      <c r="CS333" s="141"/>
    </row>
    <row r="334" spans="1:97" ht="15" x14ac:dyDescent="0.25">
      <c r="A334" s="906" t="s">
        <v>2400</v>
      </c>
      <c r="B334" s="425" t="s">
        <v>1506</v>
      </c>
      <c r="C334" s="219" t="s">
        <v>599</v>
      </c>
      <c r="D334" s="219">
        <v>7</v>
      </c>
      <c r="E334" s="471">
        <v>1601522</v>
      </c>
      <c r="F334" s="472">
        <v>1</v>
      </c>
      <c r="G334" s="419">
        <v>11451800</v>
      </c>
      <c r="H334" s="419">
        <v>201512221000</v>
      </c>
      <c r="I334" s="419" t="s">
        <v>672</v>
      </c>
      <c r="J334" s="419"/>
      <c r="K334" s="926" t="s">
        <v>1691</v>
      </c>
      <c r="L334" s="413" t="s">
        <v>1692</v>
      </c>
      <c r="M334" s="219" t="s">
        <v>1055</v>
      </c>
      <c r="N334" s="219"/>
      <c r="O334" s="219"/>
      <c r="P334" s="332">
        <v>42360</v>
      </c>
      <c r="Q334" s="326">
        <v>0.41666666666666669</v>
      </c>
      <c r="R334" s="219" t="s">
        <v>1079</v>
      </c>
      <c r="S334" s="535" t="s">
        <v>1079</v>
      </c>
      <c r="T334" s="239">
        <v>121.9</v>
      </c>
      <c r="U334" s="492">
        <v>142.80000000000001</v>
      </c>
      <c r="V334" s="136">
        <v>20.900000000000006</v>
      </c>
      <c r="W334" s="9">
        <v>83</v>
      </c>
      <c r="X334" s="8">
        <v>251.80722891566271</v>
      </c>
      <c r="Y334" s="643" t="str">
        <f t="shared" si="308"/>
        <v xml:space="preserve">  </v>
      </c>
      <c r="Z334" s="535" t="s">
        <v>1079</v>
      </c>
      <c r="AA334" s="556">
        <v>119.7</v>
      </c>
      <c r="AB334" s="492">
        <v>138.69999999999999</v>
      </c>
      <c r="AC334" s="535">
        <v>18.999999999999986</v>
      </c>
      <c r="AD334" s="136">
        <v>75.400000000000006</v>
      </c>
      <c r="AE334" s="136">
        <v>251.98938992042417</v>
      </c>
      <c r="AF334" s="643" t="str">
        <f t="shared" si="309"/>
        <v xml:space="preserve">  </v>
      </c>
      <c r="AG334" s="535" t="s">
        <v>1079</v>
      </c>
      <c r="AH334" s="136">
        <v>121.2</v>
      </c>
      <c r="AI334" s="559">
        <v>132.30000000000001</v>
      </c>
      <c r="AJ334" s="535">
        <v>11.100000000000009</v>
      </c>
      <c r="AK334" s="535">
        <v>41</v>
      </c>
      <c r="AL334" s="136">
        <v>270.73170731707336</v>
      </c>
      <c r="AM334" s="643" t="str">
        <f t="shared" si="307"/>
        <v xml:space="preserve">  </v>
      </c>
      <c r="AN334" s="136">
        <v>258.17610871772007</v>
      </c>
      <c r="AO334" s="136">
        <v>10.873848803389508</v>
      </c>
      <c r="AP334" s="136">
        <v>4.2117951414623578</v>
      </c>
      <c r="AQ334" s="535">
        <v>3</v>
      </c>
      <c r="AR334" s="643" t="str">
        <f t="shared" si="310"/>
        <v xml:space="preserve">  </v>
      </c>
      <c r="AS334" s="535"/>
      <c r="AT334" s="86" t="s">
        <v>191</v>
      </c>
      <c r="AU334" s="86" t="s">
        <v>191</v>
      </c>
      <c r="AV334" s="86" t="s">
        <v>191</v>
      </c>
      <c r="AW334" s="161" t="str">
        <f t="shared" si="298"/>
        <v xml:space="preserve">  </v>
      </c>
      <c r="AX334" s="643" t="str">
        <f t="shared" si="311"/>
        <v xml:space="preserve">  </v>
      </c>
      <c r="AY334" s="86" t="s">
        <v>191</v>
      </c>
      <c r="AZ334" s="86" t="s">
        <v>191</v>
      </c>
      <c r="BA334" s="86" t="s">
        <v>191</v>
      </c>
      <c r="BB334" s="161"/>
      <c r="BC334" s="643" t="str">
        <f t="shared" si="312"/>
        <v xml:space="preserve">  </v>
      </c>
      <c r="BD334" s="801" t="s">
        <v>191</v>
      </c>
      <c r="BE334" s="141" t="s">
        <v>1079</v>
      </c>
      <c r="BF334" s="85">
        <v>2.3823436986137296</v>
      </c>
      <c r="BG334" s="85"/>
      <c r="BH334" s="671"/>
      <c r="BI334" s="643" t="str">
        <f t="shared" si="313"/>
        <v xml:space="preserve">  </v>
      </c>
      <c r="BJ334" s="141" t="s">
        <v>1079</v>
      </c>
      <c r="BK334" s="199">
        <v>5.1423292000335442E-2</v>
      </c>
      <c r="BL334" s="199"/>
      <c r="BM334" s="141"/>
      <c r="BN334" s="818" t="str">
        <f t="shared" si="314"/>
        <v xml:space="preserve">  </v>
      </c>
      <c r="BO334" s="942" t="str">
        <f t="shared" si="315"/>
        <v xml:space="preserve">  </v>
      </c>
      <c r="BP334" s="825">
        <f t="shared" si="306"/>
        <v>2.1585169272703317</v>
      </c>
      <c r="BQ334" s="138">
        <v>192.87211497207775</v>
      </c>
      <c r="BR334" s="141"/>
      <c r="BS334" s="161"/>
      <c r="BT334" s="818" t="str">
        <f t="shared" si="316"/>
        <v xml:space="preserve">  </v>
      </c>
      <c r="BU334" s="67">
        <v>48.566592806221998</v>
      </c>
      <c r="BV334" s="141"/>
      <c r="BW334" s="161"/>
      <c r="BX334" s="643" t="str">
        <f t="shared" si="317"/>
        <v xml:space="preserve">  </v>
      </c>
      <c r="BY334" s="85">
        <v>1.1038391676934431</v>
      </c>
      <c r="BZ334" s="85"/>
      <c r="CA334" s="197"/>
      <c r="CB334" s="197"/>
      <c r="CC334" s="643" t="str">
        <f t="shared" si="318"/>
        <v xml:space="preserve">  </v>
      </c>
      <c r="CD334" s="199">
        <v>0.27815575843733958</v>
      </c>
      <c r="CE334" s="199"/>
      <c r="CF334" s="197" t="s">
        <v>1132</v>
      </c>
      <c r="CG334" s="818" t="str">
        <f t="shared" si="319"/>
        <v xml:space="preserve">  </v>
      </c>
      <c r="CH334" s="781">
        <f t="shared" si="303"/>
        <v>0.57231661915111309</v>
      </c>
      <c r="CI334" s="84">
        <v>7.0104519275084938</v>
      </c>
      <c r="CJ334" s="141"/>
      <c r="CK334" s="141" t="s">
        <v>602</v>
      </c>
      <c r="CL334" s="643" t="str">
        <f t="shared" si="320"/>
        <v xml:space="preserve">  </v>
      </c>
      <c r="CM334" s="5">
        <v>1.8979516193986423</v>
      </c>
      <c r="CN334" s="141"/>
      <c r="CO334" s="141"/>
      <c r="CP334" s="818" t="str">
        <f t="shared" si="321"/>
        <v xml:space="preserve">  </v>
      </c>
      <c r="CQ334" s="154">
        <f t="shared" si="301"/>
        <v>3.6347669690475488</v>
      </c>
      <c r="CR334" s="87">
        <f t="shared" si="302"/>
        <v>3.9079365253629459</v>
      </c>
      <c r="CS334" s="141"/>
    </row>
    <row r="335" spans="1:97" ht="15" x14ac:dyDescent="0.25">
      <c r="A335" s="906" t="s">
        <v>2401</v>
      </c>
      <c r="B335" s="421" t="s">
        <v>1507</v>
      </c>
      <c r="C335" s="219" t="s">
        <v>600</v>
      </c>
      <c r="D335" s="310">
        <v>7</v>
      </c>
      <c r="E335" s="471">
        <v>1600316</v>
      </c>
      <c r="F335" s="472">
        <v>4</v>
      </c>
      <c r="G335" s="419">
        <v>11451800</v>
      </c>
      <c r="H335" s="309">
        <v>201512221001</v>
      </c>
      <c r="I335" s="419" t="s">
        <v>672</v>
      </c>
      <c r="J335" s="419"/>
      <c r="K335" s="926" t="s">
        <v>1691</v>
      </c>
      <c r="L335" s="413" t="s">
        <v>1692</v>
      </c>
      <c r="M335" s="219" t="s">
        <v>1055</v>
      </c>
      <c r="N335" s="219"/>
      <c r="O335" s="219" t="s">
        <v>45</v>
      </c>
      <c r="P335" s="332">
        <v>42360</v>
      </c>
      <c r="Q335" s="326">
        <v>0.41736111111111113</v>
      </c>
      <c r="R335" s="219" t="s">
        <v>1763</v>
      </c>
      <c r="S335" s="536"/>
      <c r="T335" s="370"/>
      <c r="U335" s="494"/>
      <c r="V335" s="311"/>
      <c r="W335" s="352"/>
      <c r="X335" s="315"/>
      <c r="Y335" s="643"/>
      <c r="Z335" s="536"/>
      <c r="AA335" s="557"/>
      <c r="AB335" s="494"/>
      <c r="AC335" s="536"/>
      <c r="AD335" s="311"/>
      <c r="AE335" s="311"/>
      <c r="AF335" s="643"/>
      <c r="AG335" s="536"/>
      <c r="AH335" s="311"/>
      <c r="AI335" s="562"/>
      <c r="AJ335" s="536"/>
      <c r="AK335" s="536"/>
      <c r="AL335" s="311"/>
      <c r="AM335" s="643"/>
      <c r="AN335" s="315"/>
      <c r="AO335" s="315"/>
      <c r="AP335" s="315"/>
      <c r="AQ335" s="536"/>
      <c r="AR335" s="643"/>
      <c r="AS335" s="536"/>
      <c r="AT335" s="272" t="s">
        <v>191</v>
      </c>
      <c r="AU335" s="272" t="s">
        <v>191</v>
      </c>
      <c r="AV335" s="272" t="s">
        <v>191</v>
      </c>
      <c r="AW335" s="161" t="str">
        <f t="shared" si="298"/>
        <v xml:space="preserve">  </v>
      </c>
      <c r="AX335" s="643" t="str">
        <f t="shared" si="311"/>
        <v xml:space="preserve">  </v>
      </c>
      <c r="AY335" s="272" t="s">
        <v>191</v>
      </c>
      <c r="AZ335" s="272" t="s">
        <v>191</v>
      </c>
      <c r="BA335" s="272" t="s">
        <v>191</v>
      </c>
      <c r="BB335" s="161"/>
      <c r="BC335" s="643" t="str">
        <f t="shared" si="312"/>
        <v xml:space="preserve">  </v>
      </c>
      <c r="BD335" s="802" t="s">
        <v>191</v>
      </c>
      <c r="BE335" s="195" t="s">
        <v>1080</v>
      </c>
      <c r="BF335" s="312">
        <v>2.3260597453985943</v>
      </c>
      <c r="BG335" s="312"/>
      <c r="BH335" s="671"/>
      <c r="BI335" s="643" t="str">
        <f t="shared" si="313"/>
        <v xml:space="preserve">  </v>
      </c>
      <c r="BJ335" s="195" t="s">
        <v>1080</v>
      </c>
      <c r="BK335" s="313">
        <v>4.3750392929553475E-2</v>
      </c>
      <c r="BL335" s="313"/>
      <c r="BM335" s="195"/>
      <c r="BN335" s="818" t="str">
        <f t="shared" si="314"/>
        <v xml:space="preserve">  </v>
      </c>
      <c r="BO335" s="942" t="str">
        <f t="shared" si="315"/>
        <v xml:space="preserve">  </v>
      </c>
      <c r="BP335" s="846">
        <f t="shared" si="306"/>
        <v>1.8808800167794657</v>
      </c>
      <c r="BQ335" s="317"/>
      <c r="BR335" s="195"/>
      <c r="BS335" s="161"/>
      <c r="BT335" s="818"/>
      <c r="BU335" s="67"/>
      <c r="BV335" s="195"/>
      <c r="BW335" s="161"/>
      <c r="BX335" s="643"/>
      <c r="BY335" s="85"/>
      <c r="BZ335" s="318"/>
      <c r="CA335" s="319"/>
      <c r="CB335" s="319"/>
      <c r="CC335" s="885"/>
      <c r="CD335" s="318"/>
      <c r="CE335" s="318"/>
      <c r="CF335" s="319"/>
      <c r="CG335" s="319"/>
      <c r="CH335" s="319"/>
      <c r="CI335" s="319"/>
      <c r="CJ335" s="319"/>
      <c r="CK335" s="319"/>
      <c r="CL335" s="319"/>
      <c r="CM335" s="319"/>
      <c r="CN335" s="319"/>
      <c r="CO335" s="319"/>
      <c r="CP335" s="319"/>
      <c r="CQ335" s="319"/>
      <c r="CR335" s="319"/>
      <c r="CS335" s="195"/>
    </row>
    <row r="336" spans="1:97" ht="15" x14ac:dyDescent="0.25">
      <c r="A336" s="906" t="s">
        <v>2402</v>
      </c>
      <c r="B336" s="425" t="s">
        <v>1508</v>
      </c>
      <c r="C336" s="219" t="s">
        <v>599</v>
      </c>
      <c r="D336" s="219">
        <v>7</v>
      </c>
      <c r="E336" s="471">
        <v>1601521</v>
      </c>
      <c r="F336" s="472">
        <v>1</v>
      </c>
      <c r="G336" s="419">
        <v>11451800</v>
      </c>
      <c r="H336" s="419">
        <v>201512221200</v>
      </c>
      <c r="I336" s="419" t="s">
        <v>672</v>
      </c>
      <c r="J336" s="419"/>
      <c r="K336" s="926" t="s">
        <v>1691</v>
      </c>
      <c r="L336" s="413" t="s">
        <v>1692</v>
      </c>
      <c r="M336" s="219" t="s">
        <v>1055</v>
      </c>
      <c r="N336" s="219"/>
      <c r="O336" s="219"/>
      <c r="P336" s="332">
        <v>42360</v>
      </c>
      <c r="Q336" s="326">
        <v>0.5</v>
      </c>
      <c r="R336" s="219" t="s">
        <v>1081</v>
      </c>
      <c r="S336" s="535" t="s">
        <v>1081</v>
      </c>
      <c r="T336" s="239">
        <v>118.8</v>
      </c>
      <c r="U336" s="492">
        <v>145.6</v>
      </c>
      <c r="V336" s="136">
        <v>26.799999999999997</v>
      </c>
      <c r="W336" s="9">
        <v>80</v>
      </c>
      <c r="X336" s="8">
        <v>334.99999999999994</v>
      </c>
      <c r="Y336" s="643" t="str">
        <f t="shared" si="308"/>
        <v xml:space="preserve">  </v>
      </c>
      <c r="Z336" s="535" t="s">
        <v>1081</v>
      </c>
      <c r="AA336" s="556">
        <v>119.1</v>
      </c>
      <c r="AB336" s="492">
        <v>152.79999999999998</v>
      </c>
      <c r="AC336" s="535">
        <v>33.699999999999989</v>
      </c>
      <c r="AD336" s="136">
        <v>90</v>
      </c>
      <c r="AE336" s="136">
        <v>374.44444444444434</v>
      </c>
      <c r="AF336" s="643" t="str">
        <f t="shared" si="309"/>
        <v xml:space="preserve">  </v>
      </c>
      <c r="AG336" s="535" t="s">
        <v>1081</v>
      </c>
      <c r="AH336" s="136">
        <v>119.6</v>
      </c>
      <c r="AI336" s="559">
        <v>154.1</v>
      </c>
      <c r="AJ336" s="535">
        <v>34.5</v>
      </c>
      <c r="AK336" s="535">
        <v>88</v>
      </c>
      <c r="AL336" s="136">
        <v>392.04545454545456</v>
      </c>
      <c r="AM336" s="643" t="str">
        <f t="shared" si="307"/>
        <v xml:space="preserve">  </v>
      </c>
      <c r="AN336" s="136">
        <v>367.1632996632996</v>
      </c>
      <c r="AO336" s="136">
        <v>29.211423674093247</v>
      </c>
      <c r="AP336" s="136">
        <v>7.9559759106863481</v>
      </c>
      <c r="AQ336" s="535">
        <v>3</v>
      </c>
      <c r="AR336" s="643" t="str">
        <f t="shared" si="310"/>
        <v xml:space="preserve">  </v>
      </c>
      <c r="AS336" s="535" t="s">
        <v>1135</v>
      </c>
      <c r="AT336" s="86" t="s">
        <v>191</v>
      </c>
      <c r="AU336" s="86" t="s">
        <v>191</v>
      </c>
      <c r="AV336" s="86" t="s">
        <v>191</v>
      </c>
      <c r="AW336" s="161" t="str">
        <f t="shared" si="298"/>
        <v xml:space="preserve">  </v>
      </c>
      <c r="AX336" s="643" t="str">
        <f t="shared" si="311"/>
        <v xml:space="preserve">  </v>
      </c>
      <c r="AY336" s="86" t="s">
        <v>191</v>
      </c>
      <c r="AZ336" s="86" t="s">
        <v>191</v>
      </c>
      <c r="BA336" s="86" t="s">
        <v>191</v>
      </c>
      <c r="BB336" s="161"/>
      <c r="BC336" s="643" t="str">
        <f t="shared" si="312"/>
        <v xml:space="preserve">  </v>
      </c>
      <c r="BD336" s="801" t="s">
        <v>191</v>
      </c>
      <c r="BE336" s="141" t="s">
        <v>1081</v>
      </c>
      <c r="BF336" s="85">
        <v>1.7549549136620979</v>
      </c>
      <c r="BG336" s="85"/>
      <c r="BH336" s="671"/>
      <c r="BI336" s="643" t="str">
        <f t="shared" si="313"/>
        <v xml:space="preserve">  </v>
      </c>
      <c r="BJ336" s="141" t="s">
        <v>1081</v>
      </c>
      <c r="BK336" s="199">
        <v>4.2861704280462674E-2</v>
      </c>
      <c r="BL336" s="199"/>
      <c r="BM336" s="141"/>
      <c r="BN336" s="818" t="str">
        <f t="shared" si="314"/>
        <v xml:space="preserve">  </v>
      </c>
      <c r="BO336" s="942" t="str">
        <f t="shared" si="315"/>
        <v xml:space="preserve">  </v>
      </c>
      <c r="BP336" s="825">
        <f t="shared" si="306"/>
        <v>2.4423250960346516</v>
      </c>
      <c r="BQ336" s="538">
        <v>118.65328675599024</v>
      </c>
      <c r="BR336" s="538">
        <v>10.925022167389798</v>
      </c>
      <c r="BS336" s="161"/>
      <c r="BT336" s="818" t="str">
        <f t="shared" si="316"/>
        <v xml:space="preserve">  </v>
      </c>
      <c r="BU336" s="67">
        <v>39.748851063256723</v>
      </c>
      <c r="BV336" s="141">
        <v>3.6598824260755798</v>
      </c>
      <c r="BW336" s="161"/>
      <c r="BX336" s="643" t="str">
        <f t="shared" si="317"/>
        <v xml:space="preserve">  </v>
      </c>
      <c r="BY336" s="85">
        <v>1.1161525677876341</v>
      </c>
      <c r="BZ336" s="85"/>
      <c r="CA336" s="197"/>
      <c r="CB336" s="197" t="s">
        <v>1132</v>
      </c>
      <c r="CC336" s="643" t="str">
        <f t="shared" si="318"/>
        <v xml:space="preserve">  </v>
      </c>
      <c r="CD336" s="199">
        <v>0.41793712816048068</v>
      </c>
      <c r="CE336" s="199"/>
      <c r="CF336" s="197" t="s">
        <v>1132</v>
      </c>
      <c r="CG336" s="818" t="str">
        <f t="shared" si="319"/>
        <v xml:space="preserve">  </v>
      </c>
      <c r="CH336" s="781">
        <f t="shared" ref="CH336:CH344" si="322">BY336/BQ336*100</f>
        <v>0.94068407062586901</v>
      </c>
      <c r="CI336" s="84">
        <v>4.1019295464212515</v>
      </c>
      <c r="CJ336" s="141"/>
      <c r="CK336" s="141" t="s">
        <v>602</v>
      </c>
      <c r="CL336" s="643" t="str">
        <f t="shared" si="320"/>
        <v xml:space="preserve">  </v>
      </c>
      <c r="CM336" s="5">
        <v>1.6081428335401502</v>
      </c>
      <c r="CN336" s="141"/>
      <c r="CO336" s="141"/>
      <c r="CP336" s="818" t="str">
        <f t="shared" si="321"/>
        <v xml:space="preserve">  </v>
      </c>
      <c r="CQ336" s="154">
        <f t="shared" ref="CQ336:CQ344" si="323">CI336/BQ336*100</f>
        <v>3.4570719940163515</v>
      </c>
      <c r="CR336" s="87">
        <f t="shared" ref="CR336:CR344" si="324">100*CM336/BU336</f>
        <v>4.0457592874343353</v>
      </c>
      <c r="CS336" s="141"/>
    </row>
    <row r="337" spans="1:97" ht="15" x14ac:dyDescent="0.25">
      <c r="A337" s="906" t="s">
        <v>2403</v>
      </c>
      <c r="B337" s="425" t="s">
        <v>1509</v>
      </c>
      <c r="C337" s="219" t="s">
        <v>599</v>
      </c>
      <c r="D337" s="219">
        <v>7</v>
      </c>
      <c r="E337" s="471">
        <v>1601520</v>
      </c>
      <c r="F337" s="472">
        <v>1</v>
      </c>
      <c r="G337" s="419">
        <v>11451800</v>
      </c>
      <c r="H337" s="419">
        <v>201512221320</v>
      </c>
      <c r="I337" s="419" t="s">
        <v>672</v>
      </c>
      <c r="J337" s="419"/>
      <c r="K337" s="926" t="s">
        <v>1691</v>
      </c>
      <c r="L337" s="413" t="s">
        <v>1692</v>
      </c>
      <c r="M337" s="219" t="s">
        <v>1055</v>
      </c>
      <c r="N337" s="219"/>
      <c r="O337" s="219"/>
      <c r="P337" s="332">
        <v>42360</v>
      </c>
      <c r="Q337" s="326">
        <v>0.55555555555555558</v>
      </c>
      <c r="R337" s="219" t="s">
        <v>1123</v>
      </c>
      <c r="S337" s="535" t="s">
        <v>1123</v>
      </c>
      <c r="T337" s="239">
        <v>124.4</v>
      </c>
      <c r="U337" s="492">
        <v>153.79999999999998</v>
      </c>
      <c r="V337" s="136">
        <v>29.399999999999977</v>
      </c>
      <c r="W337" s="9">
        <v>54</v>
      </c>
      <c r="X337" s="8">
        <v>544.444444444444</v>
      </c>
      <c r="Y337" s="643" t="str">
        <f t="shared" si="308"/>
        <v xml:space="preserve">  </v>
      </c>
      <c r="Z337" s="535" t="s">
        <v>1123</v>
      </c>
      <c r="AA337" s="556">
        <v>122.6</v>
      </c>
      <c r="AB337" s="492">
        <v>166.3</v>
      </c>
      <c r="AC337" s="535">
        <v>43.700000000000017</v>
      </c>
      <c r="AD337" s="136">
        <v>82</v>
      </c>
      <c r="AE337" s="136">
        <v>532.92682926829286</v>
      </c>
      <c r="AF337" s="643" t="str">
        <f t="shared" si="309"/>
        <v xml:space="preserve">  </v>
      </c>
      <c r="AG337" s="535" t="s">
        <v>1123</v>
      </c>
      <c r="AH337" s="136">
        <v>124.8</v>
      </c>
      <c r="AI337" s="559">
        <v>154.1</v>
      </c>
      <c r="AJ337" s="535">
        <v>29.299999999999997</v>
      </c>
      <c r="AK337" s="535">
        <v>54</v>
      </c>
      <c r="AL337" s="136">
        <v>542.5925925925925</v>
      </c>
      <c r="AM337" s="643" t="str">
        <f t="shared" si="307"/>
        <v xml:space="preserve">  </v>
      </c>
      <c r="AN337" s="136">
        <v>539.98795543510971</v>
      </c>
      <c r="AO337" s="136">
        <v>6.1848173682075256</v>
      </c>
      <c r="AP337" s="136">
        <v>1.1453620966830536</v>
      </c>
      <c r="AQ337" s="535">
        <v>3</v>
      </c>
      <c r="AR337" s="643" t="str">
        <f t="shared" si="310"/>
        <v xml:space="preserve">  </v>
      </c>
      <c r="AS337" s="535"/>
      <c r="AT337" s="86" t="s">
        <v>191</v>
      </c>
      <c r="AU337" s="86" t="s">
        <v>191</v>
      </c>
      <c r="AV337" s="86" t="s">
        <v>191</v>
      </c>
      <c r="AW337" s="161" t="str">
        <f t="shared" si="298"/>
        <v xml:space="preserve">  </v>
      </c>
      <c r="AX337" s="643" t="str">
        <f t="shared" si="311"/>
        <v xml:space="preserve">  </v>
      </c>
      <c r="AY337" s="86" t="s">
        <v>191</v>
      </c>
      <c r="AZ337" s="86" t="s">
        <v>191</v>
      </c>
      <c r="BA337" s="86" t="s">
        <v>191</v>
      </c>
      <c r="BB337" s="161"/>
      <c r="BC337" s="643" t="str">
        <f t="shared" si="312"/>
        <v xml:space="preserve">  </v>
      </c>
      <c r="BD337" s="801" t="s">
        <v>191</v>
      </c>
      <c r="BE337" s="141" t="s">
        <v>1082</v>
      </c>
      <c r="BF337" s="85">
        <v>3.6280209777934358</v>
      </c>
      <c r="BG337" s="85"/>
      <c r="BH337" s="671"/>
      <c r="BI337" s="643" t="str">
        <f t="shared" si="313"/>
        <v xml:space="preserve">  </v>
      </c>
      <c r="BJ337" s="141" t="s">
        <v>1123</v>
      </c>
      <c r="BK337" s="199">
        <v>3.3879081596579583E-2</v>
      </c>
      <c r="BL337" s="199"/>
      <c r="BM337" s="141"/>
      <c r="BN337" s="818" t="str">
        <f t="shared" si="314"/>
        <v xml:space="preserve">  </v>
      </c>
      <c r="BO337" s="942" t="str">
        <f t="shared" si="315"/>
        <v xml:space="preserve">  </v>
      </c>
      <c r="BP337" s="825">
        <f t="shared" si="306"/>
        <v>0.93381713622794038</v>
      </c>
      <c r="BQ337" s="538">
        <v>101.19570047755627</v>
      </c>
      <c r="BR337" s="538">
        <v>3.8791557125302276</v>
      </c>
      <c r="BS337" s="161"/>
      <c r="BT337" s="818" t="str">
        <f t="shared" si="316"/>
        <v xml:space="preserve">  </v>
      </c>
      <c r="BU337" s="67">
        <v>55.095436926669478</v>
      </c>
      <c r="BV337" s="141">
        <v>2.1119847768220126</v>
      </c>
      <c r="BW337" s="161"/>
      <c r="BX337" s="643" t="str">
        <f t="shared" si="317"/>
        <v xml:space="preserve">  </v>
      </c>
      <c r="BY337" s="85">
        <v>1.0079866172945879</v>
      </c>
      <c r="BZ337" s="85"/>
      <c r="CA337" s="197"/>
      <c r="CB337" s="197" t="s">
        <v>1132</v>
      </c>
      <c r="CC337" s="643" t="str">
        <f t="shared" si="318"/>
        <v xml:space="preserve">  </v>
      </c>
      <c r="CD337" s="199">
        <v>0.53718311189967682</v>
      </c>
      <c r="CE337" s="199"/>
      <c r="CF337" s="197" t="s">
        <v>1132</v>
      </c>
      <c r="CG337" s="818" t="str">
        <f t="shared" si="319"/>
        <v xml:space="preserve">  </v>
      </c>
      <c r="CH337" s="781">
        <f t="shared" si="322"/>
        <v>0.99607652552209436</v>
      </c>
      <c r="CI337" s="84">
        <v>4.5828624625244467</v>
      </c>
      <c r="CJ337" s="141"/>
      <c r="CK337" s="141" t="s">
        <v>602</v>
      </c>
      <c r="CL337" s="643" t="str">
        <f t="shared" si="320"/>
        <v xml:space="preserve">  </v>
      </c>
      <c r="CM337" s="5">
        <v>2.4866272250364125</v>
      </c>
      <c r="CN337" s="141"/>
      <c r="CO337" s="141"/>
      <c r="CP337" s="818" t="str">
        <f t="shared" si="321"/>
        <v xml:space="preserve">  </v>
      </c>
      <c r="CQ337" s="154">
        <f t="shared" si="323"/>
        <v>4.5287126240515114</v>
      </c>
      <c r="CR337" s="87">
        <f t="shared" si="324"/>
        <v>4.5133088396159655</v>
      </c>
      <c r="CS337" s="141"/>
    </row>
    <row r="338" spans="1:97" x14ac:dyDescent="0.25">
      <c r="A338" s="906" t="s">
        <v>2404</v>
      </c>
      <c r="B338" s="219" t="s">
        <v>1510</v>
      </c>
      <c r="C338" s="219" t="s">
        <v>600</v>
      </c>
      <c r="D338" s="310">
        <v>7</v>
      </c>
      <c r="E338" s="471">
        <v>1601189</v>
      </c>
      <c r="F338" s="472">
        <v>4</v>
      </c>
      <c r="G338" s="419">
        <v>11451800</v>
      </c>
      <c r="H338" s="419"/>
      <c r="I338" s="419" t="s">
        <v>672</v>
      </c>
      <c r="J338" s="419"/>
      <c r="K338" s="926" t="s">
        <v>1691</v>
      </c>
      <c r="L338" s="413" t="s">
        <v>1692</v>
      </c>
      <c r="M338" s="219" t="s">
        <v>1055</v>
      </c>
      <c r="N338" s="219"/>
      <c r="O338" s="219" t="s">
        <v>45</v>
      </c>
      <c r="P338" s="332">
        <v>42360</v>
      </c>
      <c r="Q338" s="326">
        <v>0.55625000000000002</v>
      </c>
      <c r="R338" s="219" t="s">
        <v>1764</v>
      </c>
      <c r="S338" s="535" t="s">
        <v>1124</v>
      </c>
      <c r="T338" s="239">
        <v>120.2</v>
      </c>
      <c r="U338" s="492">
        <v>150.69999999999999</v>
      </c>
      <c r="V338" s="136">
        <v>30.499999999999986</v>
      </c>
      <c r="W338" s="9">
        <v>54</v>
      </c>
      <c r="X338" s="8">
        <v>564.81481481481455</v>
      </c>
      <c r="Y338" s="643" t="str">
        <f t="shared" si="308"/>
        <v xml:space="preserve">  </v>
      </c>
      <c r="Z338" s="535" t="s">
        <v>1124</v>
      </c>
      <c r="AA338" s="556">
        <v>125.1</v>
      </c>
      <c r="AB338" s="492">
        <v>158.1</v>
      </c>
      <c r="AC338" s="535">
        <v>33</v>
      </c>
      <c r="AD338" s="136">
        <v>62</v>
      </c>
      <c r="AE338" s="136">
        <v>532.25806451612902</v>
      </c>
      <c r="AF338" s="643" t="str">
        <f t="shared" si="309"/>
        <v xml:space="preserve">  </v>
      </c>
      <c r="AG338" s="535" t="s">
        <v>1124</v>
      </c>
      <c r="AH338" s="136">
        <v>125.6</v>
      </c>
      <c r="AI338" s="559">
        <v>156.29999999999998</v>
      </c>
      <c r="AJ338" s="535">
        <v>30.699999999999989</v>
      </c>
      <c r="AK338" s="535">
        <v>56</v>
      </c>
      <c r="AL338" s="136">
        <v>548.21428571428555</v>
      </c>
      <c r="AM338" s="643" t="str">
        <f t="shared" si="307"/>
        <v xml:space="preserve">  </v>
      </c>
      <c r="AN338" s="136">
        <v>548.42905501507641</v>
      </c>
      <c r="AO338" s="136">
        <v>16.279437701965065</v>
      </c>
      <c r="AP338" s="136">
        <v>2.9683762289942024</v>
      </c>
      <c r="AQ338" s="535">
        <v>3</v>
      </c>
      <c r="AR338" s="643" t="str">
        <f t="shared" si="310"/>
        <v xml:space="preserve">  </v>
      </c>
      <c r="AS338" s="535"/>
      <c r="AT338" s="86" t="s">
        <v>191</v>
      </c>
      <c r="AU338" s="86" t="s">
        <v>191</v>
      </c>
      <c r="AV338" s="86" t="s">
        <v>191</v>
      </c>
      <c r="AW338" s="161" t="str">
        <f t="shared" si="298"/>
        <v xml:space="preserve">  </v>
      </c>
      <c r="AX338" s="643" t="str">
        <f t="shared" si="311"/>
        <v xml:space="preserve">  </v>
      </c>
      <c r="AY338" s="86" t="s">
        <v>191</v>
      </c>
      <c r="AZ338" s="86" t="s">
        <v>191</v>
      </c>
      <c r="BA338" s="86" t="s">
        <v>191</v>
      </c>
      <c r="BB338" s="161"/>
      <c r="BC338" s="643" t="str">
        <f t="shared" si="312"/>
        <v xml:space="preserve">  </v>
      </c>
      <c r="BD338" s="801" t="s">
        <v>191</v>
      </c>
      <c r="BE338" s="141"/>
      <c r="BF338" s="112" t="s">
        <v>960</v>
      </c>
      <c r="BG338" s="85"/>
      <c r="BH338" s="672"/>
      <c r="BI338" s="643" t="str">
        <f t="shared" si="313"/>
        <v xml:space="preserve">  </v>
      </c>
      <c r="BJ338" s="141" t="s">
        <v>1124</v>
      </c>
      <c r="BK338" s="124" t="s">
        <v>960</v>
      </c>
      <c r="BL338" s="124"/>
      <c r="BM338" s="141"/>
      <c r="BN338" s="818" t="str">
        <f t="shared" si="314"/>
        <v xml:space="preserve">  </v>
      </c>
      <c r="BO338" s="942" t="str">
        <f t="shared" si="315"/>
        <v xml:space="preserve">  </v>
      </c>
      <c r="BP338" s="825"/>
      <c r="BQ338" s="538">
        <v>95.430138794085963</v>
      </c>
      <c r="BR338" s="538">
        <v>7.0936506533255894</v>
      </c>
      <c r="BS338" s="161"/>
      <c r="BT338" s="818" t="str">
        <f t="shared" si="316"/>
        <v xml:space="preserve">  </v>
      </c>
      <c r="BU338" s="67">
        <v>53.900356170733716</v>
      </c>
      <c r="BV338" s="141">
        <v>4.0065989801190796</v>
      </c>
      <c r="BW338" s="161"/>
      <c r="BX338" s="643" t="str">
        <f t="shared" si="317"/>
        <v xml:space="preserve">  </v>
      </c>
      <c r="BY338" s="85">
        <v>1.1118127108951359</v>
      </c>
      <c r="BZ338" s="85">
        <v>5.4911008085193336E-2</v>
      </c>
      <c r="CA338" s="197"/>
      <c r="CB338" s="197" t="s">
        <v>1132</v>
      </c>
      <c r="CC338" s="643" t="str">
        <f t="shared" si="318"/>
        <v xml:space="preserve">  </v>
      </c>
      <c r="CD338" s="199">
        <v>0.59177128160547565</v>
      </c>
      <c r="CE338" s="199">
        <v>2.9226826884054535E-2</v>
      </c>
      <c r="CF338" s="197" t="s">
        <v>1132</v>
      </c>
      <c r="CG338" s="818" t="str">
        <f t="shared" si="319"/>
        <v xml:space="preserve">  </v>
      </c>
      <c r="CH338" s="781">
        <f t="shared" si="322"/>
        <v>1.165054064622232</v>
      </c>
      <c r="CI338" s="85">
        <v>4.8926061365150995</v>
      </c>
      <c r="CJ338" s="141"/>
      <c r="CK338" s="141" t="s">
        <v>602</v>
      </c>
      <c r="CL338" s="643" t="str">
        <f t="shared" si="320"/>
        <v xml:space="preserve">  </v>
      </c>
      <c r="CM338" s="24">
        <v>2.6821965784109554</v>
      </c>
      <c r="CN338" s="141"/>
      <c r="CO338" s="141"/>
      <c r="CP338" s="818" t="str">
        <f t="shared" si="321"/>
        <v xml:space="preserve">  </v>
      </c>
      <c r="CQ338" s="154">
        <f t="shared" si="323"/>
        <v>5.1268982717002043</v>
      </c>
      <c r="CR338" s="87">
        <f t="shared" si="324"/>
        <v>4.9762130883048004</v>
      </c>
      <c r="CS338" s="141"/>
    </row>
    <row r="339" spans="1:97" x14ac:dyDescent="0.25">
      <c r="A339" s="906" t="s">
        <v>2405</v>
      </c>
      <c r="B339" s="219" t="s">
        <v>1511</v>
      </c>
      <c r="C339" s="219" t="s">
        <v>600</v>
      </c>
      <c r="D339" s="310">
        <v>7</v>
      </c>
      <c r="E339" s="471">
        <v>1601190</v>
      </c>
      <c r="F339" s="472">
        <v>4</v>
      </c>
      <c r="G339" s="419">
        <v>11451800</v>
      </c>
      <c r="H339" s="419"/>
      <c r="I339" s="419" t="s">
        <v>672</v>
      </c>
      <c r="J339" s="419"/>
      <c r="K339" s="926" t="s">
        <v>1691</v>
      </c>
      <c r="L339" s="413" t="s">
        <v>1692</v>
      </c>
      <c r="M339" s="219" t="s">
        <v>1055</v>
      </c>
      <c r="N339" s="219"/>
      <c r="O339" s="219" t="s">
        <v>45</v>
      </c>
      <c r="P339" s="332">
        <v>42360</v>
      </c>
      <c r="Q339" s="326">
        <v>0.55694444444444446</v>
      </c>
      <c r="R339" s="219" t="s">
        <v>1765</v>
      </c>
      <c r="S339" s="535" t="s">
        <v>1125</v>
      </c>
      <c r="T339" s="239">
        <v>120.2</v>
      </c>
      <c r="U339" s="492">
        <v>155.6</v>
      </c>
      <c r="V339" s="136">
        <v>35.399999999999991</v>
      </c>
      <c r="W339" s="9">
        <v>66</v>
      </c>
      <c r="X339" s="8">
        <v>536.36363636363626</v>
      </c>
      <c r="Y339" s="643" t="str">
        <f t="shared" si="308"/>
        <v xml:space="preserve">  </v>
      </c>
      <c r="Z339" s="535" t="s">
        <v>1125</v>
      </c>
      <c r="AA339" s="556">
        <v>122.3</v>
      </c>
      <c r="AB339" s="492">
        <v>161.1</v>
      </c>
      <c r="AC339" s="535">
        <v>38.799999999999997</v>
      </c>
      <c r="AD339" s="136">
        <v>72</v>
      </c>
      <c r="AE339" s="136">
        <v>538.88888888888891</v>
      </c>
      <c r="AF339" s="643" t="str">
        <f t="shared" si="309"/>
        <v xml:space="preserve">  </v>
      </c>
      <c r="AG339" s="535" t="s">
        <v>1125</v>
      </c>
      <c r="AH339" s="136">
        <v>119.1</v>
      </c>
      <c r="AI339" s="559">
        <v>148.5</v>
      </c>
      <c r="AJ339" s="535">
        <v>29.400000000000006</v>
      </c>
      <c r="AK339" s="535">
        <v>52</v>
      </c>
      <c r="AL339" s="136">
        <v>565.38461538461547</v>
      </c>
      <c r="AM339" s="643" t="str">
        <f t="shared" si="307"/>
        <v xml:space="preserve">  </v>
      </c>
      <c r="AN339" s="136">
        <v>546.87904687904688</v>
      </c>
      <c r="AO339" s="136">
        <v>16.075953295677142</v>
      </c>
      <c r="AP339" s="136">
        <v>2.9395811354302368</v>
      </c>
      <c r="AQ339" s="535">
        <v>3</v>
      </c>
      <c r="AR339" s="643" t="str">
        <f t="shared" si="310"/>
        <v xml:space="preserve">  </v>
      </c>
      <c r="AS339" s="535"/>
      <c r="AT339" s="86" t="s">
        <v>191</v>
      </c>
      <c r="AU339" s="86" t="s">
        <v>191</v>
      </c>
      <c r="AV339" s="86" t="s">
        <v>191</v>
      </c>
      <c r="AW339" s="161" t="str">
        <f t="shared" si="298"/>
        <v xml:space="preserve">  </v>
      </c>
      <c r="AX339" s="643" t="str">
        <f t="shared" si="311"/>
        <v xml:space="preserve">  </v>
      </c>
      <c r="AY339" s="86" t="s">
        <v>191</v>
      </c>
      <c r="AZ339" s="86" t="s">
        <v>191</v>
      </c>
      <c r="BA339" s="86" t="s">
        <v>191</v>
      </c>
      <c r="BB339" s="161"/>
      <c r="BC339" s="643" t="str">
        <f t="shared" si="312"/>
        <v xml:space="preserve">  </v>
      </c>
      <c r="BD339" s="801" t="s">
        <v>191</v>
      </c>
      <c r="BE339" s="141"/>
      <c r="BF339" s="112" t="s">
        <v>960</v>
      </c>
      <c r="BG339" s="85"/>
      <c r="BH339" s="85"/>
      <c r="BI339" s="643" t="str">
        <f t="shared" si="313"/>
        <v xml:space="preserve">  </v>
      </c>
      <c r="BJ339" s="141" t="s">
        <v>1125</v>
      </c>
      <c r="BK339" s="124" t="s">
        <v>960</v>
      </c>
      <c r="BL339" s="124"/>
      <c r="BM339" s="141"/>
      <c r="BN339" s="818" t="str">
        <f t="shared" si="314"/>
        <v xml:space="preserve">  </v>
      </c>
      <c r="BO339" s="942" t="str">
        <f t="shared" si="315"/>
        <v xml:space="preserve">  </v>
      </c>
      <c r="BP339" s="825"/>
      <c r="BQ339" s="538">
        <v>107.59958840744528</v>
      </c>
      <c r="BR339" s="141"/>
      <c r="BS339" s="161"/>
      <c r="BT339" s="818" t="str">
        <f t="shared" si="316"/>
        <v xml:space="preserve">  </v>
      </c>
      <c r="BU339" s="67">
        <v>57.712506509447906</v>
      </c>
      <c r="BV339" s="141"/>
      <c r="BW339" s="161"/>
      <c r="BX339" s="643" t="str">
        <f t="shared" si="317"/>
        <v xml:space="preserve">  </v>
      </c>
      <c r="BY339" s="85">
        <v>1.0780969638145477</v>
      </c>
      <c r="BZ339" s="85"/>
      <c r="CA339" s="197"/>
      <c r="CB339" s="197" t="s">
        <v>1132</v>
      </c>
      <c r="CC339" s="643" t="str">
        <f t="shared" si="318"/>
        <v xml:space="preserve">  </v>
      </c>
      <c r="CD339" s="199">
        <v>0.58097447494450627</v>
      </c>
      <c r="CE339" s="199"/>
      <c r="CF339" s="197" t="s">
        <v>1132</v>
      </c>
      <c r="CG339" s="818" t="str">
        <f t="shared" si="319"/>
        <v xml:space="preserve">  </v>
      </c>
      <c r="CH339" s="781">
        <f t="shared" si="322"/>
        <v>1.001952683807803</v>
      </c>
      <c r="CI339" s="85">
        <v>5.3059172704308502</v>
      </c>
      <c r="CJ339" s="141"/>
      <c r="CK339" s="141" t="s">
        <v>602</v>
      </c>
      <c r="CL339" s="643" t="str">
        <f t="shared" si="320"/>
        <v xml:space="preserve">  </v>
      </c>
      <c r="CM339" s="24">
        <v>2.9998839952051348</v>
      </c>
      <c r="CN339" s="141"/>
      <c r="CO339" s="141"/>
      <c r="CP339" s="818" t="str">
        <f t="shared" si="321"/>
        <v xml:space="preserve">  </v>
      </c>
      <c r="CQ339" s="154">
        <f t="shared" si="323"/>
        <v>4.9311687423366672</v>
      </c>
      <c r="CR339" s="87">
        <f t="shared" si="324"/>
        <v>5.197979045865968</v>
      </c>
      <c r="CS339" s="141"/>
    </row>
    <row r="340" spans="1:97" ht="15" x14ac:dyDescent="0.25">
      <c r="A340" s="906" t="s">
        <v>2406</v>
      </c>
      <c r="B340" s="219" t="s">
        <v>1512</v>
      </c>
      <c r="C340" s="219" t="s">
        <v>599</v>
      </c>
      <c r="D340" s="219">
        <v>7</v>
      </c>
      <c r="E340" s="471">
        <v>1601519</v>
      </c>
      <c r="F340" s="472">
        <v>1</v>
      </c>
      <c r="G340" s="419">
        <v>11451800</v>
      </c>
      <c r="H340" s="419">
        <v>201512221610</v>
      </c>
      <c r="I340" s="419" t="s">
        <v>672</v>
      </c>
      <c r="J340" s="419"/>
      <c r="K340" s="926" t="s">
        <v>1691</v>
      </c>
      <c r="L340" s="413" t="s">
        <v>1692</v>
      </c>
      <c r="M340" s="219" t="s">
        <v>1055</v>
      </c>
      <c r="N340" s="219"/>
      <c r="O340" s="219"/>
      <c r="P340" s="332">
        <v>42360</v>
      </c>
      <c r="Q340" s="326">
        <v>0.67361111111111116</v>
      </c>
      <c r="R340" s="219" t="s">
        <v>1126</v>
      </c>
      <c r="S340" s="535" t="s">
        <v>1126</v>
      </c>
      <c r="T340" s="239">
        <v>122.7</v>
      </c>
      <c r="U340" s="492">
        <v>141.80000000000001</v>
      </c>
      <c r="V340" s="136">
        <v>19.100000000000009</v>
      </c>
      <c r="W340" s="9">
        <v>16</v>
      </c>
      <c r="X340" s="8">
        <v>1193.7500000000005</v>
      </c>
      <c r="Y340" s="643" t="str">
        <f t="shared" si="308"/>
        <v xml:space="preserve">  </v>
      </c>
      <c r="Z340" s="535" t="s">
        <v>1126</v>
      </c>
      <c r="AA340" s="556">
        <v>128.6</v>
      </c>
      <c r="AB340" s="492">
        <v>142.6</v>
      </c>
      <c r="AC340" s="535">
        <v>14</v>
      </c>
      <c r="AD340" s="136">
        <v>10</v>
      </c>
      <c r="AE340" s="136">
        <v>1400</v>
      </c>
      <c r="AF340" s="643" t="str">
        <f t="shared" si="309"/>
        <v xml:space="preserve">  </v>
      </c>
      <c r="AG340" s="535" t="s">
        <v>1126</v>
      </c>
      <c r="AH340" s="136">
        <v>126.9</v>
      </c>
      <c r="AI340" s="559">
        <v>140.80000000000001</v>
      </c>
      <c r="AJ340" s="535">
        <v>13.900000000000006</v>
      </c>
      <c r="AK340" s="535">
        <v>11</v>
      </c>
      <c r="AL340" s="136">
        <v>1263.6363636363642</v>
      </c>
      <c r="AM340" s="643" t="str">
        <f t="shared" si="307"/>
        <v xml:space="preserve">  </v>
      </c>
      <c r="AN340" s="136">
        <v>1285.795454545455</v>
      </c>
      <c r="AO340" s="136">
        <v>104.89535074271863</v>
      </c>
      <c r="AP340" s="136">
        <v>8.1580122539630899</v>
      </c>
      <c r="AQ340" s="535">
        <v>3</v>
      </c>
      <c r="AR340" s="643" t="str">
        <f t="shared" si="310"/>
        <v xml:space="preserve">  </v>
      </c>
      <c r="AS340" s="535"/>
      <c r="AT340" s="86" t="s">
        <v>191</v>
      </c>
      <c r="AU340" s="86" t="s">
        <v>191</v>
      </c>
      <c r="AV340" s="86" t="s">
        <v>191</v>
      </c>
      <c r="AW340" s="161" t="str">
        <f t="shared" si="298"/>
        <v xml:space="preserve">  </v>
      </c>
      <c r="AX340" s="643" t="str">
        <f t="shared" si="311"/>
        <v xml:space="preserve">  </v>
      </c>
      <c r="AY340" s="86" t="s">
        <v>191</v>
      </c>
      <c r="AZ340" s="86" t="s">
        <v>191</v>
      </c>
      <c r="BA340" s="86" t="s">
        <v>191</v>
      </c>
      <c r="BB340" s="161"/>
      <c r="BC340" s="643" t="str">
        <f t="shared" si="312"/>
        <v xml:space="preserve">  </v>
      </c>
      <c r="BD340" s="801" t="s">
        <v>191</v>
      </c>
      <c r="BE340" s="141" t="s">
        <v>1083</v>
      </c>
      <c r="BF340" s="85">
        <v>2.3054165000524147</v>
      </c>
      <c r="BG340" s="85"/>
      <c r="BH340" s="161"/>
      <c r="BI340" s="643" t="str">
        <f t="shared" si="313"/>
        <v xml:space="preserve">  </v>
      </c>
      <c r="BJ340" s="141" t="s">
        <v>1126</v>
      </c>
      <c r="BK340" s="199">
        <v>4.7014475606420976E-2</v>
      </c>
      <c r="BL340" s="199"/>
      <c r="BM340" s="141"/>
      <c r="BN340" s="818" t="str">
        <f t="shared" si="314"/>
        <v xml:space="preserve">  </v>
      </c>
      <c r="BO340" s="942" t="str">
        <f t="shared" si="315"/>
        <v xml:space="preserve">  </v>
      </c>
      <c r="BP340" s="825">
        <f>BK340/BF340*100</f>
        <v>2.0393050715717562</v>
      </c>
      <c r="BQ340" s="538">
        <v>104.80687441078516</v>
      </c>
      <c r="BR340" s="141"/>
      <c r="BS340" s="161"/>
      <c r="BT340" s="818" t="str">
        <f t="shared" si="316"/>
        <v xml:space="preserve">  </v>
      </c>
      <c r="BU340" s="67">
        <v>125.11320632787483</v>
      </c>
      <c r="BV340" s="141"/>
      <c r="BW340" s="161"/>
      <c r="BX340" s="643" t="str">
        <f t="shared" si="317"/>
        <v xml:space="preserve">  </v>
      </c>
      <c r="BY340" s="85">
        <v>1.128258611908163</v>
      </c>
      <c r="BZ340" s="85">
        <v>5.2829832851643999E-2</v>
      </c>
      <c r="CA340" s="197"/>
      <c r="CB340" s="197" t="s">
        <v>1032</v>
      </c>
      <c r="CC340" s="643" t="str">
        <f t="shared" si="318"/>
        <v xml:space="preserve">  </v>
      </c>
      <c r="CD340" s="199">
        <v>1.5795620566714295</v>
      </c>
      <c r="CE340" s="199">
        <v>7.3961765992301753E-2</v>
      </c>
      <c r="CF340" s="197" t="s">
        <v>1032</v>
      </c>
      <c r="CG340" s="818" t="str">
        <f t="shared" si="319"/>
        <v xml:space="preserve">  </v>
      </c>
      <c r="CH340" s="781">
        <f t="shared" si="322"/>
        <v>1.0765120305811349</v>
      </c>
      <c r="CI340" s="85">
        <v>3.827657490418475</v>
      </c>
      <c r="CJ340" s="141"/>
      <c r="CK340" s="141" t="s">
        <v>602</v>
      </c>
      <c r="CL340" s="643" t="str">
        <f t="shared" si="320"/>
        <v xml:space="preserve">  </v>
      </c>
      <c r="CM340" s="24">
        <v>4.8367671924378932</v>
      </c>
      <c r="CN340" s="141"/>
      <c r="CO340" s="141"/>
      <c r="CP340" s="818" t="str">
        <f t="shared" si="321"/>
        <v xml:space="preserve">  </v>
      </c>
      <c r="CQ340" s="154">
        <f t="shared" si="323"/>
        <v>3.6521053718443772</v>
      </c>
      <c r="CR340" s="87">
        <f t="shared" si="324"/>
        <v>3.8659125878067089</v>
      </c>
      <c r="CS340" s="141"/>
    </row>
    <row r="341" spans="1:97" x14ac:dyDescent="0.25">
      <c r="A341" s="906" t="s">
        <v>2407</v>
      </c>
      <c r="B341" s="219" t="s">
        <v>1513</v>
      </c>
      <c r="C341" s="219" t="s">
        <v>600</v>
      </c>
      <c r="D341" s="310">
        <v>7</v>
      </c>
      <c r="E341" s="471">
        <v>1601191</v>
      </c>
      <c r="F341" s="472">
        <v>4</v>
      </c>
      <c r="G341" s="419">
        <v>11451800</v>
      </c>
      <c r="H341" s="419"/>
      <c r="I341" s="419" t="s">
        <v>672</v>
      </c>
      <c r="J341" s="419"/>
      <c r="K341" s="926" t="s">
        <v>1691</v>
      </c>
      <c r="L341" s="413" t="s">
        <v>1692</v>
      </c>
      <c r="M341" s="219" t="s">
        <v>1055</v>
      </c>
      <c r="N341" s="219"/>
      <c r="O341" s="219" t="s">
        <v>45</v>
      </c>
      <c r="P341" s="332">
        <v>42360</v>
      </c>
      <c r="Q341" s="326">
        <v>0.6743055555555556</v>
      </c>
      <c r="R341" s="219" t="s">
        <v>1766</v>
      </c>
      <c r="S341" s="535" t="s">
        <v>1127</v>
      </c>
      <c r="T341" s="239">
        <v>125.9</v>
      </c>
      <c r="U341" s="492">
        <v>154.29999999999998</v>
      </c>
      <c r="V341" s="136">
        <v>28.399999999999977</v>
      </c>
      <c r="W341" s="9">
        <v>25</v>
      </c>
      <c r="X341" s="8">
        <v>1135.9999999999991</v>
      </c>
      <c r="Y341" s="643" t="str">
        <f t="shared" si="308"/>
        <v xml:space="preserve">  </v>
      </c>
      <c r="Z341" s="535" t="s">
        <v>1127</v>
      </c>
      <c r="AA341" s="556">
        <v>120.2</v>
      </c>
      <c r="AB341" s="492">
        <v>143.6</v>
      </c>
      <c r="AC341" s="535">
        <v>23.399999999999991</v>
      </c>
      <c r="AD341" s="136">
        <v>19</v>
      </c>
      <c r="AE341" s="136">
        <v>1231.5789473684206</v>
      </c>
      <c r="AF341" s="643" t="str">
        <f t="shared" si="309"/>
        <v xml:space="preserve">  </v>
      </c>
      <c r="AG341" s="535" t="s">
        <v>1127</v>
      </c>
      <c r="AH341" s="136">
        <v>124.9</v>
      </c>
      <c r="AI341" s="559">
        <v>137.80000000000001</v>
      </c>
      <c r="AJ341" s="535">
        <v>12.900000000000006</v>
      </c>
      <c r="AK341" s="535">
        <v>11</v>
      </c>
      <c r="AL341" s="136">
        <v>1172.7272727272732</v>
      </c>
      <c r="AM341" s="643" t="str">
        <f t="shared" si="307"/>
        <v xml:space="preserve">  </v>
      </c>
      <c r="AN341" s="136">
        <v>1180.102073365231</v>
      </c>
      <c r="AO341" s="136">
        <v>48.214360499244293</v>
      </c>
      <c r="AP341" s="136">
        <v>4.0856093373138567</v>
      </c>
      <c r="AQ341" s="535">
        <v>3</v>
      </c>
      <c r="AR341" s="643" t="str">
        <f t="shared" si="310"/>
        <v xml:space="preserve">  </v>
      </c>
      <c r="AS341" s="535"/>
      <c r="AT341" s="86" t="s">
        <v>191</v>
      </c>
      <c r="AU341" s="86" t="s">
        <v>191</v>
      </c>
      <c r="AV341" s="86" t="s">
        <v>191</v>
      </c>
      <c r="AW341" s="161" t="str">
        <f t="shared" si="298"/>
        <v xml:space="preserve">  </v>
      </c>
      <c r="AX341" s="643" t="str">
        <f t="shared" si="311"/>
        <v xml:space="preserve">  </v>
      </c>
      <c r="AY341" s="86" t="s">
        <v>191</v>
      </c>
      <c r="AZ341" s="86" t="s">
        <v>191</v>
      </c>
      <c r="BA341" s="86" t="s">
        <v>191</v>
      </c>
      <c r="BB341" s="161"/>
      <c r="BC341" s="643" t="str">
        <f t="shared" si="312"/>
        <v xml:space="preserve">  </v>
      </c>
      <c r="BD341" s="801" t="s">
        <v>191</v>
      </c>
      <c r="BE341" s="66"/>
      <c r="BF341" s="112" t="s">
        <v>960</v>
      </c>
      <c r="BG341" s="66"/>
      <c r="BH341" s="66"/>
      <c r="BI341" s="643" t="str">
        <f t="shared" si="313"/>
        <v xml:space="preserve">  </v>
      </c>
      <c r="BJ341" s="141" t="s">
        <v>1127</v>
      </c>
      <c r="BK341" s="124" t="s">
        <v>960</v>
      </c>
      <c r="BL341" s="125"/>
      <c r="BM341" s="66"/>
      <c r="BN341" s="818" t="str">
        <f t="shared" si="314"/>
        <v xml:space="preserve">  </v>
      </c>
      <c r="BO341" s="942" t="str">
        <f t="shared" si="315"/>
        <v xml:space="preserve">  </v>
      </c>
      <c r="BP341" s="847"/>
      <c r="BQ341" s="538">
        <v>99.763140422155416</v>
      </c>
      <c r="BR341" s="141"/>
      <c r="BS341" s="161"/>
      <c r="BT341" s="818" t="str">
        <f t="shared" si="316"/>
        <v xml:space="preserve">  </v>
      </c>
      <c r="BU341" s="67">
        <v>113.33092751956845</v>
      </c>
      <c r="BV341" s="141"/>
      <c r="BW341" s="161"/>
      <c r="BX341" s="643" t="str">
        <f t="shared" si="317"/>
        <v xml:space="preserve">  </v>
      </c>
      <c r="BY341" s="85">
        <v>1.0195492760630411</v>
      </c>
      <c r="BZ341" s="85"/>
      <c r="CA341" s="197"/>
      <c r="CB341" s="197" t="s">
        <v>1132</v>
      </c>
      <c r="CC341" s="643" t="str">
        <f t="shared" si="318"/>
        <v xml:space="preserve">  </v>
      </c>
      <c r="CD341" s="199">
        <v>1.2556554242039564</v>
      </c>
      <c r="CE341" s="199"/>
      <c r="CF341" s="197" t="s">
        <v>1132</v>
      </c>
      <c r="CG341" s="818" t="str">
        <f t="shared" si="319"/>
        <v xml:space="preserve">  </v>
      </c>
      <c r="CH341" s="781">
        <f t="shared" si="322"/>
        <v>1.0219699096768002</v>
      </c>
      <c r="CI341" s="85">
        <v>4.4610588090354231</v>
      </c>
      <c r="CJ341" s="141"/>
      <c r="CK341" s="141" t="s">
        <v>602</v>
      </c>
      <c r="CL341" s="643" t="str">
        <f t="shared" si="320"/>
        <v xml:space="preserve">  </v>
      </c>
      <c r="CM341" s="24">
        <v>5.2316053305960892</v>
      </c>
      <c r="CN341" s="141"/>
      <c r="CO341" s="141"/>
      <c r="CP341" s="818" t="str">
        <f t="shared" si="321"/>
        <v xml:space="preserve">  </v>
      </c>
      <c r="CQ341" s="154">
        <f t="shared" si="323"/>
        <v>4.4716503411561712</v>
      </c>
      <c r="CR341" s="87">
        <f t="shared" si="324"/>
        <v>4.6162203425828023</v>
      </c>
      <c r="CS341" s="141"/>
    </row>
    <row r="342" spans="1:97" x14ac:dyDescent="0.25">
      <c r="A342" s="906" t="s">
        <v>2408</v>
      </c>
      <c r="B342" s="219" t="s">
        <v>1514</v>
      </c>
      <c r="C342" s="219" t="s">
        <v>600</v>
      </c>
      <c r="D342" s="310">
        <v>7</v>
      </c>
      <c r="E342" s="471">
        <v>1601192</v>
      </c>
      <c r="F342" s="472">
        <v>4</v>
      </c>
      <c r="G342" s="419">
        <v>11451800</v>
      </c>
      <c r="H342" s="419"/>
      <c r="I342" s="419" t="s">
        <v>672</v>
      </c>
      <c r="J342" s="419"/>
      <c r="K342" s="926" t="s">
        <v>1691</v>
      </c>
      <c r="L342" s="413" t="s">
        <v>1692</v>
      </c>
      <c r="M342" s="219" t="s">
        <v>1055</v>
      </c>
      <c r="N342" s="219"/>
      <c r="O342" s="219" t="s">
        <v>45</v>
      </c>
      <c r="P342" s="332">
        <v>42360</v>
      </c>
      <c r="Q342" s="326">
        <v>0.67499999999999993</v>
      </c>
      <c r="R342" s="219" t="s">
        <v>1767</v>
      </c>
      <c r="S342" s="535" t="s">
        <v>1128</v>
      </c>
      <c r="T342" s="239">
        <v>124.5</v>
      </c>
      <c r="U342" s="492">
        <v>146</v>
      </c>
      <c r="V342" s="136">
        <v>21.5</v>
      </c>
      <c r="W342" s="9">
        <v>19</v>
      </c>
      <c r="X342" s="8">
        <v>1131.578947368421</v>
      </c>
      <c r="Y342" s="643" t="str">
        <f t="shared" si="308"/>
        <v xml:space="preserve">  </v>
      </c>
      <c r="Z342" s="535" t="s">
        <v>1128</v>
      </c>
      <c r="AA342" s="556">
        <v>124.5</v>
      </c>
      <c r="AB342" s="492">
        <v>135.4</v>
      </c>
      <c r="AC342" s="535">
        <v>10.900000000000006</v>
      </c>
      <c r="AD342" s="136">
        <v>10</v>
      </c>
      <c r="AE342" s="136">
        <v>1090.0000000000005</v>
      </c>
      <c r="AF342" s="643" t="str">
        <f t="shared" si="309"/>
        <v xml:space="preserve">  </v>
      </c>
      <c r="AG342" s="535" t="s">
        <v>1128</v>
      </c>
      <c r="AH342" s="136">
        <v>118.8</v>
      </c>
      <c r="AI342" s="559">
        <v>130.70000000000002</v>
      </c>
      <c r="AJ342" s="535">
        <v>11.90000000000002</v>
      </c>
      <c r="AK342" s="535">
        <v>10</v>
      </c>
      <c r="AL342" s="136">
        <v>1190.000000000002</v>
      </c>
      <c r="AM342" s="643" t="str">
        <f t="shared" si="307"/>
        <v xml:space="preserve">  </v>
      </c>
      <c r="AN342" s="136">
        <v>1137.1929824561412</v>
      </c>
      <c r="AO342" s="136">
        <v>50.235824293771614</v>
      </c>
      <c r="AP342" s="136">
        <v>4.4175285170394627</v>
      </c>
      <c r="AQ342" s="535">
        <v>3</v>
      </c>
      <c r="AR342" s="643" t="str">
        <f t="shared" si="310"/>
        <v xml:space="preserve">  </v>
      </c>
      <c r="AS342" s="535"/>
      <c r="AT342" s="86" t="s">
        <v>191</v>
      </c>
      <c r="AU342" s="86" t="s">
        <v>191</v>
      </c>
      <c r="AV342" s="86" t="s">
        <v>191</v>
      </c>
      <c r="AW342" s="161" t="str">
        <f t="shared" si="298"/>
        <v xml:space="preserve">  </v>
      </c>
      <c r="AX342" s="643" t="str">
        <f t="shared" si="311"/>
        <v xml:space="preserve">  </v>
      </c>
      <c r="AY342" s="86" t="s">
        <v>191</v>
      </c>
      <c r="AZ342" s="86" t="s">
        <v>191</v>
      </c>
      <c r="BA342" s="86" t="s">
        <v>191</v>
      </c>
      <c r="BB342" s="161"/>
      <c r="BC342" s="643" t="str">
        <f t="shared" si="312"/>
        <v xml:space="preserve">  </v>
      </c>
      <c r="BD342" s="801" t="s">
        <v>191</v>
      </c>
      <c r="BE342" s="66"/>
      <c r="BF342" s="112" t="s">
        <v>960</v>
      </c>
      <c r="BG342" s="66"/>
      <c r="BH342" s="66"/>
      <c r="BI342" s="643" t="str">
        <f t="shared" si="313"/>
        <v xml:space="preserve">  </v>
      </c>
      <c r="BJ342" s="141" t="s">
        <v>1128</v>
      </c>
      <c r="BK342" s="124" t="s">
        <v>960</v>
      </c>
      <c r="BL342" s="125"/>
      <c r="BM342" s="66"/>
      <c r="BN342" s="818" t="str">
        <f t="shared" si="314"/>
        <v xml:space="preserve">  </v>
      </c>
      <c r="BO342" s="942" t="str">
        <f t="shared" si="315"/>
        <v xml:space="preserve">  </v>
      </c>
      <c r="BP342" s="847"/>
      <c r="BQ342" s="538">
        <v>101.86955798218564</v>
      </c>
      <c r="BR342" s="141"/>
      <c r="BS342" s="161"/>
      <c r="BT342" s="818" t="str">
        <f t="shared" si="316"/>
        <v xml:space="preserve">  </v>
      </c>
      <c r="BU342" s="67">
        <v>115.27344719036796</v>
      </c>
      <c r="BV342" s="141"/>
      <c r="BW342" s="161"/>
      <c r="BX342" s="643" t="str">
        <f t="shared" si="317"/>
        <v xml:space="preserve">  </v>
      </c>
      <c r="BY342" s="85">
        <v>0.8859444026929606</v>
      </c>
      <c r="BZ342" s="85"/>
      <c r="CA342" s="197"/>
      <c r="CB342" s="197" t="s">
        <v>1033</v>
      </c>
      <c r="CC342" s="643" t="str">
        <f t="shared" si="318"/>
        <v xml:space="preserve">  </v>
      </c>
      <c r="CD342" s="199">
        <v>0.96567939893532651</v>
      </c>
      <c r="CE342" s="199"/>
      <c r="CF342" s="197" t="s">
        <v>1033</v>
      </c>
      <c r="CG342" s="818" t="str">
        <f t="shared" si="319"/>
        <v xml:space="preserve">  </v>
      </c>
      <c r="CH342" s="781">
        <f t="shared" si="322"/>
        <v>0.86968513483477516</v>
      </c>
      <c r="CI342" s="85">
        <v>4.714278890474243</v>
      </c>
      <c r="CJ342" s="141"/>
      <c r="CK342" s="141" t="s">
        <v>602</v>
      </c>
      <c r="CL342" s="643" t="str">
        <f t="shared" si="320"/>
        <v xml:space="preserve">  </v>
      </c>
      <c r="CM342" s="24">
        <v>5.6099918796643591</v>
      </c>
      <c r="CN342" s="141"/>
      <c r="CO342" s="141"/>
      <c r="CP342" s="818" t="str">
        <f t="shared" si="321"/>
        <v xml:space="preserve">  </v>
      </c>
      <c r="CQ342" s="154">
        <f t="shared" si="323"/>
        <v>4.6277602297034104</v>
      </c>
      <c r="CR342" s="87">
        <f t="shared" si="324"/>
        <v>4.866681804353223</v>
      </c>
      <c r="CS342" s="141"/>
    </row>
    <row r="343" spans="1:97" ht="15" x14ac:dyDescent="0.25">
      <c r="A343" s="906" t="s">
        <v>2409</v>
      </c>
      <c r="B343" s="425" t="s">
        <v>1515</v>
      </c>
      <c r="C343" s="219" t="s">
        <v>599</v>
      </c>
      <c r="D343" s="219">
        <v>7</v>
      </c>
      <c r="E343" s="471">
        <v>1601518</v>
      </c>
      <c r="F343" s="472">
        <v>1</v>
      </c>
      <c r="G343" s="419">
        <v>11451800</v>
      </c>
      <c r="H343" s="419">
        <v>201512231240</v>
      </c>
      <c r="I343" s="419" t="s">
        <v>672</v>
      </c>
      <c r="J343" s="419"/>
      <c r="K343" s="926" t="s">
        <v>1691</v>
      </c>
      <c r="L343" s="413" t="s">
        <v>1692</v>
      </c>
      <c r="M343" s="219" t="s">
        <v>1055</v>
      </c>
      <c r="N343" s="219"/>
      <c r="O343" s="219"/>
      <c r="P343" s="332">
        <v>42361</v>
      </c>
      <c r="Q343" s="326">
        <v>0.52777777777777779</v>
      </c>
      <c r="R343" s="219" t="s">
        <v>1084</v>
      </c>
      <c r="S343" s="535" t="s">
        <v>1084</v>
      </c>
      <c r="T343" s="239">
        <v>122.9</v>
      </c>
      <c r="U343" s="492">
        <v>144.19999999999999</v>
      </c>
      <c r="V343" s="136">
        <v>21.299999999999983</v>
      </c>
      <c r="W343" s="9">
        <v>74</v>
      </c>
      <c r="X343" s="8">
        <v>287.83783783783764</v>
      </c>
      <c r="Y343" s="643" t="str">
        <f t="shared" si="308"/>
        <v xml:space="preserve">  </v>
      </c>
      <c r="Z343" s="535" t="s">
        <v>1084</v>
      </c>
      <c r="AA343" s="239">
        <v>122</v>
      </c>
      <c r="AB343" s="492">
        <v>161.70000000000002</v>
      </c>
      <c r="AC343" s="535">
        <v>39.700000000000017</v>
      </c>
      <c r="AD343" s="136">
        <v>140</v>
      </c>
      <c r="AE343" s="136">
        <v>283.57142857142867</v>
      </c>
      <c r="AF343" s="643" t="str">
        <f t="shared" si="309"/>
        <v xml:space="preserve">  </v>
      </c>
      <c r="AG343" s="535" t="s">
        <v>1084</v>
      </c>
      <c r="AH343" s="136">
        <v>118.7</v>
      </c>
      <c r="AI343" s="559">
        <v>138</v>
      </c>
      <c r="AJ343" s="535">
        <v>19.299999999999997</v>
      </c>
      <c r="AK343" s="535">
        <v>68</v>
      </c>
      <c r="AL343" s="136">
        <v>283.82352941176464</v>
      </c>
      <c r="AM343" s="643" t="str">
        <f t="shared" si="307"/>
        <v xml:space="preserve">  </v>
      </c>
      <c r="AN343" s="136">
        <v>285.07759860701032</v>
      </c>
      <c r="AO343" s="136">
        <v>2.393758376898802</v>
      </c>
      <c r="AP343" s="136">
        <v>0.83968659361365106</v>
      </c>
      <c r="AQ343" s="535">
        <v>3</v>
      </c>
      <c r="AR343" s="643" t="str">
        <f t="shared" si="310"/>
        <v xml:space="preserve">  </v>
      </c>
      <c r="AS343" s="535"/>
      <c r="AT343" s="86" t="s">
        <v>191</v>
      </c>
      <c r="AU343" s="86" t="s">
        <v>191</v>
      </c>
      <c r="AV343" s="86" t="s">
        <v>191</v>
      </c>
      <c r="AW343" s="161" t="str">
        <f t="shared" si="298"/>
        <v xml:space="preserve">  </v>
      </c>
      <c r="AX343" s="643" t="str">
        <f t="shared" si="311"/>
        <v xml:space="preserve">  </v>
      </c>
      <c r="AY343" s="86" t="s">
        <v>191</v>
      </c>
      <c r="AZ343" s="86" t="s">
        <v>191</v>
      </c>
      <c r="BA343" s="86" t="s">
        <v>191</v>
      </c>
      <c r="BB343" s="161"/>
      <c r="BC343" s="643" t="str">
        <f t="shared" si="312"/>
        <v xml:space="preserve">  </v>
      </c>
      <c r="BD343" s="801" t="s">
        <v>191</v>
      </c>
      <c r="BE343" s="141" t="s">
        <v>1084</v>
      </c>
      <c r="BF343" s="85">
        <v>5.6098194201583178</v>
      </c>
      <c r="BG343" s="85"/>
      <c r="BH343" s="161"/>
      <c r="BI343" s="643" t="str">
        <f t="shared" si="313"/>
        <v xml:space="preserve">  </v>
      </c>
      <c r="BJ343" s="141" t="s">
        <v>1084</v>
      </c>
      <c r="BK343" s="199">
        <v>6.1935877015500886E-2</v>
      </c>
      <c r="BL343" s="199"/>
      <c r="BM343" s="141"/>
      <c r="BN343" s="818" t="str">
        <f t="shared" si="314"/>
        <v xml:space="preserve">  </v>
      </c>
      <c r="BO343" s="942" t="str">
        <f t="shared" si="315"/>
        <v xml:space="preserve">  </v>
      </c>
      <c r="BP343" s="825">
        <f t="shared" ref="BP343:BP374" si="325">BK343/BF343*100</f>
        <v>1.104061866821249</v>
      </c>
      <c r="BQ343" s="538">
        <v>116.13950138307993</v>
      </c>
      <c r="BR343" s="82"/>
      <c r="BS343" s="161"/>
      <c r="BT343" s="818" t="str">
        <f t="shared" si="316"/>
        <v xml:space="preserve">  </v>
      </c>
      <c r="BU343" s="67">
        <v>33.42934296567028</v>
      </c>
      <c r="BV343" s="141"/>
      <c r="BW343" s="161"/>
      <c r="BX343" s="643" t="str">
        <f t="shared" si="317"/>
        <v xml:space="preserve">  </v>
      </c>
      <c r="BY343" s="85">
        <v>1.2213279882950019</v>
      </c>
      <c r="BZ343" s="85"/>
      <c r="CA343" s="197"/>
      <c r="CB343" s="197" t="s">
        <v>1132</v>
      </c>
      <c r="CC343" s="643" t="str">
        <f t="shared" si="318"/>
        <v xml:space="preserve">  </v>
      </c>
      <c r="CD343" s="199">
        <v>0.34633372239508281</v>
      </c>
      <c r="CE343" s="199"/>
      <c r="CF343" s="197" t="s">
        <v>1132</v>
      </c>
      <c r="CG343" s="818" t="str">
        <f t="shared" si="319"/>
        <v xml:space="preserve">  </v>
      </c>
      <c r="CH343" s="781">
        <f t="shared" si="322"/>
        <v>1.0516042980643741</v>
      </c>
      <c r="CI343" s="84">
        <v>5.5321664867156484</v>
      </c>
      <c r="CJ343" s="141"/>
      <c r="CK343" s="141" t="s">
        <v>602</v>
      </c>
      <c r="CL343" s="643" t="str">
        <f t="shared" si="320"/>
        <v xml:space="preserve">  </v>
      </c>
      <c r="CM343" s="5">
        <v>1.5701590175531175</v>
      </c>
      <c r="CN343" s="141"/>
      <c r="CO343" s="141"/>
      <c r="CP343" s="818" t="str">
        <f t="shared" si="321"/>
        <v xml:space="preserve">  </v>
      </c>
      <c r="CQ343" s="154">
        <f t="shared" si="323"/>
        <v>4.7633806076608627</v>
      </c>
      <c r="CR343" s="87">
        <f t="shared" si="324"/>
        <v>4.6969484837484448</v>
      </c>
      <c r="CS343" s="141"/>
    </row>
    <row r="344" spans="1:97" ht="15" x14ac:dyDescent="0.25">
      <c r="A344" s="906" t="s">
        <v>2410</v>
      </c>
      <c r="B344" s="421" t="s">
        <v>1516</v>
      </c>
      <c r="C344" s="219" t="s">
        <v>600</v>
      </c>
      <c r="D344" s="310">
        <v>7</v>
      </c>
      <c r="E344" s="471">
        <v>1600314</v>
      </c>
      <c r="F344" s="472">
        <v>4</v>
      </c>
      <c r="G344" s="419">
        <v>11451800</v>
      </c>
      <c r="H344" s="309">
        <v>201512231241</v>
      </c>
      <c r="I344" s="419" t="s">
        <v>672</v>
      </c>
      <c r="J344" s="419"/>
      <c r="K344" s="926" t="s">
        <v>1691</v>
      </c>
      <c r="L344" s="413" t="s">
        <v>1692</v>
      </c>
      <c r="M344" s="219" t="s">
        <v>1055</v>
      </c>
      <c r="N344" s="219"/>
      <c r="O344" s="219" t="s">
        <v>45</v>
      </c>
      <c r="P344" s="332">
        <v>42361</v>
      </c>
      <c r="Q344" s="326">
        <v>0.52847222222222223</v>
      </c>
      <c r="R344" s="219" t="s">
        <v>1085</v>
      </c>
      <c r="S344" s="536" t="s">
        <v>1085</v>
      </c>
      <c r="T344" s="370">
        <v>123.1</v>
      </c>
      <c r="U344" s="494">
        <v>137.9</v>
      </c>
      <c r="V344" s="311">
        <v>14.800000000000011</v>
      </c>
      <c r="W344" s="352">
        <v>50</v>
      </c>
      <c r="X344" s="315">
        <v>296.00000000000023</v>
      </c>
      <c r="Y344" s="643" t="str">
        <f t="shared" si="308"/>
        <v xml:space="preserve">  </v>
      </c>
      <c r="Z344" s="536" t="s">
        <v>1085</v>
      </c>
      <c r="AA344" s="557">
        <v>126.3</v>
      </c>
      <c r="AB344" s="494">
        <v>138.69999999999999</v>
      </c>
      <c r="AC344" s="536">
        <v>12.399999999999991</v>
      </c>
      <c r="AD344" s="311">
        <v>42</v>
      </c>
      <c r="AE344" s="311">
        <v>295.23809523809501</v>
      </c>
      <c r="AF344" s="643" t="str">
        <f t="shared" si="309"/>
        <v xml:space="preserve">  </v>
      </c>
      <c r="AG344" s="536" t="s">
        <v>1085</v>
      </c>
      <c r="AH344" s="311">
        <v>121.6</v>
      </c>
      <c r="AI344" s="562">
        <v>132.1</v>
      </c>
      <c r="AJ344" s="536">
        <v>10.5</v>
      </c>
      <c r="AK344" s="536">
        <v>36</v>
      </c>
      <c r="AL344" s="311">
        <v>291.66666666666669</v>
      </c>
      <c r="AM344" s="643" t="str">
        <f t="shared" si="307"/>
        <v xml:space="preserve">  </v>
      </c>
      <c r="AN344" s="311">
        <v>294.30158730158729</v>
      </c>
      <c r="AO344" s="311">
        <v>2.3134886601842974</v>
      </c>
      <c r="AP344" s="311">
        <v>0.78609452344323794</v>
      </c>
      <c r="AQ344" s="536">
        <v>3</v>
      </c>
      <c r="AR344" s="643" t="str">
        <f t="shared" si="310"/>
        <v xml:space="preserve">  </v>
      </c>
      <c r="AS344" s="536"/>
      <c r="AT344" s="272" t="s">
        <v>191</v>
      </c>
      <c r="AU344" s="272" t="s">
        <v>191</v>
      </c>
      <c r="AV344" s="272" t="s">
        <v>191</v>
      </c>
      <c r="AW344" s="161" t="str">
        <f t="shared" si="298"/>
        <v xml:space="preserve">  </v>
      </c>
      <c r="AX344" s="643" t="str">
        <f t="shared" si="311"/>
        <v xml:space="preserve">  </v>
      </c>
      <c r="AY344" s="272" t="s">
        <v>191</v>
      </c>
      <c r="AZ344" s="272" t="s">
        <v>191</v>
      </c>
      <c r="BA344" s="272" t="s">
        <v>191</v>
      </c>
      <c r="BB344" s="161"/>
      <c r="BC344" s="643" t="str">
        <f t="shared" si="312"/>
        <v xml:space="preserve">  </v>
      </c>
      <c r="BD344" s="802" t="s">
        <v>191</v>
      </c>
      <c r="BE344" s="195" t="s">
        <v>1085</v>
      </c>
      <c r="BF344" s="312">
        <v>5.8276882671581927</v>
      </c>
      <c r="BG344" s="312"/>
      <c r="BH344" s="161"/>
      <c r="BI344" s="643" t="str">
        <f t="shared" si="313"/>
        <v xml:space="preserve">  </v>
      </c>
      <c r="BJ344" s="195" t="s">
        <v>1085</v>
      </c>
      <c r="BK344" s="313">
        <v>6.83536250056372E-2</v>
      </c>
      <c r="BL344" s="313"/>
      <c r="BM344" s="195"/>
      <c r="BN344" s="818" t="str">
        <f t="shared" si="314"/>
        <v xml:space="preserve">  </v>
      </c>
      <c r="BO344" s="942" t="str">
        <f t="shared" si="315"/>
        <v xml:space="preserve">  </v>
      </c>
      <c r="BP344" s="846">
        <f t="shared" si="325"/>
        <v>1.1729114851740188</v>
      </c>
      <c r="BQ344" s="673">
        <v>123.35061589932012</v>
      </c>
      <c r="BR344" s="250"/>
      <c r="BS344" s="161"/>
      <c r="BT344" s="818" t="str">
        <f t="shared" si="316"/>
        <v xml:space="preserve">  </v>
      </c>
      <c r="BU344" s="67">
        <v>36.511782306198782</v>
      </c>
      <c r="BV344" s="195"/>
      <c r="BW344" s="161"/>
      <c r="BX344" s="643" t="str">
        <f t="shared" si="317"/>
        <v xml:space="preserve">  </v>
      </c>
      <c r="BY344" s="85">
        <v>0.8801729041308386</v>
      </c>
      <c r="BZ344" s="312"/>
      <c r="CA344" s="196"/>
      <c r="CB344" s="196" t="s">
        <v>1033</v>
      </c>
      <c r="CC344" s="643" t="str">
        <f t="shared" si="318"/>
        <v xml:space="preserve">  </v>
      </c>
      <c r="CD344" s="313">
        <v>0.25986057169577126</v>
      </c>
      <c r="CE344" s="313"/>
      <c r="CF344" s="196" t="s">
        <v>1033</v>
      </c>
      <c r="CG344" s="818" t="str">
        <f t="shared" si="319"/>
        <v xml:space="preserve">  </v>
      </c>
      <c r="CH344" s="789">
        <f t="shared" si="322"/>
        <v>0.71355371654507471</v>
      </c>
      <c r="CI344" s="271">
        <v>4.2398095311749069</v>
      </c>
      <c r="CJ344" s="195"/>
      <c r="CK344" s="195" t="s">
        <v>602</v>
      </c>
      <c r="CL344" s="643" t="str">
        <f t="shared" si="320"/>
        <v xml:space="preserve">  </v>
      </c>
      <c r="CM344" s="348">
        <v>1.236611113259348</v>
      </c>
      <c r="CN344" s="195"/>
      <c r="CO344" s="195"/>
      <c r="CP344" s="818" t="str">
        <f t="shared" si="321"/>
        <v xml:space="preserve">  </v>
      </c>
      <c r="CQ344" s="269">
        <f t="shared" si="323"/>
        <v>3.4372017523086202</v>
      </c>
      <c r="CR344" s="269">
        <f t="shared" si="324"/>
        <v>3.386882357286082</v>
      </c>
      <c r="CS344" s="195"/>
    </row>
    <row r="345" spans="1:97" ht="15" x14ac:dyDescent="0.25">
      <c r="A345" s="906" t="s">
        <v>2411</v>
      </c>
      <c r="B345" s="425" t="s">
        <v>1517</v>
      </c>
      <c r="C345" s="219" t="s">
        <v>601</v>
      </c>
      <c r="D345" s="305">
        <v>2</v>
      </c>
      <c r="E345" s="471">
        <v>1600430</v>
      </c>
      <c r="F345" s="472">
        <v>4</v>
      </c>
      <c r="G345" s="419">
        <v>88888823</v>
      </c>
      <c r="H345" s="419">
        <v>201512231907</v>
      </c>
      <c r="I345" s="419" t="s">
        <v>672</v>
      </c>
      <c r="J345" s="419"/>
      <c r="K345" s="926" t="s">
        <v>137</v>
      </c>
      <c r="L345" s="413"/>
      <c r="M345" s="219" t="s">
        <v>1118</v>
      </c>
      <c r="N345" s="219"/>
      <c r="O345" s="219" t="s">
        <v>137</v>
      </c>
      <c r="P345" s="332">
        <v>42361</v>
      </c>
      <c r="Q345" s="326">
        <v>0.79652777777777783</v>
      </c>
      <c r="R345" s="219" t="s">
        <v>1086</v>
      </c>
      <c r="S345" s="535" t="s">
        <v>1086</v>
      </c>
      <c r="T345" s="239">
        <v>118.6</v>
      </c>
      <c r="U345" s="492">
        <v>118.7</v>
      </c>
      <c r="V345" s="136">
        <v>0.10000000000000853</v>
      </c>
      <c r="W345" s="9">
        <v>1022</v>
      </c>
      <c r="X345" s="8">
        <v>9.7847358121339059E-2</v>
      </c>
      <c r="Y345" s="643" t="str">
        <f t="shared" si="308"/>
        <v>&lt;MDL</v>
      </c>
      <c r="Z345" s="535" t="s">
        <v>1086</v>
      </c>
      <c r="AA345" s="556">
        <v>121.2</v>
      </c>
      <c r="AB345" s="492">
        <v>120.89999999999999</v>
      </c>
      <c r="AC345" s="502">
        <v>-0.30000000000001137</v>
      </c>
      <c r="AD345" s="136">
        <v>1000</v>
      </c>
      <c r="AE345" s="25">
        <v>-0.30000000000001137</v>
      </c>
      <c r="AF345" s="643" t="str">
        <f t="shared" si="309"/>
        <v>&lt;MDL</v>
      </c>
      <c r="AG345" s="535" t="s">
        <v>1086</v>
      </c>
      <c r="AH345" s="136">
        <v>126.1</v>
      </c>
      <c r="AI345" s="559">
        <v>125.8</v>
      </c>
      <c r="AJ345" s="502">
        <v>-0.29999999999999716</v>
      </c>
      <c r="AK345" s="535">
        <v>1002</v>
      </c>
      <c r="AL345" s="25">
        <v>-0.29940119760478756</v>
      </c>
      <c r="AM345" s="643" t="str">
        <f t="shared" si="307"/>
        <v>&lt;MDL</v>
      </c>
      <c r="AN345" s="25">
        <v>-0.16718461316115329</v>
      </c>
      <c r="AO345" s="136">
        <v>0.22952461522130913</v>
      </c>
      <c r="AP345" s="136"/>
      <c r="AQ345" s="535">
        <v>3</v>
      </c>
      <c r="AR345" s="643" t="str">
        <f t="shared" si="310"/>
        <v>&lt;MDL</v>
      </c>
      <c r="AS345" s="535"/>
      <c r="AT345" s="86" t="s">
        <v>191</v>
      </c>
      <c r="AU345" s="86" t="s">
        <v>191</v>
      </c>
      <c r="AV345" s="86" t="s">
        <v>191</v>
      </c>
      <c r="AW345" s="161" t="str">
        <f t="shared" si="298"/>
        <v xml:space="preserve">  </v>
      </c>
      <c r="AX345" s="643" t="str">
        <f t="shared" si="311"/>
        <v xml:space="preserve">  </v>
      </c>
      <c r="AY345" s="86" t="s">
        <v>191</v>
      </c>
      <c r="AZ345" s="86" t="s">
        <v>191</v>
      </c>
      <c r="BA345" s="86" t="s">
        <v>191</v>
      </c>
      <c r="BB345" s="161"/>
      <c r="BC345" s="643" t="str">
        <f t="shared" si="312"/>
        <v xml:space="preserve">  </v>
      </c>
      <c r="BD345" s="801" t="s">
        <v>191</v>
      </c>
      <c r="BE345" s="141" t="s">
        <v>1086</v>
      </c>
      <c r="BF345" s="85">
        <v>4.4698617044585748E-2</v>
      </c>
      <c r="BG345" s="85" t="s">
        <v>1130</v>
      </c>
      <c r="BH345" s="161"/>
      <c r="BI345" s="643" t="str">
        <f t="shared" si="313"/>
        <v>&lt;MDL</v>
      </c>
      <c r="BJ345" s="141" t="s">
        <v>1086</v>
      </c>
      <c r="BK345" s="199">
        <v>2.8776013630080893E-6</v>
      </c>
      <c r="BL345" s="199"/>
      <c r="BM345" s="674" t="s">
        <v>1033</v>
      </c>
      <c r="BN345" s="818" t="str">
        <f t="shared" si="314"/>
        <v>&lt;MDL</v>
      </c>
      <c r="BO345" s="942" t="str">
        <f t="shared" si="315"/>
        <v>&lt;MDL</v>
      </c>
      <c r="BP345" s="825">
        <f t="shared" si="325"/>
        <v>6.4377861179413095E-3</v>
      </c>
      <c r="BQ345" s="8">
        <v>0.1</v>
      </c>
      <c r="BR345" s="141"/>
      <c r="BS345" s="161"/>
      <c r="BT345" s="818" t="str">
        <f t="shared" si="316"/>
        <v>&lt;MDL</v>
      </c>
      <c r="BU345" s="858">
        <v>9.3238186784561639E-2</v>
      </c>
      <c r="BV345" s="141"/>
      <c r="BW345" s="161" t="s">
        <v>1032</v>
      </c>
      <c r="BX345" s="643" t="str">
        <f t="shared" si="317"/>
        <v>&lt;MDL</v>
      </c>
      <c r="BY345" s="882">
        <v>0.81415546482612422</v>
      </c>
      <c r="BZ345" s="85"/>
      <c r="CA345" s="197"/>
      <c r="CB345" s="216" t="s">
        <v>1033</v>
      </c>
      <c r="CC345" s="643" t="s">
        <v>88</v>
      </c>
      <c r="CD345" s="199">
        <v>8.1415546482612421E-4</v>
      </c>
      <c r="CE345" s="199"/>
      <c r="CF345" s="197" t="s">
        <v>1033</v>
      </c>
      <c r="CG345" s="818" t="str">
        <f t="shared" si="319"/>
        <v>&lt;MDL</v>
      </c>
      <c r="CH345" s="781"/>
      <c r="CI345" s="905">
        <v>0.01</v>
      </c>
      <c r="CJ345" s="141"/>
      <c r="CK345" s="141" t="s">
        <v>88</v>
      </c>
      <c r="CL345" s="643" t="str">
        <f t="shared" si="320"/>
        <v>&lt;MDL</v>
      </c>
      <c r="CM345" s="675">
        <v>9.9800399201596805E-9</v>
      </c>
      <c r="CN345" s="141"/>
      <c r="CO345" s="141" t="s">
        <v>88</v>
      </c>
      <c r="CP345" s="818" t="str">
        <f t="shared" si="321"/>
        <v>&lt;MDL</v>
      </c>
      <c r="CQ345" s="154"/>
      <c r="CR345" s="87"/>
      <c r="CS345" s="141"/>
    </row>
    <row r="346" spans="1:97" ht="15" x14ac:dyDescent="0.25">
      <c r="A346" s="906" t="s">
        <v>2412</v>
      </c>
      <c r="B346" s="425" t="s">
        <v>1518</v>
      </c>
      <c r="C346" s="219" t="s">
        <v>599</v>
      </c>
      <c r="D346" s="219">
        <v>9</v>
      </c>
      <c r="E346" s="471">
        <v>1601517</v>
      </c>
      <c r="F346" s="472">
        <v>1</v>
      </c>
      <c r="G346" s="419">
        <v>11451800</v>
      </c>
      <c r="H346" s="419">
        <v>201601052100</v>
      </c>
      <c r="I346" s="419" t="s">
        <v>672</v>
      </c>
      <c r="J346" s="419"/>
      <c r="K346" s="926" t="s">
        <v>1691</v>
      </c>
      <c r="L346" s="413" t="s">
        <v>1692</v>
      </c>
      <c r="M346" s="219" t="s">
        <v>1055</v>
      </c>
      <c r="N346" s="219"/>
      <c r="O346" s="219"/>
      <c r="P346" s="332">
        <v>42374</v>
      </c>
      <c r="Q346" s="326">
        <v>0.875</v>
      </c>
      <c r="R346" s="219" t="s">
        <v>1087</v>
      </c>
      <c r="S346" s="535" t="s">
        <v>1087</v>
      </c>
      <c r="T346" s="239">
        <v>122.6</v>
      </c>
      <c r="U346" s="492">
        <v>150.9</v>
      </c>
      <c r="V346" s="136">
        <v>28.300000000000011</v>
      </c>
      <c r="W346" s="9">
        <v>100</v>
      </c>
      <c r="X346" s="8">
        <v>283.00000000000011</v>
      </c>
      <c r="Y346" s="643" t="str">
        <f t="shared" si="308"/>
        <v xml:space="preserve">  </v>
      </c>
      <c r="Z346" s="535" t="s">
        <v>1087</v>
      </c>
      <c r="AA346" s="556">
        <v>126.6</v>
      </c>
      <c r="AB346" s="492">
        <v>152.10000000000002</v>
      </c>
      <c r="AC346" s="535">
        <v>25.500000000000028</v>
      </c>
      <c r="AD346" s="136">
        <v>90</v>
      </c>
      <c r="AE346" s="136">
        <v>283.33333333333366</v>
      </c>
      <c r="AF346" s="643" t="str">
        <f t="shared" si="309"/>
        <v xml:space="preserve">  </v>
      </c>
      <c r="AG346" s="535" t="s">
        <v>1087</v>
      </c>
      <c r="AH346" s="136">
        <v>123.6</v>
      </c>
      <c r="AI346" s="559">
        <v>153.79999999999998</v>
      </c>
      <c r="AJ346" s="535">
        <v>30.199999999999989</v>
      </c>
      <c r="AK346" s="535">
        <v>106</v>
      </c>
      <c r="AL346" s="136">
        <v>284.9056603773584</v>
      </c>
      <c r="AM346" s="643" t="str">
        <f t="shared" si="307"/>
        <v xml:space="preserve">  </v>
      </c>
      <c r="AN346" s="136">
        <v>283.74633123689733</v>
      </c>
      <c r="AO346" s="136">
        <v>1.0177479156055114</v>
      </c>
      <c r="AP346" s="136">
        <v>0.3586823171136625</v>
      </c>
      <c r="AQ346" s="535">
        <v>3</v>
      </c>
      <c r="AR346" s="643" t="str">
        <f t="shared" si="310"/>
        <v xml:space="preserve">  </v>
      </c>
      <c r="AS346" s="535"/>
      <c r="AT346" s="86" t="s">
        <v>191</v>
      </c>
      <c r="AU346" s="86" t="s">
        <v>191</v>
      </c>
      <c r="AV346" s="86" t="s">
        <v>191</v>
      </c>
      <c r="AW346" s="161" t="str">
        <f t="shared" si="298"/>
        <v xml:space="preserve">  </v>
      </c>
      <c r="AX346" s="643" t="str">
        <f t="shared" si="311"/>
        <v xml:space="preserve">  </v>
      </c>
      <c r="AY346" s="86" t="s">
        <v>191</v>
      </c>
      <c r="AZ346" s="86" t="s">
        <v>191</v>
      </c>
      <c r="BA346" s="86" t="s">
        <v>191</v>
      </c>
      <c r="BB346" s="161"/>
      <c r="BC346" s="643" t="str">
        <f t="shared" si="312"/>
        <v xml:space="preserve">  </v>
      </c>
      <c r="BD346" s="801" t="s">
        <v>191</v>
      </c>
      <c r="BE346" s="141" t="s">
        <v>1087</v>
      </c>
      <c r="BF346" s="85">
        <v>1.8322507372831509</v>
      </c>
      <c r="BG346" s="85">
        <v>3.6373694883606644E-2</v>
      </c>
      <c r="BH346" s="161"/>
      <c r="BI346" s="643" t="str">
        <f t="shared" si="313"/>
        <v xml:space="preserve">  </v>
      </c>
      <c r="BJ346" s="141" t="s">
        <v>1087</v>
      </c>
      <c r="BK346" s="199">
        <v>3.4074035247690641E-2</v>
      </c>
      <c r="BL346" s="199"/>
      <c r="BM346" s="141"/>
      <c r="BN346" s="818" t="str">
        <f t="shared" si="314"/>
        <v xml:space="preserve">  </v>
      </c>
      <c r="BO346" s="942" t="str">
        <f t="shared" si="315"/>
        <v xml:space="preserve">  </v>
      </c>
      <c r="BP346" s="825">
        <f t="shared" si="325"/>
        <v>1.8596818958422356</v>
      </c>
      <c r="BQ346" s="7">
        <v>115.20065551393282</v>
      </c>
      <c r="BR346" s="141"/>
      <c r="BS346" s="161"/>
      <c r="BT346" s="818" t="str">
        <f t="shared" si="316"/>
        <v xml:space="preserve">  </v>
      </c>
      <c r="BU346" s="67">
        <v>32.601785510443001</v>
      </c>
      <c r="BV346" s="141"/>
      <c r="BW346" s="161"/>
      <c r="BX346" s="643" t="str">
        <f t="shared" si="317"/>
        <v xml:space="preserve">  </v>
      </c>
      <c r="BY346" s="85">
        <v>1.0748085422551223</v>
      </c>
      <c r="BZ346" s="141"/>
      <c r="CA346" s="141"/>
      <c r="CB346" s="85" t="s">
        <v>1132</v>
      </c>
      <c r="CC346" s="643" t="str">
        <f t="shared" si="318"/>
        <v xml:space="preserve">  </v>
      </c>
      <c r="CD346" s="199">
        <v>0.30452908697228492</v>
      </c>
      <c r="CE346" s="199"/>
      <c r="CF346" s="197" t="s">
        <v>1132</v>
      </c>
      <c r="CG346" s="818" t="str">
        <f t="shared" si="319"/>
        <v xml:space="preserve">  </v>
      </c>
      <c r="CH346" s="781">
        <f>BY346/BQ346*100</f>
        <v>0.93298821735014414</v>
      </c>
      <c r="CI346" s="84">
        <v>3.9189646328781165</v>
      </c>
      <c r="CJ346" s="141"/>
      <c r="CK346" s="141" t="s">
        <v>602</v>
      </c>
      <c r="CL346" s="643" t="str">
        <f t="shared" si="320"/>
        <v xml:space="preserve">  </v>
      </c>
      <c r="CM346" s="5">
        <v>1.1165352067256515</v>
      </c>
      <c r="CN346" s="141"/>
      <c r="CO346" s="141"/>
      <c r="CP346" s="818" t="str">
        <f t="shared" si="321"/>
        <v xml:space="preserve">  </v>
      </c>
      <c r="CQ346" s="154">
        <f>CI346/BQ346*100</f>
        <v>3.4018596642483008</v>
      </c>
      <c r="CR346" s="87">
        <f>100*CM346/BU346</f>
        <v>3.4247670464797184</v>
      </c>
      <c r="CS346" s="141"/>
    </row>
    <row r="347" spans="1:97" ht="15" x14ac:dyDescent="0.25">
      <c r="A347" s="906" t="s">
        <v>2413</v>
      </c>
      <c r="B347" s="425" t="s">
        <v>1519</v>
      </c>
      <c r="C347" s="219" t="s">
        <v>599</v>
      </c>
      <c r="D347" s="219">
        <v>9</v>
      </c>
      <c r="E347" s="471">
        <v>1601516</v>
      </c>
      <c r="F347" s="472">
        <v>1</v>
      </c>
      <c r="G347" s="419">
        <v>11451800</v>
      </c>
      <c r="H347" s="419">
        <v>201601061510</v>
      </c>
      <c r="I347" s="419" t="s">
        <v>672</v>
      </c>
      <c r="J347" s="419"/>
      <c r="K347" s="926" t="s">
        <v>1691</v>
      </c>
      <c r="L347" s="413" t="s">
        <v>1692</v>
      </c>
      <c r="M347" s="219" t="s">
        <v>1055</v>
      </c>
      <c r="N347" s="219"/>
      <c r="O347" s="219"/>
      <c r="P347" s="332">
        <v>42375</v>
      </c>
      <c r="Q347" s="326">
        <v>0.63194444444444442</v>
      </c>
      <c r="R347" s="219" t="s">
        <v>1088</v>
      </c>
      <c r="S347" s="535" t="s">
        <v>1088</v>
      </c>
      <c r="T347" s="239">
        <v>126.1</v>
      </c>
      <c r="U347" s="492">
        <v>152.19999999999999</v>
      </c>
      <c r="V347" s="136">
        <v>26.099999999999994</v>
      </c>
      <c r="W347" s="9">
        <v>60</v>
      </c>
      <c r="X347" s="8">
        <v>434.99999999999994</v>
      </c>
      <c r="Y347" s="643" t="str">
        <f t="shared" si="308"/>
        <v xml:space="preserve">  </v>
      </c>
      <c r="Z347" s="535" t="s">
        <v>1088</v>
      </c>
      <c r="AA347" s="556">
        <v>122.7</v>
      </c>
      <c r="AB347" s="492">
        <v>159.30000000000001</v>
      </c>
      <c r="AC347" s="535">
        <v>36.600000000000009</v>
      </c>
      <c r="AD347" s="136">
        <v>86</v>
      </c>
      <c r="AE347" s="136">
        <v>425.58139534883736</v>
      </c>
      <c r="AF347" s="643" t="str">
        <f t="shared" si="309"/>
        <v xml:space="preserve">  </v>
      </c>
      <c r="AG347" s="535" t="s">
        <v>1088</v>
      </c>
      <c r="AH347" s="136">
        <v>124.3</v>
      </c>
      <c r="AI347" s="559">
        <v>149.9</v>
      </c>
      <c r="AJ347" s="535">
        <v>25.600000000000009</v>
      </c>
      <c r="AK347" s="535">
        <v>62</v>
      </c>
      <c r="AL347" s="136">
        <v>412.90322580645176</v>
      </c>
      <c r="AM347" s="643" t="str">
        <f t="shared" si="307"/>
        <v xml:space="preserve">  </v>
      </c>
      <c r="AN347" s="136">
        <v>424.49487371842969</v>
      </c>
      <c r="AO347" s="136">
        <v>11.088383758698653</v>
      </c>
      <c r="AP347" s="136">
        <v>2.612136081071653</v>
      </c>
      <c r="AQ347" s="535">
        <v>3</v>
      </c>
      <c r="AR347" s="643" t="str">
        <f t="shared" si="310"/>
        <v xml:space="preserve">  </v>
      </c>
      <c r="AS347" s="535"/>
      <c r="AT347" s="86" t="s">
        <v>191</v>
      </c>
      <c r="AU347" s="86" t="s">
        <v>191</v>
      </c>
      <c r="AV347" s="86" t="s">
        <v>191</v>
      </c>
      <c r="AW347" s="161" t="str">
        <f t="shared" ref="AW347:AW414" si="326">IF(AU347&lt;AW$7,"E, &lt;PRL",IF(AU347&gt;AW$7,"  ",))</f>
        <v xml:space="preserve">  </v>
      </c>
      <c r="AX347" s="643" t="str">
        <f t="shared" si="311"/>
        <v xml:space="preserve">  </v>
      </c>
      <c r="AY347" s="86" t="s">
        <v>191</v>
      </c>
      <c r="AZ347" s="86" t="s">
        <v>191</v>
      </c>
      <c r="BA347" s="86" t="s">
        <v>191</v>
      </c>
      <c r="BB347" s="161"/>
      <c r="BC347" s="643" t="str">
        <f t="shared" si="312"/>
        <v xml:space="preserve">  </v>
      </c>
      <c r="BD347" s="801" t="s">
        <v>191</v>
      </c>
      <c r="BE347" s="141" t="s">
        <v>1088</v>
      </c>
      <c r="BF347" s="85">
        <v>24.828539475774399</v>
      </c>
      <c r="BG347" s="85"/>
      <c r="BH347" s="161"/>
      <c r="BI347" s="643" t="str">
        <f t="shared" si="313"/>
        <v xml:space="preserve">  </v>
      </c>
      <c r="BJ347" s="141" t="s">
        <v>1088</v>
      </c>
      <c r="BK347" s="199">
        <v>7.139499381772027E-2</v>
      </c>
      <c r="BL347" s="199"/>
      <c r="BM347" s="141"/>
      <c r="BN347" s="818" t="str">
        <f t="shared" si="314"/>
        <v xml:space="preserve">  </v>
      </c>
      <c r="BO347" s="942" t="str">
        <f t="shared" si="315"/>
        <v xml:space="preserve">  </v>
      </c>
      <c r="BP347" s="825">
        <f t="shared" si="325"/>
        <v>0.28755212882087366</v>
      </c>
      <c r="BQ347" s="7">
        <v>352.21227013644705</v>
      </c>
      <c r="BR347" s="141"/>
      <c r="BS347" s="161"/>
      <c r="BT347" s="818" t="str">
        <f t="shared" si="316"/>
        <v xml:space="preserve">  </v>
      </c>
      <c r="BU347" s="67">
        <v>153.21233750935446</v>
      </c>
      <c r="BV347" s="141"/>
      <c r="BW347" s="161"/>
      <c r="BX347" s="643" t="str">
        <f t="shared" si="317"/>
        <v xml:space="preserve">  </v>
      </c>
      <c r="BY347" s="85">
        <v>0.82361210844865596</v>
      </c>
      <c r="BZ347" s="141"/>
      <c r="CA347" s="141"/>
      <c r="CB347" s="85" t="s">
        <v>1132</v>
      </c>
      <c r="CC347" s="643" t="str">
        <f t="shared" si="318"/>
        <v xml:space="preserve">  </v>
      </c>
      <c r="CD347" s="199">
        <v>0.35051399033977676</v>
      </c>
      <c r="CE347" s="199"/>
      <c r="CF347" s="197" t="s">
        <v>1132</v>
      </c>
      <c r="CG347" s="818" t="str">
        <f t="shared" si="319"/>
        <v xml:space="preserve">  </v>
      </c>
      <c r="CH347" s="781">
        <f>BY347/BQ347*100</f>
        <v>0.23383969789853959</v>
      </c>
      <c r="CI347" s="84">
        <v>9.9390733150303507</v>
      </c>
      <c r="CJ347" s="141"/>
      <c r="CK347" s="141" t="s">
        <v>602</v>
      </c>
      <c r="CL347" s="643" t="str">
        <f t="shared" si="320"/>
        <v xml:space="preserve">  </v>
      </c>
      <c r="CM347" s="5">
        <v>4.1038754333028553</v>
      </c>
      <c r="CN347" s="141"/>
      <c r="CO347" s="141"/>
      <c r="CP347" s="818" t="str">
        <f t="shared" si="321"/>
        <v xml:space="preserve">  </v>
      </c>
      <c r="CQ347" s="154">
        <f>CI347/BQ347*100</f>
        <v>2.8218986553705108</v>
      </c>
      <c r="CR347" s="87">
        <f>100*CM347/BU347</f>
        <v>2.6785541556353394</v>
      </c>
      <c r="CS347" s="141"/>
    </row>
    <row r="348" spans="1:97" ht="15" x14ac:dyDescent="0.25">
      <c r="A348" s="906" t="s">
        <v>2414</v>
      </c>
      <c r="B348" s="425" t="s">
        <v>1520</v>
      </c>
      <c r="C348" s="219" t="s">
        <v>599</v>
      </c>
      <c r="D348" s="219">
        <v>7</v>
      </c>
      <c r="E348" s="471">
        <v>1601515</v>
      </c>
      <c r="F348" s="472">
        <v>1</v>
      </c>
      <c r="G348" s="419">
        <v>11451800</v>
      </c>
      <c r="H348" s="419">
        <v>201601070900</v>
      </c>
      <c r="I348" s="419" t="s">
        <v>672</v>
      </c>
      <c r="J348" s="419"/>
      <c r="K348" s="926" t="s">
        <v>1691</v>
      </c>
      <c r="L348" s="413" t="s">
        <v>1692</v>
      </c>
      <c r="M348" s="219" t="s">
        <v>1055</v>
      </c>
      <c r="N348" s="219"/>
      <c r="O348" s="219"/>
      <c r="P348" s="332">
        <v>42376</v>
      </c>
      <c r="Q348" s="326">
        <v>0.375</v>
      </c>
      <c r="R348" s="219" t="s">
        <v>1089</v>
      </c>
      <c r="S348" s="535" t="s">
        <v>1089</v>
      </c>
      <c r="T348" s="239">
        <v>131.1</v>
      </c>
      <c r="U348" s="492">
        <v>160.30000000000001</v>
      </c>
      <c r="V348" s="136">
        <v>29.200000000000017</v>
      </c>
      <c r="W348" s="9">
        <v>70</v>
      </c>
      <c r="X348" s="8">
        <v>417.14285714285734</v>
      </c>
      <c r="Y348" s="643" t="str">
        <f t="shared" si="308"/>
        <v xml:space="preserve">  </v>
      </c>
      <c r="Z348" s="535" t="s">
        <v>1089</v>
      </c>
      <c r="AA348" s="556">
        <v>131.69999999999999</v>
      </c>
      <c r="AB348" s="492">
        <v>164.39999999999998</v>
      </c>
      <c r="AC348" s="535">
        <v>32.699999999999989</v>
      </c>
      <c r="AD348" s="136">
        <v>76</v>
      </c>
      <c r="AE348" s="136">
        <v>430.26315789473671</v>
      </c>
      <c r="AF348" s="643" t="str">
        <f t="shared" si="309"/>
        <v xml:space="preserve">  </v>
      </c>
      <c r="AG348" s="535" t="s">
        <v>1089</v>
      </c>
      <c r="AH348" s="136">
        <v>133.30000000000001</v>
      </c>
      <c r="AI348" s="559">
        <v>155.29999999999998</v>
      </c>
      <c r="AJ348" s="535">
        <v>21.999999999999972</v>
      </c>
      <c r="AK348" s="535">
        <v>64</v>
      </c>
      <c r="AL348" s="136">
        <v>343.74999999999955</v>
      </c>
      <c r="AM348" s="643" t="str">
        <f t="shared" si="307"/>
        <v xml:space="preserve">  </v>
      </c>
      <c r="AN348" s="136">
        <v>397.0520050125312</v>
      </c>
      <c r="AO348" s="136">
        <v>46.624707792348723</v>
      </c>
      <c r="AP348" s="136">
        <v>11.74272065214158</v>
      </c>
      <c r="AQ348" s="535">
        <v>3</v>
      </c>
      <c r="AR348" s="643" t="str">
        <f t="shared" si="310"/>
        <v xml:space="preserve">  </v>
      </c>
      <c r="AS348" s="535" t="s">
        <v>1134</v>
      </c>
      <c r="AT348" s="86" t="s">
        <v>191</v>
      </c>
      <c r="AU348" s="86" t="s">
        <v>191</v>
      </c>
      <c r="AV348" s="86" t="s">
        <v>191</v>
      </c>
      <c r="AW348" s="161" t="str">
        <f t="shared" si="326"/>
        <v xml:space="preserve">  </v>
      </c>
      <c r="AX348" s="643" t="str">
        <f t="shared" si="311"/>
        <v xml:space="preserve">  </v>
      </c>
      <c r="AY348" s="86" t="s">
        <v>191</v>
      </c>
      <c r="AZ348" s="86" t="s">
        <v>191</v>
      </c>
      <c r="BA348" s="86" t="s">
        <v>191</v>
      </c>
      <c r="BB348" s="161"/>
      <c r="BC348" s="643" t="str">
        <f t="shared" si="312"/>
        <v xml:space="preserve">  </v>
      </c>
      <c r="BD348" s="801" t="s">
        <v>191</v>
      </c>
      <c r="BE348" s="141" t="s">
        <v>1089</v>
      </c>
      <c r="BF348" s="85">
        <v>25.51492578748573</v>
      </c>
      <c r="BG348" s="85"/>
      <c r="BH348" s="161"/>
      <c r="BI348" s="643" t="str">
        <f t="shared" si="313"/>
        <v xml:space="preserve">  </v>
      </c>
      <c r="BJ348" s="141" t="s">
        <v>1089</v>
      </c>
      <c r="BK348" s="199">
        <v>5.878253520969999E-2</v>
      </c>
      <c r="BL348" s="199"/>
      <c r="BM348" s="141"/>
      <c r="BN348" s="818" t="str">
        <f t="shared" si="314"/>
        <v xml:space="preserve">  </v>
      </c>
      <c r="BO348" s="942" t="str">
        <f t="shared" si="315"/>
        <v xml:space="preserve">  </v>
      </c>
      <c r="BP348" s="825">
        <f t="shared" si="325"/>
        <v>0.23038489588133931</v>
      </c>
      <c r="BQ348" s="190">
        <v>448.22582742524128</v>
      </c>
      <c r="BR348" s="190"/>
      <c r="BS348" s="161"/>
      <c r="BT348" s="818" t="str">
        <f t="shared" si="316"/>
        <v xml:space="preserve">  </v>
      </c>
      <c r="BU348" s="67">
        <v>186.97420229738646</v>
      </c>
      <c r="BV348" s="141"/>
      <c r="BW348" s="161"/>
      <c r="BX348" s="643" t="str">
        <f t="shared" si="317"/>
        <v xml:space="preserve">  </v>
      </c>
      <c r="BY348" s="85">
        <v>1.132191052186692</v>
      </c>
      <c r="BZ348" s="141"/>
      <c r="CA348" s="141"/>
      <c r="CB348" s="85" t="s">
        <v>1132</v>
      </c>
      <c r="CC348" s="643" t="str">
        <f t="shared" si="318"/>
        <v xml:space="preserve">  </v>
      </c>
      <c r="CD348" s="199">
        <v>0.48714009745401105</v>
      </c>
      <c r="CE348" s="199"/>
      <c r="CF348" s="197" t="s">
        <v>1132</v>
      </c>
      <c r="CG348" s="818" t="str">
        <f t="shared" si="319"/>
        <v xml:space="preserve">  </v>
      </c>
      <c r="CH348" s="781">
        <f>BY348/BQ348*100</f>
        <v>0.25259388971188368</v>
      </c>
      <c r="CI348" s="84">
        <v>8.999019232188882</v>
      </c>
      <c r="CJ348" s="141"/>
      <c r="CK348" s="141" t="s">
        <v>602</v>
      </c>
      <c r="CL348" s="643" t="str">
        <f t="shared" si="320"/>
        <v xml:space="preserve">  </v>
      </c>
      <c r="CM348" s="5">
        <v>3.0934128610649241</v>
      </c>
      <c r="CN348" s="141"/>
      <c r="CO348" s="141"/>
      <c r="CP348" s="818" t="str">
        <f t="shared" si="321"/>
        <v xml:space="preserve">  </v>
      </c>
      <c r="CQ348" s="154">
        <f>CI348/BQ348*100</f>
        <v>2.0076976116887888</v>
      </c>
      <c r="CR348" s="87">
        <f>100*CM348/BU348</f>
        <v>1.6544597185363492</v>
      </c>
      <c r="CS348" s="141"/>
    </row>
    <row r="349" spans="1:97" ht="15" x14ac:dyDescent="0.25">
      <c r="A349" s="906" t="s">
        <v>2415</v>
      </c>
      <c r="B349" s="421" t="s">
        <v>1521</v>
      </c>
      <c r="C349" s="219" t="s">
        <v>600</v>
      </c>
      <c r="D349" s="310">
        <v>7</v>
      </c>
      <c r="E349" s="471">
        <v>1600313</v>
      </c>
      <c r="F349" s="472">
        <v>4</v>
      </c>
      <c r="G349" s="419">
        <v>11451800</v>
      </c>
      <c r="H349" s="309">
        <v>201601070901</v>
      </c>
      <c r="I349" s="419" t="s">
        <v>672</v>
      </c>
      <c r="J349" s="419"/>
      <c r="K349" s="926" t="s">
        <v>1691</v>
      </c>
      <c r="L349" s="413" t="s">
        <v>1692</v>
      </c>
      <c r="M349" s="219" t="s">
        <v>1055</v>
      </c>
      <c r="N349" s="219"/>
      <c r="O349" s="219" t="s">
        <v>45</v>
      </c>
      <c r="P349" s="332">
        <v>42376</v>
      </c>
      <c r="Q349" s="326">
        <v>0.3756944444444445</v>
      </c>
      <c r="R349" s="219" t="s">
        <v>1090</v>
      </c>
      <c r="S349" s="536" t="s">
        <v>1090</v>
      </c>
      <c r="T349" s="370">
        <v>125.6</v>
      </c>
      <c r="U349" s="494">
        <v>153.5</v>
      </c>
      <c r="V349" s="311">
        <v>27.900000000000006</v>
      </c>
      <c r="W349" s="352">
        <v>66</v>
      </c>
      <c r="X349" s="315">
        <v>422.7272727272728</v>
      </c>
      <c r="Y349" s="643" t="str">
        <f t="shared" si="308"/>
        <v xml:space="preserve">  </v>
      </c>
      <c r="Z349" s="536" t="s">
        <v>1090</v>
      </c>
      <c r="AA349" s="557">
        <v>130</v>
      </c>
      <c r="AB349" s="494">
        <v>160</v>
      </c>
      <c r="AC349" s="536">
        <v>30</v>
      </c>
      <c r="AD349" s="311">
        <v>70</v>
      </c>
      <c r="AE349" s="311">
        <v>428.57142857142856</v>
      </c>
      <c r="AF349" s="643" t="str">
        <f t="shared" si="309"/>
        <v xml:space="preserve">  </v>
      </c>
      <c r="AG349" s="536" t="s">
        <v>1090</v>
      </c>
      <c r="AH349" s="311">
        <v>132.19999999999999</v>
      </c>
      <c r="AI349" s="562">
        <v>157.79999999999998</v>
      </c>
      <c r="AJ349" s="536">
        <v>25.599999999999994</v>
      </c>
      <c r="AK349" s="536">
        <v>56</v>
      </c>
      <c r="AL349" s="311">
        <v>457.14285714285705</v>
      </c>
      <c r="AM349" s="643" t="str">
        <f t="shared" si="307"/>
        <v xml:space="preserve">  </v>
      </c>
      <c r="AN349" s="311">
        <v>436.14718614718618</v>
      </c>
      <c r="AO349" s="311">
        <v>18.41608508346814</v>
      </c>
      <c r="AP349" s="311">
        <v>4.2224472995346307</v>
      </c>
      <c r="AQ349" s="536">
        <v>3</v>
      </c>
      <c r="AR349" s="643" t="str">
        <f t="shared" si="310"/>
        <v xml:space="preserve">  </v>
      </c>
      <c r="AS349" s="536"/>
      <c r="AT349" s="272" t="s">
        <v>191</v>
      </c>
      <c r="AU349" s="272" t="s">
        <v>191</v>
      </c>
      <c r="AV349" s="272" t="s">
        <v>191</v>
      </c>
      <c r="AW349" s="161" t="str">
        <f t="shared" si="326"/>
        <v xml:space="preserve">  </v>
      </c>
      <c r="AX349" s="643" t="str">
        <f t="shared" si="311"/>
        <v xml:space="preserve">  </v>
      </c>
      <c r="AY349" s="272" t="s">
        <v>191</v>
      </c>
      <c r="AZ349" s="272" t="s">
        <v>191</v>
      </c>
      <c r="BA349" s="272" t="s">
        <v>191</v>
      </c>
      <c r="BB349" s="161"/>
      <c r="BC349" s="643" t="str">
        <f t="shared" si="312"/>
        <v xml:space="preserve">  </v>
      </c>
      <c r="BD349" s="802" t="s">
        <v>191</v>
      </c>
      <c r="BE349" s="195" t="s">
        <v>1090</v>
      </c>
      <c r="BF349" s="312">
        <v>23.587382329454229</v>
      </c>
      <c r="BG349" s="312"/>
      <c r="BH349" s="161"/>
      <c r="BI349" s="643" t="str">
        <f t="shared" si="313"/>
        <v xml:space="preserve">  </v>
      </c>
      <c r="BJ349" s="195" t="s">
        <v>1090</v>
      </c>
      <c r="BK349" s="313">
        <v>7.2741052130204695E-2</v>
      </c>
      <c r="BL349" s="313"/>
      <c r="BM349" s="195"/>
      <c r="BN349" s="818" t="str">
        <f t="shared" si="314"/>
        <v xml:space="preserve">  </v>
      </c>
      <c r="BO349" s="942" t="str">
        <f t="shared" si="315"/>
        <v xml:space="preserve">  </v>
      </c>
      <c r="BP349" s="846">
        <f t="shared" si="325"/>
        <v>0.3083896767949994</v>
      </c>
      <c r="BQ349" s="314">
        <v>455.5952208618998</v>
      </c>
      <c r="BR349" s="195"/>
      <c r="BS349" s="161"/>
      <c r="BT349" s="818" t="str">
        <f t="shared" si="316"/>
        <v xml:space="preserve">  </v>
      </c>
      <c r="BU349" s="67">
        <v>192.59252518253038</v>
      </c>
      <c r="BV349" s="195"/>
      <c r="BW349" s="161"/>
      <c r="BX349" s="643" t="str">
        <f t="shared" si="317"/>
        <v xml:space="preserve">  </v>
      </c>
      <c r="BY349" s="85">
        <v>1.2809306986786193</v>
      </c>
      <c r="BZ349" s="195"/>
      <c r="CA349" s="195"/>
      <c r="CB349" s="312" t="s">
        <v>1132</v>
      </c>
      <c r="CC349" s="643" t="str">
        <f t="shared" si="318"/>
        <v xml:space="preserve">  </v>
      </c>
      <c r="CD349" s="313">
        <v>0.54897029943369391</v>
      </c>
      <c r="CE349" s="313"/>
      <c r="CF349" s="196" t="s">
        <v>1132</v>
      </c>
      <c r="CG349" s="818" t="str">
        <f t="shared" si="319"/>
        <v xml:space="preserve">  </v>
      </c>
      <c r="CH349" s="789">
        <f>BY349/BQ349*100</f>
        <v>0.28115542921089937</v>
      </c>
      <c r="CI349" s="271">
        <v>9.0392887821115071</v>
      </c>
      <c r="CJ349" s="195"/>
      <c r="CK349" s="195" t="s">
        <v>602</v>
      </c>
      <c r="CL349" s="643" t="str">
        <f t="shared" si="320"/>
        <v xml:space="preserve">  </v>
      </c>
      <c r="CM349" s="348">
        <v>4.132246300393831</v>
      </c>
      <c r="CN349" s="195"/>
      <c r="CO349" s="195"/>
      <c r="CP349" s="818" t="str">
        <f t="shared" si="321"/>
        <v xml:space="preserve">  </v>
      </c>
      <c r="CQ349" s="269">
        <f>CI349/BQ349*100</f>
        <v>1.9840613703126397</v>
      </c>
      <c r="CR349" s="269">
        <f>100*CM349/BU349</f>
        <v>2.1455901761906269</v>
      </c>
      <c r="CS349" s="195"/>
    </row>
    <row r="350" spans="1:97" ht="30" x14ac:dyDescent="0.25">
      <c r="A350" s="906" t="s">
        <v>2416</v>
      </c>
      <c r="B350" s="390" t="s">
        <v>1522</v>
      </c>
      <c r="C350" s="219" t="s">
        <v>601</v>
      </c>
      <c r="D350" s="305">
        <v>2</v>
      </c>
      <c r="E350" s="471">
        <v>1600312</v>
      </c>
      <c r="F350" s="472">
        <v>4</v>
      </c>
      <c r="G350" s="419">
        <v>11452600</v>
      </c>
      <c r="H350" s="233">
        <v>201601071307</v>
      </c>
      <c r="I350" s="419" t="s">
        <v>672</v>
      </c>
      <c r="J350" s="419"/>
      <c r="K350" s="926" t="s">
        <v>2614</v>
      </c>
      <c r="L350" s="413" t="s">
        <v>1694</v>
      </c>
      <c r="M350" s="219" t="s">
        <v>1119</v>
      </c>
      <c r="N350" s="219"/>
      <c r="O350" s="219" t="s">
        <v>137</v>
      </c>
      <c r="P350" s="332">
        <v>42376</v>
      </c>
      <c r="Q350" s="326">
        <v>0.54652777777777783</v>
      </c>
      <c r="R350" s="219" t="s">
        <v>1681</v>
      </c>
      <c r="S350" s="502" t="s">
        <v>1091</v>
      </c>
      <c r="T350" s="320">
        <v>125.9</v>
      </c>
      <c r="U350" s="563">
        <v>125.6</v>
      </c>
      <c r="V350" s="25">
        <v>-0.30000000000001137</v>
      </c>
      <c r="W350" s="502">
        <v>276</v>
      </c>
      <c r="X350" s="25">
        <v>-1.0869565217391715</v>
      </c>
      <c r="Y350" s="643" t="str">
        <f t="shared" si="308"/>
        <v>&lt;MDL</v>
      </c>
      <c r="Z350" s="502" t="s">
        <v>1091</v>
      </c>
      <c r="AA350" s="564">
        <v>126.5</v>
      </c>
      <c r="AB350" s="563">
        <v>126.4</v>
      </c>
      <c r="AC350" s="502">
        <v>-9.9999999999994316E-2</v>
      </c>
      <c r="AD350" s="25">
        <v>279</v>
      </c>
      <c r="AE350" s="25">
        <v>-0.35842293906807993</v>
      </c>
      <c r="AF350" s="643" t="str">
        <f t="shared" si="309"/>
        <v>&lt;MDL</v>
      </c>
      <c r="AG350" s="502" t="s">
        <v>1091</v>
      </c>
      <c r="AH350" s="25">
        <v>127.9</v>
      </c>
      <c r="AI350" s="565">
        <v>127.7</v>
      </c>
      <c r="AJ350" s="502">
        <v>-0.20000000000000284</v>
      </c>
      <c r="AK350" s="502">
        <v>280</v>
      </c>
      <c r="AL350" s="25">
        <v>-0.7142857142857244</v>
      </c>
      <c r="AM350" s="643" t="str">
        <f t="shared" si="307"/>
        <v>&lt;MDL</v>
      </c>
      <c r="AN350" s="25">
        <v>-0.71988839169765872</v>
      </c>
      <c r="AO350" s="25">
        <v>0.36429910481022404</v>
      </c>
      <c r="AP350" s="25"/>
      <c r="AQ350" s="502">
        <v>3</v>
      </c>
      <c r="AR350" s="643" t="str">
        <f t="shared" si="310"/>
        <v>&lt;MDL</v>
      </c>
      <c r="AS350" s="502"/>
      <c r="AT350" s="86" t="s">
        <v>191</v>
      </c>
      <c r="AU350" s="86" t="s">
        <v>191</v>
      </c>
      <c r="AV350" s="86" t="s">
        <v>191</v>
      </c>
      <c r="AW350" s="161" t="str">
        <f t="shared" si="326"/>
        <v xml:space="preserve">  </v>
      </c>
      <c r="AX350" s="643" t="str">
        <f t="shared" si="311"/>
        <v xml:space="preserve">  </v>
      </c>
      <c r="AY350" s="86" t="s">
        <v>191</v>
      </c>
      <c r="AZ350" s="86" t="s">
        <v>191</v>
      </c>
      <c r="BA350" s="86" t="s">
        <v>191</v>
      </c>
      <c r="BB350" s="161"/>
      <c r="BC350" s="643" t="str">
        <f t="shared" si="312"/>
        <v xml:space="preserve">  </v>
      </c>
      <c r="BD350" s="801" t="s">
        <v>191</v>
      </c>
      <c r="BE350" s="39" t="s">
        <v>1091</v>
      </c>
      <c r="BF350" s="200">
        <v>3.0411147388070724E-2</v>
      </c>
      <c r="BG350" s="200"/>
      <c r="BH350" s="669"/>
      <c r="BI350" s="643" t="str">
        <f t="shared" si="313"/>
        <v>&lt;MDL</v>
      </c>
      <c r="BJ350" s="39" t="s">
        <v>1091</v>
      </c>
      <c r="BK350" s="215">
        <v>1.6188285489920941E-4</v>
      </c>
      <c r="BL350" s="215"/>
      <c r="BM350" s="676" t="s">
        <v>1033</v>
      </c>
      <c r="BN350" s="818" t="str">
        <f t="shared" si="314"/>
        <v>&lt;MDL</v>
      </c>
      <c r="BO350" s="942" t="str">
        <f t="shared" si="315"/>
        <v>&lt;MDL</v>
      </c>
      <c r="BP350" s="848"/>
      <c r="BQ350" s="137">
        <v>0</v>
      </c>
      <c r="BR350" s="39"/>
      <c r="BS350" s="161" t="s">
        <v>1033</v>
      </c>
      <c r="BT350" s="818" t="str">
        <f t="shared" si="316"/>
        <v>&lt;MDL</v>
      </c>
      <c r="BU350" s="858">
        <v>-3.1881351855897418E-2</v>
      </c>
      <c r="BV350" s="39"/>
      <c r="BW350" s="161" t="s">
        <v>1033</v>
      </c>
      <c r="BX350" s="643" t="str">
        <f t="shared" si="317"/>
        <v>&lt;MDL</v>
      </c>
      <c r="BY350" s="882">
        <v>1.0032673682539821</v>
      </c>
      <c r="BZ350" s="39"/>
      <c r="CA350" s="39"/>
      <c r="CB350" s="200" t="s">
        <v>1033</v>
      </c>
      <c r="CC350" s="643" t="s">
        <v>88</v>
      </c>
      <c r="CD350" s="215">
        <v>3.5959403880071045E-3</v>
      </c>
      <c r="CE350" s="215"/>
      <c r="CF350" s="216" t="s">
        <v>1033</v>
      </c>
      <c r="CG350" s="818" t="str">
        <f t="shared" si="319"/>
        <v>&lt;MDL</v>
      </c>
      <c r="CH350" s="907" t="s">
        <v>2618</v>
      </c>
      <c r="CI350" s="677">
        <v>2.2612943923979271E-3</v>
      </c>
      <c r="CJ350" s="39"/>
      <c r="CK350" s="39" t="s">
        <v>88</v>
      </c>
      <c r="CL350" s="643" t="str">
        <f t="shared" si="320"/>
        <v>&lt;MDL</v>
      </c>
      <c r="CM350" s="675">
        <v>3.5714285714285712E-8</v>
      </c>
      <c r="CN350" s="39"/>
      <c r="CO350" s="39" t="s">
        <v>88</v>
      </c>
      <c r="CP350" s="818" t="str">
        <f t="shared" si="321"/>
        <v>&lt;MDL</v>
      </c>
      <c r="CQ350" s="193"/>
      <c r="CR350" s="61" t="s">
        <v>2618</v>
      </c>
      <c r="CS350" s="39"/>
    </row>
    <row r="351" spans="1:97" ht="30" x14ac:dyDescent="0.25">
      <c r="A351" s="906" t="s">
        <v>2417</v>
      </c>
      <c r="B351" s="425" t="s">
        <v>1523</v>
      </c>
      <c r="C351" s="219" t="s">
        <v>599</v>
      </c>
      <c r="D351" s="219">
        <v>9</v>
      </c>
      <c r="E351" s="471">
        <v>1601514</v>
      </c>
      <c r="F351" s="472">
        <v>1</v>
      </c>
      <c r="G351" s="419">
        <v>11452600</v>
      </c>
      <c r="H351" s="419">
        <v>201601071410</v>
      </c>
      <c r="I351" s="419" t="s">
        <v>672</v>
      </c>
      <c r="J351" s="419"/>
      <c r="K351" s="926" t="s">
        <v>2614</v>
      </c>
      <c r="L351" s="413" t="s">
        <v>1694</v>
      </c>
      <c r="M351" s="219" t="s">
        <v>1119</v>
      </c>
      <c r="N351" s="219"/>
      <c r="O351" s="219"/>
      <c r="P351" s="332">
        <v>42376</v>
      </c>
      <c r="Q351" s="326">
        <v>0.59027777777777779</v>
      </c>
      <c r="R351" s="219" t="s">
        <v>1092</v>
      </c>
      <c r="S351" s="535" t="s">
        <v>1092</v>
      </c>
      <c r="T351" s="239">
        <v>131.69999999999999</v>
      </c>
      <c r="U351" s="492">
        <v>158.29999999999998</v>
      </c>
      <c r="V351" s="136">
        <v>26.599999999999994</v>
      </c>
      <c r="W351" s="9">
        <v>72</v>
      </c>
      <c r="X351" s="8">
        <v>369.4444444444444</v>
      </c>
      <c r="Y351" s="643" t="str">
        <f t="shared" si="308"/>
        <v xml:space="preserve">  </v>
      </c>
      <c r="Z351" s="535" t="s">
        <v>1092</v>
      </c>
      <c r="AA351" s="556">
        <v>125.6</v>
      </c>
      <c r="AB351" s="492">
        <v>155.20000000000002</v>
      </c>
      <c r="AC351" s="535">
        <v>29.600000000000023</v>
      </c>
      <c r="AD351" s="136">
        <v>73</v>
      </c>
      <c r="AE351" s="136">
        <v>405.47945205479488</v>
      </c>
      <c r="AF351" s="643" t="str">
        <f t="shared" si="309"/>
        <v xml:space="preserve">  </v>
      </c>
      <c r="AG351" s="535" t="s">
        <v>1092</v>
      </c>
      <c r="AH351" s="136">
        <v>133.69999999999999</v>
      </c>
      <c r="AI351" s="559">
        <v>161.89999999999998</v>
      </c>
      <c r="AJ351" s="535">
        <v>28.199999999999989</v>
      </c>
      <c r="AK351" s="535">
        <v>69</v>
      </c>
      <c r="AL351" s="136">
        <v>408.69565217391283</v>
      </c>
      <c r="AM351" s="643" t="str">
        <f t="shared" si="307"/>
        <v xml:space="preserve">  </v>
      </c>
      <c r="AN351" s="136">
        <v>394.53984955771739</v>
      </c>
      <c r="AO351" s="136">
        <v>21.792670881537649</v>
      </c>
      <c r="AP351" s="136">
        <v>5.5235664802851785</v>
      </c>
      <c r="AQ351" s="535">
        <v>3</v>
      </c>
      <c r="AR351" s="643" t="str">
        <f t="shared" si="310"/>
        <v xml:space="preserve">  </v>
      </c>
      <c r="AS351" s="535" t="s">
        <v>1133</v>
      </c>
      <c r="AT351" s="86" t="s">
        <v>191</v>
      </c>
      <c r="AU351" s="86" t="s">
        <v>191</v>
      </c>
      <c r="AV351" s="86" t="s">
        <v>191</v>
      </c>
      <c r="AW351" s="161" t="str">
        <f t="shared" si="326"/>
        <v xml:space="preserve">  </v>
      </c>
      <c r="AX351" s="643" t="str">
        <f t="shared" si="311"/>
        <v xml:space="preserve">  </v>
      </c>
      <c r="AY351" s="86" t="s">
        <v>191</v>
      </c>
      <c r="AZ351" s="86" t="s">
        <v>191</v>
      </c>
      <c r="BA351" s="86" t="s">
        <v>191</v>
      </c>
      <c r="BB351" s="161"/>
      <c r="BC351" s="643" t="str">
        <f t="shared" si="312"/>
        <v xml:space="preserve">  </v>
      </c>
      <c r="BD351" s="801" t="s">
        <v>191</v>
      </c>
      <c r="BE351" s="141" t="s">
        <v>1092</v>
      </c>
      <c r="BF351" s="85">
        <v>1.9796260844216265</v>
      </c>
      <c r="BG351" s="85"/>
      <c r="BH351" s="161"/>
      <c r="BI351" s="643" t="str">
        <f t="shared" si="313"/>
        <v xml:space="preserve">  </v>
      </c>
      <c r="BJ351" s="141" t="s">
        <v>1092</v>
      </c>
      <c r="BK351" s="199">
        <v>3.1028188028128213E-2</v>
      </c>
      <c r="BL351" s="199"/>
      <c r="BM351" s="141"/>
      <c r="BN351" s="818" t="str">
        <f t="shared" si="314"/>
        <v xml:space="preserve">  </v>
      </c>
      <c r="BO351" s="942" t="str">
        <f t="shared" si="315"/>
        <v xml:space="preserve">  </v>
      </c>
      <c r="BP351" s="825">
        <f t="shared" si="325"/>
        <v>1.5673761965605488</v>
      </c>
      <c r="BQ351" s="7">
        <v>173.16483820742852</v>
      </c>
      <c r="BR351" s="141"/>
      <c r="BS351" s="161"/>
      <c r="BT351" s="818" t="str">
        <f t="shared" si="316"/>
        <v xml:space="preserve">  </v>
      </c>
      <c r="BU351" s="90">
        <v>63.974787448855537</v>
      </c>
      <c r="BV351" s="141"/>
      <c r="BW351" s="161"/>
      <c r="BX351" s="643" t="str">
        <f t="shared" si="317"/>
        <v xml:space="preserve">  </v>
      </c>
      <c r="BY351" s="85">
        <v>1.1857986990103035</v>
      </c>
      <c r="BZ351" s="141"/>
      <c r="CA351" s="141"/>
      <c r="CB351" s="85" t="s">
        <v>1132</v>
      </c>
      <c r="CC351" s="643" t="str">
        <f t="shared" si="318"/>
        <v xml:space="preserve">  </v>
      </c>
      <c r="CD351" s="199">
        <v>0.48081700672198635</v>
      </c>
      <c r="CE351" s="199"/>
      <c r="CF351" s="197" t="s">
        <v>1132</v>
      </c>
      <c r="CG351" s="818" t="str">
        <f t="shared" si="319"/>
        <v xml:space="preserve">  </v>
      </c>
      <c r="CH351" s="781">
        <f t="shared" ref="CH351:CH383" si="327">BY351/BQ351*100</f>
        <v>0.68478030025349246</v>
      </c>
      <c r="CI351" s="5">
        <v>4.5707014314426209</v>
      </c>
      <c r="CJ351" s="141"/>
      <c r="CK351" s="141" t="s">
        <v>602</v>
      </c>
      <c r="CL351" s="643" t="str">
        <f t="shared" si="320"/>
        <v xml:space="preserve">  </v>
      </c>
      <c r="CM351" s="5">
        <v>1.8680258024156791</v>
      </c>
      <c r="CN351" s="141"/>
      <c r="CO351" s="141"/>
      <c r="CP351" s="818" t="str">
        <f t="shared" si="321"/>
        <v xml:space="preserve">  </v>
      </c>
      <c r="CQ351" s="154">
        <f t="shared" ref="CQ351:CQ383" si="328">CI351/BQ351*100</f>
        <v>2.6395089665764169</v>
      </c>
      <c r="CR351" s="87">
        <f t="shared" ref="CR351:CR383" si="329">100*CM351/BU351</f>
        <v>2.919940615526182</v>
      </c>
      <c r="CS351" s="141"/>
    </row>
    <row r="352" spans="1:97" ht="30" x14ac:dyDescent="0.25">
      <c r="A352" s="906" t="s">
        <v>2418</v>
      </c>
      <c r="B352" s="425" t="s">
        <v>1524</v>
      </c>
      <c r="C352" s="219" t="s">
        <v>599</v>
      </c>
      <c r="D352" s="219">
        <v>9</v>
      </c>
      <c r="E352" s="471">
        <v>1601513</v>
      </c>
      <c r="F352" s="472">
        <v>1</v>
      </c>
      <c r="G352" s="419">
        <v>11452600</v>
      </c>
      <c r="H352" s="419">
        <v>201601071650</v>
      </c>
      <c r="I352" s="419" t="s">
        <v>672</v>
      </c>
      <c r="J352" s="419"/>
      <c r="K352" s="926" t="s">
        <v>2614</v>
      </c>
      <c r="L352" s="413" t="s">
        <v>1694</v>
      </c>
      <c r="M352" s="219" t="s">
        <v>1119</v>
      </c>
      <c r="N352" s="219"/>
      <c r="O352" s="219"/>
      <c r="P352" s="332">
        <v>42376</v>
      </c>
      <c r="Q352" s="326">
        <v>0.70138888888888884</v>
      </c>
      <c r="R352" s="219" t="s">
        <v>1093</v>
      </c>
      <c r="S352" s="535" t="s">
        <v>1093</v>
      </c>
      <c r="T352" s="239">
        <v>125.7</v>
      </c>
      <c r="U352" s="492">
        <v>148.19999999999999</v>
      </c>
      <c r="V352" s="136">
        <v>22.499999999999986</v>
      </c>
      <c r="W352" s="9">
        <v>42</v>
      </c>
      <c r="X352" s="8">
        <v>535.71428571428532</v>
      </c>
      <c r="Y352" s="643" t="str">
        <f t="shared" si="308"/>
        <v xml:space="preserve">  </v>
      </c>
      <c r="Z352" s="535" t="s">
        <v>1093</v>
      </c>
      <c r="AA352" s="556">
        <v>133.1</v>
      </c>
      <c r="AB352" s="492">
        <v>160.5</v>
      </c>
      <c r="AC352" s="535">
        <v>27.400000000000006</v>
      </c>
      <c r="AD352" s="136">
        <v>48</v>
      </c>
      <c r="AE352" s="136">
        <v>570.83333333333348</v>
      </c>
      <c r="AF352" s="643" t="str">
        <f t="shared" si="309"/>
        <v xml:space="preserve">  </v>
      </c>
      <c r="AG352" s="535" t="s">
        <v>1093</v>
      </c>
      <c r="AH352" s="136">
        <v>134.1</v>
      </c>
      <c r="AI352" s="559">
        <v>157.6</v>
      </c>
      <c r="AJ352" s="535">
        <v>23.5</v>
      </c>
      <c r="AK352" s="535">
        <v>42</v>
      </c>
      <c r="AL352" s="136">
        <v>559.52380952380952</v>
      </c>
      <c r="AM352" s="643" t="str">
        <f t="shared" si="307"/>
        <v xml:space="preserve">  </v>
      </c>
      <c r="AN352" s="136">
        <v>555.35714285714278</v>
      </c>
      <c r="AO352" s="136">
        <v>17.926452793304559</v>
      </c>
      <c r="AP352" s="136">
        <v>3.2279143293410146</v>
      </c>
      <c r="AQ352" s="535">
        <v>3</v>
      </c>
      <c r="AR352" s="643" t="str">
        <f t="shared" si="310"/>
        <v xml:space="preserve">  </v>
      </c>
      <c r="AS352" s="535"/>
      <c r="AT352" s="86" t="s">
        <v>191</v>
      </c>
      <c r="AU352" s="86" t="s">
        <v>191</v>
      </c>
      <c r="AV352" s="86" t="s">
        <v>191</v>
      </c>
      <c r="AW352" s="161" t="str">
        <f t="shared" si="326"/>
        <v xml:space="preserve">  </v>
      </c>
      <c r="AX352" s="643" t="str">
        <f t="shared" si="311"/>
        <v xml:space="preserve">  </v>
      </c>
      <c r="AY352" s="86" t="s">
        <v>191</v>
      </c>
      <c r="AZ352" s="86" t="s">
        <v>191</v>
      </c>
      <c r="BA352" s="86" t="s">
        <v>191</v>
      </c>
      <c r="BB352" s="161"/>
      <c r="BC352" s="643" t="str">
        <f t="shared" si="312"/>
        <v xml:space="preserve">  </v>
      </c>
      <c r="BD352" s="801" t="s">
        <v>191</v>
      </c>
      <c r="BE352" s="141" t="s">
        <v>1093</v>
      </c>
      <c r="BF352" s="85">
        <v>2.7040337754692594</v>
      </c>
      <c r="BG352" s="85"/>
      <c r="BH352" s="161"/>
      <c r="BI352" s="643" t="str">
        <f t="shared" si="313"/>
        <v xml:space="preserve">  </v>
      </c>
      <c r="BJ352" s="141" t="s">
        <v>1093</v>
      </c>
      <c r="BK352" s="199">
        <v>3.7835357207349735E-2</v>
      </c>
      <c r="BL352" s="199"/>
      <c r="BM352" s="141"/>
      <c r="BN352" s="818" t="str">
        <f t="shared" si="314"/>
        <v xml:space="preserve">  </v>
      </c>
      <c r="BO352" s="942" t="str">
        <f t="shared" si="315"/>
        <v xml:space="preserve">  </v>
      </c>
      <c r="BP352" s="825">
        <f t="shared" si="325"/>
        <v>1.3992191055669698</v>
      </c>
      <c r="BQ352" s="7">
        <v>147.57781227598272</v>
      </c>
      <c r="BR352" s="141"/>
      <c r="BS352" s="161"/>
      <c r="BT352" s="818" t="str">
        <f t="shared" si="316"/>
        <v xml:space="preserve">  </v>
      </c>
      <c r="BU352" s="90">
        <v>79.059542290704968</v>
      </c>
      <c r="BV352" s="141"/>
      <c r="BW352" s="161"/>
      <c r="BX352" s="643" t="str">
        <f t="shared" si="317"/>
        <v xml:space="preserve">  </v>
      </c>
      <c r="BY352" s="85">
        <v>1.0191733645785308</v>
      </c>
      <c r="BZ352" s="141"/>
      <c r="CA352" s="141"/>
      <c r="CB352" s="85" t="s">
        <v>1132</v>
      </c>
      <c r="CC352" s="643" t="str">
        <f t="shared" si="318"/>
        <v xml:space="preserve">  </v>
      </c>
      <c r="CD352" s="199">
        <v>0.58177812894691161</v>
      </c>
      <c r="CE352" s="199"/>
      <c r="CF352" s="197" t="s">
        <v>1132</v>
      </c>
      <c r="CG352" s="818" t="str">
        <f t="shared" si="319"/>
        <v xml:space="preserve">  </v>
      </c>
      <c r="CH352" s="781">
        <f t="shared" si="327"/>
        <v>0.69060067286577753</v>
      </c>
      <c r="CI352" s="5">
        <v>4.7791895669119313</v>
      </c>
      <c r="CJ352" s="141"/>
      <c r="CK352" s="141" t="s">
        <v>602</v>
      </c>
      <c r="CL352" s="643" t="str">
        <f t="shared" si="320"/>
        <v xml:space="preserve">  </v>
      </c>
      <c r="CM352" s="5">
        <v>2.6740703529150092</v>
      </c>
      <c r="CN352" s="141"/>
      <c r="CO352" s="141"/>
      <c r="CP352" s="818" t="str">
        <f t="shared" si="321"/>
        <v xml:space="preserve">  </v>
      </c>
      <c r="CQ352" s="154">
        <f t="shared" si="328"/>
        <v>3.2384201210236476</v>
      </c>
      <c r="CR352" s="87">
        <f t="shared" si="329"/>
        <v>3.3823499041802569</v>
      </c>
      <c r="CS352" s="141"/>
    </row>
    <row r="353" spans="1:97" ht="15" x14ac:dyDescent="0.25">
      <c r="A353" s="906" t="s">
        <v>2419</v>
      </c>
      <c r="B353" s="425" t="s">
        <v>1525</v>
      </c>
      <c r="C353" s="219" t="s">
        <v>599</v>
      </c>
      <c r="D353" s="219">
        <v>9</v>
      </c>
      <c r="E353" s="471">
        <v>1601512</v>
      </c>
      <c r="F353" s="472">
        <v>1</v>
      </c>
      <c r="G353" s="419">
        <v>11451800</v>
      </c>
      <c r="H353" s="419">
        <v>201601081050</v>
      </c>
      <c r="I353" s="419" t="s">
        <v>672</v>
      </c>
      <c r="J353" s="419"/>
      <c r="K353" s="926" t="s">
        <v>1691</v>
      </c>
      <c r="L353" s="413" t="s">
        <v>1692</v>
      </c>
      <c r="M353" s="219" t="s">
        <v>1055</v>
      </c>
      <c r="N353" s="219"/>
      <c r="O353" s="219"/>
      <c r="P353" s="332">
        <v>42377</v>
      </c>
      <c r="Q353" s="326">
        <v>0.4513888888888889</v>
      </c>
      <c r="R353" s="219" t="s">
        <v>1094</v>
      </c>
      <c r="S353" s="535" t="s">
        <v>1094</v>
      </c>
      <c r="T353" s="239">
        <v>125.6</v>
      </c>
      <c r="U353" s="492">
        <v>136.19999999999999</v>
      </c>
      <c r="V353" s="136">
        <v>10.599999999999994</v>
      </c>
      <c r="W353" s="9">
        <v>138</v>
      </c>
      <c r="X353" s="8">
        <v>76.811594202898505</v>
      </c>
      <c r="Y353" s="643" t="str">
        <f t="shared" si="308"/>
        <v xml:space="preserve">  </v>
      </c>
      <c r="Z353" s="535" t="s">
        <v>1094</v>
      </c>
      <c r="AA353" s="556">
        <v>133.80000000000001</v>
      </c>
      <c r="AB353" s="492">
        <v>144.19999999999999</v>
      </c>
      <c r="AC353" s="535">
        <v>10.399999999999977</v>
      </c>
      <c r="AD353" s="136">
        <v>134</v>
      </c>
      <c r="AE353" s="136">
        <v>77.611940298507292</v>
      </c>
      <c r="AF353" s="643" t="str">
        <f t="shared" si="309"/>
        <v xml:space="preserve">  </v>
      </c>
      <c r="AG353" s="535" t="s">
        <v>1094</v>
      </c>
      <c r="AH353" s="136">
        <v>133</v>
      </c>
      <c r="AI353" s="559">
        <v>144</v>
      </c>
      <c r="AJ353" s="535">
        <v>11</v>
      </c>
      <c r="AK353" s="535">
        <v>140</v>
      </c>
      <c r="AL353" s="136">
        <v>78.571428571428569</v>
      </c>
      <c r="AM353" s="643" t="str">
        <f t="shared" si="307"/>
        <v xml:space="preserve">  </v>
      </c>
      <c r="AN353" s="136">
        <v>77.664987690944784</v>
      </c>
      <c r="AO353" s="136">
        <v>0.88111563971377571</v>
      </c>
      <c r="AP353" s="136">
        <v>1.1345081817562792</v>
      </c>
      <c r="AQ353" s="535">
        <v>3</v>
      </c>
      <c r="AR353" s="643" t="str">
        <f t="shared" si="310"/>
        <v xml:space="preserve">  </v>
      </c>
      <c r="AS353" s="535"/>
      <c r="AT353" s="86" t="s">
        <v>191</v>
      </c>
      <c r="AU353" s="86" t="s">
        <v>191</v>
      </c>
      <c r="AV353" s="86" t="s">
        <v>191</v>
      </c>
      <c r="AW353" s="161" t="str">
        <f t="shared" si="326"/>
        <v xml:space="preserve">  </v>
      </c>
      <c r="AX353" s="643" t="str">
        <f t="shared" si="311"/>
        <v xml:space="preserve">  </v>
      </c>
      <c r="AY353" s="86" t="s">
        <v>191</v>
      </c>
      <c r="AZ353" s="86" t="s">
        <v>191</v>
      </c>
      <c r="BA353" s="86" t="s">
        <v>191</v>
      </c>
      <c r="BB353" s="161"/>
      <c r="BC353" s="643" t="str">
        <f t="shared" si="312"/>
        <v xml:space="preserve">  </v>
      </c>
      <c r="BD353" s="801" t="s">
        <v>191</v>
      </c>
      <c r="BE353" s="141" t="s">
        <v>1094</v>
      </c>
      <c r="BF353" s="85">
        <v>13.60889340009167</v>
      </c>
      <c r="BG353" s="85"/>
      <c r="BH353" s="161"/>
      <c r="BI353" s="643" t="str">
        <f t="shared" si="313"/>
        <v xml:space="preserve">  </v>
      </c>
      <c r="BJ353" s="141" t="s">
        <v>1094</v>
      </c>
      <c r="BK353" s="199">
        <v>5.6601660652291663E-2</v>
      </c>
      <c r="BL353" s="199"/>
      <c r="BM353" s="141"/>
      <c r="BN353" s="818" t="str">
        <f t="shared" si="314"/>
        <v xml:space="preserve">  </v>
      </c>
      <c r="BO353" s="942" t="str">
        <f t="shared" si="315"/>
        <v xml:space="preserve">  </v>
      </c>
      <c r="BP353" s="825">
        <f t="shared" si="325"/>
        <v>0.41591670232283839</v>
      </c>
      <c r="BQ353" s="7">
        <v>262.4797654954848</v>
      </c>
      <c r="BR353" s="141"/>
      <c r="BS353" s="161"/>
      <c r="BT353" s="818" t="str">
        <f t="shared" si="316"/>
        <v xml:space="preserve">  </v>
      </c>
      <c r="BU353" s="90">
        <v>20.161489233711141</v>
      </c>
      <c r="BV353" s="141"/>
      <c r="BW353" s="161"/>
      <c r="BX353" s="643" t="str">
        <f t="shared" si="317"/>
        <v xml:space="preserve">  </v>
      </c>
      <c r="BY353" s="85">
        <v>1.2130062143312828</v>
      </c>
      <c r="BZ353" s="141"/>
      <c r="CA353" s="141"/>
      <c r="CB353" s="85" t="s">
        <v>1033</v>
      </c>
      <c r="CC353" s="643" t="str">
        <f t="shared" si="318"/>
        <v xml:space="preserve">  </v>
      </c>
      <c r="CD353" s="199">
        <v>9.4143765888397998E-2</v>
      </c>
      <c r="CE353" s="199"/>
      <c r="CF353" s="197" t="s">
        <v>1033</v>
      </c>
      <c r="CG353" s="818" t="str">
        <f t="shared" si="319"/>
        <v>&lt;MDL</v>
      </c>
      <c r="CH353" s="781">
        <f t="shared" si="327"/>
        <v>0.46213322845724236</v>
      </c>
      <c r="CI353" s="5">
        <v>12.128760831952521</v>
      </c>
      <c r="CJ353" s="141"/>
      <c r="CK353" s="141" t="s">
        <v>602</v>
      </c>
      <c r="CL353" s="643" t="str">
        <f t="shared" si="320"/>
        <v xml:space="preserve">  </v>
      </c>
      <c r="CM353" s="5">
        <v>0.95297406536769791</v>
      </c>
      <c r="CN353" s="141"/>
      <c r="CO353" s="141"/>
      <c r="CP353" s="818" t="str">
        <f t="shared" si="321"/>
        <v xml:space="preserve">  </v>
      </c>
      <c r="CQ353" s="154">
        <f t="shared" si="328"/>
        <v>4.620836508695052</v>
      </c>
      <c r="CR353" s="87">
        <f t="shared" si="329"/>
        <v>4.7267047305923802</v>
      </c>
      <c r="CS353" s="141"/>
    </row>
    <row r="354" spans="1:97" ht="30" x14ac:dyDescent="0.25">
      <c r="A354" s="906" t="s">
        <v>2420</v>
      </c>
      <c r="B354" s="425" t="s">
        <v>1526</v>
      </c>
      <c r="C354" s="219" t="s">
        <v>599</v>
      </c>
      <c r="D354" s="219">
        <v>9</v>
      </c>
      <c r="E354" s="471">
        <v>1601659</v>
      </c>
      <c r="F354" s="472">
        <v>1</v>
      </c>
      <c r="G354" s="419">
        <v>11452600</v>
      </c>
      <c r="H354" s="419">
        <v>201601081240</v>
      </c>
      <c r="I354" s="419" t="s">
        <v>672</v>
      </c>
      <c r="J354" s="419"/>
      <c r="K354" s="926" t="s">
        <v>2614</v>
      </c>
      <c r="L354" s="413" t="s">
        <v>1694</v>
      </c>
      <c r="M354" s="219" t="s">
        <v>1119</v>
      </c>
      <c r="N354" s="219"/>
      <c r="O354" s="219"/>
      <c r="P354" s="332">
        <v>42377</v>
      </c>
      <c r="Q354" s="326">
        <v>0.52777777777777779</v>
      </c>
      <c r="R354" s="219" t="s">
        <v>1095</v>
      </c>
      <c r="S354" s="535" t="s">
        <v>1095</v>
      </c>
      <c r="T354" s="239">
        <v>126.8</v>
      </c>
      <c r="U354" s="492">
        <v>150.29999999999998</v>
      </c>
      <c r="V354" s="136">
        <v>23.499999999999986</v>
      </c>
      <c r="W354" s="9">
        <v>62</v>
      </c>
      <c r="X354" s="8">
        <v>379.03225806451593</v>
      </c>
      <c r="Y354" s="643" t="str">
        <f t="shared" si="308"/>
        <v xml:space="preserve">  </v>
      </c>
      <c r="Z354" s="535" t="s">
        <v>1095</v>
      </c>
      <c r="AA354" s="556">
        <v>133</v>
      </c>
      <c r="AB354" s="492">
        <v>154.5</v>
      </c>
      <c r="AC354" s="535">
        <v>21.5</v>
      </c>
      <c r="AD354" s="136">
        <v>56</v>
      </c>
      <c r="AE354" s="136">
        <v>383.92857142857144</v>
      </c>
      <c r="AF354" s="643" t="str">
        <f t="shared" si="309"/>
        <v xml:space="preserve">  </v>
      </c>
      <c r="AG354" s="535" t="s">
        <v>1095</v>
      </c>
      <c r="AH354" s="136">
        <v>129.19999999999999</v>
      </c>
      <c r="AI354" s="559">
        <v>150.29999999999998</v>
      </c>
      <c r="AJ354" s="535">
        <v>21.099999999999994</v>
      </c>
      <c r="AK354" s="535">
        <v>56</v>
      </c>
      <c r="AL354" s="136">
        <v>376.78571428571416</v>
      </c>
      <c r="AM354" s="643" t="str">
        <f t="shared" si="307"/>
        <v xml:space="preserve">  </v>
      </c>
      <c r="AN354" s="136">
        <v>379.9155145929339</v>
      </c>
      <c r="AO354" s="136">
        <v>3.6524250316825766</v>
      </c>
      <c r="AP354" s="136">
        <v>0.9613782252604296</v>
      </c>
      <c r="AQ354" s="535">
        <v>3</v>
      </c>
      <c r="AR354" s="643" t="str">
        <f t="shared" si="310"/>
        <v xml:space="preserve">  </v>
      </c>
      <c r="AS354" s="535"/>
      <c r="AT354" s="86" t="s">
        <v>191</v>
      </c>
      <c r="AU354" s="86" t="s">
        <v>191</v>
      </c>
      <c r="AV354" s="86" t="s">
        <v>191</v>
      </c>
      <c r="AW354" s="161" t="str">
        <f t="shared" si="326"/>
        <v xml:space="preserve">  </v>
      </c>
      <c r="AX354" s="643" t="str">
        <f t="shared" si="311"/>
        <v xml:space="preserve">  </v>
      </c>
      <c r="AY354" s="86" t="s">
        <v>191</v>
      </c>
      <c r="AZ354" s="86" t="s">
        <v>191</v>
      </c>
      <c r="BA354" s="86" t="s">
        <v>191</v>
      </c>
      <c r="BB354" s="161"/>
      <c r="BC354" s="643" t="str">
        <f t="shared" si="312"/>
        <v xml:space="preserve">  </v>
      </c>
      <c r="BD354" s="801" t="s">
        <v>191</v>
      </c>
      <c r="BE354" s="141" t="s">
        <v>1095</v>
      </c>
      <c r="BF354" s="85">
        <v>6.6452221483520759</v>
      </c>
      <c r="BG354" s="85"/>
      <c r="BH354" s="161"/>
      <c r="BI354" s="643" t="str">
        <f t="shared" si="313"/>
        <v xml:space="preserve">  </v>
      </c>
      <c r="BJ354" s="141" t="s">
        <v>1095</v>
      </c>
      <c r="BK354" s="199">
        <v>4.7777775819239102E-2</v>
      </c>
      <c r="BL354" s="199"/>
      <c r="BM354" s="141"/>
      <c r="BN354" s="818" t="str">
        <f t="shared" si="314"/>
        <v xml:space="preserve">  </v>
      </c>
      <c r="BO354" s="942" t="str">
        <f t="shared" si="315"/>
        <v xml:space="preserve">  </v>
      </c>
      <c r="BP354" s="825">
        <f t="shared" si="325"/>
        <v>0.71897936220367498</v>
      </c>
      <c r="BQ354" s="7">
        <v>149.80728490845593</v>
      </c>
      <c r="BR354" s="141"/>
      <c r="BS354" s="161"/>
      <c r="BT354" s="818" t="str">
        <f t="shared" si="316"/>
        <v xml:space="preserve">  </v>
      </c>
      <c r="BU354" s="90">
        <v>56.781793473366328</v>
      </c>
      <c r="BV354" s="141"/>
      <c r="BW354" s="161"/>
      <c r="BX354" s="643" t="str">
        <f t="shared" si="317"/>
        <v xml:space="preserve">  </v>
      </c>
      <c r="BY354" s="85">
        <v>0.8722833119258776</v>
      </c>
      <c r="BZ354" s="141"/>
      <c r="CA354" s="141"/>
      <c r="CB354" s="85" t="s">
        <v>1132</v>
      </c>
      <c r="CC354" s="643" t="str">
        <f t="shared" si="318"/>
        <v xml:space="preserve">  </v>
      </c>
      <c r="CD354" s="199">
        <v>0.33489448582868503</v>
      </c>
      <c r="CE354" s="199"/>
      <c r="CF354" s="197" t="s">
        <v>1132</v>
      </c>
      <c r="CG354" s="818" t="str">
        <f t="shared" si="319"/>
        <v xml:space="preserve">  </v>
      </c>
      <c r="CH354" s="781">
        <f t="shared" si="327"/>
        <v>0.58227028976522177</v>
      </c>
      <c r="CI354" s="5">
        <v>5.6085816683487311</v>
      </c>
      <c r="CJ354" s="141"/>
      <c r="CK354" s="141" t="s">
        <v>602</v>
      </c>
      <c r="CL354" s="643" t="str">
        <f t="shared" si="320"/>
        <v xml:space="preserve">  </v>
      </c>
      <c r="CM354" s="5">
        <v>2.113233450038539</v>
      </c>
      <c r="CN354" s="141"/>
      <c r="CO354" s="141"/>
      <c r="CP354" s="818" t="str">
        <f t="shared" si="321"/>
        <v xml:space="preserve">  </v>
      </c>
      <c r="CQ354" s="154">
        <f t="shared" si="328"/>
        <v>3.7438644400878212</v>
      </c>
      <c r="CR354" s="87">
        <f t="shared" si="329"/>
        <v>3.7216743620994595</v>
      </c>
      <c r="CS354" s="141"/>
    </row>
    <row r="355" spans="1:97" ht="30" x14ac:dyDescent="0.25">
      <c r="A355" s="906" t="s">
        <v>2421</v>
      </c>
      <c r="B355" s="425" t="s">
        <v>1527</v>
      </c>
      <c r="C355" s="219" t="s">
        <v>599</v>
      </c>
      <c r="D355" s="219">
        <v>9</v>
      </c>
      <c r="E355" s="471">
        <v>1601658</v>
      </c>
      <c r="F355" s="472">
        <v>1</v>
      </c>
      <c r="G355" s="419">
        <v>11452600</v>
      </c>
      <c r="H355" s="419">
        <v>201601091150</v>
      </c>
      <c r="I355" s="419" t="s">
        <v>672</v>
      </c>
      <c r="J355" s="419"/>
      <c r="K355" s="926" t="s">
        <v>2614</v>
      </c>
      <c r="L355" s="413" t="s">
        <v>1694</v>
      </c>
      <c r="M355" s="219" t="s">
        <v>1119</v>
      </c>
      <c r="N355" s="219"/>
      <c r="O355" s="219"/>
      <c r="P355" s="332">
        <v>42378</v>
      </c>
      <c r="Q355" s="326">
        <v>0.49305555555555558</v>
      </c>
      <c r="R355" s="219" t="s">
        <v>1096</v>
      </c>
      <c r="S355" s="535" t="s">
        <v>1096</v>
      </c>
      <c r="T355" s="239">
        <v>130.69999999999999</v>
      </c>
      <c r="U355" s="492">
        <v>145.69999999999999</v>
      </c>
      <c r="V355" s="136">
        <v>15</v>
      </c>
      <c r="W355" s="9">
        <v>106</v>
      </c>
      <c r="X355" s="8">
        <v>141.50943396226415</v>
      </c>
      <c r="Y355" s="643" t="str">
        <f t="shared" si="308"/>
        <v xml:space="preserve">  </v>
      </c>
      <c r="Z355" s="535" t="s">
        <v>1096</v>
      </c>
      <c r="AA355" s="556">
        <v>132.30000000000001</v>
      </c>
      <c r="AB355" s="492">
        <v>145.4</v>
      </c>
      <c r="AC355" s="535">
        <v>13.099999999999994</v>
      </c>
      <c r="AD355" s="136">
        <v>96</v>
      </c>
      <c r="AE355" s="136">
        <v>136.45833333333326</v>
      </c>
      <c r="AF355" s="643" t="str">
        <f t="shared" si="309"/>
        <v xml:space="preserve">  </v>
      </c>
      <c r="AG355" s="535" t="s">
        <v>1096</v>
      </c>
      <c r="AH355" s="136">
        <v>132.30000000000001</v>
      </c>
      <c r="AI355" s="559">
        <v>144.9</v>
      </c>
      <c r="AJ355" s="535">
        <v>12.599999999999994</v>
      </c>
      <c r="AK355" s="535">
        <v>88</v>
      </c>
      <c r="AL355" s="136">
        <v>143.18181818181813</v>
      </c>
      <c r="AM355" s="643" t="str">
        <f t="shared" si="307"/>
        <v xml:space="preserve">  </v>
      </c>
      <c r="AN355" s="136">
        <v>140.38319515913852</v>
      </c>
      <c r="AO355" s="136">
        <v>3.5003746239796705</v>
      </c>
      <c r="AP355" s="136">
        <v>2.4934427657182487</v>
      </c>
      <c r="AQ355" s="535">
        <v>3</v>
      </c>
      <c r="AR355" s="643" t="str">
        <f t="shared" si="310"/>
        <v xml:space="preserve">  </v>
      </c>
      <c r="AS355" s="535"/>
      <c r="AT355" s="86" t="s">
        <v>191</v>
      </c>
      <c r="AU355" s="86" t="s">
        <v>191</v>
      </c>
      <c r="AV355" s="86" t="s">
        <v>191</v>
      </c>
      <c r="AW355" s="161" t="str">
        <f t="shared" si="326"/>
        <v xml:space="preserve">  </v>
      </c>
      <c r="AX355" s="643" t="str">
        <f t="shared" si="311"/>
        <v xml:space="preserve">  </v>
      </c>
      <c r="AY355" s="86" t="s">
        <v>191</v>
      </c>
      <c r="AZ355" s="86" t="s">
        <v>191</v>
      </c>
      <c r="BA355" s="86" t="s">
        <v>191</v>
      </c>
      <c r="BB355" s="161"/>
      <c r="BC355" s="643" t="str">
        <f t="shared" si="312"/>
        <v xml:space="preserve">  </v>
      </c>
      <c r="BD355" s="801" t="s">
        <v>191</v>
      </c>
      <c r="BE355" s="141" t="s">
        <v>1096</v>
      </c>
      <c r="BF355" s="85">
        <v>11.497613603701923</v>
      </c>
      <c r="BG355" s="85"/>
      <c r="BH355" s="161"/>
      <c r="BI355" s="643" t="str">
        <f t="shared" si="313"/>
        <v xml:space="preserve">  </v>
      </c>
      <c r="BJ355" s="141" t="s">
        <v>1096</v>
      </c>
      <c r="BK355" s="199">
        <v>5.6744482474482785E-2</v>
      </c>
      <c r="BL355" s="199"/>
      <c r="BM355" s="141"/>
      <c r="BN355" s="818" t="str">
        <f t="shared" si="314"/>
        <v xml:space="preserve">  </v>
      </c>
      <c r="BO355" s="942" t="str">
        <f t="shared" si="315"/>
        <v xml:space="preserve">  </v>
      </c>
      <c r="BP355" s="825">
        <f t="shared" si="325"/>
        <v>0.4935326966998837</v>
      </c>
      <c r="BQ355" s="7">
        <v>383.53800362735745</v>
      </c>
      <c r="BR355" s="141"/>
      <c r="BS355" s="161"/>
      <c r="BT355" s="818" t="str">
        <f t="shared" si="316"/>
        <v xml:space="preserve">  </v>
      </c>
      <c r="BU355" s="90">
        <v>54.274245796324166</v>
      </c>
      <c r="BV355" s="141"/>
      <c r="BW355" s="161"/>
      <c r="BX355" s="643" t="str">
        <f t="shared" si="317"/>
        <v xml:space="preserve">  </v>
      </c>
      <c r="BY355" s="85">
        <v>2.1337893994960284</v>
      </c>
      <c r="BZ355" s="141"/>
      <c r="CA355" s="141"/>
      <c r="CB355" s="85" t="s">
        <v>1132</v>
      </c>
      <c r="CC355" s="643" t="str">
        <f t="shared" si="318"/>
        <v xml:space="preserve">  </v>
      </c>
      <c r="CD355" s="199">
        <v>0.29117334513956222</v>
      </c>
      <c r="CE355" s="199"/>
      <c r="CF355" s="197" t="s">
        <v>1132</v>
      </c>
      <c r="CG355" s="818" t="str">
        <f t="shared" si="319"/>
        <v xml:space="preserve">  </v>
      </c>
      <c r="CH355" s="781">
        <f t="shared" si="327"/>
        <v>0.55634366850623795</v>
      </c>
      <c r="CI355" s="5">
        <v>10.11001990251984</v>
      </c>
      <c r="CJ355" s="141"/>
      <c r="CK355" s="141" t="s">
        <v>602</v>
      </c>
      <c r="CL355" s="643" t="str">
        <f t="shared" si="320"/>
        <v xml:space="preserve">  </v>
      </c>
      <c r="CM355" s="5">
        <v>1.4475710314971584</v>
      </c>
      <c r="CN355" s="141"/>
      <c r="CO355" s="141"/>
      <c r="CP355" s="818" t="str">
        <f t="shared" si="321"/>
        <v xml:space="preserve">  </v>
      </c>
      <c r="CQ355" s="154">
        <f t="shared" si="328"/>
        <v>2.6359890824124581</v>
      </c>
      <c r="CR355" s="87">
        <f t="shared" si="329"/>
        <v>2.6671416806591499</v>
      </c>
      <c r="CS355" s="141"/>
    </row>
    <row r="356" spans="1:97" ht="15" x14ac:dyDescent="0.25">
      <c r="A356" s="906" t="s">
        <v>2422</v>
      </c>
      <c r="B356" s="425" t="s">
        <v>1528</v>
      </c>
      <c r="C356" s="219" t="s">
        <v>599</v>
      </c>
      <c r="D356" s="219">
        <v>9</v>
      </c>
      <c r="E356" s="471">
        <v>1601511</v>
      </c>
      <c r="F356" s="472">
        <v>1</v>
      </c>
      <c r="G356" s="419">
        <v>11451800</v>
      </c>
      <c r="H356" s="419">
        <v>201601130950</v>
      </c>
      <c r="I356" s="419" t="s">
        <v>672</v>
      </c>
      <c r="J356" s="419"/>
      <c r="K356" s="926" t="s">
        <v>1691</v>
      </c>
      <c r="L356" s="413" t="s">
        <v>1692</v>
      </c>
      <c r="M356" s="219" t="s">
        <v>1055</v>
      </c>
      <c r="N356" s="219"/>
      <c r="O356" s="219"/>
      <c r="P356" s="332">
        <v>42382</v>
      </c>
      <c r="Q356" s="326">
        <v>0.40972222222222227</v>
      </c>
      <c r="R356" s="219" t="s">
        <v>1097</v>
      </c>
      <c r="S356" s="535" t="s">
        <v>1097</v>
      </c>
      <c r="T356" s="239">
        <v>131.80000000000001</v>
      </c>
      <c r="U356" s="492">
        <v>135.6</v>
      </c>
      <c r="V356" s="136">
        <v>3.7999999999999829</v>
      </c>
      <c r="W356" s="9">
        <v>250</v>
      </c>
      <c r="X356" s="8">
        <v>15.199999999999932</v>
      </c>
      <c r="Y356" s="643" t="str">
        <f t="shared" si="308"/>
        <v xml:space="preserve">  </v>
      </c>
      <c r="Z356" s="535" t="s">
        <v>1097</v>
      </c>
      <c r="AA356" s="556">
        <v>132.30000000000001</v>
      </c>
      <c r="AB356" s="492">
        <v>136.5</v>
      </c>
      <c r="AC356" s="535">
        <v>4.1999999999999886</v>
      </c>
      <c r="AD356" s="136">
        <v>266</v>
      </c>
      <c r="AE356" s="136">
        <v>15.789473684210483</v>
      </c>
      <c r="AF356" s="643" t="str">
        <f t="shared" si="309"/>
        <v xml:space="preserve">  </v>
      </c>
      <c r="AG356" s="535" t="s">
        <v>1097</v>
      </c>
      <c r="AH356" s="136">
        <v>123.8</v>
      </c>
      <c r="AI356" s="559">
        <v>128.1</v>
      </c>
      <c r="AJ356" s="535">
        <v>4.2999999999999972</v>
      </c>
      <c r="AK356" s="535">
        <v>274</v>
      </c>
      <c r="AL356" s="136">
        <v>15.693430656934295</v>
      </c>
      <c r="AM356" s="643" t="str">
        <f t="shared" si="307"/>
        <v xml:space="preserve">  </v>
      </c>
      <c r="AN356" s="136">
        <v>15.560968113714905</v>
      </c>
      <c r="AO356" s="136">
        <v>0.31627448539409886</v>
      </c>
      <c r="AP356" s="136">
        <v>2.0324859165757521</v>
      </c>
      <c r="AQ356" s="535">
        <v>3</v>
      </c>
      <c r="AR356" s="643" t="str">
        <f t="shared" si="310"/>
        <v xml:space="preserve">  </v>
      </c>
      <c r="AS356" s="535"/>
      <c r="AT356" s="86" t="s">
        <v>191</v>
      </c>
      <c r="AU356" s="86" t="s">
        <v>191</v>
      </c>
      <c r="AV356" s="86" t="s">
        <v>191</v>
      </c>
      <c r="AW356" s="161" t="str">
        <f t="shared" si="326"/>
        <v xml:space="preserve">  </v>
      </c>
      <c r="AX356" s="643" t="str">
        <f t="shared" si="311"/>
        <v xml:space="preserve">  </v>
      </c>
      <c r="AY356" s="86" t="s">
        <v>191</v>
      </c>
      <c r="AZ356" s="86" t="s">
        <v>191</v>
      </c>
      <c r="BA356" s="86" t="s">
        <v>191</v>
      </c>
      <c r="BB356" s="161"/>
      <c r="BC356" s="643" t="str">
        <f t="shared" si="312"/>
        <v xml:space="preserve">  </v>
      </c>
      <c r="BD356" s="801" t="s">
        <v>191</v>
      </c>
      <c r="BE356" s="141" t="s">
        <v>1097</v>
      </c>
      <c r="BF356" s="85">
        <v>5.4052511658483082</v>
      </c>
      <c r="BG356" s="85"/>
      <c r="BH356" s="161"/>
      <c r="BI356" s="643" t="str">
        <f t="shared" si="313"/>
        <v xml:space="preserve">  </v>
      </c>
      <c r="BJ356" s="141" t="s">
        <v>1097</v>
      </c>
      <c r="BK356" s="199">
        <v>4.0728954392547527E-2</v>
      </c>
      <c r="BL356" s="199"/>
      <c r="BM356" s="141"/>
      <c r="BN356" s="818" t="str">
        <f t="shared" si="314"/>
        <v xml:space="preserve">  </v>
      </c>
      <c r="BO356" s="942" t="str">
        <f t="shared" si="315"/>
        <v xml:space="preserve">  </v>
      </c>
      <c r="BP356" s="825">
        <f t="shared" si="325"/>
        <v>0.75350715707501204</v>
      </c>
      <c r="BQ356" s="7">
        <v>232.65197515111774</v>
      </c>
      <c r="BR356" s="141"/>
      <c r="BS356" s="161"/>
      <c r="BT356" s="818" t="str">
        <f t="shared" si="316"/>
        <v xml:space="preserve">  </v>
      </c>
      <c r="BU356" s="90">
        <v>3.5363100222969739</v>
      </c>
      <c r="BV356" s="141"/>
      <c r="BW356" s="161"/>
      <c r="BX356" s="643" t="str">
        <f t="shared" si="317"/>
        <v xml:space="preserve">  </v>
      </c>
      <c r="BY356" s="85">
        <v>1.4683469160644802</v>
      </c>
      <c r="BZ356" s="141"/>
      <c r="CA356" s="141"/>
      <c r="CB356" s="85" t="s">
        <v>1033</v>
      </c>
      <c r="CC356" s="643" t="str">
        <f t="shared" si="318"/>
        <v xml:space="preserve">  </v>
      </c>
      <c r="CD356" s="199">
        <v>2.3184424990491843E-2</v>
      </c>
      <c r="CE356" s="199"/>
      <c r="CF356" s="197" t="s">
        <v>1033</v>
      </c>
      <c r="CG356" s="818" t="str">
        <f t="shared" si="319"/>
        <v>&lt;MDL</v>
      </c>
      <c r="CH356" s="781">
        <f t="shared" si="327"/>
        <v>0.63113451545413446</v>
      </c>
      <c r="CI356" s="5">
        <v>19.457649422958919</v>
      </c>
      <c r="CJ356" s="141"/>
      <c r="CK356" s="141" t="s">
        <v>602</v>
      </c>
      <c r="CL356" s="643" t="str">
        <f t="shared" si="320"/>
        <v xml:space="preserve">  </v>
      </c>
      <c r="CM356" s="5">
        <v>0.30535727196614343</v>
      </c>
      <c r="CN356" s="141"/>
      <c r="CO356" s="141"/>
      <c r="CP356" s="818" t="str">
        <f t="shared" si="321"/>
        <v xml:space="preserve">  </v>
      </c>
      <c r="CQ356" s="154">
        <f t="shared" si="328"/>
        <v>8.3634146713434596</v>
      </c>
      <c r="CR356" s="87">
        <f t="shared" si="329"/>
        <v>8.634912381573427</v>
      </c>
      <c r="CS356" s="141"/>
    </row>
    <row r="357" spans="1:97" ht="15" x14ac:dyDescent="0.25">
      <c r="A357" s="906" t="s">
        <v>2423</v>
      </c>
      <c r="B357" s="425" t="s">
        <v>1529</v>
      </c>
      <c r="C357" s="219" t="s">
        <v>599</v>
      </c>
      <c r="D357" s="219">
        <v>9</v>
      </c>
      <c r="E357" s="471">
        <v>1601510</v>
      </c>
      <c r="F357" s="472">
        <v>1</v>
      </c>
      <c r="G357" s="419">
        <v>11451800</v>
      </c>
      <c r="H357" s="419">
        <v>201601172300</v>
      </c>
      <c r="I357" s="419" t="s">
        <v>672</v>
      </c>
      <c r="J357" s="419"/>
      <c r="K357" s="926" t="s">
        <v>1691</v>
      </c>
      <c r="L357" s="413" t="s">
        <v>1692</v>
      </c>
      <c r="M357" s="219" t="s">
        <v>1055</v>
      </c>
      <c r="N357" s="219"/>
      <c r="O357" s="219"/>
      <c r="P357" s="332">
        <v>42386</v>
      </c>
      <c r="Q357" s="326">
        <v>0.95833333333333337</v>
      </c>
      <c r="R357" s="219" t="s">
        <v>1098</v>
      </c>
      <c r="S357" s="535" t="s">
        <v>1098</v>
      </c>
      <c r="T357" s="239">
        <v>129.9</v>
      </c>
      <c r="U357" s="492">
        <v>157.29999999999998</v>
      </c>
      <c r="V357" s="136">
        <v>27.399999999999977</v>
      </c>
      <c r="W357" s="9">
        <v>58</v>
      </c>
      <c r="X357" s="8">
        <v>472.41379310344786</v>
      </c>
      <c r="Y357" s="643" t="str">
        <f t="shared" si="308"/>
        <v xml:space="preserve">  </v>
      </c>
      <c r="Z357" s="535" t="s">
        <v>1098</v>
      </c>
      <c r="AA357" s="556">
        <v>133.1</v>
      </c>
      <c r="AB357" s="492">
        <v>160.20000000000002</v>
      </c>
      <c r="AC357" s="535">
        <v>27.100000000000023</v>
      </c>
      <c r="AD357" s="136">
        <v>58</v>
      </c>
      <c r="AE357" s="136">
        <v>467.24137931034522</v>
      </c>
      <c r="AF357" s="643" t="str">
        <f t="shared" si="309"/>
        <v xml:space="preserve">  </v>
      </c>
      <c r="AG357" s="535" t="s">
        <v>1098</v>
      </c>
      <c r="AH357" s="136">
        <v>124.9</v>
      </c>
      <c r="AI357" s="559">
        <v>158.29999999999998</v>
      </c>
      <c r="AJ357" s="535">
        <v>33.399999999999977</v>
      </c>
      <c r="AK357" s="535">
        <v>72</v>
      </c>
      <c r="AL357" s="136">
        <v>463.88888888888863</v>
      </c>
      <c r="AM357" s="643" t="str">
        <f t="shared" si="307"/>
        <v xml:space="preserve">  </v>
      </c>
      <c r="AN357" s="136">
        <v>467.84802043422724</v>
      </c>
      <c r="AO357" s="136">
        <v>4.2947069814762742</v>
      </c>
      <c r="AP357" s="136">
        <v>0.91797053613483204</v>
      </c>
      <c r="AQ357" s="535">
        <v>3</v>
      </c>
      <c r="AR357" s="643" t="str">
        <f t="shared" si="310"/>
        <v xml:space="preserve">  </v>
      </c>
      <c r="AS357" s="535"/>
      <c r="AT357" s="86" t="s">
        <v>191</v>
      </c>
      <c r="AU357" s="86" t="s">
        <v>191</v>
      </c>
      <c r="AV357" s="86" t="s">
        <v>191</v>
      </c>
      <c r="AW357" s="161" t="str">
        <f t="shared" si="326"/>
        <v xml:space="preserve">  </v>
      </c>
      <c r="AX357" s="643" t="str">
        <f t="shared" si="311"/>
        <v xml:space="preserve">  </v>
      </c>
      <c r="AY357" s="86" t="s">
        <v>191</v>
      </c>
      <c r="AZ357" s="86" t="s">
        <v>191</v>
      </c>
      <c r="BA357" s="86" t="s">
        <v>191</v>
      </c>
      <c r="BB357" s="161"/>
      <c r="BC357" s="643" t="str">
        <f t="shared" si="312"/>
        <v xml:space="preserve">  </v>
      </c>
      <c r="BD357" s="801" t="s">
        <v>191</v>
      </c>
      <c r="BE357" s="141" t="s">
        <v>1098</v>
      </c>
      <c r="BF357" s="85">
        <v>7.207975943578659</v>
      </c>
      <c r="BG357" s="85">
        <v>0.16471243964822424</v>
      </c>
      <c r="BH357" s="161"/>
      <c r="BI357" s="643" t="str">
        <f t="shared" si="313"/>
        <v xml:space="preserve">  </v>
      </c>
      <c r="BJ357" s="141" t="s">
        <v>1098</v>
      </c>
      <c r="BK357" s="199">
        <v>4.5614613871842756E-2</v>
      </c>
      <c r="BL357" s="199"/>
      <c r="BM357" s="141"/>
      <c r="BN357" s="818" t="str">
        <f t="shared" si="314"/>
        <v xml:space="preserve">  </v>
      </c>
      <c r="BO357" s="942" t="str">
        <f t="shared" si="315"/>
        <v xml:space="preserve">  </v>
      </c>
      <c r="BP357" s="825">
        <f t="shared" si="325"/>
        <v>0.63283526788791888</v>
      </c>
      <c r="BQ357" s="7">
        <v>120.26003173402096</v>
      </c>
      <c r="BR357" s="141"/>
      <c r="BS357" s="161"/>
      <c r="BT357" s="818" t="str">
        <f t="shared" si="316"/>
        <v xml:space="preserve">  </v>
      </c>
      <c r="BU357" s="90">
        <v>56.81249775020985</v>
      </c>
      <c r="BV357" s="141"/>
      <c r="BW357" s="161"/>
      <c r="BX357" s="643" t="str">
        <f t="shared" si="317"/>
        <v xml:space="preserve">  </v>
      </c>
      <c r="BY357" s="85">
        <v>0.6240085889696948</v>
      </c>
      <c r="BZ357" s="141"/>
      <c r="CA357" s="141"/>
      <c r="CB357" s="85" t="s">
        <v>1032</v>
      </c>
      <c r="CC357" s="643" t="str">
        <f t="shared" si="318"/>
        <v>E, &lt;RL</v>
      </c>
      <c r="CD357" s="199">
        <v>0.29156263381170239</v>
      </c>
      <c r="CE357" s="199"/>
      <c r="CF357" s="197" t="s">
        <v>1032</v>
      </c>
      <c r="CG357" s="818" t="str">
        <f t="shared" si="319"/>
        <v xml:space="preserve">  </v>
      </c>
      <c r="CH357" s="781">
        <f t="shared" si="327"/>
        <v>0.51888277424524065</v>
      </c>
      <c r="CI357" s="5">
        <v>4.0396376870182564</v>
      </c>
      <c r="CJ357" s="141"/>
      <c r="CK357" s="141" t="s">
        <v>602</v>
      </c>
      <c r="CL357" s="643" t="str">
        <f t="shared" si="320"/>
        <v xml:space="preserve">  </v>
      </c>
      <c r="CM357" s="5">
        <v>1.873943038144579</v>
      </c>
      <c r="CN357" s="141"/>
      <c r="CO357" s="141"/>
      <c r="CP357" s="818" t="str">
        <f t="shared" si="321"/>
        <v xml:space="preserve">  </v>
      </c>
      <c r="CQ357" s="154">
        <f t="shared" si="328"/>
        <v>3.359085831569312</v>
      </c>
      <c r="CR357" s="87">
        <f t="shared" si="329"/>
        <v>3.298469724714149</v>
      </c>
      <c r="CS357" s="141"/>
    </row>
    <row r="358" spans="1:97" ht="15" x14ac:dyDescent="0.25">
      <c r="A358" s="906" t="s">
        <v>2424</v>
      </c>
      <c r="B358" s="425" t="s">
        <v>1530</v>
      </c>
      <c r="C358" s="219" t="s">
        <v>599</v>
      </c>
      <c r="D358" s="219">
        <v>9</v>
      </c>
      <c r="E358" s="471">
        <v>1601509</v>
      </c>
      <c r="F358" s="472">
        <v>1</v>
      </c>
      <c r="G358" s="419">
        <v>11451800</v>
      </c>
      <c r="H358" s="419">
        <v>201601181050</v>
      </c>
      <c r="I358" s="419" t="s">
        <v>672</v>
      </c>
      <c r="J358" s="419"/>
      <c r="K358" s="926" t="s">
        <v>1691</v>
      </c>
      <c r="L358" s="413" t="s">
        <v>1692</v>
      </c>
      <c r="M358" s="219" t="s">
        <v>1055</v>
      </c>
      <c r="N358" s="219"/>
      <c r="O358" s="219"/>
      <c r="P358" s="332">
        <v>42387</v>
      </c>
      <c r="Q358" s="326">
        <v>0.4513888888888889</v>
      </c>
      <c r="R358" s="219" t="s">
        <v>1099</v>
      </c>
      <c r="S358" s="535" t="s">
        <v>1099</v>
      </c>
      <c r="T358" s="239">
        <v>131.69999999999999</v>
      </c>
      <c r="U358" s="492">
        <v>211</v>
      </c>
      <c r="V358" s="136">
        <v>79.300000000000011</v>
      </c>
      <c r="W358" s="9">
        <v>58</v>
      </c>
      <c r="X358" s="8">
        <v>1367.2413793103449</v>
      </c>
      <c r="Y358" s="643" t="str">
        <f t="shared" si="308"/>
        <v xml:space="preserve">  </v>
      </c>
      <c r="Z358" s="535" t="s">
        <v>1099</v>
      </c>
      <c r="AA358" s="556">
        <v>134.5</v>
      </c>
      <c r="AB358" s="492">
        <v>205.7</v>
      </c>
      <c r="AC358" s="535">
        <v>71.199999999999989</v>
      </c>
      <c r="AD358" s="136">
        <v>50</v>
      </c>
      <c r="AE358" s="136">
        <v>1423.9999999999998</v>
      </c>
      <c r="AF358" s="643" t="str">
        <f t="shared" si="309"/>
        <v xml:space="preserve">  </v>
      </c>
      <c r="AG358" s="535" t="s">
        <v>1099</v>
      </c>
      <c r="AH358" s="136">
        <v>134.5</v>
      </c>
      <c r="AI358" s="559">
        <v>199</v>
      </c>
      <c r="AJ358" s="535">
        <v>64.5</v>
      </c>
      <c r="AK358" s="535">
        <v>46</v>
      </c>
      <c r="AL358" s="136">
        <v>1402.1739130434783</v>
      </c>
      <c r="AM358" s="643" t="str">
        <f t="shared" si="307"/>
        <v xml:space="preserve">  </v>
      </c>
      <c r="AN358" s="136">
        <v>1397.8050974512744</v>
      </c>
      <c r="AO358" s="136">
        <v>28.630406352461073</v>
      </c>
      <c r="AP358" s="136">
        <v>2.0482402306777314</v>
      </c>
      <c r="AQ358" s="535">
        <v>3</v>
      </c>
      <c r="AR358" s="643" t="str">
        <f t="shared" si="310"/>
        <v xml:space="preserve">  </v>
      </c>
      <c r="AS358" s="535"/>
      <c r="AT358" s="86" t="s">
        <v>191</v>
      </c>
      <c r="AU358" s="86" t="s">
        <v>191</v>
      </c>
      <c r="AV358" s="86" t="s">
        <v>191</v>
      </c>
      <c r="AW358" s="161" t="str">
        <f t="shared" si="326"/>
        <v xml:space="preserve">  </v>
      </c>
      <c r="AX358" s="643" t="str">
        <f t="shared" si="311"/>
        <v xml:space="preserve">  </v>
      </c>
      <c r="AY358" s="86" t="s">
        <v>191</v>
      </c>
      <c r="AZ358" s="86" t="s">
        <v>191</v>
      </c>
      <c r="BA358" s="86" t="s">
        <v>191</v>
      </c>
      <c r="BB358" s="161"/>
      <c r="BC358" s="643" t="str">
        <f t="shared" si="312"/>
        <v xml:space="preserve">  </v>
      </c>
      <c r="BD358" s="801" t="s">
        <v>191</v>
      </c>
      <c r="BE358" s="141" t="s">
        <v>1099</v>
      </c>
      <c r="BF358" s="85">
        <v>8.0664391436082052</v>
      </c>
      <c r="BG358" s="85"/>
      <c r="BH358" s="161"/>
      <c r="BI358" s="643" t="str">
        <f t="shared" si="313"/>
        <v xml:space="preserve">  </v>
      </c>
      <c r="BJ358" s="141" t="s">
        <v>1099</v>
      </c>
      <c r="BK358" s="199">
        <v>2.0831312556972306E-2</v>
      </c>
      <c r="BL358" s="199"/>
      <c r="BM358" s="141"/>
      <c r="BN358" s="818" t="str">
        <f t="shared" si="314"/>
        <v xml:space="preserve">  </v>
      </c>
      <c r="BO358" s="942" t="str">
        <f t="shared" si="315"/>
        <v>E, &lt;RL</v>
      </c>
      <c r="BP358" s="825">
        <f t="shared" si="325"/>
        <v>0.25824669579859044</v>
      </c>
      <c r="BQ358" s="7">
        <v>205.35414872082023</v>
      </c>
      <c r="BR358" s="141"/>
      <c r="BS358" s="161"/>
      <c r="BT358" s="818" t="str">
        <f t="shared" si="316"/>
        <v xml:space="preserve">  </v>
      </c>
      <c r="BU358" s="90">
        <v>280.76868954415596</v>
      </c>
      <c r="BV358" s="141"/>
      <c r="BW358" s="161"/>
      <c r="BX358" s="643" t="str">
        <f t="shared" si="317"/>
        <v xml:space="preserve">  </v>
      </c>
      <c r="BY358" s="85">
        <v>0.83793695395332701</v>
      </c>
      <c r="BZ358" s="141"/>
      <c r="CA358" s="141"/>
      <c r="CB358" s="85" t="s">
        <v>1132</v>
      </c>
      <c r="CC358" s="643" t="str">
        <f t="shared" si="318"/>
        <v xml:space="preserve">  </v>
      </c>
      <c r="CD358" s="199">
        <v>1.1932222224295375</v>
      </c>
      <c r="CE358" s="199"/>
      <c r="CF358" s="197" t="s">
        <v>1132</v>
      </c>
      <c r="CG358" s="818" t="str">
        <f t="shared" si="319"/>
        <v xml:space="preserve">  </v>
      </c>
      <c r="CH358" s="781">
        <f t="shared" si="327"/>
        <v>0.40804481388516067</v>
      </c>
      <c r="CI358" s="5">
        <v>5.7847065852040007</v>
      </c>
      <c r="CJ358" s="141"/>
      <c r="CK358" s="141" t="s">
        <v>602</v>
      </c>
      <c r="CL358" s="643" t="str">
        <f t="shared" si="320"/>
        <v xml:space="preserve">  </v>
      </c>
      <c r="CM358" s="5">
        <v>8.1111646683838714</v>
      </c>
      <c r="CN358" s="141"/>
      <c r="CO358" s="141"/>
      <c r="CP358" s="818" t="str">
        <f t="shared" si="321"/>
        <v xml:space="preserve">  </v>
      </c>
      <c r="CQ358" s="154">
        <f t="shared" si="328"/>
        <v>2.81694166942219</v>
      </c>
      <c r="CR358" s="87">
        <f t="shared" si="329"/>
        <v>2.8889135328988469</v>
      </c>
      <c r="CS358" s="141"/>
    </row>
    <row r="359" spans="1:97" ht="15" x14ac:dyDescent="0.25">
      <c r="A359" s="906" t="s">
        <v>2425</v>
      </c>
      <c r="B359" s="425" t="s">
        <v>1531</v>
      </c>
      <c r="C359" s="219" t="s">
        <v>599</v>
      </c>
      <c r="D359" s="219">
        <v>9</v>
      </c>
      <c r="E359" s="471">
        <v>1601508</v>
      </c>
      <c r="F359" s="472">
        <v>1</v>
      </c>
      <c r="G359" s="419">
        <v>11451800</v>
      </c>
      <c r="H359" s="419">
        <v>201601191600</v>
      </c>
      <c r="I359" s="419" t="s">
        <v>672</v>
      </c>
      <c r="J359" s="419"/>
      <c r="K359" s="926" t="s">
        <v>1691</v>
      </c>
      <c r="L359" s="413" t="s">
        <v>1692</v>
      </c>
      <c r="M359" s="219" t="s">
        <v>1055</v>
      </c>
      <c r="N359" s="219"/>
      <c r="O359" s="219"/>
      <c r="P359" s="332">
        <v>42388</v>
      </c>
      <c r="Q359" s="326">
        <v>0.66666666666666663</v>
      </c>
      <c r="R359" s="219" t="s">
        <v>1100</v>
      </c>
      <c r="S359" s="535" t="s">
        <v>1100</v>
      </c>
      <c r="T359" s="239">
        <v>127.8</v>
      </c>
      <c r="U359" s="492">
        <v>181.79999999999998</v>
      </c>
      <c r="V359" s="136">
        <v>53.999999999999986</v>
      </c>
      <c r="W359" s="9">
        <v>36</v>
      </c>
      <c r="X359" s="8">
        <v>1499.9999999999998</v>
      </c>
      <c r="Y359" s="643" t="str">
        <f t="shared" si="308"/>
        <v xml:space="preserve">  </v>
      </c>
      <c r="Z359" s="535" t="s">
        <v>1100</v>
      </c>
      <c r="AA359" s="556">
        <v>126.8</v>
      </c>
      <c r="AB359" s="492">
        <v>172.7</v>
      </c>
      <c r="AC359" s="535">
        <v>45.899999999999991</v>
      </c>
      <c r="AD359" s="136">
        <v>30</v>
      </c>
      <c r="AE359" s="136">
        <v>1529.9999999999998</v>
      </c>
      <c r="AF359" s="643" t="str">
        <f t="shared" si="309"/>
        <v xml:space="preserve">  </v>
      </c>
      <c r="AG359" s="535" t="s">
        <v>1100</v>
      </c>
      <c r="AH359" s="136">
        <v>123</v>
      </c>
      <c r="AI359" s="559">
        <v>187.20000000000002</v>
      </c>
      <c r="AJ359" s="535">
        <v>64.200000000000017</v>
      </c>
      <c r="AK359" s="535">
        <v>44</v>
      </c>
      <c r="AL359" s="136">
        <v>1459.0909090909095</v>
      </c>
      <c r="AM359" s="643" t="str">
        <f t="shared" si="307"/>
        <v xml:space="preserve">  </v>
      </c>
      <c r="AN359" s="136">
        <v>1496.3636363636363</v>
      </c>
      <c r="AO359" s="136">
        <v>35.594130819003126</v>
      </c>
      <c r="AP359" s="136">
        <v>2.3787086209540367</v>
      </c>
      <c r="AQ359" s="535">
        <v>3</v>
      </c>
      <c r="AR359" s="643" t="str">
        <f t="shared" si="310"/>
        <v xml:space="preserve">  </v>
      </c>
      <c r="AS359" s="535"/>
      <c r="AT359" s="86" t="s">
        <v>191</v>
      </c>
      <c r="AU359" s="86" t="s">
        <v>191</v>
      </c>
      <c r="AV359" s="86" t="s">
        <v>191</v>
      </c>
      <c r="AW359" s="161" t="str">
        <f t="shared" si="326"/>
        <v xml:space="preserve">  </v>
      </c>
      <c r="AX359" s="643" t="str">
        <f t="shared" si="311"/>
        <v xml:space="preserve">  </v>
      </c>
      <c r="AY359" s="86" t="s">
        <v>191</v>
      </c>
      <c r="AZ359" s="86" t="s">
        <v>191</v>
      </c>
      <c r="BA359" s="86" t="s">
        <v>191</v>
      </c>
      <c r="BB359" s="161"/>
      <c r="BC359" s="643" t="str">
        <f t="shared" si="312"/>
        <v xml:space="preserve">  </v>
      </c>
      <c r="BD359" s="801" t="s">
        <v>191</v>
      </c>
      <c r="BE359" s="141" t="s">
        <v>1100</v>
      </c>
      <c r="BF359" s="85">
        <v>5.7579179339972715</v>
      </c>
      <c r="BG359" s="85"/>
      <c r="BH359" s="161"/>
      <c r="BI359" s="643" t="str">
        <f t="shared" si="313"/>
        <v xml:space="preserve">  </v>
      </c>
      <c r="BJ359" s="141" t="s">
        <v>1100</v>
      </c>
      <c r="BK359" s="199">
        <v>4.2411738151321307E-2</v>
      </c>
      <c r="BL359" s="199"/>
      <c r="BM359" s="141"/>
      <c r="BN359" s="818" t="str">
        <f t="shared" si="314"/>
        <v xml:space="preserve">  </v>
      </c>
      <c r="BO359" s="942" t="str">
        <f t="shared" si="315"/>
        <v xml:space="preserve">  </v>
      </c>
      <c r="BP359" s="825">
        <f t="shared" si="325"/>
        <v>0.73658115029573124</v>
      </c>
      <c r="BQ359" s="7">
        <v>92.895114749776056</v>
      </c>
      <c r="BR359" s="141"/>
      <c r="BS359" s="161"/>
      <c r="BT359" s="818" t="str">
        <f t="shared" si="316"/>
        <v xml:space="preserve">  </v>
      </c>
      <c r="BU359" s="90">
        <v>139.34267212466406</v>
      </c>
      <c r="BV359" s="141"/>
      <c r="BW359" s="161"/>
      <c r="BX359" s="643" t="str">
        <f t="shared" si="317"/>
        <v xml:space="preserve">  </v>
      </c>
      <c r="BY359" s="85">
        <v>0.6219936045930422</v>
      </c>
      <c r="BZ359" s="141"/>
      <c r="CA359" s="141"/>
      <c r="CB359" s="197" t="s">
        <v>1132</v>
      </c>
      <c r="CC359" s="643" t="str">
        <f t="shared" si="318"/>
        <v>E, &lt;RL</v>
      </c>
      <c r="CD359" s="199">
        <v>0.95165021502735458</v>
      </c>
      <c r="CE359" s="199"/>
      <c r="CF359" s="197" t="s">
        <v>1132</v>
      </c>
      <c r="CG359" s="818" t="str">
        <f t="shared" si="319"/>
        <v xml:space="preserve">  </v>
      </c>
      <c r="CH359" s="781">
        <f t="shared" si="327"/>
        <v>0.66956546236952863</v>
      </c>
      <c r="CI359" s="5">
        <v>4.3089046833335356</v>
      </c>
      <c r="CJ359" s="141"/>
      <c r="CK359" s="141" t="s">
        <v>602</v>
      </c>
      <c r="CL359" s="643" t="str">
        <f t="shared" si="320"/>
        <v xml:space="preserve">  </v>
      </c>
      <c r="CM359" s="5">
        <v>6.2870836515912067</v>
      </c>
      <c r="CN359" s="141"/>
      <c r="CO359" s="141"/>
      <c r="CP359" s="818" t="str">
        <f t="shared" si="321"/>
        <v xml:space="preserve">  </v>
      </c>
      <c r="CQ359" s="154">
        <f t="shared" si="328"/>
        <v>4.6384620923716797</v>
      </c>
      <c r="CR359" s="87">
        <f t="shared" si="329"/>
        <v>4.5119585807615463</v>
      </c>
      <c r="CS359" s="141"/>
    </row>
    <row r="360" spans="1:97" ht="15" x14ac:dyDescent="0.25">
      <c r="A360" s="906" t="s">
        <v>2426</v>
      </c>
      <c r="B360" s="425" t="s">
        <v>1532</v>
      </c>
      <c r="C360" s="219" t="s">
        <v>599</v>
      </c>
      <c r="D360" s="219">
        <v>9</v>
      </c>
      <c r="E360" s="471">
        <v>1601507</v>
      </c>
      <c r="F360" s="472">
        <v>1</v>
      </c>
      <c r="G360" s="419">
        <v>11451800</v>
      </c>
      <c r="H360" s="419">
        <v>201601191730</v>
      </c>
      <c r="I360" s="419" t="s">
        <v>672</v>
      </c>
      <c r="J360" s="419"/>
      <c r="K360" s="926" t="s">
        <v>1691</v>
      </c>
      <c r="L360" s="413" t="s">
        <v>1692</v>
      </c>
      <c r="M360" s="219" t="s">
        <v>1055</v>
      </c>
      <c r="N360" s="219"/>
      <c r="O360" s="219"/>
      <c r="P360" s="332">
        <v>42388</v>
      </c>
      <c r="Q360" s="326">
        <v>0.72916666666666663</v>
      </c>
      <c r="R360" s="219" t="s">
        <v>1101</v>
      </c>
      <c r="S360" s="535" t="s">
        <v>1101</v>
      </c>
      <c r="T360" s="239">
        <v>130.69999999999999</v>
      </c>
      <c r="U360" s="492">
        <v>168.1</v>
      </c>
      <c r="V360" s="136">
        <v>37.400000000000006</v>
      </c>
      <c r="W360" s="9">
        <v>18</v>
      </c>
      <c r="X360" s="8">
        <v>2077.7777777777783</v>
      </c>
      <c r="Y360" s="643" t="str">
        <f t="shared" si="308"/>
        <v xml:space="preserve">  </v>
      </c>
      <c r="Z360" s="535" t="s">
        <v>1101</v>
      </c>
      <c r="AA360" s="556">
        <v>124.8</v>
      </c>
      <c r="AB360" s="492">
        <v>164.70000000000002</v>
      </c>
      <c r="AC360" s="535">
        <v>39.90000000000002</v>
      </c>
      <c r="AD360" s="136">
        <v>16</v>
      </c>
      <c r="AE360" s="136">
        <v>2493.7500000000014</v>
      </c>
      <c r="AF360" s="643" t="str">
        <f t="shared" si="309"/>
        <v xml:space="preserve">  </v>
      </c>
      <c r="AG360" s="535" t="s">
        <v>1101</v>
      </c>
      <c r="AH360" s="136">
        <v>133.5</v>
      </c>
      <c r="AI360" s="559">
        <v>169.8</v>
      </c>
      <c r="AJ360" s="535">
        <v>36.300000000000011</v>
      </c>
      <c r="AK360" s="535">
        <v>20</v>
      </c>
      <c r="AL360" s="136">
        <v>1815.0000000000005</v>
      </c>
      <c r="AM360" s="643" t="str">
        <f t="shared" si="307"/>
        <v xml:space="preserve">  </v>
      </c>
      <c r="AN360" s="136">
        <v>2128.8425925925931</v>
      </c>
      <c r="AO360" s="136">
        <v>342.24421413524891</v>
      </c>
      <c r="AP360" s="136">
        <v>16.07653921084178</v>
      </c>
      <c r="AQ360" s="535">
        <v>3</v>
      </c>
      <c r="AR360" s="643" t="str">
        <f t="shared" si="310"/>
        <v xml:space="preserve">  </v>
      </c>
      <c r="AS360" s="535"/>
      <c r="AT360" s="86" t="s">
        <v>191</v>
      </c>
      <c r="AU360" s="86" t="s">
        <v>191</v>
      </c>
      <c r="AV360" s="86" t="s">
        <v>191</v>
      </c>
      <c r="AW360" s="161" t="str">
        <f t="shared" si="326"/>
        <v xml:space="preserve">  </v>
      </c>
      <c r="AX360" s="643" t="str">
        <f t="shared" si="311"/>
        <v xml:space="preserve">  </v>
      </c>
      <c r="AY360" s="86" t="s">
        <v>191</v>
      </c>
      <c r="AZ360" s="86" t="s">
        <v>191</v>
      </c>
      <c r="BA360" s="86" t="s">
        <v>191</v>
      </c>
      <c r="BB360" s="161"/>
      <c r="BC360" s="643" t="str">
        <f t="shared" si="312"/>
        <v xml:space="preserve">  </v>
      </c>
      <c r="BD360" s="801" t="s">
        <v>191</v>
      </c>
      <c r="BE360" s="141" t="s">
        <v>1101</v>
      </c>
      <c r="BF360" s="85">
        <v>5.3172736261392135</v>
      </c>
      <c r="BG360" s="85"/>
      <c r="BH360" s="161"/>
      <c r="BI360" s="643" t="str">
        <f t="shared" si="313"/>
        <v xml:space="preserve">  </v>
      </c>
      <c r="BJ360" s="141" t="s">
        <v>1101</v>
      </c>
      <c r="BK360" s="199">
        <v>2.5982411255266829E-2</v>
      </c>
      <c r="BL360" s="199"/>
      <c r="BM360" s="141"/>
      <c r="BN360" s="818" t="str">
        <f t="shared" si="314"/>
        <v xml:space="preserve">  </v>
      </c>
      <c r="BO360" s="942" t="str">
        <f t="shared" si="315"/>
        <v>E, &lt;RL</v>
      </c>
      <c r="BP360" s="825">
        <f t="shared" si="325"/>
        <v>0.4886416062460987</v>
      </c>
      <c r="BQ360" s="7">
        <v>91.372642504155806</v>
      </c>
      <c r="BR360" s="141"/>
      <c r="BS360" s="161"/>
      <c r="BT360" s="818" t="str">
        <f t="shared" si="316"/>
        <v xml:space="preserve">  </v>
      </c>
      <c r="BU360" s="90">
        <v>189.85204609196822</v>
      </c>
      <c r="BV360" s="141"/>
      <c r="BW360" s="161"/>
      <c r="BX360" s="643" t="str">
        <f t="shared" si="317"/>
        <v xml:space="preserve">  </v>
      </c>
      <c r="BY360" s="85">
        <v>0.58276508167154129</v>
      </c>
      <c r="BZ360" s="141"/>
      <c r="CA360" s="141"/>
      <c r="CB360" s="197" t="s">
        <v>1132</v>
      </c>
      <c r="CC360" s="643" t="str">
        <f t="shared" si="318"/>
        <v>&lt;MDL</v>
      </c>
      <c r="CD360" s="199">
        <v>1.453270422418407</v>
      </c>
      <c r="CE360" s="199"/>
      <c r="CF360" s="197" t="s">
        <v>1132</v>
      </c>
      <c r="CG360" s="818" t="str">
        <f t="shared" si="319"/>
        <v xml:space="preserve">  </v>
      </c>
      <c r="CH360" s="907" t="s">
        <v>2618</v>
      </c>
      <c r="CI360" s="5">
        <v>3.7999712930102896</v>
      </c>
      <c r="CJ360" s="141"/>
      <c r="CK360" s="141" t="s">
        <v>602</v>
      </c>
      <c r="CL360" s="643" t="str">
        <f t="shared" si="320"/>
        <v xml:space="preserve">  </v>
      </c>
      <c r="CM360" s="5">
        <v>6.8969478968136775</v>
      </c>
      <c r="CN360" s="141"/>
      <c r="CO360" s="141"/>
      <c r="CP360" s="818" t="str">
        <f t="shared" si="321"/>
        <v xml:space="preserve">  </v>
      </c>
      <c r="CQ360" s="154">
        <f t="shared" si="328"/>
        <v>4.1587626108519942</v>
      </c>
      <c r="CR360" s="87">
        <f t="shared" si="329"/>
        <v>3.6328014571265959</v>
      </c>
      <c r="CS360" s="141"/>
    </row>
    <row r="361" spans="1:97" ht="15" x14ac:dyDescent="0.25">
      <c r="A361" s="906" t="s">
        <v>2427</v>
      </c>
      <c r="B361" s="425" t="s">
        <v>1533</v>
      </c>
      <c r="C361" s="219" t="s">
        <v>599</v>
      </c>
      <c r="D361" s="219">
        <v>9</v>
      </c>
      <c r="E361" s="471">
        <v>1601506</v>
      </c>
      <c r="F361" s="472">
        <v>1</v>
      </c>
      <c r="G361" s="419">
        <v>11451800</v>
      </c>
      <c r="H361" s="419">
        <v>201601201440</v>
      </c>
      <c r="I361" s="419" t="s">
        <v>672</v>
      </c>
      <c r="J361" s="419"/>
      <c r="K361" s="926" t="s">
        <v>1691</v>
      </c>
      <c r="L361" s="413" t="s">
        <v>1692</v>
      </c>
      <c r="M361" s="219" t="s">
        <v>1055</v>
      </c>
      <c r="N361" s="219"/>
      <c r="O361" s="219"/>
      <c r="P361" s="332">
        <v>42389</v>
      </c>
      <c r="Q361" s="326">
        <v>0.61111111111111105</v>
      </c>
      <c r="R361" s="219" t="s">
        <v>1102</v>
      </c>
      <c r="S361" s="535" t="s">
        <v>1102</v>
      </c>
      <c r="T361" s="239">
        <v>126.9</v>
      </c>
      <c r="U361" s="492">
        <v>147.10000000000002</v>
      </c>
      <c r="V361" s="136">
        <v>20.200000000000017</v>
      </c>
      <c r="W361" s="9">
        <v>86</v>
      </c>
      <c r="X361" s="8">
        <v>234.88372093023278</v>
      </c>
      <c r="Y361" s="643" t="str">
        <f t="shared" si="308"/>
        <v xml:space="preserve">  </v>
      </c>
      <c r="Z361" s="535" t="s">
        <v>1102</v>
      </c>
      <c r="AA361" s="556">
        <v>131.5</v>
      </c>
      <c r="AB361" s="492">
        <v>150.79999999999998</v>
      </c>
      <c r="AC361" s="535">
        <v>19.299999999999983</v>
      </c>
      <c r="AD361" s="136">
        <v>82</v>
      </c>
      <c r="AE361" s="136">
        <v>235.36585365853637</v>
      </c>
      <c r="AF361" s="643" t="str">
        <f t="shared" si="309"/>
        <v xml:space="preserve">  </v>
      </c>
      <c r="AG361" s="535" t="s">
        <v>1102</v>
      </c>
      <c r="AH361" s="136">
        <v>133.1</v>
      </c>
      <c r="AI361" s="559">
        <v>157.1</v>
      </c>
      <c r="AJ361" s="535">
        <v>24</v>
      </c>
      <c r="AK361" s="535">
        <v>122</v>
      </c>
      <c r="AL361" s="136">
        <v>196.72131147540983</v>
      </c>
      <c r="AM361" s="643" t="str">
        <f t="shared" si="307"/>
        <v xml:space="preserve">  </v>
      </c>
      <c r="AN361" s="136">
        <v>222.32362868805967</v>
      </c>
      <c r="AO361" s="136">
        <v>22.173567552037824</v>
      </c>
      <c r="AP361" s="136">
        <v>9.9735541754535522</v>
      </c>
      <c r="AQ361" s="535">
        <v>3</v>
      </c>
      <c r="AR361" s="643" t="str">
        <f t="shared" si="310"/>
        <v xml:space="preserve">  </v>
      </c>
      <c r="AS361" s="535"/>
      <c r="AT361" s="86" t="s">
        <v>191</v>
      </c>
      <c r="AU361" s="86" t="s">
        <v>191</v>
      </c>
      <c r="AV361" s="86" t="s">
        <v>191</v>
      </c>
      <c r="AW361" s="161" t="str">
        <f t="shared" si="326"/>
        <v xml:space="preserve">  </v>
      </c>
      <c r="AX361" s="643" t="str">
        <f t="shared" si="311"/>
        <v xml:space="preserve">  </v>
      </c>
      <c r="AY361" s="86" t="s">
        <v>191</v>
      </c>
      <c r="AZ361" s="86" t="s">
        <v>191</v>
      </c>
      <c r="BA361" s="86" t="s">
        <v>191</v>
      </c>
      <c r="BB361" s="161"/>
      <c r="BC361" s="643" t="str">
        <f t="shared" si="312"/>
        <v xml:space="preserve">  </v>
      </c>
      <c r="BD361" s="801" t="s">
        <v>191</v>
      </c>
      <c r="BE361" s="141" t="s">
        <v>1102</v>
      </c>
      <c r="BF361" s="85">
        <v>8.9203438679542284</v>
      </c>
      <c r="BG361" s="85"/>
      <c r="BH361" s="161"/>
      <c r="BI361" s="643" t="str">
        <f t="shared" si="313"/>
        <v xml:space="preserve">  </v>
      </c>
      <c r="BJ361" s="141" t="s">
        <v>1102</v>
      </c>
      <c r="BK361" s="199">
        <v>5.7206997744938745E-2</v>
      </c>
      <c r="BL361" s="199"/>
      <c r="BM361" s="141"/>
      <c r="BN361" s="818" t="str">
        <f t="shared" si="314"/>
        <v xml:space="preserve">  </v>
      </c>
      <c r="BO361" s="942" t="str">
        <f t="shared" si="315"/>
        <v xml:space="preserve">  </v>
      </c>
      <c r="BP361" s="825">
        <f t="shared" si="325"/>
        <v>0.64130933282125224</v>
      </c>
      <c r="BQ361" s="7">
        <v>185.6222622184396</v>
      </c>
      <c r="BR361" s="141"/>
      <c r="BS361" s="161"/>
      <c r="BT361" s="818" t="str">
        <f t="shared" si="316"/>
        <v xml:space="preserve">  </v>
      </c>
      <c r="BU361" s="90">
        <v>43.599647637354458</v>
      </c>
      <c r="BV361" s="141"/>
      <c r="BW361" s="161"/>
      <c r="BX361" s="643" t="str">
        <f t="shared" si="317"/>
        <v xml:space="preserve">  </v>
      </c>
      <c r="BY361" s="85">
        <v>0.99603553710319004</v>
      </c>
      <c r="BZ361" s="141"/>
      <c r="CA361" s="141"/>
      <c r="CB361" s="197" t="s">
        <v>1132</v>
      </c>
      <c r="CC361" s="643" t="str">
        <f t="shared" si="318"/>
        <v xml:space="preserve">  </v>
      </c>
      <c r="CD361" s="199">
        <v>0.2344327544645311</v>
      </c>
      <c r="CE361" s="199"/>
      <c r="CF361" s="197" t="s">
        <v>1132</v>
      </c>
      <c r="CG361" s="818" t="str">
        <f t="shared" si="319"/>
        <v xml:space="preserve">  </v>
      </c>
      <c r="CH361" s="781">
        <f t="shared" si="327"/>
        <v>0.53659271533446729</v>
      </c>
      <c r="CI361" s="5">
        <v>4.4283681851126078</v>
      </c>
      <c r="CJ361" s="141"/>
      <c r="CK361" s="141" t="s">
        <v>602</v>
      </c>
      <c r="CL361" s="643" t="str">
        <f t="shared" si="320"/>
        <v xml:space="preserve">  </v>
      </c>
      <c r="CM361" s="5">
        <v>0.87115439707133269</v>
      </c>
      <c r="CN361" s="141"/>
      <c r="CO361" s="141"/>
      <c r="CP361" s="818" t="str">
        <f t="shared" si="321"/>
        <v xml:space="preserve">  </v>
      </c>
      <c r="CQ361" s="154">
        <f t="shared" si="328"/>
        <v>2.3856880808301542</v>
      </c>
      <c r="CR361" s="87">
        <f t="shared" si="329"/>
        <v>1.9980766916220716</v>
      </c>
      <c r="CS361" s="141"/>
    </row>
    <row r="362" spans="1:97" ht="30" x14ac:dyDescent="0.25">
      <c r="A362" s="906" t="s">
        <v>2428</v>
      </c>
      <c r="B362" s="425" t="s">
        <v>1534</v>
      </c>
      <c r="C362" s="219" t="s">
        <v>599</v>
      </c>
      <c r="D362" s="219">
        <v>9</v>
      </c>
      <c r="E362" s="471">
        <v>1601657</v>
      </c>
      <c r="F362" s="472">
        <v>1</v>
      </c>
      <c r="G362" s="419">
        <v>11452600</v>
      </c>
      <c r="H362" s="419">
        <v>201601181230</v>
      </c>
      <c r="I362" s="419" t="s">
        <v>672</v>
      </c>
      <c r="J362" s="419"/>
      <c r="K362" s="926" t="s">
        <v>2614</v>
      </c>
      <c r="L362" s="413" t="s">
        <v>1694</v>
      </c>
      <c r="M362" s="219" t="s">
        <v>1119</v>
      </c>
      <c r="N362" s="219"/>
      <c r="O362" s="219"/>
      <c r="P362" s="332">
        <v>42387</v>
      </c>
      <c r="Q362" s="326">
        <v>0.52083333333333337</v>
      </c>
      <c r="R362" s="219" t="s">
        <v>1103</v>
      </c>
      <c r="S362" s="535" t="s">
        <v>1103</v>
      </c>
      <c r="T362" s="239">
        <v>130.80000000000001</v>
      </c>
      <c r="U362" s="492">
        <v>150.60000000000002</v>
      </c>
      <c r="V362" s="136">
        <v>19.800000000000011</v>
      </c>
      <c r="W362" s="9">
        <v>94</v>
      </c>
      <c r="X362" s="8">
        <v>210.63829787234056</v>
      </c>
      <c r="Y362" s="643" t="str">
        <f t="shared" si="308"/>
        <v xml:space="preserve">  </v>
      </c>
      <c r="Z362" s="535" t="s">
        <v>1103</v>
      </c>
      <c r="AA362" s="556">
        <v>131.80000000000001</v>
      </c>
      <c r="AB362" s="492">
        <v>150.69999999999999</v>
      </c>
      <c r="AC362" s="535">
        <v>18.899999999999977</v>
      </c>
      <c r="AD362" s="136">
        <v>90</v>
      </c>
      <c r="AE362" s="136">
        <v>209.99999999999974</v>
      </c>
      <c r="AF362" s="643" t="str">
        <f t="shared" si="309"/>
        <v xml:space="preserve">  </v>
      </c>
      <c r="AG362" s="535" t="s">
        <v>1103</v>
      </c>
      <c r="AH362" s="136">
        <v>123.8</v>
      </c>
      <c r="AI362" s="559">
        <v>141.9</v>
      </c>
      <c r="AJ362" s="535">
        <v>18.100000000000009</v>
      </c>
      <c r="AK362" s="535">
        <v>84</v>
      </c>
      <c r="AL362" s="136">
        <v>215.47619047619057</v>
      </c>
      <c r="AM362" s="643" t="str">
        <f t="shared" si="307"/>
        <v xml:space="preserve">  </v>
      </c>
      <c r="AN362" s="136">
        <v>212.03816278284364</v>
      </c>
      <c r="AO362" s="136">
        <v>2.9944752225764173</v>
      </c>
      <c r="AP362" s="136">
        <v>1.4122340918616492</v>
      </c>
      <c r="AQ362" s="535">
        <v>3</v>
      </c>
      <c r="AR362" s="643" t="str">
        <f t="shared" si="310"/>
        <v xml:space="preserve">  </v>
      </c>
      <c r="AS362" s="535"/>
      <c r="AT362" s="86" t="s">
        <v>191</v>
      </c>
      <c r="AU362" s="86" t="s">
        <v>191</v>
      </c>
      <c r="AV362" s="86" t="s">
        <v>191</v>
      </c>
      <c r="AW362" s="161" t="str">
        <f t="shared" si="326"/>
        <v xml:space="preserve">  </v>
      </c>
      <c r="AX362" s="643" t="str">
        <f t="shared" si="311"/>
        <v xml:space="preserve">  </v>
      </c>
      <c r="AY362" s="86" t="s">
        <v>191</v>
      </c>
      <c r="AZ362" s="86" t="s">
        <v>191</v>
      </c>
      <c r="BA362" s="86" t="s">
        <v>191</v>
      </c>
      <c r="BB362" s="161"/>
      <c r="BC362" s="643" t="str">
        <f t="shared" si="312"/>
        <v xml:space="preserve">  </v>
      </c>
      <c r="BD362" s="801" t="s">
        <v>191</v>
      </c>
      <c r="BE362" s="141" t="s">
        <v>1103</v>
      </c>
      <c r="BF362" s="85">
        <v>5.6401934469152257</v>
      </c>
      <c r="BG362" s="85"/>
      <c r="BH362" s="161"/>
      <c r="BI362" s="643" t="str">
        <f t="shared" si="313"/>
        <v xml:space="preserve">  </v>
      </c>
      <c r="BJ362" s="141" t="s">
        <v>1103</v>
      </c>
      <c r="BK362" s="199">
        <v>4.5131179244968483E-2</v>
      </c>
      <c r="BL362" s="199"/>
      <c r="BM362" s="141"/>
      <c r="BN362" s="818" t="str">
        <f t="shared" si="314"/>
        <v xml:space="preserve">  </v>
      </c>
      <c r="BO362" s="942" t="str">
        <f t="shared" si="315"/>
        <v xml:space="preserve">  </v>
      </c>
      <c r="BP362" s="825">
        <f t="shared" si="325"/>
        <v>0.8001707684273125</v>
      </c>
      <c r="BQ362" s="7">
        <v>375.84453493613006</v>
      </c>
      <c r="BR362" s="141"/>
      <c r="BS362" s="161"/>
      <c r="BT362" s="818" t="str">
        <f t="shared" si="316"/>
        <v xml:space="preserve">  </v>
      </c>
      <c r="BU362" s="90">
        <v>79.167253103567873</v>
      </c>
      <c r="BV362" s="141"/>
      <c r="BW362" s="161"/>
      <c r="BX362" s="643" t="str">
        <f t="shared" si="317"/>
        <v xml:space="preserve">  </v>
      </c>
      <c r="BY362" s="85">
        <v>1.1612002051234096</v>
      </c>
      <c r="BZ362" s="85">
        <v>2.9606414554695482E-2</v>
      </c>
      <c r="CA362" s="141"/>
      <c r="CB362" s="197" t="s">
        <v>1132</v>
      </c>
      <c r="CC362" s="643" t="str">
        <f t="shared" si="318"/>
        <v xml:space="preserve">  </v>
      </c>
      <c r="CD362" s="199">
        <v>0.24385204307591601</v>
      </c>
      <c r="CE362" s="199">
        <v>6.2173470564860639E-3</v>
      </c>
      <c r="CF362" s="197" t="s">
        <v>1132</v>
      </c>
      <c r="CG362" s="818" t="str">
        <f t="shared" si="319"/>
        <v xml:space="preserve">  </v>
      </c>
      <c r="CH362" s="781">
        <f t="shared" si="327"/>
        <v>0.30895758676409668</v>
      </c>
      <c r="CI362" s="5">
        <v>7.2044922630725825</v>
      </c>
      <c r="CJ362" s="141"/>
      <c r="CK362" s="141" t="s">
        <v>602</v>
      </c>
      <c r="CL362" s="643" t="str">
        <f t="shared" si="320"/>
        <v xml:space="preserve">  </v>
      </c>
      <c r="CM362" s="5">
        <v>1.5523965471620691</v>
      </c>
      <c r="CN362" s="141"/>
      <c r="CO362" s="141"/>
      <c r="CP362" s="818" t="str">
        <f t="shared" si="321"/>
        <v xml:space="preserve">  </v>
      </c>
      <c r="CQ362" s="154">
        <f t="shared" si="328"/>
        <v>1.9168809423547675</v>
      </c>
      <c r="CR362" s="87">
        <f t="shared" si="329"/>
        <v>1.9609074286450219</v>
      </c>
      <c r="CS362" s="141"/>
    </row>
    <row r="363" spans="1:97" ht="30" x14ac:dyDescent="0.25">
      <c r="A363" s="906" t="s">
        <v>2429</v>
      </c>
      <c r="B363" s="425" t="s">
        <v>1535</v>
      </c>
      <c r="C363" s="219" t="s">
        <v>599</v>
      </c>
      <c r="D363" s="219">
        <v>9</v>
      </c>
      <c r="E363" s="471">
        <v>1601656</v>
      </c>
      <c r="F363" s="472">
        <v>1</v>
      </c>
      <c r="G363" s="419">
        <v>11452600</v>
      </c>
      <c r="H363" s="419">
        <v>201601181540</v>
      </c>
      <c r="I363" s="419" t="s">
        <v>672</v>
      </c>
      <c r="J363" s="419"/>
      <c r="K363" s="926" t="s">
        <v>2614</v>
      </c>
      <c r="L363" s="413" t="s">
        <v>1694</v>
      </c>
      <c r="M363" s="219" t="s">
        <v>1119</v>
      </c>
      <c r="N363" s="219"/>
      <c r="O363" s="219"/>
      <c r="P363" s="332">
        <v>42387</v>
      </c>
      <c r="Q363" s="326">
        <v>0.65277777777777779</v>
      </c>
      <c r="R363" s="219" t="s">
        <v>1104</v>
      </c>
      <c r="S363" s="535" t="s">
        <v>1104</v>
      </c>
      <c r="T363" s="239">
        <v>123.9</v>
      </c>
      <c r="U363" s="492">
        <v>153.9</v>
      </c>
      <c r="V363" s="136">
        <v>30</v>
      </c>
      <c r="W363" s="9">
        <v>92</v>
      </c>
      <c r="X363" s="8">
        <v>326.08695652173913</v>
      </c>
      <c r="Y363" s="643" t="str">
        <f t="shared" si="308"/>
        <v xml:space="preserve">  </v>
      </c>
      <c r="Z363" s="535" t="s">
        <v>1104</v>
      </c>
      <c r="AA363" s="556">
        <v>127</v>
      </c>
      <c r="AB363" s="492">
        <v>161.20000000000002</v>
      </c>
      <c r="AC363" s="535">
        <v>34.200000000000017</v>
      </c>
      <c r="AD363" s="136">
        <v>104</v>
      </c>
      <c r="AE363" s="136">
        <v>328.84615384615404</v>
      </c>
      <c r="AF363" s="643" t="str">
        <f t="shared" si="309"/>
        <v xml:space="preserve">  </v>
      </c>
      <c r="AG363" s="535" t="s">
        <v>1104</v>
      </c>
      <c r="AH363" s="136">
        <v>123.1</v>
      </c>
      <c r="AI363" s="559">
        <v>150.10000000000002</v>
      </c>
      <c r="AJ363" s="535">
        <v>27.000000000000028</v>
      </c>
      <c r="AK363" s="535">
        <v>84</v>
      </c>
      <c r="AL363" s="136">
        <v>321.42857142857173</v>
      </c>
      <c r="AM363" s="643" t="str">
        <f t="shared" si="307"/>
        <v xml:space="preserve">  </v>
      </c>
      <c r="AN363" s="136">
        <v>325.45389393215493</v>
      </c>
      <c r="AO363" s="136">
        <v>3.749094345592654</v>
      </c>
      <c r="AP363" s="136">
        <v>1.1519586692590629</v>
      </c>
      <c r="AQ363" s="535">
        <v>3</v>
      </c>
      <c r="AR363" s="643" t="str">
        <f t="shared" si="310"/>
        <v xml:space="preserve">  </v>
      </c>
      <c r="AS363" s="535"/>
      <c r="AT363" s="86" t="s">
        <v>191</v>
      </c>
      <c r="AU363" s="86" t="s">
        <v>191</v>
      </c>
      <c r="AV363" s="86" t="s">
        <v>191</v>
      </c>
      <c r="AW363" s="161" t="str">
        <f t="shared" si="326"/>
        <v xml:space="preserve">  </v>
      </c>
      <c r="AX363" s="643" t="str">
        <f t="shared" si="311"/>
        <v xml:space="preserve">  </v>
      </c>
      <c r="AY363" s="86" t="s">
        <v>191</v>
      </c>
      <c r="AZ363" s="86" t="s">
        <v>191</v>
      </c>
      <c r="BA363" s="86" t="s">
        <v>191</v>
      </c>
      <c r="BB363" s="161"/>
      <c r="BC363" s="643" t="str">
        <f t="shared" si="312"/>
        <v xml:space="preserve">  </v>
      </c>
      <c r="BD363" s="801" t="s">
        <v>191</v>
      </c>
      <c r="BE363" s="141" t="s">
        <v>1104</v>
      </c>
      <c r="BF363" s="85">
        <v>8.3273456708770137</v>
      </c>
      <c r="BG363" s="85"/>
      <c r="BH363" s="161"/>
      <c r="BI363" s="643" t="str">
        <f t="shared" si="313"/>
        <v xml:space="preserve">  </v>
      </c>
      <c r="BJ363" s="141" t="s">
        <v>1104</v>
      </c>
      <c r="BK363" s="199">
        <v>4.9415842423019385E-2</v>
      </c>
      <c r="BL363" s="199"/>
      <c r="BM363" s="141"/>
      <c r="BN363" s="818" t="str">
        <f t="shared" si="314"/>
        <v xml:space="preserve">  </v>
      </c>
      <c r="BO363" s="942" t="str">
        <f t="shared" si="315"/>
        <v xml:space="preserve">  </v>
      </c>
      <c r="BP363" s="825">
        <f t="shared" si="325"/>
        <v>0.59341649039309119</v>
      </c>
      <c r="BQ363" s="7">
        <v>122.71529180216559</v>
      </c>
      <c r="BR363" s="141"/>
      <c r="BS363" s="161"/>
      <c r="BT363" s="818" t="str">
        <f t="shared" si="316"/>
        <v xml:space="preserve">  </v>
      </c>
      <c r="BU363" s="90">
        <v>40.015856022445305</v>
      </c>
      <c r="BV363" s="141"/>
      <c r="BW363" s="161"/>
      <c r="BX363" s="643" t="str">
        <f t="shared" si="317"/>
        <v xml:space="preserve">  </v>
      </c>
      <c r="BY363" s="85">
        <v>1.046388842823696</v>
      </c>
      <c r="BZ363" s="141"/>
      <c r="CA363" s="141"/>
      <c r="CB363" s="197" t="s">
        <v>1132</v>
      </c>
      <c r="CC363" s="643" t="str">
        <f t="shared" si="318"/>
        <v xml:space="preserve">  </v>
      </c>
      <c r="CD363" s="199">
        <v>0.34410094639010008</v>
      </c>
      <c r="CE363" s="199"/>
      <c r="CF363" s="197" t="s">
        <v>1132</v>
      </c>
      <c r="CG363" s="818" t="str">
        <f t="shared" si="319"/>
        <v xml:space="preserve">  </v>
      </c>
      <c r="CH363" s="781">
        <f t="shared" si="327"/>
        <v>0.85269637341581095</v>
      </c>
      <c r="CI363" s="5">
        <v>7.3422274716130156</v>
      </c>
      <c r="CJ363" s="141"/>
      <c r="CK363" s="141" t="s">
        <v>602</v>
      </c>
      <c r="CL363" s="643" t="str">
        <f t="shared" si="320"/>
        <v xml:space="preserve">  </v>
      </c>
      <c r="CM363" s="5">
        <v>2.3600016873041856</v>
      </c>
      <c r="CN363" s="141"/>
      <c r="CO363" s="141"/>
      <c r="CP363" s="818" t="str">
        <f t="shared" si="321"/>
        <v xml:space="preserve">  </v>
      </c>
      <c r="CQ363" s="154">
        <f t="shared" si="328"/>
        <v>5.9831398057951279</v>
      </c>
      <c r="CR363" s="87">
        <f t="shared" si="329"/>
        <v>5.8976663799980598</v>
      </c>
      <c r="CS363" s="141"/>
    </row>
    <row r="364" spans="1:97" ht="30" x14ac:dyDescent="0.25">
      <c r="A364" s="906" t="s">
        <v>2430</v>
      </c>
      <c r="B364" s="425" t="s">
        <v>1536</v>
      </c>
      <c r="C364" s="219" t="s">
        <v>599</v>
      </c>
      <c r="D364" s="219">
        <v>9</v>
      </c>
      <c r="E364" s="471">
        <v>1601655</v>
      </c>
      <c r="F364" s="472">
        <v>1</v>
      </c>
      <c r="G364" s="419">
        <v>11452600</v>
      </c>
      <c r="H364" s="419">
        <v>201601191040</v>
      </c>
      <c r="I364" s="419" t="s">
        <v>672</v>
      </c>
      <c r="J364" s="419"/>
      <c r="K364" s="926" t="s">
        <v>2614</v>
      </c>
      <c r="L364" s="413" t="s">
        <v>1694</v>
      </c>
      <c r="M364" s="219" t="s">
        <v>1119</v>
      </c>
      <c r="N364" s="219"/>
      <c r="O364" s="219"/>
      <c r="P364" s="332">
        <v>42388</v>
      </c>
      <c r="Q364" s="326">
        <v>0.44444444444444442</v>
      </c>
      <c r="R364" s="219" t="s">
        <v>1105</v>
      </c>
      <c r="S364" s="535" t="s">
        <v>1105</v>
      </c>
      <c r="T364" s="239">
        <v>126.8</v>
      </c>
      <c r="U364" s="492">
        <v>164.3</v>
      </c>
      <c r="V364" s="136">
        <v>37.500000000000014</v>
      </c>
      <c r="W364" s="9">
        <v>52</v>
      </c>
      <c r="X364" s="8">
        <v>721.15384615384642</v>
      </c>
      <c r="Y364" s="643" t="str">
        <f t="shared" si="308"/>
        <v xml:space="preserve">  </v>
      </c>
      <c r="Z364" s="535" t="s">
        <v>1105</v>
      </c>
      <c r="AA364" s="556">
        <v>125.6</v>
      </c>
      <c r="AB364" s="492">
        <v>161.39999999999998</v>
      </c>
      <c r="AC364" s="535">
        <v>35.799999999999983</v>
      </c>
      <c r="AD364" s="136">
        <v>52</v>
      </c>
      <c r="AE364" s="136">
        <v>688.46153846153811</v>
      </c>
      <c r="AF364" s="643" t="str">
        <f t="shared" si="309"/>
        <v xml:space="preserve">  </v>
      </c>
      <c r="AG364" s="535" t="s">
        <v>1105</v>
      </c>
      <c r="AH364" s="136">
        <v>123.8</v>
      </c>
      <c r="AI364" s="559">
        <v>168.2</v>
      </c>
      <c r="AJ364" s="535">
        <v>44.399999999999991</v>
      </c>
      <c r="AK364" s="535">
        <v>62</v>
      </c>
      <c r="AL364" s="136">
        <v>716.1290322580644</v>
      </c>
      <c r="AM364" s="643" t="str">
        <f t="shared" si="307"/>
        <v xml:space="preserve">  </v>
      </c>
      <c r="AN364" s="136">
        <v>708.58147229114968</v>
      </c>
      <c r="AO364" s="136">
        <v>17.604573032390501</v>
      </c>
      <c r="AP364" s="136">
        <v>2.4844811388402976</v>
      </c>
      <c r="AQ364" s="535">
        <v>3</v>
      </c>
      <c r="AR364" s="643" t="str">
        <f t="shared" si="310"/>
        <v xml:space="preserve">  </v>
      </c>
      <c r="AS364" s="535"/>
      <c r="AT364" s="86" t="s">
        <v>191</v>
      </c>
      <c r="AU364" s="86" t="s">
        <v>191</v>
      </c>
      <c r="AV364" s="86" t="s">
        <v>191</v>
      </c>
      <c r="AW364" s="161" t="str">
        <f t="shared" si="326"/>
        <v xml:space="preserve">  </v>
      </c>
      <c r="AX364" s="643" t="str">
        <f t="shared" si="311"/>
        <v xml:space="preserve">  </v>
      </c>
      <c r="AY364" s="86" t="s">
        <v>191</v>
      </c>
      <c r="AZ364" s="86" t="s">
        <v>191</v>
      </c>
      <c r="BA364" s="86" t="s">
        <v>191</v>
      </c>
      <c r="BB364" s="161"/>
      <c r="BC364" s="643" t="str">
        <f t="shared" si="312"/>
        <v xml:space="preserve">  </v>
      </c>
      <c r="BD364" s="801" t="s">
        <v>191</v>
      </c>
      <c r="BE364" s="141" t="s">
        <v>1105</v>
      </c>
      <c r="BF364" s="85">
        <v>7.3009945241885692</v>
      </c>
      <c r="BG364" s="85"/>
      <c r="BH364" s="161"/>
      <c r="BI364" s="643" t="str">
        <f t="shared" si="313"/>
        <v xml:space="preserve">  </v>
      </c>
      <c r="BJ364" s="141" t="s">
        <v>1105</v>
      </c>
      <c r="BK364" s="199">
        <v>5.9308144188512421E-2</v>
      </c>
      <c r="BL364" s="199"/>
      <c r="BM364" s="141"/>
      <c r="BN364" s="818" t="str">
        <f t="shared" si="314"/>
        <v xml:space="preserve">  </v>
      </c>
      <c r="BO364" s="942" t="str">
        <f t="shared" si="315"/>
        <v xml:space="preserve">  </v>
      </c>
      <c r="BP364" s="825">
        <f t="shared" si="325"/>
        <v>0.812329662651047</v>
      </c>
      <c r="BQ364" s="7">
        <v>232.48953771128339</v>
      </c>
      <c r="BR364" s="141"/>
      <c r="BS364" s="161"/>
      <c r="BT364" s="818" t="str">
        <f t="shared" si="316"/>
        <v xml:space="preserve">  </v>
      </c>
      <c r="BU364" s="90">
        <v>167.66072431102174</v>
      </c>
      <c r="BV364" s="141"/>
      <c r="BW364" s="161"/>
      <c r="BX364" s="643" t="str">
        <f t="shared" si="317"/>
        <v xml:space="preserve">  </v>
      </c>
      <c r="BY364" s="85">
        <v>1.2121936095449539</v>
      </c>
      <c r="BZ364" s="141"/>
      <c r="CA364" s="141"/>
      <c r="CB364" s="197" t="s">
        <v>1132</v>
      </c>
      <c r="CC364" s="643" t="str">
        <f t="shared" si="318"/>
        <v xml:space="preserve">  </v>
      </c>
      <c r="CD364" s="199">
        <v>0.83454867734056437</v>
      </c>
      <c r="CE364" s="199"/>
      <c r="CF364" s="197" t="s">
        <v>1132</v>
      </c>
      <c r="CG364" s="818" t="str">
        <f t="shared" si="319"/>
        <v xml:space="preserve">  </v>
      </c>
      <c r="CH364" s="781">
        <f t="shared" si="327"/>
        <v>0.52139705789699398</v>
      </c>
      <c r="CI364" s="5">
        <v>4.9062618573798886</v>
      </c>
      <c r="CJ364" s="141"/>
      <c r="CK364" s="141" t="s">
        <v>602</v>
      </c>
      <c r="CL364" s="643" t="str">
        <f t="shared" si="320"/>
        <v xml:space="preserve">  </v>
      </c>
      <c r="CM364" s="5">
        <v>3.5135165559301131</v>
      </c>
      <c r="CN364" s="141"/>
      <c r="CO364" s="141"/>
      <c r="CP364" s="818" t="str">
        <f t="shared" si="321"/>
        <v xml:space="preserve">  </v>
      </c>
      <c r="CQ364" s="154">
        <f t="shared" si="328"/>
        <v>2.110315115974259</v>
      </c>
      <c r="CR364" s="87">
        <f t="shared" si="329"/>
        <v>2.0956109848435984</v>
      </c>
      <c r="CS364" s="141"/>
    </row>
    <row r="365" spans="1:97" ht="30" x14ac:dyDescent="0.25">
      <c r="A365" s="906" t="s">
        <v>2431</v>
      </c>
      <c r="B365" s="425" t="s">
        <v>1537</v>
      </c>
      <c r="C365" s="219" t="s">
        <v>599</v>
      </c>
      <c r="D365" s="219">
        <v>9</v>
      </c>
      <c r="E365" s="471">
        <v>1601654</v>
      </c>
      <c r="F365" s="472">
        <v>1</v>
      </c>
      <c r="G365" s="419">
        <v>11452600</v>
      </c>
      <c r="H365" s="419">
        <v>201601201110</v>
      </c>
      <c r="I365" s="419" t="s">
        <v>672</v>
      </c>
      <c r="J365" s="419"/>
      <c r="K365" s="926" t="s">
        <v>2614</v>
      </c>
      <c r="L365" s="413" t="s">
        <v>1694</v>
      </c>
      <c r="M365" s="219" t="s">
        <v>1119</v>
      </c>
      <c r="N365" s="219"/>
      <c r="O365" s="219"/>
      <c r="P365" s="332">
        <v>42389</v>
      </c>
      <c r="Q365" s="326">
        <v>0.46527777777777773</v>
      </c>
      <c r="R365" s="219" t="s">
        <v>1106</v>
      </c>
      <c r="S365" s="535" t="s">
        <v>1106</v>
      </c>
      <c r="T365" s="239">
        <v>132.4</v>
      </c>
      <c r="U365" s="492">
        <v>191.1</v>
      </c>
      <c r="V365" s="136">
        <v>58.699999999999989</v>
      </c>
      <c r="W365" s="9">
        <v>70</v>
      </c>
      <c r="X365" s="8">
        <v>838.57142857142833</v>
      </c>
      <c r="Y365" s="643" t="str">
        <f t="shared" si="308"/>
        <v xml:space="preserve">  </v>
      </c>
      <c r="Z365" s="535" t="s">
        <v>1106</v>
      </c>
      <c r="AA365" s="556">
        <v>122.4</v>
      </c>
      <c r="AB365" s="492">
        <v>193.70000000000002</v>
      </c>
      <c r="AC365" s="535">
        <v>71.300000000000011</v>
      </c>
      <c r="AD365" s="136">
        <v>58</v>
      </c>
      <c r="AE365" s="136">
        <v>1229.3103448275863</v>
      </c>
      <c r="AF365" s="643" t="str">
        <f t="shared" si="309"/>
        <v xml:space="preserve">  </v>
      </c>
      <c r="AG365" s="535" t="s">
        <v>1106</v>
      </c>
      <c r="AH365" s="136">
        <v>123.8</v>
      </c>
      <c r="AI365" s="559">
        <v>182.9</v>
      </c>
      <c r="AJ365" s="535">
        <v>59.100000000000009</v>
      </c>
      <c r="AK365" s="535">
        <v>58</v>
      </c>
      <c r="AL365" s="136">
        <v>1018.9655172413794</v>
      </c>
      <c r="AM365" s="643" t="str">
        <f t="shared" si="307"/>
        <v xml:space="preserve">  </v>
      </c>
      <c r="AN365" s="136">
        <v>1028.9490968801313</v>
      </c>
      <c r="AO365" s="136">
        <v>195.56067873184864</v>
      </c>
      <c r="AP365" s="136">
        <v>19.005865239087793</v>
      </c>
      <c r="AQ365" s="535">
        <v>3</v>
      </c>
      <c r="AR365" s="643" t="str">
        <f t="shared" si="310"/>
        <v xml:space="preserve">  </v>
      </c>
      <c r="AS365" s="535"/>
      <c r="AT365" s="86" t="s">
        <v>191</v>
      </c>
      <c r="AU365" s="86" t="s">
        <v>191</v>
      </c>
      <c r="AV365" s="86" t="s">
        <v>191</v>
      </c>
      <c r="AW365" s="161" t="str">
        <f t="shared" si="326"/>
        <v xml:space="preserve">  </v>
      </c>
      <c r="AX365" s="643" t="str">
        <f t="shared" si="311"/>
        <v xml:space="preserve">  </v>
      </c>
      <c r="AY365" s="86" t="s">
        <v>191</v>
      </c>
      <c r="AZ365" s="86" t="s">
        <v>191</v>
      </c>
      <c r="BA365" s="86" t="s">
        <v>191</v>
      </c>
      <c r="BB365" s="161"/>
      <c r="BC365" s="643" t="str">
        <f t="shared" si="312"/>
        <v xml:space="preserve">  </v>
      </c>
      <c r="BD365" s="801" t="s">
        <v>191</v>
      </c>
      <c r="BE365" s="141" t="s">
        <v>1106</v>
      </c>
      <c r="BF365" s="85">
        <v>4.0542091328757612</v>
      </c>
      <c r="BG365" s="85"/>
      <c r="BH365" s="161"/>
      <c r="BI365" s="643" t="str">
        <f t="shared" si="313"/>
        <v xml:space="preserve">  </v>
      </c>
      <c r="BJ365" s="141" t="s">
        <v>1106</v>
      </c>
      <c r="BK365" s="199">
        <v>3.0015681840332226E-2</v>
      </c>
      <c r="BL365" s="199"/>
      <c r="BM365" s="141"/>
      <c r="BN365" s="818" t="str">
        <f t="shared" si="314"/>
        <v xml:space="preserve">  </v>
      </c>
      <c r="BO365" s="942" t="str">
        <f t="shared" si="315"/>
        <v xml:space="preserve">  </v>
      </c>
      <c r="BP365" s="825">
        <f t="shared" si="325"/>
        <v>0.7403584979603971</v>
      </c>
      <c r="BQ365" s="7">
        <v>197.86645541225167</v>
      </c>
      <c r="BR365" s="141"/>
      <c r="BS365" s="161"/>
      <c r="BT365" s="818" t="str">
        <f t="shared" si="316"/>
        <v xml:space="preserve">  </v>
      </c>
      <c r="BU365" s="90">
        <v>165.9251561814167</v>
      </c>
      <c r="BV365" s="141"/>
      <c r="BW365" s="161"/>
      <c r="BX365" s="643" t="str">
        <f t="shared" si="317"/>
        <v xml:space="preserve">  </v>
      </c>
      <c r="BY365" s="85">
        <v>0.90582398303245215</v>
      </c>
      <c r="BZ365" s="85"/>
      <c r="CA365" s="197"/>
      <c r="CB365" s="197" t="s">
        <v>1132</v>
      </c>
      <c r="CC365" s="643" t="str">
        <f t="shared" si="318"/>
        <v xml:space="preserve">  </v>
      </c>
      <c r="CD365" s="199">
        <v>1.1135387929347214</v>
      </c>
      <c r="CE365" s="199"/>
      <c r="CF365" s="197" t="s">
        <v>1132</v>
      </c>
      <c r="CG365" s="818" t="str">
        <f t="shared" si="319"/>
        <v xml:space="preserve">  </v>
      </c>
      <c r="CH365" s="781">
        <f t="shared" si="327"/>
        <v>0.45779562844302341</v>
      </c>
      <c r="CI365" s="5">
        <v>5.0888689372068399</v>
      </c>
      <c r="CJ365" s="141"/>
      <c r="CK365" s="141" t="s">
        <v>602</v>
      </c>
      <c r="CL365" s="643" t="str">
        <f t="shared" si="320"/>
        <v xml:space="preserve">  </v>
      </c>
      <c r="CM365" s="5">
        <v>5.185381968774557</v>
      </c>
      <c r="CN365" s="141"/>
      <c r="CO365" s="141"/>
      <c r="CP365" s="818" t="str">
        <f t="shared" si="321"/>
        <v xml:space="preserve">  </v>
      </c>
      <c r="CQ365" s="154">
        <f t="shared" si="328"/>
        <v>2.5718704702139941</v>
      </c>
      <c r="CR365" s="87">
        <f t="shared" si="329"/>
        <v>3.1251330950112495</v>
      </c>
      <c r="CS365" s="141"/>
    </row>
    <row r="366" spans="1:97" ht="30" x14ac:dyDescent="0.25">
      <c r="A366" s="906" t="s">
        <v>2432</v>
      </c>
      <c r="B366" s="425" t="s">
        <v>1538</v>
      </c>
      <c r="C366" s="219" t="s">
        <v>599</v>
      </c>
      <c r="D366" s="219">
        <v>9</v>
      </c>
      <c r="E366" s="471">
        <v>1601653</v>
      </c>
      <c r="F366" s="472">
        <v>1</v>
      </c>
      <c r="G366" s="419">
        <v>11452600</v>
      </c>
      <c r="H366" s="419">
        <v>201601201230</v>
      </c>
      <c r="I366" s="419" t="s">
        <v>672</v>
      </c>
      <c r="J366" s="419"/>
      <c r="K366" s="926" t="s">
        <v>2614</v>
      </c>
      <c r="L366" s="413" t="s">
        <v>1694</v>
      </c>
      <c r="M366" s="219" t="s">
        <v>1119</v>
      </c>
      <c r="N366" s="219"/>
      <c r="O366" s="219"/>
      <c r="P366" s="332">
        <v>42389</v>
      </c>
      <c r="Q366" s="326">
        <v>0.52083333333333337</v>
      </c>
      <c r="R366" s="219" t="s">
        <v>1107</v>
      </c>
      <c r="S366" s="535" t="s">
        <v>1107</v>
      </c>
      <c r="T366" s="239">
        <v>133.80000000000001</v>
      </c>
      <c r="U366" s="492">
        <v>210.7</v>
      </c>
      <c r="V366" s="136">
        <v>76.899999999999977</v>
      </c>
      <c r="W366" s="9">
        <v>64</v>
      </c>
      <c r="X366" s="8">
        <v>1201.5624999999995</v>
      </c>
      <c r="Y366" s="643" t="str">
        <f t="shared" si="308"/>
        <v xml:space="preserve">  </v>
      </c>
      <c r="Z366" s="535" t="s">
        <v>1107</v>
      </c>
      <c r="AA366" s="556">
        <v>124.3</v>
      </c>
      <c r="AB366" s="492">
        <v>202.4</v>
      </c>
      <c r="AC366" s="535">
        <v>78.100000000000009</v>
      </c>
      <c r="AD366" s="136">
        <v>66</v>
      </c>
      <c r="AE366" s="136">
        <v>1183.3333333333335</v>
      </c>
      <c r="AF366" s="643" t="str">
        <f t="shared" si="309"/>
        <v xml:space="preserve">  </v>
      </c>
      <c r="AG366" s="535" t="s">
        <v>1107</v>
      </c>
      <c r="AH366" s="136">
        <v>124.8</v>
      </c>
      <c r="AI366" s="559">
        <v>204.9</v>
      </c>
      <c r="AJ366" s="535">
        <v>80.100000000000009</v>
      </c>
      <c r="AK366" s="535">
        <v>64</v>
      </c>
      <c r="AL366" s="136">
        <v>1251.5625</v>
      </c>
      <c r="AM366" s="643" t="str">
        <f t="shared" si="307"/>
        <v xml:space="preserve">  </v>
      </c>
      <c r="AN366" s="136">
        <v>1212.1527777777776</v>
      </c>
      <c r="AO366" s="136">
        <v>35.325915183683712</v>
      </c>
      <c r="AP366" s="136">
        <v>2.9143121091093986</v>
      </c>
      <c r="AQ366" s="535">
        <v>3</v>
      </c>
      <c r="AR366" s="643" t="str">
        <f t="shared" si="310"/>
        <v xml:space="preserve">  </v>
      </c>
      <c r="AS366" s="535"/>
      <c r="AT366" s="86" t="s">
        <v>191</v>
      </c>
      <c r="AU366" s="86" t="s">
        <v>191</v>
      </c>
      <c r="AV366" s="86" t="s">
        <v>191</v>
      </c>
      <c r="AW366" s="161" t="str">
        <f t="shared" si="326"/>
        <v xml:space="preserve">  </v>
      </c>
      <c r="AX366" s="643" t="str">
        <f t="shared" si="311"/>
        <v xml:space="preserve">  </v>
      </c>
      <c r="AY366" s="86" t="s">
        <v>191</v>
      </c>
      <c r="AZ366" s="86" t="s">
        <v>191</v>
      </c>
      <c r="BA366" s="86" t="s">
        <v>191</v>
      </c>
      <c r="BB366" s="161"/>
      <c r="BC366" s="643" t="str">
        <f t="shared" si="312"/>
        <v xml:space="preserve">  </v>
      </c>
      <c r="BD366" s="801" t="s">
        <v>191</v>
      </c>
      <c r="BE366" s="141" t="s">
        <v>1107</v>
      </c>
      <c r="BF366" s="85">
        <v>5.4245264211970303</v>
      </c>
      <c r="BG366" s="85"/>
      <c r="BH366" s="161"/>
      <c r="BI366" s="643" t="str">
        <f t="shared" si="313"/>
        <v xml:space="preserve">  </v>
      </c>
      <c r="BJ366" s="141" t="s">
        <v>1107</v>
      </c>
      <c r="BK366" s="199">
        <v>4.2848352871363668E-2</v>
      </c>
      <c r="BL366" s="199">
        <v>1.1616079535485442E-3</v>
      </c>
      <c r="BM366" s="141"/>
      <c r="BN366" s="818" t="str">
        <f t="shared" si="314"/>
        <v xml:space="preserve">  </v>
      </c>
      <c r="BO366" s="942" t="str">
        <f t="shared" si="315"/>
        <v xml:space="preserve">  </v>
      </c>
      <c r="BP366" s="825">
        <f t="shared" si="325"/>
        <v>0.78990034418356325</v>
      </c>
      <c r="BQ366" s="7">
        <v>161.06664361320759</v>
      </c>
      <c r="BR366" s="141"/>
      <c r="BS366" s="161"/>
      <c r="BT366" s="818" t="str">
        <f t="shared" si="316"/>
        <v xml:space="preserve">  </v>
      </c>
      <c r="BU366" s="90">
        <v>193.53163896649468</v>
      </c>
      <c r="BV366" s="141"/>
      <c r="BW366" s="161"/>
      <c r="BX366" s="643" t="str">
        <f t="shared" si="317"/>
        <v xml:space="preserve">  </v>
      </c>
      <c r="BY366" s="85">
        <v>0.88713910838562482</v>
      </c>
      <c r="BZ366" s="85"/>
      <c r="CA366" s="197"/>
      <c r="CB366" s="197" t="s">
        <v>1132</v>
      </c>
      <c r="CC366" s="643" t="str">
        <f t="shared" si="318"/>
        <v xml:space="preserve">  </v>
      </c>
      <c r="CD366" s="199">
        <v>1.0497812782563225</v>
      </c>
      <c r="CE366" s="199"/>
      <c r="CF366" s="197" t="s">
        <v>1132</v>
      </c>
      <c r="CG366" s="818" t="str">
        <f t="shared" si="319"/>
        <v xml:space="preserve">  </v>
      </c>
      <c r="CH366" s="781">
        <f t="shared" si="327"/>
        <v>0.55079008817992081</v>
      </c>
      <c r="CI366" s="5">
        <v>4.2440439907260306</v>
      </c>
      <c r="CJ366" s="141"/>
      <c r="CK366" s="141" t="s">
        <v>602</v>
      </c>
      <c r="CL366" s="643" t="str">
        <f t="shared" si="320"/>
        <v xml:space="preserve">  </v>
      </c>
      <c r="CM366" s="5">
        <v>5.3116863071430478</v>
      </c>
      <c r="CN366" s="141"/>
      <c r="CO366" s="141"/>
      <c r="CP366" s="818" t="str">
        <f t="shared" si="321"/>
        <v xml:space="preserve">  </v>
      </c>
      <c r="CQ366" s="154">
        <f t="shared" si="328"/>
        <v>2.6349614640992094</v>
      </c>
      <c r="CR366" s="87">
        <f t="shared" si="329"/>
        <v>2.7446087551930654</v>
      </c>
      <c r="CS366" s="141"/>
    </row>
    <row r="367" spans="1:97" ht="34.5" x14ac:dyDescent="0.25">
      <c r="A367" s="906" t="s">
        <v>2433</v>
      </c>
      <c r="B367" s="425" t="s">
        <v>1539</v>
      </c>
      <c r="C367" s="219" t="s">
        <v>599</v>
      </c>
      <c r="D367" s="219">
        <v>9</v>
      </c>
      <c r="E367" s="471">
        <v>1601652</v>
      </c>
      <c r="F367" s="472">
        <v>1</v>
      </c>
      <c r="G367" s="419">
        <v>11452900</v>
      </c>
      <c r="H367" s="419">
        <v>201601201330</v>
      </c>
      <c r="I367" s="419" t="s">
        <v>672</v>
      </c>
      <c r="J367" s="419"/>
      <c r="K367" s="926" t="s">
        <v>2616</v>
      </c>
      <c r="L367" s="413" t="s">
        <v>746</v>
      </c>
      <c r="M367" s="219" t="s">
        <v>1120</v>
      </c>
      <c r="N367" s="219"/>
      <c r="O367" s="219"/>
      <c r="P367" s="332">
        <v>42389</v>
      </c>
      <c r="Q367" s="326">
        <v>0.5625</v>
      </c>
      <c r="R367" s="219" t="s">
        <v>1108</v>
      </c>
      <c r="S367" s="535" t="s">
        <v>1108</v>
      </c>
      <c r="T367" s="239">
        <v>123.4</v>
      </c>
      <c r="U367" s="492">
        <v>142.30000000000001</v>
      </c>
      <c r="V367" s="136">
        <v>18.900000000000006</v>
      </c>
      <c r="W367" s="9">
        <v>104</v>
      </c>
      <c r="X367" s="8">
        <v>181.73076923076928</v>
      </c>
      <c r="Y367" s="643" t="str">
        <f t="shared" si="308"/>
        <v xml:space="preserve">  </v>
      </c>
      <c r="Z367" s="535" t="s">
        <v>1108</v>
      </c>
      <c r="AA367" s="556">
        <v>127.6</v>
      </c>
      <c r="AB367" s="492">
        <v>146.19999999999999</v>
      </c>
      <c r="AC367" s="535">
        <v>18.599999999999994</v>
      </c>
      <c r="AD367" s="136">
        <v>106</v>
      </c>
      <c r="AE367" s="136">
        <v>175.47169811320751</v>
      </c>
      <c r="AF367" s="643" t="str">
        <f t="shared" si="309"/>
        <v xml:space="preserve">  </v>
      </c>
      <c r="AG367" s="535" t="s">
        <v>1108</v>
      </c>
      <c r="AH367" s="136">
        <v>131.6</v>
      </c>
      <c r="AI367" s="559">
        <v>150.19999999999999</v>
      </c>
      <c r="AJ367" s="535">
        <v>18.599999999999994</v>
      </c>
      <c r="AK367" s="535">
        <v>104</v>
      </c>
      <c r="AL367" s="136">
        <v>178.84615384615381</v>
      </c>
      <c r="AM367" s="643" t="str">
        <f t="shared" si="307"/>
        <v xml:space="preserve">  </v>
      </c>
      <c r="AN367" s="136">
        <v>178.68287373004353</v>
      </c>
      <c r="AO367" s="136">
        <v>3.1327285408907897</v>
      </c>
      <c r="AP367" s="136">
        <v>1.7532338021514908</v>
      </c>
      <c r="AQ367" s="535">
        <v>3</v>
      </c>
      <c r="AR367" s="643" t="str">
        <f t="shared" si="310"/>
        <v xml:space="preserve">  </v>
      </c>
      <c r="AS367" s="535"/>
      <c r="AT367" s="86" t="s">
        <v>191</v>
      </c>
      <c r="AU367" s="86" t="s">
        <v>191</v>
      </c>
      <c r="AV367" s="86" t="s">
        <v>191</v>
      </c>
      <c r="AW367" s="161" t="str">
        <f t="shared" si="326"/>
        <v xml:space="preserve">  </v>
      </c>
      <c r="AX367" s="643" t="str">
        <f t="shared" si="311"/>
        <v xml:space="preserve">  </v>
      </c>
      <c r="AY367" s="86" t="s">
        <v>191</v>
      </c>
      <c r="AZ367" s="86" t="s">
        <v>191</v>
      </c>
      <c r="BA367" s="86" t="s">
        <v>191</v>
      </c>
      <c r="BB367" s="161"/>
      <c r="BC367" s="643" t="str">
        <f t="shared" si="312"/>
        <v xml:space="preserve">  </v>
      </c>
      <c r="BD367" s="801" t="s">
        <v>191</v>
      </c>
      <c r="BE367" s="141" t="s">
        <v>1108</v>
      </c>
      <c r="BF367" s="85">
        <v>8.7137592423681536</v>
      </c>
      <c r="BG367" s="85"/>
      <c r="BH367" s="161"/>
      <c r="BI367" s="643" t="str">
        <f t="shared" si="313"/>
        <v xml:space="preserve">  </v>
      </c>
      <c r="BJ367" s="141" t="s">
        <v>1108</v>
      </c>
      <c r="BK367" s="199">
        <v>7.3251058040919706E-2</v>
      </c>
      <c r="BL367" s="199"/>
      <c r="BM367" s="141"/>
      <c r="BN367" s="818" t="str">
        <f t="shared" si="314"/>
        <v xml:space="preserve">  </v>
      </c>
      <c r="BO367" s="942" t="str">
        <f t="shared" si="315"/>
        <v xml:space="preserve">  </v>
      </c>
      <c r="BP367" s="825">
        <f t="shared" si="325"/>
        <v>0.84063669885159842</v>
      </c>
      <c r="BQ367" s="7">
        <v>178.60376393603596</v>
      </c>
      <c r="BR367" s="141"/>
      <c r="BS367" s="161"/>
      <c r="BT367" s="818" t="str">
        <f t="shared" si="316"/>
        <v xml:space="preserve">  </v>
      </c>
      <c r="BU367" s="90">
        <v>32.457799407606551</v>
      </c>
      <c r="BV367" s="141"/>
      <c r="BW367" s="161"/>
      <c r="BX367" s="643" t="str">
        <f t="shared" si="317"/>
        <v xml:space="preserve">  </v>
      </c>
      <c r="BY367" s="85">
        <v>1.4246119313000123</v>
      </c>
      <c r="BZ367" s="85">
        <v>0.11030777035701067</v>
      </c>
      <c r="CA367" s="197"/>
      <c r="CB367" s="197" t="s">
        <v>1132</v>
      </c>
      <c r="CC367" s="643" t="str">
        <f t="shared" si="318"/>
        <v xml:space="preserve">  </v>
      </c>
      <c r="CD367" s="199">
        <v>0.24997907473754941</v>
      </c>
      <c r="CE367" s="199">
        <v>1.9355891779626405E-2</v>
      </c>
      <c r="CF367" s="197" t="s">
        <v>1132</v>
      </c>
      <c r="CG367" s="818" t="str">
        <f t="shared" si="319"/>
        <v xml:space="preserve">  </v>
      </c>
      <c r="CH367" s="781">
        <f t="shared" si="327"/>
        <v>0.79763824675621842</v>
      </c>
      <c r="CI367" s="5">
        <v>5.0656236388842473</v>
      </c>
      <c r="CJ367" s="141"/>
      <c r="CK367" s="141" t="s">
        <v>602</v>
      </c>
      <c r="CL367" s="643" t="str">
        <f t="shared" si="320"/>
        <v xml:space="preserve">  </v>
      </c>
      <c r="CM367" s="5">
        <v>0.90596730464660558</v>
      </c>
      <c r="CN367" s="141"/>
      <c r="CO367" s="141"/>
      <c r="CP367" s="818" t="str">
        <f t="shared" si="321"/>
        <v xml:space="preserve">  </v>
      </c>
      <c r="CQ367" s="154">
        <f t="shared" si="328"/>
        <v>2.8362356577761814</v>
      </c>
      <c r="CR367" s="87">
        <f t="shared" si="329"/>
        <v>2.7912160441606839</v>
      </c>
      <c r="CS367" s="141"/>
    </row>
    <row r="368" spans="1:97" ht="30" x14ac:dyDescent="0.25">
      <c r="A368" s="906" t="s">
        <v>2434</v>
      </c>
      <c r="B368" s="425" t="s">
        <v>1540</v>
      </c>
      <c r="C368" s="219" t="s">
        <v>599</v>
      </c>
      <c r="D368" s="219">
        <v>9</v>
      </c>
      <c r="E368" s="471">
        <v>1601651</v>
      </c>
      <c r="F368" s="472">
        <v>1</v>
      </c>
      <c r="G368" s="419">
        <v>11452600</v>
      </c>
      <c r="H368" s="419">
        <v>201601201540</v>
      </c>
      <c r="I368" s="419" t="s">
        <v>672</v>
      </c>
      <c r="J368" s="419"/>
      <c r="K368" s="926" t="s">
        <v>2614</v>
      </c>
      <c r="L368" s="413" t="s">
        <v>1694</v>
      </c>
      <c r="M368" s="219" t="s">
        <v>1119</v>
      </c>
      <c r="N368" s="219"/>
      <c r="O368" s="219"/>
      <c r="P368" s="332">
        <v>42389</v>
      </c>
      <c r="Q368" s="326">
        <v>0.65277777777777779</v>
      </c>
      <c r="R368" s="219" t="s">
        <v>1109</v>
      </c>
      <c r="S368" s="535" t="s">
        <v>1109</v>
      </c>
      <c r="T368" s="239">
        <v>127.7</v>
      </c>
      <c r="U368" s="492">
        <v>163.70000000000002</v>
      </c>
      <c r="V368" s="136">
        <v>36.000000000000014</v>
      </c>
      <c r="W368" s="9">
        <v>45</v>
      </c>
      <c r="X368" s="8">
        <v>800.00000000000034</v>
      </c>
      <c r="Y368" s="643" t="str">
        <f t="shared" si="308"/>
        <v xml:space="preserve">  </v>
      </c>
      <c r="Z368" s="535" t="s">
        <v>1109</v>
      </c>
      <c r="AA368" s="556">
        <v>126.2</v>
      </c>
      <c r="AB368" s="492">
        <v>188.70000000000002</v>
      </c>
      <c r="AC368" s="535">
        <v>62.500000000000014</v>
      </c>
      <c r="AD368" s="136">
        <v>62</v>
      </c>
      <c r="AE368" s="136">
        <v>1008.0645161290325</v>
      </c>
      <c r="AF368" s="643" t="str">
        <f t="shared" si="309"/>
        <v xml:space="preserve">  </v>
      </c>
      <c r="AG368" s="535" t="s">
        <v>1109</v>
      </c>
      <c r="AH368" s="136">
        <v>123.2</v>
      </c>
      <c r="AI368" s="559">
        <v>163.80000000000001</v>
      </c>
      <c r="AJ368" s="535">
        <v>40.600000000000009</v>
      </c>
      <c r="AK368" s="535">
        <v>46</v>
      </c>
      <c r="AL368" s="136">
        <v>882.60869565217411</v>
      </c>
      <c r="AM368" s="643" t="str">
        <f t="shared" si="307"/>
        <v xml:space="preserve">  </v>
      </c>
      <c r="AN368" s="136">
        <v>896.89107059373566</v>
      </c>
      <c r="AO368" s="136">
        <v>104.76497694115426</v>
      </c>
      <c r="AP368" s="136">
        <v>11.680903108088764</v>
      </c>
      <c r="AQ368" s="535">
        <v>3</v>
      </c>
      <c r="AR368" s="643" t="str">
        <f t="shared" si="310"/>
        <v xml:space="preserve">  </v>
      </c>
      <c r="AS368" s="535"/>
      <c r="AT368" s="86" t="s">
        <v>191</v>
      </c>
      <c r="AU368" s="86" t="s">
        <v>191</v>
      </c>
      <c r="AV368" s="86" t="s">
        <v>191</v>
      </c>
      <c r="AW368" s="161" t="str">
        <f t="shared" si="326"/>
        <v xml:space="preserve">  </v>
      </c>
      <c r="AX368" s="643" t="str">
        <f t="shared" si="311"/>
        <v xml:space="preserve">  </v>
      </c>
      <c r="AY368" s="86" t="s">
        <v>191</v>
      </c>
      <c r="AZ368" s="86" t="s">
        <v>191</v>
      </c>
      <c r="BA368" s="86" t="s">
        <v>191</v>
      </c>
      <c r="BB368" s="161"/>
      <c r="BC368" s="643" t="str">
        <f t="shared" si="312"/>
        <v xml:space="preserve">  </v>
      </c>
      <c r="BD368" s="801" t="s">
        <v>191</v>
      </c>
      <c r="BE368" s="141" t="s">
        <v>1129</v>
      </c>
      <c r="BF368" s="85">
        <v>6.967526045524858</v>
      </c>
      <c r="BG368" s="85">
        <v>0.11842590450412516</v>
      </c>
      <c r="BH368" s="161"/>
      <c r="BI368" s="643" t="str">
        <f t="shared" si="313"/>
        <v xml:space="preserve">  </v>
      </c>
      <c r="BJ368" s="141" t="s">
        <v>1109</v>
      </c>
      <c r="BK368" s="199">
        <v>4.0661008330919207E-2</v>
      </c>
      <c r="BL368" s="199">
        <v>4.3095400446756249E-4</v>
      </c>
      <c r="BM368" s="141"/>
      <c r="BN368" s="818" t="str">
        <f t="shared" si="314"/>
        <v xml:space="preserve">  </v>
      </c>
      <c r="BO368" s="942" t="str">
        <f t="shared" si="315"/>
        <v xml:space="preserve">  </v>
      </c>
      <c r="BP368" s="825">
        <f t="shared" si="325"/>
        <v>0.58357884944018523</v>
      </c>
      <c r="BQ368" s="7">
        <v>157.49951908369178</v>
      </c>
      <c r="BR368" s="141"/>
      <c r="BS368" s="161"/>
      <c r="BT368" s="818" t="str">
        <f t="shared" si="316"/>
        <v xml:space="preserve">  </v>
      </c>
      <c r="BU368" s="90">
        <v>125.99961526695347</v>
      </c>
      <c r="BV368" s="141"/>
      <c r="BW368" s="161"/>
      <c r="BX368" s="643" t="str">
        <f t="shared" si="317"/>
        <v xml:space="preserve">  </v>
      </c>
      <c r="BY368" s="85">
        <v>0.9235407814376515</v>
      </c>
      <c r="BZ368" s="85"/>
      <c r="CA368" s="197"/>
      <c r="CB368" s="197" t="s">
        <v>1132</v>
      </c>
      <c r="CC368" s="643" t="str">
        <f t="shared" si="318"/>
        <v xml:space="preserve">  </v>
      </c>
      <c r="CD368" s="199">
        <v>0.93098869096537451</v>
      </c>
      <c r="CE368" s="199"/>
      <c r="CF368" s="197" t="s">
        <v>1132</v>
      </c>
      <c r="CG368" s="818" t="str">
        <f t="shared" si="319"/>
        <v xml:space="preserve">  </v>
      </c>
      <c r="CH368" s="781">
        <f t="shared" si="327"/>
        <v>0.58637688979031244</v>
      </c>
      <c r="CI368" s="5">
        <v>4.103005424630064</v>
      </c>
      <c r="CJ368" s="141"/>
      <c r="CK368" s="141" t="s">
        <v>602</v>
      </c>
      <c r="CL368" s="643" t="str">
        <f t="shared" si="320"/>
        <v xml:space="preserve">  </v>
      </c>
      <c r="CM368" s="5">
        <v>3.6213482660865357</v>
      </c>
      <c r="CN368" s="141"/>
      <c r="CO368" s="141"/>
      <c r="CP368" s="818" t="str">
        <f t="shared" si="321"/>
        <v xml:space="preserve">  </v>
      </c>
      <c r="CQ368" s="154">
        <f t="shared" si="328"/>
        <v>2.605090763769137</v>
      </c>
      <c r="CR368" s="87">
        <f t="shared" si="329"/>
        <v>2.874094701332254</v>
      </c>
      <c r="CS368" s="141"/>
    </row>
    <row r="369" spans="1:97" ht="34.5" x14ac:dyDescent="0.25">
      <c r="A369" s="906" t="s">
        <v>2435</v>
      </c>
      <c r="B369" s="425" t="s">
        <v>1541</v>
      </c>
      <c r="C369" s="219" t="s">
        <v>599</v>
      </c>
      <c r="D369" s="219">
        <v>9</v>
      </c>
      <c r="E369" s="471">
        <v>1601650</v>
      </c>
      <c r="F369" s="472">
        <v>1</v>
      </c>
      <c r="G369" s="419">
        <v>11452900</v>
      </c>
      <c r="H369" s="419">
        <v>201601231100</v>
      </c>
      <c r="I369" s="419" t="s">
        <v>672</v>
      </c>
      <c r="J369" s="419"/>
      <c r="K369" s="926" t="s">
        <v>2616</v>
      </c>
      <c r="L369" s="413" t="s">
        <v>746</v>
      </c>
      <c r="M369" s="219" t="s">
        <v>1120</v>
      </c>
      <c r="N369" s="219"/>
      <c r="O369" s="219"/>
      <c r="P369" s="332">
        <v>42392</v>
      </c>
      <c r="Q369" s="326">
        <v>0.45833333333333331</v>
      </c>
      <c r="R369" s="219" t="s">
        <v>1110</v>
      </c>
      <c r="S369" s="535" t="s">
        <v>1110</v>
      </c>
      <c r="T369" s="239">
        <v>131.9</v>
      </c>
      <c r="U369" s="492">
        <v>141.69999999999999</v>
      </c>
      <c r="V369" s="136">
        <v>9.7999999999999829</v>
      </c>
      <c r="W369" s="9">
        <v>172</v>
      </c>
      <c r="X369" s="8">
        <v>56.976744186046417</v>
      </c>
      <c r="Y369" s="643" t="str">
        <f t="shared" si="308"/>
        <v xml:space="preserve">  </v>
      </c>
      <c r="Z369" s="535" t="s">
        <v>1110</v>
      </c>
      <c r="AA369" s="556">
        <v>127.5</v>
      </c>
      <c r="AB369" s="492">
        <v>136.80000000000001</v>
      </c>
      <c r="AC369" s="535">
        <v>9.3000000000000114</v>
      </c>
      <c r="AD369" s="136">
        <v>162</v>
      </c>
      <c r="AE369" s="136">
        <v>57.407407407407476</v>
      </c>
      <c r="AF369" s="643" t="str">
        <f t="shared" si="309"/>
        <v xml:space="preserve">  </v>
      </c>
      <c r="AG369" s="535" t="s">
        <v>1110</v>
      </c>
      <c r="AH369" s="136">
        <v>126.6</v>
      </c>
      <c r="AI369" s="559">
        <v>138.6</v>
      </c>
      <c r="AJ369" s="535">
        <v>12</v>
      </c>
      <c r="AK369" s="535">
        <v>208</v>
      </c>
      <c r="AL369" s="136">
        <v>57.692307692307693</v>
      </c>
      <c r="AM369" s="643" t="str">
        <f t="shared" si="307"/>
        <v xml:space="preserve">  </v>
      </c>
      <c r="AN369" s="136">
        <v>57.358819761920529</v>
      </c>
      <c r="AO369" s="136">
        <v>0.36024762642341823</v>
      </c>
      <c r="AP369" s="136">
        <v>0.62805969146279406</v>
      </c>
      <c r="AQ369" s="535">
        <v>3</v>
      </c>
      <c r="AR369" s="643" t="str">
        <f t="shared" si="310"/>
        <v xml:space="preserve">  </v>
      </c>
      <c r="AS369" s="535"/>
      <c r="AT369" s="86" t="s">
        <v>191</v>
      </c>
      <c r="AU369" s="86" t="s">
        <v>191</v>
      </c>
      <c r="AV369" s="86" t="s">
        <v>191</v>
      </c>
      <c r="AW369" s="161" t="str">
        <f t="shared" si="326"/>
        <v xml:space="preserve">  </v>
      </c>
      <c r="AX369" s="643" t="str">
        <f t="shared" si="311"/>
        <v xml:space="preserve">  </v>
      </c>
      <c r="AY369" s="86" t="s">
        <v>191</v>
      </c>
      <c r="AZ369" s="86" t="s">
        <v>191</v>
      </c>
      <c r="BA369" s="86" t="s">
        <v>191</v>
      </c>
      <c r="BB369" s="161"/>
      <c r="BC369" s="643" t="str">
        <f t="shared" si="312"/>
        <v xml:space="preserve">  </v>
      </c>
      <c r="BD369" s="801" t="s">
        <v>191</v>
      </c>
      <c r="BE369" s="141" t="s">
        <v>1110</v>
      </c>
      <c r="BF369" s="85">
        <v>6.3233058836375173</v>
      </c>
      <c r="BG369" s="85"/>
      <c r="BH369" s="161"/>
      <c r="BI369" s="643" t="str">
        <f t="shared" si="313"/>
        <v xml:space="preserve">  </v>
      </c>
      <c r="BJ369" s="141" t="s">
        <v>1110</v>
      </c>
      <c r="BK369" s="199">
        <v>7.2656728061643763E-2</v>
      </c>
      <c r="BL369" s="199"/>
      <c r="BM369" s="141"/>
      <c r="BN369" s="818" t="str">
        <f t="shared" si="314"/>
        <v xml:space="preserve">  </v>
      </c>
      <c r="BO369" s="942" t="str">
        <f t="shared" si="315"/>
        <v xml:space="preserve">  </v>
      </c>
      <c r="BP369" s="825">
        <f t="shared" si="325"/>
        <v>1.149030734851112</v>
      </c>
      <c r="BQ369" s="7">
        <v>210.68474199499025</v>
      </c>
      <c r="BR369" s="141"/>
      <c r="BS369" s="161"/>
      <c r="BT369" s="818" t="str">
        <f t="shared" si="316"/>
        <v xml:space="preserve">  </v>
      </c>
      <c r="BU369" s="90">
        <v>12.004130648551749</v>
      </c>
      <c r="BV369" s="141"/>
      <c r="BW369" s="161"/>
      <c r="BX369" s="643" t="str">
        <f t="shared" si="317"/>
        <v xml:space="preserve">  </v>
      </c>
      <c r="BY369" s="85">
        <v>1.2808479277058002</v>
      </c>
      <c r="BZ369" s="85"/>
      <c r="CA369" s="197"/>
      <c r="CB369" s="197" t="s">
        <v>1033</v>
      </c>
      <c r="CC369" s="643" t="str">
        <f t="shared" si="318"/>
        <v xml:space="preserve">  </v>
      </c>
      <c r="CD369" s="199">
        <v>7.3530158812740401E-2</v>
      </c>
      <c r="CE369" s="199"/>
      <c r="CF369" s="197" t="s">
        <v>1033</v>
      </c>
      <c r="CG369" s="818" t="str">
        <f t="shared" si="319"/>
        <v>&lt;MDL</v>
      </c>
      <c r="CH369" s="781">
        <f t="shared" si="327"/>
        <v>0.6079452719629107</v>
      </c>
      <c r="CI369" s="5">
        <v>6.7210694440716168</v>
      </c>
      <c r="CJ369" s="141"/>
      <c r="CK369" s="141" t="s">
        <v>602</v>
      </c>
      <c r="CL369" s="643" t="str">
        <f t="shared" si="320"/>
        <v xml:space="preserve">  </v>
      </c>
      <c r="CM369" s="5">
        <v>0.38775400638874719</v>
      </c>
      <c r="CN369" s="141"/>
      <c r="CO369" s="141"/>
      <c r="CP369" s="818" t="str">
        <f t="shared" si="321"/>
        <v xml:space="preserve">  </v>
      </c>
      <c r="CQ369" s="154">
        <f t="shared" si="328"/>
        <v>3.1901073520698682</v>
      </c>
      <c r="CR369" s="87">
        <f t="shared" si="329"/>
        <v>3.2301714946390407</v>
      </c>
      <c r="CS369" s="141"/>
    </row>
    <row r="370" spans="1:97" ht="34.5" x14ac:dyDescent="0.25">
      <c r="A370" s="906" t="s">
        <v>2436</v>
      </c>
      <c r="B370" s="425" t="s">
        <v>1542</v>
      </c>
      <c r="C370" s="219" t="s">
        <v>599</v>
      </c>
      <c r="D370" s="219">
        <v>9</v>
      </c>
      <c r="E370" s="471">
        <v>1601649</v>
      </c>
      <c r="F370" s="472">
        <v>1</v>
      </c>
      <c r="G370" s="419">
        <v>11452900</v>
      </c>
      <c r="H370" s="419">
        <v>201601240840</v>
      </c>
      <c r="I370" s="419" t="s">
        <v>672</v>
      </c>
      <c r="J370" s="419"/>
      <c r="K370" s="926" t="s">
        <v>2616</v>
      </c>
      <c r="L370" s="413" t="s">
        <v>746</v>
      </c>
      <c r="M370" s="219" t="s">
        <v>1120</v>
      </c>
      <c r="N370" s="219"/>
      <c r="O370" s="219"/>
      <c r="P370" s="332">
        <v>42393</v>
      </c>
      <c r="Q370" s="326">
        <v>0.3611111111111111</v>
      </c>
      <c r="R370" s="219" t="s">
        <v>1111</v>
      </c>
      <c r="S370" s="535" t="s">
        <v>1111</v>
      </c>
      <c r="T370" s="239">
        <v>124.9</v>
      </c>
      <c r="U370" s="492">
        <v>133.89999999999998</v>
      </c>
      <c r="V370" s="136">
        <v>8.9999999999999716</v>
      </c>
      <c r="W370" s="9">
        <v>278</v>
      </c>
      <c r="X370" s="8">
        <v>32.374100719424355</v>
      </c>
      <c r="Y370" s="643" t="str">
        <f t="shared" si="308"/>
        <v xml:space="preserve">  </v>
      </c>
      <c r="Z370" s="535" t="s">
        <v>1111</v>
      </c>
      <c r="AA370" s="556">
        <v>125.9</v>
      </c>
      <c r="AB370" s="492">
        <v>136</v>
      </c>
      <c r="AC370" s="535">
        <v>10.099999999999994</v>
      </c>
      <c r="AD370" s="136">
        <v>314</v>
      </c>
      <c r="AE370" s="136">
        <v>32.16560509554138</v>
      </c>
      <c r="AF370" s="643" t="str">
        <f t="shared" si="309"/>
        <v xml:space="preserve">  </v>
      </c>
      <c r="AG370" s="535" t="s">
        <v>1111</v>
      </c>
      <c r="AH370" s="136">
        <v>126.2</v>
      </c>
      <c r="AI370" s="559">
        <v>135.30000000000001</v>
      </c>
      <c r="AJ370" s="535">
        <v>9.1000000000000085</v>
      </c>
      <c r="AK370" s="535">
        <v>276</v>
      </c>
      <c r="AL370" s="136">
        <v>32.971014492753653</v>
      </c>
      <c r="AM370" s="643" t="str">
        <f t="shared" si="307"/>
        <v xml:space="preserve">  </v>
      </c>
      <c r="AN370" s="136">
        <v>32.503573435906468</v>
      </c>
      <c r="AO370" s="136">
        <v>0.41802327987135046</v>
      </c>
      <c r="AP370" s="136">
        <v>1.2860840691736468</v>
      </c>
      <c r="AQ370" s="535">
        <v>3</v>
      </c>
      <c r="AR370" s="643" t="str">
        <f t="shared" si="310"/>
        <v xml:space="preserve">  </v>
      </c>
      <c r="AS370" s="535"/>
      <c r="AT370" s="86" t="s">
        <v>191</v>
      </c>
      <c r="AU370" s="86" t="s">
        <v>191</v>
      </c>
      <c r="AV370" s="86" t="s">
        <v>191</v>
      </c>
      <c r="AW370" s="161" t="str">
        <f t="shared" si="326"/>
        <v xml:space="preserve">  </v>
      </c>
      <c r="AX370" s="643" t="str">
        <f t="shared" si="311"/>
        <v xml:space="preserve">  </v>
      </c>
      <c r="AY370" s="86" t="s">
        <v>191</v>
      </c>
      <c r="AZ370" s="86" t="s">
        <v>191</v>
      </c>
      <c r="BA370" s="86" t="s">
        <v>191</v>
      </c>
      <c r="BB370" s="161"/>
      <c r="BC370" s="643" t="str">
        <f t="shared" si="312"/>
        <v xml:space="preserve">  </v>
      </c>
      <c r="BD370" s="801" t="s">
        <v>191</v>
      </c>
      <c r="BE370" s="141" t="s">
        <v>1111</v>
      </c>
      <c r="BF370" s="85">
        <v>4.6731344802758157</v>
      </c>
      <c r="BG370" s="85"/>
      <c r="BH370" s="161"/>
      <c r="BI370" s="643" t="str">
        <f t="shared" si="313"/>
        <v xml:space="preserve">  </v>
      </c>
      <c r="BJ370" s="141" t="s">
        <v>1111</v>
      </c>
      <c r="BK370" s="199">
        <v>7.568359454475504E-2</v>
      </c>
      <c r="BL370" s="199"/>
      <c r="BM370" s="141"/>
      <c r="BN370" s="818" t="str">
        <f t="shared" si="314"/>
        <v xml:space="preserve">  </v>
      </c>
      <c r="BO370" s="942" t="str">
        <f t="shared" si="315"/>
        <v xml:space="preserve">  </v>
      </c>
      <c r="BP370" s="825">
        <f t="shared" si="325"/>
        <v>1.6195466846545377</v>
      </c>
      <c r="BQ370" s="7">
        <v>216.83727066164815</v>
      </c>
      <c r="BR370" s="141"/>
      <c r="BS370" s="161"/>
      <c r="BT370" s="818" t="str">
        <f t="shared" si="316"/>
        <v xml:space="preserve">  </v>
      </c>
      <c r="BU370" s="90">
        <v>7.0199116401252768</v>
      </c>
      <c r="BV370" s="141"/>
      <c r="BW370" s="161"/>
      <c r="BX370" s="643" t="str">
        <f t="shared" si="317"/>
        <v xml:space="preserve">  </v>
      </c>
      <c r="BY370" s="85">
        <v>1.9402501672753183</v>
      </c>
      <c r="BZ370" s="85"/>
      <c r="CA370" s="197"/>
      <c r="CB370" s="197" t="s">
        <v>1132</v>
      </c>
      <c r="CC370" s="643" t="str">
        <f t="shared" si="318"/>
        <v xml:space="preserve">  </v>
      </c>
      <c r="CD370" s="199">
        <v>6.2409320667136024E-2</v>
      </c>
      <c r="CE370" s="199"/>
      <c r="CF370" s="197"/>
      <c r="CG370" s="818" t="str">
        <f t="shared" si="319"/>
        <v>&lt;MDL</v>
      </c>
      <c r="CH370" s="781">
        <f t="shared" si="327"/>
        <v>0.89479551248497113</v>
      </c>
      <c r="CI370" s="5">
        <v>8.5316235317577398</v>
      </c>
      <c r="CJ370" s="141"/>
      <c r="CK370" s="141" t="s">
        <v>602</v>
      </c>
      <c r="CL370" s="643" t="str">
        <f t="shared" si="320"/>
        <v xml:space="preserve">  </v>
      </c>
      <c r="CM370" s="5">
        <v>0.28129628311230254</v>
      </c>
      <c r="CN370" s="141"/>
      <c r="CO370" s="141"/>
      <c r="CP370" s="818" t="str">
        <f t="shared" si="321"/>
        <v xml:space="preserve">  </v>
      </c>
      <c r="CQ370" s="154">
        <f t="shared" si="328"/>
        <v>3.9345743034510177</v>
      </c>
      <c r="CR370" s="87">
        <f t="shared" si="329"/>
        <v>4.0071199971298004</v>
      </c>
      <c r="CS370" s="141"/>
    </row>
    <row r="371" spans="1:97" ht="30" x14ac:dyDescent="0.25">
      <c r="A371" s="906" t="s">
        <v>2437</v>
      </c>
      <c r="B371" s="219" t="s">
        <v>1543</v>
      </c>
      <c r="C371" s="219" t="s">
        <v>599</v>
      </c>
      <c r="D371" s="219">
        <v>7</v>
      </c>
      <c r="E371" s="471">
        <v>1601648</v>
      </c>
      <c r="F371" s="472">
        <v>1</v>
      </c>
      <c r="G371" s="419">
        <v>11452800</v>
      </c>
      <c r="H371" s="419">
        <v>201601241030</v>
      </c>
      <c r="I371" s="419" t="s">
        <v>672</v>
      </c>
      <c r="J371" s="419"/>
      <c r="K371" s="911" t="s">
        <v>2615</v>
      </c>
      <c r="L371" s="413" t="s">
        <v>1696</v>
      </c>
      <c r="M371" s="219" t="s">
        <v>1121</v>
      </c>
      <c r="N371" s="219"/>
      <c r="O371" s="219"/>
      <c r="P371" s="332">
        <v>42393</v>
      </c>
      <c r="Q371" s="326">
        <v>0.4375</v>
      </c>
      <c r="R371" s="219" t="s">
        <v>1112</v>
      </c>
      <c r="S371" s="535" t="s">
        <v>1112</v>
      </c>
      <c r="T371" s="239">
        <v>124.1</v>
      </c>
      <c r="U371" s="492">
        <v>134.1</v>
      </c>
      <c r="V371" s="136">
        <v>10</v>
      </c>
      <c r="W371" s="9">
        <v>222</v>
      </c>
      <c r="X371" s="8">
        <v>45.045045045045043</v>
      </c>
      <c r="Y371" s="643" t="str">
        <f t="shared" si="308"/>
        <v xml:space="preserve">  </v>
      </c>
      <c r="Z371" s="535" t="s">
        <v>1112</v>
      </c>
      <c r="AA371" s="556">
        <v>125.4</v>
      </c>
      <c r="AB371" s="492">
        <v>135.4</v>
      </c>
      <c r="AC371" s="535">
        <v>10</v>
      </c>
      <c r="AD371" s="136">
        <v>222</v>
      </c>
      <c r="AE371" s="136">
        <v>45.045045045045043</v>
      </c>
      <c r="AF371" s="643" t="str">
        <f t="shared" si="309"/>
        <v xml:space="preserve">  </v>
      </c>
      <c r="AG371" s="535" t="s">
        <v>1112</v>
      </c>
      <c r="AH371" s="136">
        <v>124</v>
      </c>
      <c r="AI371" s="559">
        <v>133.6</v>
      </c>
      <c r="AJ371" s="535">
        <v>9.5999999999999943</v>
      </c>
      <c r="AK371" s="535">
        <v>214</v>
      </c>
      <c r="AL371" s="136">
        <v>44.859813084112126</v>
      </c>
      <c r="AM371" s="643" t="str">
        <f t="shared" si="307"/>
        <v xml:space="preserve">  </v>
      </c>
      <c r="AN371" s="136">
        <v>44.983301058067404</v>
      </c>
      <c r="AO371" s="136">
        <v>0.10694372250714196</v>
      </c>
      <c r="AP371" s="136">
        <v>0.2377409393968041</v>
      </c>
      <c r="AQ371" s="535">
        <v>3</v>
      </c>
      <c r="AR371" s="643" t="str">
        <f t="shared" si="310"/>
        <v xml:space="preserve">  </v>
      </c>
      <c r="AS371" s="535"/>
      <c r="AT371" s="86" t="s">
        <v>191</v>
      </c>
      <c r="AU371" s="86" t="s">
        <v>191</v>
      </c>
      <c r="AV371" s="86" t="s">
        <v>191</v>
      </c>
      <c r="AW371" s="161" t="str">
        <f t="shared" si="326"/>
        <v xml:space="preserve">  </v>
      </c>
      <c r="AX371" s="643" t="str">
        <f t="shared" si="311"/>
        <v xml:space="preserve">  </v>
      </c>
      <c r="AY371" s="86" t="s">
        <v>191</v>
      </c>
      <c r="AZ371" s="86" t="s">
        <v>191</v>
      </c>
      <c r="BA371" s="86" t="s">
        <v>191</v>
      </c>
      <c r="BB371" s="161"/>
      <c r="BC371" s="643" t="str">
        <f t="shared" si="312"/>
        <v xml:space="preserve">  </v>
      </c>
      <c r="BD371" s="801" t="s">
        <v>191</v>
      </c>
      <c r="BE371" s="141" t="s">
        <v>1112</v>
      </c>
      <c r="BF371" s="85">
        <v>6.5126008194111806</v>
      </c>
      <c r="BG371" s="85"/>
      <c r="BH371" s="161"/>
      <c r="BI371" s="643" t="str">
        <f t="shared" si="313"/>
        <v xml:space="preserve">  </v>
      </c>
      <c r="BJ371" s="141" t="s">
        <v>1112</v>
      </c>
      <c r="BK371" s="199">
        <v>6.703488230975567E-2</v>
      </c>
      <c r="BL371" s="199"/>
      <c r="BM371" s="141"/>
      <c r="BN371" s="818" t="str">
        <f t="shared" si="314"/>
        <v xml:space="preserve">  </v>
      </c>
      <c r="BO371" s="942" t="str">
        <f t="shared" si="315"/>
        <v xml:space="preserve">  </v>
      </c>
      <c r="BP371" s="825">
        <f t="shared" si="325"/>
        <v>1.0293104731669467</v>
      </c>
      <c r="BQ371" s="7">
        <v>215.61180808393445</v>
      </c>
      <c r="BR371" s="141"/>
      <c r="BS371" s="161"/>
      <c r="BT371" s="818" t="str">
        <f t="shared" si="316"/>
        <v xml:space="preserve">  </v>
      </c>
      <c r="BU371" s="90">
        <v>9.433016603672133</v>
      </c>
      <c r="BV371" s="141"/>
      <c r="BW371" s="161"/>
      <c r="BX371" s="643" t="str">
        <f t="shared" si="317"/>
        <v xml:space="preserve">  </v>
      </c>
      <c r="BY371" s="85">
        <v>1.6910632761078768</v>
      </c>
      <c r="BZ371" s="85"/>
      <c r="CA371" s="197"/>
      <c r="CB371" s="197" t="s">
        <v>1032</v>
      </c>
      <c r="CC371" s="643" t="str">
        <f t="shared" si="318"/>
        <v xml:space="preserve">  </v>
      </c>
      <c r="CD371" s="199">
        <v>7.6174021446300616E-2</v>
      </c>
      <c r="CE371" s="199"/>
      <c r="CF371" s="197" t="s">
        <v>1032</v>
      </c>
      <c r="CG371" s="818" t="str">
        <f t="shared" si="319"/>
        <v>&lt;MDL</v>
      </c>
      <c r="CH371" s="781">
        <f t="shared" si="327"/>
        <v>0.78430921345901938</v>
      </c>
      <c r="CI371" s="24">
        <v>7.6161651410624689</v>
      </c>
      <c r="CJ371" s="141"/>
      <c r="CK371" s="141" t="s">
        <v>602</v>
      </c>
      <c r="CL371" s="643" t="str">
        <f t="shared" si="320"/>
        <v xml:space="preserve">  </v>
      </c>
      <c r="CM371" s="24">
        <v>0.3416597446457928</v>
      </c>
      <c r="CN371" s="141"/>
      <c r="CO371" s="141"/>
      <c r="CP371" s="818" t="str">
        <f t="shared" si="321"/>
        <v xml:space="preserve">  </v>
      </c>
      <c r="CQ371" s="154">
        <f t="shared" si="328"/>
        <v>3.5323506670365705</v>
      </c>
      <c r="CR371" s="87">
        <f t="shared" si="329"/>
        <v>3.6219563581896987</v>
      </c>
      <c r="CS371" s="141"/>
    </row>
    <row r="372" spans="1:97" ht="30" x14ac:dyDescent="0.25">
      <c r="A372" s="906" t="s">
        <v>2438</v>
      </c>
      <c r="B372" s="310" t="s">
        <v>1544</v>
      </c>
      <c r="C372" s="219" t="s">
        <v>600</v>
      </c>
      <c r="D372" s="310">
        <v>7</v>
      </c>
      <c r="E372" s="471">
        <v>1600429</v>
      </c>
      <c r="F372" s="472">
        <v>4</v>
      </c>
      <c r="G372" s="419">
        <v>11452800</v>
      </c>
      <c r="H372" s="309">
        <v>201601241031</v>
      </c>
      <c r="I372" s="419" t="s">
        <v>672</v>
      </c>
      <c r="J372" s="419"/>
      <c r="K372" s="911" t="s">
        <v>2615</v>
      </c>
      <c r="L372" s="413" t="s">
        <v>1696</v>
      </c>
      <c r="M372" s="219" t="s">
        <v>1121</v>
      </c>
      <c r="N372" s="219"/>
      <c r="O372" s="219" t="s">
        <v>45</v>
      </c>
      <c r="P372" s="332">
        <v>42393</v>
      </c>
      <c r="Q372" s="326">
        <v>0.4381944444444445</v>
      </c>
      <c r="R372" s="219" t="s">
        <v>1729</v>
      </c>
      <c r="S372" s="536" t="s">
        <v>1113</v>
      </c>
      <c r="T372" s="370">
        <v>131</v>
      </c>
      <c r="U372" s="494">
        <v>141.5</v>
      </c>
      <c r="V372" s="311">
        <v>10.5</v>
      </c>
      <c r="W372" s="352">
        <v>240</v>
      </c>
      <c r="X372" s="315">
        <v>43.75</v>
      </c>
      <c r="Y372" s="643" t="str">
        <f t="shared" si="308"/>
        <v xml:space="preserve">  </v>
      </c>
      <c r="Z372" s="536" t="s">
        <v>1113</v>
      </c>
      <c r="AA372" s="557">
        <v>123.5</v>
      </c>
      <c r="AB372" s="494">
        <v>135</v>
      </c>
      <c r="AC372" s="536">
        <v>11.5</v>
      </c>
      <c r="AD372" s="311">
        <v>254</v>
      </c>
      <c r="AE372" s="311">
        <v>45.275590551181104</v>
      </c>
      <c r="AF372" s="643" t="str">
        <f t="shared" si="309"/>
        <v xml:space="preserve">  </v>
      </c>
      <c r="AG372" s="536" t="s">
        <v>1113</v>
      </c>
      <c r="AH372" s="311">
        <v>124.2</v>
      </c>
      <c r="AI372" s="562">
        <v>135.30000000000001</v>
      </c>
      <c r="AJ372" s="536">
        <v>11.100000000000009</v>
      </c>
      <c r="AK372" s="536">
        <v>248</v>
      </c>
      <c r="AL372" s="311">
        <v>44.758064516129068</v>
      </c>
      <c r="AM372" s="643" t="str">
        <f t="shared" si="307"/>
        <v xml:space="preserve">  </v>
      </c>
      <c r="AN372" s="311">
        <v>44.59455168910339</v>
      </c>
      <c r="AO372" s="311">
        <v>0.77582792287640223</v>
      </c>
      <c r="AP372" s="311">
        <v>1.7397370160489238</v>
      </c>
      <c r="AQ372" s="536">
        <v>3</v>
      </c>
      <c r="AR372" s="643" t="str">
        <f t="shared" si="310"/>
        <v xml:space="preserve">  </v>
      </c>
      <c r="AS372" s="536"/>
      <c r="AT372" s="272" t="s">
        <v>191</v>
      </c>
      <c r="AU372" s="272" t="s">
        <v>191</v>
      </c>
      <c r="AV372" s="272" t="s">
        <v>191</v>
      </c>
      <c r="AW372" s="161" t="str">
        <f t="shared" si="326"/>
        <v xml:space="preserve">  </v>
      </c>
      <c r="AX372" s="643" t="str">
        <f t="shared" si="311"/>
        <v xml:space="preserve">  </v>
      </c>
      <c r="AY372" s="272" t="s">
        <v>191</v>
      </c>
      <c r="AZ372" s="272" t="s">
        <v>191</v>
      </c>
      <c r="BA372" s="272" t="s">
        <v>191</v>
      </c>
      <c r="BB372" s="161"/>
      <c r="BC372" s="643" t="str">
        <f t="shared" si="312"/>
        <v xml:space="preserve">  </v>
      </c>
      <c r="BD372" s="802" t="s">
        <v>191</v>
      </c>
      <c r="BE372" s="195" t="s">
        <v>1113</v>
      </c>
      <c r="BF372" s="312">
        <v>5.8719313251671492</v>
      </c>
      <c r="BG372" s="312"/>
      <c r="BH372" s="161"/>
      <c r="BI372" s="643" t="str">
        <f t="shared" si="313"/>
        <v xml:space="preserve">  </v>
      </c>
      <c r="BJ372" s="195" t="s">
        <v>1113</v>
      </c>
      <c r="BK372" s="313">
        <v>8.3809155336079105E-2</v>
      </c>
      <c r="BL372" s="313"/>
      <c r="BM372" s="195"/>
      <c r="BN372" s="818" t="str">
        <f t="shared" si="314"/>
        <v xml:space="preserve">  </v>
      </c>
      <c r="BO372" s="942" t="str">
        <f t="shared" si="315"/>
        <v xml:space="preserve">  </v>
      </c>
      <c r="BP372" s="846">
        <f t="shared" si="325"/>
        <v>1.4272843242711699</v>
      </c>
      <c r="BQ372" s="359">
        <v>217.93312271070533</v>
      </c>
      <c r="BR372" s="195"/>
      <c r="BS372" s="161"/>
      <c r="BT372" s="818" t="str">
        <f t="shared" si="316"/>
        <v xml:space="preserve">  </v>
      </c>
      <c r="BU372" s="90">
        <v>9.816807329311052</v>
      </c>
      <c r="BV372" s="195"/>
      <c r="BW372" s="161"/>
      <c r="BX372" s="643" t="str">
        <f t="shared" si="317"/>
        <v xml:space="preserve">  </v>
      </c>
      <c r="BY372" s="85">
        <v>1.6521444671354812</v>
      </c>
      <c r="BZ372" s="312"/>
      <c r="CA372" s="196"/>
      <c r="CB372" s="196" t="s">
        <v>1132</v>
      </c>
      <c r="CC372" s="643" t="str">
        <f t="shared" si="318"/>
        <v xml:space="preserve">  </v>
      </c>
      <c r="CD372" s="313">
        <v>7.480181642542541E-2</v>
      </c>
      <c r="CE372" s="313"/>
      <c r="CF372" s="196"/>
      <c r="CG372" s="818" t="str">
        <f t="shared" si="319"/>
        <v>&lt;MDL</v>
      </c>
      <c r="CH372" s="789">
        <f t="shared" si="327"/>
        <v>0.75809700085315412</v>
      </c>
      <c r="CI372" s="345">
        <v>6.5869536355134768</v>
      </c>
      <c r="CJ372" s="195"/>
      <c r="CK372" s="195" t="s">
        <v>602</v>
      </c>
      <c r="CL372" s="643" t="str">
        <f t="shared" si="320"/>
        <v xml:space="preserve">  </v>
      </c>
      <c r="CM372" s="345">
        <v>0.29481929578306315</v>
      </c>
      <c r="CN372" s="195"/>
      <c r="CO372" s="195"/>
      <c r="CP372" s="818" t="str">
        <f t="shared" si="321"/>
        <v xml:space="preserve">  </v>
      </c>
      <c r="CQ372" s="269">
        <f t="shared" si="328"/>
        <v>3.0224655864988952</v>
      </c>
      <c r="CR372" s="269">
        <f t="shared" si="329"/>
        <v>3.0032095557462029</v>
      </c>
      <c r="CS372" s="195"/>
    </row>
    <row r="373" spans="1:97" ht="34.5" x14ac:dyDescent="0.25">
      <c r="A373" s="906" t="s">
        <v>2439</v>
      </c>
      <c r="B373" s="425" t="s">
        <v>1545</v>
      </c>
      <c r="C373" s="219" t="s">
        <v>599</v>
      </c>
      <c r="D373" s="219">
        <v>9</v>
      </c>
      <c r="E373" s="471">
        <v>1601647</v>
      </c>
      <c r="F373" s="472">
        <v>1</v>
      </c>
      <c r="G373" s="419">
        <v>11452900</v>
      </c>
      <c r="H373" s="419">
        <v>201602021500</v>
      </c>
      <c r="I373" s="419" t="s">
        <v>672</v>
      </c>
      <c r="J373" s="419"/>
      <c r="K373" s="926" t="s">
        <v>2616</v>
      </c>
      <c r="L373" s="413" t="s">
        <v>746</v>
      </c>
      <c r="M373" s="219" t="s">
        <v>1120</v>
      </c>
      <c r="N373" s="219"/>
      <c r="O373" s="219"/>
      <c r="P373" s="332">
        <v>42402</v>
      </c>
      <c r="Q373" s="326">
        <v>0.625</v>
      </c>
      <c r="R373" s="219" t="s">
        <v>1114</v>
      </c>
      <c r="S373" s="535" t="s">
        <v>1114</v>
      </c>
      <c r="T373" s="239">
        <v>130.69999999999999</v>
      </c>
      <c r="U373" s="492">
        <v>141.6</v>
      </c>
      <c r="V373" s="136">
        <v>10.900000000000006</v>
      </c>
      <c r="W373" s="9">
        <v>138</v>
      </c>
      <c r="X373" s="8">
        <v>78.985507246376841</v>
      </c>
      <c r="Y373" s="643" t="str">
        <f t="shared" si="308"/>
        <v xml:space="preserve">  </v>
      </c>
      <c r="Z373" s="535" t="s">
        <v>1114</v>
      </c>
      <c r="AA373" s="556">
        <v>125.1</v>
      </c>
      <c r="AB373" s="492">
        <v>136.69999999999999</v>
      </c>
      <c r="AC373" s="535">
        <v>11.599999999999994</v>
      </c>
      <c r="AD373" s="136">
        <v>154</v>
      </c>
      <c r="AE373" s="136">
        <v>75.324675324675283</v>
      </c>
      <c r="AF373" s="643" t="str">
        <f t="shared" si="309"/>
        <v xml:space="preserve">  </v>
      </c>
      <c r="AG373" s="535" t="s">
        <v>1114</v>
      </c>
      <c r="AH373" s="136">
        <v>126.4</v>
      </c>
      <c r="AI373" s="559">
        <v>137.6</v>
      </c>
      <c r="AJ373" s="535">
        <v>11.199999999999989</v>
      </c>
      <c r="AK373" s="535">
        <v>141</v>
      </c>
      <c r="AL373" s="136">
        <v>79.4326241134751</v>
      </c>
      <c r="AM373" s="643" t="str">
        <f t="shared" si="307"/>
        <v xml:space="preserve">  </v>
      </c>
      <c r="AN373" s="136">
        <v>77.914268894842408</v>
      </c>
      <c r="AO373" s="136">
        <v>2.2537689582561757</v>
      </c>
      <c r="AP373" s="136">
        <v>2.8926267168058679</v>
      </c>
      <c r="AQ373" s="535">
        <v>3</v>
      </c>
      <c r="AR373" s="643" t="str">
        <f t="shared" si="310"/>
        <v xml:space="preserve">  </v>
      </c>
      <c r="AS373" s="535"/>
      <c r="AT373" s="86" t="s">
        <v>191</v>
      </c>
      <c r="AU373" s="86" t="s">
        <v>191</v>
      </c>
      <c r="AV373" s="86" t="s">
        <v>191</v>
      </c>
      <c r="AW373" s="161" t="str">
        <f t="shared" si="326"/>
        <v xml:space="preserve">  </v>
      </c>
      <c r="AX373" s="643" t="str">
        <f t="shared" si="311"/>
        <v xml:space="preserve">  </v>
      </c>
      <c r="AY373" s="86" t="s">
        <v>191</v>
      </c>
      <c r="AZ373" s="86" t="s">
        <v>191</v>
      </c>
      <c r="BA373" s="86" t="s">
        <v>191</v>
      </c>
      <c r="BB373" s="161"/>
      <c r="BC373" s="643" t="str">
        <f t="shared" si="312"/>
        <v xml:space="preserve">  </v>
      </c>
      <c r="BD373" s="801" t="s">
        <v>191</v>
      </c>
      <c r="BE373" s="141" t="s">
        <v>1114</v>
      </c>
      <c r="BF373" s="85">
        <v>4.3860570337310758</v>
      </c>
      <c r="BG373" s="85"/>
      <c r="BH373" s="161"/>
      <c r="BI373" s="643" t="str">
        <f t="shared" si="313"/>
        <v xml:space="preserve">  </v>
      </c>
      <c r="BJ373" s="141" t="s">
        <v>1114</v>
      </c>
      <c r="BK373" s="199">
        <v>0.14359932735114381</v>
      </c>
      <c r="BL373" s="199"/>
      <c r="BM373" s="141"/>
      <c r="BN373" s="818" t="str">
        <f t="shared" si="314"/>
        <v xml:space="preserve">  </v>
      </c>
      <c r="BO373" s="942" t="str">
        <f t="shared" si="315"/>
        <v xml:space="preserve">  </v>
      </c>
      <c r="BP373" s="825">
        <f t="shared" si="325"/>
        <v>3.2739958976089403</v>
      </c>
      <c r="BQ373" s="7">
        <v>289.32822542015344</v>
      </c>
      <c r="BR373" s="141"/>
      <c r="BS373" s="161"/>
      <c r="BT373" s="818" t="str">
        <f t="shared" si="316"/>
        <v xml:space="preserve">  </v>
      </c>
      <c r="BU373" s="90">
        <v>22.852736645504883</v>
      </c>
      <c r="BV373" s="141"/>
      <c r="BW373" s="161"/>
      <c r="BX373" s="643" t="str">
        <f t="shared" si="317"/>
        <v xml:space="preserve">  </v>
      </c>
      <c r="BY373" s="85">
        <v>3.3680394543444008</v>
      </c>
      <c r="BZ373" s="85"/>
      <c r="CA373" s="197"/>
      <c r="CB373" s="197" t="s">
        <v>1132</v>
      </c>
      <c r="CC373" s="643" t="str">
        <f t="shared" si="318"/>
        <v xml:space="preserve">  </v>
      </c>
      <c r="CD373" s="199">
        <v>0.25369647837918863</v>
      </c>
      <c r="CE373" s="199"/>
      <c r="CF373" s="197" t="s">
        <v>1132</v>
      </c>
      <c r="CG373" s="818" t="str">
        <f t="shared" si="319"/>
        <v xml:space="preserve">  </v>
      </c>
      <c r="CH373" s="781">
        <f t="shared" si="327"/>
        <v>1.164089486759696</v>
      </c>
      <c r="CI373" s="5">
        <v>7.06654497624353</v>
      </c>
      <c r="CJ373" s="141"/>
      <c r="CK373" s="141" t="s">
        <v>602</v>
      </c>
      <c r="CL373" s="643" t="str">
        <f t="shared" si="320"/>
        <v xml:space="preserve">  </v>
      </c>
      <c r="CM373" s="5">
        <v>0.5613142108789182</v>
      </c>
      <c r="CN373" s="141"/>
      <c r="CO373" s="141"/>
      <c r="CP373" s="818" t="str">
        <f t="shared" si="321"/>
        <v xml:space="preserve">  </v>
      </c>
      <c r="CQ373" s="154">
        <f t="shared" si="328"/>
        <v>2.4423973727353125</v>
      </c>
      <c r="CR373" s="87">
        <f t="shared" si="329"/>
        <v>2.4562231630553022</v>
      </c>
      <c r="CS373" s="141"/>
    </row>
    <row r="374" spans="1:97" ht="34.5" x14ac:dyDescent="0.25">
      <c r="A374" s="906" t="s">
        <v>2440</v>
      </c>
      <c r="B374" s="425" t="s">
        <v>1546</v>
      </c>
      <c r="C374" s="219" t="s">
        <v>599</v>
      </c>
      <c r="D374" s="219">
        <v>7</v>
      </c>
      <c r="E374" s="471">
        <v>1601646</v>
      </c>
      <c r="F374" s="472">
        <v>1</v>
      </c>
      <c r="G374" s="419">
        <v>11452900</v>
      </c>
      <c r="H374" s="419">
        <v>201602031400</v>
      </c>
      <c r="I374" s="419" t="s">
        <v>672</v>
      </c>
      <c r="J374" s="419"/>
      <c r="K374" s="926" t="s">
        <v>2616</v>
      </c>
      <c r="L374" s="413" t="s">
        <v>746</v>
      </c>
      <c r="M374" s="219" t="s">
        <v>1120</v>
      </c>
      <c r="N374" s="219"/>
      <c r="O374" s="219"/>
      <c r="P374" s="332">
        <v>42403</v>
      </c>
      <c r="Q374" s="326">
        <v>0.58333333333333337</v>
      </c>
      <c r="R374" s="219" t="s">
        <v>1115</v>
      </c>
      <c r="S374" s="535" t="s">
        <v>1115</v>
      </c>
      <c r="T374" s="239">
        <v>128.69999999999999</v>
      </c>
      <c r="U374" s="492">
        <v>138.69999999999999</v>
      </c>
      <c r="V374" s="136">
        <v>10</v>
      </c>
      <c r="W374" s="9">
        <v>122</v>
      </c>
      <c r="X374" s="8">
        <v>81.967213114754102</v>
      </c>
      <c r="Y374" s="643" t="str">
        <f t="shared" si="308"/>
        <v xml:space="preserve">  </v>
      </c>
      <c r="Z374" s="535" t="s">
        <v>1115</v>
      </c>
      <c r="AA374" s="556">
        <v>128.9</v>
      </c>
      <c r="AB374" s="492">
        <v>138.69999999999999</v>
      </c>
      <c r="AC374" s="535">
        <v>9.7999999999999829</v>
      </c>
      <c r="AD374" s="136">
        <v>122</v>
      </c>
      <c r="AE374" s="136">
        <v>80.327868852458877</v>
      </c>
      <c r="AF374" s="643" t="str">
        <f t="shared" si="309"/>
        <v xml:space="preserve">  </v>
      </c>
      <c r="AG374" s="535" t="s">
        <v>1115</v>
      </c>
      <c r="AH374" s="136">
        <v>122.6</v>
      </c>
      <c r="AI374" s="559">
        <v>132.6</v>
      </c>
      <c r="AJ374" s="535">
        <v>10</v>
      </c>
      <c r="AK374" s="535">
        <v>124</v>
      </c>
      <c r="AL374" s="136">
        <v>80.645161290322577</v>
      </c>
      <c r="AM374" s="643" t="str">
        <f t="shared" si="307"/>
        <v xml:space="preserve">  </v>
      </c>
      <c r="AN374" s="136">
        <v>80.980081085845185</v>
      </c>
      <c r="AO374" s="136">
        <v>0.86947734568230617</v>
      </c>
      <c r="AP374" s="136">
        <v>1.0736928563464792</v>
      </c>
      <c r="AQ374" s="535">
        <v>3</v>
      </c>
      <c r="AR374" s="643" t="str">
        <f t="shared" si="310"/>
        <v xml:space="preserve">  </v>
      </c>
      <c r="AS374" s="535"/>
      <c r="AT374" s="86" t="s">
        <v>191</v>
      </c>
      <c r="AU374" s="86" t="s">
        <v>191</v>
      </c>
      <c r="AV374" s="86" t="s">
        <v>191</v>
      </c>
      <c r="AW374" s="161" t="str">
        <f t="shared" si="326"/>
        <v xml:space="preserve">  </v>
      </c>
      <c r="AX374" s="643" t="str">
        <f t="shared" si="311"/>
        <v xml:space="preserve">  </v>
      </c>
      <c r="AY374" s="86" t="s">
        <v>191</v>
      </c>
      <c r="AZ374" s="86" t="s">
        <v>191</v>
      </c>
      <c r="BA374" s="86" t="s">
        <v>191</v>
      </c>
      <c r="BB374" s="161"/>
      <c r="BC374" s="643" t="str">
        <f t="shared" si="312"/>
        <v xml:space="preserve">  </v>
      </c>
      <c r="BD374" s="801" t="s">
        <v>191</v>
      </c>
      <c r="BE374" s="141" t="s">
        <v>1115</v>
      </c>
      <c r="BF374" s="85">
        <v>6.8067065499635397</v>
      </c>
      <c r="BG374" s="85"/>
      <c r="BH374" s="161"/>
      <c r="BI374" s="643" t="str">
        <f t="shared" si="313"/>
        <v xml:space="preserve">  </v>
      </c>
      <c r="BJ374" s="141" t="s">
        <v>1115</v>
      </c>
      <c r="BK374" s="199">
        <v>0.2549875212310852</v>
      </c>
      <c r="BL374" s="199"/>
      <c r="BM374" s="141"/>
      <c r="BN374" s="818" t="str">
        <f t="shared" si="314"/>
        <v xml:space="preserve">  </v>
      </c>
      <c r="BO374" s="942" t="str">
        <f t="shared" si="315"/>
        <v xml:space="preserve">  </v>
      </c>
      <c r="BP374" s="825">
        <f t="shared" si="325"/>
        <v>3.7461218484944241</v>
      </c>
      <c r="BQ374" s="190">
        <v>332.07027366607724</v>
      </c>
      <c r="BR374" s="190"/>
      <c r="BS374" s="161"/>
      <c r="BT374" s="818" t="str">
        <f t="shared" si="316"/>
        <v xml:space="preserve">  </v>
      </c>
      <c r="BU374" s="90">
        <v>27.218874890662072</v>
      </c>
      <c r="BV374" s="141"/>
      <c r="BW374" s="161"/>
      <c r="BX374" s="643" t="str">
        <f t="shared" si="317"/>
        <v xml:space="preserve">  </v>
      </c>
      <c r="BY374" s="85">
        <v>4.3444736132911528</v>
      </c>
      <c r="BZ374" s="85"/>
      <c r="CA374" s="197"/>
      <c r="CB374" s="197" t="s">
        <v>1132</v>
      </c>
      <c r="CC374" s="643" t="str">
        <f t="shared" si="318"/>
        <v xml:space="preserve">  </v>
      </c>
      <c r="CD374" s="199">
        <v>0.3489823066414196</v>
      </c>
      <c r="CE374" s="199"/>
      <c r="CF374" s="197" t="s">
        <v>1132</v>
      </c>
      <c r="CG374" s="818" t="str">
        <f t="shared" si="319"/>
        <v xml:space="preserve">  </v>
      </c>
      <c r="CH374" s="781">
        <f t="shared" si="327"/>
        <v>1.308299464847571</v>
      </c>
      <c r="CI374" s="5">
        <v>7.9145303733927461</v>
      </c>
      <c r="CJ374" s="141"/>
      <c r="CK374" s="141" t="s">
        <v>602</v>
      </c>
      <c r="CL374" s="643" t="str">
        <f t="shared" si="320"/>
        <v xml:space="preserve">  </v>
      </c>
      <c r="CM374" s="5">
        <v>0.63826857849941498</v>
      </c>
      <c r="CN374" s="141"/>
      <c r="CO374" s="141"/>
      <c r="CP374" s="818" t="str">
        <f t="shared" si="321"/>
        <v xml:space="preserve">  </v>
      </c>
      <c r="CQ374" s="154">
        <f t="shared" si="328"/>
        <v>2.3833902041323425</v>
      </c>
      <c r="CR374" s="87">
        <f t="shared" si="329"/>
        <v>2.3449484266463365</v>
      </c>
      <c r="CS374" s="141"/>
    </row>
    <row r="375" spans="1:97" ht="34.5" x14ac:dyDescent="0.25">
      <c r="A375" s="906" t="s">
        <v>2441</v>
      </c>
      <c r="B375" s="421" t="s">
        <v>1547</v>
      </c>
      <c r="C375" s="219" t="s">
        <v>600</v>
      </c>
      <c r="D375" s="310">
        <v>7</v>
      </c>
      <c r="E375" s="471">
        <v>1600428</v>
      </c>
      <c r="F375" s="472">
        <v>4</v>
      </c>
      <c r="G375" s="419">
        <v>11452900</v>
      </c>
      <c r="H375" s="309">
        <v>201602031401</v>
      </c>
      <c r="I375" s="419" t="s">
        <v>672</v>
      </c>
      <c r="J375" s="419"/>
      <c r="K375" s="926" t="s">
        <v>2616</v>
      </c>
      <c r="L375" s="413" t="s">
        <v>746</v>
      </c>
      <c r="M375" s="219" t="s">
        <v>1120</v>
      </c>
      <c r="N375" s="219"/>
      <c r="O375" s="219" t="s">
        <v>45</v>
      </c>
      <c r="P375" s="332">
        <v>42403</v>
      </c>
      <c r="Q375" s="326">
        <v>0.58402777777777781</v>
      </c>
      <c r="R375" s="219" t="s">
        <v>1730</v>
      </c>
      <c r="S375" s="536" t="s">
        <v>1116</v>
      </c>
      <c r="T375" s="370">
        <v>131.80000000000001</v>
      </c>
      <c r="U375" s="494">
        <v>141.6</v>
      </c>
      <c r="V375" s="311">
        <v>9.7999999999999829</v>
      </c>
      <c r="W375" s="352">
        <v>126</v>
      </c>
      <c r="X375" s="315">
        <v>77.777777777777644</v>
      </c>
      <c r="Y375" s="643" t="str">
        <f t="shared" si="308"/>
        <v xml:space="preserve">  </v>
      </c>
      <c r="Z375" s="536" t="s">
        <v>1116</v>
      </c>
      <c r="AA375" s="557">
        <v>123.5</v>
      </c>
      <c r="AB375" s="494">
        <v>133</v>
      </c>
      <c r="AC375" s="536">
        <v>9.5</v>
      </c>
      <c r="AD375" s="311">
        <v>120</v>
      </c>
      <c r="AE375" s="311">
        <v>79.166666666666671</v>
      </c>
      <c r="AF375" s="643" t="str">
        <f t="shared" si="309"/>
        <v xml:space="preserve">  </v>
      </c>
      <c r="AG375" s="536" t="s">
        <v>1116</v>
      </c>
      <c r="AH375" s="311">
        <v>129</v>
      </c>
      <c r="AI375" s="562">
        <v>139.19999999999999</v>
      </c>
      <c r="AJ375" s="536">
        <v>10.199999999999989</v>
      </c>
      <c r="AK375" s="536">
        <v>124</v>
      </c>
      <c r="AL375" s="311">
        <v>82.25806451612894</v>
      </c>
      <c r="AM375" s="643" t="str">
        <f t="shared" si="307"/>
        <v xml:space="preserve">  </v>
      </c>
      <c r="AN375" s="311">
        <v>79.734169653524418</v>
      </c>
      <c r="AO375" s="311">
        <v>2.2934225612675418</v>
      </c>
      <c r="AP375" s="311">
        <v>2.8763359187577211</v>
      </c>
      <c r="AQ375" s="536">
        <v>3</v>
      </c>
      <c r="AR375" s="643" t="str">
        <f t="shared" si="310"/>
        <v xml:space="preserve">  </v>
      </c>
      <c r="AS375" s="536"/>
      <c r="AT375" s="272" t="s">
        <v>191</v>
      </c>
      <c r="AU375" s="272" t="s">
        <v>191</v>
      </c>
      <c r="AV375" s="272" t="s">
        <v>191</v>
      </c>
      <c r="AW375" s="161" t="str">
        <f t="shared" si="326"/>
        <v xml:space="preserve">  </v>
      </c>
      <c r="AX375" s="643" t="str">
        <f t="shared" si="311"/>
        <v xml:space="preserve">  </v>
      </c>
      <c r="AY375" s="272" t="s">
        <v>191</v>
      </c>
      <c r="AZ375" s="272" t="s">
        <v>191</v>
      </c>
      <c r="BA375" s="272" t="s">
        <v>191</v>
      </c>
      <c r="BB375" s="161"/>
      <c r="BC375" s="643" t="str">
        <f t="shared" si="312"/>
        <v xml:space="preserve">  </v>
      </c>
      <c r="BD375" s="802" t="s">
        <v>191</v>
      </c>
      <c r="BE375" s="195" t="s">
        <v>1116</v>
      </c>
      <c r="BF375" s="312">
        <v>6.3580738220849362</v>
      </c>
      <c r="BG375" s="312"/>
      <c r="BH375" s="161"/>
      <c r="BI375" s="643" t="str">
        <f t="shared" si="313"/>
        <v xml:space="preserve">  </v>
      </c>
      <c r="BJ375" s="195" t="s">
        <v>1116</v>
      </c>
      <c r="BK375" s="313">
        <v>0.24303993281612685</v>
      </c>
      <c r="BL375" s="313"/>
      <c r="BM375" s="195"/>
      <c r="BN375" s="818" t="str">
        <f t="shared" si="314"/>
        <v xml:space="preserve">  </v>
      </c>
      <c r="BO375" s="942" t="str">
        <f t="shared" si="315"/>
        <v xml:space="preserve">  </v>
      </c>
      <c r="BP375" s="846">
        <f t="shared" ref="BP375:BP393" si="330">BK375/BF375*100</f>
        <v>3.8225402789744476</v>
      </c>
      <c r="BQ375" s="314">
        <v>333.56843664081998</v>
      </c>
      <c r="BR375" s="195"/>
      <c r="BS375" s="161"/>
      <c r="BT375" s="818" t="str">
        <f t="shared" si="316"/>
        <v xml:space="preserve">  </v>
      </c>
      <c r="BU375" s="90">
        <v>25.944211738730395</v>
      </c>
      <c r="BV375" s="195"/>
      <c r="BW375" s="161"/>
      <c r="BX375" s="643" t="str">
        <f t="shared" si="317"/>
        <v xml:space="preserve">  </v>
      </c>
      <c r="BY375" s="85">
        <v>4.9057560318795899</v>
      </c>
      <c r="BZ375" s="312"/>
      <c r="CA375" s="196"/>
      <c r="CB375" s="196" t="s">
        <v>1132</v>
      </c>
      <c r="CC375" s="643" t="str">
        <f t="shared" si="318"/>
        <v xml:space="preserve">  </v>
      </c>
      <c r="CD375" s="313">
        <v>0.38837235252380126</v>
      </c>
      <c r="CE375" s="313"/>
      <c r="CF375" s="196" t="s">
        <v>1132</v>
      </c>
      <c r="CG375" s="818" t="str">
        <f t="shared" si="319"/>
        <v xml:space="preserve">  </v>
      </c>
      <c r="CH375" s="789">
        <f t="shared" si="327"/>
        <v>1.4706895176542176</v>
      </c>
      <c r="CI375" s="348">
        <v>9.9762987899908673</v>
      </c>
      <c r="CJ375" s="195"/>
      <c r="CK375" s="195" t="s">
        <v>602</v>
      </c>
      <c r="CL375" s="643" t="str">
        <f t="shared" si="320"/>
        <v xml:space="preserve">  </v>
      </c>
      <c r="CM375" s="348">
        <v>0.82063102949924782</v>
      </c>
      <c r="CN375" s="195"/>
      <c r="CO375" s="195"/>
      <c r="CP375" s="818" t="str">
        <f t="shared" si="321"/>
        <v xml:space="preserve">  </v>
      </c>
      <c r="CQ375" s="269">
        <f t="shared" si="328"/>
        <v>2.9907802100392225</v>
      </c>
      <c r="CR375" s="269">
        <f t="shared" si="329"/>
        <v>3.1630601760553092</v>
      </c>
      <c r="CS375" s="195"/>
    </row>
    <row r="376" spans="1:97" ht="34.5" x14ac:dyDescent="0.25">
      <c r="A376" s="906" t="s">
        <v>2442</v>
      </c>
      <c r="B376" s="425" t="s">
        <v>1548</v>
      </c>
      <c r="C376" s="219" t="s">
        <v>599</v>
      </c>
      <c r="D376" s="219">
        <v>9</v>
      </c>
      <c r="E376" s="471">
        <v>1601645</v>
      </c>
      <c r="F376" s="472">
        <v>1</v>
      </c>
      <c r="G376" s="419">
        <v>11452900</v>
      </c>
      <c r="H376" s="419">
        <v>201602041240</v>
      </c>
      <c r="I376" s="419" t="s">
        <v>672</v>
      </c>
      <c r="J376" s="419"/>
      <c r="K376" s="926" t="s">
        <v>2616</v>
      </c>
      <c r="L376" s="413" t="s">
        <v>746</v>
      </c>
      <c r="M376" s="219" t="s">
        <v>1120</v>
      </c>
      <c r="N376" s="219"/>
      <c r="O376" s="219"/>
      <c r="P376" s="332">
        <v>42404</v>
      </c>
      <c r="Q376" s="326">
        <v>0.52777777777777779</v>
      </c>
      <c r="R376" s="219" t="s">
        <v>1117</v>
      </c>
      <c r="S376" s="535" t="s">
        <v>1117</v>
      </c>
      <c r="T376" s="239">
        <v>130.80000000000001</v>
      </c>
      <c r="U376" s="492">
        <v>147.4</v>
      </c>
      <c r="V376" s="136">
        <v>16.599999999999994</v>
      </c>
      <c r="W376" s="9">
        <v>72</v>
      </c>
      <c r="X376" s="8">
        <v>230.55555555555549</v>
      </c>
      <c r="Y376" s="643" t="str">
        <f t="shared" si="308"/>
        <v xml:space="preserve">  </v>
      </c>
      <c r="Z376" s="535" t="s">
        <v>1117</v>
      </c>
      <c r="AA376" s="556">
        <v>124.3</v>
      </c>
      <c r="AB376" s="492">
        <v>143.80000000000001</v>
      </c>
      <c r="AC376" s="535">
        <v>19.500000000000014</v>
      </c>
      <c r="AD376" s="136">
        <v>90</v>
      </c>
      <c r="AE376" s="136">
        <v>216.66666666666683</v>
      </c>
      <c r="AF376" s="643" t="str">
        <f t="shared" si="309"/>
        <v xml:space="preserve">  </v>
      </c>
      <c r="AG376" s="535" t="s">
        <v>1117</v>
      </c>
      <c r="AH376" s="136">
        <v>123.3</v>
      </c>
      <c r="AI376" s="559">
        <v>137.6</v>
      </c>
      <c r="AJ376" s="535">
        <v>14.299999999999997</v>
      </c>
      <c r="AK376" s="535">
        <v>64</v>
      </c>
      <c r="AL376" s="136">
        <v>223.43749999999994</v>
      </c>
      <c r="AM376" s="643" t="str">
        <f t="shared" si="307"/>
        <v xml:space="preserve">  </v>
      </c>
      <c r="AN376" s="136">
        <v>223.55324074074073</v>
      </c>
      <c r="AO376" s="136">
        <v>6.9451677864018615</v>
      </c>
      <c r="AP376" s="136">
        <v>3.106717560161123</v>
      </c>
      <c r="AQ376" s="535">
        <v>3</v>
      </c>
      <c r="AR376" s="643" t="str">
        <f t="shared" si="310"/>
        <v xml:space="preserve">  </v>
      </c>
      <c r="AS376" s="535"/>
      <c r="AT376" s="86" t="s">
        <v>191</v>
      </c>
      <c r="AU376" s="86" t="s">
        <v>191</v>
      </c>
      <c r="AV376" s="86" t="s">
        <v>191</v>
      </c>
      <c r="AW376" s="161" t="str">
        <f t="shared" si="326"/>
        <v xml:space="preserve">  </v>
      </c>
      <c r="AX376" s="643" t="str">
        <f t="shared" si="311"/>
        <v xml:space="preserve">  </v>
      </c>
      <c r="AY376" s="86" t="s">
        <v>191</v>
      </c>
      <c r="AZ376" s="86" t="s">
        <v>191</v>
      </c>
      <c r="BA376" s="86" t="s">
        <v>191</v>
      </c>
      <c r="BB376" s="161"/>
      <c r="BC376" s="643" t="str">
        <f t="shared" si="312"/>
        <v xml:space="preserve">  </v>
      </c>
      <c r="BD376" s="801" t="s">
        <v>191</v>
      </c>
      <c r="BE376" s="141" t="s">
        <v>1117</v>
      </c>
      <c r="BF376" s="85">
        <v>7.4843351192013774</v>
      </c>
      <c r="BG376" s="85"/>
      <c r="BH376" s="161"/>
      <c r="BI376" s="643" t="str">
        <f t="shared" si="313"/>
        <v xml:space="preserve">  </v>
      </c>
      <c r="BJ376" s="141" t="s">
        <v>1117</v>
      </c>
      <c r="BK376" s="199">
        <v>0.24820905070862978</v>
      </c>
      <c r="BL376" s="199"/>
      <c r="BM376" s="141"/>
      <c r="BN376" s="818" t="str">
        <f t="shared" si="314"/>
        <v xml:space="preserve">  </v>
      </c>
      <c r="BO376" s="942" t="str">
        <f t="shared" si="315"/>
        <v xml:space="preserve">  </v>
      </c>
      <c r="BP376" s="825">
        <f t="shared" si="330"/>
        <v>3.3163807707091979</v>
      </c>
      <c r="BQ376" s="7">
        <v>368.95017043651535</v>
      </c>
      <c r="BR376" s="141"/>
      <c r="BS376" s="161"/>
      <c r="BT376" s="818" t="str">
        <f t="shared" si="316"/>
        <v xml:space="preserve">  </v>
      </c>
      <c r="BU376" s="90">
        <v>85.063511517307674</v>
      </c>
      <c r="BV376" s="141"/>
      <c r="BW376" s="161"/>
      <c r="BX376" s="643" t="str">
        <f t="shared" si="317"/>
        <v xml:space="preserve">  </v>
      </c>
      <c r="BY376" s="85">
        <v>3.8324082249435385</v>
      </c>
      <c r="BZ376" s="85"/>
      <c r="CA376" s="197"/>
      <c r="CB376" s="197" t="s">
        <v>1132</v>
      </c>
      <c r="CC376" s="643" t="str">
        <f t="shared" si="318"/>
        <v xml:space="preserve">  </v>
      </c>
      <c r="CD376" s="199">
        <v>0.83035511540443407</v>
      </c>
      <c r="CE376" s="199"/>
      <c r="CF376" s="197" t="s">
        <v>1132</v>
      </c>
      <c r="CG376" s="818" t="str">
        <f t="shared" si="319"/>
        <v xml:space="preserve">  </v>
      </c>
      <c r="CH376" s="781">
        <f t="shared" si="327"/>
        <v>1.0387332848794482</v>
      </c>
      <c r="CI376" s="5">
        <v>7.9593345746407245</v>
      </c>
      <c r="CJ376" s="141"/>
      <c r="CK376" s="141" t="s">
        <v>602</v>
      </c>
      <c r="CL376" s="643" t="str">
        <f t="shared" si="320"/>
        <v xml:space="preserve">  </v>
      </c>
      <c r="CM376" s="5">
        <v>1.7784138190212864</v>
      </c>
      <c r="CN376" s="141"/>
      <c r="CO376" s="141"/>
      <c r="CP376" s="818" t="str">
        <f t="shared" si="321"/>
        <v xml:space="preserve">  </v>
      </c>
      <c r="CQ376" s="154">
        <f t="shared" si="328"/>
        <v>2.1572925593783601</v>
      </c>
      <c r="CR376" s="87">
        <f t="shared" si="329"/>
        <v>2.0906894005421308</v>
      </c>
      <c r="CS376" s="141"/>
    </row>
    <row r="377" spans="1:97" ht="15" x14ac:dyDescent="0.25">
      <c r="A377" s="906" t="s">
        <v>2443</v>
      </c>
      <c r="B377" s="425" t="s">
        <v>1549</v>
      </c>
      <c r="C377" s="219" t="s">
        <v>599</v>
      </c>
      <c r="D377" s="219">
        <v>9</v>
      </c>
      <c r="E377" s="471">
        <v>1602358</v>
      </c>
      <c r="F377" s="472">
        <v>1</v>
      </c>
      <c r="G377" s="419">
        <v>11451800</v>
      </c>
      <c r="H377" s="419">
        <v>201602180830</v>
      </c>
      <c r="I377" s="419" t="s">
        <v>672</v>
      </c>
      <c r="J377" s="419"/>
      <c r="K377" s="926" t="s">
        <v>1691</v>
      </c>
      <c r="L377" s="413" t="s">
        <v>1692</v>
      </c>
      <c r="M377" s="219" t="s">
        <v>1055</v>
      </c>
      <c r="N377" s="219"/>
      <c r="O377" s="219"/>
      <c r="P377" s="332">
        <v>42418</v>
      </c>
      <c r="Q377" s="326">
        <v>0.35416666666666669</v>
      </c>
      <c r="R377" s="219" t="s">
        <v>1140</v>
      </c>
      <c r="S377" s="240" t="s">
        <v>1140</v>
      </c>
      <c r="T377" s="239">
        <v>131.6</v>
      </c>
      <c r="U377" s="240">
        <v>133.70000000000002</v>
      </c>
      <c r="V377" s="136">
        <v>2.1000000000000227</v>
      </c>
      <c r="W377" s="8">
        <v>528</v>
      </c>
      <c r="X377" s="8">
        <v>3.9772727272727701</v>
      </c>
      <c r="Y377" s="643" t="str">
        <f t="shared" si="308"/>
        <v xml:space="preserve">  </v>
      </c>
      <c r="Z377" s="240" t="s">
        <v>1140</v>
      </c>
      <c r="AA377" s="239">
        <v>124.3</v>
      </c>
      <c r="AB377" s="240">
        <v>126.5</v>
      </c>
      <c r="AC377" s="136">
        <v>2.2000000000000028</v>
      </c>
      <c r="AD377" s="136">
        <v>518</v>
      </c>
      <c r="AE377" s="136">
        <v>4.2471042471042528</v>
      </c>
      <c r="AF377" s="643" t="str">
        <f t="shared" si="309"/>
        <v xml:space="preserve">  </v>
      </c>
      <c r="AG377" s="240" t="s">
        <v>1140</v>
      </c>
      <c r="AH377" s="240">
        <v>131.69999999999999</v>
      </c>
      <c r="AI377" s="136">
        <v>133.5</v>
      </c>
      <c r="AJ377" s="8">
        <v>1.8000000000000114</v>
      </c>
      <c r="AK377" s="8">
        <v>416</v>
      </c>
      <c r="AL377" s="7">
        <v>4.3269230769231042</v>
      </c>
      <c r="AM377" s="643" t="str">
        <f t="shared" si="307"/>
        <v xml:space="preserve">  </v>
      </c>
      <c r="AN377" s="239">
        <v>4.1837666837667093</v>
      </c>
      <c r="AO377" s="240">
        <v>0.18322821002728604</v>
      </c>
      <c r="AP377" s="136">
        <v>4.3795035401525517</v>
      </c>
      <c r="AQ377" s="138">
        <v>3</v>
      </c>
      <c r="AR377" s="643" t="str">
        <f t="shared" si="310"/>
        <v xml:space="preserve">  </v>
      </c>
      <c r="AS377" s="535"/>
      <c r="AT377" s="86" t="s">
        <v>191</v>
      </c>
      <c r="AU377" s="86" t="s">
        <v>191</v>
      </c>
      <c r="AV377" s="86" t="s">
        <v>191</v>
      </c>
      <c r="AW377" s="161" t="str">
        <f t="shared" si="326"/>
        <v xml:space="preserve">  </v>
      </c>
      <c r="AX377" s="643" t="str">
        <f t="shared" si="311"/>
        <v xml:space="preserve">  </v>
      </c>
      <c r="AY377" s="86" t="s">
        <v>191</v>
      </c>
      <c r="AZ377" s="86" t="s">
        <v>191</v>
      </c>
      <c r="BA377" s="86" t="s">
        <v>191</v>
      </c>
      <c r="BB377" s="161"/>
      <c r="BC377" s="643" t="str">
        <f t="shared" si="312"/>
        <v xml:space="preserve">  </v>
      </c>
      <c r="BD377" s="801" t="s">
        <v>191</v>
      </c>
      <c r="BE377" s="141" t="s">
        <v>1140</v>
      </c>
      <c r="BF377" s="85">
        <v>3.8152493972050592</v>
      </c>
      <c r="BG377" s="85"/>
      <c r="BH377" s="161"/>
      <c r="BI377" s="643" t="str">
        <f t="shared" si="313"/>
        <v xml:space="preserve">  </v>
      </c>
      <c r="BJ377" s="141" t="s">
        <v>1140</v>
      </c>
      <c r="BK377" s="199">
        <v>5.0418035576860566E-2</v>
      </c>
      <c r="BL377" s="199"/>
      <c r="BM377" s="141"/>
      <c r="BN377" s="818" t="str">
        <f t="shared" si="314"/>
        <v xml:space="preserve">  </v>
      </c>
      <c r="BO377" s="942" t="str">
        <f t="shared" si="315"/>
        <v xml:space="preserve">  </v>
      </c>
      <c r="BP377" s="825">
        <f t="shared" si="330"/>
        <v>1.3214872824249799</v>
      </c>
      <c r="BQ377" s="7">
        <v>404.77996517804775</v>
      </c>
      <c r="BR377" s="141"/>
      <c r="BS377" s="161"/>
      <c r="BT377" s="818" t="str">
        <f t="shared" si="316"/>
        <v xml:space="preserve">  </v>
      </c>
      <c r="BU377" s="90">
        <v>1.6099203160490712</v>
      </c>
      <c r="BV377" s="141"/>
      <c r="BW377" s="161"/>
      <c r="BX377" s="643" t="str">
        <f t="shared" si="317"/>
        <v>E, &lt;RL</v>
      </c>
      <c r="BY377" s="85">
        <v>6.9590313129411481</v>
      </c>
      <c r="BZ377" s="85"/>
      <c r="CA377" s="197"/>
      <c r="CB377" s="197" t="s">
        <v>1032</v>
      </c>
      <c r="CC377" s="643" t="str">
        <f t="shared" si="318"/>
        <v xml:space="preserve">  </v>
      </c>
      <c r="CD377" s="199">
        <v>2.9555731444923895E-2</v>
      </c>
      <c r="CE377" s="199"/>
      <c r="CF377" s="85" t="s">
        <v>1032</v>
      </c>
      <c r="CG377" s="818" t="str">
        <f t="shared" si="319"/>
        <v>&lt;MDL</v>
      </c>
      <c r="CH377" s="781">
        <f t="shared" si="327"/>
        <v>1.7192133780336998</v>
      </c>
      <c r="CI377" s="6">
        <v>33.598409542743326</v>
      </c>
      <c r="CJ377" s="6"/>
      <c r="CK377" s="6"/>
      <c r="CL377" s="643" t="str">
        <f t="shared" si="320"/>
        <v xml:space="preserve">  </v>
      </c>
      <c r="CM377" s="6">
        <v>0.14537773359840955</v>
      </c>
      <c r="CN377" s="6"/>
      <c r="CO377" s="6" t="s">
        <v>602</v>
      </c>
      <c r="CP377" s="818" t="str">
        <f t="shared" si="321"/>
        <v>E, &lt;RL</v>
      </c>
      <c r="CQ377" s="154">
        <f t="shared" si="328"/>
        <v>8.3004131708852302</v>
      </c>
      <c r="CR377" s="87">
        <f t="shared" si="329"/>
        <v>9.0301198232707041</v>
      </c>
      <c r="CS377" s="141"/>
    </row>
    <row r="378" spans="1:97" ht="15" x14ac:dyDescent="0.25">
      <c r="A378" s="906" t="s">
        <v>2444</v>
      </c>
      <c r="B378" s="425" t="s">
        <v>1550</v>
      </c>
      <c r="C378" s="219" t="s">
        <v>599</v>
      </c>
      <c r="D378" s="219">
        <v>9</v>
      </c>
      <c r="E378" s="471">
        <v>1602562</v>
      </c>
      <c r="F378" s="472">
        <v>1</v>
      </c>
      <c r="G378" s="419">
        <v>11451800</v>
      </c>
      <c r="H378" s="419">
        <v>201603060330</v>
      </c>
      <c r="I378" s="419" t="s">
        <v>672</v>
      </c>
      <c r="J378" s="419"/>
      <c r="K378" s="926" t="s">
        <v>1691</v>
      </c>
      <c r="L378" s="413" t="s">
        <v>1692</v>
      </c>
      <c r="M378" s="219" t="s">
        <v>1055</v>
      </c>
      <c r="N378" s="219"/>
      <c r="O378" s="219"/>
      <c r="P378" s="332">
        <v>42435</v>
      </c>
      <c r="Q378" s="326">
        <v>0.14583333333333334</v>
      </c>
      <c r="R378" s="219" t="s">
        <v>1141</v>
      </c>
      <c r="S378" s="240" t="s">
        <v>1141</v>
      </c>
      <c r="T378" s="239">
        <v>133</v>
      </c>
      <c r="U378" s="240">
        <v>180.10000000000002</v>
      </c>
      <c r="V378" s="136">
        <v>47.100000000000023</v>
      </c>
      <c r="W378" s="8">
        <v>2</v>
      </c>
      <c r="X378" s="8">
        <v>23550.000000000011</v>
      </c>
      <c r="Y378" s="643" t="str">
        <f t="shared" si="308"/>
        <v xml:space="preserve">  </v>
      </c>
      <c r="Z378" s="240" t="s">
        <v>1141</v>
      </c>
      <c r="AA378" s="239">
        <v>125.8</v>
      </c>
      <c r="AB378" s="240">
        <v>385.6</v>
      </c>
      <c r="AC378" s="136">
        <v>259.8</v>
      </c>
      <c r="AD378" s="136">
        <v>10</v>
      </c>
      <c r="AE378" s="136">
        <v>25980</v>
      </c>
      <c r="AF378" s="643" t="str">
        <f t="shared" si="309"/>
        <v xml:space="preserve">  </v>
      </c>
      <c r="AG378" s="240" t="s">
        <v>1141</v>
      </c>
      <c r="AH378" s="240">
        <v>123.1</v>
      </c>
      <c r="AI378" s="136">
        <v>250.9</v>
      </c>
      <c r="AJ378" s="8">
        <v>127.80000000000001</v>
      </c>
      <c r="AK378" s="8">
        <v>4</v>
      </c>
      <c r="AL378" s="7">
        <v>31950.000000000004</v>
      </c>
      <c r="AM378" s="643" t="str">
        <f t="shared" si="307"/>
        <v xml:space="preserve">  </v>
      </c>
      <c r="AN378" s="239">
        <v>27160.000000000004</v>
      </c>
      <c r="AO378" s="240">
        <v>4322.5339790451899</v>
      </c>
      <c r="AP378" s="136">
        <v>15.915073560549297</v>
      </c>
      <c r="AQ378" s="138">
        <v>3</v>
      </c>
      <c r="AR378" s="643" t="str">
        <f t="shared" si="310"/>
        <v xml:space="preserve">  </v>
      </c>
      <c r="AS378" s="535"/>
      <c r="AT378" s="86" t="s">
        <v>191</v>
      </c>
      <c r="AU378" s="86" t="s">
        <v>191</v>
      </c>
      <c r="AV378" s="86" t="s">
        <v>191</v>
      </c>
      <c r="AW378" s="161" t="str">
        <f t="shared" si="326"/>
        <v xml:space="preserve">  </v>
      </c>
      <c r="AX378" s="643" t="str">
        <f t="shared" si="311"/>
        <v xml:space="preserve">  </v>
      </c>
      <c r="AY378" s="86" t="s">
        <v>191</v>
      </c>
      <c r="AZ378" s="86" t="s">
        <v>191</v>
      </c>
      <c r="BA378" s="86" t="s">
        <v>191</v>
      </c>
      <c r="BB378" s="161"/>
      <c r="BC378" s="643" t="str">
        <f t="shared" si="312"/>
        <v xml:space="preserve">  </v>
      </c>
      <c r="BD378" s="801" t="s">
        <v>191</v>
      </c>
      <c r="BE378" s="141" t="s">
        <v>1141</v>
      </c>
      <c r="BF378" s="85">
        <v>5.7839314750054296</v>
      </c>
      <c r="BG378" s="85"/>
      <c r="BH378" s="161"/>
      <c r="BI378" s="643" t="str">
        <f t="shared" si="313"/>
        <v xml:space="preserve">  </v>
      </c>
      <c r="BJ378" s="141" t="s">
        <v>1141</v>
      </c>
      <c r="BK378" s="199">
        <v>8.3680257261767171E-2</v>
      </c>
      <c r="BL378" s="199"/>
      <c r="BM378" s="141"/>
      <c r="BN378" s="818" t="str">
        <f t="shared" si="314"/>
        <v xml:space="preserve">  </v>
      </c>
      <c r="BO378" s="942" t="str">
        <f t="shared" si="315"/>
        <v xml:space="preserve">  </v>
      </c>
      <c r="BP378" s="825">
        <f t="shared" si="330"/>
        <v>1.4467712424218964</v>
      </c>
      <c r="BQ378" s="7">
        <v>140.52569647522972</v>
      </c>
      <c r="BR378" s="141"/>
      <c r="BS378" s="161"/>
      <c r="BT378" s="818" t="str">
        <f t="shared" si="316"/>
        <v xml:space="preserve">  </v>
      </c>
      <c r="BU378" s="90">
        <v>3309.3801519916619</v>
      </c>
      <c r="BV378" s="141"/>
      <c r="BW378" s="161"/>
      <c r="BX378" s="643" t="str">
        <f t="shared" si="317"/>
        <v xml:space="preserve">  </v>
      </c>
      <c r="BY378" s="85">
        <v>0.57954137631896296</v>
      </c>
      <c r="BZ378" s="85"/>
      <c r="CA378" s="197"/>
      <c r="CB378" s="197"/>
      <c r="CC378" s="643" t="str">
        <f t="shared" si="318"/>
        <v>&lt;MDL</v>
      </c>
      <c r="CD378" s="199">
        <v>15.056484956766662</v>
      </c>
      <c r="CE378" s="199"/>
      <c r="CF378" s="85" t="s">
        <v>1132</v>
      </c>
      <c r="CG378" s="818" t="str">
        <f t="shared" si="319"/>
        <v xml:space="preserve">  </v>
      </c>
      <c r="CH378" s="907" t="s">
        <v>2618</v>
      </c>
      <c r="CI378" s="6">
        <v>4.2710870924686617</v>
      </c>
      <c r="CJ378" s="6"/>
      <c r="CK378" s="6"/>
      <c r="CL378" s="643" t="str">
        <f t="shared" si="320"/>
        <v xml:space="preserve">  </v>
      </c>
      <c r="CM378" s="6">
        <v>136.46123260437375</v>
      </c>
      <c r="CN378" s="6"/>
      <c r="CO378" s="6" t="s">
        <v>602</v>
      </c>
      <c r="CP378" s="818" t="str">
        <f t="shared" si="321"/>
        <v xml:space="preserve">  </v>
      </c>
      <c r="CQ378" s="154">
        <f t="shared" si="328"/>
        <v>3.0393637602226868</v>
      </c>
      <c r="CR378" s="87">
        <f t="shared" si="329"/>
        <v>4.1234680313849168</v>
      </c>
      <c r="CS378" s="141"/>
    </row>
    <row r="379" spans="1:97" ht="15" x14ac:dyDescent="0.25">
      <c r="A379" s="906" t="s">
        <v>2445</v>
      </c>
      <c r="B379" s="425" t="s">
        <v>1551</v>
      </c>
      <c r="C379" s="219" t="s">
        <v>599</v>
      </c>
      <c r="D379" s="219">
        <v>9</v>
      </c>
      <c r="E379" s="471">
        <v>1602360</v>
      </c>
      <c r="F379" s="472">
        <v>1</v>
      </c>
      <c r="G379" s="419">
        <v>11451800</v>
      </c>
      <c r="H379" s="419">
        <v>201603061040</v>
      </c>
      <c r="I379" s="419" t="s">
        <v>672</v>
      </c>
      <c r="J379" s="419"/>
      <c r="K379" s="926" t="s">
        <v>1691</v>
      </c>
      <c r="L379" s="413" t="s">
        <v>1692</v>
      </c>
      <c r="M379" s="219" t="s">
        <v>1055</v>
      </c>
      <c r="N379" s="219"/>
      <c r="O379" s="219"/>
      <c r="P379" s="332">
        <v>42435</v>
      </c>
      <c r="Q379" s="326">
        <v>0.44444444444444442</v>
      </c>
      <c r="R379" s="219" t="s">
        <v>1142</v>
      </c>
      <c r="S379" s="240" t="s">
        <v>1142</v>
      </c>
      <c r="T379" s="239">
        <v>124.6</v>
      </c>
      <c r="U379" s="240">
        <v>212.5</v>
      </c>
      <c r="V379" s="136">
        <v>87.9</v>
      </c>
      <c r="W379" s="8">
        <v>20</v>
      </c>
      <c r="X379" s="8">
        <v>4395</v>
      </c>
      <c r="Y379" s="643" t="str">
        <f t="shared" si="308"/>
        <v xml:space="preserve">  </v>
      </c>
      <c r="Z379" s="240" t="s">
        <v>1142</v>
      </c>
      <c r="AA379" s="239">
        <v>123.3</v>
      </c>
      <c r="AB379" s="240">
        <v>185.6</v>
      </c>
      <c r="AC379" s="136">
        <v>62.3</v>
      </c>
      <c r="AD379" s="136">
        <v>16</v>
      </c>
      <c r="AE379" s="136">
        <v>3893.7499999999995</v>
      </c>
      <c r="AF379" s="643" t="str">
        <f t="shared" si="309"/>
        <v xml:space="preserve">  </v>
      </c>
      <c r="AG379" s="240" t="s">
        <v>1142</v>
      </c>
      <c r="AH379" s="240">
        <v>123.8</v>
      </c>
      <c r="AI379" s="136">
        <v>183.10000000000002</v>
      </c>
      <c r="AJ379" s="8">
        <v>59.300000000000026</v>
      </c>
      <c r="AK379" s="8">
        <v>14</v>
      </c>
      <c r="AL379" s="7">
        <v>4235.7142857142871</v>
      </c>
      <c r="AM379" s="643" t="str">
        <f t="shared" si="307"/>
        <v xml:space="preserve">  </v>
      </c>
      <c r="AN379" s="239">
        <v>4174.8214285714284</v>
      </c>
      <c r="AO379" s="240">
        <v>256.11295489151956</v>
      </c>
      <c r="AP379" s="136">
        <v>6.1347044244514715</v>
      </c>
      <c r="AQ379" s="138">
        <v>3</v>
      </c>
      <c r="AR379" s="643" t="str">
        <f t="shared" si="310"/>
        <v xml:space="preserve">  </v>
      </c>
      <c r="AS379" s="535"/>
      <c r="AT379" s="86" t="s">
        <v>191</v>
      </c>
      <c r="AU379" s="86" t="s">
        <v>191</v>
      </c>
      <c r="AV379" s="86" t="s">
        <v>191</v>
      </c>
      <c r="AW379" s="161" t="str">
        <f t="shared" si="326"/>
        <v xml:space="preserve">  </v>
      </c>
      <c r="AX379" s="643" t="str">
        <f t="shared" si="311"/>
        <v xml:space="preserve">  </v>
      </c>
      <c r="AY379" s="86" t="s">
        <v>191</v>
      </c>
      <c r="AZ379" s="86" t="s">
        <v>191</v>
      </c>
      <c r="BA379" s="86" t="s">
        <v>191</v>
      </c>
      <c r="BB379" s="161"/>
      <c r="BC379" s="643" t="str">
        <f t="shared" si="312"/>
        <v xml:space="preserve">  </v>
      </c>
      <c r="BD379" s="801" t="s">
        <v>191</v>
      </c>
      <c r="BE379" s="141" t="s">
        <v>1142</v>
      </c>
      <c r="BF379" s="85">
        <v>9.3084093251796105</v>
      </c>
      <c r="BG379" s="85"/>
      <c r="BH379" s="161"/>
      <c r="BI379" s="643" t="str">
        <f t="shared" si="313"/>
        <v xml:space="preserve">  </v>
      </c>
      <c r="BJ379" s="141" t="s">
        <v>1142</v>
      </c>
      <c r="BK379" s="199">
        <v>6.6276500146249778E-2</v>
      </c>
      <c r="BL379" s="199"/>
      <c r="BM379" s="141"/>
      <c r="BN379" s="818" t="str">
        <f t="shared" si="314"/>
        <v xml:space="preserve">  </v>
      </c>
      <c r="BO379" s="942" t="str">
        <f t="shared" si="315"/>
        <v xml:space="preserve">  </v>
      </c>
      <c r="BP379" s="825">
        <f t="shared" si="330"/>
        <v>0.71200672242645435</v>
      </c>
      <c r="BQ379" s="7">
        <v>192.66971587465773</v>
      </c>
      <c r="BR379" s="141"/>
      <c r="BS379" s="161"/>
      <c r="BT379" s="818" t="str">
        <f t="shared" si="316"/>
        <v xml:space="preserve">  </v>
      </c>
      <c r="BU379" s="90">
        <v>846.78340126912076</v>
      </c>
      <c r="BV379" s="141"/>
      <c r="BW379" s="161"/>
      <c r="BX379" s="643" t="str">
        <f t="shared" si="317"/>
        <v xml:space="preserve">  </v>
      </c>
      <c r="BY379" s="85">
        <v>0.70703723028282039</v>
      </c>
      <c r="BZ379" s="85"/>
      <c r="CA379" s="197"/>
      <c r="CB379" s="197"/>
      <c r="CC379" s="643" t="str">
        <f t="shared" si="318"/>
        <v>E, &lt;RL</v>
      </c>
      <c r="CD379" s="199">
        <v>2.7530262154137315</v>
      </c>
      <c r="CE379" s="199"/>
      <c r="CF379" s="85" t="s">
        <v>1132</v>
      </c>
      <c r="CG379" s="818" t="str">
        <f t="shared" si="319"/>
        <v xml:space="preserve">  </v>
      </c>
      <c r="CH379" s="781">
        <f t="shared" si="327"/>
        <v>0.36696853320881373</v>
      </c>
      <c r="CI379" s="6">
        <v>4.105552184364301</v>
      </c>
      <c r="CJ379" s="6"/>
      <c r="CK379" s="6"/>
      <c r="CL379" s="643" t="str">
        <f t="shared" si="320"/>
        <v xml:space="preserve">  </v>
      </c>
      <c r="CM379" s="6">
        <v>17.389946038057367</v>
      </c>
      <c r="CN379" s="6"/>
      <c r="CO379" s="6" t="s">
        <v>602</v>
      </c>
      <c r="CP379" s="818" t="str">
        <f t="shared" si="321"/>
        <v xml:space="preserve">  </v>
      </c>
      <c r="CQ379" s="154">
        <f t="shared" si="328"/>
        <v>2.1308757142898314</v>
      </c>
      <c r="CR379" s="87">
        <f t="shared" si="329"/>
        <v>2.0536474867119621</v>
      </c>
      <c r="CS379" s="141"/>
    </row>
    <row r="380" spans="1:97" ht="30" x14ac:dyDescent="0.25">
      <c r="A380" s="906" t="s">
        <v>2446</v>
      </c>
      <c r="B380" s="425" t="s">
        <v>1552</v>
      </c>
      <c r="C380" s="219" t="s">
        <v>599</v>
      </c>
      <c r="D380" s="219">
        <v>9</v>
      </c>
      <c r="E380" s="471">
        <v>1602366</v>
      </c>
      <c r="F380" s="472">
        <v>1</v>
      </c>
      <c r="G380" s="419">
        <v>11452600</v>
      </c>
      <c r="H380" s="419">
        <v>201603061640</v>
      </c>
      <c r="I380" s="419" t="s">
        <v>672</v>
      </c>
      <c r="J380" s="419"/>
      <c r="K380" s="926" t="s">
        <v>2614</v>
      </c>
      <c r="L380" s="413" t="s">
        <v>1694</v>
      </c>
      <c r="M380" s="219" t="s">
        <v>1136</v>
      </c>
      <c r="N380" s="219"/>
      <c r="O380" s="219"/>
      <c r="P380" s="332">
        <v>42435</v>
      </c>
      <c r="Q380" s="326">
        <v>0.69444444444444453</v>
      </c>
      <c r="R380" s="219" t="s">
        <v>1143</v>
      </c>
      <c r="S380" s="240" t="s">
        <v>1143</v>
      </c>
      <c r="T380" s="239">
        <v>129.1</v>
      </c>
      <c r="U380" s="240">
        <v>325.40000000000003</v>
      </c>
      <c r="V380" s="136">
        <v>196.30000000000004</v>
      </c>
      <c r="W380" s="8">
        <v>18</v>
      </c>
      <c r="X380" s="8">
        <v>10905.555555555558</v>
      </c>
      <c r="Y380" s="643" t="str">
        <f t="shared" si="308"/>
        <v xml:space="preserve">  </v>
      </c>
      <c r="Z380" s="240" t="s">
        <v>1143</v>
      </c>
      <c r="AA380" s="239">
        <v>131.80000000000001</v>
      </c>
      <c r="AB380" s="240">
        <v>313</v>
      </c>
      <c r="AC380" s="136">
        <v>181.2</v>
      </c>
      <c r="AD380" s="136">
        <v>16</v>
      </c>
      <c r="AE380" s="136">
        <v>11324.999999999998</v>
      </c>
      <c r="AF380" s="643" t="str">
        <f t="shared" si="309"/>
        <v xml:space="preserve">  </v>
      </c>
      <c r="AG380" s="240" t="s">
        <v>1143</v>
      </c>
      <c r="AH380" s="240">
        <v>128.80000000000001</v>
      </c>
      <c r="AI380" s="136">
        <v>324.60000000000002</v>
      </c>
      <c r="AJ380" s="8">
        <v>195.8</v>
      </c>
      <c r="AK380" s="8">
        <v>16</v>
      </c>
      <c r="AL380" s="7">
        <v>12237.5</v>
      </c>
      <c r="AM380" s="643" t="str">
        <f t="shared" si="307"/>
        <v xml:space="preserve">  </v>
      </c>
      <c r="AN380" s="239">
        <v>11489.351851851852</v>
      </c>
      <c r="AO380" s="240">
        <v>681.0122239556008</v>
      </c>
      <c r="AP380" s="136">
        <v>5.9273336976431379</v>
      </c>
      <c r="AQ380" s="138">
        <v>3</v>
      </c>
      <c r="AR380" s="643" t="str">
        <f t="shared" si="310"/>
        <v xml:space="preserve">  </v>
      </c>
      <c r="AS380" s="535"/>
      <c r="AT380" s="86" t="s">
        <v>191</v>
      </c>
      <c r="AU380" s="86" t="s">
        <v>191</v>
      </c>
      <c r="AV380" s="86" t="s">
        <v>191</v>
      </c>
      <c r="AW380" s="161" t="str">
        <f t="shared" si="326"/>
        <v xml:space="preserve">  </v>
      </c>
      <c r="AX380" s="643" t="str">
        <f t="shared" si="311"/>
        <v xml:space="preserve">  </v>
      </c>
      <c r="AY380" s="86" t="s">
        <v>191</v>
      </c>
      <c r="AZ380" s="86" t="s">
        <v>191</v>
      </c>
      <c r="BA380" s="86" t="s">
        <v>191</v>
      </c>
      <c r="BB380" s="161"/>
      <c r="BC380" s="643" t="str">
        <f t="shared" si="312"/>
        <v xml:space="preserve">  </v>
      </c>
      <c r="BD380" s="801" t="s">
        <v>191</v>
      </c>
      <c r="BE380" s="141" t="s">
        <v>1143</v>
      </c>
      <c r="BF380" s="85">
        <v>4.6934963012854505</v>
      </c>
      <c r="BG380" s="85"/>
      <c r="BH380" s="161"/>
      <c r="BI380" s="643" t="str">
        <f t="shared" si="313"/>
        <v xml:space="preserve">  </v>
      </c>
      <c r="BJ380" s="141" t="s">
        <v>1143</v>
      </c>
      <c r="BK380" s="199">
        <v>3.4663251065819037E-2</v>
      </c>
      <c r="BL380" s="199"/>
      <c r="BM380" s="141"/>
      <c r="BN380" s="818" t="str">
        <f t="shared" si="314"/>
        <v xml:space="preserve">  </v>
      </c>
      <c r="BO380" s="942" t="str">
        <f t="shared" si="315"/>
        <v xml:space="preserve">  </v>
      </c>
      <c r="BP380" s="825">
        <f t="shared" si="330"/>
        <v>0.73853794358643676</v>
      </c>
      <c r="BQ380" s="7">
        <v>108.54838228273573</v>
      </c>
      <c r="BR380" s="141"/>
      <c r="BS380" s="161"/>
      <c r="BT380" s="818" t="str">
        <f t="shared" si="316"/>
        <v xml:space="preserve">  </v>
      </c>
      <c r="BU380" s="90">
        <v>1183.7804134500573</v>
      </c>
      <c r="BV380" s="141"/>
      <c r="BW380" s="161"/>
      <c r="BX380" s="643" t="str">
        <f t="shared" si="317"/>
        <v xml:space="preserve">  </v>
      </c>
      <c r="BY380" s="85">
        <v>0.83600339319614958</v>
      </c>
      <c r="BZ380" s="85"/>
      <c r="CA380" s="197"/>
      <c r="CB380" s="197"/>
      <c r="CC380" s="643" t="str">
        <f t="shared" si="318"/>
        <v xml:space="preserve">  </v>
      </c>
      <c r="CD380" s="199">
        <v>9.4677384279463936</v>
      </c>
      <c r="CE380" s="199"/>
      <c r="CF380" s="85" t="s">
        <v>1132</v>
      </c>
      <c r="CG380" s="818" t="str">
        <f t="shared" si="319"/>
        <v xml:space="preserve">  </v>
      </c>
      <c r="CH380" s="781">
        <f t="shared" si="327"/>
        <v>0.77016660738306852</v>
      </c>
      <c r="CI380" s="6">
        <v>4.8627540172651518</v>
      </c>
      <c r="CJ380" s="6"/>
      <c r="CK380" s="6"/>
      <c r="CL380" s="643" t="str">
        <f t="shared" si="320"/>
        <v xml:space="preserve">  </v>
      </c>
      <c r="CM380" s="6">
        <v>59.507952286282297</v>
      </c>
      <c r="CN380" s="6"/>
      <c r="CO380" s="6" t="s">
        <v>602</v>
      </c>
      <c r="CP380" s="818" t="str">
        <f t="shared" si="321"/>
        <v xml:space="preserve">  </v>
      </c>
      <c r="CQ380" s="154">
        <f t="shared" si="328"/>
        <v>4.4798033052202912</v>
      </c>
      <c r="CR380" s="87">
        <f t="shared" si="329"/>
        <v>5.0269417883718761</v>
      </c>
      <c r="CS380" s="141"/>
    </row>
    <row r="381" spans="1:97" ht="15" x14ac:dyDescent="0.25">
      <c r="A381" s="906" t="s">
        <v>2447</v>
      </c>
      <c r="B381" s="425" t="s">
        <v>1553</v>
      </c>
      <c r="C381" s="219" t="s">
        <v>599</v>
      </c>
      <c r="D381" s="219">
        <v>9</v>
      </c>
      <c r="E381" s="471">
        <v>1602561</v>
      </c>
      <c r="F381" s="472">
        <v>1</v>
      </c>
      <c r="G381" s="419">
        <v>11451800</v>
      </c>
      <c r="H381" s="419">
        <v>201603070620</v>
      </c>
      <c r="I381" s="419" t="s">
        <v>672</v>
      </c>
      <c r="J381" s="419"/>
      <c r="K381" s="926" t="s">
        <v>1691</v>
      </c>
      <c r="L381" s="413" t="s">
        <v>1692</v>
      </c>
      <c r="M381" s="219" t="s">
        <v>1055</v>
      </c>
      <c r="N381" s="219"/>
      <c r="O381" s="219"/>
      <c r="P381" s="332">
        <v>42436</v>
      </c>
      <c r="Q381" s="326">
        <v>0.2638888888888889</v>
      </c>
      <c r="R381" s="219" t="s">
        <v>1144</v>
      </c>
      <c r="S381" s="240" t="s">
        <v>1144</v>
      </c>
      <c r="T381" s="239">
        <v>133.19999999999999</v>
      </c>
      <c r="U381" s="240">
        <v>318.2</v>
      </c>
      <c r="V381" s="136">
        <v>185</v>
      </c>
      <c r="W381" s="8">
        <v>20</v>
      </c>
      <c r="X381" s="8">
        <v>9250</v>
      </c>
      <c r="Y381" s="643" t="str">
        <f t="shared" si="308"/>
        <v xml:space="preserve">  </v>
      </c>
      <c r="Z381" s="240" t="s">
        <v>1144</v>
      </c>
      <c r="AA381" s="239">
        <v>129</v>
      </c>
      <c r="AB381" s="240">
        <v>183.79999999999998</v>
      </c>
      <c r="AC381" s="136">
        <v>54.799999999999983</v>
      </c>
      <c r="AD381" s="136">
        <v>6</v>
      </c>
      <c r="AE381" s="136">
        <v>9133.3333333333303</v>
      </c>
      <c r="AF381" s="643" t="str">
        <f t="shared" si="309"/>
        <v xml:space="preserve">  </v>
      </c>
      <c r="AG381" s="240" t="s">
        <v>1144</v>
      </c>
      <c r="AH381" s="240">
        <v>125.7</v>
      </c>
      <c r="AI381" s="136">
        <v>194.70000000000002</v>
      </c>
      <c r="AJ381" s="8">
        <v>69.000000000000014</v>
      </c>
      <c r="AK381" s="8">
        <v>8</v>
      </c>
      <c r="AL381" s="7">
        <v>8625.0000000000018</v>
      </c>
      <c r="AM381" s="643" t="str">
        <f t="shared" si="307"/>
        <v xml:space="preserve">  </v>
      </c>
      <c r="AN381" s="239">
        <v>9002.7777777777756</v>
      </c>
      <c r="AO381" s="240">
        <v>332.32486337139107</v>
      </c>
      <c r="AP381" s="136">
        <v>3.6913591735174585</v>
      </c>
      <c r="AQ381" s="138">
        <v>3</v>
      </c>
      <c r="AR381" s="643" t="str">
        <f t="shared" si="310"/>
        <v xml:space="preserve">  </v>
      </c>
      <c r="AS381" s="535"/>
      <c r="AT381" s="86" t="s">
        <v>191</v>
      </c>
      <c r="AU381" s="86" t="s">
        <v>191</v>
      </c>
      <c r="AV381" s="86" t="s">
        <v>191</v>
      </c>
      <c r="AW381" s="161" t="str">
        <f t="shared" si="326"/>
        <v xml:space="preserve">  </v>
      </c>
      <c r="AX381" s="643" t="str">
        <f t="shared" si="311"/>
        <v xml:space="preserve">  </v>
      </c>
      <c r="AY381" s="86" t="s">
        <v>191</v>
      </c>
      <c r="AZ381" s="86" t="s">
        <v>191</v>
      </c>
      <c r="BA381" s="86" t="s">
        <v>191</v>
      </c>
      <c r="BB381" s="161"/>
      <c r="BC381" s="643" t="str">
        <f t="shared" si="312"/>
        <v xml:space="preserve">  </v>
      </c>
      <c r="BD381" s="801" t="s">
        <v>191</v>
      </c>
      <c r="BE381" s="141" t="s">
        <v>1144</v>
      </c>
      <c r="BF381" s="85">
        <v>12.199191922160097</v>
      </c>
      <c r="BG381" s="85"/>
      <c r="BH381" s="161"/>
      <c r="BI381" s="643" t="str">
        <f t="shared" si="313"/>
        <v xml:space="preserve">  </v>
      </c>
      <c r="BJ381" s="141" t="s">
        <v>1144</v>
      </c>
      <c r="BK381" s="199">
        <v>4.9021251319770712E-2</v>
      </c>
      <c r="BL381" s="199"/>
      <c r="BM381" s="141"/>
      <c r="BN381" s="818" t="str">
        <f t="shared" si="314"/>
        <v xml:space="preserve">  </v>
      </c>
      <c r="BO381" s="942" t="str">
        <f t="shared" si="315"/>
        <v xml:space="preserve">  </v>
      </c>
      <c r="BP381" s="825">
        <f t="shared" si="330"/>
        <v>0.40184015164744269</v>
      </c>
      <c r="BQ381" s="7">
        <v>187.44733869697586</v>
      </c>
      <c r="BR381" s="141"/>
      <c r="BS381" s="161"/>
      <c r="BT381" s="818" t="str">
        <f t="shared" si="316"/>
        <v xml:space="preserve">  </v>
      </c>
      <c r="BU381" s="90">
        <v>1733.8878829470268</v>
      </c>
      <c r="BV381" s="141"/>
      <c r="BW381" s="161"/>
      <c r="BX381" s="643" t="str">
        <f t="shared" si="317"/>
        <v xml:space="preserve">  </v>
      </c>
      <c r="BY381" s="85">
        <v>1.4517134334604993</v>
      </c>
      <c r="BZ381" s="85"/>
      <c r="CA381" s="197"/>
      <c r="CB381" s="197"/>
      <c r="CC381" s="643" t="str">
        <f t="shared" si="318"/>
        <v xml:space="preserve">  </v>
      </c>
      <c r="CD381" s="199">
        <v>13.258982692272555</v>
      </c>
      <c r="CE381" s="199"/>
      <c r="CF381" s="85" t="s">
        <v>1132</v>
      </c>
      <c r="CG381" s="818" t="str">
        <f t="shared" si="319"/>
        <v xml:space="preserve">  </v>
      </c>
      <c r="CH381" s="781">
        <f t="shared" si="327"/>
        <v>0.77446468088155374</v>
      </c>
      <c r="CI381" s="6">
        <v>4.2700319820209165</v>
      </c>
      <c r="CJ381" s="6"/>
      <c r="CK381" s="6"/>
      <c r="CL381" s="643" t="str">
        <f t="shared" si="320"/>
        <v xml:space="preserve">  </v>
      </c>
      <c r="CM381" s="6">
        <v>36.829025844930413</v>
      </c>
      <c r="CN381" s="6"/>
      <c r="CO381" s="6" t="s">
        <v>602</v>
      </c>
      <c r="CP381" s="818" t="str">
        <f t="shared" si="321"/>
        <v xml:space="preserve">  </v>
      </c>
      <c r="CQ381" s="154">
        <f t="shared" si="328"/>
        <v>2.277990187379388</v>
      </c>
      <c r="CR381" s="87">
        <f t="shared" si="329"/>
        <v>2.1240719314753758</v>
      </c>
      <c r="CS381" s="141"/>
    </row>
    <row r="382" spans="1:97" ht="34.5" x14ac:dyDescent="0.25">
      <c r="A382" s="906" t="s">
        <v>2448</v>
      </c>
      <c r="B382" s="425" t="s">
        <v>1554</v>
      </c>
      <c r="C382" s="219" t="s">
        <v>599</v>
      </c>
      <c r="D382" s="219">
        <v>9</v>
      </c>
      <c r="E382" s="471">
        <v>1602320</v>
      </c>
      <c r="F382" s="472">
        <v>1</v>
      </c>
      <c r="G382" s="419">
        <v>11452900</v>
      </c>
      <c r="H382" s="419">
        <v>201603071340</v>
      </c>
      <c r="I382" s="419" t="s">
        <v>672</v>
      </c>
      <c r="J382" s="419"/>
      <c r="K382" s="926" t="s">
        <v>2616</v>
      </c>
      <c r="L382" s="413" t="s">
        <v>746</v>
      </c>
      <c r="M382" s="219" t="s">
        <v>1137</v>
      </c>
      <c r="N382" s="219"/>
      <c r="O382" s="219"/>
      <c r="P382" s="332">
        <v>42436</v>
      </c>
      <c r="Q382" s="326">
        <v>0.56944444444444442</v>
      </c>
      <c r="R382" s="219" t="s">
        <v>1145</v>
      </c>
      <c r="S382" s="240" t="s">
        <v>1145</v>
      </c>
      <c r="T382" s="239">
        <v>129.1</v>
      </c>
      <c r="U382" s="240">
        <v>181.9</v>
      </c>
      <c r="V382" s="136">
        <v>52.800000000000011</v>
      </c>
      <c r="W382" s="8">
        <v>48</v>
      </c>
      <c r="X382" s="8">
        <v>1100.0000000000002</v>
      </c>
      <c r="Y382" s="643" t="str">
        <f t="shared" si="308"/>
        <v xml:space="preserve">  </v>
      </c>
      <c r="Z382" s="240" t="s">
        <v>1145</v>
      </c>
      <c r="AA382" s="239">
        <v>131.5</v>
      </c>
      <c r="AB382" s="240">
        <v>152.60000000000002</v>
      </c>
      <c r="AC382" s="136">
        <v>21.100000000000023</v>
      </c>
      <c r="AD382" s="136">
        <v>30</v>
      </c>
      <c r="AE382" s="136">
        <v>703.33333333333417</v>
      </c>
      <c r="AF382" s="643" t="str">
        <f t="shared" si="309"/>
        <v xml:space="preserve">  </v>
      </c>
      <c r="AG382" s="240" t="s">
        <v>1145</v>
      </c>
      <c r="AH382" s="240">
        <v>131.80000000000001</v>
      </c>
      <c r="AI382" s="136">
        <v>149.5</v>
      </c>
      <c r="AJ382" s="8">
        <v>17.699999999999989</v>
      </c>
      <c r="AK382" s="8">
        <v>24</v>
      </c>
      <c r="AL382" s="7">
        <v>737.49999999999955</v>
      </c>
      <c r="AM382" s="643" t="str">
        <f t="shared" si="307"/>
        <v xml:space="preserve">  </v>
      </c>
      <c r="AN382" s="239">
        <v>846.94444444444468</v>
      </c>
      <c r="AO382" s="240">
        <v>219.81736948186344</v>
      </c>
      <c r="AP382" s="136">
        <v>25.954166288445656</v>
      </c>
      <c r="AQ382" s="138">
        <v>3</v>
      </c>
      <c r="AR382" s="643" t="str">
        <f t="shared" si="310"/>
        <v xml:space="preserve">  </v>
      </c>
      <c r="AS382" s="535"/>
      <c r="AT382" s="86" t="s">
        <v>191</v>
      </c>
      <c r="AU382" s="86" t="s">
        <v>191</v>
      </c>
      <c r="AV382" s="86" t="s">
        <v>191</v>
      </c>
      <c r="AW382" s="161" t="str">
        <f t="shared" si="326"/>
        <v xml:space="preserve">  </v>
      </c>
      <c r="AX382" s="643" t="str">
        <f t="shared" si="311"/>
        <v xml:space="preserve">  </v>
      </c>
      <c r="AY382" s="86" t="s">
        <v>191</v>
      </c>
      <c r="AZ382" s="86" t="s">
        <v>191</v>
      </c>
      <c r="BA382" s="86" t="s">
        <v>191</v>
      </c>
      <c r="BB382" s="161"/>
      <c r="BC382" s="643" t="str">
        <f t="shared" si="312"/>
        <v xml:space="preserve">  </v>
      </c>
      <c r="BD382" s="801" t="s">
        <v>191</v>
      </c>
      <c r="BE382" s="141" t="s">
        <v>1145</v>
      </c>
      <c r="BF382" s="85">
        <v>7.0963523914979971</v>
      </c>
      <c r="BG382" s="85"/>
      <c r="BH382" s="161"/>
      <c r="BI382" s="643" t="str">
        <f t="shared" si="313"/>
        <v xml:space="preserve">  </v>
      </c>
      <c r="BJ382" s="141" t="s">
        <v>1145</v>
      </c>
      <c r="BK382" s="199">
        <v>6.2770111499733799E-2</v>
      </c>
      <c r="BL382" s="199"/>
      <c r="BM382" s="141"/>
      <c r="BN382" s="818" t="str">
        <f t="shared" si="314"/>
        <v xml:space="preserve">  </v>
      </c>
      <c r="BO382" s="942" t="str">
        <f t="shared" si="315"/>
        <v xml:space="preserve">  </v>
      </c>
      <c r="BP382" s="825">
        <f t="shared" si="330"/>
        <v>0.88454050809169871</v>
      </c>
      <c r="BQ382" s="7">
        <v>168.0933872144843</v>
      </c>
      <c r="BR382" s="141"/>
      <c r="BS382" s="161"/>
      <c r="BT382" s="818" t="str">
        <f t="shared" si="316"/>
        <v xml:space="preserve">  </v>
      </c>
      <c r="BU382" s="90">
        <v>184.90272593593278</v>
      </c>
      <c r="BV382" s="141"/>
      <c r="BW382" s="161"/>
      <c r="BX382" s="643" t="str">
        <f t="shared" si="317"/>
        <v xml:space="preserve">  </v>
      </c>
      <c r="BY382" s="85">
        <v>0.70578945013269201</v>
      </c>
      <c r="BZ382" s="85">
        <v>3.95935062247178E-2</v>
      </c>
      <c r="CA382" s="197"/>
      <c r="CB382" s="197" t="s">
        <v>1032</v>
      </c>
      <c r="CC382" s="643" t="str">
        <f t="shared" si="318"/>
        <v>E, &lt;RL</v>
      </c>
      <c r="CD382" s="199">
        <v>0.49640524659332685</v>
      </c>
      <c r="CE382" s="199">
        <v>2.7847432711384817E-2</v>
      </c>
      <c r="CF382" s="85" t="s">
        <v>1032</v>
      </c>
      <c r="CG382" s="818" t="str">
        <f t="shared" si="319"/>
        <v xml:space="preserve">  </v>
      </c>
      <c r="CH382" s="781">
        <f t="shared" si="327"/>
        <v>0.41987936695696232</v>
      </c>
      <c r="CI382" s="6">
        <v>4.4681066145499901</v>
      </c>
      <c r="CJ382" s="6"/>
      <c r="CK382" s="6"/>
      <c r="CL382" s="643" t="str">
        <f t="shared" si="320"/>
        <v xml:space="preserve">  </v>
      </c>
      <c r="CM382" s="6">
        <v>3.2952286282306158</v>
      </c>
      <c r="CN382" s="6"/>
      <c r="CO382" s="6" t="s">
        <v>602</v>
      </c>
      <c r="CP382" s="818" t="str">
        <f t="shared" si="321"/>
        <v xml:space="preserve">  </v>
      </c>
      <c r="CQ382" s="154">
        <f t="shared" si="328"/>
        <v>2.6581096904477048</v>
      </c>
      <c r="CR382" s="87">
        <f t="shared" si="329"/>
        <v>1.7821417242774369</v>
      </c>
      <c r="CS382" s="141"/>
    </row>
    <row r="383" spans="1:97" ht="30" x14ac:dyDescent="0.25">
      <c r="A383" s="906" t="s">
        <v>2449</v>
      </c>
      <c r="B383" s="425" t="s">
        <v>1555</v>
      </c>
      <c r="C383" s="219" t="s">
        <v>599</v>
      </c>
      <c r="D383" s="219">
        <v>9</v>
      </c>
      <c r="E383" s="471">
        <v>1602367</v>
      </c>
      <c r="F383" s="472">
        <v>1</v>
      </c>
      <c r="G383" s="419">
        <v>11452600</v>
      </c>
      <c r="H383" s="419">
        <v>201603071710</v>
      </c>
      <c r="I383" s="419" t="s">
        <v>672</v>
      </c>
      <c r="J383" s="419"/>
      <c r="K383" s="926" t="s">
        <v>2614</v>
      </c>
      <c r="L383" s="413" t="s">
        <v>1694</v>
      </c>
      <c r="M383" s="219" t="s">
        <v>1136</v>
      </c>
      <c r="N383" s="219"/>
      <c r="O383" s="219"/>
      <c r="P383" s="332">
        <v>42436</v>
      </c>
      <c r="Q383" s="326">
        <v>0.71527777777777779</v>
      </c>
      <c r="R383" s="219" t="s">
        <v>1146</v>
      </c>
      <c r="S383" s="240" t="s">
        <v>1146</v>
      </c>
      <c r="T383" s="239">
        <v>126.1</v>
      </c>
      <c r="U383" s="240">
        <v>215.9</v>
      </c>
      <c r="V383" s="136">
        <v>89.800000000000011</v>
      </c>
      <c r="W383" s="8">
        <v>34</v>
      </c>
      <c r="X383" s="8">
        <v>2641.1764705882356</v>
      </c>
      <c r="Y383" s="643" t="str">
        <f t="shared" si="308"/>
        <v xml:space="preserve">  </v>
      </c>
      <c r="Z383" s="240" t="s">
        <v>1146</v>
      </c>
      <c r="AA383" s="239">
        <v>125.7</v>
      </c>
      <c r="AB383" s="240">
        <v>164.5</v>
      </c>
      <c r="AC383" s="136">
        <v>38.799999999999997</v>
      </c>
      <c r="AD383" s="136">
        <v>14</v>
      </c>
      <c r="AE383" s="136">
        <v>2771.4285714285711</v>
      </c>
      <c r="AF383" s="643" t="str">
        <f t="shared" si="309"/>
        <v xml:space="preserve">  </v>
      </c>
      <c r="AG383" s="240" t="s">
        <v>1146</v>
      </c>
      <c r="AH383" s="240">
        <v>132.30000000000001</v>
      </c>
      <c r="AI383" s="136">
        <v>186.9</v>
      </c>
      <c r="AJ383" s="8">
        <v>54.599999999999994</v>
      </c>
      <c r="AK383" s="8">
        <v>22</v>
      </c>
      <c r="AL383" s="7">
        <v>2481.8181818181815</v>
      </c>
      <c r="AM383" s="643" t="str">
        <f t="shared" si="307"/>
        <v xml:space="preserve">  </v>
      </c>
      <c r="AN383" s="239">
        <v>2631.4744079449961</v>
      </c>
      <c r="AO383" s="240">
        <v>145.04875717227094</v>
      </c>
      <c r="AP383" s="136">
        <v>5.5120717394908745</v>
      </c>
      <c r="AQ383" s="138">
        <v>3</v>
      </c>
      <c r="AR383" s="643" t="str">
        <f t="shared" si="310"/>
        <v xml:space="preserve">  </v>
      </c>
      <c r="AS383" s="535"/>
      <c r="AT383" s="86" t="s">
        <v>191</v>
      </c>
      <c r="AU383" s="86" t="s">
        <v>191</v>
      </c>
      <c r="AV383" s="86" t="s">
        <v>191</v>
      </c>
      <c r="AW383" s="161" t="str">
        <f t="shared" si="326"/>
        <v xml:space="preserve">  </v>
      </c>
      <c r="AX383" s="643" t="str">
        <f t="shared" si="311"/>
        <v xml:space="preserve">  </v>
      </c>
      <c r="AY383" s="86" t="s">
        <v>191</v>
      </c>
      <c r="AZ383" s="86" t="s">
        <v>191</v>
      </c>
      <c r="BA383" s="86" t="s">
        <v>191</v>
      </c>
      <c r="BB383" s="161"/>
      <c r="BC383" s="643" t="str">
        <f t="shared" si="312"/>
        <v xml:space="preserve">  </v>
      </c>
      <c r="BD383" s="801" t="s">
        <v>191</v>
      </c>
      <c r="BE383" s="141" t="s">
        <v>1146</v>
      </c>
      <c r="BF383" s="85">
        <v>9.6995326202111887</v>
      </c>
      <c r="BG383" s="85"/>
      <c r="BH383" s="161"/>
      <c r="BI383" s="643" t="str">
        <f t="shared" si="313"/>
        <v xml:space="preserve">  </v>
      </c>
      <c r="BJ383" s="141" t="s">
        <v>1146</v>
      </c>
      <c r="BK383" s="199">
        <v>0.12404748936108978</v>
      </c>
      <c r="BL383" s="199"/>
      <c r="BM383" s="141"/>
      <c r="BN383" s="818" t="str">
        <f t="shared" si="314"/>
        <v xml:space="preserve">  </v>
      </c>
      <c r="BO383" s="942" t="str">
        <f t="shared" si="315"/>
        <v xml:space="preserve">  </v>
      </c>
      <c r="BP383" s="825">
        <f t="shared" si="330"/>
        <v>1.2789017184457789</v>
      </c>
      <c r="BQ383" s="7">
        <v>177.11966202211264</v>
      </c>
      <c r="BR383" s="141"/>
      <c r="BS383" s="161"/>
      <c r="BT383" s="818" t="str">
        <f t="shared" si="316"/>
        <v xml:space="preserve">  </v>
      </c>
      <c r="BU383" s="90">
        <v>467.80428381134453</v>
      </c>
      <c r="BV383" s="141"/>
      <c r="BW383" s="161"/>
      <c r="BX383" s="643" t="str">
        <f t="shared" si="317"/>
        <v xml:space="preserve">  </v>
      </c>
      <c r="BY383" s="85">
        <v>0.80152998030478773</v>
      </c>
      <c r="BZ383" s="85"/>
      <c r="CA383" s="197"/>
      <c r="CB383" s="197"/>
      <c r="CC383" s="643" t="str">
        <f t="shared" si="318"/>
        <v xml:space="preserve">  </v>
      </c>
      <c r="CD383" s="199">
        <v>2.221383088273269</v>
      </c>
      <c r="CE383" s="199"/>
      <c r="CF383" s="85" t="s">
        <v>1132</v>
      </c>
      <c r="CG383" s="818" t="str">
        <f t="shared" si="319"/>
        <v xml:space="preserve">  </v>
      </c>
      <c r="CH383" s="781">
        <f t="shared" si="327"/>
        <v>0.45253585691955539</v>
      </c>
      <c r="CI383" s="6">
        <v>5.1121840386253901</v>
      </c>
      <c r="CJ383" s="6"/>
      <c r="CK383" s="6"/>
      <c r="CL383" s="643" t="str">
        <f t="shared" si="320"/>
        <v xml:space="preserve">  </v>
      </c>
      <c r="CM383" s="6">
        <v>12.687511295861198</v>
      </c>
      <c r="CN383" s="6"/>
      <c r="CO383" s="6" t="s">
        <v>602</v>
      </c>
      <c r="CP383" s="818" t="str">
        <f t="shared" si="321"/>
        <v xml:space="preserve">  </v>
      </c>
      <c r="CQ383" s="154">
        <f t="shared" si="328"/>
        <v>2.8862882755428676</v>
      </c>
      <c r="CR383" s="87">
        <f t="shared" si="329"/>
        <v>2.7121408962936728</v>
      </c>
      <c r="CS383" s="141"/>
    </row>
    <row r="384" spans="1:97" ht="34.5" x14ac:dyDescent="0.25">
      <c r="A384" s="906" t="s">
        <v>2450</v>
      </c>
      <c r="B384" s="421" t="s">
        <v>1556</v>
      </c>
      <c r="C384" s="219" t="s">
        <v>601</v>
      </c>
      <c r="D384" s="305">
        <v>2</v>
      </c>
      <c r="E384" s="471">
        <v>1600533</v>
      </c>
      <c r="F384" s="472">
        <v>4</v>
      </c>
      <c r="G384" s="419">
        <v>11452900</v>
      </c>
      <c r="H384" s="309">
        <v>201603081355</v>
      </c>
      <c r="I384" s="419" t="s">
        <v>672</v>
      </c>
      <c r="J384" s="419"/>
      <c r="K384" s="926" t="s">
        <v>2616</v>
      </c>
      <c r="L384" s="413" t="s">
        <v>746</v>
      </c>
      <c r="M384" s="219" t="s">
        <v>1137</v>
      </c>
      <c r="N384" s="219"/>
      <c r="O384" s="219" t="s">
        <v>137</v>
      </c>
      <c r="P384" s="332">
        <v>42437</v>
      </c>
      <c r="Q384" s="326">
        <v>0.57986111111111105</v>
      </c>
      <c r="R384" s="219" t="s">
        <v>1147</v>
      </c>
      <c r="S384" s="678" t="s">
        <v>1728</v>
      </c>
      <c r="T384" s="370">
        <v>130.69999999999999</v>
      </c>
      <c r="U384" s="371">
        <v>130.6</v>
      </c>
      <c r="V384" s="311">
        <v>-9.9999999999994316E-2</v>
      </c>
      <c r="W384" s="315">
        <v>162</v>
      </c>
      <c r="X384" s="315">
        <v>-0.61728395061724883</v>
      </c>
      <c r="Y384" s="643" t="str">
        <f t="shared" si="308"/>
        <v>&lt;MDL</v>
      </c>
      <c r="Z384" s="678" t="s">
        <v>1728</v>
      </c>
      <c r="AA384" s="370">
        <v>131.80000000000001</v>
      </c>
      <c r="AB384" s="371">
        <v>131.89999999999998</v>
      </c>
      <c r="AC384" s="311">
        <v>9.9999999999965894E-2</v>
      </c>
      <c r="AD384" s="311">
        <v>116</v>
      </c>
      <c r="AE384" s="311">
        <v>0.86206896551694734</v>
      </c>
      <c r="AF384" s="643" t="str">
        <f t="shared" si="309"/>
        <v>&lt;MDL</v>
      </c>
      <c r="AG384" s="678" t="s">
        <v>1728</v>
      </c>
      <c r="AH384" s="371">
        <v>123.5</v>
      </c>
      <c r="AI384" s="311">
        <v>123.39999999999999</v>
      </c>
      <c r="AJ384" s="315">
        <v>-0.10000000000000853</v>
      </c>
      <c r="AK384" s="315">
        <v>122</v>
      </c>
      <c r="AL384" s="314">
        <v>-0.81967213114761084</v>
      </c>
      <c r="AM384" s="643" t="str">
        <f t="shared" si="307"/>
        <v>&lt;MDL</v>
      </c>
      <c r="AN384" s="370">
        <v>-0.19162903874930412</v>
      </c>
      <c r="AO384" s="371">
        <v>0.91812300758155951</v>
      </c>
      <c r="AP384" s="311">
        <v>-479.11475921072724</v>
      </c>
      <c r="AQ384" s="317">
        <v>3</v>
      </c>
      <c r="AR384" s="643" t="str">
        <f t="shared" si="310"/>
        <v>&lt;MDL</v>
      </c>
      <c r="AS384" s="536"/>
      <c r="AT384" s="272" t="s">
        <v>191</v>
      </c>
      <c r="AU384" s="272" t="s">
        <v>191</v>
      </c>
      <c r="AV384" s="272" t="s">
        <v>191</v>
      </c>
      <c r="AW384" s="161" t="str">
        <f t="shared" si="326"/>
        <v xml:space="preserve">  </v>
      </c>
      <c r="AX384" s="643" t="str">
        <f t="shared" si="311"/>
        <v xml:space="preserve">  </v>
      </c>
      <c r="AY384" s="272" t="s">
        <v>191</v>
      </c>
      <c r="AZ384" s="272" t="s">
        <v>191</v>
      </c>
      <c r="BA384" s="272" t="s">
        <v>191</v>
      </c>
      <c r="BB384" s="161"/>
      <c r="BC384" s="643" t="str">
        <f t="shared" si="312"/>
        <v xml:space="preserve">  </v>
      </c>
      <c r="BD384" s="802" t="s">
        <v>191</v>
      </c>
      <c r="BE384" s="195" t="s">
        <v>1147</v>
      </c>
      <c r="BF384" s="312">
        <v>-2.2499203526714348E-2</v>
      </c>
      <c r="BG384" s="312"/>
      <c r="BH384" s="161"/>
      <c r="BI384" s="643" t="str">
        <f t="shared" si="313"/>
        <v>&lt;MDL</v>
      </c>
      <c r="BJ384" s="195" t="s">
        <v>1147</v>
      </c>
      <c r="BK384" s="313">
        <v>4.3505769796062591E-4</v>
      </c>
      <c r="BL384" s="195"/>
      <c r="BM384" s="313" t="s">
        <v>88</v>
      </c>
      <c r="BN384" s="818" t="str">
        <f t="shared" si="314"/>
        <v>&lt;MDL</v>
      </c>
      <c r="BO384" s="942" t="str">
        <f t="shared" si="315"/>
        <v>&lt;MDL</v>
      </c>
      <c r="BP384" s="846"/>
      <c r="BQ384" s="314"/>
      <c r="BR384" s="195"/>
      <c r="BS384" s="161"/>
      <c r="BT384" s="818" t="str">
        <f t="shared" si="316"/>
        <v>&lt;MDL</v>
      </c>
      <c r="BU384" s="858"/>
      <c r="BV384" s="818"/>
      <c r="BW384" s="818"/>
      <c r="BX384" s="818" t="str">
        <f t="shared" si="317"/>
        <v>&lt;MDL</v>
      </c>
      <c r="BY384" s="882">
        <v>4.7774865060416234</v>
      </c>
      <c r="BZ384" s="312"/>
      <c r="CA384" s="196"/>
      <c r="CB384" s="196" t="s">
        <v>1033</v>
      </c>
      <c r="CC384" s="643" t="s">
        <v>88</v>
      </c>
      <c r="CD384" s="313">
        <v>4.1185228500358821E-2</v>
      </c>
      <c r="CE384" s="313"/>
      <c r="CF384" s="312" t="s">
        <v>1033</v>
      </c>
      <c r="CG384" s="818" t="str">
        <f t="shared" si="319"/>
        <v>&lt;MDL</v>
      </c>
      <c r="CH384" s="907" t="s">
        <v>2618</v>
      </c>
      <c r="CI384" s="316">
        <v>-3.1013916500994033E-3</v>
      </c>
      <c r="CJ384" s="316"/>
      <c r="CK384" s="316"/>
      <c r="CL384" s="643" t="str">
        <f t="shared" si="320"/>
        <v>&lt;MDL</v>
      </c>
      <c r="CM384" s="316">
        <v>-2.5421243033601666E-2</v>
      </c>
      <c r="CN384" s="316"/>
      <c r="CO384" s="316" t="s">
        <v>88</v>
      </c>
      <c r="CP384" s="818" t="str">
        <f t="shared" si="321"/>
        <v>&lt;MDL</v>
      </c>
      <c r="CQ384" s="269"/>
      <c r="CR384" s="61" t="s">
        <v>2618</v>
      </c>
      <c r="CS384" s="195"/>
    </row>
    <row r="385" spans="1:97" ht="34.5" x14ac:dyDescent="0.25">
      <c r="A385" s="906" t="s">
        <v>2451</v>
      </c>
      <c r="B385" s="425" t="s">
        <v>1557</v>
      </c>
      <c r="C385" s="219" t="s">
        <v>599</v>
      </c>
      <c r="D385" s="219">
        <v>9</v>
      </c>
      <c r="E385" s="471">
        <v>1602322</v>
      </c>
      <c r="F385" s="472">
        <v>1</v>
      </c>
      <c r="G385" s="419">
        <v>11452900</v>
      </c>
      <c r="H385" s="419">
        <v>201603081420</v>
      </c>
      <c r="I385" s="419" t="s">
        <v>672</v>
      </c>
      <c r="J385" s="419"/>
      <c r="K385" s="926" t="s">
        <v>2616</v>
      </c>
      <c r="L385" s="413" t="s">
        <v>746</v>
      </c>
      <c r="M385" s="219" t="s">
        <v>1137</v>
      </c>
      <c r="N385" s="219"/>
      <c r="O385" s="219"/>
      <c r="P385" s="332">
        <v>42437</v>
      </c>
      <c r="Q385" s="326">
        <v>0.59722222222222221</v>
      </c>
      <c r="R385" s="219" t="s">
        <v>1148</v>
      </c>
      <c r="S385" s="240" t="s">
        <v>1148</v>
      </c>
      <c r="T385" s="239">
        <v>124.9</v>
      </c>
      <c r="U385" s="240">
        <v>162.6</v>
      </c>
      <c r="V385" s="136">
        <v>37.699999999999989</v>
      </c>
      <c r="W385" s="8">
        <v>46</v>
      </c>
      <c r="X385" s="8">
        <v>819.56521739130415</v>
      </c>
      <c r="Y385" s="643" t="str">
        <f t="shared" si="308"/>
        <v xml:space="preserve">  </v>
      </c>
      <c r="Z385" s="240" t="s">
        <v>1148</v>
      </c>
      <c r="AA385" s="239">
        <v>131.5</v>
      </c>
      <c r="AB385" s="240">
        <v>145.5</v>
      </c>
      <c r="AC385" s="136">
        <v>14</v>
      </c>
      <c r="AD385" s="136">
        <v>18</v>
      </c>
      <c r="AE385" s="136">
        <v>777.77777777777783</v>
      </c>
      <c r="AF385" s="643" t="str">
        <f t="shared" si="309"/>
        <v xml:space="preserve">  </v>
      </c>
      <c r="AG385" s="240" t="s">
        <v>1148</v>
      </c>
      <c r="AH385" s="240">
        <v>124.2</v>
      </c>
      <c r="AI385" s="136">
        <v>141.69999999999999</v>
      </c>
      <c r="AJ385" s="8">
        <v>17.499999999999986</v>
      </c>
      <c r="AK385" s="8">
        <v>22</v>
      </c>
      <c r="AL385" s="7">
        <v>795.45454545454481</v>
      </c>
      <c r="AM385" s="643" t="str">
        <f t="shared" si="307"/>
        <v xml:space="preserve">  </v>
      </c>
      <c r="AN385" s="239">
        <v>797.59918020787552</v>
      </c>
      <c r="AO385" s="240">
        <v>20.976108338593765</v>
      </c>
      <c r="AP385" s="136">
        <v>2.6299059551599382</v>
      </c>
      <c r="AQ385" s="138">
        <v>3</v>
      </c>
      <c r="AR385" s="643" t="str">
        <f t="shared" si="310"/>
        <v xml:space="preserve">  </v>
      </c>
      <c r="AS385" s="535"/>
      <c r="AT385" s="86" t="s">
        <v>191</v>
      </c>
      <c r="AU385" s="86" t="s">
        <v>191</v>
      </c>
      <c r="AV385" s="86" t="s">
        <v>191</v>
      </c>
      <c r="AW385" s="161" t="str">
        <f t="shared" si="326"/>
        <v xml:space="preserve">  </v>
      </c>
      <c r="AX385" s="643" t="str">
        <f t="shared" si="311"/>
        <v xml:space="preserve">  </v>
      </c>
      <c r="AY385" s="86" t="s">
        <v>191</v>
      </c>
      <c r="AZ385" s="86" t="s">
        <v>191</v>
      </c>
      <c r="BA385" s="86" t="s">
        <v>191</v>
      </c>
      <c r="BB385" s="161"/>
      <c r="BC385" s="643" t="str">
        <f t="shared" si="312"/>
        <v xml:space="preserve">  </v>
      </c>
      <c r="BD385" s="801" t="s">
        <v>191</v>
      </c>
      <c r="BE385" s="141" t="s">
        <v>1148</v>
      </c>
      <c r="BF385" s="85">
        <v>10.617317194047541</v>
      </c>
      <c r="BG385" s="85">
        <v>5.6078760185096499E-3</v>
      </c>
      <c r="BH385" s="161"/>
      <c r="BI385" s="643" t="str">
        <f t="shared" si="313"/>
        <v xml:space="preserve">  </v>
      </c>
      <c r="BJ385" s="141" t="s">
        <v>1148</v>
      </c>
      <c r="BK385" s="199">
        <v>7.7030574232075377E-2</v>
      </c>
      <c r="BL385" s="199">
        <v>8.5981686969347562E-3</v>
      </c>
      <c r="BM385" s="141"/>
      <c r="BN385" s="818" t="str">
        <f t="shared" si="314"/>
        <v xml:space="preserve">  </v>
      </c>
      <c r="BO385" s="942" t="str">
        <f t="shared" si="315"/>
        <v xml:space="preserve">  </v>
      </c>
      <c r="BP385" s="825">
        <f t="shared" si="330"/>
        <v>0.72551825309751095</v>
      </c>
      <c r="BQ385" s="7">
        <v>229.29503703418655</v>
      </c>
      <c r="BR385" s="141"/>
      <c r="BS385" s="161"/>
      <c r="BT385" s="818" t="str">
        <f t="shared" si="316"/>
        <v xml:space="preserve">  </v>
      </c>
      <c r="BU385" s="90">
        <v>187.92223687367022</v>
      </c>
      <c r="BV385" s="141"/>
      <c r="BW385" s="161"/>
      <c r="BX385" s="643" t="str">
        <f t="shared" si="317"/>
        <v xml:space="preserve">  </v>
      </c>
      <c r="BY385" s="85">
        <v>0.81744404722639863</v>
      </c>
      <c r="BZ385" s="85">
        <v>6.12949638908179E-2</v>
      </c>
      <c r="CA385" s="197"/>
      <c r="CB385" s="197" t="s">
        <v>1032</v>
      </c>
      <c r="CC385" s="643" t="str">
        <f t="shared" si="318"/>
        <v xml:space="preserve">  </v>
      </c>
      <c r="CD385" s="199">
        <v>0.63578981450942051</v>
      </c>
      <c r="CE385" s="199">
        <v>4.7673860803969459E-2</v>
      </c>
      <c r="CF385" s="85" t="s">
        <v>1032</v>
      </c>
      <c r="CG385" s="818" t="str">
        <f t="shared" si="319"/>
        <v xml:space="preserve">  </v>
      </c>
      <c r="CH385" s="781">
        <f t="shared" ref="CH385:CH414" si="331">BY385/BQ385*100</f>
        <v>0.35650315759103085</v>
      </c>
      <c r="CI385" s="6">
        <v>4.2533371201363286</v>
      </c>
      <c r="CJ385" s="6"/>
      <c r="CK385" s="6"/>
      <c r="CL385" s="643" t="str">
        <f t="shared" si="320"/>
        <v xml:space="preserve">  </v>
      </c>
      <c r="CM385" s="6">
        <v>3.3833363455629857</v>
      </c>
      <c r="CN385" s="6"/>
      <c r="CO385" s="6" t="s">
        <v>602</v>
      </c>
      <c r="CP385" s="818" t="str">
        <f t="shared" si="321"/>
        <v xml:space="preserve">  </v>
      </c>
      <c r="CQ385" s="154">
        <f t="shared" ref="CQ385:CQ393" si="332">CI385/BQ385*100</f>
        <v>1.8549625736130437</v>
      </c>
      <c r="CR385" s="87">
        <f t="shared" ref="CR385:CR393" si="333">100*CM385/BU385</f>
        <v>1.8003916949101755</v>
      </c>
      <c r="CS385" s="141"/>
    </row>
    <row r="386" spans="1:97" ht="34.5" x14ac:dyDescent="0.25">
      <c r="A386" s="906" t="s">
        <v>2452</v>
      </c>
      <c r="B386" s="425" t="s">
        <v>1558</v>
      </c>
      <c r="C386" s="219" t="s">
        <v>599</v>
      </c>
      <c r="D386" s="219">
        <v>9</v>
      </c>
      <c r="E386" s="471">
        <v>1602323</v>
      </c>
      <c r="F386" s="472">
        <v>1</v>
      </c>
      <c r="G386" s="419">
        <v>11452900</v>
      </c>
      <c r="H386" s="419">
        <v>201603091400</v>
      </c>
      <c r="I386" s="419" t="s">
        <v>672</v>
      </c>
      <c r="J386" s="419"/>
      <c r="K386" s="926" t="s">
        <v>2616</v>
      </c>
      <c r="L386" s="413" t="s">
        <v>746</v>
      </c>
      <c r="M386" s="219" t="s">
        <v>1137</v>
      </c>
      <c r="N386" s="219"/>
      <c r="O386" s="219"/>
      <c r="P386" s="332">
        <v>42438</v>
      </c>
      <c r="Q386" s="326">
        <v>0.58333333333333337</v>
      </c>
      <c r="R386" s="219" t="s">
        <v>1149</v>
      </c>
      <c r="S386" s="240" t="s">
        <v>1149</v>
      </c>
      <c r="T386" s="239">
        <v>130.9</v>
      </c>
      <c r="U386" s="240">
        <v>152.60000000000002</v>
      </c>
      <c r="V386" s="136">
        <v>21.700000000000017</v>
      </c>
      <c r="W386" s="8">
        <v>78</v>
      </c>
      <c r="X386" s="8">
        <v>278.2051282051284</v>
      </c>
      <c r="Y386" s="643" t="str">
        <f t="shared" si="308"/>
        <v xml:space="preserve">  </v>
      </c>
      <c r="Z386" s="240" t="s">
        <v>1149</v>
      </c>
      <c r="AA386" s="239">
        <v>126.1</v>
      </c>
      <c r="AB386" s="240">
        <v>144.4</v>
      </c>
      <c r="AC386" s="136">
        <v>18.300000000000011</v>
      </c>
      <c r="AD386" s="136">
        <v>66</v>
      </c>
      <c r="AE386" s="136">
        <v>277.27272727272742</v>
      </c>
      <c r="AF386" s="643" t="str">
        <f t="shared" si="309"/>
        <v xml:space="preserve">  </v>
      </c>
      <c r="AG386" s="240" t="s">
        <v>1149</v>
      </c>
      <c r="AH386" s="240">
        <v>127.7</v>
      </c>
      <c r="AI386" s="136">
        <v>147.60000000000002</v>
      </c>
      <c r="AJ386" s="8">
        <v>19.90000000000002</v>
      </c>
      <c r="AK386" s="8">
        <v>74</v>
      </c>
      <c r="AL386" s="7">
        <v>268.91891891891919</v>
      </c>
      <c r="AM386" s="643" t="str">
        <f t="shared" si="307"/>
        <v xml:space="preserve">  </v>
      </c>
      <c r="AN386" s="239">
        <v>274.79892479892504</v>
      </c>
      <c r="AO386" s="240">
        <v>5.1135305549456511</v>
      </c>
      <c r="AP386" s="136">
        <v>1.8608262600326064</v>
      </c>
      <c r="AQ386" s="138">
        <v>3</v>
      </c>
      <c r="AR386" s="643" t="str">
        <f t="shared" si="310"/>
        <v xml:space="preserve">  </v>
      </c>
      <c r="AS386" s="535"/>
      <c r="AT386" s="86" t="s">
        <v>191</v>
      </c>
      <c r="AU386" s="86" t="s">
        <v>191</v>
      </c>
      <c r="AV386" s="86" t="s">
        <v>191</v>
      </c>
      <c r="AW386" s="161" t="str">
        <f t="shared" si="326"/>
        <v xml:space="preserve">  </v>
      </c>
      <c r="AX386" s="643" t="str">
        <f t="shared" si="311"/>
        <v xml:space="preserve">  </v>
      </c>
      <c r="AY386" s="86" t="s">
        <v>191</v>
      </c>
      <c r="AZ386" s="86" t="s">
        <v>191</v>
      </c>
      <c r="BA386" s="86" t="s">
        <v>191</v>
      </c>
      <c r="BB386" s="161"/>
      <c r="BC386" s="643" t="str">
        <f t="shared" si="312"/>
        <v xml:space="preserve">  </v>
      </c>
      <c r="BD386" s="801" t="s">
        <v>191</v>
      </c>
      <c r="BE386" s="141" t="s">
        <v>1149</v>
      </c>
      <c r="BF386" s="85">
        <v>9.763862033926646</v>
      </c>
      <c r="BG386" s="85"/>
      <c r="BH386" s="161"/>
      <c r="BI386" s="643" t="str">
        <f t="shared" si="313"/>
        <v xml:space="preserve">  </v>
      </c>
      <c r="BJ386" s="141" t="s">
        <v>1149</v>
      </c>
      <c r="BK386" s="199">
        <v>6.8939687617700862E-2</v>
      </c>
      <c r="BL386" s="199"/>
      <c r="BM386" s="141"/>
      <c r="BN386" s="818" t="str">
        <f t="shared" si="314"/>
        <v xml:space="preserve">  </v>
      </c>
      <c r="BO386" s="942" t="str">
        <f t="shared" si="315"/>
        <v xml:space="preserve">  </v>
      </c>
      <c r="BP386" s="825">
        <f t="shared" si="330"/>
        <v>0.7060698663925713</v>
      </c>
      <c r="BQ386" s="7">
        <v>233.89359128397098</v>
      </c>
      <c r="BR386" s="141"/>
      <c r="BS386" s="161"/>
      <c r="BT386" s="818" t="str">
        <f t="shared" si="316"/>
        <v xml:space="preserve">  </v>
      </c>
      <c r="BU386" s="90">
        <v>65.070396549515053</v>
      </c>
      <c r="BV386" s="141"/>
      <c r="BW386" s="161"/>
      <c r="BX386" s="643" t="str">
        <f t="shared" si="317"/>
        <v xml:space="preserve">  </v>
      </c>
      <c r="BY386" s="85">
        <v>0.66312904696025698</v>
      </c>
      <c r="BZ386" s="85"/>
      <c r="CA386" s="197"/>
      <c r="CB386" s="197" t="s">
        <v>1032</v>
      </c>
      <c r="CC386" s="643" t="str">
        <f t="shared" si="318"/>
        <v>E, &lt;RL</v>
      </c>
      <c r="CD386" s="199">
        <v>0.183867599384435</v>
      </c>
      <c r="CE386" s="199"/>
      <c r="CF386" s="85" t="s">
        <v>1032</v>
      </c>
      <c r="CG386" s="818" t="str">
        <f t="shared" si="319"/>
        <v xml:space="preserve">  </v>
      </c>
      <c r="CH386" s="781">
        <f t="shared" si="331"/>
        <v>0.28351740777503809</v>
      </c>
      <c r="CI386" s="6">
        <v>4.5196159725066636</v>
      </c>
      <c r="CJ386" s="6"/>
      <c r="CK386" s="6"/>
      <c r="CL386" s="643" t="str">
        <f t="shared" si="320"/>
        <v xml:space="preserve">  </v>
      </c>
      <c r="CM386" s="6">
        <v>1.2154102412551715</v>
      </c>
      <c r="CN386" s="6"/>
      <c r="CO386" s="6" t="s">
        <v>602</v>
      </c>
      <c r="CP386" s="818" t="str">
        <f t="shared" si="321"/>
        <v xml:space="preserve">  </v>
      </c>
      <c r="CQ386" s="154">
        <f t="shared" si="332"/>
        <v>1.9323385252652703</v>
      </c>
      <c r="CR386" s="87">
        <f t="shared" si="333"/>
        <v>1.8678389954644123</v>
      </c>
      <c r="CS386" s="141"/>
    </row>
    <row r="387" spans="1:97" ht="34.5" x14ac:dyDescent="0.25">
      <c r="A387" s="906" t="s">
        <v>2453</v>
      </c>
      <c r="B387" s="425" t="s">
        <v>1559</v>
      </c>
      <c r="C387" s="219" t="s">
        <v>599</v>
      </c>
      <c r="D387" s="219">
        <v>9</v>
      </c>
      <c r="E387" s="471">
        <v>1602324</v>
      </c>
      <c r="F387" s="472">
        <v>1</v>
      </c>
      <c r="G387" s="419">
        <v>11452900</v>
      </c>
      <c r="H387" s="419">
        <v>201603101540</v>
      </c>
      <c r="I387" s="419" t="s">
        <v>672</v>
      </c>
      <c r="J387" s="419"/>
      <c r="K387" s="926" t="s">
        <v>2616</v>
      </c>
      <c r="L387" s="413" t="s">
        <v>746</v>
      </c>
      <c r="M387" s="219" t="s">
        <v>1137</v>
      </c>
      <c r="N387" s="219"/>
      <c r="O387" s="219"/>
      <c r="P387" s="332">
        <v>42439</v>
      </c>
      <c r="Q387" s="326">
        <v>0.65277777777777779</v>
      </c>
      <c r="R387" s="219" t="s">
        <v>1150</v>
      </c>
      <c r="S387" s="240" t="s">
        <v>1150</v>
      </c>
      <c r="T387" s="239">
        <v>132.19999999999999</v>
      </c>
      <c r="U387" s="240">
        <v>151.29999999999998</v>
      </c>
      <c r="V387" s="136">
        <v>19.099999999999994</v>
      </c>
      <c r="W387" s="8">
        <v>152</v>
      </c>
      <c r="X387" s="8">
        <v>125.65789473684207</v>
      </c>
      <c r="Y387" s="643" t="str">
        <f t="shared" si="308"/>
        <v xml:space="preserve">  </v>
      </c>
      <c r="Z387" s="240" t="s">
        <v>1150</v>
      </c>
      <c r="AA387" s="239">
        <v>124</v>
      </c>
      <c r="AB387" s="240">
        <v>136.6</v>
      </c>
      <c r="AC387" s="136">
        <v>12.599999999999994</v>
      </c>
      <c r="AD387" s="136">
        <v>102</v>
      </c>
      <c r="AE387" s="136">
        <v>123.52941176470584</v>
      </c>
      <c r="AF387" s="643" t="str">
        <f t="shared" si="309"/>
        <v xml:space="preserve">  </v>
      </c>
      <c r="AG387" s="240" t="s">
        <v>1150</v>
      </c>
      <c r="AH387" s="598">
        <v>125.3</v>
      </c>
      <c r="AI387" s="138">
        <v>139.80000000000001</v>
      </c>
      <c r="AJ387" s="7">
        <v>14.500000000000014</v>
      </c>
      <c r="AK387" s="7">
        <v>116</v>
      </c>
      <c r="AL387" s="7">
        <v>125.00000000000011</v>
      </c>
      <c r="AM387" s="643" t="str">
        <f t="shared" si="307"/>
        <v xml:space="preserve">  </v>
      </c>
      <c r="AN387" s="239">
        <v>124.72910216718269</v>
      </c>
      <c r="AO387" s="240">
        <v>1.0897931764960516</v>
      </c>
      <c r="AP387" s="136">
        <v>0.87372806952088022</v>
      </c>
      <c r="AQ387" s="138">
        <v>3</v>
      </c>
      <c r="AR387" s="643" t="str">
        <f t="shared" si="310"/>
        <v xml:space="preserve">  </v>
      </c>
      <c r="AS387" s="535"/>
      <c r="AT387" s="86" t="s">
        <v>191</v>
      </c>
      <c r="AU387" s="86" t="s">
        <v>191</v>
      </c>
      <c r="AV387" s="86" t="s">
        <v>191</v>
      </c>
      <c r="AW387" s="161" t="str">
        <f t="shared" si="326"/>
        <v xml:space="preserve">  </v>
      </c>
      <c r="AX387" s="643" t="str">
        <f t="shared" si="311"/>
        <v xml:space="preserve">  </v>
      </c>
      <c r="AY387" s="86" t="s">
        <v>191</v>
      </c>
      <c r="AZ387" s="86" t="s">
        <v>191</v>
      </c>
      <c r="BA387" s="86" t="s">
        <v>191</v>
      </c>
      <c r="BB387" s="161"/>
      <c r="BC387" s="643" t="str">
        <f t="shared" si="312"/>
        <v xml:space="preserve">  </v>
      </c>
      <c r="BD387" s="801" t="s">
        <v>191</v>
      </c>
      <c r="BE387" s="141" t="s">
        <v>1150</v>
      </c>
      <c r="BF387" s="85">
        <v>8.4533945222002167</v>
      </c>
      <c r="BG387" s="85"/>
      <c r="BH387" s="161"/>
      <c r="BI387" s="643" t="str">
        <f t="shared" si="313"/>
        <v xml:space="preserve">  </v>
      </c>
      <c r="BJ387" s="141" t="s">
        <v>1150</v>
      </c>
      <c r="BK387" s="199">
        <v>0.10675548309092875</v>
      </c>
      <c r="BL387" s="199"/>
      <c r="BM387" s="141"/>
      <c r="BN387" s="818" t="str">
        <f t="shared" si="314"/>
        <v xml:space="preserve">  </v>
      </c>
      <c r="BO387" s="942" t="str">
        <f t="shared" si="315"/>
        <v xml:space="preserve">  </v>
      </c>
      <c r="BP387" s="825">
        <f t="shared" si="330"/>
        <v>1.2628711792708671</v>
      </c>
      <c r="BQ387" s="7">
        <v>257.62531401525177</v>
      </c>
      <c r="BR387" s="141"/>
      <c r="BS387" s="161"/>
      <c r="BT387" s="818" t="str">
        <f t="shared" si="316"/>
        <v xml:space="preserve">  </v>
      </c>
      <c r="BU387" s="90">
        <v>32.372654590074397</v>
      </c>
      <c r="BV387" s="141"/>
      <c r="BW387" s="161"/>
      <c r="BX387" s="643" t="str">
        <f t="shared" si="317"/>
        <v xml:space="preserve">  </v>
      </c>
      <c r="BY387" s="85">
        <v>0.98963736126264501</v>
      </c>
      <c r="BZ387" s="85"/>
      <c r="CA387" s="197"/>
      <c r="CB387" s="197" t="s">
        <v>1032</v>
      </c>
      <c r="CC387" s="643" t="str">
        <f t="shared" si="318"/>
        <v xml:space="preserve">  </v>
      </c>
      <c r="CD387" s="199">
        <v>0.12224932109715027</v>
      </c>
      <c r="CE387" s="199"/>
      <c r="CF387" s="85" t="s">
        <v>1032</v>
      </c>
      <c r="CG387" s="818" t="str">
        <f t="shared" si="319"/>
        <v>E, &lt;RL</v>
      </c>
      <c r="CH387" s="781">
        <f t="shared" si="331"/>
        <v>0.38413824551575593</v>
      </c>
      <c r="CI387" s="6">
        <v>6.7375059984918009</v>
      </c>
      <c r="CJ387" s="6"/>
      <c r="CK387" s="6"/>
      <c r="CL387" s="643" t="str">
        <f t="shared" si="320"/>
        <v xml:space="preserve">  </v>
      </c>
      <c r="CM387" s="6">
        <v>0.84218824981147589</v>
      </c>
      <c r="CN387" s="6"/>
      <c r="CO387" s="6" t="s">
        <v>602</v>
      </c>
      <c r="CP387" s="818" t="str">
        <f t="shared" si="321"/>
        <v xml:space="preserve">  </v>
      </c>
      <c r="CQ387" s="154">
        <f t="shared" si="332"/>
        <v>2.6152344633699047</v>
      </c>
      <c r="CR387" s="87">
        <f t="shared" si="333"/>
        <v>2.601542136336557</v>
      </c>
      <c r="CS387" s="141"/>
    </row>
    <row r="388" spans="1:97" ht="30" x14ac:dyDescent="0.25">
      <c r="A388" s="906" t="s">
        <v>2454</v>
      </c>
      <c r="B388" s="425" t="s">
        <v>1560</v>
      </c>
      <c r="C388" s="219" t="s">
        <v>599</v>
      </c>
      <c r="D388" s="219">
        <v>9</v>
      </c>
      <c r="E388" s="471">
        <v>1602314</v>
      </c>
      <c r="F388" s="472">
        <v>1</v>
      </c>
      <c r="G388" s="419">
        <v>11452800</v>
      </c>
      <c r="H388" s="419">
        <v>201603101610</v>
      </c>
      <c r="I388" s="419" t="s">
        <v>672</v>
      </c>
      <c r="J388" s="419"/>
      <c r="K388" s="911" t="s">
        <v>2615</v>
      </c>
      <c r="L388" s="413" t="s">
        <v>1696</v>
      </c>
      <c r="M388" s="219" t="s">
        <v>1138</v>
      </c>
      <c r="N388" s="219"/>
      <c r="O388" s="219"/>
      <c r="P388" s="332">
        <v>42439</v>
      </c>
      <c r="Q388" s="326">
        <v>0.67361111111111116</v>
      </c>
      <c r="R388" s="219" t="s">
        <v>1151</v>
      </c>
      <c r="S388" s="240" t="s">
        <v>1151</v>
      </c>
      <c r="T388" s="239">
        <v>123.9</v>
      </c>
      <c r="U388" s="240">
        <v>132.20000000000002</v>
      </c>
      <c r="V388" s="136">
        <v>8.3000000000000114</v>
      </c>
      <c r="W388" s="8">
        <v>70</v>
      </c>
      <c r="X388" s="8">
        <v>118.57142857142873</v>
      </c>
      <c r="Y388" s="643" t="str">
        <f t="shared" si="308"/>
        <v xml:space="preserve">  </v>
      </c>
      <c r="Z388" s="240" t="s">
        <v>1151</v>
      </c>
      <c r="AA388" s="239">
        <v>124</v>
      </c>
      <c r="AB388" s="240">
        <v>131.89999999999998</v>
      </c>
      <c r="AC388" s="136">
        <v>7.8999999999999773</v>
      </c>
      <c r="AD388" s="136">
        <v>66</v>
      </c>
      <c r="AE388" s="136">
        <v>119.69696969696935</v>
      </c>
      <c r="AF388" s="643" t="str">
        <f t="shared" si="309"/>
        <v xml:space="preserve">  </v>
      </c>
      <c r="AG388" s="240" t="s">
        <v>1151</v>
      </c>
      <c r="AH388" s="598">
        <v>133.6</v>
      </c>
      <c r="AI388" s="138">
        <v>142.19999999999999</v>
      </c>
      <c r="AJ388" s="7">
        <v>8.5999999999999943</v>
      </c>
      <c r="AK388" s="7">
        <v>72</v>
      </c>
      <c r="AL388" s="7">
        <v>119.44444444444437</v>
      </c>
      <c r="AM388" s="643" t="str">
        <f t="shared" si="307"/>
        <v xml:space="preserve">  </v>
      </c>
      <c r="AN388" s="239">
        <v>119.23761423761414</v>
      </c>
      <c r="AO388" s="240">
        <v>0.59058848377181139</v>
      </c>
      <c r="AP388" s="136">
        <v>0.49530384144964473</v>
      </c>
      <c r="AQ388" s="138">
        <v>3</v>
      </c>
      <c r="AR388" s="643" t="str">
        <f t="shared" si="310"/>
        <v xml:space="preserve">  </v>
      </c>
      <c r="AS388" s="535"/>
      <c r="AT388" s="86" t="s">
        <v>191</v>
      </c>
      <c r="AU388" s="86" t="s">
        <v>191</v>
      </c>
      <c r="AV388" s="86" t="s">
        <v>191</v>
      </c>
      <c r="AW388" s="161" t="str">
        <f t="shared" si="326"/>
        <v xml:space="preserve">  </v>
      </c>
      <c r="AX388" s="643" t="str">
        <f t="shared" si="311"/>
        <v xml:space="preserve">  </v>
      </c>
      <c r="AY388" s="86" t="s">
        <v>191</v>
      </c>
      <c r="AZ388" s="86" t="s">
        <v>191</v>
      </c>
      <c r="BA388" s="86" t="s">
        <v>191</v>
      </c>
      <c r="BB388" s="161"/>
      <c r="BC388" s="643" t="str">
        <f t="shared" si="312"/>
        <v xml:space="preserve">  </v>
      </c>
      <c r="BD388" s="801" t="s">
        <v>191</v>
      </c>
      <c r="BE388" s="141" t="s">
        <v>1151</v>
      </c>
      <c r="BF388" s="85">
        <v>8.2384101097300668</v>
      </c>
      <c r="BG388" s="85"/>
      <c r="BH388" s="161"/>
      <c r="BI388" s="643" t="str">
        <f t="shared" si="313"/>
        <v xml:space="preserve">  </v>
      </c>
      <c r="BJ388" s="141" t="s">
        <v>1151</v>
      </c>
      <c r="BK388" s="199">
        <v>9.5528271160793612E-2</v>
      </c>
      <c r="BL388" s="199"/>
      <c r="BM388" s="141"/>
      <c r="BN388" s="818" t="str">
        <f t="shared" si="314"/>
        <v xml:space="preserve">  </v>
      </c>
      <c r="BO388" s="942" t="str">
        <f t="shared" si="315"/>
        <v xml:space="preserve">  </v>
      </c>
      <c r="BP388" s="825">
        <f t="shared" si="330"/>
        <v>1.1595474113138513</v>
      </c>
      <c r="BQ388" s="7">
        <v>189.05835914043064</v>
      </c>
      <c r="BR388" s="141"/>
      <c r="BS388" s="161"/>
      <c r="BT388" s="818" t="str">
        <f t="shared" si="316"/>
        <v xml:space="preserve">  </v>
      </c>
      <c r="BU388" s="90">
        <v>22.416919726651091</v>
      </c>
      <c r="BV388" s="141"/>
      <c r="BW388" s="161"/>
      <c r="BX388" s="643" t="str">
        <f t="shared" si="317"/>
        <v xml:space="preserve">  </v>
      </c>
      <c r="BY388" s="85">
        <v>0.86988566796468214</v>
      </c>
      <c r="BZ388" s="85"/>
      <c r="CA388" s="197"/>
      <c r="CB388" s="197" t="s">
        <v>1033</v>
      </c>
      <c r="CC388" s="643" t="str">
        <f t="shared" si="318"/>
        <v xml:space="preserve">  </v>
      </c>
      <c r="CD388" s="199">
        <v>0.10412267843819668</v>
      </c>
      <c r="CE388" s="199"/>
      <c r="CF388" s="85" t="s">
        <v>1033</v>
      </c>
      <c r="CG388" s="818" t="str">
        <f t="shared" si="319"/>
        <v>E, &lt;RL</v>
      </c>
      <c r="CH388" s="781">
        <f t="shared" si="331"/>
        <v>0.46011489358084395</v>
      </c>
      <c r="CI388" s="6">
        <v>4.6881501687549152</v>
      </c>
      <c r="CJ388" s="6"/>
      <c r="CK388" s="6"/>
      <c r="CL388" s="643" t="str">
        <f t="shared" si="320"/>
        <v xml:space="preserve">  </v>
      </c>
      <c r="CM388" s="6">
        <v>0.55997349237905902</v>
      </c>
      <c r="CN388" s="6"/>
      <c r="CO388" s="6" t="s">
        <v>602</v>
      </c>
      <c r="CP388" s="818" t="str">
        <f t="shared" si="321"/>
        <v xml:space="preserve">  </v>
      </c>
      <c r="CQ388" s="154">
        <f t="shared" si="332"/>
        <v>2.4797370452541609</v>
      </c>
      <c r="CR388" s="87">
        <f t="shared" si="333"/>
        <v>2.4979948146636586</v>
      </c>
      <c r="CS388" s="141"/>
    </row>
    <row r="389" spans="1:97" ht="30" x14ac:dyDescent="0.25">
      <c r="A389" s="906" t="s">
        <v>2455</v>
      </c>
      <c r="B389" s="425" t="s">
        <v>1561</v>
      </c>
      <c r="C389" s="219" t="s">
        <v>599</v>
      </c>
      <c r="D389" s="219">
        <v>9</v>
      </c>
      <c r="E389" s="471">
        <v>1602380</v>
      </c>
      <c r="F389" s="472">
        <v>1</v>
      </c>
      <c r="G389" s="419">
        <v>384115121402501</v>
      </c>
      <c r="H389" s="419">
        <v>201603101700</v>
      </c>
      <c r="I389" s="419" t="s">
        <v>672</v>
      </c>
      <c r="J389" s="419"/>
      <c r="K389" s="911" t="s">
        <v>2617</v>
      </c>
      <c r="L389" s="413" t="s">
        <v>1716</v>
      </c>
      <c r="M389" s="219" t="s">
        <v>1139</v>
      </c>
      <c r="N389" s="219"/>
      <c r="O389" s="219"/>
      <c r="P389" s="332">
        <v>42439</v>
      </c>
      <c r="Q389" s="326">
        <v>0.70833333333333337</v>
      </c>
      <c r="R389" s="219" t="s">
        <v>1152</v>
      </c>
      <c r="S389" s="240" t="s">
        <v>1152</v>
      </c>
      <c r="T389" s="239">
        <v>130.80000000000001</v>
      </c>
      <c r="U389" s="240">
        <v>139.69999999999999</v>
      </c>
      <c r="V389" s="136">
        <v>8.8999999999999773</v>
      </c>
      <c r="W389" s="8">
        <v>76</v>
      </c>
      <c r="X389" s="8">
        <v>117.10526315789444</v>
      </c>
      <c r="Y389" s="643" t="str">
        <f t="shared" si="308"/>
        <v xml:space="preserve">  </v>
      </c>
      <c r="Z389" s="240" t="s">
        <v>1152</v>
      </c>
      <c r="AA389" s="239">
        <v>126.4</v>
      </c>
      <c r="AB389" s="240">
        <v>135.5</v>
      </c>
      <c r="AC389" s="136">
        <v>9.0999999999999943</v>
      </c>
      <c r="AD389" s="136">
        <v>76</v>
      </c>
      <c r="AE389" s="136">
        <v>119.73684210526308</v>
      </c>
      <c r="AF389" s="643" t="str">
        <f t="shared" si="309"/>
        <v xml:space="preserve">  </v>
      </c>
      <c r="AG389" s="240" t="s">
        <v>1152</v>
      </c>
      <c r="AH389" s="598">
        <v>128.4</v>
      </c>
      <c r="AI389" s="138">
        <v>137.1</v>
      </c>
      <c r="AJ389" s="7">
        <v>8.6999999999999886</v>
      </c>
      <c r="AK389" s="7">
        <v>76</v>
      </c>
      <c r="AL389" s="7">
        <v>114.47368421052617</v>
      </c>
      <c r="AM389" s="643" t="str">
        <f t="shared" si="307"/>
        <v xml:space="preserve">  </v>
      </c>
      <c r="AN389" s="239">
        <v>117.10526315789457</v>
      </c>
      <c r="AO389" s="240">
        <v>2.6315789473684532</v>
      </c>
      <c r="AP389" s="136">
        <v>2.2471910112359859</v>
      </c>
      <c r="AQ389" s="138">
        <v>3</v>
      </c>
      <c r="AR389" s="643" t="str">
        <f t="shared" si="310"/>
        <v xml:space="preserve">  </v>
      </c>
      <c r="AS389" s="535"/>
      <c r="AT389" s="86" t="s">
        <v>191</v>
      </c>
      <c r="AU389" s="86" t="s">
        <v>191</v>
      </c>
      <c r="AV389" s="86" t="s">
        <v>191</v>
      </c>
      <c r="AW389" s="161" t="str">
        <f t="shared" si="326"/>
        <v xml:space="preserve">  </v>
      </c>
      <c r="AX389" s="643" t="str">
        <f t="shared" si="311"/>
        <v xml:space="preserve">  </v>
      </c>
      <c r="AY389" s="86" t="s">
        <v>191</v>
      </c>
      <c r="AZ389" s="86" t="s">
        <v>191</v>
      </c>
      <c r="BA389" s="86" t="s">
        <v>191</v>
      </c>
      <c r="BB389" s="161"/>
      <c r="BC389" s="643" t="str">
        <f t="shared" si="312"/>
        <v xml:space="preserve">  </v>
      </c>
      <c r="BD389" s="801" t="s">
        <v>191</v>
      </c>
      <c r="BE389" s="141" t="s">
        <v>1152</v>
      </c>
      <c r="BF389" s="85">
        <v>7.6429804790299594</v>
      </c>
      <c r="BG389" s="85"/>
      <c r="BH389" s="161"/>
      <c r="BI389" s="643" t="str">
        <f t="shared" si="313"/>
        <v xml:space="preserve">  </v>
      </c>
      <c r="BJ389" s="141" t="s">
        <v>1152</v>
      </c>
      <c r="BK389" s="199">
        <v>0.11192041785448936</v>
      </c>
      <c r="BL389" s="199"/>
      <c r="BM389" s="141"/>
      <c r="BN389" s="818" t="str">
        <f t="shared" si="314"/>
        <v xml:space="preserve">  </v>
      </c>
      <c r="BO389" s="942" t="str">
        <f t="shared" si="315"/>
        <v xml:space="preserve">  </v>
      </c>
      <c r="BP389" s="825">
        <f t="shared" si="330"/>
        <v>1.4643556680743246</v>
      </c>
      <c r="BQ389" s="7">
        <v>213.96413289932789</v>
      </c>
      <c r="BR389" s="141"/>
      <c r="BS389" s="161"/>
      <c r="BT389" s="818" t="str">
        <f t="shared" si="316"/>
        <v xml:space="preserve">  </v>
      </c>
      <c r="BU389" s="90">
        <v>25.056326089526493</v>
      </c>
      <c r="BV389" s="141"/>
      <c r="BW389" s="161"/>
      <c r="BX389" s="643" t="str">
        <f t="shared" si="317"/>
        <v xml:space="preserve">  </v>
      </c>
      <c r="BY389" s="85">
        <v>0.92960444411757315</v>
      </c>
      <c r="BZ389" s="85"/>
      <c r="CA389" s="197"/>
      <c r="CB389" s="197" t="s">
        <v>1032</v>
      </c>
      <c r="CC389" s="643" t="str">
        <f t="shared" si="318"/>
        <v xml:space="preserve">  </v>
      </c>
      <c r="CD389" s="199">
        <v>0.11130790054565676</v>
      </c>
      <c r="CE389" s="24"/>
      <c r="CF389" s="85" t="s">
        <v>1032</v>
      </c>
      <c r="CG389" s="818" t="str">
        <f t="shared" si="319"/>
        <v>E, &lt;RL</v>
      </c>
      <c r="CH389" s="781">
        <f t="shared" si="331"/>
        <v>0.4344674182167535</v>
      </c>
      <c r="CI389" s="6">
        <v>4.4560224857750104</v>
      </c>
      <c r="CJ389" s="6"/>
      <c r="CK389" s="6"/>
      <c r="CL389" s="643" t="str">
        <f t="shared" si="320"/>
        <v xml:space="preserve">  </v>
      </c>
      <c r="CM389" s="6">
        <v>0.51009731087161236</v>
      </c>
      <c r="CN389" s="6"/>
      <c r="CO389" s="6" t="s">
        <v>602</v>
      </c>
      <c r="CP389" s="818" t="str">
        <f t="shared" si="321"/>
        <v xml:space="preserve">  </v>
      </c>
      <c r="CQ389" s="154">
        <f t="shared" si="332"/>
        <v>2.0826025490317157</v>
      </c>
      <c r="CR389" s="87">
        <f t="shared" si="333"/>
        <v>2.0358024917501063</v>
      </c>
      <c r="CS389" s="141"/>
    </row>
    <row r="390" spans="1:97" ht="15" x14ac:dyDescent="0.25">
      <c r="A390" s="906" t="s">
        <v>2456</v>
      </c>
      <c r="B390" s="425" t="s">
        <v>1562</v>
      </c>
      <c r="C390" s="219" t="s">
        <v>599</v>
      </c>
      <c r="D390" s="219">
        <v>9</v>
      </c>
      <c r="E390" s="471">
        <v>1602363</v>
      </c>
      <c r="F390" s="472">
        <v>1</v>
      </c>
      <c r="G390" s="419">
        <v>11451800</v>
      </c>
      <c r="H390" s="419">
        <v>201603111250</v>
      </c>
      <c r="I390" s="419" t="s">
        <v>672</v>
      </c>
      <c r="J390" s="419"/>
      <c r="K390" s="926" t="s">
        <v>1691</v>
      </c>
      <c r="L390" s="413" t="s">
        <v>1692</v>
      </c>
      <c r="M390" s="219" t="s">
        <v>1055</v>
      </c>
      <c r="N390" s="219"/>
      <c r="O390" s="219"/>
      <c r="P390" s="332">
        <v>42440</v>
      </c>
      <c r="Q390" s="326">
        <v>0.53472222222222221</v>
      </c>
      <c r="R390" s="219" t="s">
        <v>1153</v>
      </c>
      <c r="S390" s="240" t="s">
        <v>1153</v>
      </c>
      <c r="T390" s="239">
        <v>129.69999999999999</v>
      </c>
      <c r="U390" s="240">
        <v>209.79999999999998</v>
      </c>
      <c r="V390" s="136">
        <v>80.099999999999994</v>
      </c>
      <c r="W390" s="8">
        <v>56</v>
      </c>
      <c r="X390" s="8">
        <v>1430.3571428571427</v>
      </c>
      <c r="Y390" s="643" t="str">
        <f t="shared" si="308"/>
        <v xml:space="preserve">  </v>
      </c>
      <c r="Z390" s="240" t="s">
        <v>1153</v>
      </c>
      <c r="AA390" s="239">
        <v>124.8</v>
      </c>
      <c r="AB390" s="240">
        <v>200.9</v>
      </c>
      <c r="AC390" s="136">
        <v>76.100000000000009</v>
      </c>
      <c r="AD390" s="136">
        <v>46</v>
      </c>
      <c r="AE390" s="136">
        <v>1654.3478260869567</v>
      </c>
      <c r="AF390" s="643" t="str">
        <f t="shared" si="309"/>
        <v xml:space="preserve">  </v>
      </c>
      <c r="AG390" s="240" t="s">
        <v>1153</v>
      </c>
      <c r="AH390" s="598">
        <v>124.9</v>
      </c>
      <c r="AI390" s="138">
        <v>184.2</v>
      </c>
      <c r="AJ390" s="7">
        <v>59.299999999999983</v>
      </c>
      <c r="AK390" s="7">
        <v>42</v>
      </c>
      <c r="AL390" s="7">
        <v>1411.9047619047615</v>
      </c>
      <c r="AM390" s="643" t="str">
        <f t="shared" si="307"/>
        <v xml:space="preserve">  </v>
      </c>
      <c r="AN390" s="239">
        <v>1498.8699102829535</v>
      </c>
      <c r="AO390" s="240">
        <v>134.96354810751851</v>
      </c>
      <c r="AP390" s="136">
        <v>9.0043536921786878</v>
      </c>
      <c r="AQ390" s="138">
        <v>3</v>
      </c>
      <c r="AR390" s="643" t="str">
        <f t="shared" si="310"/>
        <v xml:space="preserve">  </v>
      </c>
      <c r="AS390" s="535"/>
      <c r="AT390" s="86" t="s">
        <v>191</v>
      </c>
      <c r="AU390" s="86" t="s">
        <v>191</v>
      </c>
      <c r="AV390" s="86" t="s">
        <v>191</v>
      </c>
      <c r="AW390" s="161" t="str">
        <f t="shared" si="326"/>
        <v xml:space="preserve">  </v>
      </c>
      <c r="AX390" s="643" t="str">
        <f t="shared" si="311"/>
        <v xml:space="preserve">  </v>
      </c>
      <c r="AY390" s="86" t="s">
        <v>191</v>
      </c>
      <c r="AZ390" s="86" t="s">
        <v>191</v>
      </c>
      <c r="BA390" s="86" t="s">
        <v>191</v>
      </c>
      <c r="BB390" s="161"/>
      <c r="BC390" s="643" t="str">
        <f t="shared" si="312"/>
        <v xml:space="preserve">  </v>
      </c>
      <c r="BD390" s="801" t="s">
        <v>191</v>
      </c>
      <c r="BE390" s="141" t="s">
        <v>1153</v>
      </c>
      <c r="BF390" s="85">
        <v>9.8237444230994413</v>
      </c>
      <c r="BG390" s="85"/>
      <c r="BH390" s="161"/>
      <c r="BI390" s="643" t="str">
        <f t="shared" si="313"/>
        <v xml:space="preserve">  </v>
      </c>
      <c r="BJ390" s="141" t="s">
        <v>1153</v>
      </c>
      <c r="BK390" s="199">
        <v>7.4411972932082612E-2</v>
      </c>
      <c r="BL390" s="199"/>
      <c r="BM390" s="141"/>
      <c r="BN390" s="818" t="str">
        <f t="shared" si="314"/>
        <v xml:space="preserve">  </v>
      </c>
      <c r="BO390" s="942" t="str">
        <f t="shared" si="315"/>
        <v xml:space="preserve">  </v>
      </c>
      <c r="BP390" s="825">
        <f t="shared" si="330"/>
        <v>0.7574705705607645</v>
      </c>
      <c r="BQ390" s="7">
        <v>197.65568549163856</v>
      </c>
      <c r="BR390" s="141"/>
      <c r="BS390" s="161"/>
      <c r="BT390" s="818" t="str">
        <f t="shared" si="316"/>
        <v xml:space="preserve">  </v>
      </c>
      <c r="BU390" s="90">
        <v>282.71822156929017</v>
      </c>
      <c r="BV390" s="141"/>
      <c r="BW390" s="161"/>
      <c r="BX390" s="643" t="str">
        <f t="shared" si="317"/>
        <v xml:space="preserve">  </v>
      </c>
      <c r="BY390" s="85">
        <v>0.54259557960831284</v>
      </c>
      <c r="BZ390" s="85"/>
      <c r="CA390" s="197"/>
      <c r="CB390" s="197"/>
      <c r="CC390" s="643" t="str">
        <f t="shared" si="318"/>
        <v>&lt;MDL</v>
      </c>
      <c r="CD390" s="199">
        <v>0.89764181756940442</v>
      </c>
      <c r="CE390" s="199"/>
      <c r="CF390" s="85" t="s">
        <v>1132</v>
      </c>
      <c r="CG390" s="818" t="str">
        <f t="shared" si="319"/>
        <v xml:space="preserve">  </v>
      </c>
      <c r="CH390" s="907" t="s">
        <v>2618</v>
      </c>
      <c r="CI390" s="6">
        <v>2.6673014191411397</v>
      </c>
      <c r="CJ390" s="6"/>
      <c r="CK390" s="6"/>
      <c r="CL390" s="643" t="str">
        <f t="shared" si="320"/>
        <v xml:space="preserve">  </v>
      </c>
      <c r="CM390" s="6">
        <v>3.7659755751207036</v>
      </c>
      <c r="CN390" s="6"/>
      <c r="CO390" s="6" t="s">
        <v>602</v>
      </c>
      <c r="CP390" s="818" t="str">
        <f t="shared" si="321"/>
        <v xml:space="preserve">  </v>
      </c>
      <c r="CQ390" s="154">
        <f t="shared" si="332"/>
        <v>1.3494686037017511</v>
      </c>
      <c r="CR390" s="87">
        <f t="shared" si="333"/>
        <v>1.3320597286643998</v>
      </c>
      <c r="CS390" s="141"/>
    </row>
    <row r="391" spans="1:97" ht="15" x14ac:dyDescent="0.25">
      <c r="A391" s="906" t="s">
        <v>2457</v>
      </c>
      <c r="B391" s="425" t="s">
        <v>1563</v>
      </c>
      <c r="C391" s="219" t="s">
        <v>599</v>
      </c>
      <c r="D391" s="219">
        <v>9</v>
      </c>
      <c r="E391" s="471">
        <v>1602364</v>
      </c>
      <c r="F391" s="472">
        <v>1</v>
      </c>
      <c r="G391" s="419">
        <v>11451800</v>
      </c>
      <c r="H391" s="419">
        <v>201603111410</v>
      </c>
      <c r="I391" s="419" t="s">
        <v>672</v>
      </c>
      <c r="J391" s="419"/>
      <c r="K391" s="926" t="s">
        <v>1691</v>
      </c>
      <c r="L391" s="413" t="s">
        <v>1692</v>
      </c>
      <c r="M391" s="219" t="s">
        <v>1055</v>
      </c>
      <c r="N391" s="219"/>
      <c r="O391" s="219"/>
      <c r="P391" s="332">
        <v>42440</v>
      </c>
      <c r="Q391" s="326">
        <v>0.59027777777777779</v>
      </c>
      <c r="R391" s="219" t="s">
        <v>1154</v>
      </c>
      <c r="S391" s="240" t="s">
        <v>1154</v>
      </c>
      <c r="T391" s="239">
        <v>129.69999999999999</v>
      </c>
      <c r="U391" s="240">
        <v>233.4</v>
      </c>
      <c r="V391" s="136">
        <v>103.70000000000002</v>
      </c>
      <c r="W391" s="8">
        <v>66</v>
      </c>
      <c r="X391" s="8">
        <v>1571.2121212121215</v>
      </c>
      <c r="Y391" s="643" t="str">
        <f t="shared" si="308"/>
        <v xml:space="preserve">  </v>
      </c>
      <c r="Z391" s="240" t="s">
        <v>1154</v>
      </c>
      <c r="AA391" s="239">
        <v>131.9</v>
      </c>
      <c r="AB391" s="240">
        <v>210.29999999999998</v>
      </c>
      <c r="AC391" s="136">
        <v>78.399999999999977</v>
      </c>
      <c r="AD391" s="136">
        <v>50</v>
      </c>
      <c r="AE391" s="136">
        <v>1567.9999999999995</v>
      </c>
      <c r="AF391" s="643" t="str">
        <f t="shared" si="309"/>
        <v xml:space="preserve">  </v>
      </c>
      <c r="AG391" s="240" t="s">
        <v>1154</v>
      </c>
      <c r="AH391" s="598">
        <v>124.4</v>
      </c>
      <c r="AI391" s="138">
        <v>214.5</v>
      </c>
      <c r="AJ391" s="7">
        <v>90.1</v>
      </c>
      <c r="AK391" s="7">
        <v>58</v>
      </c>
      <c r="AL391" s="7">
        <v>1553.4482758620688</v>
      </c>
      <c r="AM391" s="643" t="str">
        <f t="shared" si="307"/>
        <v xml:space="preserve">  </v>
      </c>
      <c r="AN391" s="239">
        <v>1564.2201323580632</v>
      </c>
      <c r="AO391" s="240">
        <v>9.4659442185164089</v>
      </c>
      <c r="AP391" s="136">
        <v>0.60515422495211646</v>
      </c>
      <c r="AQ391" s="138">
        <v>3</v>
      </c>
      <c r="AR391" s="643" t="str">
        <f t="shared" si="310"/>
        <v xml:space="preserve">  </v>
      </c>
      <c r="AS391" s="535"/>
      <c r="AT391" s="86" t="s">
        <v>191</v>
      </c>
      <c r="AU391" s="86" t="s">
        <v>191</v>
      </c>
      <c r="AV391" s="86" t="s">
        <v>191</v>
      </c>
      <c r="AW391" s="161" t="str">
        <f t="shared" si="326"/>
        <v xml:space="preserve">  </v>
      </c>
      <c r="AX391" s="643" t="str">
        <f t="shared" si="311"/>
        <v xml:space="preserve">  </v>
      </c>
      <c r="AY391" s="86" t="s">
        <v>191</v>
      </c>
      <c r="AZ391" s="86" t="s">
        <v>191</v>
      </c>
      <c r="BA391" s="86" t="s">
        <v>191</v>
      </c>
      <c r="BB391" s="161"/>
      <c r="BC391" s="643" t="str">
        <f t="shared" si="312"/>
        <v xml:space="preserve">  </v>
      </c>
      <c r="BD391" s="801" t="s">
        <v>191</v>
      </c>
      <c r="BE391" s="141" t="s">
        <v>1154</v>
      </c>
      <c r="BF391" s="85">
        <v>10.960780292884621</v>
      </c>
      <c r="BG391" s="85"/>
      <c r="BH391" s="161"/>
      <c r="BI391" s="643" t="str">
        <f t="shared" si="313"/>
        <v xml:space="preserve">  </v>
      </c>
      <c r="BJ391" s="141" t="s">
        <v>1154</v>
      </c>
      <c r="BK391" s="199">
        <v>6.8161213901648754E-2</v>
      </c>
      <c r="BL391" s="199"/>
      <c r="BM391" s="141"/>
      <c r="BN391" s="818" t="str">
        <f t="shared" si="314"/>
        <v xml:space="preserve">  </v>
      </c>
      <c r="BO391" s="942" t="str">
        <f t="shared" si="315"/>
        <v xml:space="preserve">  </v>
      </c>
      <c r="BP391" s="825">
        <f t="shared" si="330"/>
        <v>0.62186461255770975</v>
      </c>
      <c r="BQ391" s="7">
        <v>144.83302025836085</v>
      </c>
      <c r="BR391" s="141"/>
      <c r="BS391" s="161"/>
      <c r="BT391" s="818" t="str">
        <f t="shared" si="316"/>
        <v xml:space="preserve">  </v>
      </c>
      <c r="BU391" s="90">
        <v>227.56339698169728</v>
      </c>
      <c r="BV391" s="141"/>
      <c r="BW391" s="161"/>
      <c r="BX391" s="643" t="str">
        <f t="shared" si="317"/>
        <v xml:space="preserve">  </v>
      </c>
      <c r="BY391" s="85">
        <v>0.48618515662110656</v>
      </c>
      <c r="BZ391" s="85"/>
      <c r="CA391" s="197"/>
      <c r="CB391" s="197"/>
      <c r="CC391" s="643" t="str">
        <f t="shared" si="318"/>
        <v>&lt;MDL</v>
      </c>
      <c r="CD391" s="199">
        <v>0.76233832558189474</v>
      </c>
      <c r="CE391" s="199"/>
      <c r="CF391" s="85" t="s">
        <v>1132</v>
      </c>
      <c r="CG391" s="818" t="str">
        <f t="shared" si="319"/>
        <v xml:space="preserve">  </v>
      </c>
      <c r="CH391" s="907" t="s">
        <v>2618</v>
      </c>
      <c r="CI391" s="6">
        <v>3.2012144668062654</v>
      </c>
      <c r="CJ391" s="6"/>
      <c r="CK391" s="6"/>
      <c r="CL391" s="643" t="str">
        <f t="shared" si="320"/>
        <v xml:space="preserve">  </v>
      </c>
      <c r="CM391" s="6">
        <v>4.9729210941249047</v>
      </c>
      <c r="CN391" s="6"/>
      <c r="CO391" s="6" t="s">
        <v>602</v>
      </c>
      <c r="CP391" s="818" t="str">
        <f t="shared" si="321"/>
        <v xml:space="preserve">  </v>
      </c>
      <c r="CQ391" s="154">
        <f t="shared" si="332"/>
        <v>2.210279438415196</v>
      </c>
      <c r="CR391" s="87">
        <f t="shared" si="333"/>
        <v>2.1852904114121974</v>
      </c>
      <c r="CS391" s="141"/>
    </row>
    <row r="392" spans="1:97" ht="15" x14ac:dyDescent="0.25">
      <c r="A392" s="906" t="s">
        <v>2458</v>
      </c>
      <c r="B392" s="425" t="s">
        <v>1564</v>
      </c>
      <c r="C392" s="219" t="s">
        <v>599</v>
      </c>
      <c r="D392" s="219">
        <v>9</v>
      </c>
      <c r="E392" s="471">
        <v>1602681</v>
      </c>
      <c r="F392" s="472">
        <v>1</v>
      </c>
      <c r="G392" s="419">
        <v>11451800</v>
      </c>
      <c r="H392" s="419">
        <v>201603111510</v>
      </c>
      <c r="I392" s="419" t="s">
        <v>672</v>
      </c>
      <c r="J392" s="419"/>
      <c r="K392" s="926" t="s">
        <v>1691</v>
      </c>
      <c r="L392" s="413" t="s">
        <v>1692</v>
      </c>
      <c r="M392" s="219" t="s">
        <v>1055</v>
      </c>
      <c r="N392" s="219"/>
      <c r="O392" s="219"/>
      <c r="P392" s="332">
        <v>42440</v>
      </c>
      <c r="Q392" s="326">
        <v>0.63194444444444442</v>
      </c>
      <c r="R392" s="219" t="s">
        <v>1155</v>
      </c>
      <c r="S392" s="240" t="s">
        <v>1155</v>
      </c>
      <c r="T392" s="239">
        <v>127.5</v>
      </c>
      <c r="U392" s="240">
        <v>208</v>
      </c>
      <c r="V392" s="136">
        <v>80.5</v>
      </c>
      <c r="W392" s="8">
        <v>60</v>
      </c>
      <c r="X392" s="8">
        <v>1341.6666666666667</v>
      </c>
      <c r="Y392" s="643" t="str">
        <f t="shared" si="308"/>
        <v xml:space="preserve">  </v>
      </c>
      <c r="Z392" s="240" t="s">
        <v>1155</v>
      </c>
      <c r="AA392" s="239">
        <v>131.4</v>
      </c>
      <c r="AB392" s="240">
        <v>203.6</v>
      </c>
      <c r="AC392" s="136">
        <v>72.199999999999989</v>
      </c>
      <c r="AD392" s="136">
        <v>56</v>
      </c>
      <c r="AE392" s="136">
        <v>1289.285714285714</v>
      </c>
      <c r="AF392" s="643" t="str">
        <f t="shared" si="309"/>
        <v xml:space="preserve">  </v>
      </c>
      <c r="AG392" s="240" t="s">
        <v>1155</v>
      </c>
      <c r="AH392" s="598">
        <v>131.30000000000001</v>
      </c>
      <c r="AI392" s="138">
        <v>181.7</v>
      </c>
      <c r="AJ392" s="7">
        <v>50.399999999999977</v>
      </c>
      <c r="AK392" s="7">
        <v>40</v>
      </c>
      <c r="AL392" s="7">
        <v>1259.9999999999993</v>
      </c>
      <c r="AM392" s="643" t="str">
        <f t="shared" si="307"/>
        <v xml:space="preserve">  </v>
      </c>
      <c r="AN392" s="239">
        <v>1296.9841269841265</v>
      </c>
      <c r="AO392" s="240">
        <v>41.374029048032696</v>
      </c>
      <c r="AP392" s="136">
        <v>3.190018149585192</v>
      </c>
      <c r="AQ392" s="138">
        <v>3</v>
      </c>
      <c r="AR392" s="643" t="str">
        <f t="shared" si="310"/>
        <v xml:space="preserve">  </v>
      </c>
      <c r="AS392" s="535"/>
      <c r="AT392" s="86" t="s">
        <v>191</v>
      </c>
      <c r="AU392" s="86" t="s">
        <v>191</v>
      </c>
      <c r="AV392" s="86" t="s">
        <v>191</v>
      </c>
      <c r="AW392" s="161" t="str">
        <f t="shared" si="326"/>
        <v xml:space="preserve">  </v>
      </c>
      <c r="AX392" s="643" t="str">
        <f t="shared" si="311"/>
        <v xml:space="preserve">  </v>
      </c>
      <c r="AY392" s="86" t="s">
        <v>191</v>
      </c>
      <c r="AZ392" s="86" t="s">
        <v>191</v>
      </c>
      <c r="BA392" s="86" t="s">
        <v>191</v>
      </c>
      <c r="BB392" s="161"/>
      <c r="BC392" s="643" t="str">
        <f t="shared" si="312"/>
        <v xml:space="preserve">  </v>
      </c>
      <c r="BD392" s="801" t="s">
        <v>191</v>
      </c>
      <c r="BE392" s="141" t="s">
        <v>1155</v>
      </c>
      <c r="BF392" s="85">
        <v>10.11653856889437</v>
      </c>
      <c r="BG392" s="85"/>
      <c r="BH392" s="161"/>
      <c r="BI392" s="643" t="str">
        <f t="shared" si="313"/>
        <v xml:space="preserve">  </v>
      </c>
      <c r="BJ392" s="141" t="s">
        <v>1155</v>
      </c>
      <c r="BK392" s="199">
        <v>6.0068450601313161E-2</v>
      </c>
      <c r="BL392" s="199"/>
      <c r="BM392" s="141"/>
      <c r="BN392" s="818" t="str">
        <f t="shared" si="314"/>
        <v xml:space="preserve">  </v>
      </c>
      <c r="BO392" s="942" t="str">
        <f t="shared" si="315"/>
        <v xml:space="preserve">  </v>
      </c>
      <c r="BP392" s="825">
        <f t="shared" si="330"/>
        <v>0.5937648553627568</v>
      </c>
      <c r="BQ392" s="7">
        <v>142.33848689915158</v>
      </c>
      <c r="BR392" s="141"/>
      <c r="BS392" s="161"/>
      <c r="BT392" s="818" t="str">
        <f t="shared" si="316"/>
        <v xml:space="preserve">  </v>
      </c>
      <c r="BU392" s="90">
        <v>190.97080325636171</v>
      </c>
      <c r="BV392" s="141"/>
      <c r="BW392" s="161"/>
      <c r="BX392" s="643" t="str">
        <f t="shared" si="317"/>
        <v xml:space="preserve">  </v>
      </c>
      <c r="BY392" s="85">
        <v>0.62165986742328605</v>
      </c>
      <c r="BZ392" s="85"/>
      <c r="CA392" s="197"/>
      <c r="CB392" s="197"/>
      <c r="CC392" s="643" t="str">
        <f t="shared" si="318"/>
        <v>E, &lt;RL</v>
      </c>
      <c r="CD392" s="199">
        <v>0.80149718621359356</v>
      </c>
      <c r="CE392" s="199"/>
      <c r="CF392" s="85" t="s">
        <v>1132</v>
      </c>
      <c r="CG392" s="818" t="str">
        <f t="shared" si="319"/>
        <v xml:space="preserve">  </v>
      </c>
      <c r="CH392" s="781">
        <f t="shared" si="331"/>
        <v>0.43674755926254794</v>
      </c>
      <c r="CI392" s="6">
        <v>2.6152608160560455</v>
      </c>
      <c r="CJ392" s="6"/>
      <c r="CK392" s="6"/>
      <c r="CL392" s="643" t="str">
        <f t="shared" si="320"/>
        <v xml:space="preserve">  </v>
      </c>
      <c r="CM392" s="6">
        <v>3.2952286282306162</v>
      </c>
      <c r="CN392" s="6"/>
      <c r="CO392" s="6" t="s">
        <v>602</v>
      </c>
      <c r="CP392" s="818" t="str">
        <f t="shared" si="321"/>
        <v xml:space="preserve">  </v>
      </c>
      <c r="CQ392" s="154">
        <f t="shared" si="332"/>
        <v>1.8373532507121475</v>
      </c>
      <c r="CR392" s="87">
        <f t="shared" si="333"/>
        <v>1.7255143571905378</v>
      </c>
      <c r="CS392" s="141"/>
    </row>
    <row r="393" spans="1:97" ht="30" x14ac:dyDescent="0.25">
      <c r="A393" s="906" t="s">
        <v>2459</v>
      </c>
      <c r="B393" s="425" t="s">
        <v>1565</v>
      </c>
      <c r="C393" s="219" t="s">
        <v>599</v>
      </c>
      <c r="D393" s="219">
        <v>9</v>
      </c>
      <c r="E393" s="471">
        <v>1602368</v>
      </c>
      <c r="F393" s="472">
        <v>1</v>
      </c>
      <c r="G393" s="419">
        <v>11452600</v>
      </c>
      <c r="H393" s="419">
        <v>201603111650</v>
      </c>
      <c r="I393" s="419" t="s">
        <v>672</v>
      </c>
      <c r="J393" s="419"/>
      <c r="K393" s="926" t="s">
        <v>2614</v>
      </c>
      <c r="L393" s="413" t="s">
        <v>1694</v>
      </c>
      <c r="M393" s="219" t="s">
        <v>1136</v>
      </c>
      <c r="N393" s="219"/>
      <c r="O393" s="219"/>
      <c r="P393" s="332">
        <v>42440</v>
      </c>
      <c r="Q393" s="326">
        <v>0.70138888888888884</v>
      </c>
      <c r="R393" s="219" t="s">
        <v>1156</v>
      </c>
      <c r="S393" s="240" t="s">
        <v>1156</v>
      </c>
      <c r="T393" s="239">
        <v>129.69999999999999</v>
      </c>
      <c r="U393" s="240">
        <v>207.4</v>
      </c>
      <c r="V393" s="136">
        <v>77.700000000000017</v>
      </c>
      <c r="W393" s="8">
        <v>44</v>
      </c>
      <c r="X393" s="8">
        <v>1765.9090909090914</v>
      </c>
      <c r="Y393" s="643" t="str">
        <f t="shared" si="308"/>
        <v xml:space="preserve">  </v>
      </c>
      <c r="Z393" s="240" t="s">
        <v>1156</v>
      </c>
      <c r="AA393" s="239">
        <v>133.9</v>
      </c>
      <c r="AB393" s="240">
        <v>211.10000000000002</v>
      </c>
      <c r="AC393" s="136">
        <v>77.200000000000017</v>
      </c>
      <c r="AD393" s="136">
        <v>48</v>
      </c>
      <c r="AE393" s="136">
        <v>1608.3333333333337</v>
      </c>
      <c r="AF393" s="643" t="str">
        <f t="shared" si="309"/>
        <v xml:space="preserve">  </v>
      </c>
      <c r="AG393" s="240" t="s">
        <v>1156</v>
      </c>
      <c r="AH393" s="598">
        <v>130.30000000000001</v>
      </c>
      <c r="AI393" s="138">
        <v>205.1</v>
      </c>
      <c r="AJ393" s="7">
        <v>74.799999999999983</v>
      </c>
      <c r="AK393" s="7">
        <v>42</v>
      </c>
      <c r="AL393" s="7">
        <v>1780.9523809523805</v>
      </c>
      <c r="AM393" s="643" t="str">
        <f t="shared" ref="AM393:AM433" si="334">IF(AJ393&lt;AM$5,"&lt;MDL",IF(AJ393&lt;AM$6,"E, &lt;RL",IF(AJ393&gt;AM$6,"  ",)))</f>
        <v xml:space="preserve">  </v>
      </c>
      <c r="AN393" s="239">
        <v>1718.3982683982686</v>
      </c>
      <c r="AO393" s="240">
        <v>95.615336593916112</v>
      </c>
      <c r="AP393" s="136">
        <v>5.5642128109823954</v>
      </c>
      <c r="AQ393" s="138">
        <v>3</v>
      </c>
      <c r="AR393" s="643" t="str">
        <f t="shared" si="310"/>
        <v xml:space="preserve">  </v>
      </c>
      <c r="AS393" s="535"/>
      <c r="AT393" s="86" t="s">
        <v>191</v>
      </c>
      <c r="AU393" s="86" t="s">
        <v>191</v>
      </c>
      <c r="AV393" s="86" t="s">
        <v>191</v>
      </c>
      <c r="AW393" s="161" t="str">
        <f t="shared" si="326"/>
        <v xml:space="preserve">  </v>
      </c>
      <c r="AX393" s="643" t="str">
        <f t="shared" si="311"/>
        <v xml:space="preserve">  </v>
      </c>
      <c r="AY393" s="86" t="s">
        <v>191</v>
      </c>
      <c r="AZ393" s="86" t="s">
        <v>191</v>
      </c>
      <c r="BA393" s="86" t="s">
        <v>191</v>
      </c>
      <c r="BB393" s="161"/>
      <c r="BC393" s="643" t="str">
        <f t="shared" si="312"/>
        <v xml:space="preserve">  </v>
      </c>
      <c r="BD393" s="801" t="s">
        <v>191</v>
      </c>
      <c r="BE393" s="141" t="s">
        <v>1156</v>
      </c>
      <c r="BF393" s="85">
        <v>8.6576606504231908</v>
      </c>
      <c r="BG393" s="85"/>
      <c r="BH393" s="161"/>
      <c r="BI393" s="643" t="str">
        <f t="shared" si="313"/>
        <v xml:space="preserve">  </v>
      </c>
      <c r="BJ393" s="141" t="s">
        <v>1156</v>
      </c>
      <c r="BK393" s="199">
        <v>6.545145634798169E-2</v>
      </c>
      <c r="BL393" s="199"/>
      <c r="BM393" s="141"/>
      <c r="BN393" s="818" t="str">
        <f t="shared" si="314"/>
        <v xml:space="preserve">  </v>
      </c>
      <c r="BO393" s="942" t="str">
        <f t="shared" si="315"/>
        <v xml:space="preserve">  </v>
      </c>
      <c r="BP393" s="825">
        <f t="shared" si="330"/>
        <v>0.75599470793282242</v>
      </c>
      <c r="BQ393" s="7">
        <v>173.71720731251216</v>
      </c>
      <c r="BR393" s="141"/>
      <c r="BS393" s="161"/>
      <c r="BT393" s="818" t="str">
        <f t="shared" si="316"/>
        <v xml:space="preserve">  </v>
      </c>
      <c r="BU393" s="90">
        <v>306.76879564050455</v>
      </c>
      <c r="BV393" s="141"/>
      <c r="BW393" s="161"/>
      <c r="BX393" s="643" t="str">
        <f t="shared" si="317"/>
        <v xml:space="preserve">  </v>
      </c>
      <c r="BY393" s="85">
        <v>0.6766264852819539</v>
      </c>
      <c r="BZ393" s="85"/>
      <c r="CA393" s="197"/>
      <c r="CB393" s="197"/>
      <c r="CC393" s="643" t="str">
        <f t="shared" si="318"/>
        <v>E, &lt;RL</v>
      </c>
      <c r="CD393" s="199">
        <v>1.0882409304951424</v>
      </c>
      <c r="CE393" s="24"/>
      <c r="CF393" s="85" t="s">
        <v>1132</v>
      </c>
      <c r="CG393" s="818" t="str">
        <f t="shared" si="319"/>
        <v xml:space="preserve">  </v>
      </c>
      <c r="CH393" s="781">
        <f t="shared" si="331"/>
        <v>0.38949882728929824</v>
      </c>
      <c r="CI393" s="6">
        <v>4.6950761834945993</v>
      </c>
      <c r="CJ393" s="6"/>
      <c r="CK393" s="6"/>
      <c r="CL393" s="643" t="str">
        <f t="shared" si="320"/>
        <v xml:space="preserve">  </v>
      </c>
      <c r="CM393" s="6">
        <v>8.361707107747522</v>
      </c>
      <c r="CN393" s="6"/>
      <c r="CO393" s="6" t="s">
        <v>602</v>
      </c>
      <c r="CP393" s="818" t="str">
        <f t="shared" si="321"/>
        <v xml:space="preserve">  </v>
      </c>
      <c r="CQ393" s="154">
        <f t="shared" si="332"/>
        <v>2.702712216095148</v>
      </c>
      <c r="CR393" s="87">
        <f t="shared" si="333"/>
        <v>2.7257358722842264</v>
      </c>
      <c r="CS393" s="141"/>
    </row>
    <row r="394" spans="1:97" ht="30" x14ac:dyDescent="0.25">
      <c r="A394" s="906" t="s">
        <v>2460</v>
      </c>
      <c r="B394" s="390" t="s">
        <v>1566</v>
      </c>
      <c r="C394" s="219" t="s">
        <v>601</v>
      </c>
      <c r="D394" s="305">
        <v>2</v>
      </c>
      <c r="E394" s="471">
        <v>1600574</v>
      </c>
      <c r="F394" s="472">
        <v>4</v>
      </c>
      <c r="G394" s="419">
        <v>11452600</v>
      </c>
      <c r="H394" s="233">
        <v>201603121205</v>
      </c>
      <c r="I394" s="419" t="s">
        <v>672</v>
      </c>
      <c r="J394" s="419"/>
      <c r="K394" s="926" t="s">
        <v>2614</v>
      </c>
      <c r="L394" s="413" t="s">
        <v>1694</v>
      </c>
      <c r="M394" s="219" t="s">
        <v>1136</v>
      </c>
      <c r="N394" s="219"/>
      <c r="O394" s="219" t="s">
        <v>137</v>
      </c>
      <c r="P394" s="332">
        <v>42441</v>
      </c>
      <c r="Q394" s="326">
        <v>0.50347222222222221</v>
      </c>
      <c r="R394" s="219" t="s">
        <v>1157</v>
      </c>
      <c r="S394" s="321" t="s">
        <v>1157</v>
      </c>
      <c r="T394" s="320">
        <v>132.9</v>
      </c>
      <c r="U394" s="321">
        <v>132.80000000000001</v>
      </c>
      <c r="V394" s="25">
        <v>-9.9999999999994316E-2</v>
      </c>
      <c r="W394" s="25">
        <v>58</v>
      </c>
      <c r="X394" s="25">
        <v>-1.7241379310343847</v>
      </c>
      <c r="Y394" s="643" t="str">
        <f t="shared" ref="Y394:Y433" si="335">IF(V394&lt;Y$5,"&lt;MDL",IF(V394&lt;Y$6,"E, &lt;RL",IF(V394&gt;Y$6,"  ",)))</f>
        <v>&lt;MDL</v>
      </c>
      <c r="Z394" s="321" t="s">
        <v>1157</v>
      </c>
      <c r="AA394" s="320">
        <v>132.1</v>
      </c>
      <c r="AB394" s="321">
        <v>132.20000000000002</v>
      </c>
      <c r="AC394" s="25">
        <v>0.10000000000002274</v>
      </c>
      <c r="AD394" s="25">
        <v>60</v>
      </c>
      <c r="AE394" s="25">
        <v>1.6666666666670458</v>
      </c>
      <c r="AF394" s="643" t="str">
        <f t="shared" ref="AF394:AF433" si="336">IF(AC394&lt;AF$5,"&lt;MDL",IF(AC394&lt;AF$6,"E, &lt;RL",IF(AC394&gt;AF$6,"  ",)))</f>
        <v>&lt;MDL</v>
      </c>
      <c r="AG394" s="321" t="s">
        <v>1157</v>
      </c>
      <c r="AH394" s="221">
        <v>130.80000000000001</v>
      </c>
      <c r="AI394" s="137">
        <v>130.80000000000001</v>
      </c>
      <c r="AJ394" s="137">
        <v>0</v>
      </c>
      <c r="AK394" s="137">
        <v>52</v>
      </c>
      <c r="AL394" s="137">
        <v>0</v>
      </c>
      <c r="AM394" s="643" t="str">
        <f t="shared" si="334"/>
        <v>&lt;MDL</v>
      </c>
      <c r="AN394" s="320">
        <v>-1.915708812244632E-2</v>
      </c>
      <c r="AO394" s="321">
        <v>1.6954834710097555</v>
      </c>
      <c r="AP394" s="25">
        <v>-8850.4237187444014</v>
      </c>
      <c r="AQ394" s="137">
        <v>3</v>
      </c>
      <c r="AR394" s="643" t="str">
        <f t="shared" ref="AR394:AR433" si="337">IF(AN394&lt;AR$5,"&lt;MDL",IF(AN394&lt;AR$6,"E, &lt;RL",IF(AN394&gt;AR$6,"  ",)))</f>
        <v>&lt;MDL</v>
      </c>
      <c r="AS394" s="502"/>
      <c r="AT394" s="86" t="s">
        <v>191</v>
      </c>
      <c r="AU394" s="86" t="s">
        <v>191</v>
      </c>
      <c r="AV394" s="86" t="s">
        <v>191</v>
      </c>
      <c r="AW394" s="161" t="str">
        <f t="shared" si="326"/>
        <v xml:space="preserve">  </v>
      </c>
      <c r="AX394" s="643" t="str">
        <f t="shared" ref="AX394:AX433" si="338">IF(AU394&lt;AX$5,"&lt;MDL",IF(AU394&lt;AX$6,"E, &lt;RL",IF(AU394&gt;AX$6,"  ",)))</f>
        <v xml:space="preserve">  </v>
      </c>
      <c r="AY394" s="86" t="s">
        <v>191</v>
      </c>
      <c r="AZ394" s="86" t="s">
        <v>191</v>
      </c>
      <c r="BA394" s="86" t="s">
        <v>191</v>
      </c>
      <c r="BB394" s="161"/>
      <c r="BC394" s="643" t="str">
        <f t="shared" ref="BC394:BC433" si="339">IF(AZ394&lt;BC$5,"&lt;MDL",IF(AZ394&lt;BC$6,"E, &lt;RL",IF(AZ394&gt;BC$6,"  ",)))</f>
        <v xml:space="preserve">  </v>
      </c>
      <c r="BD394" s="801" t="s">
        <v>191</v>
      </c>
      <c r="BE394" s="39" t="s">
        <v>1157</v>
      </c>
      <c r="BF394" s="200">
        <v>-2.2743079823084322E-5</v>
      </c>
      <c r="BG394" s="200"/>
      <c r="BH394" s="161"/>
      <c r="BI394" s="643" t="str">
        <f t="shared" ref="BI394:BI433" si="340">IF(BF394&lt;BI$5,"&lt;MDL",IF(BF394&lt;BI$6,"E, &lt;RL",IF(BF394&gt;BI$6,"  ",)))</f>
        <v>&lt;MDL</v>
      </c>
      <c r="BJ394" s="39" t="s">
        <v>1157</v>
      </c>
      <c r="BK394" s="215">
        <v>2.7757291446331867E-3</v>
      </c>
      <c r="BL394" s="215"/>
      <c r="BM394" s="39" t="s">
        <v>88</v>
      </c>
      <c r="BN394" s="818" t="str">
        <f t="shared" ref="BN394:BN433" si="341">IF(BK394&lt;BN$5,"&lt;MDL",IF(BK394&lt;BN$6,"E, &lt;RL",IF(BK394&gt;BN$6,"  ",)))</f>
        <v>&lt;MDL</v>
      </c>
      <c r="BO394" s="942" t="str">
        <f t="shared" ref="BO394:BO433" si="342">IF(BK394&lt;BO$5,"&lt;MDL",IF(BK394&lt;BO$6,"E, &lt;RL",IF(BK394&gt;BO$6,"  ",)))</f>
        <v>&lt;MDL</v>
      </c>
      <c r="BP394" s="848"/>
      <c r="BQ394" s="137"/>
      <c r="BR394" s="39"/>
      <c r="BS394" s="161"/>
      <c r="BT394" s="818" t="str">
        <f t="shared" ref="BT394" si="343">IF(BQ394&lt;BT$5,"&lt;MDL",IF(BQ394&lt;BT$6,"E, &lt;RL",IF(BQ394&gt;BT$6,"  ",)))</f>
        <v>&lt;MDL</v>
      </c>
      <c r="BU394" s="858"/>
      <c r="BV394" s="818"/>
      <c r="BW394" s="818"/>
      <c r="BX394" s="818" t="str">
        <f t="shared" ref="BX394" si="344">IF(BU394&lt;BX$5,"&lt;MDL",IF(BU394&lt;BX$6,"E, &lt;RL",IF(BU394&gt;BX$6,"  ",)))</f>
        <v>&lt;MDL</v>
      </c>
      <c r="BY394" s="882">
        <v>0.27225522432277982</v>
      </c>
      <c r="BZ394" s="200"/>
      <c r="CA394" s="216"/>
      <c r="CB394" s="216" t="s">
        <v>1033</v>
      </c>
      <c r="CC394" s="643" t="str">
        <f t="shared" ref="CC394:CC433" si="345">IF(BY394&lt;CC$5,"&lt;MDL",IF(BY394&lt;CC$6,"E, &lt;RL",IF(BY394&gt;CC$6,"  ",)))</f>
        <v>&lt;MDL</v>
      </c>
      <c r="CD394" s="215">
        <v>4.5375870720463308E-3</v>
      </c>
      <c r="CE394" s="215"/>
      <c r="CF394" s="216" t="s">
        <v>1033</v>
      </c>
      <c r="CG394" s="818" t="str">
        <f t="shared" ref="CG394:CG433" si="346">IF(CD394&lt;CG$5,"&lt;MDL",IF(CD394&lt;CG$6,"E, &lt;RL",IF(CD394&gt;CG$6,"  ",)))</f>
        <v>&lt;MDL</v>
      </c>
      <c r="CH394" s="907" t="s">
        <v>2618</v>
      </c>
      <c r="CI394" s="41">
        <v>6.1343528126706712E-3</v>
      </c>
      <c r="CJ394" s="41"/>
      <c r="CK394" s="41"/>
      <c r="CL394" s="643" t="str">
        <f t="shared" ref="CL394:CL433" si="347">IF(CI394&lt;CL$5,"&lt;MDL",IF(CI394&lt;CL$6,"E, &lt;RL",IF(CI394&gt;CL$6,"  ",)))</f>
        <v>&lt;MDL</v>
      </c>
      <c r="CM394" s="41">
        <v>0.11796832332058983</v>
      </c>
      <c r="CN394" s="41"/>
      <c r="CO394" s="41" t="s">
        <v>88</v>
      </c>
      <c r="CP394" s="818" t="str">
        <f t="shared" ref="CP394:CP433" si="348">IF(CM394&lt;CP$5,"&lt;MDL",IF(CM394&lt;CP$6,"E, &lt;RL",IF(CM394&gt;CP$6,"  ",)))</f>
        <v>&lt;MDL</v>
      </c>
      <c r="CQ394" s="193"/>
      <c r="CR394" s="61" t="s">
        <v>2618</v>
      </c>
      <c r="CS394" s="39"/>
    </row>
    <row r="395" spans="1:97" ht="30" x14ac:dyDescent="0.25">
      <c r="A395" s="906" t="s">
        <v>2461</v>
      </c>
      <c r="B395" s="425" t="s">
        <v>1567</v>
      </c>
      <c r="C395" s="219" t="s">
        <v>599</v>
      </c>
      <c r="D395" s="219">
        <v>9</v>
      </c>
      <c r="E395" s="471">
        <v>1602381</v>
      </c>
      <c r="F395" s="472">
        <v>1</v>
      </c>
      <c r="G395" s="419">
        <v>384115121402501</v>
      </c>
      <c r="H395" s="419">
        <v>201603121220</v>
      </c>
      <c r="I395" s="419" t="s">
        <v>672</v>
      </c>
      <c r="J395" s="419"/>
      <c r="K395" s="911" t="s">
        <v>2617</v>
      </c>
      <c r="L395" s="413" t="s">
        <v>1716</v>
      </c>
      <c r="M395" s="219" t="s">
        <v>1139</v>
      </c>
      <c r="N395" s="219"/>
      <c r="O395" s="219"/>
      <c r="P395" s="332">
        <v>42441</v>
      </c>
      <c r="Q395" s="326">
        <v>0.51388888888888895</v>
      </c>
      <c r="R395" s="219" t="s">
        <v>1158</v>
      </c>
      <c r="S395" s="240" t="s">
        <v>1158</v>
      </c>
      <c r="T395" s="239">
        <v>128.30000000000001</v>
      </c>
      <c r="U395" s="240">
        <v>140</v>
      </c>
      <c r="V395" s="136">
        <v>11.699999999999989</v>
      </c>
      <c r="W395" s="8">
        <v>74</v>
      </c>
      <c r="X395" s="8">
        <v>158.10810810810796</v>
      </c>
      <c r="Y395" s="643" t="str">
        <f t="shared" si="335"/>
        <v xml:space="preserve">  </v>
      </c>
      <c r="Z395" s="240" t="s">
        <v>1158</v>
      </c>
      <c r="AA395" s="239">
        <v>131.9</v>
      </c>
      <c r="AB395" s="240">
        <v>148.19999999999999</v>
      </c>
      <c r="AC395" s="136">
        <v>16.299999999999983</v>
      </c>
      <c r="AD395" s="136">
        <v>102</v>
      </c>
      <c r="AE395" s="136">
        <v>159.80392156862729</v>
      </c>
      <c r="AF395" s="643" t="str">
        <f t="shared" si="336"/>
        <v xml:space="preserve">  </v>
      </c>
      <c r="AG395" s="240" t="s">
        <v>1158</v>
      </c>
      <c r="AH395" s="598">
        <v>126.8</v>
      </c>
      <c r="AI395" s="138">
        <v>138.69999999999999</v>
      </c>
      <c r="AJ395" s="7">
        <v>11.899999999999991</v>
      </c>
      <c r="AK395" s="7">
        <v>74</v>
      </c>
      <c r="AL395" s="7">
        <v>160.81081081081069</v>
      </c>
      <c r="AM395" s="643" t="str">
        <f t="shared" si="334"/>
        <v xml:space="preserve">  </v>
      </c>
      <c r="AN395" s="239">
        <v>159.57428016251529</v>
      </c>
      <c r="AO395" s="240">
        <v>1.3659069720702008</v>
      </c>
      <c r="AP395" s="136">
        <v>0.85596937719482091</v>
      </c>
      <c r="AQ395" s="138">
        <v>3</v>
      </c>
      <c r="AR395" s="643" t="str">
        <f t="shared" si="337"/>
        <v xml:space="preserve">  </v>
      </c>
      <c r="AS395" s="535"/>
      <c r="AT395" s="86" t="s">
        <v>191</v>
      </c>
      <c r="AU395" s="86" t="s">
        <v>191</v>
      </c>
      <c r="AV395" s="86" t="s">
        <v>191</v>
      </c>
      <c r="AW395" s="161" t="str">
        <f t="shared" si="326"/>
        <v xml:space="preserve">  </v>
      </c>
      <c r="AX395" s="643" t="str">
        <f t="shared" si="338"/>
        <v xml:space="preserve">  </v>
      </c>
      <c r="AY395" s="86" t="s">
        <v>191</v>
      </c>
      <c r="AZ395" s="86" t="s">
        <v>191</v>
      </c>
      <c r="BA395" s="86" t="s">
        <v>191</v>
      </c>
      <c r="BB395" s="161"/>
      <c r="BC395" s="643" t="str">
        <f t="shared" si="339"/>
        <v xml:space="preserve">  </v>
      </c>
      <c r="BD395" s="801" t="s">
        <v>191</v>
      </c>
      <c r="BE395" s="141" t="s">
        <v>1158</v>
      </c>
      <c r="BF395" s="85">
        <v>7.2108865175594969</v>
      </c>
      <c r="BG395" s="85"/>
      <c r="BH395" s="161"/>
      <c r="BI395" s="643" t="str">
        <f t="shared" si="340"/>
        <v xml:space="preserve">  </v>
      </c>
      <c r="BJ395" s="141" t="s">
        <v>1158</v>
      </c>
      <c r="BK395" s="199">
        <v>0.12597448428511335</v>
      </c>
      <c r="BL395" s="199"/>
      <c r="BM395" s="141"/>
      <c r="BN395" s="818" t="str">
        <f t="shared" si="341"/>
        <v xml:space="preserve">  </v>
      </c>
      <c r="BO395" s="942" t="str">
        <f t="shared" si="342"/>
        <v xml:space="preserve">  </v>
      </c>
      <c r="BP395" s="825">
        <f t="shared" ref="BP395:BP414" si="349">BK395/BF395*100</f>
        <v>1.747004116322566</v>
      </c>
      <c r="BQ395" s="7">
        <v>214.56106288908146</v>
      </c>
      <c r="BR395" s="141"/>
      <c r="BS395" s="161"/>
      <c r="BT395" s="818" t="str">
        <f t="shared" ref="BT395:BT433" si="350">IF(BQ395&lt;BT$5,"&lt;MDL",IF(BQ395&lt;BT$6,"E, &lt;RL",IF(BQ395&gt;BT$6,"  ",)))</f>
        <v xml:space="preserve">  </v>
      </c>
      <c r="BU395" s="90">
        <v>33.923843727057438</v>
      </c>
      <c r="BV395" s="141"/>
      <c r="BW395" s="161"/>
      <c r="BX395" s="643" t="str">
        <f t="shared" ref="BX395:BX433" si="351">IF(BU395&lt;BX$5,"&lt;MDL",IF(BU395&lt;BX$6,"E, &lt;RL",IF(BU395&gt;BX$6,"  ",)))</f>
        <v xml:space="preserve">  </v>
      </c>
      <c r="BY395" s="85">
        <v>1.2365228331442675</v>
      </c>
      <c r="BZ395" s="85"/>
      <c r="CA395" s="197"/>
      <c r="CB395" s="197"/>
      <c r="CC395" s="643" t="str">
        <f t="shared" si="345"/>
        <v xml:space="preserve">  </v>
      </c>
      <c r="CD395" s="199">
        <v>0.19760119784560329</v>
      </c>
      <c r="CE395" s="199"/>
      <c r="CF395" s="197" t="s">
        <v>1132</v>
      </c>
      <c r="CG395" s="818" t="str">
        <f t="shared" si="346"/>
        <v xml:space="preserve">  </v>
      </c>
      <c r="CH395" s="781">
        <f t="shared" si="331"/>
        <v>0.5763034618184637</v>
      </c>
      <c r="CI395" s="6">
        <v>8.6344882027087237</v>
      </c>
      <c r="CJ395" s="6"/>
      <c r="CK395" s="6"/>
      <c r="CL395" s="643" t="str">
        <f t="shared" si="347"/>
        <v xml:space="preserve">  </v>
      </c>
      <c r="CM395" s="6">
        <v>1.3885190488139696</v>
      </c>
      <c r="CN395" s="6"/>
      <c r="CO395" s="6" t="s">
        <v>602</v>
      </c>
      <c r="CP395" s="818" t="str">
        <f t="shared" si="348"/>
        <v xml:space="preserve">  </v>
      </c>
      <c r="CQ395" s="154">
        <f t="shared" ref="CQ395:CQ414" si="352">CI395/BQ395*100</f>
        <v>4.0242568182897056</v>
      </c>
      <c r="CR395" s="87">
        <f t="shared" ref="CR395:CR414" si="353">100*CM395/BU395</f>
        <v>4.0930475331322667</v>
      </c>
      <c r="CS395" s="141"/>
    </row>
    <row r="396" spans="1:97" ht="30" x14ac:dyDescent="0.25">
      <c r="A396" s="906" t="s">
        <v>2462</v>
      </c>
      <c r="B396" s="425" t="s">
        <v>1568</v>
      </c>
      <c r="C396" s="219" t="s">
        <v>599</v>
      </c>
      <c r="D396" s="219">
        <v>9</v>
      </c>
      <c r="E396" s="471">
        <v>1602370</v>
      </c>
      <c r="F396" s="472">
        <v>1</v>
      </c>
      <c r="G396" s="436">
        <v>11452600</v>
      </c>
      <c r="H396" s="436">
        <v>201603121300</v>
      </c>
      <c r="I396" s="419" t="s">
        <v>672</v>
      </c>
      <c r="J396" s="419"/>
      <c r="K396" s="926" t="s">
        <v>2614</v>
      </c>
      <c r="L396" s="413" t="s">
        <v>1694</v>
      </c>
      <c r="M396" s="219" t="s">
        <v>1136</v>
      </c>
      <c r="N396" s="219"/>
      <c r="O396" s="219"/>
      <c r="P396" s="332">
        <v>42441</v>
      </c>
      <c r="Q396" s="326">
        <v>0.54166666666666663</v>
      </c>
      <c r="R396" s="219" t="s">
        <v>1159</v>
      </c>
      <c r="S396" s="240" t="s">
        <v>1159</v>
      </c>
      <c r="T396" s="239">
        <v>131.6</v>
      </c>
      <c r="U396" s="240">
        <v>163.70000000000002</v>
      </c>
      <c r="V396" s="136">
        <v>32.100000000000023</v>
      </c>
      <c r="W396" s="8">
        <v>26</v>
      </c>
      <c r="X396" s="8">
        <v>1234.6153846153854</v>
      </c>
      <c r="Y396" s="643" t="str">
        <f t="shared" si="335"/>
        <v xml:space="preserve">  </v>
      </c>
      <c r="Z396" s="240" t="s">
        <v>1159</v>
      </c>
      <c r="AA396" s="239">
        <v>122.6</v>
      </c>
      <c r="AB396" s="240">
        <v>189.5</v>
      </c>
      <c r="AC396" s="136">
        <v>66.900000000000006</v>
      </c>
      <c r="AD396" s="136">
        <v>54</v>
      </c>
      <c r="AE396" s="136">
        <v>1238.8888888888889</v>
      </c>
      <c r="AF396" s="643" t="str">
        <f t="shared" si="336"/>
        <v xml:space="preserve">  </v>
      </c>
      <c r="AG396" s="240" t="s">
        <v>1159</v>
      </c>
      <c r="AH396" s="598">
        <v>125.6</v>
      </c>
      <c r="AI396" s="138">
        <v>170.7</v>
      </c>
      <c r="AJ396" s="7">
        <v>45.099999999999994</v>
      </c>
      <c r="AK396" s="7">
        <v>34</v>
      </c>
      <c r="AL396" s="7">
        <v>1326.4705882352939</v>
      </c>
      <c r="AM396" s="643" t="str">
        <f t="shared" si="334"/>
        <v xml:space="preserve">  </v>
      </c>
      <c r="AN396" s="239">
        <v>1266.6582872465226</v>
      </c>
      <c r="AO396" s="240">
        <v>51.84302481407147</v>
      </c>
      <c r="AP396" s="136">
        <v>4.0928974559325288</v>
      </c>
      <c r="AQ396" s="138">
        <v>3</v>
      </c>
      <c r="AR396" s="643" t="str">
        <f t="shared" si="337"/>
        <v xml:space="preserve">  </v>
      </c>
      <c r="AS396" s="535"/>
      <c r="AT396" s="86" t="s">
        <v>191</v>
      </c>
      <c r="AU396" s="86" t="s">
        <v>191</v>
      </c>
      <c r="AV396" s="86" t="s">
        <v>191</v>
      </c>
      <c r="AW396" s="161" t="str">
        <f t="shared" si="326"/>
        <v xml:space="preserve">  </v>
      </c>
      <c r="AX396" s="643" t="str">
        <f t="shared" si="338"/>
        <v xml:space="preserve">  </v>
      </c>
      <c r="AY396" s="86" t="s">
        <v>191</v>
      </c>
      <c r="AZ396" s="86" t="s">
        <v>191</v>
      </c>
      <c r="BA396" s="86" t="s">
        <v>191</v>
      </c>
      <c r="BB396" s="161"/>
      <c r="BC396" s="643" t="str">
        <f t="shared" si="339"/>
        <v xml:space="preserve">  </v>
      </c>
      <c r="BD396" s="801" t="s">
        <v>191</v>
      </c>
      <c r="BE396" s="141" t="s">
        <v>1159</v>
      </c>
      <c r="BF396" s="85">
        <v>8.4933458245001106</v>
      </c>
      <c r="BG396" s="85">
        <v>0.22291794189919312</v>
      </c>
      <c r="BH396" s="161"/>
      <c r="BI396" s="643" t="str">
        <f t="shared" si="340"/>
        <v xml:space="preserve">  </v>
      </c>
      <c r="BJ396" s="141" t="s">
        <v>1159</v>
      </c>
      <c r="BK396" s="199">
        <v>6.1651065266556747E-2</v>
      </c>
      <c r="BL396" s="199"/>
      <c r="BM396" s="141"/>
      <c r="BN396" s="818" t="str">
        <f t="shared" si="341"/>
        <v xml:space="preserve">  </v>
      </c>
      <c r="BO396" s="942" t="str">
        <f t="shared" si="342"/>
        <v xml:space="preserve">  </v>
      </c>
      <c r="BP396" s="825">
        <f t="shared" si="349"/>
        <v>0.72587489713084086</v>
      </c>
      <c r="BQ396" s="7">
        <v>199.53056287159023</v>
      </c>
      <c r="BR396" s="141"/>
      <c r="BS396" s="161"/>
      <c r="BT396" s="818" t="str">
        <f t="shared" si="350"/>
        <v xml:space="preserve">  </v>
      </c>
      <c r="BU396" s="90">
        <v>246.34350262223273</v>
      </c>
      <c r="BV396" s="141"/>
      <c r="BW396" s="161"/>
      <c r="BX396" s="643" t="str">
        <f t="shared" si="351"/>
        <v xml:space="preserve">  </v>
      </c>
      <c r="BY396" s="85">
        <v>0.88617550163949854</v>
      </c>
      <c r="BZ396" s="85"/>
      <c r="CA396" s="197"/>
      <c r="CB396" s="197"/>
      <c r="CC396" s="643" t="str">
        <f t="shared" si="345"/>
        <v xml:space="preserve">  </v>
      </c>
      <c r="CD396" s="199">
        <v>1.0978729825867122</v>
      </c>
      <c r="CE396" s="199"/>
      <c r="CF396" s="197" t="s">
        <v>1132</v>
      </c>
      <c r="CG396" s="818" t="str">
        <f t="shared" si="346"/>
        <v xml:space="preserve">  </v>
      </c>
      <c r="CH396" s="781">
        <f t="shared" si="331"/>
        <v>0.44413020686450178</v>
      </c>
      <c r="CI396" s="6">
        <v>4.1485091083471275</v>
      </c>
      <c r="CJ396" s="6"/>
      <c r="CK396" s="6"/>
      <c r="CL396" s="643" t="str">
        <f t="shared" si="347"/>
        <v xml:space="preserve">  </v>
      </c>
      <c r="CM396" s="6">
        <v>5.5028753172486899</v>
      </c>
      <c r="CN396" s="6"/>
      <c r="CO396" s="6" t="s">
        <v>602</v>
      </c>
      <c r="CP396" s="818" t="str">
        <f t="shared" si="348"/>
        <v xml:space="preserve">  </v>
      </c>
      <c r="CQ396" s="154">
        <f t="shared" si="352"/>
        <v>2.0791346692170358</v>
      </c>
      <c r="CR396" s="87">
        <f t="shared" si="353"/>
        <v>2.2338219838041917</v>
      </c>
      <c r="CS396" s="141"/>
    </row>
    <row r="397" spans="1:97" ht="30" x14ac:dyDescent="0.25">
      <c r="A397" s="906" t="s">
        <v>2463</v>
      </c>
      <c r="B397" s="425" t="s">
        <v>1569</v>
      </c>
      <c r="C397" s="219" t="s">
        <v>599</v>
      </c>
      <c r="D397" s="219">
        <v>9</v>
      </c>
      <c r="E397" s="471">
        <v>1602315</v>
      </c>
      <c r="F397" s="472">
        <v>1</v>
      </c>
      <c r="G397" s="419">
        <v>11452800</v>
      </c>
      <c r="H397" s="419">
        <v>201603121410</v>
      </c>
      <c r="I397" s="419" t="s">
        <v>672</v>
      </c>
      <c r="J397" s="419"/>
      <c r="K397" s="911" t="s">
        <v>2615</v>
      </c>
      <c r="L397" s="413" t="s">
        <v>1696</v>
      </c>
      <c r="M397" s="219" t="s">
        <v>1138</v>
      </c>
      <c r="N397" s="219"/>
      <c r="O397" s="219"/>
      <c r="P397" s="332">
        <v>42441</v>
      </c>
      <c r="Q397" s="326">
        <v>0.59027777777777779</v>
      </c>
      <c r="R397" s="219" t="s">
        <v>1160</v>
      </c>
      <c r="S397" s="240" t="s">
        <v>1160</v>
      </c>
      <c r="T397" s="239">
        <v>131.4</v>
      </c>
      <c r="U397" s="240">
        <v>159.6</v>
      </c>
      <c r="V397" s="136">
        <v>28.199999999999989</v>
      </c>
      <c r="W397" s="8">
        <v>70</v>
      </c>
      <c r="X397" s="8">
        <v>402.85714285714266</v>
      </c>
      <c r="Y397" s="643" t="str">
        <f t="shared" si="335"/>
        <v xml:space="preserve">  </v>
      </c>
      <c r="Z397" s="240" t="s">
        <v>1160</v>
      </c>
      <c r="AA397" s="239">
        <v>132.5</v>
      </c>
      <c r="AB397" s="240">
        <v>165.20000000000002</v>
      </c>
      <c r="AC397" s="136">
        <v>32.700000000000017</v>
      </c>
      <c r="AD397" s="136">
        <v>84</v>
      </c>
      <c r="AE397" s="136">
        <v>389.28571428571445</v>
      </c>
      <c r="AF397" s="643" t="str">
        <f t="shared" si="336"/>
        <v xml:space="preserve">  </v>
      </c>
      <c r="AG397" s="240" t="s">
        <v>1160</v>
      </c>
      <c r="AH397" s="598">
        <v>132.80000000000001</v>
      </c>
      <c r="AI397" s="138">
        <v>159.6</v>
      </c>
      <c r="AJ397" s="7">
        <v>26.799999999999983</v>
      </c>
      <c r="AK397" s="7">
        <v>66</v>
      </c>
      <c r="AL397" s="7">
        <v>406.06060606060578</v>
      </c>
      <c r="AM397" s="643" t="str">
        <f t="shared" si="334"/>
        <v xml:space="preserve">  </v>
      </c>
      <c r="AN397" s="239">
        <v>399.40115440115432</v>
      </c>
      <c r="AO397" s="240">
        <v>8.9054556689016664</v>
      </c>
      <c r="AP397" s="136">
        <v>2.2297020353519361</v>
      </c>
      <c r="AQ397" s="138">
        <v>3</v>
      </c>
      <c r="AR397" s="643" t="str">
        <f t="shared" si="337"/>
        <v xml:space="preserve">  </v>
      </c>
      <c r="AS397" s="535"/>
      <c r="AT397" s="86" t="s">
        <v>191</v>
      </c>
      <c r="AU397" s="86" t="s">
        <v>191</v>
      </c>
      <c r="AV397" s="86" t="s">
        <v>191</v>
      </c>
      <c r="AW397" s="161" t="str">
        <f t="shared" si="326"/>
        <v xml:space="preserve">  </v>
      </c>
      <c r="AX397" s="643" t="str">
        <f t="shared" si="338"/>
        <v xml:space="preserve">  </v>
      </c>
      <c r="AY397" s="86" t="s">
        <v>191</v>
      </c>
      <c r="AZ397" s="86" t="s">
        <v>191</v>
      </c>
      <c r="BA397" s="86" t="s">
        <v>191</v>
      </c>
      <c r="BB397" s="161"/>
      <c r="BC397" s="643" t="str">
        <f t="shared" si="339"/>
        <v xml:space="preserve">  </v>
      </c>
      <c r="BD397" s="801" t="s">
        <v>191</v>
      </c>
      <c r="BE397" s="141" t="s">
        <v>1160</v>
      </c>
      <c r="BF397" s="85">
        <v>10.147155694833723</v>
      </c>
      <c r="BG397" s="85"/>
      <c r="BH397" s="161"/>
      <c r="BI397" s="643" t="str">
        <f t="shared" si="340"/>
        <v xml:space="preserve">  </v>
      </c>
      <c r="BJ397" s="141" t="s">
        <v>1160</v>
      </c>
      <c r="BK397" s="199">
        <v>8.2137573164183714E-2</v>
      </c>
      <c r="BL397" s="199"/>
      <c r="BM397" s="141"/>
      <c r="BN397" s="818" t="str">
        <f t="shared" si="341"/>
        <v xml:space="preserve">  </v>
      </c>
      <c r="BO397" s="942" t="str">
        <f t="shared" si="342"/>
        <v xml:space="preserve">  </v>
      </c>
      <c r="BP397" s="825">
        <f t="shared" si="349"/>
        <v>0.80946400779090111</v>
      </c>
      <c r="BQ397" s="7">
        <v>218.82033783070474</v>
      </c>
      <c r="BR397" s="141"/>
      <c r="BS397" s="161"/>
      <c r="BT397" s="818" t="str">
        <f t="shared" si="350"/>
        <v xml:space="preserve">  </v>
      </c>
      <c r="BU397" s="90">
        <v>88.153336097512437</v>
      </c>
      <c r="BV397" s="141"/>
      <c r="BW397" s="161"/>
      <c r="BX397" s="643" t="str">
        <f t="shared" si="351"/>
        <v xml:space="preserve">  </v>
      </c>
      <c r="BY397" s="85">
        <v>0.7132209759576571</v>
      </c>
      <c r="BZ397" s="85"/>
      <c r="CA397" s="197"/>
      <c r="CB397" s="197"/>
      <c r="CC397" s="643" t="str">
        <f t="shared" si="345"/>
        <v>E, &lt;RL</v>
      </c>
      <c r="CD397" s="199">
        <v>0.27764673706923088</v>
      </c>
      <c r="CE397" s="199"/>
      <c r="CF397" s="197" t="s">
        <v>1132</v>
      </c>
      <c r="CG397" s="818" t="str">
        <f t="shared" si="346"/>
        <v xml:space="preserve">  </v>
      </c>
      <c r="CH397" s="781">
        <f t="shared" si="331"/>
        <v>0.3259390708506521</v>
      </c>
      <c r="CI397" s="6">
        <v>3.94841738875258</v>
      </c>
      <c r="CJ397" s="6"/>
      <c r="CK397" s="6"/>
      <c r="CL397" s="643" t="str">
        <f t="shared" si="347"/>
        <v xml:space="preserve">  </v>
      </c>
      <c r="CM397" s="6">
        <v>1.6032967578571071</v>
      </c>
      <c r="CN397" s="6"/>
      <c r="CO397" s="6" t="s">
        <v>602</v>
      </c>
      <c r="CP397" s="818" t="str">
        <f t="shared" si="348"/>
        <v xml:space="preserve">  </v>
      </c>
      <c r="CQ397" s="154">
        <f t="shared" si="352"/>
        <v>1.8044106082165734</v>
      </c>
      <c r="CR397" s="87">
        <f t="shared" si="353"/>
        <v>1.8187590269795246</v>
      </c>
      <c r="CS397" s="141"/>
    </row>
    <row r="398" spans="1:97" ht="34.5" x14ac:dyDescent="0.25">
      <c r="A398" s="906" t="s">
        <v>2464</v>
      </c>
      <c r="B398" s="425" t="s">
        <v>1570</v>
      </c>
      <c r="C398" s="219" t="s">
        <v>599</v>
      </c>
      <c r="D398" s="219">
        <v>9</v>
      </c>
      <c r="E398" s="471">
        <v>1602325</v>
      </c>
      <c r="F398" s="472">
        <v>1</v>
      </c>
      <c r="G398" s="419">
        <v>11452900</v>
      </c>
      <c r="H398" s="419">
        <v>201603121420</v>
      </c>
      <c r="I398" s="419" t="s">
        <v>672</v>
      </c>
      <c r="J398" s="419"/>
      <c r="K398" s="926" t="s">
        <v>2616</v>
      </c>
      <c r="L398" s="413" t="s">
        <v>746</v>
      </c>
      <c r="M398" s="219" t="s">
        <v>1137</v>
      </c>
      <c r="N398" s="219"/>
      <c r="O398" s="219"/>
      <c r="P398" s="332">
        <v>42441</v>
      </c>
      <c r="Q398" s="326">
        <v>0.59722222222222221</v>
      </c>
      <c r="R398" s="219" t="s">
        <v>1161</v>
      </c>
      <c r="S398" s="240" t="s">
        <v>1161</v>
      </c>
      <c r="T398" s="239">
        <v>133.6</v>
      </c>
      <c r="U398" s="240">
        <v>159.6</v>
      </c>
      <c r="V398" s="136">
        <v>26</v>
      </c>
      <c r="W398" s="8">
        <v>46</v>
      </c>
      <c r="X398" s="8">
        <v>565.21739130434787</v>
      </c>
      <c r="Y398" s="643" t="str">
        <f t="shared" si="335"/>
        <v xml:space="preserve">  </v>
      </c>
      <c r="Z398" s="240" t="s">
        <v>1161</v>
      </c>
      <c r="AA398" s="239">
        <v>133.30000000000001</v>
      </c>
      <c r="AB398" s="240">
        <v>173.2</v>
      </c>
      <c r="AC398" s="136">
        <v>39.899999999999977</v>
      </c>
      <c r="AD398" s="136">
        <v>72</v>
      </c>
      <c r="AE398" s="136">
        <v>554.1666666666664</v>
      </c>
      <c r="AF398" s="643" t="str">
        <f t="shared" si="336"/>
        <v xml:space="preserve">  </v>
      </c>
      <c r="AG398" s="240" t="s">
        <v>1161</v>
      </c>
      <c r="AH398" s="598">
        <v>131.5</v>
      </c>
      <c r="AI398" s="138">
        <v>157.9</v>
      </c>
      <c r="AJ398" s="7">
        <v>26.400000000000006</v>
      </c>
      <c r="AK398" s="7">
        <v>48</v>
      </c>
      <c r="AL398" s="7">
        <v>550.00000000000011</v>
      </c>
      <c r="AM398" s="643" t="str">
        <f t="shared" si="334"/>
        <v xml:space="preserve">  </v>
      </c>
      <c r="AN398" s="239">
        <v>556.4613526570048</v>
      </c>
      <c r="AO398" s="240">
        <v>7.8639326912875562</v>
      </c>
      <c r="AP398" s="136">
        <v>1.4132037478862933</v>
      </c>
      <c r="AQ398" s="138">
        <v>3</v>
      </c>
      <c r="AR398" s="643" t="str">
        <f t="shared" si="337"/>
        <v xml:space="preserve">  </v>
      </c>
      <c r="AS398" s="535"/>
      <c r="AT398" s="86" t="s">
        <v>191</v>
      </c>
      <c r="AU398" s="86" t="s">
        <v>191</v>
      </c>
      <c r="AV398" s="86" t="s">
        <v>191</v>
      </c>
      <c r="AW398" s="161" t="str">
        <f t="shared" si="326"/>
        <v xml:space="preserve">  </v>
      </c>
      <c r="AX398" s="643" t="str">
        <f t="shared" si="338"/>
        <v xml:space="preserve">  </v>
      </c>
      <c r="AY398" s="86" t="s">
        <v>191</v>
      </c>
      <c r="AZ398" s="86" t="s">
        <v>191</v>
      </c>
      <c r="BA398" s="86" t="s">
        <v>191</v>
      </c>
      <c r="BB398" s="161"/>
      <c r="BC398" s="643" t="str">
        <f t="shared" si="339"/>
        <v xml:space="preserve">  </v>
      </c>
      <c r="BD398" s="801" t="s">
        <v>191</v>
      </c>
      <c r="BE398" s="141" t="s">
        <v>1161</v>
      </c>
      <c r="BF398" s="85">
        <v>8.4975232774827045</v>
      </c>
      <c r="BG398" s="85"/>
      <c r="BH398" s="161"/>
      <c r="BI398" s="643" t="str">
        <f t="shared" si="340"/>
        <v xml:space="preserve">  </v>
      </c>
      <c r="BJ398" s="141" t="s">
        <v>1161</v>
      </c>
      <c r="BK398" s="199">
        <v>9.1104825400648445E-2</v>
      </c>
      <c r="BL398" s="199"/>
      <c r="BM398" s="141"/>
      <c r="BN398" s="818" t="str">
        <f t="shared" si="341"/>
        <v xml:space="preserve">  </v>
      </c>
      <c r="BO398" s="942" t="str">
        <f t="shared" si="342"/>
        <v xml:space="preserve">  </v>
      </c>
      <c r="BP398" s="825">
        <f t="shared" si="349"/>
        <v>1.0721338727257623</v>
      </c>
      <c r="BQ398" s="7">
        <v>201.99441659707347</v>
      </c>
      <c r="BR398" s="141"/>
      <c r="BS398" s="161"/>
      <c r="BT398" s="818" t="str">
        <f t="shared" si="350"/>
        <v xml:space="preserve">  </v>
      </c>
      <c r="BU398" s="90">
        <v>114.17075720704152</v>
      </c>
      <c r="BV398" s="141"/>
      <c r="BW398" s="161"/>
      <c r="BX398" s="643" t="str">
        <f t="shared" si="351"/>
        <v xml:space="preserve">  </v>
      </c>
      <c r="BY398" s="85">
        <v>0.77002190038076179</v>
      </c>
      <c r="BZ398" s="85"/>
      <c r="CA398" s="197"/>
      <c r="CB398" s="197"/>
      <c r="CC398" s="643" t="str">
        <f t="shared" si="345"/>
        <v>E, &lt;RL</v>
      </c>
      <c r="CD398" s="199">
        <v>0.42672046979433875</v>
      </c>
      <c r="CE398" s="199"/>
      <c r="CF398" s="197" t="s">
        <v>1132</v>
      </c>
      <c r="CG398" s="818" t="str">
        <f t="shared" si="346"/>
        <v xml:space="preserve">  </v>
      </c>
      <c r="CH398" s="781">
        <f t="shared" si="331"/>
        <v>0.38120949744702892</v>
      </c>
      <c r="CI398" s="6">
        <v>4.0082418946427669</v>
      </c>
      <c r="CJ398" s="6"/>
      <c r="CK398" s="6"/>
      <c r="CL398" s="643" t="str">
        <f t="shared" si="347"/>
        <v xml:space="preserve">  </v>
      </c>
      <c r="CM398" s="6">
        <v>2.2045330420535225</v>
      </c>
      <c r="CN398" s="6"/>
      <c r="CO398" s="6" t="s">
        <v>602</v>
      </c>
      <c r="CP398" s="818" t="str">
        <f t="shared" si="348"/>
        <v xml:space="preserve">  </v>
      </c>
      <c r="CQ398" s="154">
        <f t="shared" si="352"/>
        <v>1.9843330138367989</v>
      </c>
      <c r="CR398" s="87">
        <f t="shared" si="353"/>
        <v>1.9309086634642705</v>
      </c>
      <c r="CS398" s="141"/>
    </row>
    <row r="399" spans="1:97" ht="30" x14ac:dyDescent="0.25">
      <c r="A399" s="906" t="s">
        <v>2465</v>
      </c>
      <c r="B399" s="425" t="s">
        <v>1571</v>
      </c>
      <c r="C399" s="219" t="s">
        <v>599</v>
      </c>
      <c r="D399" s="219">
        <v>9</v>
      </c>
      <c r="E399" s="471">
        <v>1602382</v>
      </c>
      <c r="F399" s="472">
        <v>1</v>
      </c>
      <c r="G399" s="419">
        <v>384115121402501</v>
      </c>
      <c r="H399" s="419">
        <v>201603131130</v>
      </c>
      <c r="I399" s="419" t="s">
        <v>672</v>
      </c>
      <c r="J399" s="419"/>
      <c r="K399" s="911" t="s">
        <v>2617</v>
      </c>
      <c r="L399" s="413" t="s">
        <v>1716</v>
      </c>
      <c r="M399" s="219" t="s">
        <v>1139</v>
      </c>
      <c r="N399" s="219"/>
      <c r="O399" s="219"/>
      <c r="P399" s="332">
        <v>42442</v>
      </c>
      <c r="Q399" s="326">
        <v>0.47916666666666669</v>
      </c>
      <c r="R399" s="219" t="s">
        <v>1162</v>
      </c>
      <c r="S399" s="240" t="s">
        <v>1162</v>
      </c>
      <c r="T399" s="239">
        <v>133.19999999999999</v>
      </c>
      <c r="U399" s="240">
        <v>146</v>
      </c>
      <c r="V399" s="136">
        <v>12.800000000000011</v>
      </c>
      <c r="W399" s="8">
        <v>56</v>
      </c>
      <c r="X399" s="8">
        <v>228.57142857142878</v>
      </c>
      <c r="Y399" s="643" t="str">
        <f t="shared" si="335"/>
        <v xml:space="preserve">  </v>
      </c>
      <c r="Z399" s="240" t="s">
        <v>1162</v>
      </c>
      <c r="AA399" s="239">
        <v>127.5</v>
      </c>
      <c r="AB399" s="240">
        <v>141</v>
      </c>
      <c r="AC399" s="136">
        <v>13.5</v>
      </c>
      <c r="AD399" s="136">
        <v>70</v>
      </c>
      <c r="AE399" s="136">
        <v>192.85714285714283</v>
      </c>
      <c r="AF399" s="643" t="str">
        <f t="shared" si="336"/>
        <v xml:space="preserve">  </v>
      </c>
      <c r="AG399" s="240" t="s">
        <v>1162</v>
      </c>
      <c r="AH399" s="598">
        <v>132.30000000000001</v>
      </c>
      <c r="AI399" s="138">
        <v>146.69999999999999</v>
      </c>
      <c r="AJ399" s="7">
        <v>14.399999999999977</v>
      </c>
      <c r="AK399" s="7">
        <v>64</v>
      </c>
      <c r="AL399" s="7">
        <v>224.99999999999963</v>
      </c>
      <c r="AM399" s="643" t="str">
        <f t="shared" si="334"/>
        <v xml:space="preserve">  </v>
      </c>
      <c r="AN399" s="239">
        <v>215.4761904761904</v>
      </c>
      <c r="AO399" s="240">
        <v>19.669894811736075</v>
      </c>
      <c r="AP399" s="136">
        <v>9.1285699678775192</v>
      </c>
      <c r="AQ399" s="138">
        <v>3</v>
      </c>
      <c r="AR399" s="643" t="str">
        <f t="shared" si="337"/>
        <v xml:space="preserve">  </v>
      </c>
      <c r="AS399" s="535"/>
      <c r="AT399" s="86" t="s">
        <v>191</v>
      </c>
      <c r="AU399" s="86" t="s">
        <v>191</v>
      </c>
      <c r="AV399" s="86" t="s">
        <v>191</v>
      </c>
      <c r="AW399" s="161" t="str">
        <f t="shared" si="326"/>
        <v xml:space="preserve">  </v>
      </c>
      <c r="AX399" s="643" t="str">
        <f t="shared" si="338"/>
        <v xml:space="preserve">  </v>
      </c>
      <c r="AY399" s="86" t="s">
        <v>191</v>
      </c>
      <c r="AZ399" s="86" t="s">
        <v>191</v>
      </c>
      <c r="BA399" s="86" t="s">
        <v>191</v>
      </c>
      <c r="BB399" s="161"/>
      <c r="BC399" s="643" t="str">
        <f t="shared" si="339"/>
        <v xml:space="preserve">  </v>
      </c>
      <c r="BD399" s="801" t="s">
        <v>191</v>
      </c>
      <c r="BE399" s="141" t="s">
        <v>1162</v>
      </c>
      <c r="BF399" s="85">
        <v>8.7720147054653186</v>
      </c>
      <c r="BG399" s="85"/>
      <c r="BH399" s="161"/>
      <c r="BI399" s="643" t="str">
        <f t="shared" si="340"/>
        <v xml:space="preserve">  </v>
      </c>
      <c r="BJ399" s="141" t="s">
        <v>1162</v>
      </c>
      <c r="BK399" s="199">
        <v>0.10604059299265522</v>
      </c>
      <c r="BL399" s="199"/>
      <c r="BM399" s="141"/>
      <c r="BN399" s="818" t="str">
        <f t="shared" si="341"/>
        <v xml:space="preserve">  </v>
      </c>
      <c r="BO399" s="942" t="str">
        <f t="shared" si="342"/>
        <v xml:space="preserve">  </v>
      </c>
      <c r="BP399" s="825">
        <f t="shared" si="349"/>
        <v>1.2088510627619862</v>
      </c>
      <c r="BQ399" s="7">
        <v>191.66316661067111</v>
      </c>
      <c r="BR399" s="141"/>
      <c r="BS399" s="161"/>
      <c r="BT399" s="818" t="str">
        <f t="shared" si="350"/>
        <v xml:space="preserve">  </v>
      </c>
      <c r="BU399" s="90">
        <v>43.808723796724863</v>
      </c>
      <c r="BV399" s="141"/>
      <c r="BW399" s="161"/>
      <c r="BX399" s="643" t="str">
        <f t="shared" si="351"/>
        <v xml:space="preserve">  </v>
      </c>
      <c r="BY399" s="85">
        <v>1.1728667383842171</v>
      </c>
      <c r="BZ399" s="85"/>
      <c r="CA399" s="197"/>
      <c r="CB399" s="197"/>
      <c r="CC399" s="643" t="str">
        <f t="shared" si="345"/>
        <v xml:space="preserve">  </v>
      </c>
      <c r="CD399" s="199">
        <v>0.22619572811695587</v>
      </c>
      <c r="CE399" s="199"/>
      <c r="CF399" s="197" t="s">
        <v>1132</v>
      </c>
      <c r="CG399" s="818" t="str">
        <f t="shared" si="346"/>
        <v xml:space="preserve">  </v>
      </c>
      <c r="CH399" s="781">
        <f t="shared" si="331"/>
        <v>0.61194164696583697</v>
      </c>
      <c r="CI399" s="6">
        <v>5.5379574003276977</v>
      </c>
      <c r="CJ399" s="6"/>
      <c r="CK399" s="6"/>
      <c r="CL399" s="643" t="str">
        <f t="shared" si="347"/>
        <v xml:space="preserve">  </v>
      </c>
      <c r="CM399" s="6">
        <v>1.2460404150737301</v>
      </c>
      <c r="CN399" s="6"/>
      <c r="CO399" s="6" t="s">
        <v>602</v>
      </c>
      <c r="CP399" s="818" t="str">
        <f t="shared" si="348"/>
        <v xml:space="preserve">  </v>
      </c>
      <c r="CQ399" s="154">
        <f t="shared" si="352"/>
        <v>2.8894218426313762</v>
      </c>
      <c r="CR399" s="87">
        <f t="shared" si="353"/>
        <v>2.8442746263402543</v>
      </c>
      <c r="CS399" s="141"/>
    </row>
    <row r="400" spans="1:97" ht="30" x14ac:dyDescent="0.25">
      <c r="A400" s="906" t="s">
        <v>2466</v>
      </c>
      <c r="B400" s="425" t="s">
        <v>1572</v>
      </c>
      <c r="C400" s="219" t="s">
        <v>599</v>
      </c>
      <c r="D400" s="219">
        <v>9</v>
      </c>
      <c r="E400" s="471">
        <v>1602371</v>
      </c>
      <c r="F400" s="472">
        <v>1</v>
      </c>
      <c r="G400" s="419">
        <v>11452600</v>
      </c>
      <c r="H400" s="419">
        <v>201603131140</v>
      </c>
      <c r="I400" s="419" t="s">
        <v>672</v>
      </c>
      <c r="J400" s="419"/>
      <c r="K400" s="926" t="s">
        <v>2614</v>
      </c>
      <c r="L400" s="413" t="s">
        <v>1694</v>
      </c>
      <c r="M400" s="219" t="s">
        <v>1136</v>
      </c>
      <c r="N400" s="219"/>
      <c r="O400" s="219"/>
      <c r="P400" s="332">
        <v>42442</v>
      </c>
      <c r="Q400" s="326">
        <v>0.4861111111111111</v>
      </c>
      <c r="R400" s="219" t="s">
        <v>1163</v>
      </c>
      <c r="S400" s="240" t="s">
        <v>1163</v>
      </c>
      <c r="T400" s="239">
        <v>132.19999999999999</v>
      </c>
      <c r="U400" s="240">
        <v>180.29999999999998</v>
      </c>
      <c r="V400" s="136">
        <v>48.099999999999994</v>
      </c>
      <c r="W400" s="8">
        <v>18</v>
      </c>
      <c r="X400" s="8">
        <v>2672.2222222222222</v>
      </c>
      <c r="Y400" s="643" t="str">
        <f t="shared" si="335"/>
        <v xml:space="preserve">  </v>
      </c>
      <c r="Z400" s="240" t="s">
        <v>1163</v>
      </c>
      <c r="AA400" s="239">
        <v>127.8</v>
      </c>
      <c r="AB400" s="240">
        <v>231.4</v>
      </c>
      <c r="AC400" s="136">
        <v>103.60000000000001</v>
      </c>
      <c r="AD400" s="136">
        <v>38</v>
      </c>
      <c r="AE400" s="136">
        <v>2726.3157894736846</v>
      </c>
      <c r="AF400" s="643" t="str">
        <f t="shared" si="336"/>
        <v xml:space="preserve">  </v>
      </c>
      <c r="AG400" s="240" t="s">
        <v>1163</v>
      </c>
      <c r="AH400" s="598">
        <v>121.6</v>
      </c>
      <c r="AI400" s="138">
        <v>144.19999999999999</v>
      </c>
      <c r="AJ400" s="7">
        <v>22.599999999999994</v>
      </c>
      <c r="AK400" s="7">
        <v>6</v>
      </c>
      <c r="AL400" s="7">
        <v>3766.6666666666656</v>
      </c>
      <c r="AM400" s="643" t="str">
        <f t="shared" si="334"/>
        <v xml:space="preserve">  </v>
      </c>
      <c r="AN400" s="239">
        <v>3055.0682261208572</v>
      </c>
      <c r="AO400" s="240">
        <v>616.8555616551721</v>
      </c>
      <c r="AP400" s="136">
        <v>20.191220489973098</v>
      </c>
      <c r="AQ400" s="138">
        <v>3</v>
      </c>
      <c r="AR400" s="643" t="str">
        <f t="shared" si="337"/>
        <v xml:space="preserve">  </v>
      </c>
      <c r="AS400" s="535"/>
      <c r="AT400" s="86" t="s">
        <v>191</v>
      </c>
      <c r="AU400" s="86" t="s">
        <v>191</v>
      </c>
      <c r="AV400" s="86" t="s">
        <v>191</v>
      </c>
      <c r="AW400" s="161" t="str">
        <f t="shared" si="326"/>
        <v xml:space="preserve">  </v>
      </c>
      <c r="AX400" s="643" t="str">
        <f t="shared" si="338"/>
        <v xml:space="preserve">  </v>
      </c>
      <c r="AY400" s="86" t="s">
        <v>191</v>
      </c>
      <c r="AZ400" s="86" t="s">
        <v>191</v>
      </c>
      <c r="BA400" s="86" t="s">
        <v>191</v>
      </c>
      <c r="BB400" s="161"/>
      <c r="BC400" s="643" t="str">
        <f t="shared" si="339"/>
        <v xml:space="preserve">  </v>
      </c>
      <c r="BD400" s="801" t="s">
        <v>191</v>
      </c>
      <c r="BE400" s="141" t="s">
        <v>1163</v>
      </c>
      <c r="BF400" s="85">
        <v>7.4091181025676587</v>
      </c>
      <c r="BG400" s="85"/>
      <c r="BH400" s="161"/>
      <c r="BI400" s="643" t="str">
        <f t="shared" si="340"/>
        <v xml:space="preserve">  </v>
      </c>
      <c r="BJ400" s="141" t="s">
        <v>1163</v>
      </c>
      <c r="BK400" s="199">
        <v>7.1163865411263336E-2</v>
      </c>
      <c r="BL400" s="199">
        <v>5.302486701558376E-3</v>
      </c>
      <c r="BM400" s="141"/>
      <c r="BN400" s="818" t="str">
        <f t="shared" si="341"/>
        <v xml:space="preserve">  </v>
      </c>
      <c r="BO400" s="942" t="str">
        <f t="shared" si="342"/>
        <v xml:space="preserve">  </v>
      </c>
      <c r="BP400" s="825">
        <f t="shared" si="349"/>
        <v>0.9604903637128045</v>
      </c>
      <c r="BQ400" s="7">
        <v>130.90855981775874</v>
      </c>
      <c r="BR400" s="141"/>
      <c r="BS400" s="161"/>
      <c r="BT400" s="818" t="str">
        <f t="shared" si="350"/>
        <v xml:space="preserve">  </v>
      </c>
      <c r="BU400" s="90">
        <v>349.81676262412196</v>
      </c>
      <c r="BV400" s="141"/>
      <c r="BW400" s="161"/>
      <c r="BX400" s="643" t="str">
        <f t="shared" si="351"/>
        <v xml:space="preserve">  </v>
      </c>
      <c r="BY400" s="85">
        <v>0.63024571836906895</v>
      </c>
      <c r="BZ400" s="85"/>
      <c r="CA400" s="197"/>
      <c r="CB400" s="197"/>
      <c r="CC400" s="643" t="str">
        <f t="shared" si="345"/>
        <v>E, &lt;RL</v>
      </c>
      <c r="CD400" s="199">
        <v>1.7182488532377773</v>
      </c>
      <c r="CE400" s="199"/>
      <c r="CF400" s="197" t="s">
        <v>1132</v>
      </c>
      <c r="CG400" s="818" t="str">
        <f t="shared" si="346"/>
        <v xml:space="preserve">  </v>
      </c>
      <c r="CH400" s="781">
        <f t="shared" si="331"/>
        <v>0.48143965470741612</v>
      </c>
      <c r="CI400" s="6">
        <v>4.0036152206589568</v>
      </c>
      <c r="CJ400" s="6"/>
      <c r="CK400" s="6"/>
      <c r="CL400" s="643" t="str">
        <f t="shared" si="347"/>
        <v xml:space="preserve">  </v>
      </c>
      <c r="CM400" s="6">
        <v>15.0802839978154</v>
      </c>
      <c r="CN400" s="6"/>
      <c r="CO400" s="6" t="s">
        <v>602</v>
      </c>
      <c r="CP400" s="818" t="str">
        <f t="shared" si="348"/>
        <v xml:space="preserve">  </v>
      </c>
      <c r="CQ400" s="154">
        <f t="shared" si="352"/>
        <v>3.0583295899309375</v>
      </c>
      <c r="CR400" s="87">
        <f t="shared" si="353"/>
        <v>4.3109094843517148</v>
      </c>
      <c r="CS400" s="141"/>
    </row>
    <row r="401" spans="1:97" ht="30" x14ac:dyDescent="0.25">
      <c r="A401" s="906" t="s">
        <v>2467</v>
      </c>
      <c r="B401" s="425" t="s">
        <v>1573</v>
      </c>
      <c r="C401" s="219" t="s">
        <v>599</v>
      </c>
      <c r="D401" s="219">
        <v>9</v>
      </c>
      <c r="E401" s="471">
        <v>1602316</v>
      </c>
      <c r="F401" s="472">
        <v>1</v>
      </c>
      <c r="G401" s="419">
        <v>11452800</v>
      </c>
      <c r="H401" s="419">
        <v>201603131240</v>
      </c>
      <c r="I401" s="419" t="s">
        <v>672</v>
      </c>
      <c r="J401" s="419"/>
      <c r="K401" s="911" t="s">
        <v>2615</v>
      </c>
      <c r="L401" s="413" t="s">
        <v>1696</v>
      </c>
      <c r="M401" s="219" t="s">
        <v>1138</v>
      </c>
      <c r="N401" s="219"/>
      <c r="O401" s="219"/>
      <c r="P401" s="332">
        <v>42442</v>
      </c>
      <c r="Q401" s="326">
        <v>0.52777777777777779</v>
      </c>
      <c r="R401" s="219" t="s">
        <v>1164</v>
      </c>
      <c r="S401" s="240" t="s">
        <v>1164</v>
      </c>
      <c r="T401" s="239">
        <v>133.6</v>
      </c>
      <c r="U401" s="240">
        <v>150.29999999999998</v>
      </c>
      <c r="V401" s="136">
        <v>16.699999999999989</v>
      </c>
      <c r="W401" s="8">
        <v>52</v>
      </c>
      <c r="X401" s="8">
        <v>321.15384615384596</v>
      </c>
      <c r="Y401" s="643" t="str">
        <f t="shared" si="335"/>
        <v xml:space="preserve">  </v>
      </c>
      <c r="Z401" s="240" t="s">
        <v>1164</v>
      </c>
      <c r="AA401" s="239">
        <v>131.30000000000001</v>
      </c>
      <c r="AB401" s="240">
        <v>152.9</v>
      </c>
      <c r="AC401" s="136">
        <v>21.599999999999994</v>
      </c>
      <c r="AD401" s="136">
        <v>66</v>
      </c>
      <c r="AE401" s="136">
        <v>327.2727272727272</v>
      </c>
      <c r="AF401" s="643" t="str">
        <f t="shared" si="336"/>
        <v xml:space="preserve">  </v>
      </c>
      <c r="AG401" s="240" t="s">
        <v>1164</v>
      </c>
      <c r="AH401" s="598">
        <v>127.2</v>
      </c>
      <c r="AI401" s="138">
        <v>138.5</v>
      </c>
      <c r="AJ401" s="7">
        <v>11.299999999999997</v>
      </c>
      <c r="AK401" s="7">
        <v>34</v>
      </c>
      <c r="AL401" s="7">
        <v>332.35294117647049</v>
      </c>
      <c r="AM401" s="643" t="str">
        <f t="shared" si="334"/>
        <v xml:space="preserve">  </v>
      </c>
      <c r="AN401" s="239">
        <v>326.92650486768122</v>
      </c>
      <c r="AO401" s="240">
        <v>5.6075694197005053</v>
      </c>
      <c r="AP401" s="136">
        <v>1.7152385432836315</v>
      </c>
      <c r="AQ401" s="138">
        <v>3</v>
      </c>
      <c r="AR401" s="643" t="str">
        <f t="shared" si="337"/>
        <v xml:space="preserve">  </v>
      </c>
      <c r="AS401" s="535"/>
      <c r="AT401" s="86" t="s">
        <v>191</v>
      </c>
      <c r="AU401" s="86" t="s">
        <v>191</v>
      </c>
      <c r="AV401" s="86" t="s">
        <v>191</v>
      </c>
      <c r="AW401" s="161" t="str">
        <f t="shared" si="326"/>
        <v xml:space="preserve">  </v>
      </c>
      <c r="AX401" s="643" t="str">
        <f t="shared" si="338"/>
        <v xml:space="preserve">  </v>
      </c>
      <c r="AY401" s="86" t="s">
        <v>191</v>
      </c>
      <c r="AZ401" s="86" t="s">
        <v>191</v>
      </c>
      <c r="BA401" s="86" t="s">
        <v>191</v>
      </c>
      <c r="BB401" s="161"/>
      <c r="BC401" s="643" t="str">
        <f t="shared" si="339"/>
        <v xml:space="preserve">  </v>
      </c>
      <c r="BD401" s="801" t="s">
        <v>191</v>
      </c>
      <c r="BE401" s="141" t="s">
        <v>1164</v>
      </c>
      <c r="BF401" s="85">
        <v>9.0479013996075892</v>
      </c>
      <c r="BG401" s="85"/>
      <c r="BH401" s="161"/>
      <c r="BI401" s="643" t="str">
        <f t="shared" si="340"/>
        <v xml:space="preserve">  </v>
      </c>
      <c r="BJ401" s="141" t="s">
        <v>1164</v>
      </c>
      <c r="BK401" s="199">
        <v>7.7809078261677322E-2</v>
      </c>
      <c r="BL401" s="199"/>
      <c r="BM401" s="141"/>
      <c r="BN401" s="818" t="str">
        <f t="shared" si="341"/>
        <v xml:space="preserve">  </v>
      </c>
      <c r="BO401" s="942" t="str">
        <f t="shared" si="342"/>
        <v xml:space="preserve">  </v>
      </c>
      <c r="BP401" s="825">
        <f t="shared" si="349"/>
        <v>0.85996823821545987</v>
      </c>
      <c r="BQ401" s="7">
        <v>194.83577414481243</v>
      </c>
      <c r="BR401" s="141"/>
      <c r="BS401" s="161"/>
      <c r="BT401" s="818" t="str">
        <f t="shared" si="350"/>
        <v xml:space="preserve">  </v>
      </c>
      <c r="BU401" s="90">
        <v>62.572258234968572</v>
      </c>
      <c r="BV401" s="141"/>
      <c r="BW401" s="161"/>
      <c r="BX401" s="643" t="str">
        <f t="shared" si="351"/>
        <v xml:space="preserve">  </v>
      </c>
      <c r="BY401" s="85">
        <v>0.65644617210224609</v>
      </c>
      <c r="BZ401" s="85"/>
      <c r="CA401" s="197"/>
      <c r="CB401" s="197" t="str">
        <f>CF401</f>
        <v>&lt; RL, Est.</v>
      </c>
      <c r="CC401" s="643" t="str">
        <f t="shared" si="345"/>
        <v>E, &lt;RL</v>
      </c>
      <c r="CD401" s="199">
        <v>0.21483692905164425</v>
      </c>
      <c r="CE401" s="199"/>
      <c r="CF401" s="197" t="s">
        <v>1032</v>
      </c>
      <c r="CG401" s="818" t="str">
        <f t="shared" si="346"/>
        <v xml:space="preserve">  </v>
      </c>
      <c r="CH401" s="781">
        <f t="shared" si="331"/>
        <v>0.3369228135764944</v>
      </c>
      <c r="CI401" s="6">
        <v>5.1571992672895037</v>
      </c>
      <c r="CJ401" s="6"/>
      <c r="CK401" s="6"/>
      <c r="CL401" s="643" t="str">
        <f t="shared" si="347"/>
        <v xml:space="preserve">  </v>
      </c>
      <c r="CM401" s="6">
        <v>1.7140103447168051</v>
      </c>
      <c r="CN401" s="6"/>
      <c r="CO401" s="6" t="s">
        <v>602</v>
      </c>
      <c r="CP401" s="818" t="str">
        <f t="shared" si="348"/>
        <v xml:space="preserve">  </v>
      </c>
      <c r="CQ401" s="154">
        <f t="shared" si="352"/>
        <v>2.6469467888666052</v>
      </c>
      <c r="CR401" s="87">
        <f t="shared" si="353"/>
        <v>2.7392496180662511</v>
      </c>
      <c r="CS401" s="141"/>
    </row>
    <row r="402" spans="1:97" ht="34.5" x14ac:dyDescent="0.25">
      <c r="A402" s="906" t="s">
        <v>2468</v>
      </c>
      <c r="B402" s="425" t="s">
        <v>1574</v>
      </c>
      <c r="C402" s="219" t="s">
        <v>599</v>
      </c>
      <c r="D402" s="219">
        <v>7</v>
      </c>
      <c r="E402" s="471">
        <v>1602326</v>
      </c>
      <c r="F402" s="472">
        <v>1</v>
      </c>
      <c r="G402" s="419">
        <v>11452900</v>
      </c>
      <c r="H402" s="419">
        <v>201603131310</v>
      </c>
      <c r="I402" s="419" t="s">
        <v>672</v>
      </c>
      <c r="J402" s="419"/>
      <c r="K402" s="926" t="s">
        <v>2616</v>
      </c>
      <c r="L402" s="413" t="s">
        <v>746</v>
      </c>
      <c r="M402" s="219" t="s">
        <v>1137</v>
      </c>
      <c r="N402" s="219"/>
      <c r="O402" s="219"/>
      <c r="P402" s="332">
        <v>42442</v>
      </c>
      <c r="Q402" s="326">
        <v>0.54861111111111105</v>
      </c>
      <c r="R402" s="219" t="s">
        <v>1165</v>
      </c>
      <c r="S402" s="240" t="s">
        <v>1165</v>
      </c>
      <c r="T402" s="239">
        <v>126.8</v>
      </c>
      <c r="U402" s="240">
        <v>154.70000000000002</v>
      </c>
      <c r="V402" s="136">
        <v>27.90000000000002</v>
      </c>
      <c r="W402" s="8">
        <v>80</v>
      </c>
      <c r="X402" s="8">
        <v>348.75000000000023</v>
      </c>
      <c r="Y402" s="643" t="str">
        <f t="shared" si="335"/>
        <v xml:space="preserve">  </v>
      </c>
      <c r="Z402" s="240" t="s">
        <v>1165</v>
      </c>
      <c r="AA402" s="239">
        <v>123.3</v>
      </c>
      <c r="AB402" s="240">
        <v>163.1</v>
      </c>
      <c r="AC402" s="136">
        <v>39.799999999999997</v>
      </c>
      <c r="AD402" s="136">
        <v>116</v>
      </c>
      <c r="AE402" s="136">
        <v>343.10344827586204</v>
      </c>
      <c r="AF402" s="643" t="str">
        <f t="shared" si="336"/>
        <v xml:space="preserve">  </v>
      </c>
      <c r="AG402" s="240" t="s">
        <v>1165</v>
      </c>
      <c r="AH402" s="598">
        <v>122.3</v>
      </c>
      <c r="AI402" s="138">
        <v>146.4</v>
      </c>
      <c r="AJ402" s="7">
        <v>24.100000000000009</v>
      </c>
      <c r="AK402" s="7">
        <v>66</v>
      </c>
      <c r="AL402" s="7">
        <v>365.15151515151524</v>
      </c>
      <c r="AM402" s="643" t="str">
        <f t="shared" si="334"/>
        <v xml:space="preserve">  </v>
      </c>
      <c r="AN402" s="239">
        <v>352.33498780912583</v>
      </c>
      <c r="AO402" s="240">
        <v>11.452878085092998</v>
      </c>
      <c r="AP402" s="136">
        <v>3.2505650819150231</v>
      </c>
      <c r="AQ402" s="138">
        <v>3</v>
      </c>
      <c r="AR402" s="643" t="str">
        <f t="shared" si="337"/>
        <v xml:space="preserve">  </v>
      </c>
      <c r="AS402" s="535"/>
      <c r="AT402" s="86" t="s">
        <v>191</v>
      </c>
      <c r="AU402" s="86" t="s">
        <v>191</v>
      </c>
      <c r="AV402" s="86" t="s">
        <v>191</v>
      </c>
      <c r="AW402" s="161" t="str">
        <f t="shared" si="326"/>
        <v xml:space="preserve">  </v>
      </c>
      <c r="AX402" s="643" t="str">
        <f t="shared" si="338"/>
        <v xml:space="preserve">  </v>
      </c>
      <c r="AY402" s="86" t="s">
        <v>191</v>
      </c>
      <c r="AZ402" s="86" t="s">
        <v>191</v>
      </c>
      <c r="BA402" s="86" t="s">
        <v>191</v>
      </c>
      <c r="BB402" s="161"/>
      <c r="BC402" s="643" t="str">
        <f t="shared" si="339"/>
        <v xml:space="preserve">  </v>
      </c>
      <c r="BD402" s="801" t="s">
        <v>191</v>
      </c>
      <c r="BE402" s="141" t="s">
        <v>1165</v>
      </c>
      <c r="BF402" s="85">
        <v>10.224428183271886</v>
      </c>
      <c r="BG402" s="85"/>
      <c r="BH402" s="161"/>
      <c r="BI402" s="643" t="str">
        <f t="shared" si="340"/>
        <v xml:space="preserve">  </v>
      </c>
      <c r="BJ402" s="141" t="s">
        <v>1165</v>
      </c>
      <c r="BK402" s="199">
        <v>6.7571333031466688E-2</v>
      </c>
      <c r="BL402" s="199"/>
      <c r="BM402" s="141"/>
      <c r="BN402" s="818" t="str">
        <f t="shared" si="341"/>
        <v xml:space="preserve">  </v>
      </c>
      <c r="BO402" s="942" t="str">
        <f t="shared" si="342"/>
        <v xml:space="preserve">  </v>
      </c>
      <c r="BP402" s="825">
        <f t="shared" si="349"/>
        <v>0.66088129155251596</v>
      </c>
      <c r="BQ402" s="7">
        <v>195.90092427502407</v>
      </c>
      <c r="BR402" s="141"/>
      <c r="BS402" s="161"/>
      <c r="BT402" s="818" t="str">
        <f t="shared" si="350"/>
        <v xml:space="preserve">  </v>
      </c>
      <c r="BU402" s="90">
        <v>68.320447340914697</v>
      </c>
      <c r="BV402" s="141"/>
      <c r="BW402" s="161"/>
      <c r="BX402" s="643" t="str">
        <f t="shared" si="351"/>
        <v xml:space="preserve">  </v>
      </c>
      <c r="BY402" s="85">
        <v>0.80477460650665333</v>
      </c>
      <c r="BZ402" s="85"/>
      <c r="CA402" s="197"/>
      <c r="CB402" s="197"/>
      <c r="CC402" s="643" t="str">
        <f t="shared" si="345"/>
        <v xml:space="preserve">  </v>
      </c>
      <c r="CD402" s="199">
        <v>0.27612094257728276</v>
      </c>
      <c r="CE402" s="199"/>
      <c r="CF402" s="197" t="s">
        <v>1132</v>
      </c>
      <c r="CG402" s="818" t="str">
        <f t="shared" si="346"/>
        <v xml:space="preserve">  </v>
      </c>
      <c r="CH402" s="781">
        <f t="shared" si="331"/>
        <v>0.41080694717745964</v>
      </c>
      <c r="CI402" s="6">
        <v>4.1362337429833351</v>
      </c>
      <c r="CJ402" s="6"/>
      <c r="CK402" s="6"/>
      <c r="CL402" s="643" t="str">
        <f t="shared" si="347"/>
        <v xml:space="preserve">  </v>
      </c>
      <c r="CM402" s="6">
        <v>1.5103520182711878</v>
      </c>
      <c r="CN402" s="6"/>
      <c r="CO402" s="6" t="s">
        <v>602</v>
      </c>
      <c r="CP402" s="818" t="str">
        <f t="shared" si="348"/>
        <v xml:space="preserve">  </v>
      </c>
      <c r="CQ402" s="154">
        <f t="shared" si="352"/>
        <v>2.1113906217086056</v>
      </c>
      <c r="CR402" s="87">
        <f t="shared" si="353"/>
        <v>2.210688127866943</v>
      </c>
      <c r="CS402" s="141"/>
    </row>
    <row r="403" spans="1:97" ht="34.5" x14ac:dyDescent="0.25">
      <c r="A403" s="906" t="s">
        <v>2469</v>
      </c>
      <c r="B403" s="421" t="s">
        <v>1575</v>
      </c>
      <c r="C403" s="219" t="s">
        <v>600</v>
      </c>
      <c r="D403" s="310">
        <v>7</v>
      </c>
      <c r="E403" s="471">
        <v>1600575</v>
      </c>
      <c r="F403" s="472">
        <v>4</v>
      </c>
      <c r="G403" s="419">
        <v>11452900</v>
      </c>
      <c r="H403" s="309">
        <v>201603131311</v>
      </c>
      <c r="I403" s="419" t="s">
        <v>672</v>
      </c>
      <c r="J403" s="419"/>
      <c r="K403" s="926" t="s">
        <v>2616</v>
      </c>
      <c r="L403" s="413" t="s">
        <v>746</v>
      </c>
      <c r="M403" s="219" t="s">
        <v>1137</v>
      </c>
      <c r="N403" s="219"/>
      <c r="O403" s="219" t="s">
        <v>45</v>
      </c>
      <c r="P403" s="332">
        <v>42442</v>
      </c>
      <c r="Q403" s="326">
        <v>0.5493055555555556</v>
      </c>
      <c r="R403" s="219" t="s">
        <v>1166</v>
      </c>
      <c r="S403" s="371" t="s">
        <v>1166</v>
      </c>
      <c r="T403" s="370">
        <v>131</v>
      </c>
      <c r="U403" s="371">
        <v>158.9</v>
      </c>
      <c r="V403" s="311">
        <v>27.900000000000006</v>
      </c>
      <c r="W403" s="315">
        <v>73</v>
      </c>
      <c r="X403" s="315">
        <v>382.19178082191792</v>
      </c>
      <c r="Y403" s="643" t="str">
        <f t="shared" si="335"/>
        <v xml:space="preserve">  </v>
      </c>
      <c r="Z403" s="371" t="s">
        <v>1166</v>
      </c>
      <c r="AA403" s="370">
        <v>128</v>
      </c>
      <c r="AB403" s="371">
        <v>153</v>
      </c>
      <c r="AC403" s="311">
        <v>25</v>
      </c>
      <c r="AD403" s="311">
        <v>72</v>
      </c>
      <c r="AE403" s="311">
        <v>347.22222222222223</v>
      </c>
      <c r="AF403" s="643" t="str">
        <f t="shared" si="336"/>
        <v xml:space="preserve">  </v>
      </c>
      <c r="AG403" s="371" t="s">
        <v>1166</v>
      </c>
      <c r="AH403" s="599">
        <v>132.80000000000001</v>
      </c>
      <c r="AI403" s="317">
        <v>154.5</v>
      </c>
      <c r="AJ403" s="314">
        <v>21.699999999999989</v>
      </c>
      <c r="AK403" s="314">
        <v>60</v>
      </c>
      <c r="AL403" s="314">
        <v>361.66666666666652</v>
      </c>
      <c r="AM403" s="643" t="str">
        <f t="shared" si="334"/>
        <v xml:space="preserve">  </v>
      </c>
      <c r="AN403" s="370">
        <v>363.69355657026887</v>
      </c>
      <c r="AO403" s="371">
        <v>17.572669665573912</v>
      </c>
      <c r="AP403" s="311">
        <v>4.83172422170166</v>
      </c>
      <c r="AQ403" s="317">
        <v>3</v>
      </c>
      <c r="AR403" s="643" t="str">
        <f t="shared" si="337"/>
        <v xml:space="preserve">  </v>
      </c>
      <c r="AS403" s="536"/>
      <c r="AT403" s="272" t="s">
        <v>191</v>
      </c>
      <c r="AU403" s="272" t="s">
        <v>191</v>
      </c>
      <c r="AV403" s="272" t="s">
        <v>191</v>
      </c>
      <c r="AW403" s="161" t="str">
        <f t="shared" si="326"/>
        <v xml:space="preserve">  </v>
      </c>
      <c r="AX403" s="643" t="str">
        <f t="shared" si="338"/>
        <v xml:space="preserve">  </v>
      </c>
      <c r="AY403" s="272" t="s">
        <v>191</v>
      </c>
      <c r="AZ403" s="272" t="s">
        <v>191</v>
      </c>
      <c r="BA403" s="272" t="s">
        <v>191</v>
      </c>
      <c r="BB403" s="161"/>
      <c r="BC403" s="643" t="str">
        <f t="shared" si="339"/>
        <v xml:space="preserve">  </v>
      </c>
      <c r="BD403" s="802" t="s">
        <v>191</v>
      </c>
      <c r="BE403" s="195" t="s">
        <v>1166</v>
      </c>
      <c r="BF403" s="312">
        <v>7.9630395831391807</v>
      </c>
      <c r="BG403" s="312"/>
      <c r="BH403" s="161"/>
      <c r="BI403" s="643" t="str">
        <f t="shared" si="340"/>
        <v xml:space="preserve">  </v>
      </c>
      <c r="BJ403" s="195" t="s">
        <v>1166</v>
      </c>
      <c r="BK403" s="313">
        <v>8.5660386381851278E-2</v>
      </c>
      <c r="BL403" s="313"/>
      <c r="BM403" s="195"/>
      <c r="BN403" s="818" t="str">
        <f t="shared" si="341"/>
        <v xml:space="preserve">  </v>
      </c>
      <c r="BO403" s="942" t="str">
        <f t="shared" si="342"/>
        <v xml:space="preserve">  </v>
      </c>
      <c r="BP403" s="846">
        <f t="shared" si="349"/>
        <v>1.0757247340981111</v>
      </c>
      <c r="BQ403" s="314">
        <v>162.53044046556113</v>
      </c>
      <c r="BR403" s="195"/>
      <c r="BS403" s="161"/>
      <c r="BT403" s="818" t="str">
        <f t="shared" si="350"/>
        <v xml:space="preserve">  </v>
      </c>
      <c r="BU403" s="90">
        <v>62.117798479303517</v>
      </c>
      <c r="BV403" s="195"/>
      <c r="BW403" s="161"/>
      <c r="BX403" s="643" t="str">
        <f t="shared" si="351"/>
        <v xml:space="preserve">  </v>
      </c>
      <c r="BY403" s="85">
        <v>0.76918821215980737</v>
      </c>
      <c r="BZ403" s="312"/>
      <c r="CA403" s="196"/>
      <c r="CB403" s="196"/>
      <c r="CC403" s="643" t="str">
        <f t="shared" si="345"/>
        <v>E, &lt;RL</v>
      </c>
      <c r="CD403" s="313">
        <v>0.26707924033326635</v>
      </c>
      <c r="CE403" s="313"/>
      <c r="CF403" s="196" t="s">
        <v>1132</v>
      </c>
      <c r="CG403" s="818" t="str">
        <f t="shared" si="346"/>
        <v xml:space="preserve">  </v>
      </c>
      <c r="CH403" s="789">
        <f t="shared" si="331"/>
        <v>0.47325793860922449</v>
      </c>
      <c r="CI403" s="316">
        <v>4.8057141850415412</v>
      </c>
      <c r="CJ403" s="316"/>
      <c r="CK403" s="316"/>
      <c r="CL403" s="643" t="str">
        <f t="shared" si="347"/>
        <v xml:space="preserve">  </v>
      </c>
      <c r="CM403" s="316">
        <v>1.7380666302566901</v>
      </c>
      <c r="CN403" s="316"/>
      <c r="CO403" s="316" t="s">
        <v>602</v>
      </c>
      <c r="CP403" s="818" t="str">
        <f t="shared" si="348"/>
        <v xml:space="preserve">  </v>
      </c>
      <c r="CQ403" s="269">
        <f t="shared" si="352"/>
        <v>2.9568086884375564</v>
      </c>
      <c r="CR403" s="269">
        <f t="shared" si="353"/>
        <v>2.798017110725167</v>
      </c>
      <c r="CS403" s="195"/>
    </row>
    <row r="404" spans="1:97" ht="30" x14ac:dyDescent="0.25">
      <c r="A404" s="906" t="s">
        <v>2470</v>
      </c>
      <c r="B404" s="425" t="s">
        <v>1576</v>
      </c>
      <c r="C404" s="219" t="s">
        <v>599</v>
      </c>
      <c r="D404" s="219">
        <v>9</v>
      </c>
      <c r="E404" s="471">
        <v>1602383</v>
      </c>
      <c r="F404" s="472">
        <v>1</v>
      </c>
      <c r="G404" s="419">
        <v>384115121402501</v>
      </c>
      <c r="H404" s="419">
        <v>201603141210</v>
      </c>
      <c r="I404" s="419" t="s">
        <v>672</v>
      </c>
      <c r="J404" s="419"/>
      <c r="K404" s="911" t="s">
        <v>2617</v>
      </c>
      <c r="L404" s="413" t="s">
        <v>1716</v>
      </c>
      <c r="M404" s="219" t="s">
        <v>1139</v>
      </c>
      <c r="N404" s="219"/>
      <c r="O404" s="219"/>
      <c r="P404" s="332">
        <v>42443</v>
      </c>
      <c r="Q404" s="326">
        <v>0.50694444444444442</v>
      </c>
      <c r="R404" s="219" t="s">
        <v>1167</v>
      </c>
      <c r="S404" s="240" t="s">
        <v>1167</v>
      </c>
      <c r="T404" s="239">
        <v>123.1</v>
      </c>
      <c r="U404" s="240">
        <v>154.1</v>
      </c>
      <c r="V404" s="136">
        <v>31</v>
      </c>
      <c r="W404" s="8">
        <v>108</v>
      </c>
      <c r="X404" s="8">
        <v>287.03703703703707</v>
      </c>
      <c r="Y404" s="643" t="str">
        <f t="shared" si="335"/>
        <v xml:space="preserve">  </v>
      </c>
      <c r="Z404" s="240" t="s">
        <v>1167</v>
      </c>
      <c r="AA404" s="239">
        <v>134.4</v>
      </c>
      <c r="AB404" s="240">
        <v>154.4</v>
      </c>
      <c r="AC404" s="136">
        <v>20</v>
      </c>
      <c r="AD404" s="136">
        <v>72</v>
      </c>
      <c r="AE404" s="136">
        <v>277.77777777777777</v>
      </c>
      <c r="AF404" s="643" t="str">
        <f t="shared" si="336"/>
        <v xml:space="preserve">  </v>
      </c>
      <c r="AG404" s="240" t="s">
        <v>1167</v>
      </c>
      <c r="AH404" s="598">
        <v>132.5</v>
      </c>
      <c r="AI404" s="138">
        <v>152.29999999999998</v>
      </c>
      <c r="AJ404" s="7">
        <v>19.799999999999983</v>
      </c>
      <c r="AK404" s="7">
        <v>72</v>
      </c>
      <c r="AL404" s="7">
        <v>274.99999999999977</v>
      </c>
      <c r="AM404" s="643" t="str">
        <f t="shared" si="334"/>
        <v xml:space="preserve">  </v>
      </c>
      <c r="AN404" s="239">
        <v>279.93827160493817</v>
      </c>
      <c r="AO404" s="240">
        <v>6.302647486624223</v>
      </c>
      <c r="AP404" s="136">
        <v>2.2514418805581577</v>
      </c>
      <c r="AQ404" s="138">
        <v>3</v>
      </c>
      <c r="AR404" s="643" t="str">
        <f t="shared" si="337"/>
        <v xml:space="preserve">  </v>
      </c>
      <c r="AS404" s="535"/>
      <c r="AT404" s="86" t="s">
        <v>191</v>
      </c>
      <c r="AU404" s="86" t="s">
        <v>191</v>
      </c>
      <c r="AV404" s="86" t="s">
        <v>191</v>
      </c>
      <c r="AW404" s="161" t="str">
        <f t="shared" si="326"/>
        <v xml:space="preserve">  </v>
      </c>
      <c r="AX404" s="643" t="str">
        <f t="shared" si="338"/>
        <v xml:space="preserve">  </v>
      </c>
      <c r="AY404" s="86" t="s">
        <v>191</v>
      </c>
      <c r="AZ404" s="86" t="s">
        <v>191</v>
      </c>
      <c r="BA404" s="86" t="s">
        <v>191</v>
      </c>
      <c r="BB404" s="161"/>
      <c r="BC404" s="643" t="str">
        <f t="shared" si="339"/>
        <v xml:space="preserve">  </v>
      </c>
      <c r="BD404" s="801" t="s">
        <v>191</v>
      </c>
      <c r="BE404" s="141" t="s">
        <v>1167</v>
      </c>
      <c r="BF404" s="85">
        <v>9.0381696176905315</v>
      </c>
      <c r="BG404" s="85"/>
      <c r="BH404" s="161"/>
      <c r="BI404" s="643" t="str">
        <f t="shared" si="340"/>
        <v xml:space="preserve">  </v>
      </c>
      <c r="BJ404" s="141" t="s">
        <v>1167</v>
      </c>
      <c r="BK404" s="199">
        <v>0.1278581939543591</v>
      </c>
      <c r="BL404" s="199"/>
      <c r="BM404" s="141"/>
      <c r="BN404" s="818" t="str">
        <f t="shared" si="341"/>
        <v xml:space="preserve">  </v>
      </c>
      <c r="BO404" s="942" t="str">
        <f t="shared" si="342"/>
        <v xml:space="preserve">  </v>
      </c>
      <c r="BP404" s="825">
        <f t="shared" si="349"/>
        <v>1.4146469845409908</v>
      </c>
      <c r="BQ404" s="7">
        <v>220.92684498695505</v>
      </c>
      <c r="BR404" s="141"/>
      <c r="BS404" s="161"/>
      <c r="BT404" s="818" t="str">
        <f t="shared" si="350"/>
        <v xml:space="preserve">  </v>
      </c>
      <c r="BU404" s="90">
        <v>63.414186986996356</v>
      </c>
      <c r="BV404" s="141"/>
      <c r="BW404" s="161"/>
      <c r="BX404" s="643" t="str">
        <f t="shared" si="351"/>
        <v xml:space="preserve">  </v>
      </c>
      <c r="BY404" s="85">
        <v>1.1508778146967589</v>
      </c>
      <c r="BZ404" s="85">
        <v>5.8776998119758672E-2</v>
      </c>
      <c r="CA404" s="197"/>
      <c r="CB404" s="197"/>
      <c r="CC404" s="643" t="str">
        <f t="shared" si="345"/>
        <v xml:space="preserve">  </v>
      </c>
      <c r="CD404" s="199">
        <v>0.31968828186021064</v>
      </c>
      <c r="CE404" s="199">
        <v>1.6326943922155168E-2</v>
      </c>
      <c r="CF404" s="197" t="s">
        <v>1132</v>
      </c>
      <c r="CG404" s="818" t="str">
        <f t="shared" si="346"/>
        <v xml:space="preserve">  </v>
      </c>
      <c r="CH404" s="781">
        <f t="shared" si="331"/>
        <v>0.52093162999938469</v>
      </c>
      <c r="CI404" s="6">
        <v>6.1188620227396893</v>
      </c>
      <c r="CJ404" s="6"/>
      <c r="CK404" s="6"/>
      <c r="CL404" s="643" t="str">
        <f t="shared" si="347"/>
        <v xml:space="preserve">  </v>
      </c>
      <c r="CM404" s="6">
        <v>1.6826870562534133</v>
      </c>
      <c r="CN404" s="6"/>
      <c r="CO404" s="6" t="s">
        <v>602</v>
      </c>
      <c r="CP404" s="818" t="str">
        <f t="shared" si="348"/>
        <v xml:space="preserve">  </v>
      </c>
      <c r="CQ404" s="154">
        <f t="shared" si="352"/>
        <v>2.7696326460919614</v>
      </c>
      <c r="CR404" s="87">
        <f t="shared" si="353"/>
        <v>2.6534867609332649</v>
      </c>
      <c r="CS404" s="141"/>
    </row>
    <row r="405" spans="1:97" ht="30" x14ac:dyDescent="0.25">
      <c r="A405" s="906" t="s">
        <v>2471</v>
      </c>
      <c r="B405" s="425" t="s">
        <v>1577</v>
      </c>
      <c r="C405" s="219" t="s">
        <v>599</v>
      </c>
      <c r="D405" s="219">
        <v>9</v>
      </c>
      <c r="E405" s="471">
        <v>1602317</v>
      </c>
      <c r="F405" s="472">
        <v>1</v>
      </c>
      <c r="G405" s="419">
        <v>11452800</v>
      </c>
      <c r="H405" s="419">
        <v>201603141300</v>
      </c>
      <c r="I405" s="419" t="s">
        <v>672</v>
      </c>
      <c r="J405" s="419"/>
      <c r="K405" s="911" t="s">
        <v>2615</v>
      </c>
      <c r="L405" s="413" t="s">
        <v>1696</v>
      </c>
      <c r="M405" s="219" t="s">
        <v>1138</v>
      </c>
      <c r="N405" s="219"/>
      <c r="O405" s="219"/>
      <c r="P405" s="332">
        <v>42443</v>
      </c>
      <c r="Q405" s="326">
        <v>0.54166666666666663</v>
      </c>
      <c r="R405" s="219" t="s">
        <v>1168</v>
      </c>
      <c r="S405" s="240" t="s">
        <v>1168</v>
      </c>
      <c r="T405" s="239">
        <v>131.9</v>
      </c>
      <c r="U405" s="240">
        <v>155.4</v>
      </c>
      <c r="V405" s="136">
        <v>23.5</v>
      </c>
      <c r="W405" s="8">
        <v>64</v>
      </c>
      <c r="X405" s="8">
        <v>367.1875</v>
      </c>
      <c r="Y405" s="643" t="str">
        <f t="shared" si="335"/>
        <v xml:space="preserve">  </v>
      </c>
      <c r="Z405" s="240" t="s">
        <v>1168</v>
      </c>
      <c r="AA405" s="239">
        <v>134.19999999999999</v>
      </c>
      <c r="AB405" s="240">
        <v>155.79999999999998</v>
      </c>
      <c r="AC405" s="136">
        <v>21.599999999999994</v>
      </c>
      <c r="AD405" s="136">
        <v>62</v>
      </c>
      <c r="AE405" s="136">
        <v>348.38709677419348</v>
      </c>
      <c r="AF405" s="643" t="str">
        <f t="shared" si="336"/>
        <v xml:space="preserve">  </v>
      </c>
      <c r="AG405" s="240" t="s">
        <v>1168</v>
      </c>
      <c r="AH405" s="598">
        <v>134.9</v>
      </c>
      <c r="AI405" s="138">
        <v>157.6</v>
      </c>
      <c r="AJ405" s="7">
        <v>22.699999999999989</v>
      </c>
      <c r="AK405" s="7">
        <v>62</v>
      </c>
      <c r="AL405" s="7">
        <v>366.12903225806434</v>
      </c>
      <c r="AM405" s="643" t="str">
        <f t="shared" si="334"/>
        <v xml:space="preserve">  </v>
      </c>
      <c r="AN405" s="239">
        <v>360.56787634408596</v>
      </c>
      <c r="AO405" s="240">
        <v>10.562131966980518</v>
      </c>
      <c r="AP405" s="136">
        <v>2.9293047606107847</v>
      </c>
      <c r="AQ405" s="138">
        <v>3</v>
      </c>
      <c r="AR405" s="643" t="str">
        <f t="shared" si="337"/>
        <v xml:space="preserve">  </v>
      </c>
      <c r="AS405" s="535"/>
      <c r="AT405" s="86" t="s">
        <v>191</v>
      </c>
      <c r="AU405" s="86" t="s">
        <v>191</v>
      </c>
      <c r="AV405" s="86" t="s">
        <v>191</v>
      </c>
      <c r="AW405" s="161" t="str">
        <f t="shared" si="326"/>
        <v xml:space="preserve">  </v>
      </c>
      <c r="AX405" s="643" t="str">
        <f t="shared" si="338"/>
        <v xml:space="preserve">  </v>
      </c>
      <c r="AY405" s="86" t="s">
        <v>191</v>
      </c>
      <c r="AZ405" s="86" t="s">
        <v>191</v>
      </c>
      <c r="BA405" s="86" t="s">
        <v>191</v>
      </c>
      <c r="BB405" s="161"/>
      <c r="BC405" s="643" t="str">
        <f t="shared" si="339"/>
        <v xml:space="preserve">  </v>
      </c>
      <c r="BD405" s="801" t="s">
        <v>191</v>
      </c>
      <c r="BE405" s="141" t="s">
        <v>1168</v>
      </c>
      <c r="BF405" s="85">
        <v>6.1392078026065402</v>
      </c>
      <c r="BG405" s="85"/>
      <c r="BH405" s="161"/>
      <c r="BI405" s="643" t="str">
        <f t="shared" si="340"/>
        <v xml:space="preserve">  </v>
      </c>
      <c r="BJ405" s="141" t="s">
        <v>1168</v>
      </c>
      <c r="BK405" s="199">
        <v>5.6783136006010072E-2</v>
      </c>
      <c r="BL405" s="199"/>
      <c r="BM405" s="141"/>
      <c r="BN405" s="818" t="str">
        <f t="shared" si="341"/>
        <v xml:space="preserve">  </v>
      </c>
      <c r="BO405" s="942" t="str">
        <f t="shared" si="342"/>
        <v xml:space="preserve">  </v>
      </c>
      <c r="BP405" s="825">
        <f t="shared" si="349"/>
        <v>0.92492611150744086</v>
      </c>
      <c r="BQ405" s="7">
        <v>187.2859991469187</v>
      </c>
      <c r="BR405" s="141"/>
      <c r="BS405" s="161"/>
      <c r="BT405" s="818" t="str">
        <f t="shared" si="350"/>
        <v xml:space="preserve">  </v>
      </c>
      <c r="BU405" s="90">
        <v>68.769077811759217</v>
      </c>
      <c r="BV405" s="141"/>
      <c r="BW405" s="161"/>
      <c r="BX405" s="643" t="str">
        <f t="shared" si="351"/>
        <v xml:space="preserve">  </v>
      </c>
      <c r="BY405" s="85">
        <v>0.97089101801041888</v>
      </c>
      <c r="BZ405" s="85"/>
      <c r="CA405" s="197"/>
      <c r="CB405" s="197"/>
      <c r="CC405" s="643" t="str">
        <f t="shared" si="345"/>
        <v xml:space="preserve">  </v>
      </c>
      <c r="CD405" s="199">
        <v>0.33824590304879126</v>
      </c>
      <c r="CE405" s="199"/>
      <c r="CF405" s="197" t="s">
        <v>1132</v>
      </c>
      <c r="CG405" s="818" t="str">
        <f t="shared" si="346"/>
        <v xml:space="preserve">  </v>
      </c>
      <c r="CH405" s="781">
        <f t="shared" si="331"/>
        <v>0.51840021274029779</v>
      </c>
      <c r="CI405" s="6">
        <v>3.9184191975209153</v>
      </c>
      <c r="CJ405" s="6"/>
      <c r="CK405" s="6"/>
      <c r="CL405" s="643" t="str">
        <f t="shared" si="347"/>
        <v xml:space="preserve">  </v>
      </c>
      <c r="CM405" s="6">
        <v>1.4346470287697537</v>
      </c>
      <c r="CN405" s="6"/>
      <c r="CO405" s="6" t="s">
        <v>602</v>
      </c>
      <c r="CP405" s="818" t="str">
        <f t="shared" si="348"/>
        <v xml:space="preserve">  </v>
      </c>
      <c r="CQ405" s="154">
        <f t="shared" si="352"/>
        <v>2.0922114922467134</v>
      </c>
      <c r="CR405" s="87">
        <f t="shared" si="353"/>
        <v>2.0861804090158023</v>
      </c>
      <c r="CS405" s="141"/>
    </row>
    <row r="406" spans="1:97" ht="34.5" x14ac:dyDescent="0.25">
      <c r="A406" s="906" t="s">
        <v>2472</v>
      </c>
      <c r="B406" s="425" t="s">
        <v>1578</v>
      </c>
      <c r="C406" s="219" t="s">
        <v>599</v>
      </c>
      <c r="D406" s="219">
        <v>9</v>
      </c>
      <c r="E406" s="471">
        <v>1602328</v>
      </c>
      <c r="F406" s="472">
        <v>1</v>
      </c>
      <c r="G406" s="419">
        <v>11452900</v>
      </c>
      <c r="H406" s="419">
        <v>201603141330</v>
      </c>
      <c r="I406" s="419" t="s">
        <v>672</v>
      </c>
      <c r="J406" s="419"/>
      <c r="K406" s="926" t="s">
        <v>2616</v>
      </c>
      <c r="L406" s="413" t="s">
        <v>746</v>
      </c>
      <c r="M406" s="219" t="s">
        <v>1137</v>
      </c>
      <c r="N406" s="219"/>
      <c r="O406" s="219"/>
      <c r="P406" s="332">
        <v>42443</v>
      </c>
      <c r="Q406" s="326">
        <v>0.5625</v>
      </c>
      <c r="R406" s="219" t="s">
        <v>1169</v>
      </c>
      <c r="S406" s="240" t="s">
        <v>1169</v>
      </c>
      <c r="T406" s="239">
        <v>131.4</v>
      </c>
      <c r="U406" s="240">
        <v>153.9</v>
      </c>
      <c r="V406" s="136">
        <v>22.5</v>
      </c>
      <c r="W406" s="8">
        <v>62</v>
      </c>
      <c r="X406" s="8">
        <v>362.90322580645159</v>
      </c>
      <c r="Y406" s="643" t="str">
        <f t="shared" si="335"/>
        <v xml:space="preserve">  </v>
      </c>
      <c r="Z406" s="240" t="s">
        <v>1169</v>
      </c>
      <c r="AA406" s="239">
        <v>134.5</v>
      </c>
      <c r="AB406" s="240">
        <v>157.9</v>
      </c>
      <c r="AC406" s="136">
        <v>23.400000000000006</v>
      </c>
      <c r="AD406" s="136">
        <v>58</v>
      </c>
      <c r="AE406" s="136">
        <v>403.44827586206907</v>
      </c>
      <c r="AF406" s="643" t="str">
        <f t="shared" si="336"/>
        <v xml:space="preserve">  </v>
      </c>
      <c r="AG406" s="240" t="s">
        <v>1169</v>
      </c>
      <c r="AH406" s="598">
        <v>131.30000000000001</v>
      </c>
      <c r="AI406" s="138">
        <v>154.4</v>
      </c>
      <c r="AJ406" s="7">
        <v>23.099999999999994</v>
      </c>
      <c r="AK406" s="7">
        <v>64</v>
      </c>
      <c r="AL406" s="7">
        <v>360.93749999999989</v>
      </c>
      <c r="AM406" s="643" t="str">
        <f t="shared" si="334"/>
        <v xml:space="preserve">  </v>
      </c>
      <c r="AN406" s="239">
        <v>375.76300055617349</v>
      </c>
      <c r="AO406" s="240">
        <v>23.996288693440913</v>
      </c>
      <c r="AP406" s="136">
        <v>6.3860168930745127</v>
      </c>
      <c r="AQ406" s="138">
        <v>3</v>
      </c>
      <c r="AR406" s="643" t="str">
        <f t="shared" si="337"/>
        <v xml:space="preserve">  </v>
      </c>
      <c r="AS406" s="535"/>
      <c r="AT406" s="86" t="s">
        <v>191</v>
      </c>
      <c r="AU406" s="86" t="s">
        <v>191</v>
      </c>
      <c r="AV406" s="86" t="s">
        <v>191</v>
      </c>
      <c r="AW406" s="161" t="str">
        <f t="shared" si="326"/>
        <v xml:space="preserve">  </v>
      </c>
      <c r="AX406" s="643" t="str">
        <f t="shared" si="338"/>
        <v xml:space="preserve">  </v>
      </c>
      <c r="AY406" s="86" t="s">
        <v>191</v>
      </c>
      <c r="AZ406" s="86" t="s">
        <v>191</v>
      </c>
      <c r="BA406" s="86" t="s">
        <v>191</v>
      </c>
      <c r="BB406" s="161"/>
      <c r="BC406" s="643" t="str">
        <f t="shared" si="339"/>
        <v xml:space="preserve">  </v>
      </c>
      <c r="BD406" s="801" t="s">
        <v>191</v>
      </c>
      <c r="BE406" s="141" t="s">
        <v>1169</v>
      </c>
      <c r="BF406" s="85">
        <v>6.1457912173174698</v>
      </c>
      <c r="BG406" s="85"/>
      <c r="BH406" s="161"/>
      <c r="BI406" s="643" t="str">
        <f t="shared" si="340"/>
        <v xml:space="preserve">  </v>
      </c>
      <c r="BJ406" s="141" t="s">
        <v>1169</v>
      </c>
      <c r="BK406" s="199">
        <v>6.5628119493202977E-2</v>
      </c>
      <c r="BL406" s="199"/>
      <c r="BM406" s="141"/>
      <c r="BN406" s="818" t="str">
        <f t="shared" si="341"/>
        <v xml:space="preserve">  </v>
      </c>
      <c r="BO406" s="942" t="str">
        <f t="shared" si="342"/>
        <v xml:space="preserve">  </v>
      </c>
      <c r="BP406" s="825">
        <f t="shared" si="349"/>
        <v>1.0678546857933859</v>
      </c>
      <c r="BQ406" s="7">
        <v>194.83826664242017</v>
      </c>
      <c r="BR406" s="141"/>
      <c r="BS406" s="161"/>
      <c r="BT406" s="818" t="str">
        <f t="shared" si="350"/>
        <v xml:space="preserve">  </v>
      </c>
      <c r="BU406" s="90">
        <v>70.707435475071833</v>
      </c>
      <c r="BV406" s="141"/>
      <c r="BW406" s="161"/>
      <c r="BX406" s="643" t="str">
        <f t="shared" si="351"/>
        <v xml:space="preserve">  </v>
      </c>
      <c r="BY406" s="85">
        <v>0.74363622156896569</v>
      </c>
      <c r="BZ406" s="85"/>
      <c r="CA406" s="197"/>
      <c r="CB406" s="197"/>
      <c r="CC406" s="643" t="str">
        <f t="shared" si="345"/>
        <v>E, &lt;RL</v>
      </c>
      <c r="CD406" s="199">
        <v>0.30001875146058277</v>
      </c>
      <c r="CE406" s="199"/>
      <c r="CF406" s="197" t="s">
        <v>1132</v>
      </c>
      <c r="CG406" s="818" t="str">
        <f t="shared" si="346"/>
        <v xml:space="preserve">  </v>
      </c>
      <c r="CH406" s="781">
        <f t="shared" si="331"/>
        <v>0.38166846502167623</v>
      </c>
      <c r="CI406" s="6">
        <v>3.6514004837325427</v>
      </c>
      <c r="CJ406" s="6"/>
      <c r="CK406" s="6"/>
      <c r="CL406" s="643" t="str">
        <f t="shared" si="347"/>
        <v xml:space="preserve">  </v>
      </c>
      <c r="CM406" s="6">
        <v>1.3179273620972143</v>
      </c>
      <c r="CN406" s="6"/>
      <c r="CO406" s="6" t="s">
        <v>602</v>
      </c>
      <c r="CP406" s="818" t="str">
        <f t="shared" si="348"/>
        <v xml:space="preserve">  </v>
      </c>
      <c r="CQ406" s="154">
        <f t="shared" si="352"/>
        <v>1.8740674235384316</v>
      </c>
      <c r="CR406" s="87">
        <f t="shared" si="353"/>
        <v>1.8639162249942645</v>
      </c>
      <c r="CS406" s="141"/>
    </row>
    <row r="407" spans="1:97" ht="30" x14ac:dyDescent="0.25">
      <c r="A407" s="906" t="s">
        <v>2473</v>
      </c>
      <c r="B407" s="425" t="s">
        <v>1579</v>
      </c>
      <c r="C407" s="219" t="s">
        <v>599</v>
      </c>
      <c r="D407" s="219">
        <v>9</v>
      </c>
      <c r="E407" s="471">
        <v>1602384</v>
      </c>
      <c r="F407" s="472">
        <v>1</v>
      </c>
      <c r="G407" s="419">
        <v>384115121402501</v>
      </c>
      <c r="H407" s="419">
        <v>201603151140</v>
      </c>
      <c r="I407" s="419" t="s">
        <v>672</v>
      </c>
      <c r="J407" s="419"/>
      <c r="K407" s="911" t="s">
        <v>2617</v>
      </c>
      <c r="L407" s="413" t="s">
        <v>1716</v>
      </c>
      <c r="M407" s="219" t="s">
        <v>1139</v>
      </c>
      <c r="N407" s="219"/>
      <c r="O407" s="219"/>
      <c r="P407" s="332">
        <v>42444</v>
      </c>
      <c r="Q407" s="326">
        <v>0.4861111111111111</v>
      </c>
      <c r="R407" s="219" t="s">
        <v>1170</v>
      </c>
      <c r="S407" s="240" t="s">
        <v>1170</v>
      </c>
      <c r="T407" s="239">
        <v>131.80000000000001</v>
      </c>
      <c r="U407" s="240">
        <v>145.9</v>
      </c>
      <c r="V407" s="136">
        <v>14.099999999999994</v>
      </c>
      <c r="W407" s="8">
        <v>88</v>
      </c>
      <c r="X407" s="8">
        <v>160.22727272727266</v>
      </c>
      <c r="Y407" s="643" t="str">
        <f t="shared" si="335"/>
        <v xml:space="preserve">  </v>
      </c>
      <c r="Z407" s="240" t="s">
        <v>1170</v>
      </c>
      <c r="AA407" s="239">
        <v>132.30000000000001</v>
      </c>
      <c r="AB407" s="240">
        <v>146.9</v>
      </c>
      <c r="AC407" s="136">
        <v>14.599999999999994</v>
      </c>
      <c r="AD407" s="136">
        <v>92</v>
      </c>
      <c r="AE407" s="136">
        <v>158.69565217391298</v>
      </c>
      <c r="AF407" s="643" t="str">
        <f t="shared" si="336"/>
        <v xml:space="preserve">  </v>
      </c>
      <c r="AG407" s="240" t="s">
        <v>1170</v>
      </c>
      <c r="AH407" s="598">
        <v>130.5</v>
      </c>
      <c r="AI407" s="138">
        <v>144.5</v>
      </c>
      <c r="AJ407" s="7">
        <v>14</v>
      </c>
      <c r="AK407" s="7">
        <v>90</v>
      </c>
      <c r="AL407" s="7">
        <v>155.55555555555557</v>
      </c>
      <c r="AM407" s="643" t="str">
        <f t="shared" si="334"/>
        <v xml:space="preserve">  </v>
      </c>
      <c r="AN407" s="239">
        <v>158.15949348558038</v>
      </c>
      <c r="AO407" s="240">
        <v>2.3815614494350053</v>
      </c>
      <c r="AP407" s="136">
        <v>1.5057973422582664</v>
      </c>
      <c r="AQ407" s="138">
        <v>3</v>
      </c>
      <c r="AR407" s="643" t="str">
        <f t="shared" si="337"/>
        <v xml:space="preserve">  </v>
      </c>
      <c r="AS407" s="535"/>
      <c r="AT407" s="86" t="s">
        <v>191</v>
      </c>
      <c r="AU407" s="86" t="s">
        <v>191</v>
      </c>
      <c r="AV407" s="86" t="s">
        <v>191</v>
      </c>
      <c r="AW407" s="161" t="str">
        <f t="shared" si="326"/>
        <v xml:space="preserve">  </v>
      </c>
      <c r="AX407" s="643" t="str">
        <f t="shared" si="338"/>
        <v xml:space="preserve">  </v>
      </c>
      <c r="AY407" s="86" t="s">
        <v>191</v>
      </c>
      <c r="AZ407" s="86" t="s">
        <v>191</v>
      </c>
      <c r="BA407" s="86" t="s">
        <v>191</v>
      </c>
      <c r="BB407" s="161"/>
      <c r="BC407" s="643" t="str">
        <f t="shared" si="339"/>
        <v xml:space="preserve">  </v>
      </c>
      <c r="BD407" s="801" t="s">
        <v>191</v>
      </c>
      <c r="BE407" s="141" t="s">
        <v>1170</v>
      </c>
      <c r="BF407" s="85">
        <v>8.2049002120337118</v>
      </c>
      <c r="BG407" s="85">
        <v>2.1489795965068836E-2</v>
      </c>
      <c r="BH407" s="161"/>
      <c r="BI407" s="643" t="str">
        <f t="shared" si="340"/>
        <v xml:space="preserve">  </v>
      </c>
      <c r="BJ407" s="141" t="s">
        <v>1170</v>
      </c>
      <c r="BK407" s="199">
        <v>0.15032441468211014</v>
      </c>
      <c r="BL407" s="199"/>
      <c r="BM407" s="141"/>
      <c r="BN407" s="818" t="str">
        <f t="shared" si="341"/>
        <v xml:space="preserve">  </v>
      </c>
      <c r="BO407" s="942" t="str">
        <f t="shared" si="342"/>
        <v xml:space="preserve">  </v>
      </c>
      <c r="BP407" s="825">
        <f t="shared" si="349"/>
        <v>1.8321297127006728</v>
      </c>
      <c r="BQ407" s="7">
        <v>225.27867411565592</v>
      </c>
      <c r="BR407" s="141"/>
      <c r="BS407" s="161"/>
      <c r="BT407" s="818" t="str">
        <f t="shared" si="350"/>
        <v xml:space="preserve">  </v>
      </c>
      <c r="BU407" s="90">
        <v>36.095787557167583</v>
      </c>
      <c r="BV407" s="141"/>
      <c r="BW407" s="161"/>
      <c r="BX407" s="643" t="str">
        <f t="shared" si="351"/>
        <v xml:space="preserve">  </v>
      </c>
      <c r="BY407" s="85">
        <v>0.91153883389682044</v>
      </c>
      <c r="BZ407" s="85"/>
      <c r="CA407" s="197"/>
      <c r="CB407" s="197" t="str">
        <f t="shared" ref="CB407:CB415" si="354">CF407</f>
        <v>&lt; RL, Est.</v>
      </c>
      <c r="CC407" s="643" t="str">
        <f t="shared" si="345"/>
        <v xml:space="preserve">  </v>
      </c>
      <c r="CD407" s="199">
        <v>0.14465724972710414</v>
      </c>
      <c r="CE407" s="199"/>
      <c r="CF407" s="197" t="s">
        <v>1032</v>
      </c>
      <c r="CG407" s="818" t="str">
        <f t="shared" si="346"/>
        <v xml:space="preserve">  </v>
      </c>
      <c r="CH407" s="781">
        <f t="shared" si="331"/>
        <v>0.40462721892123932</v>
      </c>
      <c r="CI407" s="6">
        <v>5.1484746820628837</v>
      </c>
      <c r="CJ407" s="6"/>
      <c r="CK407" s="6"/>
      <c r="CL407" s="643" t="str">
        <f t="shared" si="347"/>
        <v xml:space="preserve">  </v>
      </c>
      <c r="CM407" s="6">
        <v>0.8008738394320043</v>
      </c>
      <c r="CN407" s="6"/>
      <c r="CO407" s="6" t="s">
        <v>602</v>
      </c>
      <c r="CP407" s="818" t="str">
        <f t="shared" si="348"/>
        <v xml:space="preserve">  </v>
      </c>
      <c r="CQ407" s="154">
        <f t="shared" si="352"/>
        <v>2.285380408187109</v>
      </c>
      <c r="CR407" s="87">
        <f t="shared" si="353"/>
        <v>2.2187459912423324</v>
      </c>
      <c r="CS407" s="141"/>
    </row>
    <row r="408" spans="1:97" ht="30" x14ac:dyDescent="0.25">
      <c r="A408" s="906" t="s">
        <v>2474</v>
      </c>
      <c r="B408" s="425" t="s">
        <v>1580</v>
      </c>
      <c r="C408" s="219" t="s">
        <v>599</v>
      </c>
      <c r="D408" s="219">
        <v>9</v>
      </c>
      <c r="E408" s="471">
        <v>1602318</v>
      </c>
      <c r="F408" s="472">
        <v>1</v>
      </c>
      <c r="G408" s="419">
        <v>11452800</v>
      </c>
      <c r="H408" s="419">
        <v>201603151240</v>
      </c>
      <c r="I408" s="419" t="s">
        <v>672</v>
      </c>
      <c r="J408" s="419"/>
      <c r="K408" s="911" t="s">
        <v>2615</v>
      </c>
      <c r="L408" s="413" t="s">
        <v>1696</v>
      </c>
      <c r="M408" s="219" t="s">
        <v>1138</v>
      </c>
      <c r="N408" s="219"/>
      <c r="O408" s="219"/>
      <c r="P408" s="332">
        <v>42444</v>
      </c>
      <c r="Q408" s="326">
        <v>0.52777777777777779</v>
      </c>
      <c r="R408" s="219" t="s">
        <v>1171</v>
      </c>
      <c r="S408" s="240" t="s">
        <v>1171</v>
      </c>
      <c r="T408" s="239">
        <v>132.4</v>
      </c>
      <c r="U408" s="240">
        <v>151.9</v>
      </c>
      <c r="V408" s="136">
        <v>19.5</v>
      </c>
      <c r="W408" s="8">
        <v>88</v>
      </c>
      <c r="X408" s="8">
        <v>221.59090909090909</v>
      </c>
      <c r="Y408" s="643" t="str">
        <f t="shared" si="335"/>
        <v xml:space="preserve">  </v>
      </c>
      <c r="Z408" s="240" t="s">
        <v>1171</v>
      </c>
      <c r="AA408" s="239">
        <v>132</v>
      </c>
      <c r="AB408" s="240">
        <v>149.79999999999998</v>
      </c>
      <c r="AC408" s="136">
        <v>17.799999999999983</v>
      </c>
      <c r="AD408" s="136">
        <v>80</v>
      </c>
      <c r="AE408" s="136">
        <v>222.49999999999977</v>
      </c>
      <c r="AF408" s="643" t="str">
        <f t="shared" si="336"/>
        <v xml:space="preserve">  </v>
      </c>
      <c r="AG408" s="240" t="s">
        <v>1171</v>
      </c>
      <c r="AH408" s="598">
        <v>131.6</v>
      </c>
      <c r="AI408" s="138">
        <v>151.19999999999999</v>
      </c>
      <c r="AJ408" s="7">
        <v>19.599999999999994</v>
      </c>
      <c r="AK408" s="7">
        <v>88</v>
      </c>
      <c r="AL408" s="7">
        <v>222.72727272727266</v>
      </c>
      <c r="AM408" s="643" t="str">
        <f t="shared" si="334"/>
        <v xml:space="preserve">  </v>
      </c>
      <c r="AN408" s="239">
        <v>222.27272727272717</v>
      </c>
      <c r="AO408" s="240">
        <v>0.60130711615097443</v>
      </c>
      <c r="AP408" s="136">
        <v>0.27052671892272889</v>
      </c>
      <c r="AQ408" s="138">
        <v>3</v>
      </c>
      <c r="AR408" s="643" t="str">
        <f t="shared" si="337"/>
        <v xml:space="preserve">  </v>
      </c>
      <c r="AS408" s="535"/>
      <c r="AT408" s="86" t="s">
        <v>191</v>
      </c>
      <c r="AU408" s="86" t="s">
        <v>191</v>
      </c>
      <c r="AV408" s="86" t="s">
        <v>191</v>
      </c>
      <c r="AW408" s="161" t="str">
        <f t="shared" si="326"/>
        <v xml:space="preserve">  </v>
      </c>
      <c r="AX408" s="643" t="str">
        <f t="shared" si="338"/>
        <v xml:space="preserve">  </v>
      </c>
      <c r="AY408" s="86" t="s">
        <v>191</v>
      </c>
      <c r="AZ408" s="86" t="s">
        <v>191</v>
      </c>
      <c r="BA408" s="86" t="s">
        <v>191</v>
      </c>
      <c r="BB408" s="161"/>
      <c r="BC408" s="643" t="str">
        <f t="shared" si="339"/>
        <v xml:space="preserve">  </v>
      </c>
      <c r="BD408" s="801" t="s">
        <v>191</v>
      </c>
      <c r="BE408" s="141" t="s">
        <v>1171</v>
      </c>
      <c r="BF408" s="85">
        <v>4.7388040096097477</v>
      </c>
      <c r="BG408" s="85"/>
      <c r="BH408" s="161"/>
      <c r="BI408" s="643" t="str">
        <f t="shared" si="340"/>
        <v xml:space="preserve">  </v>
      </c>
      <c r="BJ408" s="141" t="s">
        <v>1171</v>
      </c>
      <c r="BK408" s="199">
        <v>5.5276172450318982E-2</v>
      </c>
      <c r="BL408" s="199"/>
      <c r="BM408" s="141"/>
      <c r="BN408" s="818" t="str">
        <f t="shared" si="341"/>
        <v xml:space="preserve">  </v>
      </c>
      <c r="BO408" s="942" t="str">
        <f t="shared" si="342"/>
        <v xml:space="preserve">  </v>
      </c>
      <c r="BP408" s="825">
        <f t="shared" si="349"/>
        <v>1.166458294924738</v>
      </c>
      <c r="BQ408" s="7">
        <v>201.03838457925409</v>
      </c>
      <c r="BR408" s="141"/>
      <c r="BS408" s="161"/>
      <c r="BT408" s="818" t="str">
        <f t="shared" si="350"/>
        <v xml:space="preserve">  </v>
      </c>
      <c r="BU408" s="90">
        <v>44.548278401084715</v>
      </c>
      <c r="BV408" s="141"/>
      <c r="BW408" s="161"/>
      <c r="BX408" s="643" t="str">
        <f t="shared" si="351"/>
        <v xml:space="preserve">  </v>
      </c>
      <c r="BY408" s="85">
        <v>0.62536747857338426</v>
      </c>
      <c r="BZ408" s="85"/>
      <c r="CA408" s="197"/>
      <c r="CB408" s="197" t="str">
        <f t="shared" si="354"/>
        <v>&lt; RL, Est.</v>
      </c>
      <c r="CC408" s="643" t="str">
        <f t="shared" si="345"/>
        <v>E, &lt;RL</v>
      </c>
      <c r="CD408" s="199">
        <v>0.13914426398257787</v>
      </c>
      <c r="CE408" s="199"/>
      <c r="CF408" s="197" t="s">
        <v>1032</v>
      </c>
      <c r="CG408" s="818" t="str">
        <f t="shared" si="346"/>
        <v xml:space="preserve">  </v>
      </c>
      <c r="CH408" s="781">
        <f t="shared" si="331"/>
        <v>0.31106869460883951</v>
      </c>
      <c r="CI408" s="6">
        <v>4.3816805804790517</v>
      </c>
      <c r="CJ408" s="6"/>
      <c r="CK408" s="6"/>
      <c r="CL408" s="643" t="str">
        <f t="shared" si="347"/>
        <v xml:space="preserve">  </v>
      </c>
      <c r="CM408" s="6">
        <v>0.97591976565215233</v>
      </c>
      <c r="CN408" s="6"/>
      <c r="CO408" s="6" t="s">
        <v>602</v>
      </c>
      <c r="CP408" s="818" t="str">
        <f t="shared" si="348"/>
        <v xml:space="preserve">  </v>
      </c>
      <c r="CQ408" s="154">
        <f t="shared" si="352"/>
        <v>2.1795243677715135</v>
      </c>
      <c r="CR408" s="87">
        <f t="shared" si="353"/>
        <v>2.1907014158113673</v>
      </c>
      <c r="CS408" s="141"/>
    </row>
    <row r="409" spans="1:97" ht="34.5" x14ac:dyDescent="0.25">
      <c r="A409" s="906" t="s">
        <v>2475</v>
      </c>
      <c r="B409" s="425" t="s">
        <v>1581</v>
      </c>
      <c r="C409" s="219" t="s">
        <v>599</v>
      </c>
      <c r="D409" s="219">
        <v>9</v>
      </c>
      <c r="E409" s="471">
        <v>1602329</v>
      </c>
      <c r="F409" s="472">
        <v>1</v>
      </c>
      <c r="G409" s="419">
        <v>11452900</v>
      </c>
      <c r="H409" s="419">
        <v>201603151320</v>
      </c>
      <c r="I409" s="419" t="s">
        <v>672</v>
      </c>
      <c r="J409" s="419"/>
      <c r="K409" s="926" t="s">
        <v>2616</v>
      </c>
      <c r="L409" s="413" t="s">
        <v>746</v>
      </c>
      <c r="M409" s="219" t="s">
        <v>1137</v>
      </c>
      <c r="N409" s="219"/>
      <c r="O409" s="219"/>
      <c r="P409" s="332">
        <v>42444</v>
      </c>
      <c r="Q409" s="326">
        <v>0.55555555555555558</v>
      </c>
      <c r="R409" s="219" t="s">
        <v>1172</v>
      </c>
      <c r="S409" s="240" t="s">
        <v>1172</v>
      </c>
      <c r="T409" s="239">
        <v>132.1</v>
      </c>
      <c r="U409" s="240">
        <v>153.79999999999998</v>
      </c>
      <c r="V409" s="136">
        <v>21.699999999999989</v>
      </c>
      <c r="W409" s="8">
        <v>84</v>
      </c>
      <c r="X409" s="8">
        <v>258.3333333333332</v>
      </c>
      <c r="Y409" s="643" t="str">
        <f t="shared" si="335"/>
        <v xml:space="preserve">  </v>
      </c>
      <c r="Z409" s="240" t="s">
        <v>1172</v>
      </c>
      <c r="AA409" s="239">
        <v>133.9</v>
      </c>
      <c r="AB409" s="240">
        <v>155.6</v>
      </c>
      <c r="AC409" s="136">
        <v>21.699999999999989</v>
      </c>
      <c r="AD409" s="136">
        <v>88</v>
      </c>
      <c r="AE409" s="136">
        <v>246.59090909090898</v>
      </c>
      <c r="AF409" s="643" t="str">
        <f t="shared" si="336"/>
        <v xml:space="preserve">  </v>
      </c>
      <c r="AG409" s="240" t="s">
        <v>1172</v>
      </c>
      <c r="AH409" s="598">
        <v>133.69999999999999</v>
      </c>
      <c r="AI409" s="138">
        <v>149.60000000000002</v>
      </c>
      <c r="AJ409" s="7">
        <v>15.900000000000034</v>
      </c>
      <c r="AK409" s="7">
        <v>86</v>
      </c>
      <c r="AL409" s="7">
        <v>184.88372093023298</v>
      </c>
      <c r="AM409" s="643" t="str">
        <f t="shared" si="334"/>
        <v xml:space="preserve">  </v>
      </c>
      <c r="AN409" s="239">
        <v>229.93598778482502</v>
      </c>
      <c r="AO409" s="240">
        <v>39.455686451072069</v>
      </c>
      <c r="AP409" s="136">
        <v>17.159421990086585</v>
      </c>
      <c r="AQ409" s="138">
        <v>3</v>
      </c>
      <c r="AR409" s="643" t="str">
        <f t="shared" si="337"/>
        <v xml:space="preserve">  </v>
      </c>
      <c r="AS409" s="535"/>
      <c r="AT409" s="86" t="s">
        <v>191</v>
      </c>
      <c r="AU409" s="86" t="s">
        <v>191</v>
      </c>
      <c r="AV409" s="86" t="s">
        <v>191</v>
      </c>
      <c r="AW409" s="161" t="str">
        <f t="shared" si="326"/>
        <v xml:space="preserve">  </v>
      </c>
      <c r="AX409" s="643" t="str">
        <f t="shared" si="338"/>
        <v xml:space="preserve">  </v>
      </c>
      <c r="AY409" s="86" t="s">
        <v>191</v>
      </c>
      <c r="AZ409" s="86" t="s">
        <v>191</v>
      </c>
      <c r="BA409" s="86" t="s">
        <v>191</v>
      </c>
      <c r="BB409" s="161"/>
      <c r="BC409" s="643" t="str">
        <f t="shared" si="339"/>
        <v xml:space="preserve">  </v>
      </c>
      <c r="BD409" s="801" t="s">
        <v>191</v>
      </c>
      <c r="BE409" s="141" t="s">
        <v>1172</v>
      </c>
      <c r="BF409" s="85">
        <v>6.4807360920939736</v>
      </c>
      <c r="BG409" s="85"/>
      <c r="BH409" s="161"/>
      <c r="BI409" s="643" t="str">
        <f t="shared" si="340"/>
        <v xml:space="preserve">  </v>
      </c>
      <c r="BJ409" s="141" t="s">
        <v>1172</v>
      </c>
      <c r="BK409" s="199">
        <v>6.3555696747991247E-2</v>
      </c>
      <c r="BL409" s="199"/>
      <c r="BM409" s="141"/>
      <c r="BN409" s="818" t="str">
        <f t="shared" si="341"/>
        <v xml:space="preserve">  </v>
      </c>
      <c r="BO409" s="942" t="str">
        <f t="shared" si="342"/>
        <v xml:space="preserve">  </v>
      </c>
      <c r="BP409" s="825">
        <f t="shared" si="349"/>
        <v>0.9806863887811228</v>
      </c>
      <c r="BQ409" s="7">
        <v>187.11154674861518</v>
      </c>
      <c r="BR409" s="141"/>
      <c r="BS409" s="161"/>
      <c r="BT409" s="818" t="str">
        <f t="shared" si="350"/>
        <v xml:space="preserve">  </v>
      </c>
      <c r="BU409" s="90">
        <v>48.337149576725565</v>
      </c>
      <c r="BV409" s="141"/>
      <c r="BW409" s="161"/>
      <c r="BX409" s="643" t="str">
        <f t="shared" si="351"/>
        <v xml:space="preserve">  </v>
      </c>
      <c r="BY409" s="85">
        <v>0.64539554142421907</v>
      </c>
      <c r="BZ409" s="85"/>
      <c r="CA409" s="197"/>
      <c r="CB409" s="197" t="str">
        <f t="shared" si="354"/>
        <v>&lt; RL, Est.</v>
      </c>
      <c r="CC409" s="643" t="str">
        <f t="shared" si="345"/>
        <v>E, &lt;RL</v>
      </c>
      <c r="CD409" s="199">
        <v>0.15914867328301743</v>
      </c>
      <c r="CE409" s="199"/>
      <c r="CF409" s="197" t="s">
        <v>1032</v>
      </c>
      <c r="CG409" s="818" t="str">
        <f t="shared" si="346"/>
        <v xml:space="preserve">  </v>
      </c>
      <c r="CH409" s="781">
        <f t="shared" si="331"/>
        <v>0.34492555517768742</v>
      </c>
      <c r="CI409" s="6">
        <v>4.7261523242273933</v>
      </c>
      <c r="CJ409" s="6"/>
      <c r="CK409" s="6"/>
      <c r="CL409" s="643" t="str">
        <f t="shared" si="347"/>
        <v xml:space="preserve">  </v>
      </c>
      <c r="CM409" s="6">
        <v>0.87378862738622942</v>
      </c>
      <c r="CN409" s="6"/>
      <c r="CO409" s="6" t="s">
        <v>602</v>
      </c>
      <c r="CP409" s="818" t="str">
        <f t="shared" si="348"/>
        <v xml:space="preserve">  </v>
      </c>
      <c r="CQ409" s="154">
        <f t="shared" si="352"/>
        <v>2.5258474991802569</v>
      </c>
      <c r="CR409" s="87">
        <f t="shared" si="353"/>
        <v>1.8076958096158826</v>
      </c>
      <c r="CS409" s="141"/>
    </row>
    <row r="410" spans="1:97" ht="30" x14ac:dyDescent="0.25">
      <c r="A410" s="906" t="s">
        <v>2476</v>
      </c>
      <c r="B410" s="425" t="s">
        <v>1582</v>
      </c>
      <c r="C410" s="219" t="s">
        <v>599</v>
      </c>
      <c r="D410" s="219">
        <v>9</v>
      </c>
      <c r="E410" s="471">
        <v>1602689</v>
      </c>
      <c r="F410" s="472">
        <v>1</v>
      </c>
      <c r="G410" s="419">
        <v>11452600</v>
      </c>
      <c r="H410" s="419">
        <v>201603171140</v>
      </c>
      <c r="I410" s="419" t="s">
        <v>672</v>
      </c>
      <c r="J410" s="419"/>
      <c r="K410" s="926" t="s">
        <v>2614</v>
      </c>
      <c r="L410" s="413" t="s">
        <v>1694</v>
      </c>
      <c r="M410" s="219" t="s">
        <v>1136</v>
      </c>
      <c r="N410" s="219"/>
      <c r="O410" s="219"/>
      <c r="P410" s="332">
        <v>42446</v>
      </c>
      <c r="Q410" s="326">
        <v>0.4861111111111111</v>
      </c>
      <c r="R410" s="219" t="s">
        <v>1173</v>
      </c>
      <c r="S410" s="240" t="s">
        <v>1173</v>
      </c>
      <c r="T410" s="239">
        <v>131.9</v>
      </c>
      <c r="U410" s="240">
        <v>181.9</v>
      </c>
      <c r="V410" s="136">
        <v>50</v>
      </c>
      <c r="W410" s="8">
        <v>66</v>
      </c>
      <c r="X410" s="8">
        <v>757.57575757575751</v>
      </c>
      <c r="Y410" s="643" t="str">
        <f t="shared" si="335"/>
        <v xml:space="preserve">  </v>
      </c>
      <c r="Z410" s="240" t="s">
        <v>1173</v>
      </c>
      <c r="AA410" s="239">
        <v>132.69999999999999</v>
      </c>
      <c r="AB410" s="240">
        <v>183.60000000000002</v>
      </c>
      <c r="AC410" s="136">
        <v>50.900000000000034</v>
      </c>
      <c r="AD410" s="136">
        <v>68</v>
      </c>
      <c r="AE410" s="136">
        <v>748.52941176470631</v>
      </c>
      <c r="AF410" s="643" t="str">
        <f t="shared" si="336"/>
        <v xml:space="preserve">  </v>
      </c>
      <c r="AG410" s="240" t="s">
        <v>1173</v>
      </c>
      <c r="AH410" s="598">
        <v>131.5</v>
      </c>
      <c r="AI410" s="138">
        <v>176.3</v>
      </c>
      <c r="AJ410" s="7">
        <v>44.800000000000011</v>
      </c>
      <c r="AK410" s="7">
        <v>58</v>
      </c>
      <c r="AL410" s="7">
        <v>772.41379310344848</v>
      </c>
      <c r="AM410" s="643" t="str">
        <f t="shared" si="334"/>
        <v xml:space="preserve">  </v>
      </c>
      <c r="AN410" s="239">
        <v>759.50632081463743</v>
      </c>
      <c r="AO410" s="240">
        <v>12.058657628363935</v>
      </c>
      <c r="AP410" s="136">
        <v>1.5876968101371378</v>
      </c>
      <c r="AQ410" s="138">
        <v>3</v>
      </c>
      <c r="AR410" s="643" t="str">
        <f t="shared" si="337"/>
        <v xml:space="preserve">  </v>
      </c>
      <c r="AS410" s="535"/>
      <c r="AT410" s="86" t="s">
        <v>191</v>
      </c>
      <c r="AU410" s="86" t="s">
        <v>191</v>
      </c>
      <c r="AV410" s="86" t="s">
        <v>191</v>
      </c>
      <c r="AW410" s="161" t="str">
        <f t="shared" si="326"/>
        <v xml:space="preserve">  </v>
      </c>
      <c r="AX410" s="643" t="str">
        <f t="shared" si="338"/>
        <v xml:space="preserve">  </v>
      </c>
      <c r="AY410" s="86" t="s">
        <v>191</v>
      </c>
      <c r="AZ410" s="86" t="s">
        <v>191</v>
      </c>
      <c r="BA410" s="86" t="s">
        <v>191</v>
      </c>
      <c r="BB410" s="161"/>
      <c r="BC410" s="643" t="str">
        <f t="shared" si="339"/>
        <v xml:space="preserve">  </v>
      </c>
      <c r="BD410" s="801" t="s">
        <v>191</v>
      </c>
      <c r="BE410" s="141" t="s">
        <v>1173</v>
      </c>
      <c r="BF410" s="85">
        <v>1.9349836183134064</v>
      </c>
      <c r="BG410" s="85"/>
      <c r="BH410" s="161"/>
      <c r="BI410" s="643" t="str">
        <f t="shared" si="340"/>
        <v xml:space="preserve">  </v>
      </c>
      <c r="BJ410" s="141" t="s">
        <v>1173</v>
      </c>
      <c r="BK410" s="199">
        <v>5.2492508222113529E-2</v>
      </c>
      <c r="BL410" s="199"/>
      <c r="BM410" s="141"/>
      <c r="BN410" s="818" t="str">
        <f t="shared" si="341"/>
        <v xml:space="preserve">  </v>
      </c>
      <c r="BO410" s="942" t="str">
        <f t="shared" si="342"/>
        <v xml:space="preserve">  </v>
      </c>
      <c r="BP410" s="825">
        <f t="shared" si="349"/>
        <v>2.7128140892411108</v>
      </c>
      <c r="BQ410" s="7">
        <v>127.44653206397064</v>
      </c>
      <c r="BR410" s="141"/>
      <c r="BS410" s="161"/>
      <c r="BT410" s="818" t="str">
        <f t="shared" si="350"/>
        <v xml:space="preserve">  </v>
      </c>
      <c r="BU410" s="90">
        <v>96.55040307876564</v>
      </c>
      <c r="BV410" s="141"/>
      <c r="BW410" s="161"/>
      <c r="BX410" s="643" t="str">
        <f t="shared" si="351"/>
        <v xml:space="preserve">  </v>
      </c>
      <c r="BY410" s="85">
        <v>0.90898083377375372</v>
      </c>
      <c r="BZ410" s="85">
        <v>1.967359320023937E-2</v>
      </c>
      <c r="CA410" s="197"/>
      <c r="CB410" s="197"/>
      <c r="CC410" s="643" t="str">
        <f t="shared" si="345"/>
        <v xml:space="preserve">  </v>
      </c>
      <c r="CD410" s="199">
        <v>0.68039888881006005</v>
      </c>
      <c r="CE410" s="199">
        <v>1.4726263145473262E-2</v>
      </c>
      <c r="CF410" s="197" t="s">
        <v>1132</v>
      </c>
      <c r="CG410" s="818" t="str">
        <f t="shared" si="346"/>
        <v xml:space="preserve">  </v>
      </c>
      <c r="CH410" s="781">
        <f t="shared" si="331"/>
        <v>0.71322523967737228</v>
      </c>
      <c r="CI410" s="6">
        <v>2.3619996879144876</v>
      </c>
      <c r="CJ410" s="6"/>
      <c r="CK410" s="6"/>
      <c r="CL410" s="643" t="str">
        <f t="shared" si="347"/>
        <v xml:space="preserve">  </v>
      </c>
      <c r="CM410" s="6">
        <v>1.8244411382511909</v>
      </c>
      <c r="CN410" s="6"/>
      <c r="CO410" s="6" t="s">
        <v>602</v>
      </c>
      <c r="CP410" s="818" t="str">
        <f t="shared" si="348"/>
        <v xml:space="preserve">  </v>
      </c>
      <c r="CQ410" s="154">
        <f t="shared" si="352"/>
        <v>1.8533259788731664</v>
      </c>
      <c r="CR410" s="87">
        <f t="shared" si="353"/>
        <v>1.8896256049421309</v>
      </c>
      <c r="CS410" s="141"/>
    </row>
    <row r="411" spans="1:97" ht="15" x14ac:dyDescent="0.25">
      <c r="A411" s="906" t="s">
        <v>2477</v>
      </c>
      <c r="B411" s="425" t="s">
        <v>1583</v>
      </c>
      <c r="C411" s="219" t="s">
        <v>599</v>
      </c>
      <c r="D411" s="219">
        <v>9</v>
      </c>
      <c r="E411" s="471">
        <v>1602688</v>
      </c>
      <c r="F411" s="472">
        <v>1</v>
      </c>
      <c r="G411" s="419">
        <v>11451800</v>
      </c>
      <c r="H411" s="419">
        <v>201603171220</v>
      </c>
      <c r="I411" s="419" t="s">
        <v>672</v>
      </c>
      <c r="J411" s="419"/>
      <c r="K411" s="926" t="s">
        <v>1691</v>
      </c>
      <c r="L411" s="413" t="s">
        <v>1692</v>
      </c>
      <c r="M411" s="219" t="s">
        <v>1055</v>
      </c>
      <c r="N411" s="219"/>
      <c r="O411" s="219"/>
      <c r="P411" s="332">
        <v>42446</v>
      </c>
      <c r="Q411" s="326">
        <v>0.51388888888888895</v>
      </c>
      <c r="R411" s="219" t="s">
        <v>1174</v>
      </c>
      <c r="S411" s="240" t="s">
        <v>1174</v>
      </c>
      <c r="T411" s="239">
        <v>134.30000000000001</v>
      </c>
      <c r="U411" s="240">
        <v>189</v>
      </c>
      <c r="V411" s="136">
        <v>54.699999999999989</v>
      </c>
      <c r="W411" s="8">
        <v>76</v>
      </c>
      <c r="X411" s="8">
        <v>719.73684210526301</v>
      </c>
      <c r="Y411" s="643" t="str">
        <f t="shared" si="335"/>
        <v xml:space="preserve">  </v>
      </c>
      <c r="Z411" s="240" t="s">
        <v>1174</v>
      </c>
      <c r="AA411" s="239">
        <v>134</v>
      </c>
      <c r="AB411" s="240">
        <v>181.5</v>
      </c>
      <c r="AC411" s="136">
        <v>47.5</v>
      </c>
      <c r="AD411" s="136">
        <v>68</v>
      </c>
      <c r="AE411" s="136">
        <v>698.52941176470586</v>
      </c>
      <c r="AF411" s="643" t="str">
        <f t="shared" si="336"/>
        <v xml:space="preserve">  </v>
      </c>
      <c r="AG411" s="240" t="s">
        <v>1174</v>
      </c>
      <c r="AH411" s="598">
        <v>132.80000000000001</v>
      </c>
      <c r="AI411" s="138">
        <v>183.5</v>
      </c>
      <c r="AJ411" s="7">
        <v>50.699999999999989</v>
      </c>
      <c r="AK411" s="7">
        <v>68</v>
      </c>
      <c r="AL411" s="7">
        <v>745.58823529411745</v>
      </c>
      <c r="AM411" s="643" t="str">
        <f t="shared" si="334"/>
        <v xml:space="preserve">  </v>
      </c>
      <c r="AN411" s="239">
        <v>721.28482972136214</v>
      </c>
      <c r="AO411" s="240">
        <v>23.567571305456422</v>
      </c>
      <c r="AP411" s="136">
        <v>3.2674430868816078</v>
      </c>
      <c r="AQ411" s="138">
        <v>3</v>
      </c>
      <c r="AR411" s="643" t="str">
        <f t="shared" si="337"/>
        <v xml:space="preserve">  </v>
      </c>
      <c r="AS411" s="535"/>
      <c r="AT411" s="86" t="s">
        <v>191</v>
      </c>
      <c r="AU411" s="86" t="s">
        <v>191</v>
      </c>
      <c r="AV411" s="86" t="s">
        <v>191</v>
      </c>
      <c r="AW411" s="161" t="str">
        <f t="shared" si="326"/>
        <v xml:space="preserve">  </v>
      </c>
      <c r="AX411" s="643" t="str">
        <f t="shared" si="338"/>
        <v xml:space="preserve">  </v>
      </c>
      <c r="AY411" s="86" t="s">
        <v>191</v>
      </c>
      <c r="AZ411" s="86" t="s">
        <v>191</v>
      </c>
      <c r="BA411" s="86" t="s">
        <v>191</v>
      </c>
      <c r="BB411" s="161"/>
      <c r="BC411" s="643" t="str">
        <f t="shared" si="339"/>
        <v xml:space="preserve">  </v>
      </c>
      <c r="BD411" s="801" t="s">
        <v>191</v>
      </c>
      <c r="BE411" s="141" t="s">
        <v>1174</v>
      </c>
      <c r="BF411" s="85">
        <v>4.08121570576058</v>
      </c>
      <c r="BG411" s="85"/>
      <c r="BH411" s="161"/>
      <c r="BI411" s="643" t="str">
        <f t="shared" si="340"/>
        <v xml:space="preserve">  </v>
      </c>
      <c r="BJ411" s="141" t="s">
        <v>1174</v>
      </c>
      <c r="BK411" s="199">
        <v>3.6048127353757342E-2</v>
      </c>
      <c r="BL411" s="199"/>
      <c r="BM411" s="141"/>
      <c r="BN411" s="818" t="str">
        <f t="shared" si="341"/>
        <v xml:space="preserve">  </v>
      </c>
      <c r="BO411" s="942" t="str">
        <f t="shared" si="342"/>
        <v xml:space="preserve">  </v>
      </c>
      <c r="BP411" s="825">
        <f t="shared" si="349"/>
        <v>0.88326934797579804</v>
      </c>
      <c r="BQ411" s="7">
        <v>102.91926424812353</v>
      </c>
      <c r="BR411" s="141"/>
      <c r="BS411" s="161"/>
      <c r="BT411" s="818" t="str">
        <f t="shared" si="350"/>
        <v xml:space="preserve">  </v>
      </c>
      <c r="BU411" s="90">
        <v>74.074786241741521</v>
      </c>
      <c r="BV411" s="141"/>
      <c r="BW411" s="161"/>
      <c r="BX411" s="643" t="str">
        <f t="shared" si="351"/>
        <v xml:space="preserve">  </v>
      </c>
      <c r="BY411" s="85">
        <v>0.6743164071361013</v>
      </c>
      <c r="BZ411" s="85"/>
      <c r="CA411" s="197"/>
      <c r="CB411" s="197"/>
      <c r="CC411" s="643" t="str">
        <f t="shared" si="345"/>
        <v>E, &lt;RL</v>
      </c>
      <c r="CD411" s="199">
        <v>0.47102984322007063</v>
      </c>
      <c r="CE411" s="199"/>
      <c r="CF411" s="197" t="s">
        <v>1132</v>
      </c>
      <c r="CG411" s="818" t="str">
        <f t="shared" si="346"/>
        <v xml:space="preserve">  </v>
      </c>
      <c r="CH411" s="781">
        <f t="shared" si="331"/>
        <v>0.6551896887937535</v>
      </c>
      <c r="CI411" s="6">
        <v>1.4821661135151034</v>
      </c>
      <c r="CJ411" s="6"/>
      <c r="CK411" s="6"/>
      <c r="CL411" s="643" t="str">
        <f t="shared" si="347"/>
        <v xml:space="preserve">  </v>
      </c>
      <c r="CM411" s="6">
        <v>1.1050856169884664</v>
      </c>
      <c r="CN411" s="6"/>
      <c r="CO411" s="6" t="s">
        <v>602</v>
      </c>
      <c r="CP411" s="818" t="str">
        <f t="shared" si="348"/>
        <v xml:space="preserve">  </v>
      </c>
      <c r="CQ411" s="154">
        <f t="shared" si="352"/>
        <v>1.4401250575808766</v>
      </c>
      <c r="CR411" s="87">
        <f t="shared" si="353"/>
        <v>1.4918512398834911</v>
      </c>
      <c r="CS411" s="141"/>
    </row>
    <row r="412" spans="1:97" ht="30" x14ac:dyDescent="0.25">
      <c r="A412" s="906" t="s">
        <v>2478</v>
      </c>
      <c r="B412" s="425" t="s">
        <v>1584</v>
      </c>
      <c r="C412" s="219" t="s">
        <v>599</v>
      </c>
      <c r="D412" s="219">
        <v>9</v>
      </c>
      <c r="E412" s="471">
        <v>1602687</v>
      </c>
      <c r="F412" s="472">
        <v>1</v>
      </c>
      <c r="G412" s="419">
        <v>384115121402501</v>
      </c>
      <c r="H412" s="419">
        <v>201603171310</v>
      </c>
      <c r="I412" s="419" t="s">
        <v>672</v>
      </c>
      <c r="J412" s="419"/>
      <c r="K412" s="911" t="s">
        <v>2617</v>
      </c>
      <c r="L412" s="413" t="s">
        <v>1716</v>
      </c>
      <c r="M412" s="219" t="s">
        <v>1139</v>
      </c>
      <c r="N412" s="219"/>
      <c r="O412" s="219"/>
      <c r="P412" s="332">
        <v>42446</v>
      </c>
      <c r="Q412" s="326">
        <v>0.54861111111111105</v>
      </c>
      <c r="R412" s="219" t="s">
        <v>1175</v>
      </c>
      <c r="S412" s="240" t="s">
        <v>1175</v>
      </c>
      <c r="T412" s="239">
        <v>132.80000000000001</v>
      </c>
      <c r="U412" s="240">
        <v>148.10000000000002</v>
      </c>
      <c r="V412" s="136">
        <v>15.300000000000011</v>
      </c>
      <c r="W412" s="8">
        <v>164</v>
      </c>
      <c r="X412" s="8">
        <v>93.292682926829329</v>
      </c>
      <c r="Y412" s="643" t="str">
        <f t="shared" si="335"/>
        <v xml:space="preserve">  </v>
      </c>
      <c r="Z412" s="240" t="s">
        <v>1175</v>
      </c>
      <c r="AA412" s="239">
        <v>132.5</v>
      </c>
      <c r="AB412" s="240">
        <v>151</v>
      </c>
      <c r="AC412" s="136">
        <v>18.5</v>
      </c>
      <c r="AD412" s="136">
        <v>194</v>
      </c>
      <c r="AE412" s="136">
        <v>95.360824742268036</v>
      </c>
      <c r="AF412" s="643" t="str">
        <f t="shared" si="336"/>
        <v xml:space="preserve">  </v>
      </c>
      <c r="AG412" s="240" t="s">
        <v>1175</v>
      </c>
      <c r="AH412" s="598">
        <v>133.4</v>
      </c>
      <c r="AI412" s="138">
        <v>151.19999999999999</v>
      </c>
      <c r="AJ412" s="7">
        <v>17.799999999999983</v>
      </c>
      <c r="AK412" s="7">
        <v>188</v>
      </c>
      <c r="AL412" s="7">
        <v>94.680851063829692</v>
      </c>
      <c r="AM412" s="643" t="str">
        <f t="shared" si="334"/>
        <v xml:space="preserve">  </v>
      </c>
      <c r="AN412" s="239">
        <v>94.444786244309014</v>
      </c>
      <c r="AO412" s="240">
        <v>1.0540861404330408</v>
      </c>
      <c r="AP412" s="136">
        <v>1.1160871683338234</v>
      </c>
      <c r="AQ412" s="138">
        <v>3</v>
      </c>
      <c r="AR412" s="643" t="str">
        <f t="shared" si="337"/>
        <v xml:space="preserve">  </v>
      </c>
      <c r="AS412" s="535"/>
      <c r="AT412" s="86" t="s">
        <v>191</v>
      </c>
      <c r="AU412" s="86" t="s">
        <v>191</v>
      </c>
      <c r="AV412" s="86" t="s">
        <v>191</v>
      </c>
      <c r="AW412" s="161" t="str">
        <f t="shared" si="326"/>
        <v xml:space="preserve">  </v>
      </c>
      <c r="AX412" s="643" t="str">
        <f t="shared" si="338"/>
        <v xml:space="preserve">  </v>
      </c>
      <c r="AY412" s="86" t="s">
        <v>191</v>
      </c>
      <c r="AZ412" s="86" t="s">
        <v>191</v>
      </c>
      <c r="BA412" s="86" t="s">
        <v>191</v>
      </c>
      <c r="BB412" s="161"/>
      <c r="BC412" s="643" t="str">
        <f t="shared" si="339"/>
        <v xml:space="preserve">  </v>
      </c>
      <c r="BD412" s="801" t="s">
        <v>191</v>
      </c>
      <c r="BE412" s="141" t="s">
        <v>1175</v>
      </c>
      <c r="BF412" s="85">
        <v>5.7271965917407943</v>
      </c>
      <c r="BG412" s="85"/>
      <c r="BH412" s="161"/>
      <c r="BI412" s="643" t="str">
        <f t="shared" si="340"/>
        <v xml:space="preserve">  </v>
      </c>
      <c r="BJ412" s="141" t="s">
        <v>1175</v>
      </c>
      <c r="BK412" s="199">
        <v>8.5531116310932326E-2</v>
      </c>
      <c r="BL412" s="199"/>
      <c r="BM412" s="141"/>
      <c r="BN412" s="818" t="str">
        <f t="shared" si="341"/>
        <v xml:space="preserve">  </v>
      </c>
      <c r="BO412" s="942" t="str">
        <f t="shared" si="342"/>
        <v xml:space="preserve">  </v>
      </c>
      <c r="BP412" s="825">
        <f t="shared" si="349"/>
        <v>1.493420296315251</v>
      </c>
      <c r="BQ412" s="7">
        <v>208.63034671370917</v>
      </c>
      <c r="BR412" s="141"/>
      <c r="BS412" s="161"/>
      <c r="BT412" s="818" t="str">
        <f t="shared" si="350"/>
        <v xml:space="preserve">  </v>
      </c>
      <c r="BU412" s="90">
        <v>19.463684784876541</v>
      </c>
      <c r="BV412" s="141"/>
      <c r="BW412" s="161"/>
      <c r="BX412" s="643" t="str">
        <f t="shared" si="351"/>
        <v xml:space="preserve">  </v>
      </c>
      <c r="BY412" s="85">
        <v>1.255959398895347</v>
      </c>
      <c r="BZ412" s="85"/>
      <c r="CA412" s="197"/>
      <c r="CB412" s="197"/>
      <c r="CC412" s="643" t="str">
        <f t="shared" si="345"/>
        <v xml:space="preserve">  </v>
      </c>
      <c r="CD412" s="199">
        <v>0.11976932412146343</v>
      </c>
      <c r="CE412" s="199"/>
      <c r="CF412" s="197" t="s">
        <v>1132</v>
      </c>
      <c r="CG412" s="818" t="str">
        <f t="shared" si="346"/>
        <v>E, &lt;RL</v>
      </c>
      <c r="CH412" s="781">
        <f t="shared" si="331"/>
        <v>0.60200225838613219</v>
      </c>
      <c r="CI412" s="6">
        <v>4.910928515761638</v>
      </c>
      <c r="CJ412" s="6"/>
      <c r="CK412" s="6"/>
      <c r="CL412" s="643" t="str">
        <f t="shared" si="347"/>
        <v xml:space="preserve">  </v>
      </c>
      <c r="CM412" s="6">
        <v>0.46497089138594183</v>
      </c>
      <c r="CN412" s="6"/>
      <c r="CO412" s="6" t="s">
        <v>602</v>
      </c>
      <c r="CP412" s="818" t="str">
        <f t="shared" si="348"/>
        <v xml:space="preserve">  </v>
      </c>
      <c r="CQ412" s="154">
        <f t="shared" si="352"/>
        <v>2.353889831041986</v>
      </c>
      <c r="CR412" s="87">
        <f t="shared" si="353"/>
        <v>2.3889150308641889</v>
      </c>
      <c r="CS412" s="141"/>
    </row>
    <row r="413" spans="1:97" ht="30" x14ac:dyDescent="0.25">
      <c r="A413" s="906" t="s">
        <v>2479</v>
      </c>
      <c r="B413" s="425" t="s">
        <v>1585</v>
      </c>
      <c r="C413" s="219" t="s">
        <v>599</v>
      </c>
      <c r="D413" s="219">
        <v>9</v>
      </c>
      <c r="E413" s="471">
        <v>1602686</v>
      </c>
      <c r="F413" s="472">
        <v>1</v>
      </c>
      <c r="G413" s="419">
        <v>11452800</v>
      </c>
      <c r="H413" s="419">
        <v>201603171340</v>
      </c>
      <c r="I413" s="419" t="s">
        <v>672</v>
      </c>
      <c r="J413" s="419"/>
      <c r="K413" s="911" t="s">
        <v>2615</v>
      </c>
      <c r="L413" s="413" t="s">
        <v>1696</v>
      </c>
      <c r="M413" s="219" t="s">
        <v>1138</v>
      </c>
      <c r="N413" s="219"/>
      <c r="O413" s="219"/>
      <c r="P413" s="332">
        <v>42446</v>
      </c>
      <c r="Q413" s="326">
        <v>0.56944444444444442</v>
      </c>
      <c r="R413" s="219" t="s">
        <v>1176</v>
      </c>
      <c r="S413" s="240" t="s">
        <v>1176</v>
      </c>
      <c r="T413" s="239">
        <v>133.9</v>
      </c>
      <c r="U413" s="240">
        <v>149.5</v>
      </c>
      <c r="V413" s="136">
        <v>15.599999999999994</v>
      </c>
      <c r="W413" s="8">
        <v>104</v>
      </c>
      <c r="X413" s="8">
        <v>149.99999999999994</v>
      </c>
      <c r="Y413" s="643" t="str">
        <f t="shared" si="335"/>
        <v xml:space="preserve">  </v>
      </c>
      <c r="Z413" s="240" t="s">
        <v>1176</v>
      </c>
      <c r="AA413" s="239">
        <v>133</v>
      </c>
      <c r="AB413" s="240">
        <v>149.29999999999998</v>
      </c>
      <c r="AC413" s="136">
        <v>16.299999999999983</v>
      </c>
      <c r="AD413" s="136">
        <v>104</v>
      </c>
      <c r="AE413" s="136">
        <v>156.73076923076908</v>
      </c>
      <c r="AF413" s="643" t="str">
        <f t="shared" si="336"/>
        <v xml:space="preserve">  </v>
      </c>
      <c r="AG413" s="240" t="s">
        <v>1176</v>
      </c>
      <c r="AH413" s="598">
        <v>134.1</v>
      </c>
      <c r="AI413" s="138">
        <v>149.79999999999998</v>
      </c>
      <c r="AJ413" s="7">
        <v>15.699999999999989</v>
      </c>
      <c r="AK413" s="7">
        <v>106</v>
      </c>
      <c r="AL413" s="7">
        <v>148.11320754716971</v>
      </c>
      <c r="AM413" s="643" t="str">
        <f t="shared" si="334"/>
        <v xml:space="preserve">  </v>
      </c>
      <c r="AN413" s="239">
        <v>151.6146589259796</v>
      </c>
      <c r="AO413" s="240">
        <v>4.5300038551964068</v>
      </c>
      <c r="AP413" s="136">
        <v>2.9878402835757578</v>
      </c>
      <c r="AQ413" s="138">
        <v>3</v>
      </c>
      <c r="AR413" s="643" t="str">
        <f t="shared" si="337"/>
        <v xml:space="preserve">  </v>
      </c>
      <c r="AS413" s="535"/>
      <c r="AT413" s="86" t="s">
        <v>191</v>
      </c>
      <c r="AU413" s="86" t="s">
        <v>191</v>
      </c>
      <c r="AV413" s="86" t="s">
        <v>191</v>
      </c>
      <c r="AW413" s="161" t="str">
        <f t="shared" si="326"/>
        <v xml:space="preserve">  </v>
      </c>
      <c r="AX413" s="643" t="str">
        <f t="shared" si="338"/>
        <v xml:space="preserve">  </v>
      </c>
      <c r="AY413" s="86" t="s">
        <v>191</v>
      </c>
      <c r="AZ413" s="86" t="s">
        <v>191</v>
      </c>
      <c r="BA413" s="86" t="s">
        <v>191</v>
      </c>
      <c r="BB413" s="161"/>
      <c r="BC413" s="643" t="str">
        <f t="shared" si="339"/>
        <v xml:space="preserve">  </v>
      </c>
      <c r="BD413" s="801" t="s">
        <v>191</v>
      </c>
      <c r="BE413" s="141" t="s">
        <v>1176</v>
      </c>
      <c r="BF413" s="85">
        <v>2.8690409872095604</v>
      </c>
      <c r="BG413" s="85"/>
      <c r="BH413" s="161"/>
      <c r="BI413" s="643" t="str">
        <f t="shared" si="340"/>
        <v xml:space="preserve">  </v>
      </c>
      <c r="BJ413" s="141" t="s">
        <v>1176</v>
      </c>
      <c r="BK413" s="199">
        <v>4.3596160653382322E-2</v>
      </c>
      <c r="BL413" s="199"/>
      <c r="BM413" s="141"/>
      <c r="BN413" s="818" t="str">
        <f t="shared" si="341"/>
        <v xml:space="preserve">  </v>
      </c>
      <c r="BO413" s="942" t="str">
        <f t="shared" si="342"/>
        <v xml:space="preserve">  </v>
      </c>
      <c r="BP413" s="825">
        <f t="shared" si="349"/>
        <v>1.519537742672129</v>
      </c>
      <c r="BQ413" s="7">
        <v>166.26359304036342</v>
      </c>
      <c r="BR413" s="141"/>
      <c r="BS413" s="161"/>
      <c r="BT413" s="818" t="str">
        <f t="shared" si="350"/>
        <v xml:space="preserve">  </v>
      </c>
      <c r="BU413" s="90">
        <v>24.939538956054506</v>
      </c>
      <c r="BV413" s="141"/>
      <c r="BW413" s="161"/>
      <c r="BX413" s="643" t="str">
        <f t="shared" si="351"/>
        <v xml:space="preserve">  </v>
      </c>
      <c r="BY413" s="85">
        <v>1.3026059565508934</v>
      </c>
      <c r="BZ413" s="85"/>
      <c r="CA413" s="197"/>
      <c r="CB413" s="197"/>
      <c r="CC413" s="643" t="str">
        <f t="shared" si="345"/>
        <v xml:space="preserve">  </v>
      </c>
      <c r="CD413" s="199">
        <v>0.20415843357480326</v>
      </c>
      <c r="CE413" s="199"/>
      <c r="CF413" s="197" t="s">
        <v>1132</v>
      </c>
      <c r="CG413" s="818" t="str">
        <f t="shared" si="346"/>
        <v xml:space="preserve">  </v>
      </c>
      <c r="CH413" s="781">
        <f t="shared" si="331"/>
        <v>0.78345832225258283</v>
      </c>
      <c r="CI413" s="6">
        <v>3.4188272045139119</v>
      </c>
      <c r="CJ413" s="6"/>
      <c r="CK413" s="6"/>
      <c r="CL413" s="643" t="str">
        <f t="shared" si="347"/>
        <v xml:space="preserve">  </v>
      </c>
      <c r="CM413" s="6">
        <v>0.50637346331007904</v>
      </c>
      <c r="CN413" s="6"/>
      <c r="CO413" s="6" t="s">
        <v>602</v>
      </c>
      <c r="CP413" s="818" t="str">
        <f t="shared" si="348"/>
        <v xml:space="preserve">  </v>
      </c>
      <c r="CQ413" s="154">
        <f t="shared" si="352"/>
        <v>2.0562692902251496</v>
      </c>
      <c r="CR413" s="87">
        <f t="shared" si="353"/>
        <v>2.0304042677065932</v>
      </c>
      <c r="CS413" s="141"/>
    </row>
    <row r="414" spans="1:97" ht="34.5" x14ac:dyDescent="0.25">
      <c r="A414" s="906" t="s">
        <v>2480</v>
      </c>
      <c r="B414" s="425" t="s">
        <v>1586</v>
      </c>
      <c r="C414" s="219" t="s">
        <v>599</v>
      </c>
      <c r="D414" s="219">
        <v>9</v>
      </c>
      <c r="E414" s="471">
        <v>1602685</v>
      </c>
      <c r="F414" s="472">
        <v>1</v>
      </c>
      <c r="G414" s="419">
        <v>11452900</v>
      </c>
      <c r="H414" s="419">
        <v>201603171420</v>
      </c>
      <c r="I414" s="419" t="s">
        <v>672</v>
      </c>
      <c r="J414" s="419"/>
      <c r="K414" s="926" t="s">
        <v>2616</v>
      </c>
      <c r="L414" s="413" t="s">
        <v>746</v>
      </c>
      <c r="M414" s="219" t="s">
        <v>1137</v>
      </c>
      <c r="N414" s="219"/>
      <c r="O414" s="219"/>
      <c r="P414" s="332">
        <v>42446</v>
      </c>
      <c r="Q414" s="326">
        <v>0.59722222222222221</v>
      </c>
      <c r="R414" s="219" t="s">
        <v>1177</v>
      </c>
      <c r="S414" s="240" t="s">
        <v>1177</v>
      </c>
      <c r="T414" s="239">
        <v>130.30000000000001</v>
      </c>
      <c r="U414" s="240">
        <v>156.20000000000002</v>
      </c>
      <c r="V414" s="136">
        <v>25.900000000000006</v>
      </c>
      <c r="W414" s="8">
        <v>112</v>
      </c>
      <c r="X414" s="8">
        <v>231.25000000000006</v>
      </c>
      <c r="Y414" s="643" t="str">
        <f t="shared" si="335"/>
        <v xml:space="preserve">  </v>
      </c>
      <c r="Z414" s="240" t="s">
        <v>1177</v>
      </c>
      <c r="AA414" s="239">
        <v>131.80000000000001</v>
      </c>
      <c r="AB414" s="240">
        <v>160.80000000000001</v>
      </c>
      <c r="AC414" s="136">
        <v>29</v>
      </c>
      <c r="AD414" s="136">
        <v>130</v>
      </c>
      <c r="AE414" s="136">
        <v>223.07692307692307</v>
      </c>
      <c r="AF414" s="643" t="str">
        <f t="shared" si="336"/>
        <v xml:space="preserve">  </v>
      </c>
      <c r="AG414" s="240" t="s">
        <v>1177</v>
      </c>
      <c r="AH414" s="598">
        <v>133</v>
      </c>
      <c r="AI414" s="138">
        <v>162.80000000000001</v>
      </c>
      <c r="AJ414" s="7">
        <v>29.800000000000011</v>
      </c>
      <c r="AK414" s="7">
        <v>122</v>
      </c>
      <c r="AL414" s="7">
        <v>244.26229508196732</v>
      </c>
      <c r="AM414" s="643" t="str">
        <f t="shared" si="334"/>
        <v xml:space="preserve">  </v>
      </c>
      <c r="AN414" s="239">
        <v>232.86307271963014</v>
      </c>
      <c r="AO414" s="240">
        <v>10.684404496608098</v>
      </c>
      <c r="AP414" s="136">
        <v>4.588277725542274</v>
      </c>
      <c r="AQ414" s="138">
        <v>3</v>
      </c>
      <c r="AR414" s="643" t="str">
        <f t="shared" si="337"/>
        <v xml:space="preserve">  </v>
      </c>
      <c r="AS414" s="535"/>
      <c r="AT414" s="86" t="s">
        <v>191</v>
      </c>
      <c r="AU414" s="86" t="s">
        <v>191</v>
      </c>
      <c r="AV414" s="86" t="s">
        <v>191</v>
      </c>
      <c r="AW414" s="161" t="str">
        <f t="shared" si="326"/>
        <v xml:space="preserve">  </v>
      </c>
      <c r="AX414" s="643" t="str">
        <f t="shared" si="338"/>
        <v xml:space="preserve">  </v>
      </c>
      <c r="AY414" s="86" t="s">
        <v>191</v>
      </c>
      <c r="AZ414" s="86" t="s">
        <v>191</v>
      </c>
      <c r="BA414" s="86" t="s">
        <v>191</v>
      </c>
      <c r="BB414" s="161"/>
      <c r="BC414" s="643" t="str">
        <f t="shared" si="339"/>
        <v xml:space="preserve">  </v>
      </c>
      <c r="BD414" s="801" t="s">
        <v>191</v>
      </c>
      <c r="BE414" s="141" t="s">
        <v>1177</v>
      </c>
      <c r="BF414" s="85">
        <v>2.8080493110673892</v>
      </c>
      <c r="BG414" s="85"/>
      <c r="BH414" s="161"/>
      <c r="BI414" s="643" t="str">
        <f t="shared" si="340"/>
        <v xml:space="preserve">  </v>
      </c>
      <c r="BJ414" s="141" t="s">
        <v>1177</v>
      </c>
      <c r="BK414" s="199">
        <v>5.4242700599894146E-2</v>
      </c>
      <c r="BL414" s="199"/>
      <c r="BM414" s="141"/>
      <c r="BN414" s="818" t="str">
        <f t="shared" si="341"/>
        <v xml:space="preserve">  </v>
      </c>
      <c r="BO414" s="942" t="str">
        <f t="shared" si="342"/>
        <v xml:space="preserve">  </v>
      </c>
      <c r="BP414" s="825">
        <f t="shared" si="349"/>
        <v>1.9316861846445117</v>
      </c>
      <c r="BQ414" s="7">
        <v>131.49039266991289</v>
      </c>
      <c r="BR414" s="141"/>
      <c r="BS414" s="161"/>
      <c r="BT414" s="818" t="str">
        <f t="shared" si="350"/>
        <v xml:space="preserve">  </v>
      </c>
      <c r="BU414" s="90">
        <v>30.407153304917362</v>
      </c>
      <c r="BV414" s="141"/>
      <c r="BW414" s="161"/>
      <c r="BX414" s="643" t="str">
        <f t="shared" si="351"/>
        <v xml:space="preserve">  </v>
      </c>
      <c r="BY414" s="85">
        <v>1.2305953371561227</v>
      </c>
      <c r="BZ414" s="85"/>
      <c r="CA414" s="197"/>
      <c r="CB414" s="197"/>
      <c r="CC414" s="643" t="str">
        <f t="shared" si="345"/>
        <v xml:space="preserve">  </v>
      </c>
      <c r="CD414" s="199">
        <v>0.27451742136559654</v>
      </c>
      <c r="CE414" s="199"/>
      <c r="CF414" s="197" t="s">
        <v>1132</v>
      </c>
      <c r="CG414" s="818" t="str">
        <f t="shared" si="346"/>
        <v xml:space="preserve">  </v>
      </c>
      <c r="CH414" s="781">
        <f t="shared" si="331"/>
        <v>0.93588231974129821</v>
      </c>
      <c r="CI414" s="6">
        <v>2.624597260454733</v>
      </c>
      <c r="CJ414" s="6"/>
      <c r="CK414" s="6"/>
      <c r="CL414" s="643" t="str">
        <f t="shared" si="347"/>
        <v xml:space="preserve">  </v>
      </c>
      <c r="CM414" s="6">
        <v>0.6410901505045169</v>
      </c>
      <c r="CN414" s="6"/>
      <c r="CO414" s="6" t="s">
        <v>602</v>
      </c>
      <c r="CP414" s="818" t="str">
        <f t="shared" si="348"/>
        <v xml:space="preserve">  </v>
      </c>
      <c r="CQ414" s="154">
        <f t="shared" si="352"/>
        <v>1.9960372823917216</v>
      </c>
      <c r="CR414" s="87">
        <f t="shared" si="353"/>
        <v>2.1083530709888634</v>
      </c>
      <c r="CS414" s="141"/>
    </row>
    <row r="415" spans="1:97" ht="15" x14ac:dyDescent="0.25">
      <c r="A415" s="906" t="s">
        <v>2481</v>
      </c>
      <c r="B415" s="425" t="s">
        <v>1587</v>
      </c>
      <c r="C415" s="219" t="s">
        <v>601</v>
      </c>
      <c r="D415" s="305">
        <v>2</v>
      </c>
      <c r="E415" s="471"/>
      <c r="F415" s="472">
        <v>4</v>
      </c>
      <c r="G415" s="419"/>
      <c r="H415" s="419"/>
      <c r="I415" s="419" t="s">
        <v>672</v>
      </c>
      <c r="J415" s="419"/>
      <c r="K415" s="926" t="s">
        <v>137</v>
      </c>
      <c r="L415" s="413"/>
      <c r="M415" s="219" t="s">
        <v>698</v>
      </c>
      <c r="N415" s="219"/>
      <c r="O415" s="219" t="s">
        <v>1679</v>
      </c>
      <c r="P415" s="332"/>
      <c r="Q415" s="326"/>
      <c r="R415" s="219" t="s">
        <v>1179</v>
      </c>
      <c r="S415" s="9"/>
      <c r="T415" s="239"/>
      <c r="U415" s="492"/>
      <c r="V415" s="136"/>
      <c r="W415" s="9"/>
      <c r="X415" s="8"/>
      <c r="Y415" s="643" t="str">
        <f t="shared" si="335"/>
        <v>&lt;MDL</v>
      </c>
      <c r="Z415" s="239"/>
      <c r="AA415" s="556"/>
      <c r="AB415" s="492"/>
      <c r="AC415" s="535"/>
      <c r="AD415" s="136"/>
      <c r="AE415" s="136"/>
      <c r="AF415" s="643" t="str">
        <f t="shared" si="336"/>
        <v>&lt;MDL</v>
      </c>
      <c r="AG415" s="239"/>
      <c r="AH415" s="138"/>
      <c r="AI415" s="600"/>
      <c r="AJ415" s="138"/>
      <c r="AK415" s="138"/>
      <c r="AL415" s="138"/>
      <c r="AM415" s="643" t="str">
        <f t="shared" si="334"/>
        <v>&lt;MDL</v>
      </c>
      <c r="AN415" s="138"/>
      <c r="AO415" s="138"/>
      <c r="AP415" s="138"/>
      <c r="AQ415" s="535"/>
      <c r="AR415" s="643" t="str">
        <f t="shared" si="337"/>
        <v>&lt;MDL</v>
      </c>
      <c r="AS415" s="535"/>
      <c r="AT415" s="86"/>
      <c r="AU415" s="86"/>
      <c r="AV415" s="86"/>
      <c r="AW415" s="161"/>
      <c r="AX415" s="643" t="str">
        <f t="shared" si="338"/>
        <v>&lt;MDL</v>
      </c>
      <c r="AY415" s="86"/>
      <c r="AZ415" s="86"/>
      <c r="BA415" s="86"/>
      <c r="BB415" s="161"/>
      <c r="BC415" s="643" t="str">
        <f t="shared" si="339"/>
        <v>&lt;MDL</v>
      </c>
      <c r="BD415" s="801"/>
      <c r="BE415" s="141"/>
      <c r="BF415" s="85" t="s">
        <v>960</v>
      </c>
      <c r="BG415" s="85"/>
      <c r="BH415" s="161"/>
      <c r="BI415" s="643" t="str">
        <f t="shared" si="340"/>
        <v xml:space="preserve">  </v>
      </c>
      <c r="BJ415" s="124"/>
      <c r="BK415" s="199"/>
      <c r="BL415" s="199"/>
      <c r="BM415" s="141"/>
      <c r="BN415" s="818" t="str">
        <f t="shared" si="341"/>
        <v>&lt;MDL</v>
      </c>
      <c r="BO415" s="942" t="str">
        <f t="shared" si="342"/>
        <v>&lt;MDL</v>
      </c>
      <c r="BP415" s="825"/>
      <c r="BQ415" s="7"/>
      <c r="BR415" s="141"/>
      <c r="BS415" s="161"/>
      <c r="BT415" s="818"/>
      <c r="BU415" s="818"/>
      <c r="BV415" s="818"/>
      <c r="BW415" s="818"/>
      <c r="BX415" s="818"/>
      <c r="BY415" s="85">
        <v>2.9626355826504573</v>
      </c>
      <c r="BZ415" s="85"/>
      <c r="CA415" s="197"/>
      <c r="CB415" s="197" t="str">
        <f t="shared" si="354"/>
        <v>&lt; MDL</v>
      </c>
      <c r="CC415" s="643" t="str">
        <f t="shared" si="345"/>
        <v xml:space="preserve">  </v>
      </c>
      <c r="CD415" s="199">
        <v>2.2789504481926594E-2</v>
      </c>
      <c r="CE415" s="199"/>
      <c r="CF415" s="197" t="s">
        <v>1033</v>
      </c>
      <c r="CG415" s="818" t="str">
        <f t="shared" si="346"/>
        <v>&lt;MDL</v>
      </c>
      <c r="CH415" s="781"/>
      <c r="CI415" s="6"/>
      <c r="CJ415" s="6"/>
      <c r="CK415" s="6"/>
      <c r="CL415" s="643"/>
      <c r="CM415" s="504"/>
      <c r="CN415" s="6"/>
      <c r="CO415" s="6"/>
      <c r="CP415" s="818"/>
      <c r="CQ415" s="154"/>
      <c r="CR415" s="87"/>
      <c r="CS415" s="141"/>
    </row>
    <row r="416" spans="1:97" ht="34.5" x14ac:dyDescent="0.25">
      <c r="A416" s="906" t="s">
        <v>2482</v>
      </c>
      <c r="B416" s="425" t="s">
        <v>1731</v>
      </c>
      <c r="C416" s="219" t="s">
        <v>599</v>
      </c>
      <c r="D416" s="219">
        <v>9</v>
      </c>
      <c r="E416" s="471">
        <v>1603009</v>
      </c>
      <c r="F416" s="472">
        <v>1</v>
      </c>
      <c r="G416" s="419">
        <v>11452900</v>
      </c>
      <c r="H416" s="419">
        <v>201604061300</v>
      </c>
      <c r="I416" s="419" t="s">
        <v>672</v>
      </c>
      <c r="J416" s="419"/>
      <c r="K416" s="926" t="s">
        <v>2616</v>
      </c>
      <c r="L416" s="413" t="s">
        <v>746</v>
      </c>
      <c r="M416" s="219" t="s">
        <v>1137</v>
      </c>
      <c r="N416" s="219"/>
      <c r="O416" s="219"/>
      <c r="P416" s="332">
        <v>42466</v>
      </c>
      <c r="Q416" s="326">
        <v>0.54166666666666663</v>
      </c>
      <c r="R416" s="219" t="s">
        <v>1589</v>
      </c>
      <c r="S416" s="9"/>
      <c r="T416" s="239">
        <v>123.9</v>
      </c>
      <c r="U416" s="492">
        <v>129</v>
      </c>
      <c r="V416" s="136">
        <v>5.0999999999999943</v>
      </c>
      <c r="W416" s="9">
        <v>176</v>
      </c>
      <c r="X416" s="8">
        <v>28.977272727272698</v>
      </c>
      <c r="Y416" s="643" t="str">
        <f t="shared" si="335"/>
        <v xml:space="preserve">  </v>
      </c>
      <c r="Z416" s="219" t="s">
        <v>1589</v>
      </c>
      <c r="AA416" s="556">
        <v>126.9</v>
      </c>
      <c r="AB416" s="492">
        <v>133.70000000000002</v>
      </c>
      <c r="AC416" s="535">
        <v>6.8000000000000114</v>
      </c>
      <c r="AD416" s="136">
        <v>224</v>
      </c>
      <c r="AE416" s="136">
        <v>30.357142857142907</v>
      </c>
      <c r="AF416" s="643" t="str">
        <f t="shared" si="336"/>
        <v xml:space="preserve">  </v>
      </c>
      <c r="AG416" s="219" t="s">
        <v>1589</v>
      </c>
      <c r="AH416" s="138">
        <v>125.8</v>
      </c>
      <c r="AI416" s="600">
        <v>131.80000000000001</v>
      </c>
      <c r="AJ416" s="138">
        <v>6.0000000000000142</v>
      </c>
      <c r="AK416" s="138">
        <v>210</v>
      </c>
      <c r="AL416" s="138">
        <v>28.57142857142864</v>
      </c>
      <c r="AM416" s="643" t="str">
        <f t="shared" si="334"/>
        <v xml:space="preserve">  </v>
      </c>
      <c r="AN416" s="138">
        <v>29.301948051948084</v>
      </c>
      <c r="AO416" s="138">
        <v>0.93608462619081789</v>
      </c>
      <c r="AP416" s="138">
        <v>3.194615677194145</v>
      </c>
      <c r="AQ416" s="535">
        <v>3</v>
      </c>
      <c r="AR416" s="643" t="str">
        <f t="shared" si="337"/>
        <v xml:space="preserve">  </v>
      </c>
      <c r="AS416" s="535"/>
      <c r="AT416" s="86" t="s">
        <v>191</v>
      </c>
      <c r="AU416" s="86" t="s">
        <v>191</v>
      </c>
      <c r="AV416" s="86" t="s">
        <v>191</v>
      </c>
      <c r="AW416" s="161" t="str">
        <f t="shared" ref="AW416:AW447" si="355">IF(AU416&lt;AW$7,"E, &lt;PRL",IF(AU416&gt;AW$7,"  ",))</f>
        <v xml:space="preserve">  </v>
      </c>
      <c r="AX416" s="643" t="str">
        <f t="shared" si="338"/>
        <v xml:space="preserve">  </v>
      </c>
      <c r="AY416" s="86" t="s">
        <v>191</v>
      </c>
      <c r="AZ416" s="86" t="s">
        <v>191</v>
      </c>
      <c r="BA416" s="86" t="s">
        <v>191</v>
      </c>
      <c r="BB416" s="161"/>
      <c r="BC416" s="643" t="str">
        <f t="shared" si="339"/>
        <v xml:space="preserve">  </v>
      </c>
      <c r="BD416" s="801" t="s">
        <v>191</v>
      </c>
      <c r="BE416" s="247" t="s">
        <v>1589</v>
      </c>
      <c r="BF416" s="85">
        <v>2.8272061456189879</v>
      </c>
      <c r="BG416" s="85">
        <v>3.5112510290708165E-2</v>
      </c>
      <c r="BH416" s="161"/>
      <c r="BI416" s="643" t="str">
        <f t="shared" si="340"/>
        <v xml:space="preserve">  </v>
      </c>
      <c r="BJ416" s="247" t="s">
        <v>1589</v>
      </c>
      <c r="BK416" s="199">
        <v>0.20164293844556208</v>
      </c>
      <c r="BL416" s="199">
        <v>8.1283871499618493E-3</v>
      </c>
      <c r="BM416" s="141"/>
      <c r="BN416" s="818" t="str">
        <f t="shared" si="341"/>
        <v xml:space="preserve">  </v>
      </c>
      <c r="BO416" s="942" t="str">
        <f t="shared" si="342"/>
        <v xml:space="preserve">  </v>
      </c>
      <c r="BP416" s="825">
        <f t="shared" ref="BP416:BP447" si="356">BK416/BF416*100</f>
        <v>7.1322333094820864</v>
      </c>
      <c r="BQ416" s="7">
        <v>195.93843848831085</v>
      </c>
      <c r="BR416" s="141"/>
      <c r="BS416" s="161"/>
      <c r="BT416" s="818" t="str">
        <f t="shared" si="350"/>
        <v xml:space="preserve">  </v>
      </c>
      <c r="BU416" s="90">
        <v>5.6777615698317287</v>
      </c>
      <c r="BV416" s="141"/>
      <c r="BW416" s="161"/>
      <c r="BX416" s="643" t="str">
        <f t="shared" si="351"/>
        <v xml:space="preserve">  </v>
      </c>
      <c r="BY416" s="85">
        <v>16.935685364626643</v>
      </c>
      <c r="BZ416" s="85"/>
      <c r="CA416" s="197"/>
      <c r="CB416" s="197"/>
      <c r="CC416" s="643" t="str">
        <f t="shared" si="345"/>
        <v xml:space="preserve">  </v>
      </c>
      <c r="CD416" s="199">
        <v>0.51411901999759457</v>
      </c>
      <c r="CE416" s="199"/>
      <c r="CF416" s="197"/>
      <c r="CG416" s="818" t="str">
        <f t="shared" si="346"/>
        <v xml:space="preserve">  </v>
      </c>
      <c r="CH416" s="781">
        <f>BY416/BQ416*100</f>
        <v>8.6433705888888053</v>
      </c>
      <c r="CI416" s="6">
        <v>9.203175129281103</v>
      </c>
      <c r="CJ416" s="6"/>
      <c r="CK416" s="6"/>
      <c r="CL416" s="643" t="str">
        <f t="shared" si="347"/>
        <v xml:space="preserve">  </v>
      </c>
      <c r="CM416" s="6">
        <v>0.26294786083660354</v>
      </c>
      <c r="CN416" s="6"/>
      <c r="CO416" s="6"/>
      <c r="CP416" s="818" t="str">
        <f t="shared" si="348"/>
        <v xml:space="preserve">  </v>
      </c>
      <c r="CQ416" s="154">
        <f>CI416/BQ416*100</f>
        <v>4.6969727840462197</v>
      </c>
      <c r="CR416" s="87">
        <f>100*CM416/BU416</f>
        <v>4.6311888514965682</v>
      </c>
      <c r="CS416" s="141"/>
    </row>
    <row r="417" spans="1:97" ht="30" x14ac:dyDescent="0.25">
      <c r="A417" s="906" t="s">
        <v>2483</v>
      </c>
      <c r="B417" s="425" t="s">
        <v>1732</v>
      </c>
      <c r="C417" s="219" t="s">
        <v>599</v>
      </c>
      <c r="D417" s="219">
        <v>7</v>
      </c>
      <c r="E417" s="471">
        <v>1603008</v>
      </c>
      <c r="F417" s="472">
        <v>1</v>
      </c>
      <c r="G417" s="419">
        <v>11452600</v>
      </c>
      <c r="H417" s="419">
        <v>201604071200</v>
      </c>
      <c r="I417" s="419" t="s">
        <v>672</v>
      </c>
      <c r="J417" s="419"/>
      <c r="K417" s="926" t="s">
        <v>2614</v>
      </c>
      <c r="L417" s="413" t="s">
        <v>1694</v>
      </c>
      <c r="M417" s="219" t="s">
        <v>1136</v>
      </c>
      <c r="N417" s="219"/>
      <c r="O417" s="219"/>
      <c r="P417" s="332">
        <v>42467</v>
      </c>
      <c r="Q417" s="326">
        <v>0.5</v>
      </c>
      <c r="R417" s="219" t="s">
        <v>1590</v>
      </c>
      <c r="S417" s="9"/>
      <c r="T417" s="239">
        <v>125.2</v>
      </c>
      <c r="U417" s="492">
        <v>139.19999999999999</v>
      </c>
      <c r="V417" s="136">
        <v>13.999999999999986</v>
      </c>
      <c r="W417" s="9">
        <v>252</v>
      </c>
      <c r="X417" s="8">
        <v>55.5555555555555</v>
      </c>
      <c r="Y417" s="643" t="str">
        <f t="shared" si="335"/>
        <v xml:space="preserve">  </v>
      </c>
      <c r="Z417" s="219" t="s">
        <v>1590</v>
      </c>
      <c r="AA417" s="556">
        <v>125.2</v>
      </c>
      <c r="AB417" s="492">
        <v>137.1</v>
      </c>
      <c r="AC417" s="535">
        <v>11.899999999999991</v>
      </c>
      <c r="AD417" s="136">
        <v>224</v>
      </c>
      <c r="AE417" s="136">
        <v>53.124999999999957</v>
      </c>
      <c r="AF417" s="643" t="str">
        <f t="shared" si="336"/>
        <v xml:space="preserve">  </v>
      </c>
      <c r="AG417" s="219" t="s">
        <v>1590</v>
      </c>
      <c r="AH417" s="138">
        <v>125</v>
      </c>
      <c r="AI417" s="600">
        <v>140.6</v>
      </c>
      <c r="AJ417" s="138">
        <v>15.599999999999994</v>
      </c>
      <c r="AK417" s="138">
        <v>270</v>
      </c>
      <c r="AL417" s="138">
        <v>57.77777777777775</v>
      </c>
      <c r="AM417" s="643" t="str">
        <f t="shared" si="334"/>
        <v xml:space="preserve">  </v>
      </c>
      <c r="AN417" s="138">
        <v>55.486111111111065</v>
      </c>
      <c r="AO417" s="138">
        <v>2.3271661222383462</v>
      </c>
      <c r="AP417" s="138">
        <v>4.1941416971504646</v>
      </c>
      <c r="AQ417" s="535">
        <v>3</v>
      </c>
      <c r="AR417" s="643" t="str">
        <f t="shared" si="337"/>
        <v xml:space="preserve">  </v>
      </c>
      <c r="AS417" s="535"/>
      <c r="AT417" s="86" t="s">
        <v>191</v>
      </c>
      <c r="AU417" s="86" t="s">
        <v>191</v>
      </c>
      <c r="AV417" s="86" t="s">
        <v>191</v>
      </c>
      <c r="AW417" s="161" t="str">
        <f t="shared" si="355"/>
        <v xml:space="preserve">  </v>
      </c>
      <c r="AX417" s="643" t="str">
        <f t="shared" si="338"/>
        <v xml:space="preserve">  </v>
      </c>
      <c r="AY417" s="86" t="s">
        <v>191</v>
      </c>
      <c r="AZ417" s="86" t="s">
        <v>191</v>
      </c>
      <c r="BA417" s="86" t="s">
        <v>191</v>
      </c>
      <c r="BB417" s="161"/>
      <c r="BC417" s="643" t="str">
        <f t="shared" si="339"/>
        <v xml:space="preserve">  </v>
      </c>
      <c r="BD417" s="801" t="s">
        <v>191</v>
      </c>
      <c r="BE417" s="247" t="s">
        <v>1590</v>
      </c>
      <c r="BF417" s="85">
        <v>1.1344673033230472</v>
      </c>
      <c r="BG417" s="85"/>
      <c r="BH417" s="161"/>
      <c r="BI417" s="643" t="str">
        <f t="shared" si="340"/>
        <v xml:space="preserve">  </v>
      </c>
      <c r="BJ417" s="247" t="s">
        <v>1590</v>
      </c>
      <c r="BK417" s="199">
        <v>5.8869773746820987E-2</v>
      </c>
      <c r="BL417" s="199"/>
      <c r="BM417" s="141"/>
      <c r="BN417" s="818" t="str">
        <f t="shared" si="341"/>
        <v xml:space="preserve">  </v>
      </c>
      <c r="BO417" s="942" t="str">
        <f t="shared" si="342"/>
        <v xml:space="preserve">  </v>
      </c>
      <c r="BP417" s="825">
        <f t="shared" si="356"/>
        <v>5.1891996864415066</v>
      </c>
      <c r="BQ417" s="7">
        <v>148.99293753585715</v>
      </c>
      <c r="BR417" s="141"/>
      <c r="BS417" s="161"/>
      <c r="BT417" s="818" t="str">
        <f t="shared" si="350"/>
        <v xml:space="preserve">  </v>
      </c>
      <c r="BU417" s="90">
        <v>8.2773854186587226</v>
      </c>
      <c r="BV417" s="141"/>
      <c r="BW417" s="161"/>
      <c r="BX417" s="643" t="str">
        <f t="shared" si="351"/>
        <v xml:space="preserve">  </v>
      </c>
      <c r="BY417" s="85">
        <v>8.9298490061332885</v>
      </c>
      <c r="BZ417" s="85"/>
      <c r="CA417" s="197"/>
      <c r="CB417" s="197"/>
      <c r="CC417" s="643" t="str">
        <f t="shared" si="345"/>
        <v xml:space="preserve">  </v>
      </c>
      <c r="CD417" s="199">
        <v>0.47439822845083068</v>
      </c>
      <c r="CE417" s="199"/>
      <c r="CF417" s="197"/>
      <c r="CG417" s="818" t="str">
        <f t="shared" si="346"/>
        <v xml:space="preserve">  </v>
      </c>
      <c r="CH417" s="781">
        <f>BY417/BQ417*100</f>
        <v>5.9934713375150421</v>
      </c>
      <c r="CI417" s="6">
        <v>5.6146691770150117</v>
      </c>
      <c r="CJ417" s="6"/>
      <c r="CK417" s="6"/>
      <c r="CL417" s="643" t="str">
        <f t="shared" si="347"/>
        <v xml:space="preserve">  </v>
      </c>
      <c r="CM417" s="6">
        <v>0.32440310800531164</v>
      </c>
      <c r="CN417" s="6"/>
      <c r="CO417" s="6"/>
      <c r="CP417" s="818" t="str">
        <f t="shared" si="348"/>
        <v xml:space="preserve">  </v>
      </c>
      <c r="CQ417" s="154">
        <f>CI417/BQ417*100</f>
        <v>3.768412966328532</v>
      </c>
      <c r="CR417" s="87">
        <f>100*CM417/BU417</f>
        <v>3.9191494849816757</v>
      </c>
      <c r="CS417" s="141"/>
    </row>
    <row r="418" spans="1:97" ht="30" x14ac:dyDescent="0.25">
      <c r="A418" s="906" t="s">
        <v>2484</v>
      </c>
      <c r="B418" s="421" t="s">
        <v>1733</v>
      </c>
      <c r="C418" s="310" t="s">
        <v>600</v>
      </c>
      <c r="D418" s="310">
        <v>7</v>
      </c>
      <c r="E418" s="478">
        <v>1600737</v>
      </c>
      <c r="F418" s="472">
        <v>4</v>
      </c>
      <c r="G418" s="309">
        <v>11452600</v>
      </c>
      <c r="H418" s="309">
        <v>201604071201</v>
      </c>
      <c r="I418" s="419" t="s">
        <v>672</v>
      </c>
      <c r="J418" s="309"/>
      <c r="K418" s="926" t="s">
        <v>2614</v>
      </c>
      <c r="L418" s="469" t="s">
        <v>1694</v>
      </c>
      <c r="M418" s="310" t="s">
        <v>1136</v>
      </c>
      <c r="N418" s="310"/>
      <c r="O418" s="310" t="s">
        <v>45</v>
      </c>
      <c r="P418" s="402">
        <v>42467</v>
      </c>
      <c r="Q418" s="327">
        <v>0.50069444444444444</v>
      </c>
      <c r="R418" s="310" t="s">
        <v>1591</v>
      </c>
      <c r="S418" s="352"/>
      <c r="T418" s="370">
        <v>125.1</v>
      </c>
      <c r="U418" s="494">
        <v>132.70000000000002</v>
      </c>
      <c r="V418" s="311">
        <v>7.6000000000000227</v>
      </c>
      <c r="W418" s="352">
        <v>176</v>
      </c>
      <c r="X418" s="315">
        <v>43.181818181818315</v>
      </c>
      <c r="Y418" s="643" t="str">
        <f t="shared" si="335"/>
        <v xml:space="preserve">  </v>
      </c>
      <c r="Z418" s="310" t="s">
        <v>1591</v>
      </c>
      <c r="AA418" s="557">
        <v>125.1</v>
      </c>
      <c r="AB418" s="494">
        <v>130.5</v>
      </c>
      <c r="AC418" s="536">
        <v>5.4000000000000057</v>
      </c>
      <c r="AD418" s="311">
        <v>116</v>
      </c>
      <c r="AE418" s="311">
        <v>46.551724137931082</v>
      </c>
      <c r="AF418" s="643" t="str">
        <f t="shared" si="336"/>
        <v xml:space="preserve">  </v>
      </c>
      <c r="AG418" s="310" t="s">
        <v>1591</v>
      </c>
      <c r="AH418" s="317">
        <v>125.4</v>
      </c>
      <c r="AI418" s="601">
        <v>130.6</v>
      </c>
      <c r="AJ418" s="317">
        <v>5.1999999999999886</v>
      </c>
      <c r="AK418" s="317">
        <v>116</v>
      </c>
      <c r="AL418" s="317">
        <v>44.827586206896449</v>
      </c>
      <c r="AM418" s="643" t="str">
        <f t="shared" si="334"/>
        <v xml:space="preserve">  </v>
      </c>
      <c r="AN418" s="317">
        <v>44.853709508881956</v>
      </c>
      <c r="AO418" s="317">
        <v>1.6851048508745812</v>
      </c>
      <c r="AP418" s="317">
        <v>3.7568907216935892</v>
      </c>
      <c r="AQ418" s="536">
        <v>3</v>
      </c>
      <c r="AR418" s="643" t="str">
        <f t="shared" si="337"/>
        <v xml:space="preserve">  </v>
      </c>
      <c r="AS418" s="536"/>
      <c r="AT418" s="272" t="s">
        <v>191</v>
      </c>
      <c r="AU418" s="272" t="s">
        <v>191</v>
      </c>
      <c r="AV418" s="272" t="s">
        <v>191</v>
      </c>
      <c r="AW418" s="161" t="str">
        <f t="shared" si="355"/>
        <v xml:space="preserve">  </v>
      </c>
      <c r="AX418" s="643" t="str">
        <f t="shared" si="338"/>
        <v xml:space="preserve">  </v>
      </c>
      <c r="AY418" s="272" t="s">
        <v>191</v>
      </c>
      <c r="AZ418" s="272" t="s">
        <v>191</v>
      </c>
      <c r="BA418" s="272" t="s">
        <v>191</v>
      </c>
      <c r="BB418" s="161"/>
      <c r="BC418" s="643" t="str">
        <f t="shared" si="339"/>
        <v xml:space="preserve">  </v>
      </c>
      <c r="BD418" s="802" t="s">
        <v>191</v>
      </c>
      <c r="BE418" s="195" t="s">
        <v>1591</v>
      </c>
      <c r="BF418" s="312">
        <v>1.1440405713531678</v>
      </c>
      <c r="BG418" s="312"/>
      <c r="BH418" s="161"/>
      <c r="BI418" s="643" t="str">
        <f t="shared" si="340"/>
        <v xml:space="preserve">  </v>
      </c>
      <c r="BJ418" s="195" t="s">
        <v>1591</v>
      </c>
      <c r="BK418" s="313">
        <v>5.2909552627667299E-2</v>
      </c>
      <c r="BL418" s="313"/>
      <c r="BM418" s="195"/>
      <c r="BN418" s="818" t="str">
        <f t="shared" si="341"/>
        <v xml:space="preserve">  </v>
      </c>
      <c r="BO418" s="942" t="str">
        <f t="shared" si="342"/>
        <v xml:space="preserve">  </v>
      </c>
      <c r="BP418" s="846">
        <f t="shared" si="356"/>
        <v>4.6247968780587945</v>
      </c>
      <c r="BQ418" s="7">
        <v>156.77959944388485</v>
      </c>
      <c r="BR418" s="141"/>
      <c r="BS418" s="161"/>
      <c r="BT418" s="818" t="str">
        <f t="shared" si="350"/>
        <v xml:space="preserve">  </v>
      </c>
      <c r="BU418" s="90">
        <v>6.7700281578041386</v>
      </c>
      <c r="BV418" s="141"/>
      <c r="BW418" s="161"/>
      <c r="BX418" s="643" t="str">
        <f t="shared" si="351"/>
        <v xml:space="preserve">  </v>
      </c>
      <c r="BY418" s="85">
        <v>12.128625189221502</v>
      </c>
      <c r="BZ418" s="312"/>
      <c r="CA418" s="196"/>
      <c r="CB418" s="196"/>
      <c r="CC418" s="643" t="str">
        <f t="shared" si="345"/>
        <v xml:space="preserve">  </v>
      </c>
      <c r="CD418" s="313">
        <v>0.56460841398100259</v>
      </c>
      <c r="CE418" s="313"/>
      <c r="CF418" s="196"/>
      <c r="CG418" s="818" t="str">
        <f t="shared" si="346"/>
        <v xml:space="preserve">  </v>
      </c>
      <c r="CH418" s="781">
        <f>BY418/BQ418*100</f>
        <v>7.7360991048855343</v>
      </c>
      <c r="CI418" s="316">
        <v>5.4926111514277398</v>
      </c>
      <c r="CJ418" s="316"/>
      <c r="CK418" s="316"/>
      <c r="CL418" s="643" t="str">
        <f t="shared" si="347"/>
        <v xml:space="preserve">  </v>
      </c>
      <c r="CM418" s="316">
        <v>0.24622049989158773</v>
      </c>
      <c r="CN418" s="316"/>
      <c r="CO418" s="316"/>
      <c r="CP418" s="818" t="str">
        <f t="shared" si="348"/>
        <v xml:space="preserve">  </v>
      </c>
      <c r="CQ418" s="154">
        <f>CI418/BQ418*100</f>
        <v>3.5033965968216902</v>
      </c>
      <c r="CR418" s="87">
        <f>100*CM418/BU418</f>
        <v>3.6369198790961814</v>
      </c>
      <c r="CS418" s="195"/>
    </row>
    <row r="419" spans="1:97" ht="15" x14ac:dyDescent="0.25">
      <c r="A419" s="906" t="s">
        <v>2485</v>
      </c>
      <c r="B419" s="425" t="s">
        <v>1734</v>
      </c>
      <c r="C419" s="219" t="s">
        <v>599</v>
      </c>
      <c r="D419" s="219">
        <v>9</v>
      </c>
      <c r="E419" s="471">
        <v>1603007</v>
      </c>
      <c r="F419" s="472">
        <v>1</v>
      </c>
      <c r="G419" s="419">
        <v>11451800</v>
      </c>
      <c r="H419" s="419">
        <v>201604071210</v>
      </c>
      <c r="I419" s="419" t="s">
        <v>672</v>
      </c>
      <c r="J419" s="419"/>
      <c r="K419" s="926" t="s">
        <v>1691</v>
      </c>
      <c r="L419" s="413" t="s">
        <v>1692</v>
      </c>
      <c r="M419" s="219" t="s">
        <v>1055</v>
      </c>
      <c r="N419" s="219"/>
      <c r="O419" s="219"/>
      <c r="P419" s="332">
        <v>42467</v>
      </c>
      <c r="Q419" s="326">
        <v>0.50694444444444442</v>
      </c>
      <c r="R419" s="219" t="s">
        <v>1592</v>
      </c>
      <c r="S419" s="9"/>
      <c r="T419" s="239">
        <v>124.4</v>
      </c>
      <c r="U419" s="492">
        <v>128.70000000000002</v>
      </c>
      <c r="V419" s="136">
        <v>4.3000000000000114</v>
      </c>
      <c r="W419" s="9">
        <v>144</v>
      </c>
      <c r="X419" s="8">
        <v>29.861111111111192</v>
      </c>
      <c r="Y419" s="643" t="str">
        <f t="shared" si="335"/>
        <v xml:space="preserve">  </v>
      </c>
      <c r="Z419" s="219" t="s">
        <v>1592</v>
      </c>
      <c r="AA419" s="556">
        <v>126.9</v>
      </c>
      <c r="AB419" s="492">
        <v>130.30000000000001</v>
      </c>
      <c r="AC419" s="535">
        <v>3.4000000000000057</v>
      </c>
      <c r="AD419" s="136">
        <v>122</v>
      </c>
      <c r="AE419" s="136">
        <v>27.868852459016441</v>
      </c>
      <c r="AF419" s="643" t="str">
        <f t="shared" si="336"/>
        <v xml:space="preserve">  </v>
      </c>
      <c r="AG419" s="219" t="s">
        <v>1592</v>
      </c>
      <c r="AH419" s="138">
        <v>123.4</v>
      </c>
      <c r="AI419" s="600">
        <v>127.6</v>
      </c>
      <c r="AJ419" s="138">
        <v>4.1999999999999886</v>
      </c>
      <c r="AK419" s="138">
        <v>136</v>
      </c>
      <c r="AL419" s="138">
        <v>30.882352941176386</v>
      </c>
      <c r="AM419" s="643" t="str">
        <f t="shared" si="334"/>
        <v xml:space="preserve">  </v>
      </c>
      <c r="AN419" s="138">
        <v>29.537438837101337</v>
      </c>
      <c r="AO419" s="138">
        <v>1.5326020666554598</v>
      </c>
      <c r="AP419" s="138">
        <v>5.1886762258154615</v>
      </c>
      <c r="AQ419" s="535">
        <v>3</v>
      </c>
      <c r="AR419" s="643" t="str">
        <f t="shared" si="337"/>
        <v xml:space="preserve">  </v>
      </c>
      <c r="AS419" s="535"/>
      <c r="AT419" s="86" t="s">
        <v>191</v>
      </c>
      <c r="AU419" s="86" t="s">
        <v>191</v>
      </c>
      <c r="AV419" s="86" t="s">
        <v>191</v>
      </c>
      <c r="AW419" s="161" t="str">
        <f t="shared" si="355"/>
        <v xml:space="preserve">  </v>
      </c>
      <c r="AX419" s="643" t="str">
        <f t="shared" si="338"/>
        <v xml:space="preserve">  </v>
      </c>
      <c r="AY419" s="86" t="s">
        <v>191</v>
      </c>
      <c r="AZ419" s="86" t="s">
        <v>191</v>
      </c>
      <c r="BA419" s="86" t="s">
        <v>191</v>
      </c>
      <c r="BB419" s="161"/>
      <c r="BC419" s="643" t="str">
        <f t="shared" si="339"/>
        <v xml:space="preserve">  </v>
      </c>
      <c r="BD419" s="801" t="s">
        <v>191</v>
      </c>
      <c r="BE419" s="247" t="s">
        <v>1592</v>
      </c>
      <c r="BF419" s="85">
        <v>1.4095445909924051</v>
      </c>
      <c r="BG419" s="85"/>
      <c r="BH419" s="161"/>
      <c r="BI419" s="643" t="str">
        <f t="shared" si="340"/>
        <v xml:space="preserve">  </v>
      </c>
      <c r="BJ419" s="247" t="s">
        <v>1592</v>
      </c>
      <c r="BK419" s="199">
        <v>5.6724619961593038E-2</v>
      </c>
      <c r="BL419" s="199"/>
      <c r="BM419" s="141"/>
      <c r="BN419" s="818" t="str">
        <f t="shared" si="341"/>
        <v xml:space="preserve">  </v>
      </c>
      <c r="BO419" s="942" t="str">
        <f t="shared" si="342"/>
        <v xml:space="preserve">  </v>
      </c>
      <c r="BP419" s="825">
        <f t="shared" si="356"/>
        <v>4.0243224885603261</v>
      </c>
      <c r="BQ419" s="7">
        <v>114.79586489062167</v>
      </c>
      <c r="BR419" s="141"/>
      <c r="BS419" s="161"/>
      <c r="BT419" s="818" t="str">
        <f t="shared" si="350"/>
        <v xml:space="preserve">  </v>
      </c>
      <c r="BU419" s="90">
        <v>3.4279320765949617</v>
      </c>
      <c r="BV419" s="141"/>
      <c r="BW419" s="161"/>
      <c r="BX419" s="643" t="str">
        <f t="shared" si="351"/>
        <v xml:space="preserve">  </v>
      </c>
      <c r="BY419" s="85">
        <v>14.294314630493879</v>
      </c>
      <c r="BZ419" s="85"/>
      <c r="CA419" s="197"/>
      <c r="CB419" s="197"/>
      <c r="CC419" s="643" t="str">
        <f t="shared" si="345"/>
        <v xml:space="preserve">  </v>
      </c>
      <c r="CD419" s="199">
        <v>0.39836614543999171</v>
      </c>
      <c r="CE419" s="199"/>
      <c r="CF419" s="197"/>
      <c r="CG419" s="818" t="str">
        <f t="shared" si="346"/>
        <v xml:space="preserve">  </v>
      </c>
      <c r="CH419" s="781">
        <f>BY419/BQ419*100</f>
        <v>12.451942100975158</v>
      </c>
      <c r="CI419" s="6">
        <v>7.2537340920442555</v>
      </c>
      <c r="CJ419" s="6"/>
      <c r="CK419" s="6"/>
      <c r="CL419" s="643" t="str">
        <f t="shared" si="347"/>
        <v xml:space="preserve">  </v>
      </c>
      <c r="CM419" s="6">
        <v>0.22401237637195431</v>
      </c>
      <c r="CN419" s="6"/>
      <c r="CO419" s="6"/>
      <c r="CP419" s="818" t="str">
        <f t="shared" si="348"/>
        <v xml:space="preserve">  </v>
      </c>
      <c r="CQ419" s="154">
        <f>CI419/BQ419*100</f>
        <v>6.3188113081909929</v>
      </c>
      <c r="CR419" s="87">
        <f>100*CM419/BU419</f>
        <v>6.534912926118146</v>
      </c>
      <c r="CS419" s="141"/>
    </row>
    <row r="420" spans="1:97" ht="30" x14ac:dyDescent="0.25">
      <c r="A420" s="906" t="s">
        <v>2486</v>
      </c>
      <c r="B420" s="31" t="s">
        <v>1882</v>
      </c>
      <c r="C420" s="219" t="s">
        <v>601</v>
      </c>
      <c r="D420" s="305">
        <v>2</v>
      </c>
      <c r="E420" s="471">
        <v>1700143</v>
      </c>
      <c r="F420" s="472">
        <v>4</v>
      </c>
      <c r="G420" s="419">
        <v>88888823</v>
      </c>
      <c r="H420" s="419">
        <v>201611181617</v>
      </c>
      <c r="I420" s="419" t="s">
        <v>672</v>
      </c>
      <c r="J420" s="419"/>
      <c r="K420" s="926" t="s">
        <v>1770</v>
      </c>
      <c r="L420" s="413" t="s">
        <v>1771</v>
      </c>
      <c r="M420" s="219"/>
      <c r="N420" s="219"/>
      <c r="O420" s="219" t="s">
        <v>47</v>
      </c>
      <c r="P420" s="332">
        <v>42692</v>
      </c>
      <c r="Q420" s="326">
        <v>0.67847222222222225</v>
      </c>
      <c r="R420" s="219" t="s">
        <v>1772</v>
      </c>
      <c r="S420" s="535" t="s">
        <v>1772</v>
      </c>
      <c r="T420" s="525">
        <v>130</v>
      </c>
      <c r="U420" s="526">
        <v>129.6</v>
      </c>
      <c r="V420" s="527">
        <v>-0.40000000000000568</v>
      </c>
      <c r="W420" s="9">
        <v>126</v>
      </c>
      <c r="X420" s="238">
        <v>-3.1746031746032197</v>
      </c>
      <c r="Y420" s="643" t="str">
        <f t="shared" si="335"/>
        <v>&lt;MDL</v>
      </c>
      <c r="Z420" s="535" t="s">
        <v>1772</v>
      </c>
      <c r="AA420" s="7">
        <v>129.1</v>
      </c>
      <c r="AB420" s="7">
        <v>128.80000000000001</v>
      </c>
      <c r="AC420" s="7">
        <v>-0.29999999999998295</v>
      </c>
      <c r="AD420" s="7">
        <v>124</v>
      </c>
      <c r="AE420" s="7">
        <v>-2.4193548387095398</v>
      </c>
      <c r="AF420" s="643" t="str">
        <f t="shared" si="336"/>
        <v>&lt;MDL</v>
      </c>
      <c r="AG420" s="535" t="s">
        <v>1772</v>
      </c>
      <c r="AH420" s="138">
        <v>128.9</v>
      </c>
      <c r="AI420" s="600">
        <v>128.80000000000001</v>
      </c>
      <c r="AJ420" s="138">
        <v>-9.9999999999994316E-2</v>
      </c>
      <c r="AK420" s="138">
        <v>132</v>
      </c>
      <c r="AL420" s="138">
        <v>-0.75757575757571449</v>
      </c>
      <c r="AM420" s="643" t="str">
        <f t="shared" si="334"/>
        <v>&lt;MDL</v>
      </c>
      <c r="AN420" s="138">
        <v>-2.1171779236294914</v>
      </c>
      <c r="AO420" s="138">
        <v>1.2365227655288578</v>
      </c>
      <c r="AP420" s="138">
        <v>-58.404291473485557</v>
      </c>
      <c r="AQ420" s="535">
        <v>3</v>
      </c>
      <c r="AR420" s="643" t="str">
        <f t="shared" si="337"/>
        <v>&lt;MDL</v>
      </c>
      <c r="AS420" s="31" t="s">
        <v>1863</v>
      </c>
      <c r="AT420" s="86" t="s">
        <v>191</v>
      </c>
      <c r="AU420" s="86" t="s">
        <v>191</v>
      </c>
      <c r="AV420" s="86" t="s">
        <v>191</v>
      </c>
      <c r="AW420" s="161" t="str">
        <f t="shared" si="355"/>
        <v xml:space="preserve">  </v>
      </c>
      <c r="AX420" s="643" t="str">
        <f t="shared" si="338"/>
        <v xml:space="preserve">  </v>
      </c>
      <c r="AY420" s="86" t="s">
        <v>191</v>
      </c>
      <c r="AZ420" s="86" t="s">
        <v>191</v>
      </c>
      <c r="BA420" s="86" t="s">
        <v>191</v>
      </c>
      <c r="BB420" s="161"/>
      <c r="BC420" s="643" t="str">
        <f t="shared" si="339"/>
        <v xml:space="preserve">  </v>
      </c>
      <c r="BD420" s="801" t="s">
        <v>191</v>
      </c>
      <c r="BE420" s="247" t="s">
        <v>1772</v>
      </c>
      <c r="BF420" s="198">
        <v>0.3031276833150427</v>
      </c>
      <c r="BG420" s="198"/>
      <c r="BH420" s="247"/>
      <c r="BI420" s="643" t="str">
        <f t="shared" si="340"/>
        <v>E, &lt;RL</v>
      </c>
      <c r="BJ420" s="219" t="s">
        <v>1772</v>
      </c>
      <c r="BK420" s="199">
        <v>5.7608360550963735E-4</v>
      </c>
      <c r="BL420" s="199"/>
      <c r="BM420" s="141" t="s">
        <v>88</v>
      </c>
      <c r="BN420" s="818" t="str">
        <f t="shared" si="341"/>
        <v>&lt;MDL</v>
      </c>
      <c r="BO420" s="942" t="str">
        <f t="shared" si="342"/>
        <v>&lt;MDL</v>
      </c>
      <c r="BP420" s="825">
        <f t="shared" si="356"/>
        <v>0.19004651743104231</v>
      </c>
      <c r="BQ420" s="247"/>
      <c r="BR420" s="141"/>
      <c r="BS420" s="247" t="s">
        <v>1033</v>
      </c>
      <c r="BT420" s="818" t="str">
        <f t="shared" si="350"/>
        <v>&lt;MDL</v>
      </c>
      <c r="BU420" s="858">
        <v>0.36221613308857387</v>
      </c>
      <c r="BV420" s="247"/>
      <c r="BW420" s="247" t="s">
        <v>1033</v>
      </c>
      <c r="BX420" s="643" t="str">
        <f t="shared" si="351"/>
        <v>&lt;MDL</v>
      </c>
      <c r="BY420" s="882">
        <v>5.6139085516865119</v>
      </c>
      <c r="BZ420" s="85"/>
      <c r="CA420" s="197"/>
      <c r="CB420" s="197" t="s">
        <v>88</v>
      </c>
      <c r="CC420" s="643" t="s">
        <v>88</v>
      </c>
      <c r="CD420" s="199">
        <v>4.5273456061988002E-2</v>
      </c>
      <c r="CE420" s="199"/>
      <c r="CF420" s="197" t="s">
        <v>88</v>
      </c>
      <c r="CG420" s="818" t="str">
        <f t="shared" si="346"/>
        <v>&lt;MDL</v>
      </c>
      <c r="CH420" s="781"/>
      <c r="CI420" s="141">
        <v>0</v>
      </c>
      <c r="CJ420" s="141"/>
      <c r="CK420" s="141" t="s">
        <v>88</v>
      </c>
      <c r="CL420" s="643" t="str">
        <f t="shared" si="347"/>
        <v>&lt;MDL</v>
      </c>
      <c r="CM420" s="141">
        <v>0</v>
      </c>
      <c r="CN420" s="141"/>
      <c r="CO420" s="247" t="s">
        <v>88</v>
      </c>
      <c r="CP420" s="818" t="str">
        <f t="shared" si="348"/>
        <v>&lt;MDL</v>
      </c>
      <c r="CQ420" s="247" t="s">
        <v>88</v>
      </c>
      <c r="CR420" s="247" t="s">
        <v>88</v>
      </c>
      <c r="CS420" s="141"/>
    </row>
    <row r="421" spans="1:97" ht="15" x14ac:dyDescent="0.25">
      <c r="A421" s="906" t="s">
        <v>2487</v>
      </c>
      <c r="B421" s="31" t="s">
        <v>1883</v>
      </c>
      <c r="C421" s="219" t="s">
        <v>599</v>
      </c>
      <c r="D421" s="219">
        <v>9</v>
      </c>
      <c r="E421" s="471">
        <v>1700581</v>
      </c>
      <c r="F421" s="472">
        <v>1</v>
      </c>
      <c r="G421" s="419">
        <v>11451800</v>
      </c>
      <c r="H421" s="419">
        <v>201611201230</v>
      </c>
      <c r="I421" s="419" t="s">
        <v>672</v>
      </c>
      <c r="J421" s="419"/>
      <c r="K421" s="926" t="s">
        <v>1691</v>
      </c>
      <c r="L421" s="413" t="s">
        <v>1692</v>
      </c>
      <c r="M421" s="219"/>
      <c r="N421" s="219"/>
      <c r="O421" s="219"/>
      <c r="P421" s="332">
        <v>42694</v>
      </c>
      <c r="Q421" s="326">
        <v>0.52083333333333337</v>
      </c>
      <c r="R421" s="219" t="s">
        <v>1735</v>
      </c>
      <c r="S421" s="535" t="s">
        <v>1735</v>
      </c>
      <c r="T421" s="239">
        <v>124.4</v>
      </c>
      <c r="U421" s="492">
        <v>131.70000000000002</v>
      </c>
      <c r="V421" s="136">
        <v>7.3000000000000114</v>
      </c>
      <c r="W421" s="9">
        <v>270</v>
      </c>
      <c r="X421" s="8">
        <v>27.037037037037077</v>
      </c>
      <c r="Y421" s="643" t="str">
        <f t="shared" si="335"/>
        <v xml:space="preserve">  </v>
      </c>
      <c r="Z421" s="535" t="s">
        <v>1735</v>
      </c>
      <c r="AA421" s="7">
        <v>126</v>
      </c>
      <c r="AB421" s="7">
        <v>132.20000000000002</v>
      </c>
      <c r="AC421" s="7">
        <v>6.2000000000000171</v>
      </c>
      <c r="AD421" s="7">
        <v>250</v>
      </c>
      <c r="AE421" s="7">
        <v>24.800000000000068</v>
      </c>
      <c r="AF421" s="643" t="str">
        <f t="shared" si="336"/>
        <v xml:space="preserve">  </v>
      </c>
      <c r="AG421" s="535" t="s">
        <v>1735</v>
      </c>
      <c r="AH421" s="138">
        <v>124.9</v>
      </c>
      <c r="AI421" s="600">
        <v>131.89999999999998</v>
      </c>
      <c r="AJ421" s="138">
        <v>6.9999999999999716</v>
      </c>
      <c r="AK421" s="138">
        <v>258</v>
      </c>
      <c r="AL421" s="138">
        <v>27.131782945736322</v>
      </c>
      <c r="AM421" s="643" t="str">
        <f t="shared" si="334"/>
        <v xml:space="preserve">  </v>
      </c>
      <c r="AN421" s="138">
        <v>26.322939994257823</v>
      </c>
      <c r="AO421" s="138">
        <v>1.3197552297248789</v>
      </c>
      <c r="AP421" s="138">
        <v>5.0137075494332128</v>
      </c>
      <c r="AQ421" s="535">
        <v>3</v>
      </c>
      <c r="AR421" s="643" t="str">
        <f t="shared" si="337"/>
        <v xml:space="preserve">  </v>
      </c>
      <c r="AS421" s="535"/>
      <c r="AT421" s="86" t="s">
        <v>191</v>
      </c>
      <c r="AU421" s="86" t="s">
        <v>191</v>
      </c>
      <c r="AV421" s="86" t="s">
        <v>191</v>
      </c>
      <c r="AW421" s="161" t="str">
        <f t="shared" si="355"/>
        <v xml:space="preserve">  </v>
      </c>
      <c r="AX421" s="643" t="str">
        <f t="shared" si="338"/>
        <v xml:space="preserve">  </v>
      </c>
      <c r="AY421" s="86" t="s">
        <v>191</v>
      </c>
      <c r="AZ421" s="86" t="s">
        <v>191</v>
      </c>
      <c r="BA421" s="86" t="s">
        <v>191</v>
      </c>
      <c r="BB421" s="161"/>
      <c r="BC421" s="643" t="str">
        <f t="shared" si="339"/>
        <v xml:space="preserve">  </v>
      </c>
      <c r="BD421" s="801" t="s">
        <v>191</v>
      </c>
      <c r="BE421" s="247" t="s">
        <v>1735</v>
      </c>
      <c r="BF421" s="198">
        <v>1.3904090780090761</v>
      </c>
      <c r="BG421" s="198"/>
      <c r="BH421" s="247"/>
      <c r="BI421" s="643" t="str">
        <f t="shared" si="340"/>
        <v xml:space="preserve">  </v>
      </c>
      <c r="BJ421" s="219" t="s">
        <v>1735</v>
      </c>
      <c r="BK421" s="199">
        <v>4.135364931458662E-2</v>
      </c>
      <c r="BL421" s="199"/>
      <c r="BM421" s="141"/>
      <c r="BN421" s="818" t="str">
        <f t="shared" si="341"/>
        <v xml:space="preserve">  </v>
      </c>
      <c r="BO421" s="942" t="str">
        <f t="shared" si="342"/>
        <v xml:space="preserve">  </v>
      </c>
      <c r="BP421" s="825">
        <f t="shared" si="356"/>
        <v>2.9742073731135892</v>
      </c>
      <c r="BQ421" s="604">
        <v>108.88481802957122</v>
      </c>
      <c r="BR421" s="141"/>
      <c r="BS421" s="247"/>
      <c r="BT421" s="818" t="str">
        <f t="shared" si="350"/>
        <v xml:space="preserve">  </v>
      </c>
      <c r="BU421" s="154">
        <v>2.9439228578365597</v>
      </c>
      <c r="BV421" s="247"/>
      <c r="BW421" s="247"/>
      <c r="BX421" s="643" t="str">
        <f t="shared" si="351"/>
        <v>E, &lt;RL</v>
      </c>
      <c r="BY421" s="85">
        <v>5.2030688310045807</v>
      </c>
      <c r="BZ421" s="85"/>
      <c r="CA421" s="197"/>
      <c r="CB421" s="197"/>
      <c r="CC421" s="643" t="str">
        <f t="shared" si="345"/>
        <v xml:space="preserve">  </v>
      </c>
      <c r="CD421" s="199">
        <v>0.12903610700891383</v>
      </c>
      <c r="CE421" s="199"/>
      <c r="CF421" s="197"/>
      <c r="CG421" s="818" t="str">
        <f t="shared" si="346"/>
        <v>E, &lt;RL</v>
      </c>
      <c r="CH421" s="781">
        <f t="shared" ref="CH421:CH452" si="357">BY421/BQ421*100</f>
        <v>4.7785071648753803</v>
      </c>
      <c r="CI421" s="198">
        <v>5.3072924702228867</v>
      </c>
      <c r="CJ421" s="141"/>
      <c r="CK421" s="141" t="s">
        <v>1983</v>
      </c>
      <c r="CL421" s="643" t="str">
        <f t="shared" si="347"/>
        <v xml:space="preserve">  </v>
      </c>
      <c r="CM421" s="85">
        <v>0.1439963073316281</v>
      </c>
      <c r="CN421" s="141"/>
      <c r="CO421" s="247" t="s">
        <v>1983</v>
      </c>
      <c r="CP421" s="818" t="str">
        <f t="shared" si="348"/>
        <v>E, &lt;RL</v>
      </c>
      <c r="CQ421" s="154">
        <f>CI421/BQ421*100</f>
        <v>4.8742263304159801</v>
      </c>
      <c r="CR421" s="87">
        <f t="shared" ref="CR421:CR452" si="358">100*CM421/BU421</f>
        <v>4.8913070853170595</v>
      </c>
      <c r="CS421" s="141"/>
    </row>
    <row r="422" spans="1:97" ht="15" x14ac:dyDescent="0.25">
      <c r="A422" s="906" t="s">
        <v>2488</v>
      </c>
      <c r="B422" s="31" t="s">
        <v>1884</v>
      </c>
      <c r="C422" s="219" t="s">
        <v>599</v>
      </c>
      <c r="D422" s="219">
        <v>9</v>
      </c>
      <c r="E422" s="471">
        <v>1700945</v>
      </c>
      <c r="F422" s="472">
        <v>1</v>
      </c>
      <c r="G422" s="419">
        <v>11451800</v>
      </c>
      <c r="H422" s="419">
        <v>201612102250</v>
      </c>
      <c r="I422" s="419" t="s">
        <v>672</v>
      </c>
      <c r="J422" s="419" t="s">
        <v>1737</v>
      </c>
      <c r="K422" s="926" t="s">
        <v>1691</v>
      </c>
      <c r="L422" s="413" t="s">
        <v>1692</v>
      </c>
      <c r="M422" s="219"/>
      <c r="N422" s="219"/>
      <c r="O422" s="219"/>
      <c r="P422" s="332">
        <v>42714</v>
      </c>
      <c r="Q422" s="326">
        <v>0.95138888888888884</v>
      </c>
      <c r="R422" s="219" t="s">
        <v>1736</v>
      </c>
      <c r="S422" s="535" t="s">
        <v>1736</v>
      </c>
      <c r="T422" s="239">
        <v>128</v>
      </c>
      <c r="U422" s="492">
        <v>152</v>
      </c>
      <c r="V422" s="136">
        <v>24</v>
      </c>
      <c r="W422" s="9">
        <v>34</v>
      </c>
      <c r="X422" s="8">
        <v>705.88235294117646</v>
      </c>
      <c r="Y422" s="643" t="str">
        <f t="shared" si="335"/>
        <v xml:space="preserve">  </v>
      </c>
      <c r="Z422" s="535" t="s">
        <v>1736</v>
      </c>
      <c r="AA422" s="7">
        <v>129.80000000000001</v>
      </c>
      <c r="AB422" s="7">
        <v>167.5</v>
      </c>
      <c r="AC422" s="7">
        <v>37.699999999999989</v>
      </c>
      <c r="AD422" s="7">
        <v>58</v>
      </c>
      <c r="AE422" s="7">
        <v>649.99999999999977</v>
      </c>
      <c r="AF422" s="643" t="str">
        <f t="shared" si="336"/>
        <v xml:space="preserve">  </v>
      </c>
      <c r="AG422" s="535" t="s">
        <v>1736</v>
      </c>
      <c r="AH422" s="138">
        <v>127.9</v>
      </c>
      <c r="AI422" s="600">
        <v>155.20000000000002</v>
      </c>
      <c r="AJ422" s="138">
        <v>27.300000000000011</v>
      </c>
      <c r="AK422" s="138">
        <v>40</v>
      </c>
      <c r="AL422" s="138">
        <v>682.50000000000023</v>
      </c>
      <c r="AM422" s="643" t="str">
        <f t="shared" si="334"/>
        <v xml:space="preserve">  </v>
      </c>
      <c r="AN422" s="138">
        <v>679.46078431372541</v>
      </c>
      <c r="AO422" s="138">
        <v>28.064870684742761</v>
      </c>
      <c r="AP422" s="138">
        <v>4.1304621742208534</v>
      </c>
      <c r="AQ422" s="535">
        <v>3</v>
      </c>
      <c r="AR422" s="643" t="str">
        <f t="shared" si="337"/>
        <v xml:space="preserve">  </v>
      </c>
      <c r="AS422" s="535"/>
      <c r="AT422" s="86" t="s">
        <v>191</v>
      </c>
      <c r="AU422" s="86" t="s">
        <v>191</v>
      </c>
      <c r="AV422" s="86" t="s">
        <v>191</v>
      </c>
      <c r="AW422" s="161" t="str">
        <f t="shared" si="355"/>
        <v xml:space="preserve">  </v>
      </c>
      <c r="AX422" s="643" t="str">
        <f t="shared" si="338"/>
        <v xml:space="preserve">  </v>
      </c>
      <c r="AY422" s="86" t="s">
        <v>191</v>
      </c>
      <c r="AZ422" s="86" t="s">
        <v>191</v>
      </c>
      <c r="BA422" s="86" t="s">
        <v>191</v>
      </c>
      <c r="BB422" s="161"/>
      <c r="BC422" s="643" t="str">
        <f t="shared" si="339"/>
        <v xml:space="preserve">  </v>
      </c>
      <c r="BD422" s="801" t="s">
        <v>191</v>
      </c>
      <c r="BE422" s="247" t="s">
        <v>1736</v>
      </c>
      <c r="BF422" s="198">
        <v>9.0559146486768416</v>
      </c>
      <c r="BG422" s="198"/>
      <c r="BH422" s="247"/>
      <c r="BI422" s="643" t="str">
        <f t="shared" si="340"/>
        <v xml:space="preserve">  </v>
      </c>
      <c r="BJ422" s="219" t="s">
        <v>1736</v>
      </c>
      <c r="BK422" s="199">
        <v>0.11730684951925363</v>
      </c>
      <c r="BL422" s="199"/>
      <c r="BM422" s="141"/>
      <c r="BN422" s="818" t="str">
        <f t="shared" si="341"/>
        <v xml:space="preserve">  </v>
      </c>
      <c r="BO422" s="942" t="str">
        <f t="shared" si="342"/>
        <v xml:space="preserve">  </v>
      </c>
      <c r="BP422" s="825">
        <f t="shared" si="356"/>
        <v>1.2953616953136071</v>
      </c>
      <c r="BQ422" s="604">
        <v>457.22547796665788</v>
      </c>
      <c r="BR422" s="141"/>
      <c r="BS422" s="247"/>
      <c r="BT422" s="818" t="str">
        <f t="shared" si="350"/>
        <v xml:space="preserve">  </v>
      </c>
      <c r="BU422" s="604">
        <v>322.74739621175848</v>
      </c>
      <c r="BV422" s="247"/>
      <c r="BW422" s="247"/>
      <c r="BX422" s="643" t="str">
        <f t="shared" si="351"/>
        <v xml:space="preserve">  </v>
      </c>
      <c r="BY422" s="85">
        <v>3.289356133059913</v>
      </c>
      <c r="BZ422" s="85"/>
      <c r="CA422" s="197"/>
      <c r="CB422" s="197"/>
      <c r="CC422" s="643" t="str">
        <f t="shared" si="345"/>
        <v xml:space="preserve">  </v>
      </c>
      <c r="CD422" s="199">
        <v>2.1380814864889444</v>
      </c>
      <c r="CE422" s="199"/>
      <c r="CF422" s="197"/>
      <c r="CG422" s="818" t="str">
        <f t="shared" si="346"/>
        <v xml:space="preserve">  </v>
      </c>
      <c r="CH422" s="781">
        <f t="shared" si="357"/>
        <v>0.71941663174329529</v>
      </c>
      <c r="CI422" s="901"/>
      <c r="CJ422" s="902"/>
      <c r="CK422" s="902"/>
      <c r="CL422" s="902"/>
      <c r="CM422" s="903"/>
      <c r="CN422" s="904"/>
      <c r="CO422" s="904"/>
      <c r="CP422" s="904"/>
      <c r="CQ422" s="154"/>
      <c r="CR422" s="87"/>
      <c r="CS422" s="141"/>
    </row>
    <row r="423" spans="1:97" ht="15" x14ac:dyDescent="0.25">
      <c r="A423" s="906" t="s">
        <v>2489</v>
      </c>
      <c r="B423" s="31" t="s">
        <v>1885</v>
      </c>
      <c r="C423" s="219" t="s">
        <v>599</v>
      </c>
      <c r="D423" s="219">
        <v>9</v>
      </c>
      <c r="E423" s="471">
        <v>1701223</v>
      </c>
      <c r="F423" s="472">
        <v>1</v>
      </c>
      <c r="G423" s="419">
        <v>11451800</v>
      </c>
      <c r="H423" s="419">
        <v>201612152100</v>
      </c>
      <c r="I423" s="419" t="s">
        <v>672</v>
      </c>
      <c r="J423" s="419" t="s">
        <v>1739</v>
      </c>
      <c r="K423" s="926" t="s">
        <v>1691</v>
      </c>
      <c r="L423" s="413" t="s">
        <v>1692</v>
      </c>
      <c r="M423" s="219"/>
      <c r="N423" s="219"/>
      <c r="O423" s="219"/>
      <c r="P423" s="332">
        <v>42719</v>
      </c>
      <c r="Q423" s="326">
        <v>0.875</v>
      </c>
      <c r="R423" s="219" t="s">
        <v>1738</v>
      </c>
      <c r="S423" s="535" t="s">
        <v>1738</v>
      </c>
      <c r="T423" s="239">
        <v>128.19999999999999</v>
      </c>
      <c r="U423" s="492">
        <v>189.9</v>
      </c>
      <c r="V423" s="136">
        <v>61.700000000000017</v>
      </c>
      <c r="W423" s="9">
        <v>30</v>
      </c>
      <c r="X423" s="8">
        <v>2056.6666666666674</v>
      </c>
      <c r="Y423" s="643" t="str">
        <f t="shared" si="335"/>
        <v xml:space="preserve">  </v>
      </c>
      <c r="Z423" s="535" t="s">
        <v>1738</v>
      </c>
      <c r="AA423" s="7">
        <v>128.4</v>
      </c>
      <c r="AB423" s="7">
        <v>190.29999999999998</v>
      </c>
      <c r="AC423" s="7">
        <v>61.899999999999977</v>
      </c>
      <c r="AD423" s="7">
        <v>30</v>
      </c>
      <c r="AE423" s="7">
        <v>2063.3333333333326</v>
      </c>
      <c r="AF423" s="643" t="str">
        <f t="shared" si="336"/>
        <v xml:space="preserve">  </v>
      </c>
      <c r="AG423" s="535" t="s">
        <v>1738</v>
      </c>
      <c r="AH423" s="138">
        <v>130.6</v>
      </c>
      <c r="AI423" s="600">
        <v>202.2</v>
      </c>
      <c r="AJ423" s="138">
        <v>71.599999999999994</v>
      </c>
      <c r="AK423" s="138">
        <v>36</v>
      </c>
      <c r="AL423" s="138">
        <v>1988.8888888888889</v>
      </c>
      <c r="AM423" s="643" t="str">
        <f t="shared" si="334"/>
        <v xml:space="preserve">  </v>
      </c>
      <c r="AN423" s="138">
        <v>2036.2962962962963</v>
      </c>
      <c r="AO423" s="138">
        <v>41.191113348998407</v>
      </c>
      <c r="AP423" s="138">
        <v>2.0228447806892631</v>
      </c>
      <c r="AQ423" s="535">
        <v>3</v>
      </c>
      <c r="AR423" s="643" t="str">
        <f t="shared" si="337"/>
        <v xml:space="preserve">  </v>
      </c>
      <c r="AS423" s="535"/>
      <c r="AT423" s="86" t="s">
        <v>191</v>
      </c>
      <c r="AU423" s="86" t="s">
        <v>191</v>
      </c>
      <c r="AV423" s="86" t="s">
        <v>191</v>
      </c>
      <c r="AW423" s="161" t="str">
        <f t="shared" si="355"/>
        <v xml:space="preserve">  </v>
      </c>
      <c r="AX423" s="643" t="str">
        <f t="shared" si="338"/>
        <v xml:space="preserve">  </v>
      </c>
      <c r="AY423" s="86" t="s">
        <v>191</v>
      </c>
      <c r="AZ423" s="86" t="s">
        <v>191</v>
      </c>
      <c r="BA423" s="86" t="s">
        <v>191</v>
      </c>
      <c r="BB423" s="161"/>
      <c r="BC423" s="643" t="str">
        <f t="shared" si="339"/>
        <v xml:space="preserve">  </v>
      </c>
      <c r="BD423" s="801" t="s">
        <v>191</v>
      </c>
      <c r="BE423" s="247" t="s">
        <v>1738</v>
      </c>
      <c r="BF423" s="198">
        <v>14.840245646884604</v>
      </c>
      <c r="BG423" s="198"/>
      <c r="BH423" s="247"/>
      <c r="BI423" s="643" t="str">
        <f t="shared" si="340"/>
        <v xml:space="preserve">  </v>
      </c>
      <c r="BJ423" s="219" t="s">
        <v>1738</v>
      </c>
      <c r="BK423" s="199">
        <v>0.11737613387009091</v>
      </c>
      <c r="BL423" s="199"/>
      <c r="BM423" s="141"/>
      <c r="BN423" s="818" t="str">
        <f t="shared" si="341"/>
        <v xml:space="preserve">  </v>
      </c>
      <c r="BO423" s="942" t="str">
        <f t="shared" si="342"/>
        <v xml:space="preserve">  </v>
      </c>
      <c r="BP423" s="825">
        <f t="shared" si="356"/>
        <v>0.79093120601229105</v>
      </c>
      <c r="BQ423" s="604">
        <v>289.24177770833251</v>
      </c>
      <c r="BR423" s="141"/>
      <c r="BS423" s="247"/>
      <c r="BT423" s="818" t="str">
        <f t="shared" si="350"/>
        <v xml:space="preserve">  </v>
      </c>
      <c r="BU423" s="604">
        <v>594.87392282013741</v>
      </c>
      <c r="BV423" s="247"/>
      <c r="BW423" s="247"/>
      <c r="BX423" s="643" t="str">
        <f t="shared" si="351"/>
        <v xml:space="preserve">  </v>
      </c>
      <c r="BY423" s="85">
        <v>2.9346692402421728</v>
      </c>
      <c r="BZ423" s="85"/>
      <c r="CA423" s="197"/>
      <c r="CB423" s="197"/>
      <c r="CC423" s="643" t="str">
        <f t="shared" si="345"/>
        <v xml:space="preserve">  </v>
      </c>
      <c r="CD423" s="199">
        <v>6.055200865699681</v>
      </c>
      <c r="CE423" s="199"/>
      <c r="CF423" s="197"/>
      <c r="CG423" s="818" t="str">
        <f t="shared" si="346"/>
        <v xml:space="preserve">  </v>
      </c>
      <c r="CH423" s="781">
        <f t="shared" si="357"/>
        <v>1.014607662659802</v>
      </c>
      <c r="CI423" s="198">
        <v>6.9009626952199552</v>
      </c>
      <c r="CJ423" s="141"/>
      <c r="CK423" s="141"/>
      <c r="CL423" s="643" t="str">
        <f t="shared" si="347"/>
        <v xml:space="preserve">  </v>
      </c>
      <c r="CM423" s="85">
        <v>13.725248027159688</v>
      </c>
      <c r="CN423" s="247" t="s">
        <v>602</v>
      </c>
      <c r="CO423" s="247"/>
      <c r="CP423" s="818" t="str">
        <f t="shared" si="348"/>
        <v xml:space="preserve">  </v>
      </c>
      <c r="CQ423" s="154">
        <f t="shared" ref="CQ423:CQ454" si="359">CI423/BQ423*100</f>
        <v>2.38588033509419</v>
      </c>
      <c r="CR423" s="87">
        <f t="shared" si="358"/>
        <v>2.3072532684055096</v>
      </c>
      <c r="CS423" s="141"/>
    </row>
    <row r="424" spans="1:97" ht="15" x14ac:dyDescent="0.25">
      <c r="A424" s="906" t="s">
        <v>2490</v>
      </c>
      <c r="B424" s="31" t="s">
        <v>1886</v>
      </c>
      <c r="C424" s="219" t="s">
        <v>599</v>
      </c>
      <c r="D424" s="219">
        <v>9</v>
      </c>
      <c r="E424" s="471">
        <v>1701222</v>
      </c>
      <c r="F424" s="472">
        <v>1</v>
      </c>
      <c r="G424" s="419">
        <v>11451800</v>
      </c>
      <c r="H424" s="419">
        <v>201612160920</v>
      </c>
      <c r="I424" s="419" t="s">
        <v>672</v>
      </c>
      <c r="J424" s="419" t="s">
        <v>1741</v>
      </c>
      <c r="K424" s="926" t="s">
        <v>1691</v>
      </c>
      <c r="L424" s="413" t="s">
        <v>1692</v>
      </c>
      <c r="M424" s="219"/>
      <c r="N424" s="219"/>
      <c r="O424" s="219"/>
      <c r="P424" s="332">
        <v>42720</v>
      </c>
      <c r="Q424" s="326">
        <v>0.3888888888888889</v>
      </c>
      <c r="R424" s="219" t="s">
        <v>1740</v>
      </c>
      <c r="S424" s="535" t="s">
        <v>1740</v>
      </c>
      <c r="T424" s="239">
        <v>128.69999999999999</v>
      </c>
      <c r="U424" s="492">
        <v>157.6</v>
      </c>
      <c r="V424" s="136">
        <v>28.900000000000006</v>
      </c>
      <c r="W424" s="9">
        <v>50</v>
      </c>
      <c r="X424" s="8">
        <v>578.00000000000011</v>
      </c>
      <c r="Y424" s="643" t="str">
        <f t="shared" si="335"/>
        <v xml:space="preserve">  </v>
      </c>
      <c r="Z424" s="535" t="s">
        <v>1740</v>
      </c>
      <c r="AA424" s="7">
        <v>126.5</v>
      </c>
      <c r="AB424" s="7">
        <v>156.9</v>
      </c>
      <c r="AC424" s="7">
        <v>30.400000000000006</v>
      </c>
      <c r="AD424" s="7">
        <v>54</v>
      </c>
      <c r="AE424" s="7">
        <v>562.96296296296305</v>
      </c>
      <c r="AF424" s="643" t="str">
        <f t="shared" si="336"/>
        <v xml:space="preserve">  </v>
      </c>
      <c r="AG424" s="535" t="s">
        <v>1740</v>
      </c>
      <c r="AH424" s="138">
        <v>127.8</v>
      </c>
      <c r="AI424" s="600">
        <v>158.5</v>
      </c>
      <c r="AJ424" s="138">
        <v>30.700000000000003</v>
      </c>
      <c r="AK424" s="138">
        <v>56</v>
      </c>
      <c r="AL424" s="138">
        <v>548.21428571428578</v>
      </c>
      <c r="AM424" s="643" t="str">
        <f t="shared" si="334"/>
        <v xml:space="preserve">  </v>
      </c>
      <c r="AN424" s="138">
        <v>563.05908289241631</v>
      </c>
      <c r="AO424" s="138">
        <v>14.893089778759153</v>
      </c>
      <c r="AP424" s="138">
        <v>2.6450314418610978</v>
      </c>
      <c r="AQ424" s="535">
        <v>3</v>
      </c>
      <c r="AR424" s="643" t="str">
        <f t="shared" si="337"/>
        <v xml:space="preserve">  </v>
      </c>
      <c r="AS424" s="535"/>
      <c r="AT424" s="86" t="s">
        <v>191</v>
      </c>
      <c r="AU424" s="86" t="s">
        <v>191</v>
      </c>
      <c r="AV424" s="86" t="s">
        <v>191</v>
      </c>
      <c r="AW424" s="161" t="str">
        <f t="shared" si="355"/>
        <v xml:space="preserve">  </v>
      </c>
      <c r="AX424" s="643" t="str">
        <f t="shared" si="338"/>
        <v xml:space="preserve">  </v>
      </c>
      <c r="AY424" s="86" t="s">
        <v>191</v>
      </c>
      <c r="AZ424" s="86" t="s">
        <v>191</v>
      </c>
      <c r="BA424" s="86" t="s">
        <v>191</v>
      </c>
      <c r="BB424" s="161"/>
      <c r="BC424" s="643" t="str">
        <f t="shared" si="339"/>
        <v xml:space="preserve">  </v>
      </c>
      <c r="BD424" s="801" t="s">
        <v>191</v>
      </c>
      <c r="BE424" s="247" t="s">
        <v>1740</v>
      </c>
      <c r="BF424" s="198">
        <v>13.793730362317175</v>
      </c>
      <c r="BG424" s="198"/>
      <c r="BH424" s="247"/>
      <c r="BI424" s="643" t="str">
        <f t="shared" si="340"/>
        <v xml:space="preserve">  </v>
      </c>
      <c r="BJ424" s="219" t="s">
        <v>1740</v>
      </c>
      <c r="BK424" s="199">
        <v>7.7081297091055906E-2</v>
      </c>
      <c r="BL424" s="199"/>
      <c r="BM424" s="141"/>
      <c r="BN424" s="818" t="str">
        <f t="shared" si="341"/>
        <v xml:space="preserve">  </v>
      </c>
      <c r="BO424" s="942" t="str">
        <f t="shared" si="342"/>
        <v xml:space="preserve">  </v>
      </c>
      <c r="BP424" s="825">
        <f t="shared" si="356"/>
        <v>0.55881400510504986</v>
      </c>
      <c r="BQ424" s="604">
        <v>226.61421401337898</v>
      </c>
      <c r="BR424" s="141"/>
      <c r="BS424" s="247"/>
      <c r="BT424" s="818" t="str">
        <f t="shared" si="350"/>
        <v xml:space="preserve">  </v>
      </c>
      <c r="BU424" s="604">
        <v>130.98301569973307</v>
      </c>
      <c r="BV424" s="247"/>
      <c r="BW424" s="247"/>
      <c r="BX424" s="643" t="str">
        <f t="shared" si="351"/>
        <v xml:space="preserve">  </v>
      </c>
      <c r="BY424" s="85">
        <v>1.5958626528998869</v>
      </c>
      <c r="BZ424" s="85"/>
      <c r="CA424" s="197"/>
      <c r="CB424" s="197"/>
      <c r="CC424" s="643" t="str">
        <f t="shared" si="345"/>
        <v xml:space="preserve">  </v>
      </c>
      <c r="CD424" s="199">
        <v>0.89841156755845519</v>
      </c>
      <c r="CE424" s="199"/>
      <c r="CF424" s="197"/>
      <c r="CG424" s="818" t="str">
        <f t="shared" si="346"/>
        <v xml:space="preserve">  </v>
      </c>
      <c r="CH424" s="781">
        <f t="shared" si="357"/>
        <v>0.70422001543366097</v>
      </c>
      <c r="CI424" s="198">
        <v>3.2673559507235228</v>
      </c>
      <c r="CJ424" s="141"/>
      <c r="CK424" s="141"/>
      <c r="CL424" s="643" t="str">
        <f t="shared" si="347"/>
        <v xml:space="preserve">  </v>
      </c>
      <c r="CM424" s="85">
        <v>1.791211208700217</v>
      </c>
      <c r="CN424" s="247" t="s">
        <v>602</v>
      </c>
      <c r="CO424" s="247"/>
      <c r="CP424" s="818" t="str">
        <f t="shared" si="348"/>
        <v xml:space="preserve">  </v>
      </c>
      <c r="CQ424" s="154">
        <f t="shared" si="359"/>
        <v>1.4418142149417965</v>
      </c>
      <c r="CR424" s="87">
        <f t="shared" si="358"/>
        <v>1.3675141003062639</v>
      </c>
      <c r="CS424" s="141"/>
    </row>
    <row r="425" spans="1:97" ht="15" x14ac:dyDescent="0.25">
      <c r="A425" s="906" t="s">
        <v>2491</v>
      </c>
      <c r="B425" s="31" t="s">
        <v>1887</v>
      </c>
      <c r="C425" s="219" t="s">
        <v>599</v>
      </c>
      <c r="D425" s="219">
        <v>9</v>
      </c>
      <c r="E425" s="471">
        <v>1700944</v>
      </c>
      <c r="F425" s="472">
        <v>1</v>
      </c>
      <c r="G425" s="419">
        <v>11452500</v>
      </c>
      <c r="H425" s="419">
        <v>201612111500</v>
      </c>
      <c r="I425" s="419" t="s">
        <v>672</v>
      </c>
      <c r="J425" s="419" t="s">
        <v>1783</v>
      </c>
      <c r="K425" s="926" t="s">
        <v>1773</v>
      </c>
      <c r="L425" s="413" t="s">
        <v>972</v>
      </c>
      <c r="M425" s="219"/>
      <c r="N425" s="219"/>
      <c r="O425" s="219"/>
      <c r="P425" s="332">
        <v>42715</v>
      </c>
      <c r="Q425" s="326">
        <v>0.625</v>
      </c>
      <c r="R425" s="219" t="s">
        <v>1774</v>
      </c>
      <c r="S425" s="535" t="s">
        <v>1774</v>
      </c>
      <c r="T425" s="239">
        <v>128.6</v>
      </c>
      <c r="U425" s="492">
        <v>162.70000000000002</v>
      </c>
      <c r="V425" s="136">
        <v>34.100000000000023</v>
      </c>
      <c r="W425" s="9">
        <v>152</v>
      </c>
      <c r="X425" s="8">
        <v>224.34210526315806</v>
      </c>
      <c r="Y425" s="643" t="str">
        <f t="shared" si="335"/>
        <v xml:space="preserve">  </v>
      </c>
      <c r="Z425" s="535" t="s">
        <v>1774</v>
      </c>
      <c r="AA425" s="7">
        <v>129.1</v>
      </c>
      <c r="AB425" s="7">
        <v>163.30000000000001</v>
      </c>
      <c r="AC425" s="7">
        <v>34.200000000000017</v>
      </c>
      <c r="AD425" s="7">
        <v>154</v>
      </c>
      <c r="AE425" s="7">
        <v>222.07792207792218</v>
      </c>
      <c r="AF425" s="643" t="str">
        <f t="shared" si="336"/>
        <v xml:space="preserve">  </v>
      </c>
      <c r="AG425" s="535" t="s">
        <v>1774</v>
      </c>
      <c r="AH425" s="138">
        <v>129</v>
      </c>
      <c r="AI425" s="600">
        <v>161.70000000000002</v>
      </c>
      <c r="AJ425" s="138">
        <v>32.700000000000017</v>
      </c>
      <c r="AK425" s="138">
        <v>142</v>
      </c>
      <c r="AL425" s="138">
        <v>230.2816901408452</v>
      </c>
      <c r="AM425" s="643" t="str">
        <f t="shared" si="334"/>
        <v xml:space="preserve">  </v>
      </c>
      <c r="AN425" s="138">
        <v>225.56723916064183</v>
      </c>
      <c r="AO425" s="138">
        <v>4.236881802414568</v>
      </c>
      <c r="AP425" s="138">
        <v>1.8783232078294823</v>
      </c>
      <c r="AQ425" s="535">
        <v>3</v>
      </c>
      <c r="AR425" s="643" t="str">
        <f t="shared" si="337"/>
        <v xml:space="preserve">  </v>
      </c>
      <c r="AS425" s="535"/>
      <c r="AT425" s="86" t="s">
        <v>191</v>
      </c>
      <c r="AU425" s="86" t="s">
        <v>191</v>
      </c>
      <c r="AV425" s="86" t="s">
        <v>191</v>
      </c>
      <c r="AW425" s="161" t="str">
        <f t="shared" si="355"/>
        <v xml:space="preserve">  </v>
      </c>
      <c r="AX425" s="643" t="str">
        <f t="shared" si="338"/>
        <v xml:space="preserve">  </v>
      </c>
      <c r="AY425" s="86" t="s">
        <v>191</v>
      </c>
      <c r="AZ425" s="86" t="s">
        <v>191</v>
      </c>
      <c r="BA425" s="86" t="s">
        <v>191</v>
      </c>
      <c r="BB425" s="161"/>
      <c r="BC425" s="643" t="str">
        <f t="shared" si="339"/>
        <v xml:space="preserve">  </v>
      </c>
      <c r="BD425" s="801" t="s">
        <v>191</v>
      </c>
      <c r="BE425" s="247" t="s">
        <v>1774</v>
      </c>
      <c r="BF425" s="198">
        <v>0.99536124973390971</v>
      </c>
      <c r="BG425" s="198">
        <v>6.4465507285643986E-2</v>
      </c>
      <c r="BH425" s="247"/>
      <c r="BI425" s="643" t="str">
        <f t="shared" si="340"/>
        <v>E, &lt;RL</v>
      </c>
      <c r="BJ425" s="219" t="s">
        <v>1774</v>
      </c>
      <c r="BK425" s="199">
        <v>3.958992126420223E-2</v>
      </c>
      <c r="BL425" s="199"/>
      <c r="BM425" s="141"/>
      <c r="BN425" s="818" t="str">
        <f t="shared" si="341"/>
        <v xml:space="preserve">  </v>
      </c>
      <c r="BO425" s="942" t="str">
        <f t="shared" si="342"/>
        <v xml:space="preserve">  </v>
      </c>
      <c r="BP425" s="825">
        <f t="shared" si="356"/>
        <v>3.9774424888236126</v>
      </c>
      <c r="BQ425" s="604">
        <v>179.56608863697519</v>
      </c>
      <c r="BR425" s="141"/>
      <c r="BS425" s="247"/>
      <c r="BT425" s="818" t="str">
        <f t="shared" si="350"/>
        <v xml:space="preserve">  </v>
      </c>
      <c r="BU425" s="604">
        <v>40.284234358689865</v>
      </c>
      <c r="BV425" s="247"/>
      <c r="BW425" s="247"/>
      <c r="BX425" s="643" t="str">
        <f t="shared" si="351"/>
        <v xml:space="preserve">  </v>
      </c>
      <c r="BY425" s="85">
        <v>3.0183884680447677</v>
      </c>
      <c r="BZ425" s="85"/>
      <c r="CA425" s="197"/>
      <c r="CB425" s="197"/>
      <c r="CC425" s="643" t="str">
        <f t="shared" si="345"/>
        <v xml:space="preserve">  </v>
      </c>
      <c r="CD425" s="199">
        <v>0.67031743900734464</v>
      </c>
      <c r="CE425" s="199"/>
      <c r="CF425" s="197"/>
      <c r="CG425" s="818" t="str">
        <f t="shared" si="346"/>
        <v xml:space="preserve">  </v>
      </c>
      <c r="CH425" s="781">
        <f t="shared" si="357"/>
        <v>1.6809345745381676</v>
      </c>
      <c r="CI425" s="198">
        <v>3.5219647279460591</v>
      </c>
      <c r="CJ425" s="141"/>
      <c r="CK425" s="141"/>
      <c r="CL425" s="643" t="str">
        <f t="shared" si="347"/>
        <v xml:space="preserve">  </v>
      </c>
      <c r="CM425" s="85">
        <v>0.81104399016786044</v>
      </c>
      <c r="CN425" s="247" t="s">
        <v>602</v>
      </c>
      <c r="CO425" s="247"/>
      <c r="CP425" s="818" t="str">
        <f t="shared" si="348"/>
        <v xml:space="preserve">  </v>
      </c>
      <c r="CQ425" s="154">
        <f t="shared" si="359"/>
        <v>1.9613751987806214</v>
      </c>
      <c r="CR425" s="87">
        <f t="shared" si="358"/>
        <v>2.0133037231050341</v>
      </c>
      <c r="CS425" s="141"/>
    </row>
    <row r="426" spans="1:97" ht="30" x14ac:dyDescent="0.25">
      <c r="A426" s="906" t="s">
        <v>2492</v>
      </c>
      <c r="B426" s="31" t="s">
        <v>1888</v>
      </c>
      <c r="C426" s="219" t="s">
        <v>599</v>
      </c>
      <c r="D426" s="219">
        <v>9</v>
      </c>
      <c r="E426" s="471">
        <v>1700943</v>
      </c>
      <c r="F426" s="472">
        <v>1</v>
      </c>
      <c r="G426" s="419">
        <v>11452600</v>
      </c>
      <c r="H426" s="419">
        <v>201612121210</v>
      </c>
      <c r="I426" s="419" t="s">
        <v>672</v>
      </c>
      <c r="J426" s="419" t="s">
        <v>1784</v>
      </c>
      <c r="K426" s="926" t="s">
        <v>2614</v>
      </c>
      <c r="L426" s="413" t="s">
        <v>1694</v>
      </c>
      <c r="M426" s="219"/>
      <c r="N426" s="219"/>
      <c r="O426" s="219"/>
      <c r="P426" s="332">
        <v>42716</v>
      </c>
      <c r="Q426" s="326">
        <v>0.50694444444444442</v>
      </c>
      <c r="R426" s="219" t="s">
        <v>1775</v>
      </c>
      <c r="S426" s="535" t="s">
        <v>1775</v>
      </c>
      <c r="T426" s="239">
        <v>128.19999999999999</v>
      </c>
      <c r="U426" s="492">
        <v>142.6</v>
      </c>
      <c r="V426" s="136">
        <v>14.400000000000006</v>
      </c>
      <c r="W426" s="9">
        <v>158</v>
      </c>
      <c r="X426" s="8">
        <v>91.139240506329145</v>
      </c>
      <c r="Y426" s="643" t="str">
        <f t="shared" si="335"/>
        <v xml:space="preserve">  </v>
      </c>
      <c r="Z426" s="535" t="s">
        <v>1775</v>
      </c>
      <c r="AA426" s="7">
        <v>125.1</v>
      </c>
      <c r="AB426" s="7">
        <v>139.1</v>
      </c>
      <c r="AC426" s="7">
        <v>14</v>
      </c>
      <c r="AD426" s="7">
        <v>152</v>
      </c>
      <c r="AE426" s="7">
        <v>92.10526315789474</v>
      </c>
      <c r="AF426" s="643" t="str">
        <f t="shared" si="336"/>
        <v xml:space="preserve">  </v>
      </c>
      <c r="AG426" s="535" t="s">
        <v>1775</v>
      </c>
      <c r="AH426" s="138">
        <v>127.8</v>
      </c>
      <c r="AI426" s="600">
        <v>142.1</v>
      </c>
      <c r="AJ426" s="138">
        <v>14.299999999999997</v>
      </c>
      <c r="AK426" s="138">
        <v>154</v>
      </c>
      <c r="AL426" s="138">
        <v>92.857142857142847</v>
      </c>
      <c r="AM426" s="643" t="str">
        <f t="shared" si="334"/>
        <v xml:space="preserve">  </v>
      </c>
      <c r="AN426" s="138">
        <v>92.033882173788911</v>
      </c>
      <c r="AO426" s="138">
        <v>0.86117277906454315</v>
      </c>
      <c r="AP426" s="138">
        <v>0.93571276004458681</v>
      </c>
      <c r="AQ426" s="535">
        <v>3</v>
      </c>
      <c r="AR426" s="643" t="str">
        <f t="shared" si="337"/>
        <v xml:space="preserve">  </v>
      </c>
      <c r="AS426" s="535"/>
      <c r="AT426" s="86" t="s">
        <v>191</v>
      </c>
      <c r="AU426" s="86" t="s">
        <v>191</v>
      </c>
      <c r="AV426" s="86" t="s">
        <v>191</v>
      </c>
      <c r="AW426" s="161" t="str">
        <f t="shared" si="355"/>
        <v xml:space="preserve">  </v>
      </c>
      <c r="AX426" s="643" t="str">
        <f t="shared" si="338"/>
        <v xml:space="preserve">  </v>
      </c>
      <c r="AY426" s="86" t="s">
        <v>191</v>
      </c>
      <c r="AZ426" s="86" t="s">
        <v>191</v>
      </c>
      <c r="BA426" s="86" t="s">
        <v>191</v>
      </c>
      <c r="BB426" s="161"/>
      <c r="BC426" s="643" t="str">
        <f t="shared" si="339"/>
        <v xml:space="preserve">  </v>
      </c>
      <c r="BD426" s="801" t="s">
        <v>191</v>
      </c>
      <c r="BE426" s="247" t="s">
        <v>1775</v>
      </c>
      <c r="BF426" s="198">
        <v>10.888758669412523</v>
      </c>
      <c r="BG426" s="198"/>
      <c r="BH426" s="247"/>
      <c r="BI426" s="643" t="str">
        <f t="shared" si="340"/>
        <v xml:space="preserve">  </v>
      </c>
      <c r="BJ426" s="219" t="s">
        <v>1775</v>
      </c>
      <c r="BK426" s="199">
        <v>6.2848488391531301E-2</v>
      </c>
      <c r="BL426" s="199"/>
      <c r="BM426" s="141"/>
      <c r="BN426" s="818" t="str">
        <f t="shared" si="341"/>
        <v xml:space="preserve">  </v>
      </c>
      <c r="BO426" s="942" t="str">
        <f t="shared" si="342"/>
        <v xml:space="preserve">  </v>
      </c>
      <c r="BP426" s="825">
        <f t="shared" si="356"/>
        <v>0.57718689797100753</v>
      </c>
      <c r="BQ426" s="604">
        <v>364.61307154604839</v>
      </c>
      <c r="BR426" s="141"/>
      <c r="BS426" s="247"/>
      <c r="BT426" s="818" t="str">
        <f t="shared" si="350"/>
        <v xml:space="preserve">  </v>
      </c>
      <c r="BU426" s="604">
        <v>33.230558419386703</v>
      </c>
      <c r="BV426" s="247"/>
      <c r="BW426" s="247"/>
      <c r="BX426" s="643" t="str">
        <f t="shared" si="351"/>
        <v xml:space="preserve">  </v>
      </c>
      <c r="BY426" s="85">
        <v>4.9555610669471513</v>
      </c>
      <c r="BZ426" s="85"/>
      <c r="CA426" s="197"/>
      <c r="CB426" s="197"/>
      <c r="CC426" s="643" t="str">
        <f t="shared" si="345"/>
        <v xml:space="preserve">  </v>
      </c>
      <c r="CD426" s="199">
        <v>0.45643325616618541</v>
      </c>
      <c r="CE426" s="199"/>
      <c r="CF426" s="197"/>
      <c r="CG426" s="818" t="str">
        <f t="shared" si="346"/>
        <v xml:space="preserve">  </v>
      </c>
      <c r="CH426" s="781">
        <f t="shared" si="357"/>
        <v>1.3591287459701769</v>
      </c>
      <c r="CI426" s="198">
        <v>9.872306273281696</v>
      </c>
      <c r="CJ426" s="141"/>
      <c r="CK426" s="141"/>
      <c r="CL426" s="643" t="str">
        <f t="shared" si="347"/>
        <v xml:space="preserve">  </v>
      </c>
      <c r="CM426" s="85">
        <v>0.91671415394758582</v>
      </c>
      <c r="CN426" s="247" t="s">
        <v>602</v>
      </c>
      <c r="CO426" s="247"/>
      <c r="CP426" s="818" t="str">
        <f t="shared" si="348"/>
        <v xml:space="preserve">  </v>
      </c>
      <c r="CQ426" s="154">
        <f t="shared" si="359"/>
        <v>2.7076117242370681</v>
      </c>
      <c r="CR426" s="87">
        <f t="shared" si="358"/>
        <v>2.7586480563407414</v>
      </c>
      <c r="CS426" s="141"/>
    </row>
    <row r="427" spans="1:97" ht="34.5" x14ac:dyDescent="0.25">
      <c r="A427" s="906" t="s">
        <v>2493</v>
      </c>
      <c r="B427" s="31" t="s">
        <v>1889</v>
      </c>
      <c r="C427" s="219" t="s">
        <v>599</v>
      </c>
      <c r="D427" s="219">
        <v>9</v>
      </c>
      <c r="E427" s="471">
        <v>1701224</v>
      </c>
      <c r="F427" s="472">
        <v>1</v>
      </c>
      <c r="G427" s="419">
        <v>11452900</v>
      </c>
      <c r="H427" s="419">
        <v>201612151640</v>
      </c>
      <c r="I427" s="419" t="s">
        <v>672</v>
      </c>
      <c r="J427" s="419" t="s">
        <v>1785</v>
      </c>
      <c r="K427" s="926" t="s">
        <v>2616</v>
      </c>
      <c r="L427" s="413" t="s">
        <v>746</v>
      </c>
      <c r="M427" s="219"/>
      <c r="N427" s="219"/>
      <c r="O427" s="219"/>
      <c r="P427" s="332">
        <v>42719</v>
      </c>
      <c r="Q427" s="326">
        <v>0.69444444444444453</v>
      </c>
      <c r="R427" s="219" t="s">
        <v>1776</v>
      </c>
      <c r="S427" s="535" t="s">
        <v>1776</v>
      </c>
      <c r="T427" s="239">
        <v>128.69999999999999</v>
      </c>
      <c r="U427" s="492">
        <v>137.1</v>
      </c>
      <c r="V427" s="136">
        <v>8.4000000000000057</v>
      </c>
      <c r="W427" s="9">
        <v>576</v>
      </c>
      <c r="X427" s="8">
        <v>14.583333333333345</v>
      </c>
      <c r="Y427" s="643" t="str">
        <f t="shared" si="335"/>
        <v xml:space="preserve">  </v>
      </c>
      <c r="Z427" s="535" t="s">
        <v>1776</v>
      </c>
      <c r="AA427" s="7">
        <v>126.2</v>
      </c>
      <c r="AB427" s="7">
        <v>132.6</v>
      </c>
      <c r="AC427" s="7">
        <v>6.3999999999999915</v>
      </c>
      <c r="AD427" s="7">
        <v>446</v>
      </c>
      <c r="AE427" s="7">
        <v>14.349775784753344</v>
      </c>
      <c r="AF427" s="643" t="str">
        <f t="shared" si="336"/>
        <v xml:space="preserve">  </v>
      </c>
      <c r="AG427" s="535" t="s">
        <v>1776</v>
      </c>
      <c r="AH427" s="138">
        <v>127.7</v>
      </c>
      <c r="AI427" s="600">
        <v>135.9</v>
      </c>
      <c r="AJ427" s="138">
        <v>8.2000000000000028</v>
      </c>
      <c r="AK427" s="138">
        <v>568</v>
      </c>
      <c r="AL427" s="138">
        <v>14.436619718309865</v>
      </c>
      <c r="AM427" s="643" t="str">
        <f t="shared" si="334"/>
        <v xml:space="preserve">  </v>
      </c>
      <c r="AN427" s="138">
        <v>14.456576278798851</v>
      </c>
      <c r="AO427" s="138">
        <v>0.11805075329953522</v>
      </c>
      <c r="AP427" s="138">
        <v>0.81658859624087754</v>
      </c>
      <c r="AQ427" s="535">
        <v>3</v>
      </c>
      <c r="AR427" s="643" t="str">
        <f t="shared" si="337"/>
        <v xml:space="preserve">  </v>
      </c>
      <c r="AS427" s="535"/>
      <c r="AT427" s="86" t="s">
        <v>191</v>
      </c>
      <c r="AU427" s="86" t="s">
        <v>191</v>
      </c>
      <c r="AV427" s="86" t="s">
        <v>191</v>
      </c>
      <c r="AW427" s="161" t="str">
        <f t="shared" si="355"/>
        <v xml:space="preserve">  </v>
      </c>
      <c r="AX427" s="643" t="str">
        <f t="shared" si="338"/>
        <v xml:space="preserve">  </v>
      </c>
      <c r="AY427" s="86" t="s">
        <v>191</v>
      </c>
      <c r="AZ427" s="86" t="s">
        <v>191</v>
      </c>
      <c r="BA427" s="86" t="s">
        <v>191</v>
      </c>
      <c r="BB427" s="161"/>
      <c r="BC427" s="643" t="str">
        <f t="shared" si="339"/>
        <v xml:space="preserve">  </v>
      </c>
      <c r="BD427" s="801" t="s">
        <v>191</v>
      </c>
      <c r="BE427" s="247" t="s">
        <v>1776</v>
      </c>
      <c r="BF427" s="198">
        <v>5.9413961904141805</v>
      </c>
      <c r="BG427" s="198"/>
      <c r="BH427" s="247"/>
      <c r="BI427" s="643" t="str">
        <f t="shared" si="340"/>
        <v xml:space="preserve">  </v>
      </c>
      <c r="BJ427" s="219" t="s">
        <v>1776</v>
      </c>
      <c r="BK427" s="199">
        <v>7.7773477899088256E-2</v>
      </c>
      <c r="BL427" s="199"/>
      <c r="BM427" s="141"/>
      <c r="BN427" s="818" t="str">
        <f t="shared" si="341"/>
        <v xml:space="preserve">  </v>
      </c>
      <c r="BO427" s="942" t="str">
        <f t="shared" si="342"/>
        <v xml:space="preserve">  </v>
      </c>
      <c r="BP427" s="825">
        <f t="shared" si="356"/>
        <v>1.3090101283696178</v>
      </c>
      <c r="BQ427" s="604">
        <v>354.07131732098111</v>
      </c>
      <c r="BR427" s="141"/>
      <c r="BS427" s="247"/>
      <c r="BT427" s="818" t="str">
        <f t="shared" si="350"/>
        <v xml:space="preserve">  </v>
      </c>
      <c r="BU427" s="604">
        <v>5.1635400442643125</v>
      </c>
      <c r="BV427" s="247"/>
      <c r="BW427" s="247"/>
      <c r="BX427" s="643" t="str">
        <f t="shared" si="351"/>
        <v xml:space="preserve">  </v>
      </c>
      <c r="BY427" s="85">
        <v>7.6719925636387627</v>
      </c>
      <c r="BZ427" s="85"/>
      <c r="CA427" s="197"/>
      <c r="CB427" s="197"/>
      <c r="CC427" s="643" t="str">
        <f t="shared" si="345"/>
        <v xml:space="preserve">  </v>
      </c>
      <c r="CD427" s="199">
        <v>0.1100913731105112</v>
      </c>
      <c r="CE427" s="199"/>
      <c r="CF427" s="197"/>
      <c r="CG427" s="818" t="str">
        <f t="shared" si="346"/>
        <v>E, &lt;RL</v>
      </c>
      <c r="CH427" s="781">
        <f t="shared" si="357"/>
        <v>2.1667930126866972</v>
      </c>
      <c r="CI427" s="198">
        <v>10.420415703730258</v>
      </c>
      <c r="CJ427" s="141"/>
      <c r="CK427" s="141"/>
      <c r="CL427" s="643" t="str">
        <f t="shared" si="347"/>
        <v xml:space="preserve">  </v>
      </c>
      <c r="CM427" s="85">
        <v>0.150435578821458</v>
      </c>
      <c r="CN427" s="247" t="s">
        <v>602</v>
      </c>
      <c r="CO427" s="247"/>
      <c r="CP427" s="818" t="str">
        <f t="shared" si="348"/>
        <v>E, &lt;RL</v>
      </c>
      <c r="CQ427" s="154">
        <f t="shared" si="359"/>
        <v>2.9430273490026013</v>
      </c>
      <c r="CR427" s="87">
        <f t="shared" si="358"/>
        <v>2.9134194279864767</v>
      </c>
      <c r="CS427" s="141"/>
    </row>
    <row r="428" spans="1:97" ht="15" x14ac:dyDescent="0.25">
      <c r="A428" s="906" t="s">
        <v>2494</v>
      </c>
      <c r="B428" s="31" t="s">
        <v>1890</v>
      </c>
      <c r="C428" s="219" t="s">
        <v>599</v>
      </c>
      <c r="D428" s="219">
        <v>9</v>
      </c>
      <c r="E428" s="471">
        <v>1701221</v>
      </c>
      <c r="F428" s="472">
        <v>1</v>
      </c>
      <c r="G428" s="419">
        <v>11452500</v>
      </c>
      <c r="H428" s="419">
        <v>201612161240</v>
      </c>
      <c r="I428" s="419" t="s">
        <v>672</v>
      </c>
      <c r="J428" s="419" t="s">
        <v>1786</v>
      </c>
      <c r="K428" s="926" t="s">
        <v>1773</v>
      </c>
      <c r="L428" s="413" t="s">
        <v>972</v>
      </c>
      <c r="M428" s="219"/>
      <c r="N428" s="219"/>
      <c r="O428" s="219"/>
      <c r="P428" s="332">
        <v>42720</v>
      </c>
      <c r="Q428" s="326">
        <v>0.52777777777777779</v>
      </c>
      <c r="R428" s="219" t="s">
        <v>1777</v>
      </c>
      <c r="S428" s="535" t="s">
        <v>1777</v>
      </c>
      <c r="T428" s="239">
        <v>132</v>
      </c>
      <c r="U428" s="492">
        <v>150.29999999999998</v>
      </c>
      <c r="V428" s="136">
        <v>18.299999999999983</v>
      </c>
      <c r="W428" s="9">
        <v>20</v>
      </c>
      <c r="X428" s="8">
        <v>914.99999999999909</v>
      </c>
      <c r="Y428" s="643" t="str">
        <f t="shared" si="335"/>
        <v xml:space="preserve">  </v>
      </c>
      <c r="Z428" s="535" t="s">
        <v>1777</v>
      </c>
      <c r="AA428" s="7">
        <v>132.5</v>
      </c>
      <c r="AB428" s="7">
        <v>158.70000000000002</v>
      </c>
      <c r="AC428" s="7">
        <v>26.200000000000017</v>
      </c>
      <c r="AD428" s="7">
        <v>26</v>
      </c>
      <c r="AE428" s="7">
        <v>1007.6923076923084</v>
      </c>
      <c r="AF428" s="643" t="str">
        <f t="shared" si="336"/>
        <v xml:space="preserve">  </v>
      </c>
      <c r="AG428" s="535" t="s">
        <v>1777</v>
      </c>
      <c r="AH428" s="138">
        <v>128</v>
      </c>
      <c r="AI428" s="600">
        <v>142.9</v>
      </c>
      <c r="AJ428" s="138">
        <v>14.900000000000006</v>
      </c>
      <c r="AK428" s="138">
        <v>10</v>
      </c>
      <c r="AL428" s="138">
        <v>1490.0000000000005</v>
      </c>
      <c r="AM428" s="643" t="str">
        <f t="shared" si="334"/>
        <v xml:space="preserve">  </v>
      </c>
      <c r="AN428" s="138">
        <v>1137.5641025641028</v>
      </c>
      <c r="AO428" s="138">
        <v>308.71712347619479</v>
      </c>
      <c r="AP428" s="138">
        <v>27.138437542142668</v>
      </c>
      <c r="AQ428" s="535">
        <v>3</v>
      </c>
      <c r="AR428" s="643" t="str">
        <f t="shared" si="337"/>
        <v xml:space="preserve">  </v>
      </c>
      <c r="AS428" s="535"/>
      <c r="AT428" s="86" t="s">
        <v>191</v>
      </c>
      <c r="AU428" s="86" t="s">
        <v>191</v>
      </c>
      <c r="AV428" s="86" t="s">
        <v>191</v>
      </c>
      <c r="AW428" s="161" t="str">
        <f t="shared" si="355"/>
        <v xml:space="preserve">  </v>
      </c>
      <c r="AX428" s="643" t="str">
        <f t="shared" si="338"/>
        <v xml:space="preserve">  </v>
      </c>
      <c r="AY428" s="86" t="s">
        <v>191</v>
      </c>
      <c r="AZ428" s="86" t="s">
        <v>191</v>
      </c>
      <c r="BA428" s="86" t="s">
        <v>191</v>
      </c>
      <c r="BB428" s="161"/>
      <c r="BC428" s="643" t="str">
        <f t="shared" si="339"/>
        <v xml:space="preserve">  </v>
      </c>
      <c r="BD428" s="801" t="s">
        <v>191</v>
      </c>
      <c r="BE428" s="247" t="s">
        <v>1777</v>
      </c>
      <c r="BF428" s="198">
        <v>12.329098565562832</v>
      </c>
      <c r="BG428" s="198"/>
      <c r="BH428" s="247"/>
      <c r="BI428" s="643" t="str">
        <f t="shared" si="340"/>
        <v xml:space="preserve">  </v>
      </c>
      <c r="BJ428" s="219" t="s">
        <v>1777</v>
      </c>
      <c r="BK428" s="199">
        <v>8.8039082109337308E-2</v>
      </c>
      <c r="BL428" s="199"/>
      <c r="BM428" s="141"/>
      <c r="BN428" s="818" t="str">
        <f t="shared" si="341"/>
        <v xml:space="preserve">  </v>
      </c>
      <c r="BO428" s="942" t="str">
        <f t="shared" si="342"/>
        <v xml:space="preserve">  </v>
      </c>
      <c r="BP428" s="825">
        <f t="shared" si="356"/>
        <v>0.71407558015023676</v>
      </c>
      <c r="BQ428" s="604">
        <v>256.98587826755067</v>
      </c>
      <c r="BR428" s="141"/>
      <c r="BS428" s="247"/>
      <c r="BT428" s="818" t="str">
        <f t="shared" si="350"/>
        <v xml:space="preserve">  </v>
      </c>
      <c r="BU428" s="604">
        <v>235.14207861480867</v>
      </c>
      <c r="BV428" s="247"/>
      <c r="BW428" s="247"/>
      <c r="BX428" s="643" t="str">
        <f t="shared" si="351"/>
        <v xml:space="preserve">  </v>
      </c>
      <c r="BY428" s="85">
        <v>2.4593230467397329</v>
      </c>
      <c r="BZ428" s="85"/>
      <c r="CA428" s="197"/>
      <c r="CB428" s="197"/>
      <c r="CC428" s="643" t="str">
        <f t="shared" si="345"/>
        <v xml:space="preserve">  </v>
      </c>
      <c r="CD428" s="199">
        <v>2.478240916330039</v>
      </c>
      <c r="CE428" s="199"/>
      <c r="CF428" s="197"/>
      <c r="CG428" s="818" t="str">
        <f t="shared" si="346"/>
        <v xml:space="preserve">  </v>
      </c>
      <c r="CH428" s="781">
        <f t="shared" si="357"/>
        <v>0.95698762255695069</v>
      </c>
      <c r="CI428" s="198">
        <v>5.1113857011877917</v>
      </c>
      <c r="CJ428" s="141"/>
      <c r="CK428" s="141"/>
      <c r="CL428" s="643" t="str">
        <f t="shared" si="347"/>
        <v xml:space="preserve">  </v>
      </c>
      <c r="CM428" s="85">
        <v>7.6159646947698114</v>
      </c>
      <c r="CN428" s="247" t="s">
        <v>602</v>
      </c>
      <c r="CO428" s="247"/>
      <c r="CP428" s="818" t="str">
        <f t="shared" si="348"/>
        <v xml:space="preserve">  </v>
      </c>
      <c r="CQ428" s="154">
        <f t="shared" si="359"/>
        <v>1.9889753225530451</v>
      </c>
      <c r="CR428" s="87">
        <f t="shared" si="358"/>
        <v>3.2388778476546891</v>
      </c>
      <c r="CS428" s="141"/>
    </row>
    <row r="429" spans="1:97" ht="30" x14ac:dyDescent="0.25">
      <c r="A429" s="906" t="s">
        <v>2495</v>
      </c>
      <c r="B429" s="31" t="s">
        <v>1891</v>
      </c>
      <c r="C429" s="219" t="s">
        <v>599</v>
      </c>
      <c r="D429" s="219">
        <v>9</v>
      </c>
      <c r="E429" s="471">
        <v>1701220</v>
      </c>
      <c r="F429" s="472">
        <v>1</v>
      </c>
      <c r="G429" s="419">
        <v>11452600</v>
      </c>
      <c r="H429" s="419">
        <v>201612161550</v>
      </c>
      <c r="I429" s="419" t="s">
        <v>672</v>
      </c>
      <c r="J429" s="419" t="s">
        <v>1787</v>
      </c>
      <c r="K429" s="926" t="s">
        <v>2614</v>
      </c>
      <c r="L429" s="413" t="s">
        <v>1694</v>
      </c>
      <c r="M429" s="219"/>
      <c r="N429" s="219"/>
      <c r="O429" s="219"/>
      <c r="P429" s="332">
        <v>42720</v>
      </c>
      <c r="Q429" s="326">
        <v>0.65972222222222221</v>
      </c>
      <c r="R429" s="219" t="s">
        <v>1778</v>
      </c>
      <c r="S429" s="535" t="s">
        <v>1778</v>
      </c>
      <c r="T429" s="239">
        <v>127.7</v>
      </c>
      <c r="U429" s="492">
        <v>182.79999999999998</v>
      </c>
      <c r="V429" s="136">
        <v>55.09999999999998</v>
      </c>
      <c r="W429" s="9">
        <v>46</v>
      </c>
      <c r="X429" s="8">
        <v>1197.8260869565213</v>
      </c>
      <c r="Y429" s="643" t="str">
        <f t="shared" si="335"/>
        <v xml:space="preserve">  </v>
      </c>
      <c r="Z429" s="535" t="s">
        <v>1778</v>
      </c>
      <c r="AA429" s="7">
        <v>128</v>
      </c>
      <c r="AB429" s="7">
        <v>181.9</v>
      </c>
      <c r="AC429" s="7">
        <v>53.900000000000006</v>
      </c>
      <c r="AD429" s="7">
        <v>46</v>
      </c>
      <c r="AE429" s="7">
        <v>1171.7391304347827</v>
      </c>
      <c r="AF429" s="643" t="str">
        <f t="shared" si="336"/>
        <v xml:space="preserve">  </v>
      </c>
      <c r="AG429" s="535" t="s">
        <v>1778</v>
      </c>
      <c r="AH429" s="138">
        <v>126.8</v>
      </c>
      <c r="AI429" s="600">
        <v>164.3</v>
      </c>
      <c r="AJ429" s="138">
        <v>37.500000000000014</v>
      </c>
      <c r="AK429" s="138">
        <v>30</v>
      </c>
      <c r="AL429" s="138">
        <v>1250.0000000000005</v>
      </c>
      <c r="AM429" s="643" t="str">
        <f t="shared" si="334"/>
        <v xml:space="preserve">  </v>
      </c>
      <c r="AN429" s="138">
        <v>1206.5217391304348</v>
      </c>
      <c r="AO429" s="138">
        <v>39.848484303964071</v>
      </c>
      <c r="AP429" s="138">
        <v>3.302757257625851</v>
      </c>
      <c r="AQ429" s="535">
        <v>3</v>
      </c>
      <c r="AR429" s="643" t="str">
        <f t="shared" si="337"/>
        <v xml:space="preserve">  </v>
      </c>
      <c r="AS429" s="535"/>
      <c r="AT429" s="86" t="s">
        <v>191</v>
      </c>
      <c r="AU429" s="86" t="s">
        <v>191</v>
      </c>
      <c r="AV429" s="86" t="s">
        <v>191</v>
      </c>
      <c r="AW429" s="161" t="str">
        <f t="shared" si="355"/>
        <v xml:space="preserve">  </v>
      </c>
      <c r="AX429" s="643" t="str">
        <f t="shared" si="338"/>
        <v xml:space="preserve">  </v>
      </c>
      <c r="AY429" s="86" t="s">
        <v>191</v>
      </c>
      <c r="AZ429" s="86" t="s">
        <v>191</v>
      </c>
      <c r="BA429" s="86" t="s">
        <v>191</v>
      </c>
      <c r="BB429" s="161"/>
      <c r="BC429" s="643" t="str">
        <f t="shared" si="339"/>
        <v xml:space="preserve">  </v>
      </c>
      <c r="BD429" s="801" t="s">
        <v>191</v>
      </c>
      <c r="BE429" s="247" t="s">
        <v>1778</v>
      </c>
      <c r="BF429" s="198">
        <v>9.2833792608562042</v>
      </c>
      <c r="BG429" s="198"/>
      <c r="BH429" s="247"/>
      <c r="BI429" s="643" t="str">
        <f t="shared" si="340"/>
        <v xml:space="preserve">  </v>
      </c>
      <c r="BJ429" s="219" t="s">
        <v>1778</v>
      </c>
      <c r="BK429" s="199">
        <v>7.3508093614032641E-2</v>
      </c>
      <c r="BL429" s="199"/>
      <c r="BM429" s="141"/>
      <c r="BN429" s="818" t="str">
        <f t="shared" si="341"/>
        <v xml:space="preserve">  </v>
      </c>
      <c r="BO429" s="942" t="str">
        <f t="shared" si="342"/>
        <v xml:space="preserve">  </v>
      </c>
      <c r="BP429" s="825">
        <f t="shared" si="356"/>
        <v>0.79182473912256179</v>
      </c>
      <c r="BQ429" s="604">
        <v>277.1321677679407</v>
      </c>
      <c r="BR429" s="141"/>
      <c r="BS429" s="247"/>
      <c r="BT429" s="818" t="str">
        <f t="shared" si="350"/>
        <v xml:space="preserve">  </v>
      </c>
      <c r="BU429" s="604">
        <v>331.95614008725062</v>
      </c>
      <c r="BV429" s="247"/>
      <c r="BW429" s="247"/>
      <c r="BX429" s="643" t="str">
        <f t="shared" si="351"/>
        <v xml:space="preserve">  </v>
      </c>
      <c r="BY429" s="85">
        <v>2.5245721728848047</v>
      </c>
      <c r="BZ429" s="85"/>
      <c r="CA429" s="197"/>
      <c r="CB429" s="197"/>
      <c r="CC429" s="643" t="str">
        <f t="shared" si="345"/>
        <v xml:space="preserve">  </v>
      </c>
      <c r="CD429" s="199">
        <v>2.9581400025758913</v>
      </c>
      <c r="CE429" s="199"/>
      <c r="CF429" s="197"/>
      <c r="CG429" s="818" t="str">
        <f t="shared" si="346"/>
        <v xml:space="preserve">  </v>
      </c>
      <c r="CH429" s="781">
        <f t="shared" si="357"/>
        <v>0.91096323938792256</v>
      </c>
      <c r="CI429" s="198">
        <v>4.2599867560988853</v>
      </c>
      <c r="CJ429" s="141"/>
      <c r="CK429" s="141"/>
      <c r="CL429" s="643" t="str">
        <f t="shared" si="347"/>
        <v xml:space="preserve">  </v>
      </c>
      <c r="CM429" s="85">
        <v>5.3249834451236087</v>
      </c>
      <c r="CN429" s="247" t="s">
        <v>602</v>
      </c>
      <c r="CO429" s="247"/>
      <c r="CP429" s="818" t="str">
        <f t="shared" si="348"/>
        <v xml:space="preserve">  </v>
      </c>
      <c r="CQ429" s="154">
        <f t="shared" si="359"/>
        <v>1.5371679117618804</v>
      </c>
      <c r="CR429" s="87">
        <f t="shared" si="358"/>
        <v>1.6041225939438872</v>
      </c>
      <c r="CS429" s="141"/>
    </row>
    <row r="430" spans="1:97" ht="34.5" x14ac:dyDescent="0.25">
      <c r="A430" s="906" t="s">
        <v>2496</v>
      </c>
      <c r="B430" s="31" t="s">
        <v>1892</v>
      </c>
      <c r="C430" s="219" t="s">
        <v>599</v>
      </c>
      <c r="D430" s="219">
        <v>9</v>
      </c>
      <c r="E430" s="471">
        <v>1701219</v>
      </c>
      <c r="F430" s="472">
        <v>1</v>
      </c>
      <c r="G430" s="419">
        <v>11452900</v>
      </c>
      <c r="H430" s="419">
        <v>201612161720</v>
      </c>
      <c r="I430" s="419" t="s">
        <v>672</v>
      </c>
      <c r="J430" s="419" t="s">
        <v>1788</v>
      </c>
      <c r="K430" s="926" t="s">
        <v>2616</v>
      </c>
      <c r="L430" s="413" t="s">
        <v>746</v>
      </c>
      <c r="M430" s="219"/>
      <c r="N430" s="219"/>
      <c r="O430" s="219"/>
      <c r="P430" s="332">
        <v>42720</v>
      </c>
      <c r="Q430" s="326">
        <v>0.72222222222222221</v>
      </c>
      <c r="R430" s="219" t="s">
        <v>1779</v>
      </c>
      <c r="S430" s="535" t="s">
        <v>1779</v>
      </c>
      <c r="T430" s="239">
        <v>128.1</v>
      </c>
      <c r="U430" s="492">
        <v>152.69999999999999</v>
      </c>
      <c r="V430" s="136">
        <v>24.599999999999994</v>
      </c>
      <c r="W430" s="9">
        <v>118</v>
      </c>
      <c r="X430" s="8">
        <v>208.47457627118641</v>
      </c>
      <c r="Y430" s="643" t="str">
        <f t="shared" si="335"/>
        <v xml:space="preserve">  </v>
      </c>
      <c r="Z430" s="535" t="s">
        <v>1779</v>
      </c>
      <c r="AA430" s="7">
        <v>126.9</v>
      </c>
      <c r="AB430" s="7">
        <v>155.70000000000002</v>
      </c>
      <c r="AC430" s="7">
        <v>28.800000000000011</v>
      </c>
      <c r="AD430" s="7">
        <v>136</v>
      </c>
      <c r="AE430" s="7">
        <v>211.76470588235301</v>
      </c>
      <c r="AF430" s="643" t="str">
        <f t="shared" si="336"/>
        <v xml:space="preserve">  </v>
      </c>
      <c r="AG430" s="535" t="s">
        <v>1779</v>
      </c>
      <c r="AH430" s="138">
        <v>128.80000000000001</v>
      </c>
      <c r="AI430" s="600">
        <v>155</v>
      </c>
      <c r="AJ430" s="138">
        <v>26.199999999999989</v>
      </c>
      <c r="AK430" s="138">
        <v>122</v>
      </c>
      <c r="AL430" s="138">
        <v>214.75409836065566</v>
      </c>
      <c r="AM430" s="643" t="str">
        <f t="shared" si="334"/>
        <v xml:space="preserve">  </v>
      </c>
      <c r="AN430" s="138">
        <v>211.66446017139836</v>
      </c>
      <c r="AO430" s="138">
        <v>3.1409610503724301</v>
      </c>
      <c r="AP430" s="138">
        <v>1.4839340755783903</v>
      </c>
      <c r="AQ430" s="535">
        <v>3</v>
      </c>
      <c r="AR430" s="643" t="str">
        <f t="shared" si="337"/>
        <v xml:space="preserve">  </v>
      </c>
      <c r="AS430" s="535"/>
      <c r="AT430" s="86" t="s">
        <v>191</v>
      </c>
      <c r="AU430" s="86" t="s">
        <v>191</v>
      </c>
      <c r="AV430" s="86" t="s">
        <v>191</v>
      </c>
      <c r="AW430" s="161" t="str">
        <f t="shared" si="355"/>
        <v xml:space="preserve">  </v>
      </c>
      <c r="AX430" s="643" t="str">
        <f t="shared" si="338"/>
        <v xml:space="preserve">  </v>
      </c>
      <c r="AY430" s="86" t="s">
        <v>191</v>
      </c>
      <c r="AZ430" s="86" t="s">
        <v>191</v>
      </c>
      <c r="BA430" s="86" t="s">
        <v>191</v>
      </c>
      <c r="BB430" s="161"/>
      <c r="BC430" s="643" t="str">
        <f t="shared" si="339"/>
        <v xml:space="preserve">  </v>
      </c>
      <c r="BD430" s="801" t="s">
        <v>191</v>
      </c>
      <c r="BE430" s="247" t="s">
        <v>1779</v>
      </c>
      <c r="BF430" s="198">
        <v>3.5866569223307292</v>
      </c>
      <c r="BG430" s="198"/>
      <c r="BH430" s="247"/>
      <c r="BI430" s="643" t="str">
        <f t="shared" si="340"/>
        <v xml:space="preserve">  </v>
      </c>
      <c r="BJ430" s="219" t="s">
        <v>1779</v>
      </c>
      <c r="BK430" s="199">
        <v>6.9151101769376055E-2</v>
      </c>
      <c r="BL430" s="199"/>
      <c r="BM430" s="141"/>
      <c r="BN430" s="818" t="str">
        <f t="shared" si="341"/>
        <v xml:space="preserve">  </v>
      </c>
      <c r="BO430" s="942" t="str">
        <f t="shared" si="342"/>
        <v xml:space="preserve">  </v>
      </c>
      <c r="BP430" s="825">
        <f t="shared" si="356"/>
        <v>1.9280099342325545</v>
      </c>
      <c r="BQ430" s="604">
        <v>185.61908497195637</v>
      </c>
      <c r="BR430" s="141"/>
      <c r="BS430" s="247"/>
      <c r="BT430" s="818" t="str">
        <f t="shared" si="350"/>
        <v xml:space="preserve">  </v>
      </c>
      <c r="BU430" s="604">
        <v>38.696860087373949</v>
      </c>
      <c r="BV430" s="247"/>
      <c r="BW430" s="247"/>
      <c r="BX430" s="643" t="str">
        <f t="shared" si="351"/>
        <v xml:space="preserve">  </v>
      </c>
      <c r="BY430" s="85">
        <v>2.4496843908167727</v>
      </c>
      <c r="BZ430" s="85"/>
      <c r="CA430" s="197"/>
      <c r="CB430" s="197"/>
      <c r="CC430" s="643" t="str">
        <f t="shared" si="345"/>
        <v xml:space="preserve">  </v>
      </c>
      <c r="CD430" s="199">
        <v>0.51875669452590456</v>
      </c>
      <c r="CE430" s="199"/>
      <c r="CF430" s="197"/>
      <c r="CG430" s="818" t="str">
        <f t="shared" si="346"/>
        <v xml:space="preserve">  </v>
      </c>
      <c r="CH430" s="781">
        <f t="shared" si="357"/>
        <v>1.3197373487682449</v>
      </c>
      <c r="CI430" s="198">
        <v>3.89944198670955</v>
      </c>
      <c r="CJ430" s="141"/>
      <c r="CK430" s="141"/>
      <c r="CL430" s="643" t="str">
        <f t="shared" si="347"/>
        <v xml:space="preserve">  </v>
      </c>
      <c r="CM430" s="85">
        <v>0.83742114796549305</v>
      </c>
      <c r="CN430" s="247" t="s">
        <v>602</v>
      </c>
      <c r="CO430" s="247"/>
      <c r="CP430" s="818" t="str">
        <f t="shared" si="348"/>
        <v xml:space="preserve">  </v>
      </c>
      <c r="CQ430" s="154">
        <f t="shared" si="359"/>
        <v>2.1007764300199434</v>
      </c>
      <c r="CR430" s="87">
        <f t="shared" si="358"/>
        <v>2.1640545152104669</v>
      </c>
      <c r="CS430" s="141"/>
    </row>
    <row r="431" spans="1:97" ht="15" x14ac:dyDescent="0.25">
      <c r="A431" s="906" t="s">
        <v>2497</v>
      </c>
      <c r="B431" s="31" t="s">
        <v>1893</v>
      </c>
      <c r="C431" s="219" t="s">
        <v>599</v>
      </c>
      <c r="D431" s="219">
        <v>9</v>
      </c>
      <c r="E431" s="471">
        <v>1701218</v>
      </c>
      <c r="F431" s="472">
        <v>1</v>
      </c>
      <c r="G431" s="419">
        <v>11452500</v>
      </c>
      <c r="H431" s="419">
        <v>201612171140</v>
      </c>
      <c r="I431" s="419" t="s">
        <v>672</v>
      </c>
      <c r="J431" s="419" t="s">
        <v>1789</v>
      </c>
      <c r="K431" s="926" t="s">
        <v>1773</v>
      </c>
      <c r="L431" s="413" t="s">
        <v>972</v>
      </c>
      <c r="M431" s="219"/>
      <c r="N431" s="219"/>
      <c r="O431" s="219"/>
      <c r="P431" s="332">
        <v>42721</v>
      </c>
      <c r="Q431" s="326">
        <v>0.4861111111111111</v>
      </c>
      <c r="R431" s="219" t="s">
        <v>1780</v>
      </c>
      <c r="S431" s="535" t="s">
        <v>1780</v>
      </c>
      <c r="T431" s="239">
        <v>129.5</v>
      </c>
      <c r="U431" s="492">
        <v>144</v>
      </c>
      <c r="V431" s="136">
        <v>14.5</v>
      </c>
      <c r="W431" s="9">
        <v>66</v>
      </c>
      <c r="X431" s="8">
        <v>219.69696969696969</v>
      </c>
      <c r="Y431" s="643" t="str">
        <f t="shared" si="335"/>
        <v xml:space="preserve">  </v>
      </c>
      <c r="Z431" s="535" t="s">
        <v>1780</v>
      </c>
      <c r="AA431" s="7">
        <v>127.9</v>
      </c>
      <c r="AB431" s="7">
        <v>145.69999999999999</v>
      </c>
      <c r="AC431" s="7">
        <v>17.799999999999983</v>
      </c>
      <c r="AD431" s="7">
        <v>82</v>
      </c>
      <c r="AE431" s="7">
        <v>217.07317073170711</v>
      </c>
      <c r="AF431" s="643" t="str">
        <f t="shared" si="336"/>
        <v xml:space="preserve">  </v>
      </c>
      <c r="AG431" s="535" t="s">
        <v>1780</v>
      </c>
      <c r="AH431" s="138">
        <v>128.30000000000001</v>
      </c>
      <c r="AI431" s="600">
        <v>141.9</v>
      </c>
      <c r="AJ431" s="138">
        <v>13.599999999999994</v>
      </c>
      <c r="AK431" s="138">
        <v>60</v>
      </c>
      <c r="AL431" s="138">
        <v>226.66666666666657</v>
      </c>
      <c r="AM431" s="643" t="str">
        <f t="shared" si="334"/>
        <v xml:space="preserve">  </v>
      </c>
      <c r="AN431" s="138">
        <v>221.14560236511443</v>
      </c>
      <c r="AO431" s="138">
        <v>4.958093738417328</v>
      </c>
      <c r="AP431" s="138">
        <v>2.2420042204734631</v>
      </c>
      <c r="AQ431" s="535">
        <v>3</v>
      </c>
      <c r="AR431" s="643" t="str">
        <f t="shared" si="337"/>
        <v xml:space="preserve">  </v>
      </c>
      <c r="AS431" s="535"/>
      <c r="AT431" s="86" t="s">
        <v>191</v>
      </c>
      <c r="AU431" s="86" t="s">
        <v>191</v>
      </c>
      <c r="AV431" s="86" t="s">
        <v>191</v>
      </c>
      <c r="AW431" s="161" t="str">
        <f t="shared" si="355"/>
        <v xml:space="preserve">  </v>
      </c>
      <c r="AX431" s="643" t="str">
        <f t="shared" si="338"/>
        <v xml:space="preserve">  </v>
      </c>
      <c r="AY431" s="86" t="s">
        <v>191</v>
      </c>
      <c r="AZ431" s="86" t="s">
        <v>191</v>
      </c>
      <c r="BA431" s="86" t="s">
        <v>191</v>
      </c>
      <c r="BB431" s="161"/>
      <c r="BC431" s="643" t="str">
        <f t="shared" si="339"/>
        <v xml:space="preserve">  </v>
      </c>
      <c r="BD431" s="801" t="s">
        <v>191</v>
      </c>
      <c r="BE431" s="247" t="s">
        <v>1865</v>
      </c>
      <c r="BF431" s="198">
        <v>8.200906152464384</v>
      </c>
      <c r="BG431" s="198">
        <v>8.8491599582696701E-2</v>
      </c>
      <c r="BH431" s="247"/>
      <c r="BI431" s="643" t="str">
        <f t="shared" si="340"/>
        <v xml:space="preserve">  </v>
      </c>
      <c r="BJ431" s="219" t="s">
        <v>1780</v>
      </c>
      <c r="BK431" s="199">
        <v>7.9268181591691037E-2</v>
      </c>
      <c r="BL431" s="199"/>
      <c r="BM431" s="141"/>
      <c r="BN431" s="818" t="str">
        <f t="shared" si="341"/>
        <v xml:space="preserve">  </v>
      </c>
      <c r="BO431" s="942" t="str">
        <f t="shared" si="342"/>
        <v xml:space="preserve">  </v>
      </c>
      <c r="BP431" s="825">
        <f t="shared" si="356"/>
        <v>0.96657832827255119</v>
      </c>
      <c r="BQ431" s="604">
        <v>189.59652372625473</v>
      </c>
      <c r="BR431" s="141"/>
      <c r="BS431" s="247"/>
      <c r="BT431" s="818" t="str">
        <f t="shared" si="350"/>
        <v xml:space="preserve">  </v>
      </c>
      <c r="BU431" s="604">
        <v>41.65378172773778</v>
      </c>
      <c r="BV431" s="247"/>
      <c r="BW431" s="247"/>
      <c r="BX431" s="643" t="str">
        <f t="shared" si="351"/>
        <v xml:space="preserve">  </v>
      </c>
      <c r="BY431" s="85">
        <v>2.598421533230721</v>
      </c>
      <c r="BZ431" s="85"/>
      <c r="CA431" s="197"/>
      <c r="CB431" s="197"/>
      <c r="CC431" s="643" t="str">
        <f t="shared" si="345"/>
        <v xml:space="preserve">  </v>
      </c>
      <c r="CD431" s="199">
        <v>0.56404760111593644</v>
      </c>
      <c r="CE431" s="199"/>
      <c r="CF431" s="197"/>
      <c r="CG431" s="818" t="str">
        <f t="shared" si="346"/>
        <v xml:space="preserve">  </v>
      </c>
      <c r="CH431" s="781">
        <f t="shared" si="357"/>
        <v>1.3705006200337311</v>
      </c>
      <c r="CI431" s="198">
        <v>4.9170503768241272</v>
      </c>
      <c r="CJ431" s="141"/>
      <c r="CK431" s="141"/>
      <c r="CL431" s="643" t="str">
        <f t="shared" si="347"/>
        <v xml:space="preserve">  </v>
      </c>
      <c r="CM431" s="85">
        <v>1.1145314187468016</v>
      </c>
      <c r="CN431" s="247" t="s">
        <v>602</v>
      </c>
      <c r="CO431" s="247"/>
      <c r="CP431" s="818" t="str">
        <f t="shared" si="348"/>
        <v xml:space="preserve">  </v>
      </c>
      <c r="CQ431" s="154">
        <f t="shared" si="359"/>
        <v>2.5934285503691594</v>
      </c>
      <c r="CR431" s="87">
        <f t="shared" si="358"/>
        <v>2.6757028354153518</v>
      </c>
      <c r="CS431" s="141"/>
    </row>
    <row r="432" spans="1:97" ht="30" x14ac:dyDescent="0.25">
      <c r="A432" s="906" t="s">
        <v>2498</v>
      </c>
      <c r="B432" s="31" t="s">
        <v>1894</v>
      </c>
      <c r="C432" s="219" t="s">
        <v>599</v>
      </c>
      <c r="D432" s="219">
        <v>9</v>
      </c>
      <c r="E432" s="471">
        <v>1701217</v>
      </c>
      <c r="F432" s="472">
        <v>1</v>
      </c>
      <c r="G432" s="419">
        <v>11452600</v>
      </c>
      <c r="H432" s="419">
        <v>201612171410</v>
      </c>
      <c r="I432" s="419" t="s">
        <v>672</v>
      </c>
      <c r="J432" s="419" t="s">
        <v>1790</v>
      </c>
      <c r="K432" s="926" t="s">
        <v>2614</v>
      </c>
      <c r="L432" s="413" t="s">
        <v>1694</v>
      </c>
      <c r="M432" s="219"/>
      <c r="N432" s="219"/>
      <c r="O432" s="219"/>
      <c r="P432" s="332">
        <v>42721</v>
      </c>
      <c r="Q432" s="326">
        <v>0.59027777777777779</v>
      </c>
      <c r="R432" s="219" t="s">
        <v>1781</v>
      </c>
      <c r="S432" s="535" t="s">
        <v>1781</v>
      </c>
      <c r="T432" s="239">
        <v>126.3</v>
      </c>
      <c r="U432" s="492">
        <v>144.19999999999999</v>
      </c>
      <c r="V432" s="136">
        <v>17.899999999999991</v>
      </c>
      <c r="W432" s="9">
        <v>88</v>
      </c>
      <c r="X432" s="8">
        <v>203.40909090909082</v>
      </c>
      <c r="Y432" s="643" t="str">
        <f t="shared" si="335"/>
        <v xml:space="preserve">  </v>
      </c>
      <c r="Z432" s="535" t="s">
        <v>1781</v>
      </c>
      <c r="AA432" s="7">
        <v>126.7</v>
      </c>
      <c r="AB432" s="7">
        <v>139.5</v>
      </c>
      <c r="AC432" s="7">
        <v>12.799999999999997</v>
      </c>
      <c r="AD432" s="7">
        <v>58</v>
      </c>
      <c r="AE432" s="7">
        <v>220.68965517241372</v>
      </c>
      <c r="AF432" s="643" t="str">
        <f t="shared" si="336"/>
        <v xml:space="preserve">  </v>
      </c>
      <c r="AG432" s="535" t="s">
        <v>1781</v>
      </c>
      <c r="AH432" s="138">
        <v>129.69999999999999</v>
      </c>
      <c r="AI432" s="600">
        <v>142.5</v>
      </c>
      <c r="AJ432" s="138">
        <v>12.800000000000011</v>
      </c>
      <c r="AK432" s="138">
        <v>60</v>
      </c>
      <c r="AL432" s="138">
        <v>213.33333333333354</v>
      </c>
      <c r="AM432" s="643" t="str">
        <f t="shared" si="334"/>
        <v xml:space="preserve">  </v>
      </c>
      <c r="AN432" s="138">
        <v>212.47735980494602</v>
      </c>
      <c r="AO432" s="138">
        <v>8.6720236003878171</v>
      </c>
      <c r="AP432" s="138">
        <v>4.0813871220673699</v>
      </c>
      <c r="AQ432" s="535">
        <v>3</v>
      </c>
      <c r="AR432" s="643" t="str">
        <f t="shared" si="337"/>
        <v xml:space="preserve">  </v>
      </c>
      <c r="AS432" s="535"/>
      <c r="AT432" s="86" t="s">
        <v>191</v>
      </c>
      <c r="AU432" s="86" t="s">
        <v>191</v>
      </c>
      <c r="AV432" s="86" t="s">
        <v>191</v>
      </c>
      <c r="AW432" s="161" t="str">
        <f t="shared" si="355"/>
        <v xml:space="preserve">  </v>
      </c>
      <c r="AX432" s="643" t="str">
        <f t="shared" si="338"/>
        <v xml:space="preserve">  </v>
      </c>
      <c r="AY432" s="86" t="s">
        <v>191</v>
      </c>
      <c r="AZ432" s="86" t="s">
        <v>191</v>
      </c>
      <c r="BA432" s="86" t="s">
        <v>191</v>
      </c>
      <c r="BB432" s="161"/>
      <c r="BC432" s="643" t="str">
        <f t="shared" si="339"/>
        <v xml:space="preserve">  </v>
      </c>
      <c r="BD432" s="801" t="s">
        <v>191</v>
      </c>
      <c r="BE432" s="247" t="s">
        <v>1781</v>
      </c>
      <c r="BF432" s="198">
        <v>8.6155731738456218</v>
      </c>
      <c r="BG432" s="198"/>
      <c r="BH432" s="247"/>
      <c r="BI432" s="643" t="str">
        <f t="shared" si="340"/>
        <v xml:space="preserve">  </v>
      </c>
      <c r="BJ432" s="219" t="s">
        <v>1781</v>
      </c>
      <c r="BK432" s="199">
        <v>8.6376742353609787E-2</v>
      </c>
      <c r="BL432" s="199">
        <v>6.225837577949235E-3</v>
      </c>
      <c r="BM432" s="141"/>
      <c r="BN432" s="818" t="str">
        <f t="shared" si="341"/>
        <v xml:space="preserve">  </v>
      </c>
      <c r="BO432" s="942" t="str">
        <f t="shared" si="342"/>
        <v xml:space="preserve">  </v>
      </c>
      <c r="BP432" s="825">
        <f t="shared" si="356"/>
        <v>1.0025652456394254</v>
      </c>
      <c r="BQ432" s="604">
        <v>249.77245977007382</v>
      </c>
      <c r="BR432" s="141"/>
      <c r="BS432" s="247"/>
      <c r="BT432" s="818" t="str">
        <f t="shared" si="350"/>
        <v xml:space="preserve">  </v>
      </c>
      <c r="BU432" s="604">
        <v>50.805988975958179</v>
      </c>
      <c r="BV432" s="247"/>
      <c r="BW432" s="247"/>
      <c r="BX432" s="643" t="str">
        <f t="shared" si="351"/>
        <v xml:space="preserve">  </v>
      </c>
      <c r="BY432" s="85">
        <v>2.9457309331377433</v>
      </c>
      <c r="BZ432" s="85"/>
      <c r="CA432" s="197"/>
      <c r="CB432" s="197"/>
      <c r="CC432" s="643" t="str">
        <f t="shared" si="345"/>
        <v xml:space="preserve">  </v>
      </c>
      <c r="CD432" s="199">
        <v>0.65009234386488157</v>
      </c>
      <c r="CE432" s="199"/>
      <c r="CF432" s="197"/>
      <c r="CG432" s="818" t="str">
        <f t="shared" si="346"/>
        <v xml:space="preserve">  </v>
      </c>
      <c r="CH432" s="781">
        <f t="shared" si="357"/>
        <v>1.1793657859034634</v>
      </c>
      <c r="CI432" s="198">
        <v>5.5146085823409416</v>
      </c>
      <c r="CJ432" s="141"/>
      <c r="CK432" s="141"/>
      <c r="CL432" s="643" t="str">
        <f t="shared" si="347"/>
        <v xml:space="preserve">  </v>
      </c>
      <c r="CM432" s="85">
        <v>1.1764498308994018</v>
      </c>
      <c r="CN432" s="247" t="s">
        <v>602</v>
      </c>
      <c r="CO432" s="247"/>
      <c r="CP432" s="818" t="str">
        <f t="shared" si="348"/>
        <v xml:space="preserve">  </v>
      </c>
      <c r="CQ432" s="154">
        <f t="shared" si="359"/>
        <v>2.2078529343937174</v>
      </c>
      <c r="CR432" s="87">
        <f t="shared" si="358"/>
        <v>2.3155731334274545</v>
      </c>
      <c r="CS432" s="141"/>
    </row>
    <row r="433" spans="1:97" s="768" customFormat="1" ht="34.5" x14ac:dyDescent="0.25">
      <c r="A433" s="906" t="s">
        <v>2499</v>
      </c>
      <c r="B433" s="740" t="s">
        <v>1895</v>
      </c>
      <c r="C433" s="741" t="s">
        <v>599</v>
      </c>
      <c r="D433" s="741">
        <v>9</v>
      </c>
      <c r="E433" s="742">
        <v>1701216</v>
      </c>
      <c r="F433" s="743">
        <v>1</v>
      </c>
      <c r="G433" s="744">
        <v>11452900</v>
      </c>
      <c r="H433" s="744">
        <v>201612171600</v>
      </c>
      <c r="I433" s="744" t="s">
        <v>672</v>
      </c>
      <c r="J433" s="744" t="s">
        <v>1791</v>
      </c>
      <c r="K433" s="926" t="s">
        <v>2616</v>
      </c>
      <c r="L433" s="745" t="s">
        <v>746</v>
      </c>
      <c r="M433" s="741"/>
      <c r="N433" s="741"/>
      <c r="O433" s="741"/>
      <c r="P433" s="746">
        <v>42721</v>
      </c>
      <c r="Q433" s="747">
        <v>0.66666666666666663</v>
      </c>
      <c r="R433" s="741" t="s">
        <v>1782</v>
      </c>
      <c r="S433" s="748" t="s">
        <v>1782</v>
      </c>
      <c r="T433" s="749">
        <v>129.1</v>
      </c>
      <c r="U433" s="750">
        <v>146.69999999999999</v>
      </c>
      <c r="V433" s="751">
        <v>17.599999999999994</v>
      </c>
      <c r="W433" s="752">
        <v>94</v>
      </c>
      <c r="X433" s="753">
        <v>187.23404255319141</v>
      </c>
      <c r="Y433" s="643" t="str">
        <f t="shared" si="335"/>
        <v xml:space="preserve">  </v>
      </c>
      <c r="Z433" s="748" t="s">
        <v>1782</v>
      </c>
      <c r="AA433" s="754">
        <v>128.19999999999999</v>
      </c>
      <c r="AB433" s="754">
        <v>145.1</v>
      </c>
      <c r="AC433" s="754">
        <v>16.900000000000006</v>
      </c>
      <c r="AD433" s="754">
        <v>88</v>
      </c>
      <c r="AE433" s="754">
        <v>192.04545454545462</v>
      </c>
      <c r="AF433" s="643" t="str">
        <f t="shared" si="336"/>
        <v xml:space="preserve">  </v>
      </c>
      <c r="AG433" s="748" t="s">
        <v>1782</v>
      </c>
      <c r="AH433" s="755">
        <v>128.80000000000001</v>
      </c>
      <c r="AI433" s="756">
        <v>145.80000000000001</v>
      </c>
      <c r="AJ433" s="755">
        <v>17</v>
      </c>
      <c r="AK433" s="755">
        <v>88</v>
      </c>
      <c r="AL433" s="754">
        <v>193.18181818181819</v>
      </c>
      <c r="AM433" s="643" t="str">
        <f t="shared" si="334"/>
        <v xml:space="preserve">  </v>
      </c>
      <c r="AN433" s="755">
        <v>190.82043842682143</v>
      </c>
      <c r="AO433" s="755">
        <v>3.157452628354863</v>
      </c>
      <c r="AP433" s="755">
        <v>1.6546721380507299</v>
      </c>
      <c r="AQ433" s="748">
        <v>3</v>
      </c>
      <c r="AR433" s="643" t="str">
        <f t="shared" si="337"/>
        <v xml:space="preserve">  </v>
      </c>
      <c r="AS433" s="748"/>
      <c r="AT433" s="757" t="s">
        <v>191</v>
      </c>
      <c r="AU433" s="757" t="s">
        <v>191</v>
      </c>
      <c r="AV433" s="757" t="s">
        <v>191</v>
      </c>
      <c r="AW433" s="758" t="str">
        <f t="shared" si="355"/>
        <v xml:space="preserve">  </v>
      </c>
      <c r="AX433" s="643" t="str">
        <f t="shared" si="338"/>
        <v xml:space="preserve">  </v>
      </c>
      <c r="AY433" s="757" t="s">
        <v>191</v>
      </c>
      <c r="AZ433" s="757" t="s">
        <v>191</v>
      </c>
      <c r="BA433" s="757" t="s">
        <v>191</v>
      </c>
      <c r="BB433" s="758"/>
      <c r="BC433" s="643" t="str">
        <f t="shared" si="339"/>
        <v xml:space="preserve">  </v>
      </c>
      <c r="BD433" s="803" t="s">
        <v>191</v>
      </c>
      <c r="BE433" s="759" t="s">
        <v>1782</v>
      </c>
      <c r="BF433" s="760">
        <v>12.425790801861568</v>
      </c>
      <c r="BG433" s="760"/>
      <c r="BH433" s="759"/>
      <c r="BI433" s="643" t="str">
        <f t="shared" si="340"/>
        <v xml:space="preserve">  </v>
      </c>
      <c r="BJ433" s="741" t="s">
        <v>1782</v>
      </c>
      <c r="BK433" s="761">
        <v>9.0403643660558419E-2</v>
      </c>
      <c r="BL433" s="761"/>
      <c r="BM433" s="762"/>
      <c r="BN433" s="818" t="str">
        <f t="shared" si="341"/>
        <v xml:space="preserve">  </v>
      </c>
      <c r="BO433" s="942" t="str">
        <f t="shared" si="342"/>
        <v xml:space="preserve">  </v>
      </c>
      <c r="BP433" s="849">
        <f t="shared" si="356"/>
        <v>0.72754841202553167</v>
      </c>
      <c r="BQ433" s="764">
        <v>310.28665317998787</v>
      </c>
      <c r="BR433" s="762"/>
      <c r="BS433" s="759"/>
      <c r="BT433" s="818" t="str">
        <f t="shared" si="350"/>
        <v xml:space="preserve">  </v>
      </c>
      <c r="BU433" s="764">
        <v>58.096224425189192</v>
      </c>
      <c r="BV433" s="759"/>
      <c r="BW433" s="759"/>
      <c r="BX433" s="643" t="str">
        <f t="shared" si="351"/>
        <v xml:space="preserve">  </v>
      </c>
      <c r="BY433" s="765">
        <v>3.9118377172839804</v>
      </c>
      <c r="BZ433" s="765"/>
      <c r="CA433" s="766"/>
      <c r="CB433" s="766"/>
      <c r="CC433" s="643" t="str">
        <f t="shared" si="345"/>
        <v xml:space="preserve">  </v>
      </c>
      <c r="CD433" s="761">
        <v>0.75125065252385648</v>
      </c>
      <c r="CE433" s="761"/>
      <c r="CF433" s="766"/>
      <c r="CG433" s="818" t="str">
        <f t="shared" si="346"/>
        <v xml:space="preserve">  </v>
      </c>
      <c r="CH433" s="899">
        <f t="shared" si="357"/>
        <v>1.2607173647958496</v>
      </c>
      <c r="CI433" s="760">
        <v>4.9170503768241254</v>
      </c>
      <c r="CJ433" s="762"/>
      <c r="CK433" s="759"/>
      <c r="CL433" s="643" t="str">
        <f t="shared" si="347"/>
        <v xml:space="preserve">  </v>
      </c>
      <c r="CM433" s="760">
        <v>0.94988473188647882</v>
      </c>
      <c r="CN433" s="759" t="s">
        <v>602</v>
      </c>
      <c r="CO433" s="759"/>
      <c r="CP433" s="818" t="str">
        <f t="shared" si="348"/>
        <v xml:space="preserve">  </v>
      </c>
      <c r="CQ433" s="767">
        <f t="shared" si="359"/>
        <v>1.5846799488252219</v>
      </c>
      <c r="CR433" s="763">
        <f t="shared" si="358"/>
        <v>1.635019730257429</v>
      </c>
      <c r="CS433" s="762"/>
    </row>
    <row r="434" spans="1:97" x14ac:dyDescent="0.25">
      <c r="A434" s="906" t="s">
        <v>2500</v>
      </c>
      <c r="B434" s="31" t="s">
        <v>1896</v>
      </c>
      <c r="C434" s="219" t="s">
        <v>599</v>
      </c>
      <c r="D434" s="219">
        <v>9</v>
      </c>
      <c r="E434" s="471">
        <v>1701616</v>
      </c>
      <c r="F434" s="472">
        <v>1</v>
      </c>
      <c r="G434" s="419">
        <v>11451800</v>
      </c>
      <c r="H434" s="419">
        <v>201701140900</v>
      </c>
      <c r="I434" s="419"/>
      <c r="J434" s="419"/>
      <c r="K434" s="926" t="s">
        <v>1691</v>
      </c>
      <c r="L434" s="413" t="s">
        <v>1692</v>
      </c>
      <c r="M434" s="219"/>
      <c r="N434" s="219"/>
      <c r="O434" s="219"/>
      <c r="P434" s="332">
        <v>42739</v>
      </c>
      <c r="Q434" s="326">
        <v>0.375</v>
      </c>
      <c r="R434" s="219" t="s">
        <v>1742</v>
      </c>
      <c r="S434" s="240" t="s">
        <v>1742</v>
      </c>
      <c r="T434" s="240">
        <v>128.9</v>
      </c>
      <c r="U434" s="239">
        <v>212.2</v>
      </c>
      <c r="V434" s="240">
        <v>83.299999999999983</v>
      </c>
      <c r="W434" s="136">
        <v>64</v>
      </c>
      <c r="X434" s="136">
        <v>1301.5624999999998</v>
      </c>
      <c r="Y434" s="643"/>
      <c r="Z434" s="240" t="s">
        <v>1742</v>
      </c>
      <c r="AA434" s="7">
        <v>130.6</v>
      </c>
      <c r="AB434" s="7">
        <v>214.9</v>
      </c>
      <c r="AC434" s="7">
        <v>84.300000000000011</v>
      </c>
      <c r="AD434" s="7">
        <v>64</v>
      </c>
      <c r="AE434" s="7">
        <v>1317.1875000000002</v>
      </c>
      <c r="AF434" s="643"/>
      <c r="AG434" s="240" t="s">
        <v>1742</v>
      </c>
      <c r="AH434" s="602">
        <v>129</v>
      </c>
      <c r="AI434" s="598">
        <v>222.1</v>
      </c>
      <c r="AJ434" s="138">
        <v>93.1</v>
      </c>
      <c r="AK434" s="138">
        <v>70</v>
      </c>
      <c r="AL434" s="138">
        <v>1329.9999999999998</v>
      </c>
      <c r="AM434" s="643"/>
      <c r="AN434" s="138">
        <v>1316.25</v>
      </c>
      <c r="AO434" s="138">
        <v>14.241911081382316</v>
      </c>
      <c r="AP434" s="138">
        <v>1.0820065398960923</v>
      </c>
      <c r="AQ434" s="535">
        <v>3</v>
      </c>
      <c r="AR434" s="643"/>
      <c r="AS434" s="535"/>
      <c r="AT434" s="86" t="s">
        <v>191</v>
      </c>
      <c r="AU434" s="86" t="s">
        <v>191</v>
      </c>
      <c r="AV434" s="86" t="s">
        <v>191</v>
      </c>
      <c r="AW434" s="161" t="str">
        <f t="shared" si="355"/>
        <v xml:space="preserve">  </v>
      </c>
      <c r="AX434" s="643"/>
      <c r="AY434" s="86" t="s">
        <v>191</v>
      </c>
      <c r="AZ434" s="86" t="s">
        <v>191</v>
      </c>
      <c r="BA434" s="86" t="s">
        <v>191</v>
      </c>
      <c r="BB434" s="161" t="str">
        <f t="shared" ref="BB434:BB483" si="360">IF(AZ434&lt;BB$7,"E, &lt;PRL",IF(AZ434&gt;BB$7,"  ",))</f>
        <v xml:space="preserve">  </v>
      </c>
      <c r="BC434" s="643"/>
      <c r="BD434" s="801" t="s">
        <v>191</v>
      </c>
      <c r="BE434" s="247" t="s">
        <v>1742</v>
      </c>
      <c r="BF434" s="198">
        <v>6.4795249054767829</v>
      </c>
      <c r="BG434" s="198"/>
      <c r="BH434" s="247"/>
      <c r="BI434" s="643"/>
      <c r="BJ434" s="219" t="s">
        <v>1742</v>
      </c>
      <c r="BK434" s="199">
        <v>5.9218482614108336E-2</v>
      </c>
      <c r="BL434" s="199"/>
      <c r="BM434" s="141"/>
      <c r="BN434" s="818"/>
      <c r="BO434" s="942"/>
      <c r="BP434" s="825">
        <f t="shared" si="356"/>
        <v>0.91393247927875443</v>
      </c>
      <c r="BQ434" s="616">
        <v>160.46112646087442</v>
      </c>
      <c r="BT434" s="818"/>
      <c r="BU434" s="616">
        <v>208.85018490923181</v>
      </c>
      <c r="BV434" s="247"/>
      <c r="BW434" s="247"/>
      <c r="BX434" s="643"/>
      <c r="BY434" s="85">
        <v>0.83629051933649012</v>
      </c>
      <c r="BZ434" s="141"/>
      <c r="CA434" s="197"/>
      <c r="CB434" s="197"/>
      <c r="CC434" s="643"/>
      <c r="CD434" s="85">
        <v>1.1015514184385333</v>
      </c>
      <c r="CE434" s="199"/>
      <c r="CF434" s="197"/>
      <c r="CG434" s="818"/>
      <c r="CH434" s="781">
        <f t="shared" si="357"/>
        <v>0.52117951417996844</v>
      </c>
      <c r="CI434" s="198">
        <v>3.1794165645642245</v>
      </c>
      <c r="CJ434" s="247"/>
      <c r="CK434" s="247"/>
      <c r="CL434" s="643"/>
      <c r="CM434" s="198">
        <v>4.2286240308704173</v>
      </c>
      <c r="CN434" s="247"/>
      <c r="CO434" s="247"/>
      <c r="CP434" s="818"/>
      <c r="CQ434" s="154">
        <f t="shared" si="359"/>
        <v>1.9814248065493101</v>
      </c>
      <c r="CR434" s="87">
        <f t="shared" si="358"/>
        <v>2.0247164409781182</v>
      </c>
      <c r="CS434" s="141"/>
    </row>
    <row r="435" spans="1:97" x14ac:dyDescent="0.25">
      <c r="A435" s="906" t="s">
        <v>2501</v>
      </c>
      <c r="B435" s="31" t="s">
        <v>1897</v>
      </c>
      <c r="C435" s="219" t="s">
        <v>599</v>
      </c>
      <c r="D435" s="219">
        <v>9</v>
      </c>
      <c r="E435" s="471">
        <v>1701633</v>
      </c>
      <c r="F435" s="472">
        <v>1</v>
      </c>
      <c r="G435" s="419">
        <v>11452500</v>
      </c>
      <c r="H435" s="419">
        <v>201701041640</v>
      </c>
      <c r="I435" s="419"/>
      <c r="J435" s="419"/>
      <c r="K435" s="926" t="s">
        <v>1773</v>
      </c>
      <c r="L435" s="413" t="s">
        <v>972</v>
      </c>
      <c r="M435" s="219"/>
      <c r="N435" s="219"/>
      <c r="O435" s="219"/>
      <c r="P435" s="332">
        <v>42739</v>
      </c>
      <c r="Q435" s="326">
        <v>0.69444444444444453</v>
      </c>
      <c r="R435" s="219" t="s">
        <v>1792</v>
      </c>
      <c r="S435" s="240" t="s">
        <v>1792</v>
      </c>
      <c r="T435" s="240">
        <v>127.8</v>
      </c>
      <c r="U435" s="239">
        <v>207.6</v>
      </c>
      <c r="V435" s="240">
        <v>79.8</v>
      </c>
      <c r="W435" s="136">
        <v>78</v>
      </c>
      <c r="X435" s="136">
        <v>1023.0769230769231</v>
      </c>
      <c r="Y435" s="643"/>
      <c r="Z435" s="240" t="s">
        <v>1792</v>
      </c>
      <c r="AA435" s="7">
        <v>127.5</v>
      </c>
      <c r="AB435" s="7">
        <v>213.29999999999998</v>
      </c>
      <c r="AC435" s="7">
        <v>85.799999999999983</v>
      </c>
      <c r="AD435" s="7">
        <v>86</v>
      </c>
      <c r="AE435" s="7">
        <v>997.67441860465101</v>
      </c>
      <c r="AF435" s="643"/>
      <c r="AG435" s="240" t="s">
        <v>1792</v>
      </c>
      <c r="AH435" s="602">
        <v>127.2</v>
      </c>
      <c r="AI435" s="598">
        <v>208</v>
      </c>
      <c r="AJ435" s="138">
        <v>80.8</v>
      </c>
      <c r="AK435" s="138">
        <v>80</v>
      </c>
      <c r="AL435" s="138">
        <v>1010</v>
      </c>
      <c r="AM435" s="643"/>
      <c r="AN435" s="138">
        <v>1010.2504472271913</v>
      </c>
      <c r="AO435" s="138">
        <v>12.703103999659165</v>
      </c>
      <c r="AP435" s="138">
        <v>1.2574212695995384</v>
      </c>
      <c r="AQ435" s="535">
        <v>3</v>
      </c>
      <c r="AR435" s="643"/>
      <c r="AS435" s="535"/>
      <c r="AT435" s="86" t="s">
        <v>191</v>
      </c>
      <c r="AU435" s="86" t="s">
        <v>191</v>
      </c>
      <c r="AV435" s="86" t="s">
        <v>191</v>
      </c>
      <c r="AW435" s="161" t="str">
        <f t="shared" si="355"/>
        <v xml:space="preserve">  </v>
      </c>
      <c r="AX435" s="643"/>
      <c r="AY435" s="86" t="s">
        <v>191</v>
      </c>
      <c r="AZ435" s="86" t="s">
        <v>191</v>
      </c>
      <c r="BA435" s="86" t="s">
        <v>191</v>
      </c>
      <c r="BB435" s="161" t="str">
        <f t="shared" si="360"/>
        <v xml:space="preserve">  </v>
      </c>
      <c r="BC435" s="643"/>
      <c r="BD435" s="801" t="s">
        <v>191</v>
      </c>
      <c r="BE435" s="247" t="s">
        <v>1792</v>
      </c>
      <c r="BF435" s="198">
        <v>4.4521587216260583</v>
      </c>
      <c r="BG435" s="198"/>
      <c r="BH435" s="247"/>
      <c r="BI435" s="643"/>
      <c r="BJ435" s="219" t="s">
        <v>1792</v>
      </c>
      <c r="BK435" s="199">
        <v>5.6713388661606981E-2</v>
      </c>
      <c r="BL435" s="199"/>
      <c r="BM435" s="141"/>
      <c r="BN435" s="818"/>
      <c r="BO435" s="942"/>
      <c r="BP435" s="825">
        <f t="shared" si="356"/>
        <v>1.2738402246560876</v>
      </c>
      <c r="BQ435" s="616">
        <v>164.19753549994331</v>
      </c>
      <c r="BT435" s="818"/>
      <c r="BU435" s="616">
        <v>167.98670939609585</v>
      </c>
      <c r="BV435" s="247"/>
      <c r="BW435" s="247"/>
      <c r="BX435" s="643"/>
      <c r="BY435" s="85">
        <v>1.2974789930825075</v>
      </c>
      <c r="BZ435" s="141"/>
      <c r="CA435" s="197"/>
      <c r="CB435" s="197"/>
      <c r="CC435" s="643"/>
      <c r="CD435" s="85">
        <v>1.2944616000753386</v>
      </c>
      <c r="CE435" s="199"/>
      <c r="CF435" s="197"/>
      <c r="CG435" s="818"/>
      <c r="CH435" s="781">
        <f t="shared" si="357"/>
        <v>0.79019395092136158</v>
      </c>
      <c r="CI435" s="198">
        <v>3.4486190273369144</v>
      </c>
      <c r="CJ435" s="247"/>
      <c r="CK435" s="247"/>
      <c r="CL435" s="643"/>
      <c r="CM435" s="198">
        <v>3.4831052176102832</v>
      </c>
      <c r="CN435" s="247"/>
      <c r="CO435" s="247"/>
      <c r="CP435" s="818"/>
      <c r="CQ435" s="154">
        <f t="shared" si="359"/>
        <v>2.1002867167504502</v>
      </c>
      <c r="CR435" s="87">
        <f t="shared" si="358"/>
        <v>2.0734409466867225</v>
      </c>
      <c r="CS435" s="141"/>
    </row>
    <row r="436" spans="1:97" ht="30" x14ac:dyDescent="0.25">
      <c r="A436" s="906" t="s">
        <v>2502</v>
      </c>
      <c r="B436" s="31" t="s">
        <v>1898</v>
      </c>
      <c r="C436" s="219" t="s">
        <v>599</v>
      </c>
      <c r="D436" s="219">
        <v>9</v>
      </c>
      <c r="E436" s="471">
        <v>1701643</v>
      </c>
      <c r="F436" s="472">
        <v>1</v>
      </c>
      <c r="G436" s="419">
        <v>11452600</v>
      </c>
      <c r="H436" s="419">
        <v>201701051110</v>
      </c>
      <c r="I436" s="419"/>
      <c r="J436" s="419"/>
      <c r="K436" s="926" t="s">
        <v>1693</v>
      </c>
      <c r="L436" s="413" t="s">
        <v>1694</v>
      </c>
      <c r="M436" s="219"/>
      <c r="N436" s="219"/>
      <c r="O436" s="219"/>
      <c r="P436" s="332">
        <v>42740</v>
      </c>
      <c r="Q436" s="326">
        <v>0.46527777777777773</v>
      </c>
      <c r="R436" s="219" t="s">
        <v>1793</v>
      </c>
      <c r="S436" s="240" t="s">
        <v>1793</v>
      </c>
      <c r="T436" s="240">
        <v>127.4</v>
      </c>
      <c r="U436" s="239">
        <v>175</v>
      </c>
      <c r="V436" s="240">
        <v>47.599999999999994</v>
      </c>
      <c r="W436" s="136">
        <v>108</v>
      </c>
      <c r="X436" s="136">
        <v>440.7407407407407</v>
      </c>
      <c r="Y436" s="643"/>
      <c r="Z436" s="240" t="s">
        <v>1793</v>
      </c>
      <c r="AA436" s="7">
        <v>127.1</v>
      </c>
      <c r="AB436" s="7">
        <v>184.9</v>
      </c>
      <c r="AC436" s="7">
        <v>57.800000000000011</v>
      </c>
      <c r="AD436" s="7">
        <v>134</v>
      </c>
      <c r="AE436" s="7">
        <v>431.34328358208961</v>
      </c>
      <c r="AF436" s="643"/>
      <c r="AG436" s="240" t="s">
        <v>1793</v>
      </c>
      <c r="AH436" s="602">
        <v>127.6</v>
      </c>
      <c r="AI436" s="598">
        <v>171.6</v>
      </c>
      <c r="AJ436" s="138">
        <v>44</v>
      </c>
      <c r="AK436" s="138">
        <v>96</v>
      </c>
      <c r="AL436" s="138">
        <v>458.33333333333331</v>
      </c>
      <c r="AM436" s="643"/>
      <c r="AN436" s="138">
        <v>443.47245255205456</v>
      </c>
      <c r="AO436" s="138">
        <v>13.700816890196958</v>
      </c>
      <c r="AP436" s="138">
        <v>3.0894403499817753</v>
      </c>
      <c r="AQ436" s="535">
        <v>3</v>
      </c>
      <c r="AR436" s="643"/>
      <c r="AS436" s="535"/>
      <c r="AT436" s="86" t="s">
        <v>191</v>
      </c>
      <c r="AU436" s="86" t="s">
        <v>191</v>
      </c>
      <c r="AV436" s="86" t="s">
        <v>191</v>
      </c>
      <c r="AW436" s="161" t="str">
        <f t="shared" si="355"/>
        <v xml:space="preserve">  </v>
      </c>
      <c r="AX436" s="643"/>
      <c r="AY436" s="86" t="s">
        <v>191</v>
      </c>
      <c r="AZ436" s="86" t="s">
        <v>191</v>
      </c>
      <c r="BA436" s="86" t="s">
        <v>191</v>
      </c>
      <c r="BB436" s="161" t="str">
        <f t="shared" si="360"/>
        <v xml:space="preserve">  </v>
      </c>
      <c r="BC436" s="643"/>
      <c r="BD436" s="801" t="s">
        <v>191</v>
      </c>
      <c r="BE436" s="247" t="s">
        <v>1793</v>
      </c>
      <c r="BF436" s="198">
        <v>10.823053951554186</v>
      </c>
      <c r="BG436" s="198"/>
      <c r="BH436" s="247"/>
      <c r="BI436" s="643"/>
      <c r="BJ436" s="219" t="s">
        <v>1793</v>
      </c>
      <c r="BK436" s="199">
        <v>8.316430115357562E-2</v>
      </c>
      <c r="BL436" s="199"/>
      <c r="BM436" s="141"/>
      <c r="BN436" s="818"/>
      <c r="BO436" s="942"/>
      <c r="BP436" s="825">
        <f t="shared" si="356"/>
        <v>0.76839958043111545</v>
      </c>
      <c r="BQ436" s="616">
        <v>277.01651535507199</v>
      </c>
      <c r="BT436" s="818"/>
      <c r="BU436" s="616">
        <v>122.09246417501319</v>
      </c>
      <c r="BV436" s="247"/>
      <c r="BW436" s="247"/>
      <c r="BX436" s="643"/>
      <c r="BY436" s="85">
        <v>1.9260155295238595</v>
      </c>
      <c r="BZ436" s="141"/>
      <c r="CA436" s="197"/>
      <c r="CB436" s="197"/>
      <c r="CC436" s="643"/>
      <c r="CD436" s="85">
        <v>0.83077386273491882</v>
      </c>
      <c r="CE436" s="199"/>
      <c r="CF436" s="197"/>
      <c r="CG436" s="818"/>
      <c r="CH436" s="781">
        <f t="shared" si="357"/>
        <v>0.69527101193051499</v>
      </c>
      <c r="CI436" s="198">
        <v>6.0261335944814594</v>
      </c>
      <c r="CJ436" s="247"/>
      <c r="CK436" s="247"/>
      <c r="CL436" s="643"/>
      <c r="CM436" s="198">
        <v>2.7619778974706688</v>
      </c>
      <c r="CN436" s="247"/>
      <c r="CO436" s="247"/>
      <c r="CP436" s="818"/>
      <c r="CQ436" s="154">
        <f t="shared" si="359"/>
        <v>2.1753697922152151</v>
      </c>
      <c r="CR436" s="87">
        <f t="shared" si="358"/>
        <v>2.2622017797196046</v>
      </c>
      <c r="CS436" s="141"/>
    </row>
    <row r="437" spans="1:97" ht="30" x14ac:dyDescent="0.25">
      <c r="A437" s="906" t="s">
        <v>2503</v>
      </c>
      <c r="B437" s="31" t="s">
        <v>1899</v>
      </c>
      <c r="C437" s="219" t="s">
        <v>599</v>
      </c>
      <c r="D437" s="219">
        <v>9</v>
      </c>
      <c r="E437" s="471">
        <v>1701665</v>
      </c>
      <c r="F437" s="472">
        <v>1</v>
      </c>
      <c r="G437" s="419">
        <v>384115121402501</v>
      </c>
      <c r="H437" s="419">
        <v>201701051430</v>
      </c>
      <c r="I437" s="419"/>
      <c r="J437" s="419"/>
      <c r="K437" s="926" t="s">
        <v>1690</v>
      </c>
      <c r="L437" s="413" t="s">
        <v>1716</v>
      </c>
      <c r="M437" s="219"/>
      <c r="N437" s="219"/>
      <c r="O437" s="219"/>
      <c r="P437" s="332">
        <v>42740</v>
      </c>
      <c r="Q437" s="326">
        <v>0.60416666666666663</v>
      </c>
      <c r="R437" s="219" t="s">
        <v>1794</v>
      </c>
      <c r="S437" s="240" t="s">
        <v>1794</v>
      </c>
      <c r="T437" s="240">
        <v>127.6</v>
      </c>
      <c r="U437" s="239">
        <v>137.9</v>
      </c>
      <c r="V437" s="240">
        <v>10.300000000000011</v>
      </c>
      <c r="W437" s="136">
        <v>226</v>
      </c>
      <c r="X437" s="136">
        <v>45.575221238938099</v>
      </c>
      <c r="Y437" s="643"/>
      <c r="Z437" s="240" t="s">
        <v>1794</v>
      </c>
      <c r="AA437" s="7">
        <v>127.9</v>
      </c>
      <c r="AB437" s="7">
        <v>138</v>
      </c>
      <c r="AC437" s="7">
        <v>10.099999999999994</v>
      </c>
      <c r="AD437" s="7">
        <v>230</v>
      </c>
      <c r="AE437" s="7">
        <v>43.913043478260846</v>
      </c>
      <c r="AF437" s="643"/>
      <c r="AG437" s="240" t="s">
        <v>1794</v>
      </c>
      <c r="AH437" s="602">
        <v>128.30000000000001</v>
      </c>
      <c r="AI437" s="598">
        <v>138.69999999999999</v>
      </c>
      <c r="AJ437" s="138">
        <v>10.399999999999977</v>
      </c>
      <c r="AK437" s="138">
        <v>226</v>
      </c>
      <c r="AL437" s="138">
        <v>46.017699115044145</v>
      </c>
      <c r="AM437" s="643"/>
      <c r="AN437" s="138">
        <v>45.168654610747694</v>
      </c>
      <c r="AO437" s="138">
        <v>1.1096693898317251</v>
      </c>
      <c r="AP437" s="138">
        <v>2.4567244683167604</v>
      </c>
      <c r="AQ437" s="535">
        <v>3</v>
      </c>
      <c r="AR437" s="643"/>
      <c r="AS437" s="535"/>
      <c r="AT437" s="86" t="s">
        <v>191</v>
      </c>
      <c r="AU437" s="86" t="s">
        <v>191</v>
      </c>
      <c r="AV437" s="86" t="s">
        <v>191</v>
      </c>
      <c r="AW437" s="161" t="str">
        <f t="shared" si="355"/>
        <v xml:space="preserve">  </v>
      </c>
      <c r="AX437" s="643"/>
      <c r="AY437" s="86" t="s">
        <v>191</v>
      </c>
      <c r="AZ437" s="86" t="s">
        <v>191</v>
      </c>
      <c r="BA437" s="86" t="s">
        <v>191</v>
      </c>
      <c r="BB437" s="161" t="str">
        <f t="shared" si="360"/>
        <v xml:space="preserve">  </v>
      </c>
      <c r="BC437" s="643"/>
      <c r="BD437" s="801" t="s">
        <v>191</v>
      </c>
      <c r="BE437" s="247" t="s">
        <v>1794</v>
      </c>
      <c r="BF437" s="198">
        <v>3.0940294895520002</v>
      </c>
      <c r="BG437" s="198"/>
      <c r="BH437" s="247"/>
      <c r="BI437" s="643"/>
      <c r="BJ437" s="219" t="s">
        <v>1794</v>
      </c>
      <c r="BK437" s="199">
        <v>7.2437547497333082E-2</v>
      </c>
      <c r="BL437" s="199"/>
      <c r="BM437" s="141"/>
      <c r="BN437" s="818"/>
      <c r="BO437" s="942"/>
      <c r="BP437" s="825">
        <f t="shared" si="356"/>
        <v>2.3412041721626151</v>
      </c>
      <c r="BQ437" s="616">
        <v>153.00418460216815</v>
      </c>
      <c r="BT437" s="818"/>
      <c r="BU437" s="616">
        <v>6.9731995637271389</v>
      </c>
      <c r="BV437" s="247"/>
      <c r="BW437" s="247"/>
      <c r="BX437" s="643"/>
      <c r="BY437" s="85">
        <v>2.5559835374719855</v>
      </c>
      <c r="BZ437" s="141"/>
      <c r="CA437" s="197"/>
      <c r="CB437" s="197"/>
      <c r="CC437" s="643"/>
      <c r="CD437" s="85">
        <v>0.11224101621072628</v>
      </c>
      <c r="CE437" s="199"/>
      <c r="CF437" s="197"/>
      <c r="CG437" s="818"/>
      <c r="CH437" s="781">
        <f t="shared" si="357"/>
        <v>1.6705317858579445</v>
      </c>
      <c r="CI437" s="198">
        <v>4.9136166231925866</v>
      </c>
      <c r="CJ437" s="247"/>
      <c r="CK437" s="247"/>
      <c r="CL437" s="643"/>
      <c r="CM437" s="198">
        <v>0.22611333133275563</v>
      </c>
      <c r="CN437" s="247"/>
      <c r="CO437" s="247"/>
      <c r="CP437" s="818"/>
      <c r="CQ437" s="154">
        <f t="shared" si="359"/>
        <v>3.2114262992013343</v>
      </c>
      <c r="CR437" s="87">
        <f t="shared" si="358"/>
        <v>3.2426051953100741</v>
      </c>
      <c r="CS437" s="141"/>
    </row>
    <row r="438" spans="1:97" ht="30" x14ac:dyDescent="0.25">
      <c r="A438" s="906" t="s">
        <v>2504</v>
      </c>
      <c r="B438" s="31" t="s">
        <v>1900</v>
      </c>
      <c r="C438" s="219" t="s">
        <v>599</v>
      </c>
      <c r="D438" s="219">
        <v>9</v>
      </c>
      <c r="E438" s="471">
        <v>1701653</v>
      </c>
      <c r="F438" s="472">
        <v>1</v>
      </c>
      <c r="G438" s="419">
        <v>11452800</v>
      </c>
      <c r="H438" s="419">
        <v>201701051500</v>
      </c>
      <c r="I438" s="419"/>
      <c r="J438" s="419"/>
      <c r="K438" s="926" t="s">
        <v>1690</v>
      </c>
      <c r="L438" s="413" t="s">
        <v>1696</v>
      </c>
      <c r="M438" s="219"/>
      <c r="N438" s="219"/>
      <c r="O438" s="219"/>
      <c r="P438" s="332">
        <v>42740</v>
      </c>
      <c r="Q438" s="326">
        <v>0.625</v>
      </c>
      <c r="R438" s="219" t="s">
        <v>1795</v>
      </c>
      <c r="S438" s="240" t="s">
        <v>1795</v>
      </c>
      <c r="T438" s="240">
        <v>127</v>
      </c>
      <c r="U438" s="239">
        <v>141</v>
      </c>
      <c r="V438" s="240">
        <v>14</v>
      </c>
      <c r="W438" s="136">
        <v>86</v>
      </c>
      <c r="X438" s="136">
        <v>162.79069767441862</v>
      </c>
      <c r="Y438" s="643"/>
      <c r="Z438" s="240" t="s">
        <v>1795</v>
      </c>
      <c r="AA438" s="7">
        <v>124.7</v>
      </c>
      <c r="AB438" s="7">
        <v>138.5</v>
      </c>
      <c r="AC438" s="7">
        <v>13.799999999999997</v>
      </c>
      <c r="AD438" s="7">
        <v>86</v>
      </c>
      <c r="AE438" s="7">
        <v>160.46511627906975</v>
      </c>
      <c r="AF438" s="643"/>
      <c r="AG438" s="240" t="s">
        <v>1795</v>
      </c>
      <c r="AH438" s="602">
        <v>128.5</v>
      </c>
      <c r="AI438" s="598">
        <v>143.30000000000001</v>
      </c>
      <c r="AJ438" s="138">
        <v>14.800000000000011</v>
      </c>
      <c r="AK438" s="138">
        <v>88</v>
      </c>
      <c r="AL438" s="138">
        <v>168.18181818181833</v>
      </c>
      <c r="AM438" s="643"/>
      <c r="AN438" s="138">
        <v>163.81254404510221</v>
      </c>
      <c r="AO438" s="138">
        <v>3.958535028003459</v>
      </c>
      <c r="AP438" s="138">
        <v>2.4165029919281165</v>
      </c>
      <c r="AQ438" s="535">
        <v>3</v>
      </c>
      <c r="AR438" s="643"/>
      <c r="AS438" s="535"/>
      <c r="AT438" s="86" t="s">
        <v>191</v>
      </c>
      <c r="AU438" s="86" t="s">
        <v>191</v>
      </c>
      <c r="AV438" s="86" t="s">
        <v>191</v>
      </c>
      <c r="AW438" s="161" t="str">
        <f t="shared" si="355"/>
        <v xml:space="preserve">  </v>
      </c>
      <c r="AX438" s="643"/>
      <c r="AY438" s="86" t="s">
        <v>191</v>
      </c>
      <c r="AZ438" s="86" t="s">
        <v>191</v>
      </c>
      <c r="BA438" s="86" t="s">
        <v>191</v>
      </c>
      <c r="BB438" s="161" t="str">
        <f t="shared" si="360"/>
        <v xml:space="preserve">  </v>
      </c>
      <c r="BC438" s="643"/>
      <c r="BD438" s="801" t="s">
        <v>191</v>
      </c>
      <c r="BE438" s="247" t="s">
        <v>1795</v>
      </c>
      <c r="BF438" s="198">
        <v>4.2851109358183654</v>
      </c>
      <c r="BG438" s="198"/>
      <c r="BH438" s="247"/>
      <c r="BI438" s="643"/>
      <c r="BJ438" s="17" t="s">
        <v>1795</v>
      </c>
      <c r="BK438" s="199">
        <v>7.3884238216990611E-2</v>
      </c>
      <c r="BL438" s="199"/>
      <c r="BM438" s="141"/>
      <c r="BN438" s="818"/>
      <c r="BO438" s="942"/>
      <c r="BP438" s="825">
        <f t="shared" si="356"/>
        <v>1.7242082952720637</v>
      </c>
      <c r="BQ438" s="616">
        <v>153.77374586213338</v>
      </c>
      <c r="BT438" s="818"/>
      <c r="BU438" s="616">
        <v>25.032935372905438</v>
      </c>
      <c r="BV438" s="247"/>
      <c r="BW438" s="247"/>
      <c r="BX438" s="643"/>
      <c r="BY438" s="85">
        <v>1.8520389164339099</v>
      </c>
      <c r="BZ438" s="141"/>
      <c r="CA438" s="197"/>
      <c r="CB438" s="197"/>
      <c r="CC438" s="643"/>
      <c r="CD438" s="85">
        <v>0.29718764007892989</v>
      </c>
      <c r="CE438" s="199"/>
      <c r="CF438" s="197"/>
      <c r="CG438" s="818"/>
      <c r="CH438" s="781">
        <f t="shared" si="357"/>
        <v>1.2043921451288342</v>
      </c>
      <c r="CI438" s="198">
        <v>3.7134012420047888</v>
      </c>
      <c r="CJ438" s="247"/>
      <c r="CK438" s="247"/>
      <c r="CL438" s="643"/>
      <c r="CM438" s="198">
        <v>0.62452657251898769</v>
      </c>
      <c r="CN438" s="247"/>
      <c r="CO438" s="247"/>
      <c r="CP438" s="818"/>
      <c r="CQ438" s="154">
        <f t="shared" si="359"/>
        <v>2.4148473597918705</v>
      </c>
      <c r="CR438" s="87">
        <f t="shared" si="358"/>
        <v>2.4948195775512132</v>
      </c>
      <c r="CS438" s="141"/>
    </row>
    <row r="439" spans="1:97" x14ac:dyDescent="0.25">
      <c r="A439" s="906" t="s">
        <v>2505</v>
      </c>
      <c r="B439" s="31" t="s">
        <v>1901</v>
      </c>
      <c r="C439" s="219" t="s">
        <v>599</v>
      </c>
      <c r="D439" s="219">
        <v>9</v>
      </c>
      <c r="E439" s="471">
        <v>1701617</v>
      </c>
      <c r="F439" s="472">
        <v>1</v>
      </c>
      <c r="G439" s="419">
        <v>11451800</v>
      </c>
      <c r="H439" s="419">
        <v>201701080950</v>
      </c>
      <c r="I439" s="419"/>
      <c r="J439" s="419"/>
      <c r="K439" s="926" t="s">
        <v>1691</v>
      </c>
      <c r="L439" s="413" t="s">
        <v>1692</v>
      </c>
      <c r="M439" s="219"/>
      <c r="N439" s="219"/>
      <c r="O439" s="219"/>
      <c r="P439" s="332">
        <v>42743</v>
      </c>
      <c r="Q439" s="326">
        <v>0.40972222222222227</v>
      </c>
      <c r="R439" s="219" t="s">
        <v>1743</v>
      </c>
      <c r="S439" s="240" t="s">
        <v>1743</v>
      </c>
      <c r="T439" s="240">
        <v>129.19999999999999</v>
      </c>
      <c r="U439" s="239">
        <v>333.1</v>
      </c>
      <c r="V439" s="240">
        <v>203.90000000000003</v>
      </c>
      <c r="W439" s="136">
        <v>26</v>
      </c>
      <c r="X439" s="136">
        <v>7842.3076923076942</v>
      </c>
      <c r="Y439" s="643"/>
      <c r="Z439" s="240" t="s">
        <v>1743</v>
      </c>
      <c r="AA439" s="7">
        <v>128.69999999999999</v>
      </c>
      <c r="AB439" s="7">
        <v>293.39999999999998</v>
      </c>
      <c r="AC439" s="7">
        <v>164.7</v>
      </c>
      <c r="AD439" s="7">
        <v>22</v>
      </c>
      <c r="AE439" s="7">
        <v>7486.363636363636</v>
      </c>
      <c r="AF439" s="643"/>
      <c r="AG439" s="240" t="s">
        <v>1743</v>
      </c>
      <c r="AH439" s="602">
        <v>128.19999999999999</v>
      </c>
      <c r="AI439" s="598">
        <v>305.8</v>
      </c>
      <c r="AJ439" s="138">
        <v>177.60000000000002</v>
      </c>
      <c r="AK439" s="138">
        <v>22</v>
      </c>
      <c r="AL439" s="138">
        <v>8072.7272727272739</v>
      </c>
      <c r="AM439" s="643"/>
      <c r="AN439" s="138">
        <v>7800.4662004662023</v>
      </c>
      <c r="AO439" s="138">
        <v>295.41261202263928</v>
      </c>
      <c r="AP439" s="138">
        <v>3.7871148266110515</v>
      </c>
      <c r="AQ439" s="535">
        <v>3</v>
      </c>
      <c r="AR439" s="643"/>
      <c r="AS439" s="535"/>
      <c r="AT439" s="86" t="s">
        <v>191</v>
      </c>
      <c r="AU439" s="86" t="s">
        <v>191</v>
      </c>
      <c r="AV439" s="86" t="s">
        <v>191</v>
      </c>
      <c r="AW439" s="161" t="str">
        <f t="shared" si="355"/>
        <v xml:space="preserve">  </v>
      </c>
      <c r="AX439" s="643"/>
      <c r="AY439" s="86" t="s">
        <v>191</v>
      </c>
      <c r="AZ439" s="86" t="s">
        <v>191</v>
      </c>
      <c r="BA439" s="86" t="s">
        <v>191</v>
      </c>
      <c r="BB439" s="161" t="str">
        <f t="shared" si="360"/>
        <v xml:space="preserve">  </v>
      </c>
      <c r="BC439" s="643"/>
      <c r="BD439" s="801" t="s">
        <v>191</v>
      </c>
      <c r="BE439" s="247" t="s">
        <v>1743</v>
      </c>
      <c r="BF439" s="198">
        <v>7.7430493017870958</v>
      </c>
      <c r="BG439" s="198"/>
      <c r="BH439" s="247"/>
      <c r="BI439" s="643"/>
      <c r="BJ439" s="124" t="s">
        <v>1743</v>
      </c>
      <c r="BK439" s="199">
        <v>4.6660318035232316E-2</v>
      </c>
      <c r="BL439" s="199"/>
      <c r="BM439" s="141"/>
      <c r="BN439" s="818"/>
      <c r="BO439" s="942"/>
      <c r="BP439" s="825">
        <f t="shared" si="356"/>
        <v>0.60260907836997901</v>
      </c>
      <c r="BQ439" s="616">
        <v>116.70474307830644</v>
      </c>
      <c r="BT439" s="818"/>
      <c r="BU439" s="616">
        <v>915.23450437179565</v>
      </c>
      <c r="BV439" s="247"/>
      <c r="BW439" s="247"/>
      <c r="BX439" s="643"/>
      <c r="BY439" s="85">
        <v>0.71471300466409304</v>
      </c>
      <c r="BZ439" s="141">
        <v>3.0463177247977702E-2</v>
      </c>
      <c r="CA439" s="197"/>
      <c r="CB439" s="197"/>
      <c r="CC439" s="643"/>
      <c r="CD439" s="85">
        <v>5.3506014485534603</v>
      </c>
      <c r="CE439" s="199">
        <v>0.22805842239736052</v>
      </c>
      <c r="CF439" s="197"/>
      <c r="CG439" s="818"/>
      <c r="CH439" s="781">
        <f t="shared" si="357"/>
        <v>0.61241127465105305</v>
      </c>
      <c r="CI439" s="198">
        <v>2.8176246266088976</v>
      </c>
      <c r="CJ439" s="247"/>
      <c r="CK439" s="247"/>
      <c r="CL439" s="643"/>
      <c r="CM439" s="198">
        <v>22.745915167533656</v>
      </c>
      <c r="CN439" s="247"/>
      <c r="CO439" s="247"/>
      <c r="CP439" s="818"/>
      <c r="CQ439" s="154">
        <f t="shared" si="359"/>
        <v>2.4143188633887234</v>
      </c>
      <c r="CR439" s="87">
        <f t="shared" si="358"/>
        <v>2.4852554245806262</v>
      </c>
      <c r="CS439" s="141"/>
    </row>
    <row r="440" spans="1:97" x14ac:dyDescent="0.25">
      <c r="A440" s="906" t="s">
        <v>2506</v>
      </c>
      <c r="B440" s="31" t="s">
        <v>1902</v>
      </c>
      <c r="C440" s="219" t="s">
        <v>599</v>
      </c>
      <c r="D440" s="219">
        <v>9</v>
      </c>
      <c r="E440" s="471">
        <v>1701618</v>
      </c>
      <c r="F440" s="472">
        <v>1</v>
      </c>
      <c r="G440" s="419">
        <v>11451800</v>
      </c>
      <c r="H440" s="419">
        <v>201701081420</v>
      </c>
      <c r="I440" s="419"/>
      <c r="J440" s="419"/>
      <c r="K440" s="926" t="s">
        <v>1691</v>
      </c>
      <c r="L440" s="413" t="s">
        <v>1692</v>
      </c>
      <c r="M440" s="219"/>
      <c r="N440" s="219"/>
      <c r="O440" s="219"/>
      <c r="P440" s="332">
        <v>42743</v>
      </c>
      <c r="Q440" s="326">
        <v>0.59722222222222221</v>
      </c>
      <c r="R440" s="219" t="s">
        <v>1744</v>
      </c>
      <c r="S440" s="240" t="s">
        <v>1744</v>
      </c>
      <c r="T440" s="240">
        <v>128.19999999999999</v>
      </c>
      <c r="U440" s="239">
        <v>258.60000000000002</v>
      </c>
      <c r="V440" s="240">
        <v>130.40000000000003</v>
      </c>
      <c r="W440" s="136">
        <v>18</v>
      </c>
      <c r="X440" s="136">
        <v>7244.4444444444471</v>
      </c>
      <c r="Y440" s="643"/>
      <c r="Z440" s="240" t="s">
        <v>1744</v>
      </c>
      <c r="AA440" s="7">
        <v>126.6</v>
      </c>
      <c r="AB440" s="7">
        <v>308.90000000000003</v>
      </c>
      <c r="AC440" s="7">
        <v>182.30000000000004</v>
      </c>
      <c r="AD440" s="7">
        <v>24</v>
      </c>
      <c r="AE440" s="7">
        <v>7595.8333333333348</v>
      </c>
      <c r="AF440" s="643"/>
      <c r="AG440" s="240" t="s">
        <v>1744</v>
      </c>
      <c r="AH440" s="602">
        <v>127.2</v>
      </c>
      <c r="AI440" s="598">
        <v>262.7</v>
      </c>
      <c r="AJ440" s="138">
        <v>135.5</v>
      </c>
      <c r="AK440" s="138">
        <v>24</v>
      </c>
      <c r="AL440" s="138">
        <v>5645.833333333333</v>
      </c>
      <c r="AM440" s="643"/>
      <c r="AN440" s="138">
        <v>6828.7037037037044</v>
      </c>
      <c r="AO440" s="138">
        <v>1039.3532953879283</v>
      </c>
      <c r="AP440" s="138">
        <v>15.220360122291016</v>
      </c>
      <c r="AQ440" s="535">
        <v>3</v>
      </c>
      <c r="AR440" s="643"/>
      <c r="AS440" s="535"/>
      <c r="AT440" s="86" t="s">
        <v>191</v>
      </c>
      <c r="AU440" s="86" t="s">
        <v>191</v>
      </c>
      <c r="AV440" s="86" t="s">
        <v>191</v>
      </c>
      <c r="AW440" s="161" t="str">
        <f t="shared" si="355"/>
        <v xml:space="preserve">  </v>
      </c>
      <c r="AX440" s="643"/>
      <c r="AY440" s="86" t="s">
        <v>191</v>
      </c>
      <c r="AZ440" s="86" t="s">
        <v>191</v>
      </c>
      <c r="BA440" s="86" t="s">
        <v>191</v>
      </c>
      <c r="BB440" s="161" t="str">
        <f t="shared" si="360"/>
        <v xml:space="preserve">  </v>
      </c>
      <c r="BC440" s="643"/>
      <c r="BD440" s="801" t="s">
        <v>191</v>
      </c>
      <c r="BE440" s="247" t="s">
        <v>1744</v>
      </c>
      <c r="BF440" s="198">
        <v>8.1518437979756744</v>
      </c>
      <c r="BG440" s="198"/>
      <c r="BH440" s="247"/>
      <c r="BI440" s="643"/>
      <c r="BJ440" s="124" t="s">
        <v>1744</v>
      </c>
      <c r="BK440" s="199">
        <v>4.3315619045855278E-2</v>
      </c>
      <c r="BL440" s="199"/>
      <c r="BM440" s="141"/>
      <c r="BN440" s="818"/>
      <c r="BO440" s="942"/>
      <c r="BP440" s="825">
        <f t="shared" si="356"/>
        <v>0.53135977723974215</v>
      </c>
      <c r="BQ440" s="616">
        <v>263.68809782754533</v>
      </c>
      <c r="BT440" s="818"/>
      <c r="BU440" s="616">
        <v>1910.273775372885</v>
      </c>
      <c r="BV440" s="247"/>
      <c r="BW440" s="247"/>
      <c r="BX440" s="643"/>
      <c r="BY440" s="85">
        <v>0.84165983456548243</v>
      </c>
      <c r="BZ440" s="141"/>
      <c r="CA440" s="197"/>
      <c r="CB440" s="197"/>
      <c r="CC440" s="643"/>
      <c r="CD440" s="85">
        <v>6.3931078267203114</v>
      </c>
      <c r="CE440" s="199"/>
      <c r="CF440" s="85"/>
      <c r="CG440" s="818"/>
      <c r="CH440" s="781">
        <f t="shared" si="357"/>
        <v>0.31918764688269569</v>
      </c>
      <c r="CI440" s="198">
        <v>5.1304411177814098</v>
      </c>
      <c r="CJ440" s="247"/>
      <c r="CK440" s="247"/>
      <c r="CL440" s="643"/>
      <c r="CM440" s="198">
        <v>28.965615477474213</v>
      </c>
      <c r="CN440" s="247"/>
      <c r="CO440" s="247"/>
      <c r="CP440" s="818"/>
      <c r="CQ440" s="154">
        <f t="shared" si="359"/>
        <v>1.9456475889695901</v>
      </c>
      <c r="CR440" s="87">
        <f t="shared" si="358"/>
        <v>1.5163070262962768</v>
      </c>
      <c r="CS440" s="141"/>
    </row>
    <row r="441" spans="1:97" x14ac:dyDescent="0.25">
      <c r="A441" s="906" t="s">
        <v>2507</v>
      </c>
      <c r="B441" s="31" t="s">
        <v>1903</v>
      </c>
      <c r="C441" s="219" t="s">
        <v>599</v>
      </c>
      <c r="D441" s="219">
        <v>9</v>
      </c>
      <c r="E441" s="471">
        <v>1701634</v>
      </c>
      <c r="F441" s="472">
        <v>1</v>
      </c>
      <c r="G441" s="419">
        <v>11452500</v>
      </c>
      <c r="H441" s="419">
        <v>201701081430</v>
      </c>
      <c r="I441" s="419"/>
      <c r="J441" s="419"/>
      <c r="K441" s="926" t="s">
        <v>1773</v>
      </c>
      <c r="L441" s="413" t="s">
        <v>972</v>
      </c>
      <c r="M441" s="219"/>
      <c r="N441" s="219"/>
      <c r="O441" s="219"/>
      <c r="P441" s="332">
        <v>42743</v>
      </c>
      <c r="Q441" s="326">
        <v>0.60416666666666663</v>
      </c>
      <c r="R441" s="219" t="s">
        <v>1796</v>
      </c>
      <c r="S441" s="240" t="s">
        <v>1796</v>
      </c>
      <c r="T441" s="240">
        <v>131.6</v>
      </c>
      <c r="U441" s="239">
        <v>261.5</v>
      </c>
      <c r="V441" s="240">
        <v>129.9</v>
      </c>
      <c r="W441" s="136">
        <v>68</v>
      </c>
      <c r="X441" s="136">
        <v>1910.2941176470588</v>
      </c>
      <c r="Y441" s="643"/>
      <c r="Z441" s="240" t="s">
        <v>1796</v>
      </c>
      <c r="AA441" s="7">
        <v>130.19999999999999</v>
      </c>
      <c r="AB441" s="7">
        <v>226.70000000000002</v>
      </c>
      <c r="AC441" s="7">
        <v>96.500000000000028</v>
      </c>
      <c r="AD441" s="7">
        <v>48</v>
      </c>
      <c r="AE441" s="7">
        <v>2010.4166666666672</v>
      </c>
      <c r="AF441" s="643"/>
      <c r="AG441" s="240" t="s">
        <v>1796</v>
      </c>
      <c r="AH441" s="602">
        <v>131</v>
      </c>
      <c r="AI441" s="598">
        <v>253.9</v>
      </c>
      <c r="AJ441" s="138">
        <v>122.9</v>
      </c>
      <c r="AK441" s="138">
        <v>62</v>
      </c>
      <c r="AL441" s="138">
        <v>1982.258064516129</v>
      </c>
      <c r="AM441" s="643"/>
      <c r="AN441" s="138">
        <v>1967.6562829432851</v>
      </c>
      <c r="AO441" s="138">
        <v>51.633712091730906</v>
      </c>
      <c r="AP441" s="138">
        <v>2.6241225431148729</v>
      </c>
      <c r="AQ441" s="535">
        <v>3</v>
      </c>
      <c r="AR441" s="643"/>
      <c r="AS441" s="535"/>
      <c r="AT441" s="86" t="s">
        <v>191</v>
      </c>
      <c r="AU441" s="86" t="s">
        <v>191</v>
      </c>
      <c r="AV441" s="86" t="s">
        <v>191</v>
      </c>
      <c r="AW441" s="161" t="str">
        <f t="shared" si="355"/>
        <v xml:space="preserve">  </v>
      </c>
      <c r="AX441" s="643"/>
      <c r="AY441" s="86" t="s">
        <v>191</v>
      </c>
      <c r="AZ441" s="86" t="s">
        <v>191</v>
      </c>
      <c r="BA441" s="86" t="s">
        <v>191</v>
      </c>
      <c r="BB441" s="161" t="str">
        <f t="shared" si="360"/>
        <v xml:space="preserve">  </v>
      </c>
      <c r="BC441" s="643"/>
      <c r="BD441" s="801" t="s">
        <v>191</v>
      </c>
      <c r="BE441" s="247" t="s">
        <v>1796</v>
      </c>
      <c r="BF441" s="198">
        <v>5.4826993992599844</v>
      </c>
      <c r="BG441" s="198"/>
      <c r="BH441" s="247"/>
      <c r="BI441" s="643"/>
      <c r="BJ441" s="124" t="s">
        <v>1796</v>
      </c>
      <c r="BK441" s="199">
        <v>2.3660827705594033E-2</v>
      </c>
      <c r="BL441" s="199"/>
      <c r="BM441" s="141"/>
      <c r="BN441" s="818"/>
      <c r="BO441" s="942"/>
      <c r="BP441" s="825">
        <f t="shared" si="356"/>
        <v>0.4315543491001459</v>
      </c>
      <c r="BQ441" s="616">
        <v>154.6574512964352</v>
      </c>
      <c r="BT441" s="818"/>
      <c r="BU441" s="616">
        <v>295.44121946186669</v>
      </c>
      <c r="BV441" s="247"/>
      <c r="BW441" s="247"/>
      <c r="BX441" s="643"/>
      <c r="BY441" s="85">
        <v>1.074513603281519</v>
      </c>
      <c r="BZ441" s="141"/>
      <c r="CA441" s="197"/>
      <c r="CB441" s="197"/>
      <c r="CC441" s="643"/>
      <c r="CD441" s="85">
        <v>2.1602200565972214</v>
      </c>
      <c r="CE441" s="199"/>
      <c r="CF441" s="197"/>
      <c r="CG441" s="818"/>
      <c r="CH441" s="781">
        <f t="shared" si="357"/>
        <v>0.69477001869245614</v>
      </c>
      <c r="CI441" s="198">
        <v>2.8478261933887969</v>
      </c>
      <c r="CJ441" s="247"/>
      <c r="CK441" s="247"/>
      <c r="CL441" s="643"/>
      <c r="CM441" s="198">
        <v>5.6451264381852129</v>
      </c>
      <c r="CN441" s="247"/>
      <c r="CO441" s="247"/>
      <c r="CP441" s="818"/>
      <c r="CQ441" s="154">
        <f t="shared" si="359"/>
        <v>1.8413766485329621</v>
      </c>
      <c r="CR441" s="87">
        <f t="shared" si="358"/>
        <v>1.9107443600684983</v>
      </c>
      <c r="CS441" s="141"/>
    </row>
    <row r="442" spans="1:97" ht="30" x14ac:dyDescent="0.25">
      <c r="A442" s="906" t="s">
        <v>2508</v>
      </c>
      <c r="B442" s="31" t="s">
        <v>1904</v>
      </c>
      <c r="C442" s="219" t="s">
        <v>599</v>
      </c>
      <c r="D442" s="219">
        <v>9</v>
      </c>
      <c r="E442" s="471">
        <v>1701644</v>
      </c>
      <c r="F442" s="472">
        <v>1</v>
      </c>
      <c r="G442" s="419">
        <v>11452600</v>
      </c>
      <c r="H442" s="419">
        <v>201701081620</v>
      </c>
      <c r="J442" s="419"/>
      <c r="K442" s="926" t="s">
        <v>1693</v>
      </c>
      <c r="L442" s="413" t="s">
        <v>1694</v>
      </c>
      <c r="M442" s="219"/>
      <c r="N442" s="219"/>
      <c r="O442" s="219"/>
      <c r="P442" s="332">
        <v>42743</v>
      </c>
      <c r="Q442" s="326">
        <v>0.68055555555555547</v>
      </c>
      <c r="R442" s="219" t="s">
        <v>1797</v>
      </c>
      <c r="S442" s="240" t="s">
        <v>1797</v>
      </c>
      <c r="T442" s="240">
        <v>127</v>
      </c>
      <c r="U442" s="239">
        <v>208.1</v>
      </c>
      <c r="V442" s="240">
        <v>81.099999999999994</v>
      </c>
      <c r="W442" s="136">
        <v>56</v>
      </c>
      <c r="X442" s="136">
        <v>1448.2142857142856</v>
      </c>
      <c r="Y442" s="643"/>
      <c r="Z442" s="240" t="s">
        <v>1797</v>
      </c>
      <c r="AA442" s="7">
        <v>128.5</v>
      </c>
      <c r="AB442" s="7">
        <v>182.79999999999998</v>
      </c>
      <c r="AC442" s="7">
        <v>54.299999999999983</v>
      </c>
      <c r="AD442" s="7">
        <v>40</v>
      </c>
      <c r="AE442" s="7">
        <v>1357.4999999999995</v>
      </c>
      <c r="AF442" s="643"/>
      <c r="AG442" s="240" t="s">
        <v>1797</v>
      </c>
      <c r="AH442" s="602">
        <v>129</v>
      </c>
      <c r="AI442" s="598">
        <v>201.1</v>
      </c>
      <c r="AJ442" s="138">
        <v>72.099999999999994</v>
      </c>
      <c r="AK442" s="138">
        <v>50</v>
      </c>
      <c r="AL442" s="138">
        <v>1441.9999999999998</v>
      </c>
      <c r="AM442" s="643"/>
      <c r="AN442" s="3">
        <v>1415.9047619047617</v>
      </c>
      <c r="AO442" s="3">
        <v>50.675353936589879</v>
      </c>
      <c r="AP442" s="3">
        <v>3.5790086522781581</v>
      </c>
      <c r="AQ442" s="535">
        <v>3</v>
      </c>
      <c r="AR442" s="643"/>
      <c r="AT442" s="86" t="s">
        <v>191</v>
      </c>
      <c r="AU442" s="86" t="s">
        <v>191</v>
      </c>
      <c r="AV442" s="86" t="s">
        <v>191</v>
      </c>
      <c r="AW442" s="161" t="str">
        <f t="shared" si="355"/>
        <v xml:space="preserve">  </v>
      </c>
      <c r="AX442" s="643"/>
      <c r="AY442" s="86" t="s">
        <v>191</v>
      </c>
      <c r="AZ442" s="86" t="s">
        <v>191</v>
      </c>
      <c r="BA442" s="86" t="s">
        <v>191</v>
      </c>
      <c r="BB442" s="161" t="str">
        <f t="shared" si="360"/>
        <v xml:space="preserve">  </v>
      </c>
      <c r="BC442" s="643"/>
      <c r="BD442" s="801" t="s">
        <v>191</v>
      </c>
      <c r="BE442" s="247" t="s">
        <v>1797</v>
      </c>
      <c r="BF442" s="198">
        <v>7.3155194635517118</v>
      </c>
      <c r="BG442" s="198"/>
      <c r="BH442" s="247"/>
      <c r="BI442" s="643"/>
      <c r="BJ442" s="249" t="s">
        <v>1797</v>
      </c>
      <c r="BK442" s="84">
        <v>8.5302238376076353E-2</v>
      </c>
      <c r="BN442" s="818"/>
      <c r="BO442" s="942"/>
      <c r="BP442" s="825">
        <f t="shared" si="356"/>
        <v>1.166044855749202</v>
      </c>
      <c r="BQ442" s="616">
        <v>138.21469405839744</v>
      </c>
      <c r="BT442" s="818"/>
      <c r="BU442" s="616">
        <v>200.16449443100055</v>
      </c>
      <c r="BV442" s="247"/>
      <c r="BW442" s="247"/>
      <c r="BX442" s="643"/>
      <c r="BY442" s="84">
        <v>1.2446272876802331</v>
      </c>
      <c r="BZ442" s="85"/>
      <c r="CA442" s="84"/>
      <c r="CB442" s="84"/>
      <c r="CC442" s="643"/>
      <c r="CD442" s="84">
        <v>1.6895815430259158</v>
      </c>
      <c r="CF442" s="197"/>
      <c r="CG442" s="818"/>
      <c r="CH442" s="781">
        <f t="shared" si="357"/>
        <v>0.90050287066754453</v>
      </c>
      <c r="CI442" s="198">
        <v>2.9553964480008936</v>
      </c>
      <c r="CJ442" s="247"/>
      <c r="CK442" s="247"/>
      <c r="CL442" s="643"/>
      <c r="CM442" s="198">
        <v>4.2616816780172879</v>
      </c>
      <c r="CN442" s="247"/>
      <c r="CO442" s="247"/>
      <c r="CP442" s="818"/>
      <c r="CQ442" s="154">
        <f t="shared" si="359"/>
        <v>2.1382650145376014</v>
      </c>
      <c r="CR442" s="87">
        <f t="shared" si="358"/>
        <v>2.1290897219967988</v>
      </c>
    </row>
    <row r="443" spans="1:97" x14ac:dyDescent="0.25">
      <c r="A443" s="906" t="s">
        <v>2509</v>
      </c>
      <c r="B443" s="31" t="s">
        <v>1905</v>
      </c>
      <c r="C443" s="219" t="s">
        <v>599</v>
      </c>
      <c r="D443" s="219">
        <v>9</v>
      </c>
      <c r="E443" s="471">
        <v>1701619</v>
      </c>
      <c r="F443" s="472">
        <v>1</v>
      </c>
      <c r="G443" s="419">
        <v>11451800</v>
      </c>
      <c r="H443" s="419">
        <v>201701090920</v>
      </c>
      <c r="I443" s="419"/>
      <c r="J443" s="419"/>
      <c r="K443" s="926" t="s">
        <v>1691</v>
      </c>
      <c r="L443" s="413" t="s">
        <v>1692</v>
      </c>
      <c r="M443" s="219"/>
      <c r="N443" s="219"/>
      <c r="O443" s="219"/>
      <c r="P443" s="332">
        <v>42744</v>
      </c>
      <c r="Q443" s="326">
        <v>0.3888888888888889</v>
      </c>
      <c r="R443" s="219" t="s">
        <v>1745</v>
      </c>
      <c r="S443" s="240" t="s">
        <v>1745</v>
      </c>
      <c r="T443" s="240">
        <v>126.6</v>
      </c>
      <c r="U443" s="239">
        <v>197.1</v>
      </c>
      <c r="V443" s="240">
        <v>70.5</v>
      </c>
      <c r="W443" s="136">
        <v>58</v>
      </c>
      <c r="X443" s="136">
        <v>1215.5172413793102</v>
      </c>
      <c r="Y443" s="643"/>
      <c r="Z443" s="240" t="s">
        <v>1745</v>
      </c>
      <c r="AA443" s="7">
        <v>127.9</v>
      </c>
      <c r="AB443" s="7">
        <v>214.60000000000002</v>
      </c>
      <c r="AC443" s="7">
        <v>86.700000000000017</v>
      </c>
      <c r="AD443" s="7">
        <v>68</v>
      </c>
      <c r="AE443" s="7">
        <v>1275.0000000000002</v>
      </c>
      <c r="AF443" s="643"/>
      <c r="AG443" s="240" t="s">
        <v>1745</v>
      </c>
      <c r="AH443" s="602">
        <v>127.7</v>
      </c>
      <c r="AI443" s="598">
        <v>181.2</v>
      </c>
      <c r="AJ443" s="138">
        <v>53.499999999999986</v>
      </c>
      <c r="AK443" s="138">
        <v>40</v>
      </c>
      <c r="AL443" s="138">
        <v>1337.4999999999995</v>
      </c>
      <c r="AM443" s="643"/>
      <c r="AN443" s="138">
        <v>1276.0057471264367</v>
      </c>
      <c r="AO443" s="138">
        <v>60.997598277637863</v>
      </c>
      <c r="AP443" s="138">
        <v>4.7803545097664619</v>
      </c>
      <c r="AQ443" s="535">
        <v>3</v>
      </c>
      <c r="AR443" s="643"/>
      <c r="AS443" s="535"/>
      <c r="AT443" s="86" t="s">
        <v>191</v>
      </c>
      <c r="AU443" s="86" t="s">
        <v>191</v>
      </c>
      <c r="AV443" s="86" t="s">
        <v>191</v>
      </c>
      <c r="AW443" s="161" t="str">
        <f t="shared" si="355"/>
        <v xml:space="preserve">  </v>
      </c>
      <c r="AX443" s="643"/>
      <c r="AY443" s="86" t="s">
        <v>191</v>
      </c>
      <c r="AZ443" s="86" t="s">
        <v>191</v>
      </c>
      <c r="BA443" s="86" t="s">
        <v>191</v>
      </c>
      <c r="BB443" s="161" t="str">
        <f t="shared" si="360"/>
        <v xml:space="preserve">  </v>
      </c>
      <c r="BC443" s="643"/>
      <c r="BD443" s="801" t="s">
        <v>191</v>
      </c>
      <c r="BE443" s="247" t="s">
        <v>1745</v>
      </c>
      <c r="BF443" s="198">
        <v>8.4560456757641802</v>
      </c>
      <c r="BG443" s="198">
        <v>1.559284496221558E-3</v>
      </c>
      <c r="BH443" s="247"/>
      <c r="BI443" s="643"/>
      <c r="BJ443" s="124" t="s">
        <v>1745</v>
      </c>
      <c r="BK443" s="199">
        <v>4.4934545065502443E-2</v>
      </c>
      <c r="BL443" s="199"/>
      <c r="BM443" s="141"/>
      <c r="BN443" s="818"/>
      <c r="BO443" s="942"/>
      <c r="BP443" s="825">
        <f t="shared" si="356"/>
        <v>0.53138957366667339</v>
      </c>
      <c r="BQ443" s="616">
        <v>281.70451847082245</v>
      </c>
      <c r="BT443" s="818"/>
      <c r="BU443" s="616">
        <v>342.41669917574103</v>
      </c>
      <c r="BV443" s="247"/>
      <c r="BW443" s="247"/>
      <c r="BX443" s="643"/>
      <c r="BY443" s="85">
        <v>0.93580415558786445</v>
      </c>
      <c r="BZ443" s="141"/>
      <c r="CA443" s="197"/>
      <c r="CB443" s="197"/>
      <c r="CC443" s="643"/>
      <c r="CD443" s="85">
        <v>1.1931502983745272</v>
      </c>
      <c r="CE443" s="199"/>
      <c r="CF443" s="197"/>
      <c r="CG443" s="818"/>
      <c r="CH443" s="781">
        <f t="shared" si="357"/>
        <v>0.33219351988661494</v>
      </c>
      <c r="CI443" s="198">
        <v>3.7666150915786929</v>
      </c>
      <c r="CJ443" s="247"/>
      <c r="CK443" s="247"/>
      <c r="CL443" s="643"/>
      <c r="CM443" s="198">
        <v>5.0378476849865006</v>
      </c>
      <c r="CN443" s="247"/>
      <c r="CO443" s="247"/>
      <c r="CP443" s="818"/>
      <c r="CQ443" s="154">
        <f t="shared" si="359"/>
        <v>1.3370801121774765</v>
      </c>
      <c r="CR443" s="87">
        <f t="shared" si="358"/>
        <v>1.4712622652789749</v>
      </c>
      <c r="CS443" s="141"/>
    </row>
    <row r="444" spans="1:97" x14ac:dyDescent="0.25">
      <c r="A444" s="906" t="s">
        <v>2510</v>
      </c>
      <c r="B444" s="31" t="s">
        <v>1906</v>
      </c>
      <c r="C444" s="219" t="s">
        <v>599</v>
      </c>
      <c r="D444" s="219">
        <v>9</v>
      </c>
      <c r="E444" s="471">
        <v>1701620</v>
      </c>
      <c r="F444" s="472">
        <v>1</v>
      </c>
      <c r="G444" s="419">
        <v>11451800</v>
      </c>
      <c r="H444" s="419">
        <v>201701090940</v>
      </c>
      <c r="I444" s="419"/>
      <c r="J444" s="419"/>
      <c r="K444" s="926" t="s">
        <v>1691</v>
      </c>
      <c r="L444" s="413" t="s">
        <v>1692</v>
      </c>
      <c r="M444" s="219"/>
      <c r="N444" s="219"/>
      <c r="O444" s="219"/>
      <c r="P444" s="332">
        <v>42744</v>
      </c>
      <c r="Q444" s="326">
        <v>0.40277777777777773</v>
      </c>
      <c r="R444" s="219" t="s">
        <v>1746</v>
      </c>
      <c r="S444" s="240" t="s">
        <v>1746</v>
      </c>
      <c r="T444" s="240">
        <v>129.19999999999999</v>
      </c>
      <c r="U444" s="239">
        <v>195.8</v>
      </c>
      <c r="V444" s="240">
        <v>66.600000000000023</v>
      </c>
      <c r="W444" s="136">
        <v>54</v>
      </c>
      <c r="X444" s="136">
        <v>1233.3333333333337</v>
      </c>
      <c r="Y444" s="643"/>
      <c r="Z444" s="240" t="s">
        <v>1746</v>
      </c>
      <c r="AA444" s="7">
        <v>128</v>
      </c>
      <c r="AB444" s="7">
        <v>189.70000000000002</v>
      </c>
      <c r="AC444" s="7">
        <v>61.700000000000017</v>
      </c>
      <c r="AD444" s="7">
        <v>48</v>
      </c>
      <c r="AE444" s="7">
        <v>1285.416666666667</v>
      </c>
      <c r="AF444" s="643"/>
      <c r="AG444" s="240" t="s">
        <v>1746</v>
      </c>
      <c r="AH444" s="602">
        <v>128.69999999999999</v>
      </c>
      <c r="AI444" s="598">
        <v>191.1</v>
      </c>
      <c r="AJ444" s="138">
        <v>62.400000000000006</v>
      </c>
      <c r="AK444" s="138">
        <v>50</v>
      </c>
      <c r="AL444" s="138">
        <v>1248</v>
      </c>
      <c r="AM444" s="643"/>
      <c r="AN444" s="138">
        <v>1255.5833333333337</v>
      </c>
      <c r="AO444" s="138">
        <v>26.857003018041901</v>
      </c>
      <c r="AP444" s="138">
        <v>2.1390060145782352</v>
      </c>
      <c r="AQ444" s="535">
        <v>3</v>
      </c>
      <c r="AR444" s="643"/>
      <c r="AS444" s="535"/>
      <c r="AT444" s="86" t="s">
        <v>191</v>
      </c>
      <c r="AU444" s="86" t="s">
        <v>191</v>
      </c>
      <c r="AV444" s="86" t="s">
        <v>191</v>
      </c>
      <c r="AW444" s="161" t="str">
        <f t="shared" si="355"/>
        <v xml:space="preserve">  </v>
      </c>
      <c r="AX444" s="643"/>
      <c r="AY444" s="86" t="s">
        <v>191</v>
      </c>
      <c r="AZ444" s="86" t="s">
        <v>191</v>
      </c>
      <c r="BA444" s="86" t="s">
        <v>191</v>
      </c>
      <c r="BB444" s="161" t="str">
        <f t="shared" si="360"/>
        <v xml:space="preserve">  </v>
      </c>
      <c r="BC444" s="643"/>
      <c r="BD444" s="801" t="s">
        <v>191</v>
      </c>
      <c r="BE444" s="247" t="s">
        <v>1746</v>
      </c>
      <c r="BF444" s="198">
        <v>8.626097628503187</v>
      </c>
      <c r="BG444" s="198"/>
      <c r="BH444" s="247"/>
      <c r="BI444" s="643"/>
      <c r="BJ444" s="124" t="s">
        <v>1746</v>
      </c>
      <c r="BK444" s="199">
        <v>4.2244667379540107E-2</v>
      </c>
      <c r="BL444" s="199"/>
      <c r="BM444" s="141"/>
      <c r="BN444" s="818"/>
      <c r="BO444" s="942"/>
      <c r="BP444" s="825">
        <f t="shared" si="356"/>
        <v>0.48973092119837813</v>
      </c>
      <c r="BQ444" s="616">
        <v>257.54016166622847</v>
      </c>
      <c r="BT444" s="818"/>
      <c r="BU444" s="616">
        <v>317.6328660550152</v>
      </c>
      <c r="BV444" s="247"/>
      <c r="BW444" s="247"/>
      <c r="BX444" s="643"/>
      <c r="BY444" s="85">
        <v>0.97441909161010531</v>
      </c>
      <c r="BZ444" s="141"/>
      <c r="CA444" s="197"/>
      <c r="CB444" s="197"/>
      <c r="CC444" s="643"/>
      <c r="CD444" s="85">
        <v>1.2525345406738231</v>
      </c>
      <c r="CE444" s="199"/>
      <c r="CF444" s="197"/>
      <c r="CG444" s="818"/>
      <c r="CH444" s="781">
        <f t="shared" si="357"/>
        <v>0.37835616989048504</v>
      </c>
      <c r="CI444" s="198">
        <v>3.7856480273024551</v>
      </c>
      <c r="CJ444" s="247"/>
      <c r="CK444" s="247"/>
      <c r="CL444" s="643"/>
      <c r="CM444" s="198">
        <v>4.7244887380734637</v>
      </c>
      <c r="CN444" s="247"/>
      <c r="CO444" s="247"/>
      <c r="CP444" s="818"/>
      <c r="CQ444" s="154">
        <f t="shared" si="359"/>
        <v>1.4699253129337735</v>
      </c>
      <c r="CR444" s="87">
        <f t="shared" si="358"/>
        <v>1.487405505844337</v>
      </c>
      <c r="CS444" s="141"/>
    </row>
    <row r="445" spans="1:97" x14ac:dyDescent="0.25">
      <c r="A445" s="906" t="s">
        <v>2511</v>
      </c>
      <c r="B445" s="31" t="s">
        <v>1907</v>
      </c>
      <c r="C445" s="219" t="s">
        <v>599</v>
      </c>
      <c r="D445" s="219">
        <v>9</v>
      </c>
      <c r="E445" s="471">
        <v>1701635</v>
      </c>
      <c r="F445" s="472">
        <v>1</v>
      </c>
      <c r="G445" s="419">
        <v>11452500</v>
      </c>
      <c r="H445" s="419">
        <v>201901091330</v>
      </c>
      <c r="I445" s="419"/>
      <c r="J445" s="419"/>
      <c r="K445" s="926" t="s">
        <v>1773</v>
      </c>
      <c r="L445" s="413" t="s">
        <v>972</v>
      </c>
      <c r="M445" s="219"/>
      <c r="N445" s="219"/>
      <c r="O445" s="219"/>
      <c r="P445" s="332">
        <v>42744</v>
      </c>
      <c r="Q445" s="326">
        <v>0.5625</v>
      </c>
      <c r="R445" s="219" t="s">
        <v>1798</v>
      </c>
      <c r="S445" s="240" t="s">
        <v>1798</v>
      </c>
      <c r="T445" s="240">
        <v>126.8</v>
      </c>
      <c r="U445" s="239">
        <v>226.6</v>
      </c>
      <c r="V445" s="240">
        <v>99.8</v>
      </c>
      <c r="W445" s="136">
        <v>56</v>
      </c>
      <c r="X445" s="136">
        <v>1782.1428571428571</v>
      </c>
      <c r="Y445" s="643"/>
      <c r="Z445" s="240" t="s">
        <v>1798</v>
      </c>
      <c r="AA445" s="7">
        <v>122</v>
      </c>
      <c r="AB445" s="7">
        <v>227.70000000000002</v>
      </c>
      <c r="AC445" s="7">
        <v>105.70000000000002</v>
      </c>
      <c r="AD445" s="7">
        <v>60</v>
      </c>
      <c r="AE445" s="7">
        <v>1761.666666666667</v>
      </c>
      <c r="AF445" s="643"/>
      <c r="AG445" s="240" t="s">
        <v>1798</v>
      </c>
      <c r="AH445" s="602">
        <v>125.3</v>
      </c>
      <c r="AI445" s="598">
        <v>234.9</v>
      </c>
      <c r="AJ445" s="138">
        <v>109.60000000000001</v>
      </c>
      <c r="AK445" s="138">
        <v>62</v>
      </c>
      <c r="AL445" s="138">
        <v>1767.7419354838712</v>
      </c>
      <c r="AM445" s="643"/>
      <c r="AN445" s="138">
        <v>1770.5171530977984</v>
      </c>
      <c r="AO445" s="138">
        <v>10.516414251435414</v>
      </c>
      <c r="AP445" s="138">
        <v>0.5939741522998121</v>
      </c>
      <c r="AQ445" s="535">
        <v>3</v>
      </c>
      <c r="AR445" s="643"/>
      <c r="AS445" s="535"/>
      <c r="AT445" s="86" t="s">
        <v>191</v>
      </c>
      <c r="AU445" s="86" t="s">
        <v>191</v>
      </c>
      <c r="AV445" s="86" t="s">
        <v>191</v>
      </c>
      <c r="AW445" s="161" t="str">
        <f t="shared" si="355"/>
        <v xml:space="preserve">  </v>
      </c>
      <c r="AX445" s="643"/>
      <c r="AY445" s="86" t="s">
        <v>191</v>
      </c>
      <c r="AZ445" s="86" t="s">
        <v>191</v>
      </c>
      <c r="BA445" s="86" t="s">
        <v>191</v>
      </c>
      <c r="BB445" s="161" t="str">
        <f t="shared" si="360"/>
        <v xml:space="preserve">  </v>
      </c>
      <c r="BC445" s="643"/>
      <c r="BD445" s="801" t="s">
        <v>191</v>
      </c>
      <c r="BE445" s="247" t="s">
        <v>1798</v>
      </c>
      <c r="BF445" s="198">
        <v>10.114004588503638</v>
      </c>
      <c r="BG445" s="198"/>
      <c r="BH445" s="247"/>
      <c r="BI445" s="643"/>
      <c r="BJ445" s="124" t="s">
        <v>1798</v>
      </c>
      <c r="BK445" s="199">
        <v>4.4717873006859893E-2</v>
      </c>
      <c r="BL445" s="199"/>
      <c r="BM445" s="141"/>
      <c r="BN445" s="818"/>
      <c r="BO445" s="942"/>
      <c r="BP445" s="825">
        <f t="shared" si="356"/>
        <v>0.44213815225761016</v>
      </c>
      <c r="BQ445" s="616">
        <v>319.22037913633977</v>
      </c>
      <c r="BT445" s="818"/>
      <c r="BU445" s="616">
        <v>568.89631853226263</v>
      </c>
      <c r="BV445" s="247"/>
      <c r="BW445" s="247"/>
      <c r="BX445" s="643"/>
      <c r="BY445" s="85">
        <v>1.3323278187229222</v>
      </c>
      <c r="BZ445" s="141"/>
      <c r="CA445" s="197"/>
      <c r="CB445" s="197"/>
      <c r="CC445" s="643"/>
      <c r="CD445" s="85">
        <v>2.3471175073168813</v>
      </c>
      <c r="CE445" s="199"/>
      <c r="CF445" s="197"/>
      <c r="CG445" s="818"/>
      <c r="CH445" s="781">
        <f t="shared" si="357"/>
        <v>0.41736928648715177</v>
      </c>
      <c r="CI445" s="198">
        <v>4.3722458342442119</v>
      </c>
      <c r="CJ445" s="247"/>
      <c r="CK445" s="247"/>
      <c r="CL445" s="643"/>
      <c r="CM445" s="198">
        <v>7.7290023134381558</v>
      </c>
      <c r="CN445" s="247"/>
      <c r="CO445" s="247"/>
      <c r="CP445" s="818"/>
      <c r="CQ445" s="154">
        <f t="shared" si="359"/>
        <v>1.3696637558270723</v>
      </c>
      <c r="CR445" s="87">
        <f t="shared" si="358"/>
        <v>1.3585959447547096</v>
      </c>
      <c r="CS445" s="141"/>
    </row>
    <row r="446" spans="1:97" ht="30" x14ac:dyDescent="0.25">
      <c r="A446" s="906" t="s">
        <v>2512</v>
      </c>
      <c r="B446" s="31" t="s">
        <v>1908</v>
      </c>
      <c r="C446" s="219" t="s">
        <v>599</v>
      </c>
      <c r="D446" s="219">
        <v>9</v>
      </c>
      <c r="E446" s="471">
        <v>1701645</v>
      </c>
      <c r="F446" s="472">
        <v>1</v>
      </c>
      <c r="G446" s="419">
        <v>11452600</v>
      </c>
      <c r="H446" s="419">
        <v>201701091520</v>
      </c>
      <c r="I446" s="419"/>
      <c r="J446" s="419"/>
      <c r="K446" s="926" t="s">
        <v>1693</v>
      </c>
      <c r="L446" s="413" t="s">
        <v>1694</v>
      </c>
      <c r="M446" s="219"/>
      <c r="N446" s="219"/>
      <c r="O446" s="219"/>
      <c r="P446" s="332">
        <v>42744</v>
      </c>
      <c r="Q446" s="326">
        <v>0.63888888888888895</v>
      </c>
      <c r="R446" s="219" t="s">
        <v>1799</v>
      </c>
      <c r="S446" s="240" t="s">
        <v>1799</v>
      </c>
      <c r="T446" s="240">
        <v>125.7</v>
      </c>
      <c r="U446" s="239">
        <v>200.2</v>
      </c>
      <c r="V446" s="240">
        <v>74.499999999999986</v>
      </c>
      <c r="W446" s="136">
        <v>42</v>
      </c>
      <c r="X446" s="136">
        <v>1773.8095238095234</v>
      </c>
      <c r="Y446" s="643"/>
      <c r="Z446" s="240" t="s">
        <v>1799</v>
      </c>
      <c r="AA446" s="7">
        <v>128.80000000000001</v>
      </c>
      <c r="AB446" s="7">
        <v>204.3</v>
      </c>
      <c r="AC446" s="7">
        <v>75.5</v>
      </c>
      <c r="AD446" s="7">
        <v>42</v>
      </c>
      <c r="AE446" s="7">
        <v>1797.6190476190475</v>
      </c>
      <c r="AF446" s="643"/>
      <c r="AG446" s="240" t="s">
        <v>1799</v>
      </c>
      <c r="AH446" s="602">
        <v>129.4</v>
      </c>
      <c r="AI446" s="598">
        <v>189.6</v>
      </c>
      <c r="AJ446" s="138">
        <v>60.199999999999989</v>
      </c>
      <c r="AK446" s="138">
        <v>34</v>
      </c>
      <c r="AL446" s="138">
        <v>1770.5882352941171</v>
      </c>
      <c r="AM446" s="643"/>
      <c r="AN446" s="138">
        <v>1780.6722689075625</v>
      </c>
      <c r="AO446" s="138">
        <v>14.764455846623617</v>
      </c>
      <c r="AP446" s="138">
        <v>0.82915065868249693</v>
      </c>
      <c r="AQ446" s="535">
        <v>3</v>
      </c>
      <c r="AR446" s="643"/>
      <c r="AS446" s="535"/>
      <c r="AT446" s="86" t="s">
        <v>191</v>
      </c>
      <c r="AU446" s="86" t="s">
        <v>191</v>
      </c>
      <c r="AV446" s="86" t="s">
        <v>191</v>
      </c>
      <c r="AW446" s="161" t="str">
        <f t="shared" si="355"/>
        <v xml:space="preserve">  </v>
      </c>
      <c r="AX446" s="643"/>
      <c r="AY446" s="86" t="s">
        <v>191</v>
      </c>
      <c r="AZ446" s="86" t="s">
        <v>191</v>
      </c>
      <c r="BA446" s="86" t="s">
        <v>191</v>
      </c>
      <c r="BB446" s="161" t="str">
        <f t="shared" si="360"/>
        <v xml:space="preserve">  </v>
      </c>
      <c r="BC446" s="643"/>
      <c r="BD446" s="801" t="s">
        <v>191</v>
      </c>
      <c r="BE446" s="247" t="s">
        <v>1799</v>
      </c>
      <c r="BF446" s="198">
        <v>12.026110225826324</v>
      </c>
      <c r="BG446" s="198"/>
      <c r="BH446" s="247"/>
      <c r="BI446" s="643"/>
      <c r="BJ446" s="124" t="s">
        <v>1799</v>
      </c>
      <c r="BK446" s="199">
        <v>4.2044893012863717E-2</v>
      </c>
      <c r="BL446" s="199"/>
      <c r="BM446" s="141"/>
      <c r="BN446" s="818"/>
      <c r="BO446" s="942"/>
      <c r="BP446" s="825">
        <f t="shared" si="356"/>
        <v>0.34961340136872704</v>
      </c>
      <c r="BQ446" s="67">
        <v>398.81861872071579</v>
      </c>
      <c r="BT446" s="818"/>
      <c r="BU446" s="67">
        <v>707.42826415936474</v>
      </c>
      <c r="BV446" s="247"/>
      <c r="BW446" s="247"/>
      <c r="BX446" s="643"/>
      <c r="BY446" s="85">
        <v>1.0678096281603933</v>
      </c>
      <c r="BZ446" s="141">
        <v>1.590354765345281E-2</v>
      </c>
      <c r="CA446" s="197"/>
      <c r="CB446" s="197"/>
      <c r="CC446" s="643"/>
      <c r="CD446" s="85">
        <v>1.9195149268121356</v>
      </c>
      <c r="CE446" s="199">
        <v>2.8588520186563882E-2</v>
      </c>
      <c r="CF446" s="197"/>
      <c r="CG446" s="818"/>
      <c r="CH446" s="781">
        <f t="shared" si="357"/>
        <v>0.26774317397356961</v>
      </c>
      <c r="CI446" s="198">
        <v>3.3474070996588048</v>
      </c>
      <c r="CJ446" s="247"/>
      <c r="CK446" s="247"/>
      <c r="CL446" s="643"/>
      <c r="CM446" s="198">
        <v>5.9268796293958825</v>
      </c>
      <c r="CN446" s="247"/>
      <c r="CO446" s="247"/>
      <c r="CP446" s="818"/>
      <c r="CQ446" s="154">
        <f t="shared" si="359"/>
        <v>0.83933069885158074</v>
      </c>
      <c r="CR446" s="87">
        <f t="shared" si="358"/>
        <v>0.83780645044466506</v>
      </c>
      <c r="CS446" s="141"/>
    </row>
    <row r="447" spans="1:97" ht="30" x14ac:dyDescent="0.25">
      <c r="A447" s="906" t="s">
        <v>2513</v>
      </c>
      <c r="B447" s="31" t="s">
        <v>1909</v>
      </c>
      <c r="C447" s="219" t="s">
        <v>599</v>
      </c>
      <c r="D447" s="219">
        <v>9</v>
      </c>
      <c r="E447" s="471">
        <v>1701654</v>
      </c>
      <c r="F447" s="472">
        <v>1</v>
      </c>
      <c r="G447" s="419">
        <v>11452800</v>
      </c>
      <c r="H447" s="419">
        <v>201701091720</v>
      </c>
      <c r="I447" s="419"/>
      <c r="J447" s="419"/>
      <c r="K447" s="926" t="s">
        <v>1690</v>
      </c>
      <c r="L447" s="413" t="s">
        <v>1696</v>
      </c>
      <c r="M447" s="219"/>
      <c r="N447" s="219"/>
      <c r="O447" s="219"/>
      <c r="P447" s="332">
        <v>42744</v>
      </c>
      <c r="Q447" s="326">
        <v>0.72222222222222221</v>
      </c>
      <c r="R447" s="219" t="s">
        <v>1800</v>
      </c>
      <c r="S447" s="240" t="s">
        <v>1800</v>
      </c>
      <c r="T447" s="240">
        <v>125</v>
      </c>
      <c r="U447" s="239">
        <v>215.60000000000002</v>
      </c>
      <c r="V447" s="240">
        <v>90.600000000000023</v>
      </c>
      <c r="W447" s="136">
        <v>56</v>
      </c>
      <c r="X447" s="136">
        <v>1617.8571428571431</v>
      </c>
      <c r="Y447" s="643"/>
      <c r="Z447" s="240" t="s">
        <v>1800</v>
      </c>
      <c r="AA447" s="7">
        <v>125.9</v>
      </c>
      <c r="AB447" s="7">
        <v>219.1</v>
      </c>
      <c r="AC447" s="7">
        <v>93.199999999999989</v>
      </c>
      <c r="AD447" s="7">
        <v>60</v>
      </c>
      <c r="AE447" s="7">
        <v>1553.3333333333333</v>
      </c>
      <c r="AF447" s="643"/>
      <c r="AG447" s="240" t="s">
        <v>1800</v>
      </c>
      <c r="AH447" s="602">
        <v>121.5</v>
      </c>
      <c r="AI447" s="598">
        <v>218.29999999999998</v>
      </c>
      <c r="AJ447" s="138">
        <v>96.799999999999983</v>
      </c>
      <c r="AK447" s="138">
        <v>62</v>
      </c>
      <c r="AL447" s="138">
        <v>1561.2903225806449</v>
      </c>
      <c r="AM447" s="643"/>
      <c r="AN447" s="138">
        <v>1577.4935995903736</v>
      </c>
      <c r="AO447" s="138">
        <v>35.181531209666382</v>
      </c>
      <c r="AP447" s="138">
        <v>2.2302170492990867</v>
      </c>
      <c r="AQ447" s="535">
        <v>3</v>
      </c>
      <c r="AR447" s="643"/>
      <c r="AS447" s="535"/>
      <c r="AT447" s="86" t="s">
        <v>191</v>
      </c>
      <c r="AU447" s="86" t="s">
        <v>191</v>
      </c>
      <c r="AV447" s="86" t="s">
        <v>191</v>
      </c>
      <c r="AW447" s="161" t="str">
        <f t="shared" si="355"/>
        <v xml:space="preserve">  </v>
      </c>
      <c r="AX447" s="643"/>
      <c r="AY447" s="86" t="s">
        <v>191</v>
      </c>
      <c r="AZ447" s="86" t="s">
        <v>191</v>
      </c>
      <c r="BA447" s="86" t="s">
        <v>191</v>
      </c>
      <c r="BB447" s="161" t="str">
        <f t="shared" si="360"/>
        <v xml:space="preserve">  </v>
      </c>
      <c r="BC447" s="643"/>
      <c r="BD447" s="801" t="s">
        <v>191</v>
      </c>
      <c r="BE447" s="247" t="s">
        <v>1800</v>
      </c>
      <c r="BF447" s="198">
        <v>7.6929804189339102</v>
      </c>
      <c r="BG447" s="198"/>
      <c r="BH447" s="247"/>
      <c r="BI447" s="643"/>
      <c r="BJ447" s="124" t="s">
        <v>1800</v>
      </c>
      <c r="BK447" s="199">
        <v>4.7339626351036584E-2</v>
      </c>
      <c r="BL447" s="199"/>
      <c r="BM447" s="141"/>
      <c r="BN447" s="818"/>
      <c r="BO447" s="942"/>
      <c r="BP447" s="825">
        <f t="shared" si="356"/>
        <v>0.61536132647009756</v>
      </c>
      <c r="BQ447" s="67">
        <v>238.89791806243295</v>
      </c>
      <c r="BT447" s="818"/>
      <c r="BU447" s="67">
        <v>386.50270315100767</v>
      </c>
      <c r="BV447" s="247"/>
      <c r="BW447" s="247"/>
      <c r="BX447" s="643"/>
      <c r="BY447" s="85">
        <v>1.0978359844175061</v>
      </c>
      <c r="BZ447" s="141"/>
      <c r="CA447" s="197"/>
      <c r="CB447" s="197"/>
      <c r="CC447" s="643"/>
      <c r="CD447" s="85">
        <v>1.7053052291285258</v>
      </c>
      <c r="CE447" s="199"/>
      <c r="CF447" s="197"/>
      <c r="CG447" s="818"/>
      <c r="CH447" s="781">
        <f t="shared" si="357"/>
        <v>0.45954188019780084</v>
      </c>
      <c r="CI447" s="198">
        <v>3.1574947924803682</v>
      </c>
      <c r="CJ447" s="247"/>
      <c r="CK447" s="247"/>
      <c r="CL447" s="643"/>
      <c r="CM447" s="198">
        <v>4.9297660630983806</v>
      </c>
      <c r="CN447" s="247"/>
      <c r="CO447" s="247"/>
      <c r="CP447" s="818"/>
      <c r="CQ447" s="154">
        <f t="shared" si="359"/>
        <v>1.3216920507675569</v>
      </c>
      <c r="CR447" s="87">
        <f t="shared" si="358"/>
        <v>1.2754803583281298</v>
      </c>
      <c r="CS447" s="141"/>
    </row>
    <row r="448" spans="1:97" ht="30" x14ac:dyDescent="0.25">
      <c r="A448" s="906" t="s">
        <v>2514</v>
      </c>
      <c r="B448" s="603" t="s">
        <v>1910</v>
      </c>
      <c r="C448" s="219" t="s">
        <v>599</v>
      </c>
      <c r="D448" s="219">
        <v>7</v>
      </c>
      <c r="E448" s="471">
        <v>1701666</v>
      </c>
      <c r="F448" s="472">
        <v>1</v>
      </c>
      <c r="G448" s="419">
        <v>384115121402501</v>
      </c>
      <c r="H448" s="419">
        <v>201701091740</v>
      </c>
      <c r="I448" s="419"/>
      <c r="J448" s="419"/>
      <c r="K448" s="926" t="s">
        <v>1690</v>
      </c>
      <c r="L448" s="413" t="s">
        <v>1716</v>
      </c>
      <c r="M448" s="219"/>
      <c r="N448" s="219"/>
      <c r="O448" s="219"/>
      <c r="P448" s="332">
        <v>42744</v>
      </c>
      <c r="Q448" s="326">
        <v>0.73611111111111116</v>
      </c>
      <c r="R448" s="219" t="s">
        <v>1801</v>
      </c>
      <c r="S448" s="240" t="s">
        <v>1801</v>
      </c>
      <c r="T448" s="240">
        <v>126.1</v>
      </c>
      <c r="U448" s="239">
        <v>160.5</v>
      </c>
      <c r="V448" s="240">
        <v>34.400000000000006</v>
      </c>
      <c r="W448" s="136">
        <v>44</v>
      </c>
      <c r="X448" s="136">
        <v>781.81818181818198</v>
      </c>
      <c r="Y448" s="643"/>
      <c r="Z448" s="240" t="s">
        <v>1801</v>
      </c>
      <c r="AA448" s="7">
        <v>127.8</v>
      </c>
      <c r="AB448" s="7">
        <v>163.39999999999998</v>
      </c>
      <c r="AC448" s="7">
        <v>35.59999999999998</v>
      </c>
      <c r="AD448" s="7">
        <v>40</v>
      </c>
      <c r="AE448" s="7">
        <v>889.99999999999943</v>
      </c>
      <c r="AF448" s="643"/>
      <c r="AG448" s="240" t="s">
        <v>1801</v>
      </c>
      <c r="AH448" s="602">
        <v>123.1</v>
      </c>
      <c r="AI448" s="598">
        <v>155.5</v>
      </c>
      <c r="AJ448" s="138">
        <v>32.400000000000006</v>
      </c>
      <c r="AK448" s="138">
        <v>38</v>
      </c>
      <c r="AL448" s="138">
        <v>852.63157894736855</v>
      </c>
      <c r="AM448" s="643"/>
      <c r="AN448" s="138">
        <v>841.48325358851673</v>
      </c>
      <c r="AO448" s="138">
        <v>54.945794334153248</v>
      </c>
      <c r="AP448" s="138">
        <v>6.5296361038483131</v>
      </c>
      <c r="AQ448" s="535">
        <v>3</v>
      </c>
      <c r="AR448" s="643"/>
      <c r="AS448" s="535"/>
      <c r="AT448" s="86" t="s">
        <v>191</v>
      </c>
      <c r="AU448" s="86" t="s">
        <v>191</v>
      </c>
      <c r="AV448" s="86" t="s">
        <v>191</v>
      </c>
      <c r="AW448" s="161" t="str">
        <f t="shared" ref="AW448:AW479" si="361">IF(AU448&lt;AW$7,"E, &lt;PRL",IF(AU448&gt;AW$7,"  ",))</f>
        <v xml:space="preserve">  </v>
      </c>
      <c r="AX448" s="643"/>
      <c r="AY448" s="86" t="s">
        <v>191</v>
      </c>
      <c r="AZ448" s="86" t="s">
        <v>191</v>
      </c>
      <c r="BA448" s="86" t="s">
        <v>191</v>
      </c>
      <c r="BB448" s="161" t="str">
        <f t="shared" si="360"/>
        <v xml:space="preserve">  </v>
      </c>
      <c r="BC448" s="643"/>
      <c r="BD448" s="801" t="s">
        <v>191</v>
      </c>
      <c r="BE448" s="247" t="s">
        <v>1801</v>
      </c>
      <c r="BF448" s="198">
        <v>6.834105181783344</v>
      </c>
      <c r="BG448" s="198"/>
      <c r="BH448" s="247"/>
      <c r="BI448" s="643"/>
      <c r="BJ448" s="124" t="s">
        <v>1801</v>
      </c>
      <c r="BK448" s="199">
        <v>9.7721868875470685E-2</v>
      </c>
      <c r="BL448" s="199">
        <v>5.3609494655903062E-3</v>
      </c>
      <c r="BM448" s="141"/>
      <c r="BN448" s="818"/>
      <c r="BO448" s="942"/>
      <c r="BP448" s="825">
        <f t="shared" ref="BP448:BP479" si="362">BK448/BF448*100</f>
        <v>1.4299146161219953</v>
      </c>
      <c r="BQ448" s="67">
        <v>194.75942072632441</v>
      </c>
      <c r="BT448" s="818"/>
      <c r="BU448" s="67">
        <v>152.26645620421729</v>
      </c>
      <c r="BV448" s="247"/>
      <c r="BW448" s="247"/>
      <c r="BX448" s="643"/>
      <c r="BY448" s="85">
        <v>1.3900766416556687</v>
      </c>
      <c r="BZ448" s="141"/>
      <c r="CA448" s="197"/>
      <c r="CB448" s="197"/>
      <c r="CC448" s="643"/>
      <c r="CD448" s="85">
        <v>1.2371682110735449</v>
      </c>
      <c r="CE448" s="199"/>
      <c r="CF448" s="197"/>
      <c r="CG448" s="818"/>
      <c r="CH448" s="781">
        <f t="shared" si="357"/>
        <v>0.71374038620139557</v>
      </c>
      <c r="CI448" s="198">
        <v>3.4222487079771247</v>
      </c>
      <c r="CJ448" s="247"/>
      <c r="CK448" s="247"/>
      <c r="CL448" s="643"/>
      <c r="CM448" s="198">
        <v>2.9179173194331276</v>
      </c>
      <c r="CN448" s="247"/>
      <c r="CO448" s="247"/>
      <c r="CP448" s="818"/>
      <c r="CQ448" s="154">
        <f t="shared" si="359"/>
        <v>1.7571672246787295</v>
      </c>
      <c r="CR448" s="87">
        <f t="shared" si="358"/>
        <v>1.9163231299739873</v>
      </c>
      <c r="CS448" s="141"/>
    </row>
    <row r="449" spans="1:97" ht="30" x14ac:dyDescent="0.25">
      <c r="A449" s="906" t="s">
        <v>2515</v>
      </c>
      <c r="B449" s="603" t="s">
        <v>1911</v>
      </c>
      <c r="C449" s="310" t="s">
        <v>600</v>
      </c>
      <c r="D449" s="310">
        <v>7</v>
      </c>
      <c r="E449" s="478">
        <v>1700248</v>
      </c>
      <c r="F449" s="472">
        <v>4</v>
      </c>
      <c r="G449" s="309">
        <v>384115121402501</v>
      </c>
      <c r="H449" s="309">
        <v>201701091741</v>
      </c>
      <c r="I449" s="309"/>
      <c r="J449" s="309"/>
      <c r="K449" s="908" t="s">
        <v>1690</v>
      </c>
      <c r="L449" s="469" t="s">
        <v>1802</v>
      </c>
      <c r="M449" s="310"/>
      <c r="N449" s="310"/>
      <c r="O449" s="310" t="s">
        <v>45</v>
      </c>
      <c r="P449" s="402">
        <v>42744</v>
      </c>
      <c r="Q449" s="327">
        <v>0.7368055555555556</v>
      </c>
      <c r="R449" s="310" t="s">
        <v>1803</v>
      </c>
      <c r="S449" s="240" t="s">
        <v>1803</v>
      </c>
      <c r="T449" s="240">
        <v>128</v>
      </c>
      <c r="U449" s="239">
        <v>178.1</v>
      </c>
      <c r="V449" s="240">
        <v>50.099999999999994</v>
      </c>
      <c r="W449" s="136">
        <v>60</v>
      </c>
      <c r="X449" s="136">
        <v>834.99999999999989</v>
      </c>
      <c r="Y449" s="643"/>
      <c r="Z449" s="240" t="s">
        <v>1803</v>
      </c>
      <c r="AA449" s="7">
        <v>128.80000000000001</v>
      </c>
      <c r="AB449" s="7">
        <v>177.3</v>
      </c>
      <c r="AC449" s="7">
        <v>48.5</v>
      </c>
      <c r="AD449" s="7">
        <v>58</v>
      </c>
      <c r="AE449" s="7">
        <v>836.20689655172407</v>
      </c>
      <c r="AF449" s="643"/>
      <c r="AG449" s="240" t="s">
        <v>1803</v>
      </c>
      <c r="AH449" s="602">
        <v>127.4</v>
      </c>
      <c r="AI449" s="598">
        <v>172.8</v>
      </c>
      <c r="AJ449" s="138">
        <v>45.400000000000006</v>
      </c>
      <c r="AK449" s="138">
        <v>54</v>
      </c>
      <c r="AL449" s="138">
        <v>840.74074074074088</v>
      </c>
      <c r="AM449" s="643"/>
      <c r="AN449" s="317">
        <v>837.31587909748816</v>
      </c>
      <c r="AO449" s="317">
        <v>3.0267817526554661</v>
      </c>
      <c r="AP449" s="317">
        <v>0.361486247689214</v>
      </c>
      <c r="AQ449" s="535">
        <v>3</v>
      </c>
      <c r="AR449" s="643"/>
      <c r="AS449" s="536"/>
      <c r="AT449" s="86" t="s">
        <v>191</v>
      </c>
      <c r="AU449" s="86" t="s">
        <v>191</v>
      </c>
      <c r="AV449" s="86" t="s">
        <v>191</v>
      </c>
      <c r="AW449" s="161" t="str">
        <f t="shared" si="361"/>
        <v xml:space="preserve">  </v>
      </c>
      <c r="AX449" s="643"/>
      <c r="AY449" s="86" t="s">
        <v>191</v>
      </c>
      <c r="AZ449" s="86" t="s">
        <v>191</v>
      </c>
      <c r="BA449" s="86" t="s">
        <v>191</v>
      </c>
      <c r="BB449" s="161" t="str">
        <f t="shared" si="360"/>
        <v xml:space="preserve">  </v>
      </c>
      <c r="BC449" s="643"/>
      <c r="BD449" s="801" t="s">
        <v>191</v>
      </c>
      <c r="BE449" s="247" t="s">
        <v>1803</v>
      </c>
      <c r="BF449" s="198">
        <v>6.9510313065431015</v>
      </c>
      <c r="BG449" s="198"/>
      <c r="BH449" s="247"/>
      <c r="BI449" s="643"/>
      <c r="BJ449" s="372" t="s">
        <v>1803</v>
      </c>
      <c r="BK449" s="313">
        <v>7.5099928741559643E-2</v>
      </c>
      <c r="BL449" s="313"/>
      <c r="BM449" s="195"/>
      <c r="BN449" s="818"/>
      <c r="BO449" s="942"/>
      <c r="BP449" s="825">
        <f t="shared" si="362"/>
        <v>1.0804141922201824</v>
      </c>
      <c r="BQ449" s="67">
        <v>193.51935423533058</v>
      </c>
      <c r="BT449" s="818"/>
      <c r="BU449" s="67">
        <v>161.58866078650104</v>
      </c>
      <c r="BV449" s="247"/>
      <c r="BW449" s="247"/>
      <c r="BX449" s="643"/>
      <c r="BY449" s="312">
        <v>1.1052262958723085</v>
      </c>
      <c r="BZ449" s="195"/>
      <c r="CA449" s="196"/>
      <c r="CB449" s="196"/>
      <c r="CC449" s="643"/>
      <c r="CD449" s="312">
        <v>0.92419785085874084</v>
      </c>
      <c r="CE449" s="313"/>
      <c r="CF449" s="197"/>
      <c r="CG449" s="818"/>
      <c r="CH449" s="781">
        <f t="shared" si="357"/>
        <v>0.57111925586951384</v>
      </c>
      <c r="CI449" s="198">
        <v>3.5891333126603224</v>
      </c>
      <c r="CJ449" s="247"/>
      <c r="CK449" s="247"/>
      <c r="CL449" s="643"/>
      <c r="CM449" s="198">
        <v>3.0175305999033082</v>
      </c>
      <c r="CN449" s="247"/>
      <c r="CO449" s="247"/>
      <c r="CP449" s="818"/>
      <c r="CQ449" s="154">
        <f t="shared" si="359"/>
        <v>1.8546637502188701</v>
      </c>
      <c r="CR449" s="87">
        <f t="shared" si="358"/>
        <v>1.8674148205796566</v>
      </c>
      <c r="CS449" s="195"/>
    </row>
    <row r="450" spans="1:97" x14ac:dyDescent="0.25">
      <c r="A450" s="906" t="s">
        <v>2516</v>
      </c>
      <c r="B450" s="31" t="s">
        <v>1912</v>
      </c>
      <c r="C450" s="219" t="s">
        <v>599</v>
      </c>
      <c r="D450" s="219">
        <v>9</v>
      </c>
      <c r="E450" s="471">
        <v>1701662</v>
      </c>
      <c r="F450" s="472">
        <v>1</v>
      </c>
      <c r="G450" s="419">
        <v>11452900</v>
      </c>
      <c r="H450" s="419">
        <v>201701101750</v>
      </c>
      <c r="I450" s="419"/>
      <c r="J450" s="419"/>
      <c r="K450" s="926" t="s">
        <v>1120</v>
      </c>
      <c r="L450" s="413" t="s">
        <v>746</v>
      </c>
      <c r="M450" s="219"/>
      <c r="N450" s="219"/>
      <c r="O450" s="219"/>
      <c r="P450" s="332">
        <v>42744</v>
      </c>
      <c r="Q450" s="326">
        <v>0.74305555555555547</v>
      </c>
      <c r="R450" s="219" t="s">
        <v>1804</v>
      </c>
      <c r="S450" s="240" t="s">
        <v>1804</v>
      </c>
      <c r="T450" s="240">
        <v>128.6</v>
      </c>
      <c r="U450" s="239">
        <v>156.79999999999998</v>
      </c>
      <c r="V450" s="240">
        <v>28.199999999999989</v>
      </c>
      <c r="W450" s="136">
        <v>18</v>
      </c>
      <c r="X450" s="136">
        <v>1566.6666666666661</v>
      </c>
      <c r="Y450" s="643"/>
      <c r="Z450" s="240" t="s">
        <v>1804</v>
      </c>
      <c r="AA450" s="7">
        <v>126.3</v>
      </c>
      <c r="AB450" s="7">
        <v>185</v>
      </c>
      <c r="AC450" s="7">
        <v>58.7</v>
      </c>
      <c r="AD450" s="7">
        <v>34</v>
      </c>
      <c r="AE450" s="7">
        <v>1726.4705882352941</v>
      </c>
      <c r="AF450" s="643"/>
      <c r="AG450" s="240" t="s">
        <v>1804</v>
      </c>
      <c r="AH450" s="602">
        <v>127.8</v>
      </c>
      <c r="AI450" s="598">
        <v>159.6</v>
      </c>
      <c r="AJ450" s="138">
        <v>31.799999999999997</v>
      </c>
      <c r="AK450" s="138">
        <v>16</v>
      </c>
      <c r="AL450" s="138">
        <v>1987.4999999999998</v>
      </c>
      <c r="AM450" s="643"/>
      <c r="AN450" s="138">
        <v>1760.2124183006533</v>
      </c>
      <c r="AO450" s="138">
        <v>212.43600667784847</v>
      </c>
      <c r="AP450" s="138">
        <v>12.06877104542523</v>
      </c>
      <c r="AQ450" s="535">
        <v>3</v>
      </c>
      <c r="AR450" s="643"/>
      <c r="AS450" s="535"/>
      <c r="AT450" s="86" t="s">
        <v>191</v>
      </c>
      <c r="AU450" s="86" t="s">
        <v>191</v>
      </c>
      <c r="AV450" s="86" t="s">
        <v>191</v>
      </c>
      <c r="AW450" s="161" t="str">
        <f t="shared" si="361"/>
        <v xml:space="preserve">  </v>
      </c>
      <c r="AX450" s="643"/>
      <c r="AY450" s="86" t="s">
        <v>191</v>
      </c>
      <c r="AZ450" s="86" t="s">
        <v>191</v>
      </c>
      <c r="BA450" s="86" t="s">
        <v>191</v>
      </c>
      <c r="BB450" s="161" t="str">
        <f t="shared" si="360"/>
        <v xml:space="preserve">  </v>
      </c>
      <c r="BC450" s="643"/>
      <c r="BD450" s="801" t="s">
        <v>191</v>
      </c>
      <c r="BE450" s="247" t="s">
        <v>1804</v>
      </c>
      <c r="BF450" s="198">
        <v>10.376734558719013</v>
      </c>
      <c r="BG450" s="198"/>
      <c r="BH450" s="247"/>
      <c r="BI450" s="643"/>
      <c r="BJ450" s="124" t="s">
        <v>1804</v>
      </c>
      <c r="BK450" s="199">
        <v>4.8997456233728025E-2</v>
      </c>
      <c r="BL450" s="199"/>
      <c r="BM450" s="141"/>
      <c r="BN450" s="818"/>
      <c r="BO450" s="942"/>
      <c r="BP450" s="825">
        <f t="shared" si="362"/>
        <v>0.47218569537907362</v>
      </c>
      <c r="BQ450" s="67">
        <v>312.40398471041749</v>
      </c>
      <c r="BT450" s="818"/>
      <c r="BU450" s="67">
        <v>489.43290937965395</v>
      </c>
      <c r="BV450" s="247"/>
      <c r="BW450" s="247"/>
      <c r="BX450" s="643"/>
      <c r="BY450" s="85">
        <v>1.287213949797068</v>
      </c>
      <c r="BZ450" s="141"/>
      <c r="CA450" s="197"/>
      <c r="CB450" s="197"/>
      <c r="CC450" s="643"/>
      <c r="CD450" s="85">
        <v>2.2223370250908205</v>
      </c>
      <c r="CE450" s="199"/>
      <c r="CF450" s="197"/>
      <c r="CG450" s="818"/>
      <c r="CH450" s="781">
        <f t="shared" si="357"/>
        <v>0.41203506126538347</v>
      </c>
      <c r="CI450" s="198">
        <v>3.7293807905470167</v>
      </c>
      <c r="CJ450" s="247"/>
      <c r="CK450" s="247"/>
      <c r="CL450" s="643"/>
      <c r="CM450" s="198">
        <v>7.4121443212121942</v>
      </c>
      <c r="CN450" s="247"/>
      <c r="CO450" s="247"/>
      <c r="CP450" s="818"/>
      <c r="CQ450" s="154">
        <f t="shared" si="359"/>
        <v>1.1937686371074818</v>
      </c>
      <c r="CR450" s="87">
        <f t="shared" si="358"/>
        <v>1.514435212500715</v>
      </c>
      <c r="CS450" s="141"/>
    </row>
    <row r="451" spans="1:97" ht="30" x14ac:dyDescent="0.25">
      <c r="A451" s="906" t="s">
        <v>2517</v>
      </c>
      <c r="B451" s="31" t="s">
        <v>1913</v>
      </c>
      <c r="C451" s="219" t="s">
        <v>599</v>
      </c>
      <c r="D451" s="219">
        <v>9</v>
      </c>
      <c r="E451" s="471">
        <v>1701667</v>
      </c>
      <c r="F451" s="472">
        <v>1</v>
      </c>
      <c r="G451" s="419">
        <v>384115121402501</v>
      </c>
      <c r="H451" s="419">
        <v>201701101400</v>
      </c>
      <c r="I451" s="419"/>
      <c r="J451" s="419"/>
      <c r="K451" s="926" t="s">
        <v>1690</v>
      </c>
      <c r="L451" s="413" t="s">
        <v>1716</v>
      </c>
      <c r="M451" s="219"/>
      <c r="N451" s="219"/>
      <c r="O451" s="219"/>
      <c r="P451" s="332">
        <v>42745</v>
      </c>
      <c r="Q451" s="326">
        <v>0.58333333333333337</v>
      </c>
      <c r="R451" s="219" t="s">
        <v>1805</v>
      </c>
      <c r="S451" s="240" t="s">
        <v>1805</v>
      </c>
      <c r="T451" s="240">
        <v>129.5</v>
      </c>
      <c r="U451" s="239">
        <v>178.4</v>
      </c>
      <c r="V451" s="240">
        <v>48.900000000000006</v>
      </c>
      <c r="W451" s="136">
        <v>62</v>
      </c>
      <c r="X451" s="136">
        <v>788.70967741935499</v>
      </c>
      <c r="Y451" s="643"/>
      <c r="Z451" s="240" t="s">
        <v>1805</v>
      </c>
      <c r="AA451" s="7">
        <v>128.30000000000001</v>
      </c>
      <c r="AB451" s="7">
        <v>174.4</v>
      </c>
      <c r="AC451" s="7">
        <v>46.099999999999994</v>
      </c>
      <c r="AD451" s="7">
        <v>60</v>
      </c>
      <c r="AE451" s="7">
        <v>768.33333333333326</v>
      </c>
      <c r="AF451" s="643"/>
      <c r="AG451" s="240" t="s">
        <v>1805</v>
      </c>
      <c r="AH451" s="602">
        <v>126.1</v>
      </c>
      <c r="AI451" s="598">
        <v>174.4</v>
      </c>
      <c r="AJ451" s="138">
        <v>48.300000000000011</v>
      </c>
      <c r="AK451" s="138">
        <v>60</v>
      </c>
      <c r="AL451" s="138">
        <v>805.00000000000023</v>
      </c>
      <c r="AM451" s="643"/>
      <c r="AN451" s="138">
        <v>787.34767025089604</v>
      </c>
      <c r="AO451" s="138">
        <v>18.371238628800089</v>
      </c>
      <c r="AP451" s="138">
        <v>2.3333070412141965</v>
      </c>
      <c r="AQ451" s="535">
        <v>3</v>
      </c>
      <c r="AR451" s="643"/>
      <c r="AS451" s="535"/>
      <c r="AT451" s="86" t="s">
        <v>191</v>
      </c>
      <c r="AU451" s="86" t="s">
        <v>191</v>
      </c>
      <c r="AV451" s="86" t="s">
        <v>191</v>
      </c>
      <c r="AW451" s="161" t="str">
        <f t="shared" si="361"/>
        <v xml:space="preserve">  </v>
      </c>
      <c r="AX451" s="643"/>
      <c r="AY451" s="86" t="s">
        <v>191</v>
      </c>
      <c r="AZ451" s="86" t="s">
        <v>191</v>
      </c>
      <c r="BA451" s="86" t="s">
        <v>191</v>
      </c>
      <c r="BB451" s="161" t="str">
        <f t="shared" si="360"/>
        <v xml:space="preserve">  </v>
      </c>
      <c r="BC451" s="643"/>
      <c r="BD451" s="801" t="s">
        <v>191</v>
      </c>
      <c r="BE451" s="247" t="s">
        <v>1805</v>
      </c>
      <c r="BF451" s="198">
        <v>6.1169576973623947</v>
      </c>
      <c r="BG451" s="198">
        <v>9.3807501668885074E-2</v>
      </c>
      <c r="BH451" s="247"/>
      <c r="BI451" s="643"/>
      <c r="BJ451" s="124" t="s">
        <v>1805</v>
      </c>
      <c r="BK451" s="199">
        <v>6.7289096996452621E-2</v>
      </c>
      <c r="BL451" s="199"/>
      <c r="BM451" s="141"/>
      <c r="BN451" s="818"/>
      <c r="BO451" s="942"/>
      <c r="BP451" s="825">
        <f t="shared" si="362"/>
        <v>1.1000418888864865</v>
      </c>
      <c r="BQ451" s="67">
        <v>251.82440560610473</v>
      </c>
      <c r="BT451" s="818"/>
      <c r="BU451" s="67">
        <v>198.61634571191166</v>
      </c>
      <c r="BV451" s="247"/>
      <c r="BW451" s="247"/>
      <c r="BX451" s="643"/>
      <c r="BY451" s="85">
        <v>1.500247835988163</v>
      </c>
      <c r="BZ451" s="141"/>
      <c r="CA451" s="197"/>
      <c r="CB451" s="197"/>
      <c r="CC451" s="643"/>
      <c r="CD451" s="85">
        <v>1.1526904206509048</v>
      </c>
      <c r="CE451" s="199"/>
      <c r="CF451" s="197"/>
      <c r="CG451" s="818"/>
      <c r="CH451" s="781">
        <f t="shared" si="357"/>
        <v>0.59575156441937571</v>
      </c>
      <c r="CI451" s="198">
        <v>3.3337120009222478</v>
      </c>
      <c r="CJ451" s="247"/>
      <c r="CK451" s="247"/>
      <c r="CL451" s="643"/>
      <c r="CM451" s="198">
        <v>2.6836381607424098</v>
      </c>
      <c r="CN451" s="247"/>
      <c r="CO451" s="247"/>
      <c r="CP451" s="818"/>
      <c r="CQ451" s="154">
        <f t="shared" si="359"/>
        <v>1.3238240324238977</v>
      </c>
      <c r="CR451" s="87">
        <f t="shared" si="358"/>
        <v>1.3511668191876631</v>
      </c>
      <c r="CS451" s="141"/>
    </row>
    <row r="452" spans="1:97" ht="30" x14ac:dyDescent="0.25">
      <c r="A452" s="906" t="s">
        <v>2518</v>
      </c>
      <c r="B452" s="603" t="s">
        <v>1914</v>
      </c>
      <c r="C452" s="219" t="s">
        <v>599</v>
      </c>
      <c r="D452" s="219">
        <v>9</v>
      </c>
      <c r="E452" s="471">
        <v>1701655</v>
      </c>
      <c r="F452" s="472">
        <v>1</v>
      </c>
      <c r="G452" s="419">
        <v>11452800</v>
      </c>
      <c r="H452" s="419">
        <v>201701101500</v>
      </c>
      <c r="I452" s="419"/>
      <c r="J452" s="419"/>
      <c r="K452" s="926" t="s">
        <v>1690</v>
      </c>
      <c r="L452" s="413" t="s">
        <v>1696</v>
      </c>
      <c r="M452" s="219"/>
      <c r="N452" s="219"/>
      <c r="O452" s="219"/>
      <c r="P452" s="332">
        <v>42745</v>
      </c>
      <c r="Q452" s="326">
        <v>0.625</v>
      </c>
      <c r="R452" s="219" t="s">
        <v>1806</v>
      </c>
      <c r="S452" s="240" t="s">
        <v>1806</v>
      </c>
      <c r="T452" s="240">
        <v>128.1</v>
      </c>
      <c r="U452" s="239">
        <v>166.4</v>
      </c>
      <c r="V452" s="240">
        <v>38.300000000000011</v>
      </c>
      <c r="W452" s="136">
        <v>64</v>
      </c>
      <c r="X452" s="136">
        <v>598.43750000000011</v>
      </c>
      <c r="Y452" s="643"/>
      <c r="Z452" s="240" t="s">
        <v>1806</v>
      </c>
      <c r="AA452" s="7">
        <v>126.3</v>
      </c>
      <c r="AB452" s="7">
        <v>167.4</v>
      </c>
      <c r="AC452" s="7">
        <v>41.100000000000009</v>
      </c>
      <c r="AD452" s="7">
        <v>72</v>
      </c>
      <c r="AE452" s="7">
        <v>570.83333333333348</v>
      </c>
      <c r="AF452" s="643"/>
      <c r="AG452" s="240" t="s">
        <v>1806</v>
      </c>
      <c r="AH452" s="602">
        <v>129.6</v>
      </c>
      <c r="AI452" s="598">
        <v>173.9</v>
      </c>
      <c r="AJ452" s="138">
        <v>44.300000000000011</v>
      </c>
      <c r="AK452" s="138">
        <v>76</v>
      </c>
      <c r="AL452" s="138">
        <v>582.89473684210543</v>
      </c>
      <c r="AM452" s="643"/>
      <c r="AN452" s="138">
        <v>584.05519005847964</v>
      </c>
      <c r="AO452" s="138">
        <v>13.838623236826063</v>
      </c>
      <c r="AP452" s="138">
        <v>2.3694033496116087</v>
      </c>
      <c r="AQ452" s="535">
        <v>3</v>
      </c>
      <c r="AR452" s="643"/>
      <c r="AS452" s="535"/>
      <c r="AT452" s="86" t="s">
        <v>191</v>
      </c>
      <c r="AU452" s="86" t="s">
        <v>191</v>
      </c>
      <c r="AV452" s="86" t="s">
        <v>191</v>
      </c>
      <c r="AW452" s="161" t="str">
        <f t="shared" si="361"/>
        <v xml:space="preserve">  </v>
      </c>
      <c r="AX452" s="643"/>
      <c r="AY452" s="86" t="s">
        <v>191</v>
      </c>
      <c r="AZ452" s="86" t="s">
        <v>191</v>
      </c>
      <c r="BA452" s="86" t="s">
        <v>191</v>
      </c>
      <c r="BB452" s="161" t="str">
        <f t="shared" si="360"/>
        <v xml:space="preserve">  </v>
      </c>
      <c r="BC452" s="643"/>
      <c r="BD452" s="801" t="s">
        <v>191</v>
      </c>
      <c r="BE452" s="247" t="s">
        <v>1806</v>
      </c>
      <c r="BF452" s="198">
        <v>9.458384438533086</v>
      </c>
      <c r="BG452" s="198"/>
      <c r="BH452" s="247"/>
      <c r="BI452" s="643"/>
      <c r="BJ452" s="124" t="s">
        <v>1806</v>
      </c>
      <c r="BK452" s="199">
        <v>5.3221430657265888E-2</v>
      </c>
      <c r="BL452" s="124"/>
      <c r="BM452" s="247"/>
      <c r="BN452" s="818"/>
      <c r="BO452" s="942"/>
      <c r="BP452" s="825">
        <f t="shared" si="362"/>
        <v>0.56269049966338724</v>
      </c>
      <c r="BQ452" s="67">
        <v>291.63677814942662</v>
      </c>
      <c r="BT452" s="818"/>
      <c r="BU452" s="67">
        <v>174.52638442379757</v>
      </c>
      <c r="BV452" s="247"/>
      <c r="BW452" s="247"/>
      <c r="BX452" s="643"/>
      <c r="BY452" s="85">
        <v>1.5977404538077578</v>
      </c>
      <c r="BZ452" s="141"/>
      <c r="CA452" s="197"/>
      <c r="CB452" s="197"/>
      <c r="CC452" s="643"/>
      <c r="CD452" s="85">
        <v>0.9120435090485951</v>
      </c>
      <c r="CE452" s="199"/>
      <c r="CF452" s="197"/>
      <c r="CG452" s="818"/>
      <c r="CH452" s="781">
        <f t="shared" si="357"/>
        <v>0.54785286819658929</v>
      </c>
      <c r="CI452" s="198">
        <v>3.7217836375849367</v>
      </c>
      <c r="CJ452" s="247"/>
      <c r="CK452" s="247"/>
      <c r="CL452" s="643"/>
      <c r="CM452" s="198">
        <v>2.1694080940133253</v>
      </c>
      <c r="CN452" s="247"/>
      <c r="CO452" s="247"/>
      <c r="CP452" s="818"/>
      <c r="CQ452" s="154">
        <f t="shared" si="359"/>
        <v>1.2761708798188676</v>
      </c>
      <c r="CR452" s="87">
        <f t="shared" si="358"/>
        <v>1.2430258617776737</v>
      </c>
      <c r="CS452" s="141"/>
    </row>
    <row r="453" spans="1:97" x14ac:dyDescent="0.25">
      <c r="A453" s="906" t="s">
        <v>2519</v>
      </c>
      <c r="B453" s="603" t="s">
        <v>1915</v>
      </c>
      <c r="C453" s="219" t="s">
        <v>599</v>
      </c>
      <c r="D453" s="219">
        <v>9</v>
      </c>
      <c r="E453" s="471">
        <v>1701663</v>
      </c>
      <c r="F453" s="472">
        <v>1</v>
      </c>
      <c r="G453" s="419">
        <v>11452900</v>
      </c>
      <c r="H453" s="419">
        <v>201701101540</v>
      </c>
      <c r="I453" s="419"/>
      <c r="J453" s="419"/>
      <c r="K453" s="926" t="s">
        <v>1120</v>
      </c>
      <c r="L453" s="413" t="s">
        <v>746</v>
      </c>
      <c r="M453" s="219"/>
      <c r="N453" s="219"/>
      <c r="O453" s="219"/>
      <c r="P453" s="332">
        <v>42745</v>
      </c>
      <c r="Q453" s="326">
        <v>0.65277777777777779</v>
      </c>
      <c r="R453" s="219" t="s">
        <v>1807</v>
      </c>
      <c r="S453" s="240" t="s">
        <v>1807</v>
      </c>
      <c r="T453" s="240">
        <v>129.4</v>
      </c>
      <c r="U453" s="239">
        <v>164.1</v>
      </c>
      <c r="V453" s="240">
        <v>34.699999999999989</v>
      </c>
      <c r="W453" s="136">
        <v>70</v>
      </c>
      <c r="X453" s="136">
        <v>495.7142857142855</v>
      </c>
      <c r="Y453" s="643"/>
      <c r="Z453" s="240" t="s">
        <v>1807</v>
      </c>
      <c r="AA453" s="7">
        <v>126.2</v>
      </c>
      <c r="AB453" s="7">
        <v>159.70000000000002</v>
      </c>
      <c r="AC453" s="7">
        <v>33.500000000000014</v>
      </c>
      <c r="AD453" s="7">
        <v>66</v>
      </c>
      <c r="AE453" s="7">
        <v>507.57575757575779</v>
      </c>
      <c r="AF453" s="643"/>
      <c r="AG453" s="240" t="s">
        <v>1807</v>
      </c>
      <c r="AH453" s="602">
        <v>129.1</v>
      </c>
      <c r="AI453" s="598">
        <v>166.4</v>
      </c>
      <c r="AJ453" s="138">
        <v>37.300000000000011</v>
      </c>
      <c r="AK453" s="138">
        <v>74</v>
      </c>
      <c r="AL453" s="138">
        <v>504.05405405405423</v>
      </c>
      <c r="AM453" s="643"/>
      <c r="AN453" s="138">
        <v>502.44803244803251</v>
      </c>
      <c r="AO453" s="138">
        <v>6.0916424492398775</v>
      </c>
      <c r="AP453" s="138">
        <v>1.2123925373058213</v>
      </c>
      <c r="AQ453" s="535">
        <v>3</v>
      </c>
      <c r="AR453" s="643"/>
      <c r="AS453" s="535"/>
      <c r="AT453" s="86" t="s">
        <v>191</v>
      </c>
      <c r="AU453" s="86" t="s">
        <v>191</v>
      </c>
      <c r="AV453" s="86" t="s">
        <v>191</v>
      </c>
      <c r="AW453" s="161" t="str">
        <f t="shared" si="361"/>
        <v xml:space="preserve">  </v>
      </c>
      <c r="AX453" s="643"/>
      <c r="AY453" s="86" t="s">
        <v>191</v>
      </c>
      <c r="AZ453" s="86" t="s">
        <v>191</v>
      </c>
      <c r="BA453" s="86" t="s">
        <v>191</v>
      </c>
      <c r="BB453" s="161" t="str">
        <f t="shared" si="360"/>
        <v xml:space="preserve">  </v>
      </c>
      <c r="BC453" s="643"/>
      <c r="BD453" s="801" t="s">
        <v>191</v>
      </c>
      <c r="BE453" s="247" t="s">
        <v>1807</v>
      </c>
      <c r="BF453" s="198">
        <v>6.8513471377901238</v>
      </c>
      <c r="BG453" s="198"/>
      <c r="BH453" s="247"/>
      <c r="BI453" s="643"/>
      <c r="BJ453" s="124" t="s">
        <v>1807</v>
      </c>
      <c r="BK453" s="199">
        <v>4.5573905289339675E-2</v>
      </c>
      <c r="BL453" s="124"/>
      <c r="BM453" s="247"/>
      <c r="BN453" s="818"/>
      <c r="BO453" s="942"/>
      <c r="BP453" s="825">
        <f t="shared" si="362"/>
        <v>0.66518166971815951</v>
      </c>
      <c r="BQ453" s="67">
        <v>295.82478187407526</v>
      </c>
      <c r="BT453" s="818"/>
      <c r="BU453" s="67">
        <v>146.64457044329154</v>
      </c>
      <c r="BV453" s="247"/>
      <c r="BW453" s="247"/>
      <c r="BX453" s="643"/>
      <c r="BY453" s="85">
        <v>1.6905405347146547</v>
      </c>
      <c r="BZ453" s="141">
        <v>0.11957171577364767</v>
      </c>
      <c r="CA453" s="197"/>
      <c r="CB453" s="197"/>
      <c r="CC453" s="643"/>
      <c r="CD453" s="85">
        <v>0.85807739262031724</v>
      </c>
      <c r="CE453" s="199">
        <v>6.0691704218442388E-2</v>
      </c>
      <c r="CF453" s="197"/>
      <c r="CG453" s="818"/>
      <c r="CH453" s="781">
        <f t="shared" ref="CH453:CH484" si="363">BY453/BQ453*100</f>
        <v>0.57146684060913899</v>
      </c>
      <c r="CI453" s="198">
        <v>3.851555627143108</v>
      </c>
      <c r="CJ453" s="247"/>
      <c r="CK453" s="247"/>
      <c r="CL453" s="643"/>
      <c r="CM453" s="198">
        <v>1.9413922282761891</v>
      </c>
      <c r="CN453" s="247"/>
      <c r="CO453" s="247"/>
      <c r="CP453" s="818"/>
      <c r="CQ453" s="154">
        <f t="shared" si="359"/>
        <v>1.3019719317439107</v>
      </c>
      <c r="CR453" s="87">
        <f t="shared" ref="CR453:CR484" si="364">100*CM453/BU453</f>
        <v>1.3238759692278814</v>
      </c>
      <c r="CS453" s="141"/>
    </row>
    <row r="454" spans="1:97" x14ac:dyDescent="0.25">
      <c r="A454" s="906" t="s">
        <v>2520</v>
      </c>
      <c r="B454" s="31" t="s">
        <v>1916</v>
      </c>
      <c r="C454" s="219" t="s">
        <v>599</v>
      </c>
      <c r="D454" s="219">
        <v>9</v>
      </c>
      <c r="E454" s="471">
        <v>1701621</v>
      </c>
      <c r="F454" s="472">
        <v>1</v>
      </c>
      <c r="G454" s="419">
        <v>11451800</v>
      </c>
      <c r="H454" s="419">
        <v>201701101910</v>
      </c>
      <c r="I454" s="419"/>
      <c r="J454" s="419"/>
      <c r="K454" s="926" t="s">
        <v>1691</v>
      </c>
      <c r="L454" s="413" t="s">
        <v>1692</v>
      </c>
      <c r="M454" s="219"/>
      <c r="N454" s="219"/>
      <c r="O454" s="219"/>
      <c r="P454" s="332">
        <v>42745</v>
      </c>
      <c r="Q454" s="326">
        <v>0.79861111111111116</v>
      </c>
      <c r="R454" s="219" t="s">
        <v>1747</v>
      </c>
      <c r="S454" s="240" t="s">
        <v>1747</v>
      </c>
      <c r="T454" s="240">
        <v>127.4</v>
      </c>
      <c r="U454" s="239">
        <v>268.89999999999998</v>
      </c>
      <c r="V454" s="240">
        <v>141.49999999999997</v>
      </c>
      <c r="W454" s="136">
        <v>30</v>
      </c>
      <c r="X454" s="136">
        <v>4716.6666666666661</v>
      </c>
      <c r="Y454" s="643"/>
      <c r="Z454" s="240" t="s">
        <v>1747</v>
      </c>
      <c r="AA454" s="7">
        <v>128</v>
      </c>
      <c r="AB454" s="7">
        <v>265.90000000000003</v>
      </c>
      <c r="AC454" s="7">
        <v>137.90000000000003</v>
      </c>
      <c r="AD454" s="7">
        <v>28</v>
      </c>
      <c r="AE454" s="7">
        <v>4925.0000000000009</v>
      </c>
      <c r="AF454" s="643"/>
      <c r="AG454" s="240" t="s">
        <v>1747</v>
      </c>
      <c r="AH454" s="602">
        <v>128.6</v>
      </c>
      <c r="AI454" s="598">
        <v>285.5</v>
      </c>
      <c r="AJ454" s="138">
        <v>156.9</v>
      </c>
      <c r="AK454" s="138">
        <v>32</v>
      </c>
      <c r="AL454" s="138">
        <v>4903.125</v>
      </c>
      <c r="AM454" s="643"/>
      <c r="AN454" s="138">
        <v>4848.2638888888896</v>
      </c>
      <c r="AO454" s="138">
        <v>114.4901767782016</v>
      </c>
      <c r="AP454" s="138">
        <v>2.3614675150126807</v>
      </c>
      <c r="AQ454" s="535">
        <v>3</v>
      </c>
      <c r="AR454" s="643"/>
      <c r="AS454" s="535"/>
      <c r="AT454" s="86" t="s">
        <v>191</v>
      </c>
      <c r="AU454" s="86" t="s">
        <v>191</v>
      </c>
      <c r="AV454" s="86" t="s">
        <v>191</v>
      </c>
      <c r="AW454" s="161" t="str">
        <f t="shared" si="361"/>
        <v xml:space="preserve">  </v>
      </c>
      <c r="AX454" s="643"/>
      <c r="AY454" s="86" t="s">
        <v>191</v>
      </c>
      <c r="AZ454" s="86" t="s">
        <v>191</v>
      </c>
      <c r="BA454" s="86" t="s">
        <v>191</v>
      </c>
      <c r="BB454" s="161" t="str">
        <f t="shared" si="360"/>
        <v xml:space="preserve">  </v>
      </c>
      <c r="BC454" s="643"/>
      <c r="BD454" s="801" t="s">
        <v>191</v>
      </c>
      <c r="BE454" s="247" t="s">
        <v>1747</v>
      </c>
      <c r="BF454" s="198">
        <v>8.718990798455998</v>
      </c>
      <c r="BG454" s="198"/>
      <c r="BH454" s="247"/>
      <c r="BI454" s="643"/>
      <c r="BJ454" s="124" t="s">
        <v>1747</v>
      </c>
      <c r="BK454" s="199">
        <v>3.621704822551991E-2</v>
      </c>
      <c r="BL454" s="124"/>
      <c r="BM454" s="247"/>
      <c r="BN454" s="818"/>
      <c r="BO454" s="942"/>
      <c r="BP454" s="825">
        <f t="shared" si="362"/>
        <v>0.41538119563027187</v>
      </c>
      <c r="BQ454" s="67">
        <v>276.67647344171337</v>
      </c>
      <c r="BT454" s="818"/>
      <c r="BU454" s="67">
        <v>1304.9906997334144</v>
      </c>
      <c r="BV454" s="247"/>
      <c r="BW454" s="247"/>
      <c r="BX454" s="643"/>
      <c r="BY454" s="85">
        <v>0.61525111355195927</v>
      </c>
      <c r="BZ454" s="141"/>
      <c r="CA454" s="197"/>
      <c r="CB454" s="197"/>
      <c r="CC454" s="643"/>
      <c r="CD454" s="85">
        <v>3.0301117342433996</v>
      </c>
      <c r="CE454" s="199"/>
      <c r="CF454" s="197"/>
      <c r="CG454" s="818"/>
      <c r="CH454" s="781">
        <f t="shared" si="363"/>
        <v>0.22237203832279309</v>
      </c>
      <c r="CI454" s="198">
        <v>3.9021999566559353</v>
      </c>
      <c r="CJ454" s="247"/>
      <c r="CK454" s="247"/>
      <c r="CL454" s="643"/>
      <c r="CM454" s="198">
        <v>19.132974162478636</v>
      </c>
      <c r="CN454" s="247"/>
      <c r="CO454" s="247"/>
      <c r="CP454" s="818"/>
      <c r="CQ454" s="154">
        <f t="shared" si="359"/>
        <v>1.4103837265650274</v>
      </c>
      <c r="CR454" s="87">
        <f t="shared" si="364"/>
        <v>1.4661387369570642</v>
      </c>
      <c r="CS454" s="141"/>
    </row>
    <row r="455" spans="1:97" x14ac:dyDescent="0.25">
      <c r="A455" s="906" t="s">
        <v>2521</v>
      </c>
      <c r="B455" s="31" t="s">
        <v>1917</v>
      </c>
      <c r="C455" s="219" t="s">
        <v>599</v>
      </c>
      <c r="D455" s="219">
        <v>7</v>
      </c>
      <c r="E455" s="471">
        <v>1701622</v>
      </c>
      <c r="F455" s="472">
        <v>1</v>
      </c>
      <c r="G455" s="419">
        <v>11451800</v>
      </c>
      <c r="H455" s="419">
        <v>201701102120</v>
      </c>
      <c r="I455" s="419"/>
      <c r="J455" s="419"/>
      <c r="K455" s="926" t="s">
        <v>1691</v>
      </c>
      <c r="L455" s="413" t="s">
        <v>1692</v>
      </c>
      <c r="M455" s="219"/>
      <c r="N455" s="219"/>
      <c r="O455" s="219"/>
      <c r="P455" s="332">
        <v>42745</v>
      </c>
      <c r="Q455" s="326">
        <v>0.88888888888888884</v>
      </c>
      <c r="R455" s="219" t="s">
        <v>1748</v>
      </c>
      <c r="S455" s="240" t="s">
        <v>1748</v>
      </c>
      <c r="T455" s="240">
        <v>128.19999999999999</v>
      </c>
      <c r="U455" s="239">
        <v>312.09999999999997</v>
      </c>
      <c r="V455" s="240">
        <v>183.89999999999998</v>
      </c>
      <c r="W455" s="136">
        <v>48</v>
      </c>
      <c r="X455" s="136">
        <v>3831.2499999999995</v>
      </c>
      <c r="Y455" s="643"/>
      <c r="Z455" s="240" t="s">
        <v>1748</v>
      </c>
      <c r="AA455" s="7">
        <v>127.1</v>
      </c>
      <c r="AB455" s="7">
        <v>287.39999999999998</v>
      </c>
      <c r="AC455" s="7">
        <v>160.29999999999998</v>
      </c>
      <c r="AD455" s="7">
        <v>44</v>
      </c>
      <c r="AE455" s="7">
        <v>3643.181818181818</v>
      </c>
      <c r="AF455" s="643"/>
      <c r="AG455" s="240" t="s">
        <v>1748</v>
      </c>
      <c r="AH455" s="602">
        <v>129.1</v>
      </c>
      <c r="AI455" s="598">
        <v>337.1</v>
      </c>
      <c r="AJ455" s="138">
        <v>208.00000000000003</v>
      </c>
      <c r="AK455" s="138">
        <v>54</v>
      </c>
      <c r="AL455" s="138">
        <v>3851.8518518518526</v>
      </c>
      <c r="AM455" s="643"/>
      <c r="AN455" s="138">
        <v>3775.4278900112236</v>
      </c>
      <c r="AO455" s="138">
        <v>114.99076793665921</v>
      </c>
      <c r="AP455" s="138">
        <v>3.0457678251753704</v>
      </c>
      <c r="AQ455" s="535">
        <v>3</v>
      </c>
      <c r="AR455" s="643"/>
      <c r="AS455" s="535"/>
      <c r="AT455" s="86" t="s">
        <v>191</v>
      </c>
      <c r="AU455" s="86" t="s">
        <v>191</v>
      </c>
      <c r="AV455" s="86" t="s">
        <v>191</v>
      </c>
      <c r="AW455" s="161" t="str">
        <f t="shared" si="361"/>
        <v xml:space="preserve">  </v>
      </c>
      <c r="AX455" s="643"/>
      <c r="AY455" s="86" t="s">
        <v>191</v>
      </c>
      <c r="AZ455" s="86" t="s">
        <v>191</v>
      </c>
      <c r="BA455" s="86" t="s">
        <v>191</v>
      </c>
      <c r="BB455" s="161" t="str">
        <f t="shared" si="360"/>
        <v xml:space="preserve">  </v>
      </c>
      <c r="BC455" s="643"/>
      <c r="BD455" s="801" t="s">
        <v>191</v>
      </c>
      <c r="BE455" s="247" t="s">
        <v>1748</v>
      </c>
      <c r="BF455" s="198">
        <v>9.6857592444675991</v>
      </c>
      <c r="BG455" s="198"/>
      <c r="BH455" s="247"/>
      <c r="BI455" s="643"/>
      <c r="BJ455" s="124" t="s">
        <v>1748</v>
      </c>
      <c r="BK455" s="199">
        <v>3.3604822201243605E-2</v>
      </c>
      <c r="BL455" s="124"/>
      <c r="BM455" s="247"/>
      <c r="BN455" s="818"/>
      <c r="BO455" s="942"/>
      <c r="BP455" s="825">
        <f t="shared" si="362"/>
        <v>0.34695083114355041</v>
      </c>
      <c r="BQ455" s="67">
        <v>259.08517178557992</v>
      </c>
      <c r="BT455" s="818"/>
      <c r="BU455" s="67">
        <v>992.62006440350285</v>
      </c>
      <c r="BV455" s="247"/>
      <c r="BW455" s="247"/>
      <c r="BX455" s="643"/>
      <c r="BY455" s="85">
        <v>0.51758042602820986</v>
      </c>
      <c r="BZ455" s="141"/>
      <c r="CA455" s="197"/>
      <c r="CB455" s="197"/>
      <c r="CC455" s="643"/>
      <c r="CD455" s="85">
        <v>1.8856395975527738</v>
      </c>
      <c r="CE455" s="199"/>
      <c r="CF455" s="197"/>
      <c r="CG455" s="818"/>
      <c r="CH455" s="781">
        <f t="shared" si="363"/>
        <v>0.19977230748526276</v>
      </c>
      <c r="CI455" s="198">
        <v>3.6852124673944306</v>
      </c>
      <c r="CJ455" s="247"/>
      <c r="CK455" s="247"/>
      <c r="CL455" s="643"/>
      <c r="CM455" s="198">
        <v>14.194892467000772</v>
      </c>
      <c r="CN455" s="247"/>
      <c r="CO455" s="247"/>
      <c r="CP455" s="818"/>
      <c r="CQ455" s="154">
        <f t="shared" ref="CQ455:CQ486" si="365">CI455/BQ455*100</f>
        <v>1.4223942041902458</v>
      </c>
      <c r="CR455" s="87">
        <f t="shared" si="364"/>
        <v>1.4300428709882</v>
      </c>
      <c r="CS455" s="141"/>
    </row>
    <row r="456" spans="1:97" ht="30" x14ac:dyDescent="0.25">
      <c r="A456" s="906" t="s">
        <v>2522</v>
      </c>
      <c r="B456" s="31" t="s">
        <v>1918</v>
      </c>
      <c r="C456" s="219" t="s">
        <v>600</v>
      </c>
      <c r="D456" s="310">
        <v>7</v>
      </c>
      <c r="E456" s="471">
        <v>1700245</v>
      </c>
      <c r="F456" s="472">
        <v>4</v>
      </c>
      <c r="G456" s="419">
        <v>11451800</v>
      </c>
      <c r="H456" s="419">
        <v>201701102121</v>
      </c>
      <c r="I456" s="419"/>
      <c r="J456" s="419"/>
      <c r="K456" s="926" t="s">
        <v>1691</v>
      </c>
      <c r="L456" s="413" t="s">
        <v>1749</v>
      </c>
      <c r="M456" s="219"/>
      <c r="N456" s="219"/>
      <c r="O456" s="219" t="s">
        <v>45</v>
      </c>
      <c r="P456" s="332">
        <v>42745</v>
      </c>
      <c r="Q456" s="326">
        <v>0.88958333333333339</v>
      </c>
      <c r="R456" s="219" t="s">
        <v>1750</v>
      </c>
      <c r="S456" s="240" t="s">
        <v>1750</v>
      </c>
      <c r="T456" s="240">
        <v>128.9</v>
      </c>
      <c r="U456" s="239">
        <v>213.4</v>
      </c>
      <c r="V456" s="240">
        <v>84.5</v>
      </c>
      <c r="W456" s="136">
        <v>22</v>
      </c>
      <c r="X456" s="136">
        <v>3840.909090909091</v>
      </c>
      <c r="Y456" s="643"/>
      <c r="Z456" s="240" t="s">
        <v>1750</v>
      </c>
      <c r="AA456" s="7">
        <v>124.9</v>
      </c>
      <c r="AB456" s="7">
        <v>253.7</v>
      </c>
      <c r="AC456" s="7">
        <v>128.79999999999998</v>
      </c>
      <c r="AD456" s="7">
        <v>32</v>
      </c>
      <c r="AE456" s="7">
        <v>4024.9999999999995</v>
      </c>
      <c r="AF456" s="643"/>
      <c r="AG456" s="240" t="s">
        <v>1750</v>
      </c>
      <c r="AH456" s="602">
        <v>129</v>
      </c>
      <c r="AI456" s="598">
        <v>295.59999999999997</v>
      </c>
      <c r="AJ456" s="138">
        <v>166.59999999999997</v>
      </c>
      <c r="AK456" s="138">
        <v>42</v>
      </c>
      <c r="AL456" s="138">
        <v>3966.6666666666656</v>
      </c>
      <c r="AM456" s="643"/>
      <c r="AN456" s="317">
        <v>3944.1919191919187</v>
      </c>
      <c r="AO456" s="317">
        <v>94.080823806020746</v>
      </c>
      <c r="AP456" s="317">
        <v>2.3853003538756785</v>
      </c>
      <c r="AQ456" s="535">
        <v>3</v>
      </c>
      <c r="AR456" s="643"/>
      <c r="AS456" s="536"/>
      <c r="AT456" s="86" t="s">
        <v>191</v>
      </c>
      <c r="AU456" s="86" t="s">
        <v>191</v>
      </c>
      <c r="AV456" s="86" t="s">
        <v>191</v>
      </c>
      <c r="AW456" s="161" t="str">
        <f t="shared" si="361"/>
        <v xml:space="preserve">  </v>
      </c>
      <c r="AX456" s="643"/>
      <c r="AY456" s="86" t="s">
        <v>191</v>
      </c>
      <c r="AZ456" s="86" t="s">
        <v>191</v>
      </c>
      <c r="BA456" s="86" t="s">
        <v>191</v>
      </c>
      <c r="BB456" s="161" t="str">
        <f t="shared" si="360"/>
        <v xml:space="preserve">  </v>
      </c>
      <c r="BC456" s="643"/>
      <c r="BD456" s="801" t="s">
        <v>191</v>
      </c>
      <c r="BE456" s="247" t="s">
        <v>1750</v>
      </c>
      <c r="BF456" s="198">
        <v>11.586763008542707</v>
      </c>
      <c r="BG456" s="198"/>
      <c r="BH456" s="247"/>
      <c r="BI456" s="643"/>
      <c r="BJ456" s="124" t="s">
        <v>1750</v>
      </c>
      <c r="BK456" s="199">
        <v>4.0040466537021466E-2</v>
      </c>
      <c r="BL456" s="124"/>
      <c r="BM456" s="247"/>
      <c r="BN456" s="818"/>
      <c r="BO456" s="942"/>
      <c r="BP456" s="825">
        <f t="shared" si="362"/>
        <v>0.34557077336871711</v>
      </c>
      <c r="BQ456" s="67">
        <v>270.83619933064898</v>
      </c>
      <c r="BT456" s="818"/>
      <c r="BU456" s="67">
        <v>1040.2572201563564</v>
      </c>
      <c r="BV456" s="247"/>
      <c r="BW456" s="247"/>
      <c r="BX456" s="643"/>
      <c r="BY456" s="85">
        <v>0.7037153777581413</v>
      </c>
      <c r="BZ456" s="312"/>
      <c r="CA456" s="196"/>
      <c r="CB456" s="196"/>
      <c r="CC456" s="643"/>
      <c r="CD456" s="85">
        <v>2.832454395476518</v>
      </c>
      <c r="CE456" s="313"/>
      <c r="CF456" s="197"/>
      <c r="CG456" s="818"/>
      <c r="CH456" s="781">
        <f t="shared" si="363"/>
        <v>0.25983062068413315</v>
      </c>
      <c r="CI456" s="198">
        <v>4.184292522266599</v>
      </c>
      <c r="CJ456" s="247"/>
      <c r="CK456" s="247"/>
      <c r="CL456" s="643"/>
      <c r="CM456" s="198">
        <v>16.597693671657506</v>
      </c>
      <c r="CN456" s="247"/>
      <c r="CO456" s="247"/>
      <c r="CP456" s="818"/>
      <c r="CQ456" s="154">
        <f t="shared" si="365"/>
        <v>1.5449531977659408</v>
      </c>
      <c r="CR456" s="87">
        <f t="shared" si="364"/>
        <v>1.5955374642016693</v>
      </c>
      <c r="CS456" s="195"/>
    </row>
    <row r="457" spans="1:97" x14ac:dyDescent="0.25">
      <c r="A457" s="906" t="s">
        <v>2523</v>
      </c>
      <c r="B457" s="31" t="s">
        <v>1919</v>
      </c>
      <c r="C457" s="219" t="s">
        <v>599</v>
      </c>
      <c r="D457" s="219">
        <v>9</v>
      </c>
      <c r="E457" s="471">
        <v>1701636</v>
      </c>
      <c r="F457" s="472">
        <v>1</v>
      </c>
      <c r="G457" s="419">
        <v>11452500</v>
      </c>
      <c r="H457" s="419">
        <v>201701111200</v>
      </c>
      <c r="I457" s="419"/>
      <c r="J457" s="419"/>
      <c r="K457" s="926" t="s">
        <v>1773</v>
      </c>
      <c r="L457" s="413" t="s">
        <v>972</v>
      </c>
      <c r="M457" s="219"/>
      <c r="N457" s="219"/>
      <c r="O457" s="219"/>
      <c r="P457" s="332">
        <v>42746</v>
      </c>
      <c r="Q457" s="326">
        <v>0.5</v>
      </c>
      <c r="R457" s="219" t="s">
        <v>1808</v>
      </c>
      <c r="S457" s="240" t="s">
        <v>1808</v>
      </c>
      <c r="T457" s="240">
        <v>129.30000000000001</v>
      </c>
      <c r="U457" s="239">
        <v>245.10000000000002</v>
      </c>
      <c r="V457" s="240">
        <v>115.80000000000001</v>
      </c>
      <c r="W457" s="136">
        <v>56</v>
      </c>
      <c r="X457" s="136">
        <v>2067.8571428571431</v>
      </c>
      <c r="Y457" s="643"/>
      <c r="Z457" s="240" t="s">
        <v>1808</v>
      </c>
      <c r="AA457" s="7">
        <v>126.9</v>
      </c>
      <c r="AB457" s="7">
        <v>240.1</v>
      </c>
      <c r="AC457" s="7">
        <v>113.19999999999999</v>
      </c>
      <c r="AD457" s="7">
        <v>58</v>
      </c>
      <c r="AE457" s="7">
        <v>1951.7241379310342</v>
      </c>
      <c r="AF457" s="643"/>
      <c r="AG457" s="240" t="s">
        <v>1808</v>
      </c>
      <c r="AH457" s="602">
        <v>130.19999999999999</v>
      </c>
      <c r="AI457" s="598">
        <v>248</v>
      </c>
      <c r="AJ457" s="138">
        <v>117.80000000000001</v>
      </c>
      <c r="AK457" s="138">
        <v>58</v>
      </c>
      <c r="AL457" s="138">
        <v>2031.0344827586207</v>
      </c>
      <c r="AM457" s="643"/>
      <c r="AN457" s="138">
        <v>2016.8719211822661</v>
      </c>
      <c r="AO457" s="138">
        <v>59.347723807193645</v>
      </c>
      <c r="AP457" s="138">
        <v>2.9425628461526068</v>
      </c>
      <c r="AQ457" s="535">
        <v>3</v>
      </c>
      <c r="AR457" s="643"/>
      <c r="AS457" s="535"/>
      <c r="AT457" s="86" t="s">
        <v>191</v>
      </c>
      <c r="AU457" s="86" t="s">
        <v>191</v>
      </c>
      <c r="AV457" s="86" t="s">
        <v>191</v>
      </c>
      <c r="AW457" s="161" t="str">
        <f t="shared" si="361"/>
        <v xml:space="preserve">  </v>
      </c>
      <c r="AX457" s="643"/>
      <c r="AY457" s="86" t="s">
        <v>191</v>
      </c>
      <c r="AZ457" s="86" t="s">
        <v>191</v>
      </c>
      <c r="BA457" s="86" t="s">
        <v>191</v>
      </c>
      <c r="BB457" s="161" t="str">
        <f t="shared" si="360"/>
        <v xml:space="preserve">  </v>
      </c>
      <c r="BC457" s="643"/>
      <c r="BD457" s="801" t="s">
        <v>191</v>
      </c>
      <c r="BE457" s="247" t="s">
        <v>1808</v>
      </c>
      <c r="BF457" s="198">
        <v>11.009587914417333</v>
      </c>
      <c r="BG457" s="198"/>
      <c r="BH457" s="247"/>
      <c r="BI457" s="643"/>
      <c r="BJ457" s="124" t="s">
        <v>1808</v>
      </c>
      <c r="BK457" s="199">
        <v>4.1207156842881523E-2</v>
      </c>
      <c r="BL457" s="124"/>
      <c r="BM457" s="247"/>
      <c r="BN457" s="818"/>
      <c r="BO457" s="942"/>
      <c r="BP457" s="825">
        <f t="shared" si="362"/>
        <v>0.37428427987681279</v>
      </c>
      <c r="BQ457" s="67">
        <v>286.69246727845041</v>
      </c>
      <c r="BT457" s="818"/>
      <c r="BU457" s="67">
        <v>592.83906626508144</v>
      </c>
      <c r="BV457" s="247"/>
      <c r="BW457" s="247"/>
      <c r="BX457" s="643"/>
      <c r="BY457" s="85">
        <v>0.75702645798219803</v>
      </c>
      <c r="BZ457" s="141"/>
      <c r="CA457" s="197"/>
      <c r="CB457" s="197"/>
      <c r="CC457" s="643"/>
      <c r="CD457" s="85">
        <v>1.4775068110962899</v>
      </c>
      <c r="CE457" s="199"/>
      <c r="CF457" s="197"/>
      <c r="CG457" s="818"/>
      <c r="CH457" s="781">
        <f t="shared" si="363"/>
        <v>0.26405523143617693</v>
      </c>
      <c r="CI457" s="198">
        <v>3.9696771386397383</v>
      </c>
      <c r="CJ457" s="247"/>
      <c r="CK457" s="247"/>
      <c r="CL457" s="643"/>
      <c r="CM457" s="198">
        <v>8.0625511539958836</v>
      </c>
      <c r="CN457" s="247"/>
      <c r="CO457" s="247"/>
      <c r="CP457" s="818"/>
      <c r="CQ457" s="154">
        <f t="shared" si="365"/>
        <v>1.3846464737366764</v>
      </c>
      <c r="CR457" s="87">
        <f t="shared" si="364"/>
        <v>1.3599898543782543</v>
      </c>
      <c r="CS457" s="141"/>
    </row>
    <row r="458" spans="1:97" x14ac:dyDescent="0.25">
      <c r="A458" s="906" t="s">
        <v>2524</v>
      </c>
      <c r="B458" s="31" t="s">
        <v>1920</v>
      </c>
      <c r="C458" s="219" t="s">
        <v>599</v>
      </c>
      <c r="D458" s="219">
        <v>9</v>
      </c>
      <c r="E458" s="471">
        <v>1701623</v>
      </c>
      <c r="F458" s="472">
        <v>1</v>
      </c>
      <c r="G458" s="419">
        <v>11451800</v>
      </c>
      <c r="H458" s="419">
        <v>201701111220</v>
      </c>
      <c r="I458" s="419"/>
      <c r="J458" s="419"/>
      <c r="K458" s="926" t="s">
        <v>1691</v>
      </c>
      <c r="L458" s="413" t="s">
        <v>1692</v>
      </c>
      <c r="M458" s="219"/>
      <c r="N458" s="219"/>
      <c r="O458" s="219"/>
      <c r="P458" s="332">
        <v>42746</v>
      </c>
      <c r="Q458" s="326">
        <v>0.51388888888888895</v>
      </c>
      <c r="R458" s="219" t="s">
        <v>1751</v>
      </c>
      <c r="S458" s="240" t="s">
        <v>1751</v>
      </c>
      <c r="T458" s="240">
        <v>128.80000000000001</v>
      </c>
      <c r="U458" s="239">
        <v>210.60000000000002</v>
      </c>
      <c r="V458" s="240">
        <v>81.800000000000011</v>
      </c>
      <c r="W458" s="136">
        <v>60</v>
      </c>
      <c r="X458" s="136">
        <v>1363.3333333333335</v>
      </c>
      <c r="Y458" s="643"/>
      <c r="Z458" s="240" t="s">
        <v>1751</v>
      </c>
      <c r="AA458" s="7">
        <v>126.6</v>
      </c>
      <c r="AB458" s="7">
        <v>232.6</v>
      </c>
      <c r="AC458" s="7">
        <v>106</v>
      </c>
      <c r="AD458" s="7">
        <v>80</v>
      </c>
      <c r="AE458" s="7">
        <v>1325</v>
      </c>
      <c r="AF458" s="643"/>
      <c r="AG458" s="240" t="s">
        <v>1751</v>
      </c>
      <c r="AH458" s="602">
        <v>129.80000000000001</v>
      </c>
      <c r="AI458" s="598">
        <v>199</v>
      </c>
      <c r="AJ458" s="138">
        <v>69.199999999999989</v>
      </c>
      <c r="AK458" s="138">
        <v>48</v>
      </c>
      <c r="AL458" s="138">
        <v>1441.6666666666663</v>
      </c>
      <c r="AM458" s="643"/>
      <c r="AN458" s="138">
        <v>1376.6666666666667</v>
      </c>
      <c r="AO458" s="138">
        <v>59.465209249704017</v>
      </c>
      <c r="AP458" s="138">
        <v>4.3195067251600978</v>
      </c>
      <c r="AQ458" s="535">
        <v>3</v>
      </c>
      <c r="AR458" s="643"/>
      <c r="AS458" s="535"/>
      <c r="AT458" s="86" t="s">
        <v>191</v>
      </c>
      <c r="AU458" s="86" t="s">
        <v>191</v>
      </c>
      <c r="AV458" s="86" t="s">
        <v>191</v>
      </c>
      <c r="AW458" s="161" t="str">
        <f t="shared" si="361"/>
        <v xml:space="preserve">  </v>
      </c>
      <c r="AX458" s="643"/>
      <c r="AY458" s="86" t="s">
        <v>191</v>
      </c>
      <c r="AZ458" s="86" t="s">
        <v>191</v>
      </c>
      <c r="BA458" s="86" t="s">
        <v>191</v>
      </c>
      <c r="BB458" s="161" t="str">
        <f t="shared" si="360"/>
        <v xml:space="preserve">  </v>
      </c>
      <c r="BC458" s="643"/>
      <c r="BD458" s="801" t="s">
        <v>191</v>
      </c>
      <c r="BE458" s="247" t="s">
        <v>1751</v>
      </c>
      <c r="BF458" s="198">
        <v>6.4936647744099734</v>
      </c>
      <c r="BG458" s="198"/>
      <c r="BH458" s="247"/>
      <c r="BI458" s="643"/>
      <c r="BJ458" s="124" t="s">
        <v>1751</v>
      </c>
      <c r="BK458" s="199">
        <v>3.5449185094821749E-2</v>
      </c>
      <c r="BL458" s="124"/>
      <c r="BM458" s="247"/>
      <c r="BN458" s="818"/>
      <c r="BO458" s="942"/>
      <c r="BP458" s="825">
        <f t="shared" si="362"/>
        <v>0.54590414390528386</v>
      </c>
      <c r="BQ458" s="67">
        <v>158.18051140361177</v>
      </c>
      <c r="BT458" s="818"/>
      <c r="BU458" s="67">
        <v>215.65276388025742</v>
      </c>
      <c r="BV458" s="247"/>
      <c r="BW458" s="247"/>
      <c r="BX458" s="643"/>
      <c r="BY458" s="85">
        <v>0.55919937750685589</v>
      </c>
      <c r="BZ458" s="141"/>
      <c r="CA458" s="197"/>
      <c r="CB458" s="197"/>
      <c r="CC458" s="643"/>
      <c r="CD458" s="85">
        <v>0.74093917519658414</v>
      </c>
      <c r="CE458" s="199"/>
      <c r="CF458" s="197"/>
      <c r="CG458" s="818"/>
      <c r="CH458" s="781">
        <f t="shared" si="363"/>
        <v>0.35351976836135551</v>
      </c>
      <c r="CI458" s="198">
        <v>2.6333855476462338</v>
      </c>
      <c r="CJ458" s="247"/>
      <c r="CK458" s="247"/>
      <c r="CL458" s="643"/>
      <c r="CM458" s="198">
        <v>3.7964641645233197</v>
      </c>
      <c r="CN458" s="247"/>
      <c r="CO458" s="247"/>
      <c r="CP458" s="818"/>
      <c r="CQ458" s="154">
        <f t="shared" si="365"/>
        <v>1.6647977201988646</v>
      </c>
      <c r="CR458" s="87">
        <f t="shared" si="364"/>
        <v>1.7604523569340065</v>
      </c>
      <c r="CS458" s="141"/>
    </row>
    <row r="459" spans="1:97" ht="30" x14ac:dyDescent="0.25">
      <c r="A459" s="906" t="s">
        <v>2525</v>
      </c>
      <c r="B459" s="31" t="s">
        <v>1921</v>
      </c>
      <c r="C459" s="219" t="s">
        <v>599</v>
      </c>
      <c r="D459" s="219">
        <v>9</v>
      </c>
      <c r="E459" s="471">
        <v>1701646</v>
      </c>
      <c r="F459" s="472">
        <v>1</v>
      </c>
      <c r="G459" s="419">
        <v>11452600</v>
      </c>
      <c r="H459" s="419">
        <v>201701111430</v>
      </c>
      <c r="I459" s="419"/>
      <c r="J459" s="419"/>
      <c r="K459" s="926" t="s">
        <v>1693</v>
      </c>
      <c r="L459" s="413" t="s">
        <v>1694</v>
      </c>
      <c r="M459" s="219"/>
      <c r="N459" s="219"/>
      <c r="O459" s="219"/>
      <c r="P459" s="332">
        <v>42746</v>
      </c>
      <c r="Q459" s="326">
        <v>0.60416666666666663</v>
      </c>
      <c r="R459" s="219" t="s">
        <v>1810</v>
      </c>
      <c r="S459" s="240" t="s">
        <v>1810</v>
      </c>
      <c r="T459" s="240">
        <v>131.4</v>
      </c>
      <c r="U459" s="239">
        <v>173.7</v>
      </c>
      <c r="V459" s="240">
        <v>42.299999999999983</v>
      </c>
      <c r="W459" s="136">
        <v>28</v>
      </c>
      <c r="X459" s="136">
        <v>1510.7142857142851</v>
      </c>
      <c r="Y459" s="643"/>
      <c r="Z459" s="240" t="s">
        <v>1810</v>
      </c>
      <c r="AA459" s="7">
        <v>127.8</v>
      </c>
      <c r="AB459" s="7">
        <v>170.8</v>
      </c>
      <c r="AC459" s="7">
        <v>43.000000000000014</v>
      </c>
      <c r="AD459" s="7">
        <v>26</v>
      </c>
      <c r="AE459" s="7">
        <v>1653.8461538461545</v>
      </c>
      <c r="AF459" s="643"/>
      <c r="AG459" s="240" t="s">
        <v>1810</v>
      </c>
      <c r="AH459" s="602">
        <v>129.1</v>
      </c>
      <c r="AI459" s="598">
        <v>162.1</v>
      </c>
      <c r="AJ459" s="138">
        <v>33</v>
      </c>
      <c r="AK459" s="138">
        <v>24</v>
      </c>
      <c r="AL459" s="138">
        <v>1375</v>
      </c>
      <c r="AM459" s="643"/>
      <c r="AN459" s="138">
        <v>1513.1868131868132</v>
      </c>
      <c r="AO459" s="138">
        <v>139.43951887027981</v>
      </c>
      <c r="AP459" s="138">
        <v>9.2149573109625731</v>
      </c>
      <c r="AQ459" s="535">
        <v>3</v>
      </c>
      <c r="AR459" s="643"/>
      <c r="AS459" s="535"/>
      <c r="AT459" s="86" t="s">
        <v>191</v>
      </c>
      <c r="AU459" s="86" t="s">
        <v>191</v>
      </c>
      <c r="AV459" s="86" t="s">
        <v>191</v>
      </c>
      <c r="AW459" s="161" t="str">
        <f t="shared" si="361"/>
        <v xml:space="preserve">  </v>
      </c>
      <c r="AX459" s="643"/>
      <c r="AY459" s="86" t="s">
        <v>191</v>
      </c>
      <c r="AZ459" s="86" t="s">
        <v>191</v>
      </c>
      <c r="BA459" s="86" t="s">
        <v>191</v>
      </c>
      <c r="BB459" s="161" t="str">
        <f t="shared" si="360"/>
        <v xml:space="preserve">  </v>
      </c>
      <c r="BC459" s="643"/>
      <c r="BD459" s="801" t="s">
        <v>191</v>
      </c>
      <c r="BE459" s="247" t="s">
        <v>1810</v>
      </c>
      <c r="BF459" s="198">
        <v>9.0151261871298143</v>
      </c>
      <c r="BG459" s="198"/>
      <c r="BH459" s="247"/>
      <c r="BI459" s="643"/>
      <c r="BJ459" s="124" t="s">
        <v>1810</v>
      </c>
      <c r="BK459" s="199">
        <v>3.6106381786533207E-2</v>
      </c>
      <c r="BL459" s="124"/>
      <c r="BM459" s="247"/>
      <c r="BN459" s="818"/>
      <c r="BO459" s="942"/>
      <c r="BP459" s="825">
        <f t="shared" si="362"/>
        <v>0.40050888958248243</v>
      </c>
      <c r="BQ459" s="67">
        <v>304.54390745346035</v>
      </c>
      <c r="BT459" s="818"/>
      <c r="BU459" s="67">
        <v>460.07883161719167</v>
      </c>
      <c r="BV459" s="247"/>
      <c r="BW459" s="247"/>
      <c r="BX459" s="643"/>
      <c r="BY459" s="85">
        <v>1.0336208646682659</v>
      </c>
      <c r="BZ459" s="141"/>
      <c r="CA459" s="197"/>
      <c r="CB459" s="197"/>
      <c r="CC459" s="643"/>
      <c r="CD459" s="85">
        <v>1.7094498915667475</v>
      </c>
      <c r="CE459" s="199"/>
      <c r="CF459" s="197"/>
      <c r="CG459" s="818"/>
      <c r="CH459" s="781">
        <f t="shared" si="363"/>
        <v>0.33939962001250057</v>
      </c>
      <c r="CI459" s="198">
        <v>4.1196840573182341</v>
      </c>
      <c r="CJ459" s="247"/>
      <c r="CK459" s="247"/>
      <c r="CL459" s="643"/>
      <c r="CM459" s="198">
        <v>5.6645655788125717</v>
      </c>
      <c r="CN459" s="247"/>
      <c r="CO459" s="247"/>
      <c r="CP459" s="818"/>
      <c r="CQ459" s="154">
        <f t="shared" si="365"/>
        <v>1.3527389504410934</v>
      </c>
      <c r="CR459" s="87">
        <f t="shared" si="364"/>
        <v>1.2312163024109246</v>
      </c>
      <c r="CS459" s="141"/>
    </row>
    <row r="460" spans="1:97" ht="30" x14ac:dyDescent="0.25">
      <c r="A460" s="906" t="s">
        <v>2526</v>
      </c>
      <c r="B460" s="31" t="s">
        <v>1922</v>
      </c>
      <c r="C460" s="219" t="s">
        <v>599</v>
      </c>
      <c r="D460" s="219">
        <v>9</v>
      </c>
      <c r="E460" s="471">
        <v>1701668</v>
      </c>
      <c r="F460" s="472">
        <v>1</v>
      </c>
      <c r="G460" s="419">
        <v>384115121402501</v>
      </c>
      <c r="H460" s="419">
        <v>201701111600</v>
      </c>
      <c r="I460" s="419"/>
      <c r="J460" s="419"/>
      <c r="K460" s="926" t="s">
        <v>1690</v>
      </c>
      <c r="L460" s="413" t="s">
        <v>1716</v>
      </c>
      <c r="M460" s="219"/>
      <c r="N460" s="219"/>
      <c r="O460" s="219"/>
      <c r="P460" s="332">
        <v>42746</v>
      </c>
      <c r="Q460" s="326">
        <v>0.66666666666666663</v>
      </c>
      <c r="R460" s="219" t="s">
        <v>1809</v>
      </c>
      <c r="S460" s="240" t="s">
        <v>1809</v>
      </c>
      <c r="T460" s="240">
        <v>126.2</v>
      </c>
      <c r="U460" s="239">
        <v>154.70000000000002</v>
      </c>
      <c r="V460" s="240">
        <v>28.500000000000014</v>
      </c>
      <c r="W460" s="136">
        <v>78</v>
      </c>
      <c r="X460" s="136">
        <v>365.38461538461559</v>
      </c>
      <c r="Y460" s="643"/>
      <c r="Z460" s="240" t="s">
        <v>1809</v>
      </c>
      <c r="AA460" s="7">
        <v>126.9</v>
      </c>
      <c r="AB460" s="7">
        <v>158.5</v>
      </c>
      <c r="AC460" s="7">
        <v>31.599999999999994</v>
      </c>
      <c r="AD460" s="7">
        <v>92</v>
      </c>
      <c r="AE460" s="7">
        <v>343.47826086956513</v>
      </c>
      <c r="AF460" s="643"/>
      <c r="AG460" s="240" t="s">
        <v>1809</v>
      </c>
      <c r="AH460" s="602">
        <v>126.8</v>
      </c>
      <c r="AI460" s="598">
        <v>156.6</v>
      </c>
      <c r="AJ460" s="138">
        <v>29.799999999999997</v>
      </c>
      <c r="AK460" s="138">
        <v>82</v>
      </c>
      <c r="AL460" s="138">
        <v>363.41463414634143</v>
      </c>
      <c r="AM460" s="643"/>
      <c r="AN460" s="138">
        <v>357.42583680017407</v>
      </c>
      <c r="AO460" s="138">
        <v>12.119049561531792</v>
      </c>
      <c r="AP460" s="138">
        <v>3.3906473214210266</v>
      </c>
      <c r="AQ460" s="535">
        <v>3</v>
      </c>
      <c r="AR460" s="643"/>
      <c r="AS460" s="535"/>
      <c r="AT460" s="86" t="s">
        <v>191</v>
      </c>
      <c r="AU460" s="86" t="s">
        <v>191</v>
      </c>
      <c r="AV460" s="86" t="s">
        <v>191</v>
      </c>
      <c r="AW460" s="161" t="str">
        <f t="shared" si="361"/>
        <v xml:space="preserve">  </v>
      </c>
      <c r="AX460" s="643"/>
      <c r="AY460" s="86" t="s">
        <v>191</v>
      </c>
      <c r="AZ460" s="86" t="s">
        <v>191</v>
      </c>
      <c r="BA460" s="86" t="s">
        <v>191</v>
      </c>
      <c r="BB460" s="161" t="str">
        <f t="shared" si="360"/>
        <v xml:space="preserve">  </v>
      </c>
      <c r="BC460" s="643"/>
      <c r="BD460" s="801" t="s">
        <v>191</v>
      </c>
      <c r="BE460" s="247" t="s">
        <v>1809</v>
      </c>
      <c r="BF460" s="198">
        <v>6.0790333263642085</v>
      </c>
      <c r="BG460" s="198"/>
      <c r="BH460" s="247"/>
      <c r="BI460" s="643"/>
      <c r="BJ460" s="124" t="s">
        <v>1809</v>
      </c>
      <c r="BK460" s="199">
        <v>5.608852948226354E-2</v>
      </c>
      <c r="BL460" s="124"/>
      <c r="BM460" s="247"/>
      <c r="BN460" s="818"/>
      <c r="BO460" s="942"/>
      <c r="BP460" s="825">
        <f t="shared" si="362"/>
        <v>0.92265540376317312</v>
      </c>
      <c r="BQ460" s="67">
        <v>286.3200794023399</v>
      </c>
      <c r="BT460" s="818"/>
      <c r="BU460" s="67">
        <v>104.61695208931656</v>
      </c>
      <c r="BV460" s="247"/>
      <c r="BW460" s="247"/>
      <c r="BX460" s="643"/>
      <c r="BY460" s="85">
        <v>1.7760046842430119</v>
      </c>
      <c r="BZ460" s="141"/>
      <c r="CA460" s="197"/>
      <c r="CB460" s="197"/>
      <c r="CC460" s="643"/>
      <c r="CD460" s="85">
        <v>0.61001900023999089</v>
      </c>
      <c r="CE460" s="199"/>
      <c r="CF460" s="197"/>
      <c r="CG460" s="818"/>
      <c r="CH460" s="781">
        <f t="shared" si="363"/>
        <v>0.62028645980757502</v>
      </c>
      <c r="CI460" s="198">
        <v>4.1090951221430627</v>
      </c>
      <c r="CJ460" s="247"/>
      <c r="CK460" s="247"/>
      <c r="CL460" s="643"/>
      <c r="CM460" s="198">
        <v>1.4933053004861372</v>
      </c>
      <c r="CN460" s="247"/>
      <c r="CO460" s="247"/>
      <c r="CP460" s="818"/>
      <c r="CQ460" s="154">
        <f t="shared" si="365"/>
        <v>1.4351403962727045</v>
      </c>
      <c r="CR460" s="87">
        <f t="shared" si="364"/>
        <v>1.4274027972170611</v>
      </c>
      <c r="CS460" s="141"/>
    </row>
    <row r="461" spans="1:97" ht="30" x14ac:dyDescent="0.25">
      <c r="A461" s="906" t="s">
        <v>2527</v>
      </c>
      <c r="B461" s="31" t="s">
        <v>1923</v>
      </c>
      <c r="C461" s="219" t="s">
        <v>599</v>
      </c>
      <c r="D461" s="219">
        <v>9</v>
      </c>
      <c r="E461" s="471">
        <v>1701656</v>
      </c>
      <c r="F461" s="472">
        <v>1</v>
      </c>
      <c r="G461" s="419">
        <v>11452800</v>
      </c>
      <c r="H461" s="419">
        <v>201701111600</v>
      </c>
      <c r="I461" s="419"/>
      <c r="J461" s="419"/>
      <c r="K461" s="926" t="s">
        <v>1690</v>
      </c>
      <c r="L461" s="413" t="s">
        <v>1696</v>
      </c>
      <c r="M461" s="219"/>
      <c r="N461" s="219"/>
      <c r="O461" s="219"/>
      <c r="P461" s="332">
        <v>42746</v>
      </c>
      <c r="Q461" s="326">
        <v>0.66666666666666663</v>
      </c>
      <c r="R461" s="219" t="s">
        <v>1811</v>
      </c>
      <c r="S461" s="240" t="s">
        <v>1811</v>
      </c>
      <c r="T461" s="240">
        <v>127.7</v>
      </c>
      <c r="U461" s="239">
        <v>177.4</v>
      </c>
      <c r="V461" s="240">
        <v>49.7</v>
      </c>
      <c r="W461" s="136">
        <v>50</v>
      </c>
      <c r="X461" s="136">
        <v>994</v>
      </c>
      <c r="Y461" s="643"/>
      <c r="Z461" s="240" t="s">
        <v>1811</v>
      </c>
      <c r="AA461" s="7">
        <v>127.6</v>
      </c>
      <c r="AB461" s="7">
        <v>199.5</v>
      </c>
      <c r="AC461" s="7">
        <v>71.900000000000006</v>
      </c>
      <c r="AD461" s="7">
        <v>74</v>
      </c>
      <c r="AE461" s="7">
        <v>971.62162162162178</v>
      </c>
      <c r="AF461" s="643"/>
      <c r="AG461" s="240" t="s">
        <v>1811</v>
      </c>
      <c r="AH461" s="602">
        <v>128.5</v>
      </c>
      <c r="AI461" s="598">
        <v>182.10000000000002</v>
      </c>
      <c r="AJ461" s="138">
        <v>53.600000000000023</v>
      </c>
      <c r="AK461" s="138">
        <v>54</v>
      </c>
      <c r="AL461" s="138">
        <v>992.59259259259306</v>
      </c>
      <c r="AM461" s="643"/>
      <c r="AN461" s="138">
        <v>986.07140473807158</v>
      </c>
      <c r="AO461" s="138">
        <v>12.533649627579948</v>
      </c>
      <c r="AP461" s="138">
        <v>1.2710691707878132</v>
      </c>
      <c r="AQ461" s="535">
        <v>3</v>
      </c>
      <c r="AR461" s="643"/>
      <c r="AS461" s="535"/>
      <c r="AT461" s="86" t="s">
        <v>191</v>
      </c>
      <c r="AU461" s="86" t="s">
        <v>191</v>
      </c>
      <c r="AV461" s="86" t="s">
        <v>191</v>
      </c>
      <c r="AW461" s="161" t="str">
        <f t="shared" si="361"/>
        <v xml:space="preserve">  </v>
      </c>
      <c r="AX461" s="643"/>
      <c r="AY461" s="86" t="s">
        <v>191</v>
      </c>
      <c r="AZ461" s="86" t="s">
        <v>191</v>
      </c>
      <c r="BA461" s="86" t="s">
        <v>191</v>
      </c>
      <c r="BB461" s="161" t="str">
        <f t="shared" si="360"/>
        <v xml:space="preserve">  </v>
      </c>
      <c r="BC461" s="643"/>
      <c r="BD461" s="801" t="s">
        <v>191</v>
      </c>
      <c r="BE461" s="247" t="s">
        <v>1811</v>
      </c>
      <c r="BF461" s="198">
        <v>8.634245727733278</v>
      </c>
      <c r="BG461" s="198"/>
      <c r="BH461" s="247"/>
      <c r="BI461" s="643"/>
      <c r="BJ461" s="124" t="s">
        <v>1811</v>
      </c>
      <c r="BK461" s="199">
        <v>3.7675190780919375E-2</v>
      </c>
      <c r="BL461" s="124"/>
      <c r="BM461" s="247"/>
      <c r="BN461" s="818"/>
      <c r="BO461" s="942"/>
      <c r="BP461" s="825">
        <f t="shared" si="362"/>
        <v>0.43634605695673345</v>
      </c>
      <c r="BQ461" s="67">
        <v>217.72677820226346</v>
      </c>
      <c r="BT461" s="818"/>
      <c r="BU461" s="67">
        <v>216.42041753304986</v>
      </c>
      <c r="BV461" s="247"/>
      <c r="BW461" s="247"/>
      <c r="BX461" s="643"/>
      <c r="BY461" s="85">
        <v>0.84456171126335278</v>
      </c>
      <c r="BZ461" s="141"/>
      <c r="CA461" s="197"/>
      <c r="CB461" s="197"/>
      <c r="CC461" s="643"/>
      <c r="CD461" s="85">
        <v>0.82059441945723077</v>
      </c>
      <c r="CE461" s="199"/>
      <c r="CF461" s="197"/>
      <c r="CG461" s="818"/>
      <c r="CH461" s="781">
        <f t="shared" si="363"/>
        <v>0.38789978809072956</v>
      </c>
      <c r="CI461" s="198">
        <v>3.6516570736708531</v>
      </c>
      <c r="CJ461" s="247"/>
      <c r="CK461" s="247"/>
      <c r="CL461" s="643"/>
      <c r="CM461" s="198">
        <v>3.6246077620140333</v>
      </c>
      <c r="CN461" s="247"/>
      <c r="CO461" s="247"/>
      <c r="CP461" s="818"/>
      <c r="CQ461" s="154">
        <f t="shared" si="365"/>
        <v>1.6771740728549902</v>
      </c>
      <c r="CR461" s="87">
        <f t="shared" si="364"/>
        <v>1.6747993573483031</v>
      </c>
      <c r="CS461" s="141"/>
    </row>
    <row r="462" spans="1:97" x14ac:dyDescent="0.25">
      <c r="A462" s="906" t="s">
        <v>2528</v>
      </c>
      <c r="B462" s="31" t="s">
        <v>1924</v>
      </c>
      <c r="C462" s="219" t="s">
        <v>599</v>
      </c>
      <c r="D462" s="219">
        <v>9</v>
      </c>
      <c r="E462" s="471">
        <v>1701664</v>
      </c>
      <c r="F462" s="472">
        <v>1</v>
      </c>
      <c r="G462" s="419">
        <v>11452900</v>
      </c>
      <c r="H462" s="419">
        <v>201701111640</v>
      </c>
      <c r="I462" s="419"/>
      <c r="J462" s="419"/>
      <c r="K462" s="926" t="s">
        <v>1120</v>
      </c>
      <c r="L462" s="413" t="s">
        <v>746</v>
      </c>
      <c r="M462" s="219"/>
      <c r="N462" s="219"/>
      <c r="O462" s="219"/>
      <c r="P462" s="332">
        <v>42746</v>
      </c>
      <c r="Q462" s="326">
        <v>0.69444444444444453</v>
      </c>
      <c r="R462" s="219" t="s">
        <v>1812</v>
      </c>
      <c r="S462" s="240" t="s">
        <v>1812</v>
      </c>
      <c r="T462" s="240">
        <v>127.3</v>
      </c>
      <c r="U462" s="239">
        <v>207.2</v>
      </c>
      <c r="V462" s="240">
        <v>79.899999999999991</v>
      </c>
      <c r="W462" s="136">
        <v>50</v>
      </c>
      <c r="X462" s="136">
        <v>1597.9999999999998</v>
      </c>
      <c r="Y462" s="643"/>
      <c r="Z462" s="240" t="s">
        <v>1812</v>
      </c>
      <c r="AA462" s="7">
        <v>128.80000000000001</v>
      </c>
      <c r="AB462" s="7">
        <v>209.7</v>
      </c>
      <c r="AC462" s="7">
        <v>80.899999999999977</v>
      </c>
      <c r="AD462" s="7">
        <v>48</v>
      </c>
      <c r="AE462" s="7">
        <v>1685.4166666666661</v>
      </c>
      <c r="AF462" s="643"/>
      <c r="AG462" s="240" t="s">
        <v>1812</v>
      </c>
      <c r="AH462" s="602">
        <v>128.4</v>
      </c>
      <c r="AI462" s="598">
        <v>209.2</v>
      </c>
      <c r="AJ462" s="138">
        <v>80.799999999999983</v>
      </c>
      <c r="AK462" s="138">
        <v>48</v>
      </c>
      <c r="AL462" s="138">
        <v>1683.333333333333</v>
      </c>
      <c r="AM462" s="643"/>
      <c r="AN462" s="138">
        <v>1655.583333333333</v>
      </c>
      <c r="AO462" s="138">
        <v>49.879507593577593</v>
      </c>
      <c r="AP462" s="138">
        <v>3.0128056129407117</v>
      </c>
      <c r="AQ462" s="535">
        <v>3</v>
      </c>
      <c r="AR462" s="643"/>
      <c r="AS462" s="535"/>
      <c r="AT462" s="86" t="s">
        <v>191</v>
      </c>
      <c r="AU462" s="86" t="s">
        <v>191</v>
      </c>
      <c r="AV462" s="86" t="s">
        <v>191</v>
      </c>
      <c r="AW462" s="161" t="str">
        <f t="shared" si="361"/>
        <v xml:space="preserve">  </v>
      </c>
      <c r="AX462" s="643"/>
      <c r="AY462" s="86" t="s">
        <v>191</v>
      </c>
      <c r="AZ462" s="86" t="s">
        <v>191</v>
      </c>
      <c r="BA462" s="86" t="s">
        <v>191</v>
      </c>
      <c r="BB462" s="161" t="str">
        <f t="shared" si="360"/>
        <v xml:space="preserve">  </v>
      </c>
      <c r="BC462" s="643"/>
      <c r="BD462" s="801" t="s">
        <v>191</v>
      </c>
      <c r="BE462" s="247" t="s">
        <v>1812</v>
      </c>
      <c r="BF462" s="198">
        <v>8.3539193236601381</v>
      </c>
      <c r="BG462" s="198"/>
      <c r="BH462" s="247"/>
      <c r="BI462" s="643"/>
      <c r="BJ462" s="124" t="s">
        <v>1812</v>
      </c>
      <c r="BK462" s="199">
        <v>4.6782366613502602E-2</v>
      </c>
      <c r="BL462" s="124"/>
      <c r="BM462" s="247"/>
      <c r="BN462" s="818"/>
      <c r="BO462" s="942"/>
      <c r="BP462" s="825">
        <f t="shared" si="362"/>
        <v>0.56000500843962719</v>
      </c>
      <c r="BQ462" s="67">
        <v>266.91873045062164</v>
      </c>
      <c r="BT462" s="818"/>
      <c r="BU462" s="67">
        <v>426.53613126009321</v>
      </c>
      <c r="BV462" s="247"/>
      <c r="BW462" s="247"/>
      <c r="BX462" s="643"/>
      <c r="BY462" s="85">
        <v>0.92969737059231805</v>
      </c>
      <c r="BZ462" s="141"/>
      <c r="CA462" s="197"/>
      <c r="CB462" s="197"/>
      <c r="CC462" s="643"/>
      <c r="CD462" s="85">
        <v>1.5669274433524694</v>
      </c>
      <c r="CE462" s="199"/>
      <c r="CF462" s="197"/>
      <c r="CG462" s="818"/>
      <c r="CH462" s="781">
        <f t="shared" si="363"/>
        <v>0.34830728028069446</v>
      </c>
      <c r="CI462" s="198">
        <v>3.6156801566888763</v>
      </c>
      <c r="CJ462" s="247"/>
      <c r="CK462" s="247"/>
      <c r="CL462" s="643"/>
      <c r="CM462" s="198">
        <v>6.0863949304262741</v>
      </c>
      <c r="CN462" s="247"/>
      <c r="CO462" s="247"/>
      <c r="CP462" s="818"/>
      <c r="CQ462" s="154">
        <f t="shared" si="365"/>
        <v>1.3545996380938712</v>
      </c>
      <c r="CR462" s="87">
        <f t="shared" si="364"/>
        <v>1.4269353717926683</v>
      </c>
      <c r="CS462" s="141"/>
    </row>
    <row r="463" spans="1:97" x14ac:dyDescent="0.25">
      <c r="A463" s="906" t="s">
        <v>2529</v>
      </c>
      <c r="B463" s="31" t="s">
        <v>1925</v>
      </c>
      <c r="C463" s="219" t="s">
        <v>599</v>
      </c>
      <c r="D463" s="219">
        <v>9</v>
      </c>
      <c r="E463" s="471">
        <v>1701637</v>
      </c>
      <c r="F463" s="472">
        <v>1</v>
      </c>
      <c r="G463" s="419">
        <v>11452500</v>
      </c>
      <c r="H463" s="419">
        <v>201701141210</v>
      </c>
      <c r="I463" s="419"/>
      <c r="J463" s="419"/>
      <c r="K463" s="926" t="s">
        <v>1773</v>
      </c>
      <c r="L463" s="413" t="s">
        <v>972</v>
      </c>
      <c r="M463" s="219"/>
      <c r="N463" s="219"/>
      <c r="O463" s="219"/>
      <c r="P463" s="332">
        <v>42749</v>
      </c>
      <c r="Q463" s="326">
        <v>0.50694444444444442</v>
      </c>
      <c r="R463" s="219" t="s">
        <v>1813</v>
      </c>
      <c r="S463" s="240" t="s">
        <v>1813</v>
      </c>
      <c r="T463" s="240">
        <v>129.5</v>
      </c>
      <c r="U463" s="239">
        <v>172.1</v>
      </c>
      <c r="V463" s="240">
        <v>42.599999999999994</v>
      </c>
      <c r="W463" s="136">
        <v>54</v>
      </c>
      <c r="X463" s="136">
        <v>788.8888888888888</v>
      </c>
      <c r="Y463" s="643"/>
      <c r="Z463" s="240" t="s">
        <v>1813</v>
      </c>
      <c r="AA463" s="7">
        <v>126.6</v>
      </c>
      <c r="AB463" s="7">
        <v>193.8</v>
      </c>
      <c r="AC463" s="7">
        <v>67.200000000000017</v>
      </c>
      <c r="AD463" s="7">
        <v>84</v>
      </c>
      <c r="AE463" s="7">
        <v>800.00000000000011</v>
      </c>
      <c r="AF463" s="643"/>
      <c r="AG463" s="240" t="s">
        <v>1813</v>
      </c>
      <c r="AH463" s="602">
        <v>129.4</v>
      </c>
      <c r="AI463" s="598">
        <v>165.9</v>
      </c>
      <c r="AJ463" s="138">
        <v>36.5</v>
      </c>
      <c r="AK463" s="138">
        <v>46</v>
      </c>
      <c r="AL463" s="138">
        <v>793.47826086956525</v>
      </c>
      <c r="AM463" s="643"/>
      <c r="AN463" s="138">
        <v>794.12238325281805</v>
      </c>
      <c r="AO463" s="138">
        <v>5.583490643344966</v>
      </c>
      <c r="AP463" s="138">
        <v>0.70310203579382002</v>
      </c>
      <c r="AQ463" s="535">
        <v>3</v>
      </c>
      <c r="AR463" s="643"/>
      <c r="AS463" s="535"/>
      <c r="AT463" s="86" t="s">
        <v>191</v>
      </c>
      <c r="AU463" s="86" t="s">
        <v>191</v>
      </c>
      <c r="AV463" s="86" t="s">
        <v>191</v>
      </c>
      <c r="AW463" s="161" t="str">
        <f t="shared" si="361"/>
        <v xml:space="preserve">  </v>
      </c>
      <c r="AX463" s="643"/>
      <c r="AY463" s="86" t="s">
        <v>191</v>
      </c>
      <c r="AZ463" s="86" t="s">
        <v>191</v>
      </c>
      <c r="BA463" s="86" t="s">
        <v>191</v>
      </c>
      <c r="BB463" s="161" t="str">
        <f t="shared" si="360"/>
        <v xml:space="preserve">  </v>
      </c>
      <c r="BC463" s="643"/>
      <c r="BD463" s="801" t="s">
        <v>191</v>
      </c>
      <c r="BE463" s="247" t="s">
        <v>1813</v>
      </c>
      <c r="BF463" s="198">
        <v>2.4876564905202883</v>
      </c>
      <c r="BG463" s="198"/>
      <c r="BH463" s="247"/>
      <c r="BI463" s="643"/>
      <c r="BJ463" s="124" t="s">
        <v>1813</v>
      </c>
      <c r="BK463" s="199">
        <v>2.6965129841244995E-2</v>
      </c>
      <c r="BL463" s="124"/>
      <c r="BM463" s="247"/>
      <c r="BN463" s="818"/>
      <c r="BO463" s="942"/>
      <c r="BP463" s="825">
        <f t="shared" si="362"/>
        <v>1.0839571276822586</v>
      </c>
      <c r="BQ463" s="616">
        <v>852.89623817113011</v>
      </c>
      <c r="BT463" s="818"/>
      <c r="BU463" s="616">
        <v>672.84036566833595</v>
      </c>
      <c r="BV463" s="247"/>
      <c r="BW463" s="247"/>
      <c r="BX463" s="643"/>
      <c r="BY463" s="85">
        <v>0.8700220365356488</v>
      </c>
      <c r="BZ463" s="141">
        <v>6.9753953366561983E-3</v>
      </c>
      <c r="CA463" s="197"/>
      <c r="CB463" s="197"/>
      <c r="CC463" s="643"/>
      <c r="CD463" s="85">
        <v>0.69601762922851917</v>
      </c>
      <c r="CE463" s="199">
        <v>5.5803162693249253E-3</v>
      </c>
      <c r="CF463" s="197"/>
      <c r="CG463" s="818"/>
      <c r="CH463" s="781">
        <f t="shared" si="363"/>
        <v>0.10200795801388943</v>
      </c>
      <c r="CI463" s="198">
        <v>3.325881252900682</v>
      </c>
      <c r="CJ463" s="247"/>
      <c r="CK463" s="247"/>
      <c r="CL463" s="643"/>
      <c r="CM463" s="198">
        <v>2.6390144724103237</v>
      </c>
      <c r="CN463" s="247"/>
      <c r="CO463" s="247"/>
      <c r="CP463" s="818"/>
      <c r="CQ463" s="154">
        <f t="shared" si="365"/>
        <v>0.38995145060463471</v>
      </c>
      <c r="CR463" s="87">
        <f t="shared" si="364"/>
        <v>0.39221999854140388</v>
      </c>
      <c r="CS463" s="141"/>
    </row>
    <row r="464" spans="1:97" x14ac:dyDescent="0.25">
      <c r="A464" s="906" t="s">
        <v>2530</v>
      </c>
      <c r="B464" s="31" t="s">
        <v>1926</v>
      </c>
      <c r="C464" s="219" t="s">
        <v>599</v>
      </c>
      <c r="D464" s="219">
        <v>9</v>
      </c>
      <c r="E464" s="471">
        <v>1701624</v>
      </c>
      <c r="F464" s="472">
        <v>1</v>
      </c>
      <c r="G464" s="419">
        <v>11451800</v>
      </c>
      <c r="H464" s="419">
        <v>201701141300</v>
      </c>
      <c r="I464" s="419"/>
      <c r="J464" s="419"/>
      <c r="K464" s="926" t="s">
        <v>1691</v>
      </c>
      <c r="L464" s="413" t="s">
        <v>1692</v>
      </c>
      <c r="M464" s="219"/>
      <c r="N464" s="219"/>
      <c r="O464" s="219"/>
      <c r="P464" s="332">
        <v>42749</v>
      </c>
      <c r="Q464" s="326">
        <v>0.54166666666666663</v>
      </c>
      <c r="R464" s="219" t="s">
        <v>1752</v>
      </c>
      <c r="S464" s="240" t="s">
        <v>1752</v>
      </c>
      <c r="T464" s="240">
        <v>125.5</v>
      </c>
      <c r="U464" s="239">
        <v>183</v>
      </c>
      <c r="V464" s="240">
        <v>57.5</v>
      </c>
      <c r="W464" s="136">
        <v>108</v>
      </c>
      <c r="X464" s="136">
        <v>532.40740740740739</v>
      </c>
      <c r="Y464" s="643"/>
      <c r="Z464" s="240" t="s">
        <v>1752</v>
      </c>
      <c r="AA464" s="7">
        <v>127.6</v>
      </c>
      <c r="AB464" s="7">
        <v>197.1</v>
      </c>
      <c r="AC464" s="7">
        <v>69.5</v>
      </c>
      <c r="AD464" s="7">
        <v>130</v>
      </c>
      <c r="AE464" s="7">
        <v>534.61538461538464</v>
      </c>
      <c r="AF464" s="643"/>
      <c r="AG464" s="240" t="s">
        <v>1752</v>
      </c>
      <c r="AH464" s="602">
        <v>128.19999999999999</v>
      </c>
      <c r="AI464" s="598">
        <v>187.5</v>
      </c>
      <c r="AJ464" s="138">
        <v>59.300000000000011</v>
      </c>
      <c r="AK464" s="138">
        <v>108</v>
      </c>
      <c r="AL464" s="138">
        <v>549.07407407407413</v>
      </c>
      <c r="AM464" s="643"/>
      <c r="AN464" s="138">
        <v>538.69895536562206</v>
      </c>
      <c r="AO464" s="138">
        <v>9.0526850712145617</v>
      </c>
      <c r="AP464" s="138">
        <v>1.6804719929464844</v>
      </c>
      <c r="AQ464" s="535">
        <v>3</v>
      </c>
      <c r="AR464" s="643"/>
      <c r="AS464" s="535"/>
      <c r="AT464" s="86" t="s">
        <v>191</v>
      </c>
      <c r="AU464" s="86" t="s">
        <v>191</v>
      </c>
      <c r="AV464" s="86" t="s">
        <v>191</v>
      </c>
      <c r="AW464" s="161" t="str">
        <f t="shared" si="361"/>
        <v xml:space="preserve">  </v>
      </c>
      <c r="AX464" s="643"/>
      <c r="AY464" s="86" t="s">
        <v>191</v>
      </c>
      <c r="AZ464" s="86" t="s">
        <v>191</v>
      </c>
      <c r="BA464" s="86" t="s">
        <v>191</v>
      </c>
      <c r="BB464" s="161" t="str">
        <f t="shared" si="360"/>
        <v xml:space="preserve">  </v>
      </c>
      <c r="BC464" s="643"/>
      <c r="BD464" s="801" t="s">
        <v>191</v>
      </c>
      <c r="BE464" s="247" t="s">
        <v>1752</v>
      </c>
      <c r="BF464" s="198">
        <v>1.560678906951309</v>
      </c>
      <c r="BG464" s="198"/>
      <c r="BH464" s="247"/>
      <c r="BI464" s="643"/>
      <c r="BJ464" s="124" t="s">
        <v>1752</v>
      </c>
      <c r="BK464" s="199">
        <v>1.9410610976239542E-2</v>
      </c>
      <c r="BL464" s="85">
        <v>1.6345941919165326E-3</v>
      </c>
      <c r="BM464" s="247"/>
      <c r="BN464" s="818"/>
      <c r="BO464" s="942"/>
      <c r="BP464" s="825">
        <f t="shared" si="362"/>
        <v>1.2437286676832833</v>
      </c>
      <c r="BQ464" s="616">
        <v>139.68775021178095</v>
      </c>
      <c r="BT464" s="818"/>
      <c r="BU464" s="616">
        <v>74.370792936827812</v>
      </c>
      <c r="BV464" s="247"/>
      <c r="BW464" s="247"/>
      <c r="BX464" s="643"/>
      <c r="BY464" s="85">
        <v>0.70695198340961596</v>
      </c>
      <c r="BZ464" s="141"/>
      <c r="CA464" s="197"/>
      <c r="CB464" s="197"/>
      <c r="CC464" s="643"/>
      <c r="CD464" s="85">
        <v>0.37794740651514092</v>
      </c>
      <c r="CE464" s="199"/>
      <c r="CF464" s="197"/>
      <c r="CG464" s="818"/>
      <c r="CH464" s="781">
        <f t="shared" si="363"/>
        <v>0.50609447309288347</v>
      </c>
      <c r="CI464" s="198">
        <v>1.737478033474338</v>
      </c>
      <c r="CJ464" s="247"/>
      <c r="CK464" s="247"/>
      <c r="CL464" s="643"/>
      <c r="CM464" s="198">
        <v>0.95400414245396548</v>
      </c>
      <c r="CN464" s="247"/>
      <c r="CO464" s="247"/>
      <c r="CP464" s="818"/>
      <c r="CQ464" s="154">
        <f t="shared" si="365"/>
        <v>1.243829921263778</v>
      </c>
      <c r="CR464" s="87">
        <f t="shared" si="364"/>
        <v>1.2827672057555142</v>
      </c>
      <c r="CS464" s="141"/>
    </row>
    <row r="465" spans="1:97" ht="30" x14ac:dyDescent="0.25">
      <c r="A465" s="906" t="s">
        <v>2531</v>
      </c>
      <c r="B465" s="31" t="s">
        <v>1927</v>
      </c>
      <c r="C465" s="219" t="s">
        <v>599</v>
      </c>
      <c r="D465" s="219">
        <v>9</v>
      </c>
      <c r="E465" s="471">
        <v>1701647</v>
      </c>
      <c r="F465" s="472">
        <v>1</v>
      </c>
      <c r="G465" s="419">
        <v>11452600</v>
      </c>
      <c r="H465" s="419">
        <v>201701141400</v>
      </c>
      <c r="I465" s="419"/>
      <c r="J465" s="419"/>
      <c r="K465" s="926" t="s">
        <v>1693</v>
      </c>
      <c r="L465" s="413" t="s">
        <v>1694</v>
      </c>
      <c r="M465" s="219"/>
      <c r="N465" s="219"/>
      <c r="O465" s="219"/>
      <c r="P465" s="332">
        <v>42749</v>
      </c>
      <c r="Q465" s="326">
        <v>0.58333333333333337</v>
      </c>
      <c r="R465" s="219" t="s">
        <v>1814</v>
      </c>
      <c r="S465" s="240" t="s">
        <v>1814</v>
      </c>
      <c r="T465" s="240">
        <v>127.8</v>
      </c>
      <c r="U465" s="239">
        <v>160.80000000000001</v>
      </c>
      <c r="V465" s="240">
        <v>33.000000000000014</v>
      </c>
      <c r="W465" s="136">
        <v>48</v>
      </c>
      <c r="X465" s="136">
        <v>687.50000000000023</v>
      </c>
      <c r="Y465" s="643"/>
      <c r="Z465" s="240" t="s">
        <v>1814</v>
      </c>
      <c r="AA465" s="7">
        <v>125.7</v>
      </c>
      <c r="AB465" s="7">
        <v>168.2</v>
      </c>
      <c r="AC465" s="7">
        <v>42.499999999999986</v>
      </c>
      <c r="AD465" s="7">
        <v>60</v>
      </c>
      <c r="AE465" s="7">
        <v>708.33333333333314</v>
      </c>
      <c r="AF465" s="643"/>
      <c r="AG465" s="240" t="s">
        <v>1814</v>
      </c>
      <c r="AH465" s="602">
        <v>127</v>
      </c>
      <c r="AI465" s="598">
        <v>162.20000000000002</v>
      </c>
      <c r="AJ465" s="138">
        <v>35.200000000000017</v>
      </c>
      <c r="AK465" s="138">
        <v>50</v>
      </c>
      <c r="AL465" s="138">
        <v>704.00000000000034</v>
      </c>
      <c r="AM465" s="643"/>
      <c r="AN465" s="138">
        <v>699.94444444444468</v>
      </c>
      <c r="AO465" s="138">
        <v>10.99284278940573</v>
      </c>
      <c r="AP465" s="138">
        <v>1.5705307580705061</v>
      </c>
      <c r="AQ465" s="535">
        <v>3</v>
      </c>
      <c r="AR465" s="643"/>
      <c r="AS465" s="535"/>
      <c r="AT465" s="86" t="s">
        <v>191</v>
      </c>
      <c r="AU465" s="86" t="s">
        <v>191</v>
      </c>
      <c r="AV465" s="86" t="s">
        <v>191</v>
      </c>
      <c r="AW465" s="161" t="str">
        <f t="shared" si="361"/>
        <v xml:space="preserve">  </v>
      </c>
      <c r="AX465" s="643"/>
      <c r="AY465" s="86" t="s">
        <v>191</v>
      </c>
      <c r="AZ465" s="86" t="s">
        <v>191</v>
      </c>
      <c r="BA465" s="86" t="s">
        <v>191</v>
      </c>
      <c r="BB465" s="161" t="str">
        <f t="shared" si="360"/>
        <v xml:space="preserve">  </v>
      </c>
      <c r="BC465" s="643"/>
      <c r="BD465" s="801" t="s">
        <v>191</v>
      </c>
      <c r="BE465" s="247" t="s">
        <v>1814</v>
      </c>
      <c r="BF465" s="198">
        <v>2.7383646414162133</v>
      </c>
      <c r="BG465" s="198"/>
      <c r="BH465" s="247"/>
      <c r="BI465" s="643"/>
      <c r="BJ465" s="124" t="s">
        <v>1814</v>
      </c>
      <c r="BK465" s="199">
        <v>3.0234093898669524E-2</v>
      </c>
      <c r="BL465" s="124"/>
      <c r="BM465" s="247"/>
      <c r="BN465" s="818"/>
      <c r="BO465" s="942"/>
      <c r="BP465" s="825">
        <f t="shared" si="362"/>
        <v>1.1040930576372476</v>
      </c>
      <c r="BQ465" s="616">
        <v>148.69395485288399</v>
      </c>
      <c r="BT465" s="818"/>
      <c r="BU465" s="616">
        <v>102.2270939613578</v>
      </c>
      <c r="BV465" s="247"/>
      <c r="BW465" s="247"/>
      <c r="BX465" s="643"/>
      <c r="BY465" s="85">
        <v>1.0056744520281462</v>
      </c>
      <c r="BZ465" s="141"/>
      <c r="CA465" s="197"/>
      <c r="CB465" s="197"/>
      <c r="CC465" s="643"/>
      <c r="CD465" s="85">
        <v>0.71235273685326994</v>
      </c>
      <c r="CE465" s="199"/>
      <c r="CF465" s="197"/>
      <c r="CG465" s="818"/>
      <c r="CH465" s="781">
        <f t="shared" si="363"/>
        <v>0.67633849205446739</v>
      </c>
      <c r="CI465" s="198">
        <v>4.0283275727157184</v>
      </c>
      <c r="CJ465" s="247"/>
      <c r="CK465" s="247"/>
      <c r="CL465" s="643"/>
      <c r="CM465" s="198">
        <v>2.8359426111918671</v>
      </c>
      <c r="CN465" s="247"/>
      <c r="CO465" s="247"/>
      <c r="CP465" s="818"/>
      <c r="CQ465" s="154">
        <f t="shared" si="365"/>
        <v>2.7091401104377759</v>
      </c>
      <c r="CR465" s="87">
        <f t="shared" si="364"/>
        <v>2.7741594730882824</v>
      </c>
      <c r="CS465" s="141"/>
    </row>
    <row r="466" spans="1:97" ht="30" x14ac:dyDescent="0.25">
      <c r="A466" s="906" t="s">
        <v>2532</v>
      </c>
      <c r="B466" s="31" t="s">
        <v>1928</v>
      </c>
      <c r="C466" s="219" t="s">
        <v>599</v>
      </c>
      <c r="D466" s="219">
        <v>9</v>
      </c>
      <c r="E466" s="471">
        <v>1701657</v>
      </c>
      <c r="F466" s="472">
        <v>1</v>
      </c>
      <c r="G466" s="419">
        <v>11452800</v>
      </c>
      <c r="H466" s="419">
        <v>201701141530</v>
      </c>
      <c r="I466" s="419"/>
      <c r="J466" s="419"/>
      <c r="K466" s="926" t="s">
        <v>1690</v>
      </c>
      <c r="L466" s="413" t="s">
        <v>1696</v>
      </c>
      <c r="M466" s="219"/>
      <c r="N466" s="219"/>
      <c r="O466" s="219"/>
      <c r="P466" s="332">
        <v>42749</v>
      </c>
      <c r="Q466" s="326">
        <v>0.64583333333333337</v>
      </c>
      <c r="R466" s="219" t="s">
        <v>1815</v>
      </c>
      <c r="S466" s="240" t="s">
        <v>1815</v>
      </c>
      <c r="T466" s="240">
        <v>126.7</v>
      </c>
      <c r="U466" s="239">
        <v>141.1</v>
      </c>
      <c r="V466" s="240">
        <v>14.399999999999991</v>
      </c>
      <c r="W466" s="136">
        <v>64</v>
      </c>
      <c r="X466" s="136">
        <v>224.99999999999986</v>
      </c>
      <c r="Y466" s="643"/>
      <c r="Z466" s="240" t="s">
        <v>1815</v>
      </c>
      <c r="AA466" s="7">
        <v>125.6</v>
      </c>
      <c r="AB466" s="7">
        <v>138.5</v>
      </c>
      <c r="AC466" s="7">
        <v>12.900000000000006</v>
      </c>
      <c r="AD466" s="7">
        <v>60</v>
      </c>
      <c r="AE466" s="7">
        <v>215.00000000000011</v>
      </c>
      <c r="AF466" s="643"/>
      <c r="AG466" s="240" t="s">
        <v>1815</v>
      </c>
      <c r="AH466" s="602">
        <v>131.69999999999999</v>
      </c>
      <c r="AI466" s="598">
        <v>148</v>
      </c>
      <c r="AJ466" s="138">
        <v>16.300000000000011</v>
      </c>
      <c r="AK466" s="138">
        <v>70</v>
      </c>
      <c r="AL466" s="138">
        <v>232.857142857143</v>
      </c>
      <c r="AM466" s="643"/>
      <c r="AN466" s="138">
        <v>224.28571428571433</v>
      </c>
      <c r="AO466" s="138">
        <v>8.9499743472440532</v>
      </c>
      <c r="AP466" s="138">
        <v>3.9904344223381121</v>
      </c>
      <c r="AQ466" s="535">
        <v>3</v>
      </c>
      <c r="AR466" s="643"/>
      <c r="AS466" s="535"/>
      <c r="AT466" s="86" t="s">
        <v>191</v>
      </c>
      <c r="AU466" s="86" t="s">
        <v>191</v>
      </c>
      <c r="AV466" s="86" t="s">
        <v>191</v>
      </c>
      <c r="AW466" s="161" t="str">
        <f t="shared" si="361"/>
        <v xml:space="preserve">  </v>
      </c>
      <c r="AX466" s="643"/>
      <c r="AY466" s="86" t="s">
        <v>191</v>
      </c>
      <c r="AZ466" s="86" t="s">
        <v>191</v>
      </c>
      <c r="BA466" s="86" t="s">
        <v>191</v>
      </c>
      <c r="BB466" s="161" t="str">
        <f t="shared" si="360"/>
        <v xml:space="preserve">  </v>
      </c>
      <c r="BC466" s="643"/>
      <c r="BD466" s="801" t="s">
        <v>191</v>
      </c>
      <c r="BE466" s="247" t="s">
        <v>1815</v>
      </c>
      <c r="BF466" s="198">
        <v>3.0282457282583812</v>
      </c>
      <c r="BG466" s="198"/>
      <c r="BH466" s="247"/>
      <c r="BI466" s="643"/>
      <c r="BJ466" s="124" t="s">
        <v>1815</v>
      </c>
      <c r="BK466" s="199">
        <v>4.8234184232402146E-2</v>
      </c>
      <c r="BL466" s="124"/>
      <c r="BM466" s="247"/>
      <c r="BN466" s="818"/>
      <c r="BO466" s="942"/>
      <c r="BP466" s="825">
        <f t="shared" si="362"/>
        <v>1.5928094534172037</v>
      </c>
      <c r="BQ466" s="616">
        <v>201.5069558855063</v>
      </c>
      <c r="BT466" s="818"/>
      <c r="BU466" s="616">
        <v>45.339065074238889</v>
      </c>
      <c r="BV466" s="247"/>
      <c r="BW466" s="247"/>
      <c r="BX466" s="643"/>
      <c r="BY466" s="85">
        <v>1.1330519545580522</v>
      </c>
      <c r="BZ466" s="141"/>
      <c r="CA466" s="197"/>
      <c r="CB466" s="197"/>
      <c r="CC466" s="643"/>
      <c r="CD466" s="85">
        <v>0.24360617022998163</v>
      </c>
      <c r="CE466" s="199"/>
      <c r="CF466" s="197" t="s">
        <v>1032</v>
      </c>
      <c r="CG466" s="818"/>
      <c r="CH466" s="781">
        <f t="shared" si="363"/>
        <v>0.56228925179229938</v>
      </c>
      <c r="CI466" s="198">
        <v>4.81898709144577</v>
      </c>
      <c r="CJ466" s="247"/>
      <c r="CK466" s="247"/>
      <c r="CL466" s="643"/>
      <c r="CM466" s="198">
        <v>1.1221355655795158</v>
      </c>
      <c r="CN466" s="247"/>
      <c r="CO466" s="247"/>
      <c r="CP466" s="818"/>
      <c r="CQ466" s="154">
        <f t="shared" si="365"/>
        <v>2.3914743142583412</v>
      </c>
      <c r="CR466" s="87">
        <f t="shared" si="364"/>
        <v>2.4749861157086359</v>
      </c>
      <c r="CS466" s="141"/>
    </row>
    <row r="467" spans="1:97" ht="30" x14ac:dyDescent="0.25">
      <c r="A467" s="906" t="s">
        <v>2533</v>
      </c>
      <c r="B467" s="31" t="s">
        <v>1929</v>
      </c>
      <c r="C467" s="219" t="s">
        <v>599</v>
      </c>
      <c r="D467" s="219">
        <v>9</v>
      </c>
      <c r="E467" s="471">
        <v>1701669</v>
      </c>
      <c r="F467" s="472">
        <v>1</v>
      </c>
      <c r="G467" s="419">
        <v>384115121402501</v>
      </c>
      <c r="H467" s="419">
        <v>201701141540</v>
      </c>
      <c r="I467" s="419"/>
      <c r="J467" s="419"/>
      <c r="K467" s="926" t="s">
        <v>1690</v>
      </c>
      <c r="L467" s="413" t="s">
        <v>1716</v>
      </c>
      <c r="M467" s="219"/>
      <c r="N467" s="219"/>
      <c r="O467" s="219"/>
      <c r="P467" s="332">
        <v>42749</v>
      </c>
      <c r="Q467" s="326">
        <v>0.65277777777777779</v>
      </c>
      <c r="R467" s="219" t="s">
        <v>1816</v>
      </c>
      <c r="S467" s="240" t="s">
        <v>1816</v>
      </c>
      <c r="T467" s="240">
        <v>125.1</v>
      </c>
      <c r="U467" s="239">
        <v>138.19999999999999</v>
      </c>
      <c r="V467" s="240">
        <v>13.099999999999994</v>
      </c>
      <c r="W467" s="136">
        <v>64</v>
      </c>
      <c r="X467" s="136">
        <v>204.68749999999991</v>
      </c>
      <c r="Y467" s="643"/>
      <c r="Z467" s="240" t="s">
        <v>1816</v>
      </c>
      <c r="AA467" s="7">
        <v>128.80000000000001</v>
      </c>
      <c r="AB467" s="7">
        <v>144</v>
      </c>
      <c r="AC467" s="7">
        <v>15.199999999999989</v>
      </c>
      <c r="AD467" s="7">
        <v>76</v>
      </c>
      <c r="AE467" s="7">
        <v>199.99999999999986</v>
      </c>
      <c r="AF467" s="643"/>
      <c r="AG467" s="240" t="s">
        <v>1816</v>
      </c>
      <c r="AH467" s="602">
        <v>126.3</v>
      </c>
      <c r="AI467" s="598">
        <v>141.19999999999999</v>
      </c>
      <c r="AJ467" s="138">
        <v>14.899999999999991</v>
      </c>
      <c r="AK467" s="138">
        <v>74</v>
      </c>
      <c r="AL467" s="138">
        <v>201.35135135135124</v>
      </c>
      <c r="AM467" s="643"/>
      <c r="AN467" s="138">
        <v>202.01295045045035</v>
      </c>
      <c r="AO467" s="138">
        <v>2.4127679309139296</v>
      </c>
      <c r="AP467" s="138">
        <v>1.1943629977850021</v>
      </c>
      <c r="AQ467" s="535">
        <v>3</v>
      </c>
      <c r="AR467" s="643"/>
      <c r="AS467" s="535"/>
      <c r="AT467" s="86" t="s">
        <v>191</v>
      </c>
      <c r="AU467" s="86" t="s">
        <v>191</v>
      </c>
      <c r="AV467" s="86" t="s">
        <v>191</v>
      </c>
      <c r="AW467" s="161" t="str">
        <f t="shared" si="361"/>
        <v xml:space="preserve">  </v>
      </c>
      <c r="AX467" s="643"/>
      <c r="AY467" s="86" t="s">
        <v>191</v>
      </c>
      <c r="AZ467" s="86" t="s">
        <v>191</v>
      </c>
      <c r="BA467" s="86" t="s">
        <v>191</v>
      </c>
      <c r="BB467" s="161" t="str">
        <f t="shared" si="360"/>
        <v xml:space="preserve">  </v>
      </c>
      <c r="BC467" s="643"/>
      <c r="BD467" s="801" t="s">
        <v>191</v>
      </c>
      <c r="BE467" s="247" t="s">
        <v>1816</v>
      </c>
      <c r="BF467" s="198">
        <v>7.8558377734173934</v>
      </c>
      <c r="BG467" s="198"/>
      <c r="BH467" s="247"/>
      <c r="BI467" s="643"/>
      <c r="BJ467" s="124" t="s">
        <v>1816</v>
      </c>
      <c r="BK467" s="199">
        <v>7.2116137256178311E-2</v>
      </c>
      <c r="BL467" s="124"/>
      <c r="BM467" s="247"/>
      <c r="BN467" s="818"/>
      <c r="BO467" s="942"/>
      <c r="BP467" s="825">
        <f t="shared" si="362"/>
        <v>0.91799422717466372</v>
      </c>
      <c r="BQ467" s="616">
        <v>247.89369470389218</v>
      </c>
      <c r="BT467" s="818"/>
      <c r="BU467" s="616">
        <v>50.74074063470291</v>
      </c>
      <c r="BV467" s="247"/>
      <c r="BW467" s="247"/>
      <c r="BX467" s="643"/>
      <c r="BY467" s="85">
        <v>1.9764732623769046</v>
      </c>
      <c r="BZ467" s="141"/>
      <c r="CA467" s="197"/>
      <c r="CB467" s="197"/>
      <c r="CC467" s="643"/>
      <c r="CD467" s="85">
        <v>0.39529465247538065</v>
      </c>
      <c r="CE467" s="199"/>
      <c r="CF467" s="197"/>
      <c r="CG467" s="818"/>
      <c r="CH467" s="781">
        <f t="shared" si="363"/>
        <v>0.79730679101692858</v>
      </c>
      <c r="CI467" s="198">
        <v>6.0933535897850497</v>
      </c>
      <c r="CJ467" s="247"/>
      <c r="CK467" s="247"/>
      <c r="CL467" s="643"/>
      <c r="CM467" s="198">
        <v>1.226904979564827</v>
      </c>
      <c r="CN467" s="247"/>
      <c r="CO467" s="247"/>
      <c r="CP467" s="818"/>
      <c r="CQ467" s="154">
        <f t="shared" si="365"/>
        <v>2.4580510597752521</v>
      </c>
      <c r="CR467" s="87">
        <f t="shared" si="364"/>
        <v>2.417987920983784</v>
      </c>
      <c r="CS467" s="141"/>
    </row>
    <row r="468" spans="1:97" x14ac:dyDescent="0.25">
      <c r="A468" s="906" t="s">
        <v>2534</v>
      </c>
      <c r="B468" s="18" t="s">
        <v>1930</v>
      </c>
      <c r="C468" s="219" t="s">
        <v>599</v>
      </c>
      <c r="D468" s="219">
        <v>9</v>
      </c>
      <c r="E468" s="471">
        <v>1701638</v>
      </c>
      <c r="F468" s="472">
        <v>1</v>
      </c>
      <c r="G468" s="419">
        <v>11452500</v>
      </c>
      <c r="H468" s="419">
        <v>201701191030</v>
      </c>
      <c r="I468" s="419"/>
      <c r="J468" s="419"/>
      <c r="K468" s="926" t="s">
        <v>1773</v>
      </c>
      <c r="L468" s="413" t="s">
        <v>972</v>
      </c>
      <c r="M468" s="219"/>
      <c r="N468" s="219"/>
      <c r="O468" s="219"/>
      <c r="P468" s="332">
        <v>42754</v>
      </c>
      <c r="Q468" s="326">
        <v>0.4375</v>
      </c>
      <c r="R468" s="219" t="s">
        <v>1817</v>
      </c>
      <c r="S468" s="240" t="s">
        <v>1817</v>
      </c>
      <c r="T468" s="240">
        <v>127</v>
      </c>
      <c r="U468" s="239">
        <v>268.29999999999995</v>
      </c>
      <c r="V468" s="240">
        <v>141.29999999999995</v>
      </c>
      <c r="W468" s="136">
        <v>54</v>
      </c>
      <c r="X468" s="136">
        <v>2616.6666666666661</v>
      </c>
      <c r="Y468" s="643"/>
      <c r="Z468" s="240" t="s">
        <v>1817</v>
      </c>
      <c r="AA468" s="7">
        <v>127.5</v>
      </c>
      <c r="AB468" s="7">
        <v>277.89999999999998</v>
      </c>
      <c r="AC468" s="7">
        <v>150.39999999999998</v>
      </c>
      <c r="AD468" s="7">
        <v>54</v>
      </c>
      <c r="AE468" s="7">
        <v>2785.1851851851848</v>
      </c>
      <c r="AF468" s="643"/>
      <c r="AG468" s="240" t="s">
        <v>1817</v>
      </c>
      <c r="AH468" s="138">
        <v>128.19999999999999</v>
      </c>
      <c r="AI468" s="600">
        <v>220.5</v>
      </c>
      <c r="AJ468" s="138">
        <v>92.300000000000011</v>
      </c>
      <c r="AK468" s="138">
        <v>28</v>
      </c>
      <c r="AL468" s="138">
        <v>3296.4285714285716</v>
      </c>
      <c r="AM468" s="643"/>
      <c r="AN468" s="138">
        <v>2899.4268077601409</v>
      </c>
      <c r="AO468" s="138">
        <v>353.98788543932193</v>
      </c>
      <c r="AP468" s="138">
        <v>12.208891926221236</v>
      </c>
      <c r="AQ468" s="535">
        <v>3</v>
      </c>
      <c r="AR468" s="643"/>
      <c r="AS468" s="535"/>
      <c r="AT468" s="86" t="s">
        <v>191</v>
      </c>
      <c r="AU468" s="86" t="s">
        <v>191</v>
      </c>
      <c r="AV468" s="86" t="s">
        <v>191</v>
      </c>
      <c r="AW468" s="161" t="str">
        <f t="shared" si="361"/>
        <v xml:space="preserve">  </v>
      </c>
      <c r="AX468" s="643"/>
      <c r="AY468" s="86" t="s">
        <v>191</v>
      </c>
      <c r="AZ468" s="86" t="s">
        <v>191</v>
      </c>
      <c r="BA468" s="86" t="s">
        <v>191</v>
      </c>
      <c r="BB468" s="161" t="str">
        <f t="shared" si="360"/>
        <v xml:space="preserve">  </v>
      </c>
      <c r="BC468" s="643"/>
      <c r="BD468" s="801" t="s">
        <v>191</v>
      </c>
      <c r="BE468" s="247" t="s">
        <v>1817</v>
      </c>
      <c r="BF468" s="198">
        <v>4.0165500411591486</v>
      </c>
      <c r="BG468" s="198"/>
      <c r="BH468" s="247"/>
      <c r="BI468" s="643"/>
      <c r="BJ468" s="247" t="s">
        <v>1817</v>
      </c>
      <c r="BK468" s="612">
        <v>3.1663822243977194E-2</v>
      </c>
      <c r="BL468" s="247"/>
      <c r="BM468" s="247"/>
      <c r="BN468" s="818"/>
      <c r="BO468" s="942"/>
      <c r="BP468" s="825">
        <f t="shared" si="362"/>
        <v>0.78833381682054759</v>
      </c>
      <c r="BQ468" s="154">
        <v>202.02734951127505</v>
      </c>
      <c r="BR468" s="614"/>
      <c r="BS468" s="154"/>
      <c r="BT468" s="818"/>
      <c r="BU468" s="154">
        <v>528.63823122116958</v>
      </c>
      <c r="BV468" s="247"/>
      <c r="BW468" s="247"/>
      <c r="BX468" s="643"/>
      <c r="BY468" s="198">
        <v>0.6185278908264964</v>
      </c>
      <c r="BZ468" s="85"/>
      <c r="CA468" s="198"/>
      <c r="CB468" s="247"/>
      <c r="CC468" s="643"/>
      <c r="CD468" s="198">
        <v>1.7227147181537972</v>
      </c>
      <c r="CE468" s="85"/>
      <c r="CF468" s="247"/>
      <c r="CG468" s="818"/>
      <c r="CH468" s="781">
        <f t="shared" si="363"/>
        <v>0.30616047397680513</v>
      </c>
      <c r="CI468" s="198">
        <v>3.5919832444926882</v>
      </c>
      <c r="CJ468" s="247"/>
      <c r="CK468" s="247"/>
      <c r="CL468" s="643"/>
      <c r="CM468" s="198">
        <v>11.840716195238398</v>
      </c>
      <c r="CN468" s="247"/>
      <c r="CO468" s="247"/>
      <c r="CP468" s="818"/>
      <c r="CQ468" s="154">
        <f t="shared" si="365"/>
        <v>1.7779688013440087</v>
      </c>
      <c r="CR468" s="87">
        <f t="shared" si="364"/>
        <v>2.2398524162518481</v>
      </c>
      <c r="CS468" s="141"/>
    </row>
    <row r="469" spans="1:97" ht="30" x14ac:dyDescent="0.25">
      <c r="A469" s="906" t="s">
        <v>2535</v>
      </c>
      <c r="B469" s="31" t="s">
        <v>1931</v>
      </c>
      <c r="C469" s="219" t="s">
        <v>599</v>
      </c>
      <c r="D469" s="219">
        <v>9</v>
      </c>
      <c r="E469" s="471">
        <v>1701648</v>
      </c>
      <c r="F469" s="472">
        <v>1</v>
      </c>
      <c r="G469" s="419">
        <v>11452600</v>
      </c>
      <c r="H469" s="419">
        <v>201701191120</v>
      </c>
      <c r="I469" s="419"/>
      <c r="J469" s="419"/>
      <c r="K469" s="926" t="s">
        <v>1693</v>
      </c>
      <c r="L469" s="413" t="s">
        <v>1694</v>
      </c>
      <c r="M469" s="219"/>
      <c r="N469" s="219"/>
      <c r="O469" s="219"/>
      <c r="P469" s="332">
        <v>42754</v>
      </c>
      <c r="Q469" s="326">
        <v>0.47222222222222227</v>
      </c>
      <c r="R469" s="219" t="s">
        <v>1818</v>
      </c>
      <c r="S469" s="240" t="s">
        <v>1818</v>
      </c>
      <c r="T469" s="240">
        <v>129.69999999999999</v>
      </c>
      <c r="U469" s="239">
        <v>252.5</v>
      </c>
      <c r="V469" s="240">
        <v>122.80000000000001</v>
      </c>
      <c r="W469" s="136">
        <v>46</v>
      </c>
      <c r="X469" s="136">
        <v>2669.5652173913045</v>
      </c>
      <c r="Y469" s="643"/>
      <c r="Z469" s="240" t="s">
        <v>1818</v>
      </c>
      <c r="AA469" s="7">
        <v>127.7</v>
      </c>
      <c r="AB469" s="7">
        <v>230.5</v>
      </c>
      <c r="AC469" s="7">
        <v>102.8</v>
      </c>
      <c r="AD469" s="7">
        <v>44</v>
      </c>
      <c r="AE469" s="7">
        <v>2336.3636363636365</v>
      </c>
      <c r="AF469" s="643"/>
      <c r="AG469" s="240" t="s">
        <v>1818</v>
      </c>
      <c r="AH469" s="138">
        <v>128</v>
      </c>
      <c r="AI469" s="600">
        <v>233.2</v>
      </c>
      <c r="AJ469" s="138">
        <v>105.19999999999999</v>
      </c>
      <c r="AK469" s="138">
        <v>40</v>
      </c>
      <c r="AL469" s="138">
        <v>2629.9999999999995</v>
      </c>
      <c r="AM469" s="643"/>
      <c r="AN469" s="138">
        <v>2545.3096179183135</v>
      </c>
      <c r="AO469" s="138">
        <v>182.03068151465808</v>
      </c>
      <c r="AP469" s="138">
        <v>7.151612528126627</v>
      </c>
      <c r="AQ469" s="535">
        <v>3</v>
      </c>
      <c r="AR469" s="643"/>
      <c r="AS469" s="535"/>
      <c r="AT469" s="86" t="s">
        <v>191</v>
      </c>
      <c r="AU469" s="86" t="s">
        <v>191</v>
      </c>
      <c r="AV469" s="86" t="s">
        <v>191</v>
      </c>
      <c r="AW469" s="161" t="str">
        <f t="shared" si="361"/>
        <v xml:space="preserve">  </v>
      </c>
      <c r="AX469" s="643"/>
      <c r="AY469" s="86" t="s">
        <v>191</v>
      </c>
      <c r="AZ469" s="86" t="s">
        <v>191</v>
      </c>
      <c r="BA469" s="86" t="s">
        <v>191</v>
      </c>
      <c r="BB469" s="161" t="str">
        <f t="shared" si="360"/>
        <v xml:space="preserve">  </v>
      </c>
      <c r="BC469" s="643"/>
      <c r="BD469" s="801" t="s">
        <v>191</v>
      </c>
      <c r="BE469" s="247" t="s">
        <v>1818</v>
      </c>
      <c r="BF469" s="198">
        <v>3.4425725809388146</v>
      </c>
      <c r="BG469" s="198"/>
      <c r="BH469" s="247"/>
      <c r="BI469" s="643"/>
      <c r="BJ469" s="247" t="s">
        <v>1818</v>
      </c>
      <c r="BK469" s="612">
        <v>2.3208008361346122E-2</v>
      </c>
      <c r="BL469" s="247"/>
      <c r="BM469" s="247"/>
      <c r="BN469" s="818"/>
      <c r="BO469" s="942"/>
      <c r="BP469" s="825">
        <f t="shared" si="362"/>
        <v>0.67414724935202763</v>
      </c>
      <c r="BQ469" s="154">
        <v>170.52776023711789</v>
      </c>
      <c r="BR469" s="614"/>
      <c r="BS469" s="154"/>
      <c r="BT469" s="818"/>
      <c r="BU469" s="154">
        <v>455.23497732865388</v>
      </c>
      <c r="BV469" s="247"/>
      <c r="BW469" s="247"/>
      <c r="BX469" s="643"/>
      <c r="BY469" s="198">
        <v>0.7413341422821359</v>
      </c>
      <c r="BZ469" s="85"/>
      <c r="CA469" s="198"/>
      <c r="CB469" s="247"/>
      <c r="CC469" s="643"/>
      <c r="CD469" s="198">
        <v>1.7320261324228083</v>
      </c>
      <c r="CE469" s="85"/>
      <c r="CF469" s="247"/>
      <c r="CG469" s="818"/>
      <c r="CH469" s="781">
        <f t="shared" si="363"/>
        <v>0.43472930228563073</v>
      </c>
      <c r="CI469" s="198">
        <v>3.6169768921634931</v>
      </c>
      <c r="CJ469" s="247"/>
      <c r="CK469" s="247"/>
      <c r="CL469" s="643"/>
      <c r="CM469" s="198">
        <v>9.5126492263899873</v>
      </c>
      <c r="CN469" s="247"/>
      <c r="CO469" s="247"/>
      <c r="CP469" s="818"/>
      <c r="CQ469" s="154">
        <f t="shared" si="365"/>
        <v>2.1210487296227356</v>
      </c>
      <c r="CR469" s="87">
        <f t="shared" si="364"/>
        <v>2.089612991121812</v>
      </c>
      <c r="CS469" s="141"/>
    </row>
    <row r="470" spans="1:97" ht="30" x14ac:dyDescent="0.25">
      <c r="A470" s="906" t="s">
        <v>2536</v>
      </c>
      <c r="B470" s="31" t="s">
        <v>1932</v>
      </c>
      <c r="C470" s="219" t="s">
        <v>599</v>
      </c>
      <c r="D470" s="219">
        <v>9</v>
      </c>
      <c r="E470" s="471">
        <v>1701658</v>
      </c>
      <c r="F470" s="472">
        <v>1</v>
      </c>
      <c r="G470" s="419">
        <v>11452800</v>
      </c>
      <c r="H470" s="419">
        <v>201701191220</v>
      </c>
      <c r="I470" s="419"/>
      <c r="J470" s="419"/>
      <c r="K470" s="926" t="s">
        <v>1690</v>
      </c>
      <c r="L470" s="413" t="s">
        <v>1696</v>
      </c>
      <c r="M470" s="219"/>
      <c r="N470" s="219"/>
      <c r="O470" s="219"/>
      <c r="P470" s="332">
        <v>42754</v>
      </c>
      <c r="Q470" s="326">
        <v>0.51388888888888895</v>
      </c>
      <c r="R470" s="219" t="s">
        <v>1819</v>
      </c>
      <c r="S470" s="240" t="s">
        <v>1819</v>
      </c>
      <c r="T470" s="240">
        <v>128.30000000000001</v>
      </c>
      <c r="U470" s="239">
        <v>159</v>
      </c>
      <c r="V470" s="240">
        <v>30.699999999999989</v>
      </c>
      <c r="W470" s="136">
        <v>84</v>
      </c>
      <c r="X470" s="136">
        <v>365.47619047619031</v>
      </c>
      <c r="Y470" s="643"/>
      <c r="Z470" s="240" t="s">
        <v>1819</v>
      </c>
      <c r="AA470" s="7">
        <v>128</v>
      </c>
      <c r="AB470" s="7">
        <v>155.70000000000002</v>
      </c>
      <c r="AC470" s="7">
        <v>27.700000000000017</v>
      </c>
      <c r="AD470" s="7">
        <v>78</v>
      </c>
      <c r="AE470" s="7">
        <v>355.12820512820537</v>
      </c>
      <c r="AF470" s="643"/>
      <c r="AG470" s="240" t="s">
        <v>1819</v>
      </c>
      <c r="AH470" s="138">
        <v>128.6</v>
      </c>
      <c r="AI470" s="600">
        <v>158.70000000000002</v>
      </c>
      <c r="AJ470" s="138">
        <v>30.100000000000023</v>
      </c>
      <c r="AK470" s="138">
        <v>86</v>
      </c>
      <c r="AL470" s="138">
        <v>350.00000000000028</v>
      </c>
      <c r="AM470" s="643"/>
      <c r="AN470" s="138">
        <v>356.86813186813197</v>
      </c>
      <c r="AO470" s="138">
        <v>7.883440030155775</v>
      </c>
      <c r="AP470" s="138">
        <v>2.2090624872799856</v>
      </c>
      <c r="AQ470" s="535">
        <v>3</v>
      </c>
      <c r="AR470" s="643"/>
      <c r="AS470" s="535"/>
      <c r="AT470" s="86" t="s">
        <v>191</v>
      </c>
      <c r="AU470" s="86" t="s">
        <v>191</v>
      </c>
      <c r="AV470" s="86" t="s">
        <v>191</v>
      </c>
      <c r="AW470" s="161" t="str">
        <f t="shared" si="361"/>
        <v xml:space="preserve">  </v>
      </c>
      <c r="AX470" s="643"/>
      <c r="AY470" s="86" t="s">
        <v>191</v>
      </c>
      <c r="AZ470" s="86" t="s">
        <v>191</v>
      </c>
      <c r="BA470" s="86" t="s">
        <v>191</v>
      </c>
      <c r="BB470" s="161" t="str">
        <f t="shared" si="360"/>
        <v xml:space="preserve">  </v>
      </c>
      <c r="BC470" s="643"/>
      <c r="BD470" s="801" t="s">
        <v>191</v>
      </c>
      <c r="BE470" s="247" t="s">
        <v>1819</v>
      </c>
      <c r="BF470" s="198">
        <v>2.2777755165334828</v>
      </c>
      <c r="BG470" s="198"/>
      <c r="BH470" s="247"/>
      <c r="BI470" s="643"/>
      <c r="BJ470" s="247" t="s">
        <v>1819</v>
      </c>
      <c r="BK470" s="612">
        <v>2.2022613502593814E-2</v>
      </c>
      <c r="BL470" s="247"/>
      <c r="BM470" s="247"/>
      <c r="BN470" s="818"/>
      <c r="BO470" s="942"/>
      <c r="BP470" s="825">
        <f t="shared" si="362"/>
        <v>0.96684740628478383</v>
      </c>
      <c r="BQ470" s="154">
        <v>137.6668149326191</v>
      </c>
      <c r="BR470" s="614"/>
      <c r="BS470" s="154"/>
      <c r="BT470" s="818"/>
      <c r="BU470" s="154">
        <v>50.313943076564343</v>
      </c>
      <c r="BV470" s="247"/>
      <c r="BW470" s="247"/>
      <c r="BX470" s="643"/>
      <c r="BY470" s="198">
        <v>1.035948950479491</v>
      </c>
      <c r="BZ470" s="85"/>
      <c r="CA470" s="198"/>
      <c r="CB470" s="247"/>
      <c r="CC470" s="643"/>
      <c r="CD470" s="198">
        <v>0.3678946913882295</v>
      </c>
      <c r="CE470" s="85"/>
      <c r="CF470" s="247"/>
      <c r="CG470" s="818"/>
      <c r="CH470" s="781">
        <f t="shared" si="363"/>
        <v>0.75250448046359997</v>
      </c>
      <c r="CI470" s="198">
        <v>3.5585694468694973</v>
      </c>
      <c r="CJ470" s="247"/>
      <c r="CK470" s="247"/>
      <c r="CL470" s="643"/>
      <c r="CM470" s="198">
        <v>1.2454993064043252</v>
      </c>
      <c r="CN470" s="247"/>
      <c r="CO470" s="247"/>
      <c r="CP470" s="818"/>
      <c r="CQ470" s="154">
        <f t="shared" si="365"/>
        <v>2.584914489821847</v>
      </c>
      <c r="CR470" s="87">
        <f t="shared" si="364"/>
        <v>2.4754555700574072</v>
      </c>
      <c r="CS470" s="141"/>
    </row>
    <row r="471" spans="1:97" ht="30" x14ac:dyDescent="0.25">
      <c r="A471" s="906" t="s">
        <v>2537</v>
      </c>
      <c r="B471" s="31" t="s">
        <v>1933</v>
      </c>
      <c r="C471" s="219" t="s">
        <v>599</v>
      </c>
      <c r="D471" s="219">
        <v>9</v>
      </c>
      <c r="E471" s="471">
        <v>1701670</v>
      </c>
      <c r="F471" s="472">
        <v>1</v>
      </c>
      <c r="G471" s="419">
        <v>384115121402501</v>
      </c>
      <c r="H471" s="419">
        <v>201701191240</v>
      </c>
      <c r="I471" s="419"/>
      <c r="J471" s="419"/>
      <c r="K471" s="926" t="s">
        <v>1690</v>
      </c>
      <c r="L471" s="413" t="s">
        <v>1716</v>
      </c>
      <c r="M471" s="219"/>
      <c r="N471" s="219"/>
      <c r="O471" s="219"/>
      <c r="P471" s="332">
        <v>42754</v>
      </c>
      <c r="Q471" s="326">
        <v>0.52777777777777779</v>
      </c>
      <c r="R471" s="219" t="s">
        <v>1820</v>
      </c>
      <c r="S471" s="240" t="s">
        <v>1820</v>
      </c>
      <c r="T471" s="240">
        <v>128.4</v>
      </c>
      <c r="U471" s="239">
        <v>157.1</v>
      </c>
      <c r="V471" s="240">
        <v>28.699999999999989</v>
      </c>
      <c r="W471" s="136">
        <v>110</v>
      </c>
      <c r="X471" s="136">
        <v>260.90909090909082</v>
      </c>
      <c r="Y471" s="643"/>
      <c r="Z471" s="240" t="s">
        <v>1820</v>
      </c>
      <c r="AA471" s="7">
        <v>127.7</v>
      </c>
      <c r="AB471" s="7">
        <v>156.79999999999998</v>
      </c>
      <c r="AC471" s="7">
        <v>29.09999999999998</v>
      </c>
      <c r="AD471" s="7">
        <v>114</v>
      </c>
      <c r="AE471" s="7">
        <v>255.26315789473665</v>
      </c>
      <c r="AF471" s="643"/>
      <c r="AG471" s="240" t="s">
        <v>1820</v>
      </c>
      <c r="AH471" s="138">
        <v>128.69999999999999</v>
      </c>
      <c r="AI471" s="600">
        <v>159.5</v>
      </c>
      <c r="AJ471" s="138">
        <v>30.800000000000011</v>
      </c>
      <c r="AK471" s="138">
        <v>110</v>
      </c>
      <c r="AL471" s="138">
        <v>280.00000000000011</v>
      </c>
      <c r="AM471" s="643"/>
      <c r="AN471" s="138">
        <v>265.39074960127584</v>
      </c>
      <c r="AO471" s="138">
        <v>12.963093296359174</v>
      </c>
      <c r="AP471" s="138">
        <v>4.8845309476064935</v>
      </c>
      <c r="AQ471" s="535">
        <v>3</v>
      </c>
      <c r="AR471" s="643"/>
      <c r="AS471" s="535"/>
      <c r="AT471" s="86" t="s">
        <v>191</v>
      </c>
      <c r="AU471" s="86" t="s">
        <v>191</v>
      </c>
      <c r="AV471" s="86" t="s">
        <v>191</v>
      </c>
      <c r="AW471" s="161" t="str">
        <f t="shared" si="361"/>
        <v xml:space="preserve">  </v>
      </c>
      <c r="AX471" s="643"/>
      <c r="AY471" s="86" t="s">
        <v>191</v>
      </c>
      <c r="AZ471" s="86" t="s">
        <v>191</v>
      </c>
      <c r="BA471" s="86" t="s">
        <v>191</v>
      </c>
      <c r="BB471" s="161" t="str">
        <f t="shared" si="360"/>
        <v xml:space="preserve">  </v>
      </c>
      <c r="BC471" s="643"/>
      <c r="BD471" s="801" t="s">
        <v>191</v>
      </c>
      <c r="BE471" s="247" t="s">
        <v>1820</v>
      </c>
      <c r="BF471" s="198">
        <v>2.719610171610404</v>
      </c>
      <c r="BG471" s="198"/>
      <c r="BH471" s="247"/>
      <c r="BI471" s="643"/>
      <c r="BJ471" s="247" t="s">
        <v>1820</v>
      </c>
      <c r="BK471" s="612">
        <v>7.6495192361626857E-2</v>
      </c>
      <c r="BL471" s="247"/>
      <c r="BM471" s="247"/>
      <c r="BN471" s="818"/>
      <c r="BO471" s="942"/>
      <c r="BP471" s="825">
        <f t="shared" si="362"/>
        <v>2.812726366453123</v>
      </c>
      <c r="BQ471" s="154">
        <v>292.76248950081396</v>
      </c>
      <c r="BR471" s="614"/>
      <c r="BS471" s="154"/>
      <c r="BT471" s="818"/>
      <c r="BU471" s="154">
        <v>76.384394987939601</v>
      </c>
      <c r="BV471" s="247"/>
      <c r="BW471" s="247"/>
      <c r="BX471" s="643"/>
      <c r="BY471" s="198">
        <v>2.7815862061847372</v>
      </c>
      <c r="BZ471" s="85"/>
      <c r="CA471" s="198"/>
      <c r="CB471" s="247"/>
      <c r="CC471" s="643"/>
      <c r="CD471" s="198">
        <v>0.71003647894715638</v>
      </c>
      <c r="CE471" s="85"/>
      <c r="CF471" s="247"/>
      <c r="CG471" s="818"/>
      <c r="CH471" s="781">
        <f t="shared" si="363"/>
        <v>0.95011700813433742</v>
      </c>
      <c r="CI471" s="198">
        <v>2.8152751792874504</v>
      </c>
      <c r="CJ471" s="247"/>
      <c r="CK471" s="247"/>
      <c r="CL471" s="643"/>
      <c r="CM471" s="198">
        <v>0.78827705020048633</v>
      </c>
      <c r="CN471" s="247"/>
      <c r="CO471" s="247"/>
      <c r="CP471" s="818"/>
      <c r="CQ471" s="154">
        <f t="shared" si="365"/>
        <v>0.96162427915124815</v>
      </c>
      <c r="CR471" s="87">
        <f t="shared" si="364"/>
        <v>1.0319870312842669</v>
      </c>
      <c r="CS471" s="141"/>
    </row>
    <row r="472" spans="1:97" x14ac:dyDescent="0.25">
      <c r="A472" s="906" t="s">
        <v>2538</v>
      </c>
      <c r="B472" s="31" t="s">
        <v>1934</v>
      </c>
      <c r="C472" s="219" t="s">
        <v>599</v>
      </c>
      <c r="D472" s="219">
        <v>9</v>
      </c>
      <c r="E472" s="471">
        <v>1701639</v>
      </c>
      <c r="F472" s="472">
        <v>1</v>
      </c>
      <c r="G472" s="419">
        <v>11452500</v>
      </c>
      <c r="H472" s="419">
        <v>201701191430</v>
      </c>
      <c r="I472" s="419"/>
      <c r="J472" s="419"/>
      <c r="K472" s="926" t="s">
        <v>1773</v>
      </c>
      <c r="L472" s="413" t="s">
        <v>972</v>
      </c>
      <c r="M472" s="219"/>
      <c r="N472" s="219"/>
      <c r="O472" s="219"/>
      <c r="P472" s="332">
        <v>42754</v>
      </c>
      <c r="Q472" s="326">
        <v>0.60416666666666663</v>
      </c>
      <c r="R472" s="219" t="s">
        <v>1821</v>
      </c>
      <c r="S472" s="240" t="s">
        <v>1821</v>
      </c>
      <c r="T472" s="240">
        <v>128.19999999999999</v>
      </c>
      <c r="U472" s="239">
        <v>213</v>
      </c>
      <c r="V472" s="240">
        <v>84.800000000000011</v>
      </c>
      <c r="W472" s="136">
        <v>42</v>
      </c>
      <c r="X472" s="136">
        <v>2019.0476190476193</v>
      </c>
      <c r="Y472" s="643"/>
      <c r="Z472" s="240" t="s">
        <v>1821</v>
      </c>
      <c r="AA472" s="7">
        <v>127.3</v>
      </c>
      <c r="AB472" s="7">
        <v>207.1</v>
      </c>
      <c r="AC472" s="7">
        <v>79.8</v>
      </c>
      <c r="AD472" s="7">
        <v>40</v>
      </c>
      <c r="AE472" s="7">
        <v>1995</v>
      </c>
      <c r="AF472" s="643"/>
      <c r="AG472" s="240" t="s">
        <v>1821</v>
      </c>
      <c r="AH472" s="138">
        <v>128.1</v>
      </c>
      <c r="AI472" s="600">
        <v>216.4</v>
      </c>
      <c r="AJ472" s="138">
        <v>88.300000000000011</v>
      </c>
      <c r="AK472" s="138">
        <v>42</v>
      </c>
      <c r="AL472" s="138">
        <v>2102.3809523809523</v>
      </c>
      <c r="AM472" s="643"/>
      <c r="AN472" s="138">
        <v>2038.8095238095239</v>
      </c>
      <c r="AO472" s="138">
        <v>56.35216848910099</v>
      </c>
      <c r="AP472" s="138">
        <v>2.7639741638937774</v>
      </c>
      <c r="AQ472" s="535">
        <v>3</v>
      </c>
      <c r="AR472" s="643"/>
      <c r="AS472" s="535"/>
      <c r="AT472" s="86" t="s">
        <v>191</v>
      </c>
      <c r="AU472" s="86" t="s">
        <v>191</v>
      </c>
      <c r="AV472" s="86" t="s">
        <v>191</v>
      </c>
      <c r="AW472" s="161" t="str">
        <f t="shared" si="361"/>
        <v xml:space="preserve">  </v>
      </c>
      <c r="AX472" s="643"/>
      <c r="AY472" s="86" t="s">
        <v>191</v>
      </c>
      <c r="AZ472" s="86" t="s">
        <v>191</v>
      </c>
      <c r="BA472" s="86" t="s">
        <v>191</v>
      </c>
      <c r="BB472" s="161" t="str">
        <f t="shared" si="360"/>
        <v xml:space="preserve">  </v>
      </c>
      <c r="BC472" s="643"/>
      <c r="BD472" s="801" t="s">
        <v>191</v>
      </c>
      <c r="BE472" s="247" t="s">
        <v>1821</v>
      </c>
      <c r="BF472" s="198">
        <v>6.7832407113369948</v>
      </c>
      <c r="BG472" s="198"/>
      <c r="BH472" s="247"/>
      <c r="BI472" s="643"/>
      <c r="BJ472" s="247" t="s">
        <v>1821</v>
      </c>
      <c r="BK472" s="612">
        <v>3.4515284277166804E-2</v>
      </c>
      <c r="BL472" s="247"/>
      <c r="BM472" s="247"/>
      <c r="BN472" s="818"/>
      <c r="BO472" s="942"/>
      <c r="BP472" s="825">
        <f t="shared" si="362"/>
        <v>0.50883177740516516</v>
      </c>
      <c r="BQ472" s="154">
        <v>232.58839532157572</v>
      </c>
      <c r="BR472" s="614"/>
      <c r="BS472" s="154"/>
      <c r="BT472" s="818"/>
      <c r="BU472" s="154">
        <v>469.60704579213387</v>
      </c>
      <c r="BV472" s="247"/>
      <c r="BW472" s="247"/>
      <c r="BX472" s="643"/>
      <c r="BY472" s="198">
        <v>0.90078109604923429</v>
      </c>
      <c r="BZ472" s="85"/>
      <c r="CA472" s="198"/>
      <c r="CB472" s="247"/>
      <c r="CC472" s="643"/>
      <c r="CD472" s="198">
        <v>1.7970582866182228</v>
      </c>
      <c r="CE472" s="85"/>
      <c r="CF472" s="247"/>
      <c r="CG472" s="818"/>
      <c r="CH472" s="781">
        <f t="shared" si="363"/>
        <v>0.38728548550490588</v>
      </c>
      <c r="CI472" s="198">
        <v>3.8240180398107655</v>
      </c>
      <c r="CJ472" s="247"/>
      <c r="CK472" s="247"/>
      <c r="CL472" s="643"/>
      <c r="CM472" s="198">
        <v>8.0395426884593011</v>
      </c>
      <c r="CN472" s="247"/>
      <c r="CO472" s="247"/>
      <c r="CP472" s="818"/>
      <c r="CQ472" s="154">
        <f t="shared" si="365"/>
        <v>1.6441138580984209</v>
      </c>
      <c r="CR472" s="87">
        <f t="shared" si="364"/>
        <v>1.7119723310152188</v>
      </c>
      <c r="CS472" s="141"/>
    </row>
    <row r="473" spans="1:97" ht="30" x14ac:dyDescent="0.25">
      <c r="A473" s="906" t="s">
        <v>2539</v>
      </c>
      <c r="B473" s="31" t="s">
        <v>1935</v>
      </c>
      <c r="C473" s="219" t="s">
        <v>599</v>
      </c>
      <c r="D473" s="219">
        <v>9</v>
      </c>
      <c r="E473" s="471">
        <v>1701649</v>
      </c>
      <c r="F473" s="472">
        <v>1</v>
      </c>
      <c r="G473" s="419">
        <v>11452600</v>
      </c>
      <c r="H473" s="419">
        <v>201701191540</v>
      </c>
      <c r="I473" s="419"/>
      <c r="J473" s="419"/>
      <c r="K473" s="926" t="s">
        <v>1693</v>
      </c>
      <c r="L473" s="413" t="s">
        <v>1694</v>
      </c>
      <c r="M473" s="219"/>
      <c r="N473" s="219"/>
      <c r="O473" s="219"/>
      <c r="P473" s="332">
        <v>42754</v>
      </c>
      <c r="Q473" s="326">
        <v>0.65277777777777779</v>
      </c>
      <c r="R473" s="219" t="s">
        <v>1822</v>
      </c>
      <c r="S473" s="240" t="s">
        <v>1822</v>
      </c>
      <c r="T473" s="240">
        <v>128.4</v>
      </c>
      <c r="U473" s="239">
        <v>239.8</v>
      </c>
      <c r="V473" s="240">
        <v>111.4</v>
      </c>
      <c r="W473" s="136">
        <v>52</v>
      </c>
      <c r="X473" s="136">
        <v>2142.3076923076924</v>
      </c>
      <c r="Y473" s="643"/>
      <c r="Z473" s="240" t="s">
        <v>1822</v>
      </c>
      <c r="AA473" s="7">
        <v>129</v>
      </c>
      <c r="AB473" s="7">
        <v>223.89999999999998</v>
      </c>
      <c r="AC473" s="7">
        <v>94.899999999999977</v>
      </c>
      <c r="AD473" s="7">
        <v>44</v>
      </c>
      <c r="AE473" s="7">
        <v>2156.8181818181815</v>
      </c>
      <c r="AF473" s="643"/>
      <c r="AG473" s="240" t="s">
        <v>1822</v>
      </c>
      <c r="AH473" s="138">
        <v>129.1</v>
      </c>
      <c r="AI473" s="600">
        <v>223.20000000000002</v>
      </c>
      <c r="AJ473" s="138">
        <v>94.100000000000023</v>
      </c>
      <c r="AK473" s="138">
        <v>42</v>
      </c>
      <c r="AL473" s="138">
        <v>2240.4761904761908</v>
      </c>
      <c r="AM473" s="643"/>
      <c r="AN473" s="138">
        <v>2179.8673548673546</v>
      </c>
      <c r="AO473" s="138">
        <v>52.987845699298589</v>
      </c>
      <c r="AP473" s="138">
        <v>2.430783028195902</v>
      </c>
      <c r="AQ473" s="535">
        <v>3</v>
      </c>
      <c r="AR473" s="643"/>
      <c r="AS473" s="535"/>
      <c r="AT473" s="86" t="s">
        <v>191</v>
      </c>
      <c r="AU473" s="86" t="s">
        <v>191</v>
      </c>
      <c r="AV473" s="86" t="s">
        <v>191</v>
      </c>
      <c r="AW473" s="161" t="str">
        <f t="shared" si="361"/>
        <v xml:space="preserve">  </v>
      </c>
      <c r="AX473" s="643"/>
      <c r="AY473" s="86" t="s">
        <v>191</v>
      </c>
      <c r="AZ473" s="86" t="s">
        <v>191</v>
      </c>
      <c r="BA473" s="86" t="s">
        <v>191</v>
      </c>
      <c r="BB473" s="161" t="str">
        <f t="shared" si="360"/>
        <v xml:space="preserve">  </v>
      </c>
      <c r="BC473" s="643"/>
      <c r="BD473" s="801" t="s">
        <v>191</v>
      </c>
      <c r="BE473" s="247" t="s">
        <v>1822</v>
      </c>
      <c r="BF473" s="198">
        <v>6.6688868913647426</v>
      </c>
      <c r="BG473" s="198"/>
      <c r="BH473" s="247"/>
      <c r="BI473" s="643"/>
      <c r="BJ473" s="247" t="s">
        <v>1822</v>
      </c>
      <c r="BK473" s="612">
        <v>4.0498957668853156E-2</v>
      </c>
      <c r="BL473" s="247"/>
      <c r="BM473" s="247"/>
      <c r="BN473" s="818"/>
      <c r="BO473" s="942"/>
      <c r="BP473" s="825">
        <f t="shared" si="362"/>
        <v>0.60728211961869571</v>
      </c>
      <c r="BQ473" s="154">
        <v>281.64219487024423</v>
      </c>
      <c r="BR473" s="614"/>
      <c r="BS473" s="154"/>
      <c r="BT473" s="818"/>
      <c r="BU473" s="154">
        <v>603.36424054894633</v>
      </c>
      <c r="BV473" s="247"/>
      <c r="BW473" s="247"/>
      <c r="BX473" s="643"/>
      <c r="BY473" s="198">
        <v>0.75788356697448567</v>
      </c>
      <c r="BZ473" s="85">
        <v>4.9464591488119047E-2</v>
      </c>
      <c r="CA473" s="198"/>
      <c r="CB473" s="247"/>
      <c r="CC473" s="643"/>
      <c r="CD473" s="198">
        <v>1.6346170569517882</v>
      </c>
      <c r="CE473" s="85">
        <v>0.10668613027778406</v>
      </c>
      <c r="CF473" s="247"/>
      <c r="CG473" s="818"/>
      <c r="CH473" s="781">
        <f t="shared" si="363"/>
        <v>0.26909446836389389</v>
      </c>
      <c r="CI473" s="198">
        <v>3.8701806290395813</v>
      </c>
      <c r="CJ473" s="247"/>
      <c r="CK473" s="247"/>
      <c r="CL473" s="643"/>
      <c r="CM473" s="198">
        <v>8.6710475522053496</v>
      </c>
      <c r="CN473" s="247"/>
      <c r="CO473" s="247"/>
      <c r="CP473" s="818"/>
      <c r="CQ473" s="154">
        <f t="shared" si="365"/>
        <v>1.3741480145837586</v>
      </c>
      <c r="CR473" s="87">
        <f t="shared" si="364"/>
        <v>1.4371165822350278</v>
      </c>
      <c r="CS473" s="141"/>
    </row>
    <row r="474" spans="1:97" ht="30" x14ac:dyDescent="0.25">
      <c r="A474" s="906" t="s">
        <v>2540</v>
      </c>
      <c r="B474" s="31" t="s">
        <v>1936</v>
      </c>
      <c r="C474" s="219" t="s">
        <v>599</v>
      </c>
      <c r="D474" s="219">
        <v>9</v>
      </c>
      <c r="E474" s="471">
        <v>1701659</v>
      </c>
      <c r="F474" s="472">
        <v>1</v>
      </c>
      <c r="G474" s="419">
        <v>11452800</v>
      </c>
      <c r="H474" s="419">
        <v>201701201000</v>
      </c>
      <c r="I474" s="419"/>
      <c r="J474" s="419"/>
      <c r="K474" s="926" t="s">
        <v>1690</v>
      </c>
      <c r="L474" s="413" t="s">
        <v>1696</v>
      </c>
      <c r="M474" s="219"/>
      <c r="N474" s="219"/>
      <c r="O474" s="219"/>
      <c r="P474" s="332">
        <v>42755</v>
      </c>
      <c r="Q474" s="326">
        <v>0.41666666666666669</v>
      </c>
      <c r="R474" s="219" t="s">
        <v>1823</v>
      </c>
      <c r="S474" s="240" t="s">
        <v>1823</v>
      </c>
      <c r="T474" s="240">
        <v>125.6</v>
      </c>
      <c r="U474" s="239">
        <v>173.3</v>
      </c>
      <c r="V474" s="240">
        <v>47.700000000000017</v>
      </c>
      <c r="W474" s="136">
        <v>84</v>
      </c>
      <c r="X474" s="136">
        <v>567.857142857143</v>
      </c>
      <c r="Y474" s="643"/>
      <c r="Z474" s="240" t="s">
        <v>1823</v>
      </c>
      <c r="AA474" s="7">
        <v>127.7</v>
      </c>
      <c r="AB474" s="7">
        <v>173.3</v>
      </c>
      <c r="AC474" s="7">
        <v>45.600000000000009</v>
      </c>
      <c r="AD474" s="7">
        <v>86</v>
      </c>
      <c r="AE474" s="7">
        <v>530.23255813953506</v>
      </c>
      <c r="AF474" s="643"/>
      <c r="AG474" s="240" t="s">
        <v>1823</v>
      </c>
      <c r="AH474" s="138">
        <v>127.3</v>
      </c>
      <c r="AI474" s="600">
        <v>172.8</v>
      </c>
      <c r="AJ474" s="138">
        <v>45.500000000000014</v>
      </c>
      <c r="AK474" s="138">
        <v>84</v>
      </c>
      <c r="AL474" s="138">
        <v>541.66666666666686</v>
      </c>
      <c r="AM474" s="643"/>
      <c r="AN474" s="138">
        <v>546.58545588778168</v>
      </c>
      <c r="AO474" s="138">
        <v>19.288551250532805</v>
      </c>
      <c r="AP474" s="138">
        <v>3.5289177644150302</v>
      </c>
      <c r="AQ474" s="535">
        <v>3</v>
      </c>
      <c r="AR474" s="643"/>
      <c r="AS474" s="535"/>
      <c r="AT474" s="86" t="s">
        <v>191</v>
      </c>
      <c r="AU474" s="86" t="s">
        <v>191</v>
      </c>
      <c r="AV474" s="86" t="s">
        <v>191</v>
      </c>
      <c r="AW474" s="161" t="str">
        <f t="shared" si="361"/>
        <v xml:space="preserve">  </v>
      </c>
      <c r="AX474" s="643"/>
      <c r="AY474" s="86" t="s">
        <v>191</v>
      </c>
      <c r="AZ474" s="86" t="s">
        <v>191</v>
      </c>
      <c r="BA474" s="86" t="s">
        <v>191</v>
      </c>
      <c r="BB474" s="161" t="str">
        <f t="shared" si="360"/>
        <v xml:space="preserve">  </v>
      </c>
      <c r="BC474" s="643"/>
      <c r="BD474" s="801" t="s">
        <v>191</v>
      </c>
      <c r="BE474" s="247" t="s">
        <v>1823</v>
      </c>
      <c r="BF474" s="198">
        <v>7.0794176653065097</v>
      </c>
      <c r="BG474" s="198"/>
      <c r="BH474" s="247"/>
      <c r="BI474" s="643"/>
      <c r="BJ474" s="247" t="s">
        <v>1823</v>
      </c>
      <c r="BK474" s="612">
        <v>3.1198945631505909E-2</v>
      </c>
      <c r="BL474" s="247"/>
      <c r="BM474" s="247"/>
      <c r="BN474" s="818"/>
      <c r="BO474" s="942"/>
      <c r="BP474" s="825">
        <f t="shared" si="362"/>
        <v>0.44069932170268589</v>
      </c>
      <c r="BQ474" s="154">
        <v>262.5685649634334</v>
      </c>
      <c r="BR474" s="614"/>
      <c r="BS474" s="154"/>
      <c r="BT474" s="818"/>
      <c r="BU474" s="154">
        <v>149.10143510423543</v>
      </c>
      <c r="BV474" s="247"/>
      <c r="BW474" s="247"/>
      <c r="BX474" s="643"/>
      <c r="BY474" s="198">
        <v>0.92827512439258819</v>
      </c>
      <c r="BZ474" s="85"/>
      <c r="CA474" s="198"/>
      <c r="CB474" s="247"/>
      <c r="CC474" s="643"/>
      <c r="CD474" s="198">
        <v>0.49220169386397705</v>
      </c>
      <c r="CE474" s="85"/>
      <c r="CF474" s="247"/>
      <c r="CG474" s="818"/>
      <c r="CH474" s="781">
        <f t="shared" si="363"/>
        <v>0.35353627519039243</v>
      </c>
      <c r="CI474" s="198">
        <v>3.4751451081883098</v>
      </c>
      <c r="CJ474" s="247"/>
      <c r="CK474" s="247"/>
      <c r="CL474" s="643"/>
      <c r="CM474" s="198">
        <v>1.8823702669353348</v>
      </c>
      <c r="CN474" s="247"/>
      <c r="CO474" s="247"/>
      <c r="CP474" s="818"/>
      <c r="CQ474" s="154">
        <f t="shared" si="365"/>
        <v>1.3235191001147739</v>
      </c>
      <c r="CR474" s="87">
        <f t="shared" si="364"/>
        <v>1.2624762904658746</v>
      </c>
      <c r="CS474" s="141"/>
    </row>
    <row r="475" spans="1:97" ht="30" x14ac:dyDescent="0.25">
      <c r="A475" s="906" t="s">
        <v>2541</v>
      </c>
      <c r="B475" s="31" t="s">
        <v>1937</v>
      </c>
      <c r="C475" s="219" t="s">
        <v>599</v>
      </c>
      <c r="D475" s="219">
        <v>9</v>
      </c>
      <c r="E475" s="471">
        <v>1701671</v>
      </c>
      <c r="F475" s="472">
        <v>1</v>
      </c>
      <c r="G475" s="419">
        <v>384115121402501</v>
      </c>
      <c r="H475" s="419">
        <v>201701201130</v>
      </c>
      <c r="I475" s="419"/>
      <c r="J475" s="419"/>
      <c r="K475" s="926" t="s">
        <v>1690</v>
      </c>
      <c r="L475" s="413" t="s">
        <v>1716</v>
      </c>
      <c r="M475" s="219"/>
      <c r="N475" s="219"/>
      <c r="O475" s="219"/>
      <c r="P475" s="332">
        <v>42755</v>
      </c>
      <c r="Q475" s="326">
        <v>0.47916666666666669</v>
      </c>
      <c r="R475" s="219" t="s">
        <v>1824</v>
      </c>
      <c r="S475" s="240" t="s">
        <v>1824</v>
      </c>
      <c r="T475" s="240">
        <v>126.8</v>
      </c>
      <c r="U475" s="239">
        <v>185</v>
      </c>
      <c r="V475" s="240">
        <v>58.2</v>
      </c>
      <c r="W475" s="136">
        <v>78</v>
      </c>
      <c r="X475" s="136">
        <v>746.15384615384619</v>
      </c>
      <c r="Y475" s="643"/>
      <c r="Z475" s="240" t="s">
        <v>1824</v>
      </c>
      <c r="AA475" s="7">
        <v>127.7</v>
      </c>
      <c r="AB475" s="7">
        <v>177.3</v>
      </c>
      <c r="AC475" s="7">
        <v>49.600000000000009</v>
      </c>
      <c r="AD475" s="7">
        <v>70</v>
      </c>
      <c r="AE475" s="7">
        <v>708.57142857142867</v>
      </c>
      <c r="AF475" s="643"/>
      <c r="AG475" s="240" t="s">
        <v>1824</v>
      </c>
      <c r="AH475" s="138">
        <v>128</v>
      </c>
      <c r="AI475" s="600">
        <v>182</v>
      </c>
      <c r="AJ475" s="138">
        <v>54</v>
      </c>
      <c r="AK475" s="138">
        <v>72</v>
      </c>
      <c r="AL475" s="138">
        <v>750</v>
      </c>
      <c r="AM475" s="643"/>
      <c r="AN475" s="138">
        <v>734.90842490842499</v>
      </c>
      <c r="AO475" s="138">
        <v>22.889435486557716</v>
      </c>
      <c r="AP475" s="138">
        <v>3.1145969634801656</v>
      </c>
      <c r="AQ475" s="535">
        <v>3</v>
      </c>
      <c r="AR475" s="643"/>
      <c r="AS475" s="535"/>
      <c r="AT475" s="86" t="s">
        <v>191</v>
      </c>
      <c r="AU475" s="86" t="s">
        <v>191</v>
      </c>
      <c r="AV475" s="86" t="s">
        <v>191</v>
      </c>
      <c r="AW475" s="161" t="str">
        <f t="shared" si="361"/>
        <v xml:space="preserve">  </v>
      </c>
      <c r="AX475" s="643"/>
      <c r="AY475" s="86" t="s">
        <v>191</v>
      </c>
      <c r="AZ475" s="86" t="s">
        <v>191</v>
      </c>
      <c r="BA475" s="86" t="s">
        <v>191</v>
      </c>
      <c r="BB475" s="161" t="str">
        <f t="shared" si="360"/>
        <v xml:space="preserve">  </v>
      </c>
      <c r="BC475" s="643"/>
      <c r="BD475" s="801" t="s">
        <v>191</v>
      </c>
      <c r="BE475" s="247" t="s">
        <v>1824</v>
      </c>
      <c r="BF475" s="198">
        <v>2.9026099647247063</v>
      </c>
      <c r="BG475" s="198"/>
      <c r="BH475" s="247"/>
      <c r="BI475" s="643"/>
      <c r="BJ475" s="247" t="s">
        <v>1824</v>
      </c>
      <c r="BK475" s="612">
        <v>5.8176129560913323E-2</v>
      </c>
      <c r="BL475" s="247"/>
      <c r="BM475" s="247"/>
      <c r="BN475" s="818"/>
      <c r="BO475" s="942"/>
      <c r="BP475" s="825">
        <f t="shared" si="362"/>
        <v>2.0042696148612911</v>
      </c>
      <c r="BQ475" s="154">
        <v>300.73551216295226</v>
      </c>
      <c r="BR475" s="614"/>
      <c r="BS475" s="154"/>
      <c r="BT475" s="818"/>
      <c r="BU475" s="154">
        <v>224.3949590754336</v>
      </c>
      <c r="BV475" s="247"/>
      <c r="BW475" s="247"/>
      <c r="BX475" s="643"/>
      <c r="BY475" s="198">
        <v>2.3001858873705978</v>
      </c>
      <c r="BZ475" s="85"/>
      <c r="CA475" s="198"/>
      <c r="CB475" s="247"/>
      <c r="CC475" s="643"/>
      <c r="CD475" s="198">
        <v>1.6298460001940238</v>
      </c>
      <c r="CE475" s="85"/>
      <c r="CF475" s="247"/>
      <c r="CG475" s="818"/>
      <c r="CH475" s="781">
        <f t="shared" si="363"/>
        <v>0.7648534324487265</v>
      </c>
      <c r="CI475" s="198">
        <v>3.7971253986781588</v>
      </c>
      <c r="CJ475" s="247"/>
      <c r="CK475" s="247"/>
      <c r="CL475" s="643"/>
      <c r="CM475" s="198">
        <v>2.8478440490086196</v>
      </c>
      <c r="CN475" s="247"/>
      <c r="CO475" s="247"/>
      <c r="CP475" s="818"/>
      <c r="CQ475" s="154">
        <f t="shared" si="365"/>
        <v>1.2626129090536877</v>
      </c>
      <c r="CR475" s="87">
        <f t="shared" si="364"/>
        <v>1.2691212230178823</v>
      </c>
      <c r="CS475" s="141"/>
    </row>
    <row r="476" spans="1:97" x14ac:dyDescent="0.25">
      <c r="A476" s="906" t="s">
        <v>2542</v>
      </c>
      <c r="B476" s="31" t="s">
        <v>1938</v>
      </c>
      <c r="C476" s="219" t="s">
        <v>599</v>
      </c>
      <c r="D476" s="219">
        <v>9</v>
      </c>
      <c r="E476" s="471">
        <v>1701640</v>
      </c>
      <c r="F476" s="472">
        <v>1</v>
      </c>
      <c r="G476" s="419">
        <v>11452500</v>
      </c>
      <c r="H476" s="419">
        <v>201701201330</v>
      </c>
      <c r="I476" s="419"/>
      <c r="J476" s="419"/>
      <c r="K476" s="926" t="s">
        <v>1773</v>
      </c>
      <c r="L476" s="413" t="s">
        <v>972</v>
      </c>
      <c r="M476" s="219"/>
      <c r="N476" s="219"/>
      <c r="O476" s="219"/>
      <c r="P476" s="332">
        <v>42755</v>
      </c>
      <c r="Q476" s="326">
        <v>0.5625</v>
      </c>
      <c r="R476" s="219" t="s">
        <v>1825</v>
      </c>
      <c r="S476" s="240" t="s">
        <v>1825</v>
      </c>
      <c r="T476" s="240">
        <v>126.9</v>
      </c>
      <c r="U476" s="239">
        <v>276.60000000000002</v>
      </c>
      <c r="V476" s="240">
        <v>149.70000000000002</v>
      </c>
      <c r="W476" s="136">
        <v>72</v>
      </c>
      <c r="X476" s="136">
        <v>2079.166666666667</v>
      </c>
      <c r="Y476" s="643"/>
      <c r="Z476" s="240" t="s">
        <v>1825</v>
      </c>
      <c r="AA476" s="7">
        <v>128</v>
      </c>
      <c r="AB476" s="7">
        <v>284.60000000000002</v>
      </c>
      <c r="AC476" s="7">
        <v>156.60000000000002</v>
      </c>
      <c r="AD476" s="7">
        <v>72</v>
      </c>
      <c r="AE476" s="7">
        <v>2175.0000000000005</v>
      </c>
      <c r="AF476" s="643"/>
      <c r="AG476" s="240" t="s">
        <v>1825</v>
      </c>
      <c r="AH476" s="138">
        <v>126.2</v>
      </c>
      <c r="AI476" s="600">
        <v>308.3</v>
      </c>
      <c r="AJ476" s="138">
        <v>182.10000000000002</v>
      </c>
      <c r="AK476" s="138">
        <v>82</v>
      </c>
      <c r="AL476" s="138">
        <v>2220.7317073170734</v>
      </c>
      <c r="AM476" s="643"/>
      <c r="AN476" s="138">
        <v>2158.2994579945803</v>
      </c>
      <c r="AO476" s="138">
        <v>72.245043158987116</v>
      </c>
      <c r="AP476" s="138">
        <v>3.3473132234446643</v>
      </c>
      <c r="AQ476" s="535">
        <v>3</v>
      </c>
      <c r="AR476" s="643"/>
      <c r="AS476" s="535"/>
      <c r="AT476" s="86" t="s">
        <v>191</v>
      </c>
      <c r="AU476" s="86" t="s">
        <v>191</v>
      </c>
      <c r="AV476" s="86" t="s">
        <v>191</v>
      </c>
      <c r="AW476" s="161" t="str">
        <f t="shared" si="361"/>
        <v xml:space="preserve">  </v>
      </c>
      <c r="AX476" s="643"/>
      <c r="AY476" s="86" t="s">
        <v>191</v>
      </c>
      <c r="AZ476" s="86" t="s">
        <v>191</v>
      </c>
      <c r="BA476" s="86" t="s">
        <v>191</v>
      </c>
      <c r="BB476" s="161" t="str">
        <f t="shared" si="360"/>
        <v xml:space="preserve">  </v>
      </c>
      <c r="BC476" s="643"/>
      <c r="BD476" s="801" t="s">
        <v>191</v>
      </c>
      <c r="BE476" s="247" t="s">
        <v>1825</v>
      </c>
      <c r="BF476" s="198">
        <v>4.3103923643846453</v>
      </c>
      <c r="BG476" s="198"/>
      <c r="BH476" s="247"/>
      <c r="BI476" s="643"/>
      <c r="BJ476" s="247" t="s">
        <v>1825</v>
      </c>
      <c r="BK476" s="612">
        <v>3.0177157355522878E-2</v>
      </c>
      <c r="BL476" s="247"/>
      <c r="BM476" s="247"/>
      <c r="BN476" s="818"/>
      <c r="BO476" s="942"/>
      <c r="BP476" s="825">
        <f t="shared" si="362"/>
        <v>0.70010232954351925</v>
      </c>
      <c r="BQ476" s="154">
        <v>168.49697888386015</v>
      </c>
      <c r="BR476" s="614"/>
      <c r="BS476" s="154"/>
      <c r="BT476" s="818"/>
      <c r="BU476" s="154">
        <v>350.33330192935932</v>
      </c>
      <c r="BV476" s="247"/>
      <c r="BW476" s="247"/>
      <c r="BX476" s="643"/>
      <c r="BY476" s="198">
        <v>0.64200062804508962</v>
      </c>
      <c r="BZ476" s="85"/>
      <c r="CA476" s="198"/>
      <c r="CB476" s="247"/>
      <c r="CC476" s="643"/>
      <c r="CD476" s="198">
        <v>1.39635136599807</v>
      </c>
      <c r="CE476" s="85"/>
      <c r="CF476" s="247"/>
      <c r="CG476" s="818"/>
      <c r="CH476" s="781">
        <f t="shared" si="363"/>
        <v>0.38101610622205939</v>
      </c>
      <c r="CI476" s="198">
        <v>3.1315150574556903</v>
      </c>
      <c r="CJ476" s="247"/>
      <c r="CK476" s="247"/>
      <c r="CL476" s="643"/>
      <c r="CM476" s="198">
        <v>6.9542547800326977</v>
      </c>
      <c r="CN476" s="247"/>
      <c r="CO476" s="247"/>
      <c r="CP476" s="818"/>
      <c r="CQ476" s="154">
        <f t="shared" si="365"/>
        <v>1.8584992313803732</v>
      </c>
      <c r="CR476" s="87">
        <f t="shared" si="364"/>
        <v>1.9850396013550955</v>
      </c>
      <c r="CS476" s="141"/>
    </row>
    <row r="477" spans="1:97" ht="30" x14ac:dyDescent="0.25">
      <c r="A477" s="906" t="s">
        <v>2543</v>
      </c>
      <c r="B477" s="31" t="s">
        <v>1939</v>
      </c>
      <c r="C477" s="219" t="s">
        <v>599</v>
      </c>
      <c r="D477" s="219">
        <v>9</v>
      </c>
      <c r="E477" s="471">
        <v>1701650</v>
      </c>
      <c r="F477" s="472">
        <v>1</v>
      </c>
      <c r="G477" s="419">
        <v>11452600</v>
      </c>
      <c r="H477" s="419">
        <v>201701201510</v>
      </c>
      <c r="I477" s="419"/>
      <c r="J477" s="419"/>
      <c r="K477" s="926" t="s">
        <v>1693</v>
      </c>
      <c r="L477" s="413" t="s">
        <v>1694</v>
      </c>
      <c r="M477" s="219"/>
      <c r="N477" s="219"/>
      <c r="O477" s="219"/>
      <c r="P477" s="332">
        <v>42755</v>
      </c>
      <c r="Q477" s="326">
        <v>0.63194444444444442</v>
      </c>
      <c r="R477" s="219" t="s">
        <v>1826</v>
      </c>
      <c r="S477" s="240" t="s">
        <v>1826</v>
      </c>
      <c r="T477" s="240">
        <v>128.4</v>
      </c>
      <c r="U477" s="239">
        <v>206.8</v>
      </c>
      <c r="V477" s="240">
        <v>78.400000000000006</v>
      </c>
      <c r="W477" s="136">
        <v>42</v>
      </c>
      <c r="X477" s="136">
        <v>1866.6666666666667</v>
      </c>
      <c r="Y477" s="643"/>
      <c r="Z477" s="240" t="s">
        <v>1826</v>
      </c>
      <c r="AA477" s="7">
        <v>126.9</v>
      </c>
      <c r="AB477" s="7">
        <v>232.3</v>
      </c>
      <c r="AC477" s="7">
        <v>105.4</v>
      </c>
      <c r="AD477" s="7">
        <v>54</v>
      </c>
      <c r="AE477" s="7">
        <v>1951.851851851852</v>
      </c>
      <c r="AF477" s="643"/>
      <c r="AG477" s="240" t="s">
        <v>1826</v>
      </c>
      <c r="AH477" s="138">
        <v>128.1</v>
      </c>
      <c r="AI477" s="600">
        <v>211.4</v>
      </c>
      <c r="AJ477" s="138">
        <v>83.300000000000011</v>
      </c>
      <c r="AK477" s="138">
        <v>46</v>
      </c>
      <c r="AL477" s="138">
        <v>1810.8695652173915</v>
      </c>
      <c r="AM477" s="643"/>
      <c r="AN477" s="138">
        <v>1876.4626945786367</v>
      </c>
      <c r="AO477" s="138">
        <v>70.999809213189891</v>
      </c>
      <c r="AP477" s="138">
        <v>3.7837048089641363</v>
      </c>
      <c r="AQ477" s="535">
        <v>3</v>
      </c>
      <c r="AR477" s="643"/>
      <c r="AS477" s="535"/>
      <c r="AT477" s="86" t="s">
        <v>191</v>
      </c>
      <c r="AU477" s="86" t="s">
        <v>191</v>
      </c>
      <c r="AV477" s="86" t="s">
        <v>191</v>
      </c>
      <c r="AW477" s="161" t="str">
        <f t="shared" si="361"/>
        <v xml:space="preserve">  </v>
      </c>
      <c r="AX477" s="643"/>
      <c r="AY477" s="86" t="s">
        <v>191</v>
      </c>
      <c r="AZ477" s="86" t="s">
        <v>191</v>
      </c>
      <c r="BA477" s="86" t="s">
        <v>191</v>
      </c>
      <c r="BB477" s="161" t="str">
        <f t="shared" si="360"/>
        <v xml:space="preserve">  </v>
      </c>
      <c r="BC477" s="643"/>
      <c r="BD477" s="801" t="s">
        <v>191</v>
      </c>
      <c r="BE477" s="247" t="s">
        <v>1826</v>
      </c>
      <c r="BF477" s="198">
        <v>4.6997330427995507</v>
      </c>
      <c r="BG477" s="198">
        <v>3.2043609126075179E-2</v>
      </c>
      <c r="BH477" s="247"/>
      <c r="BI477" s="643"/>
      <c r="BJ477" s="247" t="s">
        <v>1826</v>
      </c>
      <c r="BK477" s="612">
        <v>2.1660953494171891E-2</v>
      </c>
      <c r="BL477" s="247"/>
      <c r="BM477" s="247"/>
      <c r="BN477" s="818"/>
      <c r="BO477" s="942"/>
      <c r="BP477" s="825">
        <f t="shared" si="362"/>
        <v>0.4608975296449781</v>
      </c>
      <c r="BQ477" s="154">
        <v>216.6399405659545</v>
      </c>
      <c r="BR477" s="614"/>
      <c r="BS477" s="154"/>
      <c r="BT477" s="818"/>
      <c r="BU477" s="154">
        <v>404.3945557231151</v>
      </c>
      <c r="BV477" s="247"/>
      <c r="BW477" s="247"/>
      <c r="BX477" s="643"/>
      <c r="BY477" s="198">
        <v>0.65566068943591238</v>
      </c>
      <c r="BZ477" s="85"/>
      <c r="CA477" s="198"/>
      <c r="CB477" s="247"/>
      <c r="CC477" s="643"/>
      <c r="CD477" s="198">
        <v>1.2797525308619475</v>
      </c>
      <c r="CE477" s="85"/>
      <c r="CF477" s="247"/>
      <c r="CG477" s="818"/>
      <c r="CH477" s="781">
        <f t="shared" si="363"/>
        <v>0.30264995813932155</v>
      </c>
      <c r="CI477" s="198">
        <v>3.2697827786721669</v>
      </c>
      <c r="CJ477" s="247"/>
      <c r="CK477" s="247"/>
      <c r="CL477" s="643"/>
      <c r="CM477" s="198">
        <v>5.9211501187693818</v>
      </c>
      <c r="CN477" s="247"/>
      <c r="CO477" s="247"/>
      <c r="CP477" s="818"/>
      <c r="CQ477" s="154">
        <f t="shared" si="365"/>
        <v>1.5093166893095156</v>
      </c>
      <c r="CR477" s="87">
        <f t="shared" si="364"/>
        <v>1.4642012447921118</v>
      </c>
      <c r="CS477" s="141"/>
    </row>
    <row r="478" spans="1:97" ht="30" x14ac:dyDescent="0.25">
      <c r="A478" s="906" t="s">
        <v>2544</v>
      </c>
      <c r="B478" s="31" t="s">
        <v>1940</v>
      </c>
      <c r="C478" s="219" t="s">
        <v>599</v>
      </c>
      <c r="D478" s="219">
        <v>9</v>
      </c>
      <c r="E478" s="471">
        <v>1701660</v>
      </c>
      <c r="F478" s="472">
        <v>1</v>
      </c>
      <c r="G478" s="419">
        <v>11452800</v>
      </c>
      <c r="H478" s="419">
        <v>201701210840</v>
      </c>
      <c r="I478" s="419"/>
      <c r="J478" s="419"/>
      <c r="K478" s="926" t="s">
        <v>1690</v>
      </c>
      <c r="L478" s="413" t="s">
        <v>1696</v>
      </c>
      <c r="M478" s="219"/>
      <c r="N478" s="219"/>
      <c r="O478" s="219"/>
      <c r="P478" s="332">
        <v>42756</v>
      </c>
      <c r="Q478" s="326">
        <v>0.3611111111111111</v>
      </c>
      <c r="R478" s="219" t="s">
        <v>1827</v>
      </c>
      <c r="S478" s="240" t="s">
        <v>1827</v>
      </c>
      <c r="T478" s="240">
        <v>130</v>
      </c>
      <c r="U478" s="239">
        <v>208.4</v>
      </c>
      <c r="V478" s="240">
        <v>78.400000000000006</v>
      </c>
      <c r="W478" s="136">
        <v>74</v>
      </c>
      <c r="X478" s="136">
        <v>1059.4594594594596</v>
      </c>
      <c r="Y478" s="643"/>
      <c r="Z478" s="240" t="s">
        <v>1827</v>
      </c>
      <c r="AA478" s="7">
        <v>131.19999999999999</v>
      </c>
      <c r="AB478" s="7">
        <v>202.6</v>
      </c>
      <c r="AC478" s="7">
        <v>71.400000000000006</v>
      </c>
      <c r="AD478" s="7">
        <v>74</v>
      </c>
      <c r="AE478" s="7">
        <v>964.86486486486501</v>
      </c>
      <c r="AF478" s="643"/>
      <c r="AG478" s="240" t="s">
        <v>1827</v>
      </c>
      <c r="AH478" s="138">
        <v>129.80000000000001</v>
      </c>
      <c r="AI478" s="600">
        <v>204.9</v>
      </c>
      <c r="AJ478" s="138">
        <v>75.099999999999994</v>
      </c>
      <c r="AK478" s="138">
        <v>76</v>
      </c>
      <c r="AL478" s="138">
        <v>988.15789473684208</v>
      </c>
      <c r="AM478" s="643"/>
      <c r="AN478" s="138">
        <v>1004.1607396870555</v>
      </c>
      <c r="AO478" s="138">
        <v>49.28592716490536</v>
      </c>
      <c r="AP478" s="138">
        <v>4.9081710942279235</v>
      </c>
      <c r="AQ478" s="535">
        <v>3</v>
      </c>
      <c r="AR478" s="643"/>
      <c r="AS478" s="535"/>
      <c r="AT478" s="86" t="s">
        <v>191</v>
      </c>
      <c r="AU478" s="86" t="s">
        <v>191</v>
      </c>
      <c r="AV478" s="86" t="s">
        <v>191</v>
      </c>
      <c r="AW478" s="161" t="str">
        <f t="shared" si="361"/>
        <v xml:space="preserve">  </v>
      </c>
      <c r="AX478" s="643"/>
      <c r="AY478" s="86" t="s">
        <v>191</v>
      </c>
      <c r="AZ478" s="86" t="s">
        <v>191</v>
      </c>
      <c r="BA478" s="86" t="s">
        <v>191</v>
      </c>
      <c r="BB478" s="161" t="str">
        <f t="shared" si="360"/>
        <v xml:space="preserve">  </v>
      </c>
      <c r="BC478" s="643"/>
      <c r="BD478" s="801" t="s">
        <v>191</v>
      </c>
      <c r="BE478" s="247" t="s">
        <v>1881</v>
      </c>
      <c r="BF478" s="198">
        <v>6.3587418660017949</v>
      </c>
      <c r="BG478" s="198"/>
      <c r="BH478" s="247"/>
      <c r="BI478" s="643"/>
      <c r="BJ478" s="247" t="s">
        <v>1827</v>
      </c>
      <c r="BK478" s="612">
        <v>2.4849350289359601E-2</v>
      </c>
      <c r="BL478" s="247"/>
      <c r="BM478" s="247"/>
      <c r="BN478" s="818"/>
      <c r="BO478" s="942"/>
      <c r="BP478" s="825">
        <f t="shared" si="362"/>
        <v>0.39079036093950142</v>
      </c>
      <c r="BQ478" s="154">
        <v>267.22313260914797</v>
      </c>
      <c r="BR478" s="614"/>
      <c r="BS478" s="154"/>
      <c r="BT478" s="818"/>
      <c r="BU478" s="154">
        <v>283.11207562915143</v>
      </c>
      <c r="BV478" s="247"/>
      <c r="BW478" s="247"/>
      <c r="BX478" s="643"/>
      <c r="BY478" s="198">
        <v>1.2926029697424275</v>
      </c>
      <c r="BZ478" s="85"/>
      <c r="CA478" s="198"/>
      <c r="CB478" s="247"/>
      <c r="CC478" s="643"/>
      <c r="CD478" s="198">
        <v>1.2471871897244506</v>
      </c>
      <c r="CE478" s="85"/>
      <c r="CF478" s="247"/>
      <c r="CG478" s="818"/>
      <c r="CH478" s="781">
        <f t="shared" si="363"/>
        <v>0.48371671910344832</v>
      </c>
      <c r="CI478" s="198">
        <v>4.1429772122231245</v>
      </c>
      <c r="CJ478" s="247"/>
      <c r="CK478" s="247"/>
      <c r="CL478" s="643"/>
      <c r="CM478" s="198">
        <v>4.0939156399731136</v>
      </c>
      <c r="CN478" s="247"/>
      <c r="CO478" s="247"/>
      <c r="CP478" s="818"/>
      <c r="CQ478" s="154">
        <f t="shared" si="365"/>
        <v>1.5503812008232165</v>
      </c>
      <c r="CR478" s="87">
        <f t="shared" si="364"/>
        <v>1.4460406292721102</v>
      </c>
      <c r="CS478" s="141"/>
    </row>
    <row r="479" spans="1:97" ht="30" x14ac:dyDescent="0.25">
      <c r="A479" s="906" t="s">
        <v>2545</v>
      </c>
      <c r="B479" s="31" t="s">
        <v>1941</v>
      </c>
      <c r="C479" s="219" t="s">
        <v>599</v>
      </c>
      <c r="D479" s="219">
        <v>9</v>
      </c>
      <c r="E479" s="471">
        <v>1701672</v>
      </c>
      <c r="F479" s="472">
        <v>1</v>
      </c>
      <c r="G479" s="419">
        <v>384115121402501</v>
      </c>
      <c r="H479" s="419">
        <v>201701211010</v>
      </c>
      <c r="I479" s="419"/>
      <c r="J479" s="419"/>
      <c r="K479" s="926" t="s">
        <v>1690</v>
      </c>
      <c r="L479" s="413" t="s">
        <v>1716</v>
      </c>
      <c r="M479" s="219"/>
      <c r="N479" s="219"/>
      <c r="O479" s="219"/>
      <c r="P479" s="332">
        <v>42756</v>
      </c>
      <c r="Q479" s="326">
        <v>0.4236111111111111</v>
      </c>
      <c r="R479" s="219" t="s">
        <v>1828</v>
      </c>
      <c r="S479" s="240" t="s">
        <v>1828</v>
      </c>
      <c r="T479" s="240">
        <v>127.1</v>
      </c>
      <c r="U479" s="239">
        <v>150.4</v>
      </c>
      <c r="V479" s="240">
        <v>23.300000000000011</v>
      </c>
      <c r="W479" s="136">
        <v>98</v>
      </c>
      <c r="X479" s="136">
        <v>237.75510204081644</v>
      </c>
      <c r="Y479" s="643"/>
      <c r="Z479" s="240" t="s">
        <v>1828</v>
      </c>
      <c r="AA479" s="7">
        <v>128.5</v>
      </c>
      <c r="AB479" s="7">
        <v>152.60000000000002</v>
      </c>
      <c r="AC479" s="7">
        <v>24.100000000000023</v>
      </c>
      <c r="AD479" s="7">
        <v>104</v>
      </c>
      <c r="AE479" s="7">
        <v>231.73076923076945</v>
      </c>
      <c r="AF479" s="643"/>
      <c r="AG479" s="240" t="s">
        <v>1828</v>
      </c>
      <c r="AH479" s="138">
        <v>128.5</v>
      </c>
      <c r="AI479" s="600">
        <v>152.60000000000002</v>
      </c>
      <c r="AJ479" s="138">
        <v>24.100000000000023</v>
      </c>
      <c r="AK479" s="138">
        <v>104</v>
      </c>
      <c r="AL479" s="138">
        <v>231.73076923076945</v>
      </c>
      <c r="AM479" s="643"/>
      <c r="AN479" s="138">
        <v>233.73888016745181</v>
      </c>
      <c r="AO479" s="138">
        <v>3.4781501695685213</v>
      </c>
      <c r="AP479" s="138">
        <v>1.4880494708782535</v>
      </c>
      <c r="AQ479" s="535">
        <v>3</v>
      </c>
      <c r="AR479" s="643"/>
      <c r="AS479" s="535"/>
      <c r="AT479" s="86" t="s">
        <v>191</v>
      </c>
      <c r="AU479" s="86" t="s">
        <v>191</v>
      </c>
      <c r="AV479" s="86" t="s">
        <v>191</v>
      </c>
      <c r="AW479" s="161" t="str">
        <f t="shared" si="361"/>
        <v xml:space="preserve">  </v>
      </c>
      <c r="AX479" s="643"/>
      <c r="AY479" s="86" t="s">
        <v>191</v>
      </c>
      <c r="AZ479" s="86" t="s">
        <v>191</v>
      </c>
      <c r="BA479" s="86" t="s">
        <v>191</v>
      </c>
      <c r="BB479" s="161" t="str">
        <f t="shared" si="360"/>
        <v xml:space="preserve">  </v>
      </c>
      <c r="BC479" s="643"/>
      <c r="BD479" s="801" t="s">
        <v>191</v>
      </c>
      <c r="BE479" s="247" t="s">
        <v>1828</v>
      </c>
      <c r="BF479" s="198">
        <v>4.9268137923476045</v>
      </c>
      <c r="BG479" s="198"/>
      <c r="BH479" s="247"/>
      <c r="BI479" s="643"/>
      <c r="BJ479" s="247" t="s">
        <v>1828</v>
      </c>
      <c r="BK479" s="612">
        <v>5.4993511859895351E-2</v>
      </c>
      <c r="BL479" s="247"/>
      <c r="BM479" s="247"/>
      <c r="BN479" s="818"/>
      <c r="BO479" s="942"/>
      <c r="BP479" s="825">
        <f t="shared" si="362"/>
        <v>1.1162084498771201</v>
      </c>
      <c r="BQ479" s="154">
        <v>320.04814457153196</v>
      </c>
      <c r="BR479" s="614"/>
      <c r="BS479" s="154"/>
      <c r="BT479" s="818"/>
      <c r="BU479" s="154">
        <v>76.093079270578556</v>
      </c>
      <c r="BV479" s="247"/>
      <c r="BW479" s="247"/>
      <c r="BX479" s="643"/>
      <c r="BY479" s="198">
        <v>2.1493511709147937</v>
      </c>
      <c r="BZ479" s="85"/>
      <c r="CA479" s="198"/>
      <c r="CB479" s="247"/>
      <c r="CC479" s="643"/>
      <c r="CD479" s="198">
        <v>0.49807080018313993</v>
      </c>
      <c r="CE479" s="85"/>
      <c r="CF479" s="247"/>
      <c r="CG479" s="818"/>
      <c r="CH479" s="781">
        <f t="shared" si="363"/>
        <v>0.67157120182410734</v>
      </c>
      <c r="CI479" s="198">
        <v>3.1746573903607547</v>
      </c>
      <c r="CJ479" s="247"/>
      <c r="CK479" s="247"/>
      <c r="CL479" s="643"/>
      <c r="CM479" s="198">
        <v>0.7356657991124449</v>
      </c>
      <c r="CN479" s="247"/>
      <c r="CO479" s="247"/>
      <c r="CP479" s="818"/>
      <c r="CQ479" s="154">
        <f t="shared" si="365"/>
        <v>0.99193119666757101</v>
      </c>
      <c r="CR479" s="87">
        <f t="shared" si="364"/>
        <v>0.9667972516876322</v>
      </c>
      <c r="CS479" s="141"/>
    </row>
    <row r="480" spans="1:97" ht="30" x14ac:dyDescent="0.25">
      <c r="A480" s="906" t="s">
        <v>2546</v>
      </c>
      <c r="B480" s="31" t="s">
        <v>1942</v>
      </c>
      <c r="C480" s="219" t="s">
        <v>601</v>
      </c>
      <c r="D480" s="305">
        <v>2</v>
      </c>
      <c r="E480" s="471">
        <v>1700246</v>
      </c>
      <c r="F480" s="472">
        <v>4</v>
      </c>
      <c r="G480" s="419">
        <v>11452500</v>
      </c>
      <c r="H480" s="419">
        <v>201701211025</v>
      </c>
      <c r="I480" s="419"/>
      <c r="J480" s="419"/>
      <c r="K480" s="926" t="s">
        <v>1773</v>
      </c>
      <c r="L480" s="413" t="s">
        <v>1829</v>
      </c>
      <c r="M480" s="219"/>
      <c r="N480" s="219"/>
      <c r="O480" s="219"/>
      <c r="P480" s="332">
        <v>42756</v>
      </c>
      <c r="Q480" s="326">
        <v>0.43402777777777773</v>
      </c>
      <c r="R480" s="219" t="s">
        <v>1830</v>
      </c>
      <c r="S480" s="240" t="s">
        <v>1830</v>
      </c>
      <c r="T480" s="240">
        <v>127.1</v>
      </c>
      <c r="U480" s="239">
        <v>126.7</v>
      </c>
      <c r="V480" s="240">
        <v>-0.39999999999999147</v>
      </c>
      <c r="W480" s="136">
        <v>118</v>
      </c>
      <c r="X480" s="136">
        <v>-3.3898305084745042</v>
      </c>
      <c r="Y480" s="643"/>
      <c r="Z480" s="240" t="s">
        <v>1830</v>
      </c>
      <c r="AA480" s="7">
        <v>129</v>
      </c>
      <c r="AB480" s="7">
        <v>128.70000000000002</v>
      </c>
      <c r="AC480" s="7">
        <v>-0.29999999999998295</v>
      </c>
      <c r="AD480" s="7">
        <v>122</v>
      </c>
      <c r="AE480" s="7">
        <v>-2.4590163934424831</v>
      </c>
      <c r="AF480" s="643"/>
      <c r="AG480" s="240" t="s">
        <v>1830</v>
      </c>
      <c r="AH480" s="138">
        <v>128</v>
      </c>
      <c r="AI480" s="600">
        <v>127.90000000000002</v>
      </c>
      <c r="AJ480" s="138">
        <v>-9.9999999999980105E-2</v>
      </c>
      <c r="AK480" s="138">
        <v>134</v>
      </c>
      <c r="AL480" s="138">
        <v>-0.74626865671626941</v>
      </c>
      <c r="AM480" s="643"/>
      <c r="AN480" s="138">
        <v>-2.1983718528777523</v>
      </c>
      <c r="AO480" s="138">
        <v>1.3409162906059817</v>
      </c>
      <c r="AP480" s="138">
        <v>-60.995881513433289</v>
      </c>
      <c r="AQ480" s="535">
        <v>3</v>
      </c>
      <c r="AR480" s="643"/>
      <c r="AS480" s="535" t="s">
        <v>1880</v>
      </c>
      <c r="AT480" s="86" t="s">
        <v>191</v>
      </c>
      <c r="AU480" s="86" t="s">
        <v>191</v>
      </c>
      <c r="AV480" s="86" t="s">
        <v>191</v>
      </c>
      <c r="AW480" s="161" t="str">
        <f t="shared" ref="AW480:AW515" si="366">IF(AU480&lt;AW$7,"E, &lt;PRL",IF(AU480&gt;AW$7,"  ",))</f>
        <v xml:space="preserve">  </v>
      </c>
      <c r="AX480" s="643"/>
      <c r="AY480" s="86" t="s">
        <v>191</v>
      </c>
      <c r="AZ480" s="86" t="s">
        <v>191</v>
      </c>
      <c r="BA480" s="86" t="s">
        <v>191</v>
      </c>
      <c r="BB480" s="161" t="str">
        <f t="shared" si="360"/>
        <v xml:space="preserve">  </v>
      </c>
      <c r="BC480" s="643"/>
      <c r="BD480" s="801" t="s">
        <v>191</v>
      </c>
      <c r="BE480" s="247" t="s">
        <v>1830</v>
      </c>
      <c r="BF480" s="198">
        <v>9.5719509233273062E-2</v>
      </c>
      <c r="BG480" s="198"/>
      <c r="BH480" s="247"/>
      <c r="BI480" s="643"/>
      <c r="BJ480" s="247" t="s">
        <v>1830</v>
      </c>
      <c r="BK480" s="612">
        <v>1.2857625656479271E-3</v>
      </c>
      <c r="BL480" s="247"/>
      <c r="BM480" s="247"/>
      <c r="BN480" s="818"/>
      <c r="BO480" s="942"/>
      <c r="BP480" s="825">
        <f t="shared" ref="BP480:BP511" si="367">BK480/BF480*100</f>
        <v>1.3432607165948394</v>
      </c>
      <c r="BQ480" s="679" t="s">
        <v>1033</v>
      </c>
      <c r="BR480" s="614"/>
      <c r="BS480" s="615"/>
      <c r="BT480" s="818"/>
      <c r="BU480" s="10" t="s">
        <v>1033</v>
      </c>
      <c r="BV480" s="247"/>
      <c r="BW480" s="247"/>
      <c r="BX480" s="643"/>
      <c r="BY480" s="606">
        <v>8.0413511065028924</v>
      </c>
      <c r="BZ480" s="85" t="s">
        <v>1982</v>
      </c>
      <c r="CA480" s="141"/>
      <c r="CB480" s="198" t="s">
        <v>1032</v>
      </c>
      <c r="CC480" s="643"/>
      <c r="CD480" s="198">
        <v>6.5912713987728633E-2</v>
      </c>
      <c r="CE480" s="85"/>
      <c r="CF480" s="198" t="s">
        <v>1032</v>
      </c>
      <c r="CG480" s="818"/>
      <c r="CH480" s="781" t="e">
        <f t="shared" si="363"/>
        <v>#VALUE!</v>
      </c>
      <c r="CI480" s="187">
        <v>-3.0603697243077703E-3</v>
      </c>
      <c r="CJ480" s="613" t="s">
        <v>1985</v>
      </c>
      <c r="CK480" s="247" t="s">
        <v>88</v>
      </c>
      <c r="CL480" s="643"/>
      <c r="CM480" s="198">
        <v>-2.2838580032147539E-2</v>
      </c>
      <c r="CN480" s="247"/>
      <c r="CO480" s="247" t="s">
        <v>88</v>
      </c>
      <c r="CP480" s="818"/>
      <c r="CQ480" s="154" t="e">
        <f t="shared" si="365"/>
        <v>#VALUE!</v>
      </c>
      <c r="CR480" s="87" t="e">
        <f t="shared" si="364"/>
        <v>#VALUE!</v>
      </c>
      <c r="CS480" s="141"/>
    </row>
    <row r="481" spans="1:97" x14ac:dyDescent="0.25">
      <c r="A481" s="906" t="s">
        <v>2547</v>
      </c>
      <c r="B481" s="31" t="s">
        <v>1943</v>
      </c>
      <c r="C481" s="219" t="s">
        <v>599</v>
      </c>
      <c r="D481" s="219">
        <v>9</v>
      </c>
      <c r="E481" s="471">
        <v>1701641</v>
      </c>
      <c r="F481" s="472">
        <v>1</v>
      </c>
      <c r="G481" s="419">
        <v>11452500</v>
      </c>
      <c r="H481" s="419">
        <v>201701211140</v>
      </c>
      <c r="I481" s="419"/>
      <c r="J481" s="419"/>
      <c r="K481" s="926" t="s">
        <v>1773</v>
      </c>
      <c r="L481" s="413" t="s">
        <v>972</v>
      </c>
      <c r="M481" s="219"/>
      <c r="N481" s="219"/>
      <c r="O481" s="219"/>
      <c r="P481" s="332">
        <v>42756</v>
      </c>
      <c r="Q481" s="326">
        <v>0.4861111111111111</v>
      </c>
      <c r="R481" s="219" t="s">
        <v>1831</v>
      </c>
      <c r="S481" s="240" t="s">
        <v>1831</v>
      </c>
      <c r="T481" s="240">
        <v>128.30000000000001</v>
      </c>
      <c r="U481" s="239">
        <v>194.6</v>
      </c>
      <c r="V481" s="240">
        <v>66.299999999999983</v>
      </c>
      <c r="W481" s="136">
        <v>62</v>
      </c>
      <c r="X481" s="136">
        <v>1069.3548387096771</v>
      </c>
      <c r="Y481" s="643"/>
      <c r="Z481" s="240" t="s">
        <v>1831</v>
      </c>
      <c r="AA481" s="7">
        <v>127.4</v>
      </c>
      <c r="AB481" s="7">
        <v>175.8</v>
      </c>
      <c r="AC481" s="7">
        <v>48.400000000000006</v>
      </c>
      <c r="AD481" s="7">
        <v>46</v>
      </c>
      <c r="AE481" s="7">
        <v>1052.1739130434785</v>
      </c>
      <c r="AF481" s="643"/>
      <c r="AG481" s="240" t="s">
        <v>1831</v>
      </c>
      <c r="AH481" s="138">
        <v>128</v>
      </c>
      <c r="AI481" s="600">
        <v>182.2</v>
      </c>
      <c r="AJ481" s="138">
        <v>54.199999999999989</v>
      </c>
      <c r="AK481" s="138">
        <v>52</v>
      </c>
      <c r="AL481" s="138">
        <v>1042.3076923076922</v>
      </c>
      <c r="AM481" s="643"/>
      <c r="AN481" s="138">
        <v>1054.6121480202826</v>
      </c>
      <c r="AO481" s="138">
        <v>13.687431259158343</v>
      </c>
      <c r="AP481" s="138">
        <v>1.2978639858124508</v>
      </c>
      <c r="AQ481" s="535">
        <v>3</v>
      </c>
      <c r="AR481" s="643"/>
      <c r="AS481" s="535"/>
      <c r="AT481" s="86" t="s">
        <v>191</v>
      </c>
      <c r="AU481" s="86" t="s">
        <v>191</v>
      </c>
      <c r="AV481" s="86" t="s">
        <v>191</v>
      </c>
      <c r="AW481" s="161" t="str">
        <f t="shared" si="366"/>
        <v xml:space="preserve">  </v>
      </c>
      <c r="AX481" s="643"/>
      <c r="AY481" s="86" t="s">
        <v>191</v>
      </c>
      <c r="AZ481" s="86" t="s">
        <v>191</v>
      </c>
      <c r="BA481" s="86" t="s">
        <v>191</v>
      </c>
      <c r="BB481" s="161" t="str">
        <f t="shared" si="360"/>
        <v xml:space="preserve">  </v>
      </c>
      <c r="BC481" s="643"/>
      <c r="BD481" s="801" t="s">
        <v>191</v>
      </c>
      <c r="BE481" s="247" t="s">
        <v>1831</v>
      </c>
      <c r="BF481" s="198">
        <v>5.4329941196602221</v>
      </c>
      <c r="BG481" s="198"/>
      <c r="BH481" s="247"/>
      <c r="BI481" s="643"/>
      <c r="BJ481" s="247" t="s">
        <v>1831</v>
      </c>
      <c r="BK481" s="612">
        <v>2.3362061924691389E-2</v>
      </c>
      <c r="BL481" s="612">
        <v>1.3681091520660518E-3</v>
      </c>
      <c r="BM481" s="247"/>
      <c r="BN481" s="818"/>
      <c r="BO481" s="942"/>
      <c r="BP481" s="825">
        <f t="shared" si="367"/>
        <v>0.43000344580075578</v>
      </c>
      <c r="BQ481" s="154">
        <v>343.41859450241316</v>
      </c>
      <c r="BR481" s="614"/>
      <c r="BS481" s="615"/>
      <c r="BT481" s="818"/>
      <c r="BU481" s="154">
        <v>367.23633573403208</v>
      </c>
      <c r="BV481" s="247"/>
      <c r="BW481" s="247"/>
      <c r="BX481" s="643"/>
      <c r="BY481" s="198">
        <v>0.97746422918538978</v>
      </c>
      <c r="BZ481" s="85">
        <v>1.6867372375933831E-3</v>
      </c>
      <c r="CA481" s="198"/>
      <c r="CB481" s="247"/>
      <c r="CC481" s="643"/>
      <c r="CD481" s="198">
        <v>1.0284623628820189</v>
      </c>
      <c r="CE481" s="85">
        <v>1.7747409195547625E-3</v>
      </c>
      <c r="CF481" s="247"/>
      <c r="CG481" s="818"/>
      <c r="CH481" s="781">
        <f t="shared" si="363"/>
        <v>0.28462763660239754</v>
      </c>
      <c r="CI481" s="198">
        <v>3.2184700052683199</v>
      </c>
      <c r="CJ481" s="247"/>
      <c r="CK481" s="247"/>
      <c r="CL481" s="643"/>
      <c r="CM481" s="198">
        <v>3.3546360439527487</v>
      </c>
      <c r="CN481" s="247"/>
      <c r="CO481" s="247"/>
      <c r="CP481" s="818"/>
      <c r="CQ481" s="154">
        <f t="shared" si="365"/>
        <v>0.93718571352597624</v>
      </c>
      <c r="CR481" s="87">
        <f t="shared" si="364"/>
        <v>0.91348151517945564</v>
      </c>
      <c r="CS481" s="141"/>
    </row>
    <row r="482" spans="1:97" ht="30" x14ac:dyDescent="0.25">
      <c r="A482" s="906" t="s">
        <v>2548</v>
      </c>
      <c r="B482" s="31" t="s">
        <v>1944</v>
      </c>
      <c r="C482" s="219" t="s">
        <v>599</v>
      </c>
      <c r="D482" s="219">
        <v>9</v>
      </c>
      <c r="E482" s="471">
        <v>1701651</v>
      </c>
      <c r="F482" s="472">
        <v>1</v>
      </c>
      <c r="G482" s="419">
        <v>11452600</v>
      </c>
      <c r="H482" s="419">
        <v>201701211340</v>
      </c>
      <c r="I482" s="419"/>
      <c r="J482" s="419"/>
      <c r="K482" s="926" t="s">
        <v>1693</v>
      </c>
      <c r="L482" s="413" t="s">
        <v>1694</v>
      </c>
      <c r="M482" s="219"/>
      <c r="N482" s="219"/>
      <c r="O482" s="219"/>
      <c r="P482" s="332">
        <v>42756</v>
      </c>
      <c r="Q482" s="326">
        <v>0.56944444444444442</v>
      </c>
      <c r="R482" s="219" t="s">
        <v>1832</v>
      </c>
      <c r="S482" s="240" t="s">
        <v>1832</v>
      </c>
      <c r="T482" s="240">
        <v>128.30000000000001</v>
      </c>
      <c r="U482" s="239">
        <v>216.9</v>
      </c>
      <c r="V482" s="240">
        <v>88.6</v>
      </c>
      <c r="W482" s="136">
        <v>98</v>
      </c>
      <c r="X482" s="136">
        <v>904.08163265306109</v>
      </c>
      <c r="Y482" s="643"/>
      <c r="Z482" s="240" t="s">
        <v>1832</v>
      </c>
      <c r="AA482" s="7">
        <v>127.8</v>
      </c>
      <c r="AB482" s="7">
        <v>225.1</v>
      </c>
      <c r="AC482" s="7">
        <v>97.3</v>
      </c>
      <c r="AD482" s="7">
        <v>104</v>
      </c>
      <c r="AE482" s="7">
        <v>935.57692307692309</v>
      </c>
      <c r="AF482" s="643"/>
      <c r="AG482" s="240" t="s">
        <v>1832</v>
      </c>
      <c r="AH482" s="138">
        <v>128.4</v>
      </c>
      <c r="AI482" s="600">
        <v>210.60000000000002</v>
      </c>
      <c r="AJ482" s="138">
        <v>82.200000000000017</v>
      </c>
      <c r="AK482" s="138">
        <v>86</v>
      </c>
      <c r="AL482" s="138">
        <v>955.81395348837236</v>
      </c>
      <c r="AM482" s="643"/>
      <c r="AN482" s="138">
        <v>931.82416973945203</v>
      </c>
      <c r="AO482" s="138">
        <v>26.069534383276189</v>
      </c>
      <c r="AP482" s="138">
        <v>2.7976881508198601</v>
      </c>
      <c r="AQ482" s="535">
        <v>3</v>
      </c>
      <c r="AR482" s="643"/>
      <c r="AS482" s="535"/>
      <c r="AT482" s="86" t="s">
        <v>191</v>
      </c>
      <c r="AU482" s="86" t="s">
        <v>191</v>
      </c>
      <c r="AV482" s="86" t="s">
        <v>191</v>
      </c>
      <c r="AW482" s="161" t="str">
        <f t="shared" si="366"/>
        <v xml:space="preserve">  </v>
      </c>
      <c r="AX482" s="643"/>
      <c r="AY482" s="86" t="s">
        <v>191</v>
      </c>
      <c r="AZ482" s="86" t="s">
        <v>191</v>
      </c>
      <c r="BA482" s="86" t="s">
        <v>191</v>
      </c>
      <c r="BB482" s="161" t="str">
        <f t="shared" si="360"/>
        <v xml:space="preserve">  </v>
      </c>
      <c r="BC482" s="643"/>
      <c r="BD482" s="801" t="s">
        <v>191</v>
      </c>
      <c r="BE482" s="247" t="s">
        <v>1832</v>
      </c>
      <c r="BF482" s="198">
        <v>3.9950776245994684</v>
      </c>
      <c r="BG482" s="198"/>
      <c r="BH482" s="247"/>
      <c r="BI482" s="643"/>
      <c r="BJ482" s="247" t="s">
        <v>1832</v>
      </c>
      <c r="BK482" s="612">
        <v>2.5813846259331603E-2</v>
      </c>
      <c r="BL482" s="247"/>
      <c r="BM482" s="247"/>
      <c r="BN482" s="818"/>
      <c r="BO482" s="942"/>
      <c r="BP482" s="825">
        <f t="shared" si="367"/>
        <v>0.64614129398598619</v>
      </c>
      <c r="BQ482" s="154">
        <v>225.90084136157429</v>
      </c>
      <c r="BR482" s="614"/>
      <c r="BS482" s="615"/>
      <c r="BT482" s="818"/>
      <c r="BU482" s="154">
        <v>204.23280147587224</v>
      </c>
      <c r="BV482" s="247"/>
      <c r="BW482" s="247"/>
      <c r="BX482" s="643"/>
      <c r="BY482" s="198">
        <v>0.94433362413270039</v>
      </c>
      <c r="BZ482" s="85"/>
      <c r="CA482" s="198"/>
      <c r="CB482" s="247"/>
      <c r="CC482" s="643"/>
      <c r="CD482" s="198">
        <v>0.88349674642415144</v>
      </c>
      <c r="CE482" s="85"/>
      <c r="CF482" s="247"/>
      <c r="CG482" s="818"/>
      <c r="CH482" s="781">
        <f t="shared" si="363"/>
        <v>0.41803014917558928</v>
      </c>
      <c r="CI482" s="198">
        <v>3.5121031304910737</v>
      </c>
      <c r="CJ482" s="247"/>
      <c r="CK482" s="247"/>
      <c r="CL482" s="643"/>
      <c r="CM482" s="198">
        <v>3.3569171782135623</v>
      </c>
      <c r="CN482" s="247"/>
      <c r="CO482" s="247"/>
      <c r="CP482" s="818"/>
      <c r="CQ482" s="154">
        <f t="shared" si="365"/>
        <v>1.5547100707206494</v>
      </c>
      <c r="CR482" s="87">
        <f t="shared" si="364"/>
        <v>1.6436719047846697</v>
      </c>
      <c r="CS482" s="141"/>
    </row>
    <row r="483" spans="1:97" ht="30" x14ac:dyDescent="0.25">
      <c r="A483" s="906" t="s">
        <v>2549</v>
      </c>
      <c r="B483" s="31" t="s">
        <v>1945</v>
      </c>
      <c r="C483" s="219" t="s">
        <v>599</v>
      </c>
      <c r="D483" s="219">
        <v>9</v>
      </c>
      <c r="E483" s="471">
        <v>1701673</v>
      </c>
      <c r="F483" s="472">
        <v>1</v>
      </c>
      <c r="G483" s="419">
        <v>384115121402501</v>
      </c>
      <c r="H483" s="419">
        <v>201701231120</v>
      </c>
      <c r="I483" s="419"/>
      <c r="J483" s="419"/>
      <c r="K483" s="926" t="s">
        <v>1690</v>
      </c>
      <c r="L483" s="413" t="s">
        <v>1716</v>
      </c>
      <c r="M483" s="219"/>
      <c r="N483" s="219"/>
      <c r="O483" s="219"/>
      <c r="P483" s="332">
        <v>42758</v>
      </c>
      <c r="Q483" s="326">
        <v>0.47222222222222227</v>
      </c>
      <c r="R483" s="219" t="s">
        <v>1833</v>
      </c>
      <c r="S483" s="240" t="s">
        <v>1833</v>
      </c>
      <c r="T483" s="240">
        <v>127</v>
      </c>
      <c r="U483" s="239">
        <v>155.4</v>
      </c>
      <c r="V483" s="240">
        <v>28.400000000000006</v>
      </c>
      <c r="W483" s="136">
        <v>150</v>
      </c>
      <c r="X483" s="136">
        <v>189.33333333333337</v>
      </c>
      <c r="Y483" s="643"/>
      <c r="Z483" s="240" t="s">
        <v>1833</v>
      </c>
      <c r="AA483" s="7">
        <v>127.9</v>
      </c>
      <c r="AB483" s="7">
        <v>159</v>
      </c>
      <c r="AC483" s="7">
        <v>31.099999999999994</v>
      </c>
      <c r="AD483" s="7">
        <v>160</v>
      </c>
      <c r="AE483" s="7">
        <v>194.37499999999997</v>
      </c>
      <c r="AF483" s="643"/>
      <c r="AG483" s="240" t="s">
        <v>1833</v>
      </c>
      <c r="AH483" s="138">
        <v>127.5</v>
      </c>
      <c r="AI483" s="600">
        <v>154.5</v>
      </c>
      <c r="AJ483" s="138">
        <v>27</v>
      </c>
      <c r="AK483" s="138">
        <v>140</v>
      </c>
      <c r="AL483" s="138">
        <v>192.85714285714283</v>
      </c>
      <c r="AM483" s="643"/>
      <c r="AN483" s="138">
        <v>192.18849206349205</v>
      </c>
      <c r="AO483" s="138">
        <v>2.5864881803966617</v>
      </c>
      <c r="AP483" s="138">
        <v>1.3458080411714666</v>
      </c>
      <c r="AQ483" s="535">
        <v>3</v>
      </c>
      <c r="AR483" s="643"/>
      <c r="AS483" s="535"/>
      <c r="AT483" s="86" t="s">
        <v>191</v>
      </c>
      <c r="AU483" s="86" t="s">
        <v>191</v>
      </c>
      <c r="AV483" s="86" t="s">
        <v>191</v>
      </c>
      <c r="AW483" s="161" t="str">
        <f t="shared" si="366"/>
        <v xml:space="preserve">  </v>
      </c>
      <c r="AX483" s="643"/>
      <c r="AY483" s="86" t="s">
        <v>191</v>
      </c>
      <c r="AZ483" s="86" t="s">
        <v>191</v>
      </c>
      <c r="BA483" s="86" t="s">
        <v>191</v>
      </c>
      <c r="BB483" s="161" t="str">
        <f t="shared" si="360"/>
        <v xml:space="preserve">  </v>
      </c>
      <c r="BC483" s="643"/>
      <c r="BD483" s="801" t="s">
        <v>191</v>
      </c>
      <c r="BE483" s="247" t="s">
        <v>1833</v>
      </c>
      <c r="BF483" s="198">
        <v>4.5914373925040843</v>
      </c>
      <c r="BG483" s="198"/>
      <c r="BH483" s="247"/>
      <c r="BI483" s="643"/>
      <c r="BJ483" s="247" t="s">
        <v>1833</v>
      </c>
      <c r="BK483" s="612">
        <v>5.2798640735762778E-2</v>
      </c>
      <c r="BL483" s="247"/>
      <c r="BM483" s="247"/>
      <c r="BN483" s="818"/>
      <c r="BO483" s="942"/>
      <c r="BP483" s="825">
        <f t="shared" si="367"/>
        <v>1.1499370724723612</v>
      </c>
      <c r="BQ483" s="154">
        <v>293.75623592679426</v>
      </c>
      <c r="BR483" s="614"/>
      <c r="BS483" s="615"/>
      <c r="BT483" s="818"/>
      <c r="BU483" s="154">
        <v>55.617847335473058</v>
      </c>
      <c r="BV483" s="247"/>
      <c r="BW483" s="247"/>
      <c r="BX483" s="643"/>
      <c r="BY483" s="198">
        <v>1.9700765519546977</v>
      </c>
      <c r="BZ483" s="85"/>
      <c r="CA483" s="198"/>
      <c r="CB483" s="247"/>
      <c r="CC483" s="643"/>
      <c r="CD483" s="198">
        <v>0.38293362978619422</v>
      </c>
      <c r="CE483" s="85"/>
      <c r="CF483" s="247"/>
      <c r="CG483" s="818"/>
      <c r="CH483" s="781">
        <f t="shared" si="363"/>
        <v>0.67065012109075772</v>
      </c>
      <c r="CI483" s="198">
        <v>3.9671459389174792</v>
      </c>
      <c r="CJ483" s="247"/>
      <c r="CK483" s="247"/>
      <c r="CL483" s="643"/>
      <c r="CM483" s="198">
        <v>0.76509243107694247</v>
      </c>
      <c r="CN483" s="247"/>
      <c r="CO483" s="247"/>
      <c r="CP483" s="818"/>
      <c r="CQ483" s="154">
        <f t="shared" si="365"/>
        <v>1.3504890973297039</v>
      </c>
      <c r="CR483" s="87">
        <f t="shared" si="364"/>
        <v>1.3756239547749749</v>
      </c>
      <c r="CS483" s="141"/>
    </row>
    <row r="484" spans="1:97" ht="30" x14ac:dyDescent="0.25">
      <c r="A484" s="906" t="s">
        <v>2550</v>
      </c>
      <c r="B484" s="31" t="s">
        <v>1946</v>
      </c>
      <c r="C484" s="219" t="s">
        <v>599</v>
      </c>
      <c r="D484" s="219">
        <v>9</v>
      </c>
      <c r="E484" s="471">
        <v>1701661</v>
      </c>
      <c r="F484" s="472">
        <v>1</v>
      </c>
      <c r="G484" s="419">
        <v>11452800</v>
      </c>
      <c r="H484" s="419">
        <v>201701231230</v>
      </c>
      <c r="I484" s="419"/>
      <c r="J484" s="419"/>
      <c r="K484" s="926" t="s">
        <v>1690</v>
      </c>
      <c r="L484" s="413" t="s">
        <v>1696</v>
      </c>
      <c r="M484" s="219"/>
      <c r="N484" s="219"/>
      <c r="O484" s="219"/>
      <c r="P484" s="332">
        <v>42758</v>
      </c>
      <c r="Q484" s="326">
        <v>0.52083333333333337</v>
      </c>
      <c r="R484" s="219" t="s">
        <v>1834</v>
      </c>
      <c r="S484" s="240" t="s">
        <v>1834</v>
      </c>
      <c r="T484" s="240">
        <v>127.9</v>
      </c>
      <c r="U484" s="239">
        <v>183.29999999999998</v>
      </c>
      <c r="V484" s="240">
        <v>55.399999999999977</v>
      </c>
      <c r="W484" s="136">
        <v>76</v>
      </c>
      <c r="X484" s="136">
        <v>728.94736842105237</v>
      </c>
      <c r="Y484" s="643"/>
      <c r="Z484" s="240" t="s">
        <v>1834</v>
      </c>
      <c r="AA484" s="7">
        <v>127.2</v>
      </c>
      <c r="AB484" s="7">
        <v>178.4</v>
      </c>
      <c r="AC484" s="7">
        <v>51.2</v>
      </c>
      <c r="AD484" s="7">
        <v>72</v>
      </c>
      <c r="AE484" s="7">
        <v>711.1111111111112</v>
      </c>
      <c r="AF484" s="643"/>
      <c r="AG484" s="240" t="s">
        <v>1834</v>
      </c>
      <c r="AH484" s="138">
        <v>127.1</v>
      </c>
      <c r="AI484" s="600">
        <v>170.4</v>
      </c>
      <c r="AJ484" s="138">
        <v>43.300000000000011</v>
      </c>
      <c r="AK484" s="138">
        <v>62</v>
      </c>
      <c r="AL484" s="138">
        <v>698.38709677419376</v>
      </c>
      <c r="AM484" s="643"/>
      <c r="AN484" s="138">
        <v>712.81519210211911</v>
      </c>
      <c r="AO484" s="138">
        <v>15.351236751492808</v>
      </c>
      <c r="AP484" s="138">
        <v>2.1536068425002877</v>
      </c>
      <c r="AQ484" s="535">
        <v>3</v>
      </c>
      <c r="AR484" s="643"/>
      <c r="AS484" s="535"/>
      <c r="AT484" s="86" t="s">
        <v>191</v>
      </c>
      <c r="AU484" s="86" t="s">
        <v>191</v>
      </c>
      <c r="AV484" s="86" t="s">
        <v>191</v>
      </c>
      <c r="AW484" s="161" t="str">
        <f t="shared" si="366"/>
        <v xml:space="preserve">  </v>
      </c>
      <c r="AX484" s="643"/>
      <c r="AY484" s="86" t="s">
        <v>191</v>
      </c>
      <c r="AZ484" s="86" t="s">
        <v>191</v>
      </c>
      <c r="BA484" s="86" t="s">
        <v>191</v>
      </c>
      <c r="BB484" s="161" t="str">
        <f t="shared" ref="BB484:BB519" si="368">IF(AZ484&lt;BB$7,"E, &lt;PRL",IF(AZ484&gt;BB$7,"  ",))</f>
        <v xml:space="preserve">  </v>
      </c>
      <c r="BC484" s="643"/>
      <c r="BD484" s="801" t="s">
        <v>191</v>
      </c>
      <c r="BE484" s="247" t="s">
        <v>1834</v>
      </c>
      <c r="BF484" s="198">
        <v>6.5180810112118692</v>
      </c>
      <c r="BG484" s="198"/>
      <c r="BH484" s="247"/>
      <c r="BI484" s="643"/>
      <c r="BJ484" s="247" t="s">
        <v>1834</v>
      </c>
      <c r="BK484" s="612">
        <v>2.9265619147721068E-2</v>
      </c>
      <c r="BL484" s="247"/>
      <c r="BM484" s="247"/>
      <c r="BN484" s="818"/>
      <c r="BO484" s="942"/>
      <c r="BP484" s="825">
        <f t="shared" si="367"/>
        <v>0.44899133805457075</v>
      </c>
      <c r="BQ484" s="154">
        <v>265.47266816270223</v>
      </c>
      <c r="BR484" s="614"/>
      <c r="BS484" s="615"/>
      <c r="BT484" s="818"/>
      <c r="BU484" s="154">
        <v>193.51560284491705</v>
      </c>
      <c r="BV484" s="247"/>
      <c r="BW484" s="247"/>
      <c r="BX484" s="643"/>
      <c r="BY484" s="198">
        <v>1.0707025832837669</v>
      </c>
      <c r="BZ484" s="85"/>
      <c r="CA484" s="198"/>
      <c r="CB484" s="247"/>
      <c r="CC484" s="643"/>
      <c r="CD484" s="198">
        <v>0.76138850366845634</v>
      </c>
      <c r="CE484" s="85"/>
      <c r="CF484" s="247"/>
      <c r="CG484" s="818"/>
      <c r="CH484" s="781">
        <f t="shared" si="363"/>
        <v>0.40331932876327492</v>
      </c>
      <c r="CI484" s="198">
        <v>3.1805228081720469</v>
      </c>
      <c r="CJ484" s="247"/>
      <c r="CK484" s="247"/>
      <c r="CL484" s="643"/>
      <c r="CM484" s="198">
        <v>2.2212360902233819</v>
      </c>
      <c r="CN484" s="247"/>
      <c r="CO484" s="247"/>
      <c r="CP484" s="818"/>
      <c r="CQ484" s="154">
        <f t="shared" si="365"/>
        <v>1.1980603616123586</v>
      </c>
      <c r="CR484" s="87">
        <f t="shared" si="364"/>
        <v>1.147833072666226</v>
      </c>
      <c r="CS484" s="141"/>
    </row>
    <row r="485" spans="1:97" x14ac:dyDescent="0.25">
      <c r="A485" s="906" t="s">
        <v>2551</v>
      </c>
      <c r="B485" s="603" t="s">
        <v>1947</v>
      </c>
      <c r="C485" s="219" t="s">
        <v>599</v>
      </c>
      <c r="D485" s="219">
        <v>7</v>
      </c>
      <c r="E485" s="471">
        <v>1701642</v>
      </c>
      <c r="F485" s="472">
        <v>1</v>
      </c>
      <c r="G485" s="419">
        <v>11452500</v>
      </c>
      <c r="H485" s="419">
        <v>201701241100</v>
      </c>
      <c r="I485" s="419"/>
      <c r="J485" s="419"/>
      <c r="K485" s="926" t="s">
        <v>1773</v>
      </c>
      <c r="L485" s="413" t="s">
        <v>972</v>
      </c>
      <c r="M485" s="219"/>
      <c r="N485" s="219"/>
      <c r="O485" s="219"/>
      <c r="P485" s="332">
        <v>42759</v>
      </c>
      <c r="Q485" s="326">
        <v>0.45833333333333331</v>
      </c>
      <c r="R485" s="219" t="s">
        <v>1835</v>
      </c>
      <c r="S485" s="240" t="s">
        <v>1835</v>
      </c>
      <c r="T485" s="240">
        <v>125.7</v>
      </c>
      <c r="U485" s="239">
        <v>207.6</v>
      </c>
      <c r="V485" s="240">
        <v>81.899999999999991</v>
      </c>
      <c r="W485" s="136">
        <v>110</v>
      </c>
      <c r="X485" s="136">
        <v>744.5454545454545</v>
      </c>
      <c r="Y485" s="643"/>
      <c r="Z485" s="240" t="s">
        <v>1835</v>
      </c>
      <c r="AA485" s="7">
        <v>128.5</v>
      </c>
      <c r="AB485" s="7">
        <v>203.9</v>
      </c>
      <c r="AC485" s="7">
        <v>75.400000000000006</v>
      </c>
      <c r="AD485" s="7">
        <v>104</v>
      </c>
      <c r="AE485" s="7">
        <v>725.00000000000011</v>
      </c>
      <c r="AF485" s="643"/>
      <c r="AG485" s="240" t="s">
        <v>1835</v>
      </c>
      <c r="AH485" s="138">
        <v>127.7</v>
      </c>
      <c r="AI485" s="600">
        <v>212.9</v>
      </c>
      <c r="AJ485" s="138">
        <v>85.2</v>
      </c>
      <c r="AK485" s="138">
        <v>116</v>
      </c>
      <c r="AL485" s="138">
        <v>734.48275862068965</v>
      </c>
      <c r="AM485" s="643"/>
      <c r="AN485" s="138">
        <v>734.67607105538139</v>
      </c>
      <c r="AO485" s="138">
        <v>9.7741611210456707</v>
      </c>
      <c r="AP485" s="138">
        <v>1.3304041748637372</v>
      </c>
      <c r="AQ485" s="535">
        <v>3</v>
      </c>
      <c r="AR485" s="643"/>
      <c r="AS485" s="535"/>
      <c r="AT485" s="86" t="s">
        <v>191</v>
      </c>
      <c r="AU485" s="86" t="s">
        <v>191</v>
      </c>
      <c r="AV485" s="86" t="s">
        <v>191</v>
      </c>
      <c r="AW485" s="161" t="str">
        <f t="shared" si="366"/>
        <v xml:space="preserve">  </v>
      </c>
      <c r="AX485" s="643"/>
      <c r="AY485" s="86" t="s">
        <v>191</v>
      </c>
      <c r="AZ485" s="86" t="s">
        <v>191</v>
      </c>
      <c r="BA485" s="86" t="s">
        <v>191</v>
      </c>
      <c r="BB485" s="161" t="str">
        <f t="shared" si="368"/>
        <v xml:space="preserve">  </v>
      </c>
      <c r="BC485" s="643"/>
      <c r="BD485" s="801" t="s">
        <v>191</v>
      </c>
      <c r="BE485" s="247" t="s">
        <v>1835</v>
      </c>
      <c r="BF485" s="198">
        <v>1.7280407684533663</v>
      </c>
      <c r="BG485" s="198"/>
      <c r="BH485" s="247"/>
      <c r="BI485" s="643"/>
      <c r="BJ485" s="247" t="s">
        <v>1835</v>
      </c>
      <c r="BK485" s="612">
        <v>1.2139240755744584E-2</v>
      </c>
      <c r="BL485" s="247"/>
      <c r="BM485" s="247"/>
      <c r="BN485" s="818"/>
      <c r="BO485" s="942"/>
      <c r="BP485" s="825">
        <f t="shared" si="367"/>
        <v>0.70248578490480096</v>
      </c>
      <c r="BQ485" s="154">
        <v>216.2532771841897</v>
      </c>
      <c r="BR485" s="614"/>
      <c r="BS485" s="615"/>
      <c r="BT485" s="818"/>
      <c r="BU485" s="154">
        <v>161.01039455804667</v>
      </c>
      <c r="BV485" s="247"/>
      <c r="BW485" s="247"/>
      <c r="BX485" s="643"/>
      <c r="BY485" s="198">
        <v>1.0439417859083786</v>
      </c>
      <c r="BZ485" s="85"/>
      <c r="CA485" s="85"/>
      <c r="CB485" s="247"/>
      <c r="CC485" s="643"/>
      <c r="CD485" s="198">
        <v>0.75685779478357429</v>
      </c>
      <c r="CE485" s="141"/>
      <c r="CF485" s="247"/>
      <c r="CG485" s="818"/>
      <c r="CH485" s="781">
        <f t="shared" ref="CH485:CH516" si="369">BY485/BQ485*100</f>
        <v>0.48274033092188501</v>
      </c>
      <c r="CI485" s="198">
        <v>2.8376667631492238</v>
      </c>
      <c r="CJ485" s="247"/>
      <c r="CK485" s="247"/>
      <c r="CL485" s="643"/>
      <c r="CM485" s="198">
        <v>2.084217312244085</v>
      </c>
      <c r="CN485" s="247"/>
      <c r="CO485" s="247"/>
      <c r="CP485" s="818"/>
      <c r="CQ485" s="154">
        <f t="shared" si="365"/>
        <v>1.3121959584142135</v>
      </c>
      <c r="CR485" s="87">
        <f t="shared" ref="CR485:CR519" si="370">100*CM485/BU485</f>
        <v>1.2944613408128089</v>
      </c>
      <c r="CS485" s="141"/>
    </row>
    <row r="486" spans="1:97" ht="30" x14ac:dyDescent="0.25">
      <c r="A486" s="906" t="s">
        <v>2552</v>
      </c>
      <c r="B486" s="603" t="s">
        <v>1948</v>
      </c>
      <c r="C486" s="310" t="s">
        <v>600</v>
      </c>
      <c r="D486" s="310">
        <v>7</v>
      </c>
      <c r="E486" s="478">
        <v>1700247</v>
      </c>
      <c r="F486" s="597">
        <v>4</v>
      </c>
      <c r="G486" s="309">
        <v>11452500</v>
      </c>
      <c r="H486" s="309">
        <v>201701241101</v>
      </c>
      <c r="I486" s="309"/>
      <c r="J486" s="309"/>
      <c r="K486" s="908" t="s">
        <v>1773</v>
      </c>
      <c r="L486" s="469" t="s">
        <v>1836</v>
      </c>
      <c r="M486" s="310"/>
      <c r="N486" s="310"/>
      <c r="O486" s="310" t="s">
        <v>45</v>
      </c>
      <c r="P486" s="402">
        <v>42759</v>
      </c>
      <c r="Q486" s="327">
        <v>0.45902777777777781</v>
      </c>
      <c r="R486" s="310" t="s">
        <v>1837</v>
      </c>
      <c r="S486" s="371" t="s">
        <v>1837</v>
      </c>
      <c r="T486" s="240">
        <v>127.7</v>
      </c>
      <c r="U486" s="239">
        <v>221.4</v>
      </c>
      <c r="V486" s="240">
        <v>93.7</v>
      </c>
      <c r="W486" s="136">
        <v>110</v>
      </c>
      <c r="X486" s="136">
        <v>851.81818181818187</v>
      </c>
      <c r="Y486" s="643"/>
      <c r="Z486" s="371" t="s">
        <v>1837</v>
      </c>
      <c r="AA486" s="7">
        <v>128.6</v>
      </c>
      <c r="AB486" s="7">
        <v>216.5</v>
      </c>
      <c r="AC486" s="7">
        <v>87.9</v>
      </c>
      <c r="AD486" s="7">
        <v>106</v>
      </c>
      <c r="AE486" s="7">
        <v>829.24528301886801</v>
      </c>
      <c r="AF486" s="643"/>
      <c r="AG486" s="371" t="s">
        <v>1837</v>
      </c>
      <c r="AH486" s="317">
        <v>127.4</v>
      </c>
      <c r="AI486" s="601">
        <v>217.6</v>
      </c>
      <c r="AJ486" s="317">
        <v>90.199999999999989</v>
      </c>
      <c r="AK486" s="317">
        <v>106</v>
      </c>
      <c r="AL486" s="317">
        <v>850.94339622641496</v>
      </c>
      <c r="AM486" s="643"/>
      <c r="AN486" s="317">
        <v>844.00228702115498</v>
      </c>
      <c r="AO486" s="317">
        <v>12.787423032046968</v>
      </c>
      <c r="AP486" s="317">
        <v>1.5150934101350901</v>
      </c>
      <c r="AQ486" s="535">
        <v>3</v>
      </c>
      <c r="AR486" s="643"/>
      <c r="AS486" s="536"/>
      <c r="AT486" s="272" t="s">
        <v>191</v>
      </c>
      <c r="AU486" s="272" t="s">
        <v>191</v>
      </c>
      <c r="AV486" s="272" t="s">
        <v>191</v>
      </c>
      <c r="AW486" s="161" t="str">
        <f t="shared" si="366"/>
        <v xml:space="preserve">  </v>
      </c>
      <c r="AX486" s="643"/>
      <c r="AY486" s="272" t="s">
        <v>191</v>
      </c>
      <c r="AZ486" s="272" t="s">
        <v>191</v>
      </c>
      <c r="BA486" s="272" t="s">
        <v>191</v>
      </c>
      <c r="BB486" s="161" t="str">
        <f t="shared" si="368"/>
        <v xml:space="preserve">  </v>
      </c>
      <c r="BC486" s="643"/>
      <c r="BD486" s="802" t="s">
        <v>191</v>
      </c>
      <c r="BE486" s="195" t="s">
        <v>1837</v>
      </c>
      <c r="BF486" s="312">
        <v>1.6276148902504404</v>
      </c>
      <c r="BG486" s="312"/>
      <c r="BH486" s="195"/>
      <c r="BI486" s="643"/>
      <c r="BJ486" s="247" t="s">
        <v>1837</v>
      </c>
      <c r="BK486" s="612">
        <v>1.7468709341048633E-2</v>
      </c>
      <c r="BL486" s="247"/>
      <c r="BM486" s="247"/>
      <c r="BN486" s="818"/>
      <c r="BO486" s="942"/>
      <c r="BP486" s="825">
        <f t="shared" si="367"/>
        <v>1.0732704305968062</v>
      </c>
      <c r="BQ486" s="154">
        <v>534.34689053800469</v>
      </c>
      <c r="BR486" s="614"/>
      <c r="BS486" s="615"/>
      <c r="BT486" s="818"/>
      <c r="BU486" s="154">
        <v>455.16639675828219</v>
      </c>
      <c r="BV486" s="247"/>
      <c r="BW486" s="247"/>
      <c r="BX486" s="643"/>
      <c r="BY486" s="198">
        <v>0.89744004325832916</v>
      </c>
      <c r="BZ486" s="312"/>
      <c r="CA486" s="312"/>
      <c r="CB486" s="247"/>
      <c r="CC486" s="643"/>
      <c r="CD486" s="198">
        <v>0.74419792266421825</v>
      </c>
      <c r="CE486" s="195"/>
      <c r="CF486" s="247"/>
      <c r="CG486" s="818"/>
      <c r="CH486" s="781">
        <f t="shared" si="369"/>
        <v>0.16795083103314137</v>
      </c>
      <c r="CI486" s="198">
        <v>2.6803681620877366</v>
      </c>
      <c r="CJ486" s="247"/>
      <c r="CK486" s="247"/>
      <c r="CL486" s="643"/>
      <c r="CM486" s="198">
        <v>2.280841586984093</v>
      </c>
      <c r="CN486" s="247"/>
      <c r="CO486" s="247"/>
      <c r="CP486" s="818"/>
      <c r="CQ486" s="154">
        <f t="shared" si="365"/>
        <v>0.50161574990901892</v>
      </c>
      <c r="CR486" s="87">
        <f t="shared" si="370"/>
        <v>0.50110060919003707</v>
      </c>
      <c r="CS486" s="195"/>
    </row>
    <row r="487" spans="1:97" ht="30" x14ac:dyDescent="0.25">
      <c r="A487" s="906" t="s">
        <v>2553</v>
      </c>
      <c r="B487" s="31" t="s">
        <v>1949</v>
      </c>
      <c r="C487" s="219" t="s">
        <v>599</v>
      </c>
      <c r="D487" s="219">
        <v>9</v>
      </c>
      <c r="E487" s="471">
        <v>1701652</v>
      </c>
      <c r="F487" s="472">
        <v>1</v>
      </c>
      <c r="G487" s="419">
        <v>11452600</v>
      </c>
      <c r="H487" s="419">
        <v>201701241310</v>
      </c>
      <c r="I487" s="419"/>
      <c r="J487" s="419"/>
      <c r="K487" s="926" t="s">
        <v>1693</v>
      </c>
      <c r="L487" s="413" t="s">
        <v>1694</v>
      </c>
      <c r="M487" s="219"/>
      <c r="N487" s="219"/>
      <c r="O487" s="219"/>
      <c r="P487" s="332">
        <v>42759</v>
      </c>
      <c r="Q487" s="326">
        <v>0.54861111111111105</v>
      </c>
      <c r="R487" s="219" t="s">
        <v>1838</v>
      </c>
      <c r="S487" s="240" t="s">
        <v>1838</v>
      </c>
      <c r="T487" s="240">
        <v>128.30000000000001</v>
      </c>
      <c r="U487" s="239">
        <v>207.1</v>
      </c>
      <c r="V487" s="240">
        <v>78.799999999999983</v>
      </c>
      <c r="W487" s="136">
        <v>112</v>
      </c>
      <c r="X487" s="136">
        <v>703.57142857142844</v>
      </c>
      <c r="Y487" s="643"/>
      <c r="Z487" s="240" t="s">
        <v>1838</v>
      </c>
      <c r="AA487" s="7">
        <v>127.7</v>
      </c>
      <c r="AB487" s="7">
        <v>205.2</v>
      </c>
      <c r="AC487" s="7">
        <v>77.499999999999986</v>
      </c>
      <c r="AD487" s="7">
        <v>108</v>
      </c>
      <c r="AE487" s="7">
        <v>717.5925925925925</v>
      </c>
      <c r="AF487" s="643"/>
      <c r="AG487" s="240" t="s">
        <v>1838</v>
      </c>
      <c r="AH487" s="138">
        <v>126.9</v>
      </c>
      <c r="AI487" s="600">
        <v>203.9</v>
      </c>
      <c r="AJ487" s="138">
        <v>77</v>
      </c>
      <c r="AK487" s="138">
        <v>110</v>
      </c>
      <c r="AL487" s="138">
        <v>700</v>
      </c>
      <c r="AM487" s="643"/>
      <c r="AN487" s="138">
        <v>707.05467372134035</v>
      </c>
      <c r="AO487" s="138">
        <v>9.2991707217914605</v>
      </c>
      <c r="AP487" s="138">
        <v>1.3151982537430178</v>
      </c>
      <c r="AQ487" s="535">
        <v>3</v>
      </c>
      <c r="AR487" s="643"/>
      <c r="AS487" s="535"/>
      <c r="AT487" s="86" t="s">
        <v>191</v>
      </c>
      <c r="AU487" s="86" t="s">
        <v>191</v>
      </c>
      <c r="AV487" s="86" t="s">
        <v>191</v>
      </c>
      <c r="AW487" s="161" t="str">
        <f t="shared" si="366"/>
        <v xml:space="preserve">  </v>
      </c>
      <c r="AX487" s="643"/>
      <c r="AY487" s="86" t="s">
        <v>191</v>
      </c>
      <c r="AZ487" s="86" t="s">
        <v>191</v>
      </c>
      <c r="BA487" s="86" t="s">
        <v>191</v>
      </c>
      <c r="BB487" s="161" t="str">
        <f t="shared" si="368"/>
        <v xml:space="preserve">  </v>
      </c>
      <c r="BC487" s="643"/>
      <c r="BD487" s="801" t="s">
        <v>191</v>
      </c>
      <c r="BE487" s="247" t="s">
        <v>1838</v>
      </c>
      <c r="BF487" s="198">
        <v>1.6353959599654655</v>
      </c>
      <c r="BG487" s="198"/>
      <c r="BH487" s="247"/>
      <c r="BI487" s="643"/>
      <c r="BJ487" s="247" t="s">
        <v>1838</v>
      </c>
      <c r="BK487" s="612">
        <v>1.6842616709857476E-2</v>
      </c>
      <c r="BL487" s="247"/>
      <c r="BM487" s="247"/>
      <c r="BN487" s="818"/>
      <c r="BO487" s="942"/>
      <c r="BP487" s="825">
        <f t="shared" si="367"/>
        <v>1.0298800487567024</v>
      </c>
      <c r="BQ487" s="154">
        <v>255.15787322678469</v>
      </c>
      <c r="BR487" s="614"/>
      <c r="BS487" s="615"/>
      <c r="BT487" s="818"/>
      <c r="BU487" s="154">
        <v>179.52178937741633</v>
      </c>
      <c r="BV487" s="247"/>
      <c r="BW487" s="247"/>
      <c r="BX487" s="643"/>
      <c r="BY487" s="198">
        <v>0.84610156221241317</v>
      </c>
      <c r="BZ487" s="85"/>
      <c r="CA487" s="85"/>
      <c r="CB487" s="247"/>
      <c r="CC487" s="643"/>
      <c r="CD487" s="198">
        <v>0.60715621362464822</v>
      </c>
      <c r="CE487" s="141"/>
      <c r="CF487" s="247"/>
      <c r="CG487" s="818"/>
      <c r="CH487" s="781">
        <f t="shared" si="369"/>
        <v>0.33159923756708726</v>
      </c>
      <c r="CI487" s="198">
        <v>3.5108137529937626</v>
      </c>
      <c r="CJ487" s="247"/>
      <c r="CK487" s="247"/>
      <c r="CL487" s="643"/>
      <c r="CM487" s="198">
        <v>2.457569627095634</v>
      </c>
      <c r="CN487" s="247"/>
      <c r="CO487" s="247"/>
      <c r="CP487" s="818"/>
      <c r="CQ487" s="154">
        <f t="shared" ref="CQ487:CQ519" si="371">CI487/BQ487*100</f>
        <v>1.3759378492206455</v>
      </c>
      <c r="CR487" s="87">
        <f t="shared" si="370"/>
        <v>1.3689533931332316</v>
      </c>
      <c r="CS487" s="141"/>
    </row>
    <row r="488" spans="1:97" ht="30" x14ac:dyDescent="0.25">
      <c r="A488" s="906" t="s">
        <v>2554</v>
      </c>
      <c r="B488" s="31" t="s">
        <v>1950</v>
      </c>
      <c r="C488" s="219" t="s">
        <v>599</v>
      </c>
      <c r="D488" s="219">
        <v>9</v>
      </c>
      <c r="E488" s="471">
        <v>1702012</v>
      </c>
      <c r="F488" s="472">
        <v>1</v>
      </c>
      <c r="G488" s="419">
        <v>384115121402501</v>
      </c>
      <c r="H488" s="419">
        <v>201601261100</v>
      </c>
      <c r="I488" s="419"/>
      <c r="J488" s="419"/>
      <c r="K488" s="926" t="s">
        <v>1690</v>
      </c>
      <c r="L488" s="413" t="s">
        <v>1716</v>
      </c>
      <c r="M488" s="219"/>
      <c r="N488" s="219"/>
      <c r="O488" s="219"/>
      <c r="P488" s="332">
        <v>42761</v>
      </c>
      <c r="Q488" s="326">
        <v>0.45833333333333331</v>
      </c>
      <c r="R488" s="219" t="s">
        <v>1839</v>
      </c>
      <c r="S488" s="240" t="s">
        <v>1839</v>
      </c>
      <c r="T488" s="240">
        <v>127.4</v>
      </c>
      <c r="U488" s="239">
        <v>143.30000000000001</v>
      </c>
      <c r="V488" s="240">
        <v>15.900000000000006</v>
      </c>
      <c r="W488" s="136">
        <v>218</v>
      </c>
      <c r="X488" s="136">
        <v>72.935779816513786</v>
      </c>
      <c r="Y488" s="643"/>
      <c r="Z488" s="240" t="s">
        <v>1839</v>
      </c>
      <c r="AA488" s="7">
        <v>127.6</v>
      </c>
      <c r="AB488" s="7">
        <v>143.30000000000001</v>
      </c>
      <c r="AC488" s="7">
        <v>15.700000000000017</v>
      </c>
      <c r="AD488" s="7">
        <v>212</v>
      </c>
      <c r="AE488" s="7">
        <v>74.056603773584982</v>
      </c>
      <c r="AF488" s="643"/>
      <c r="AG488" s="240" t="s">
        <v>1839</v>
      </c>
      <c r="AH488" s="138">
        <v>130.69999999999999</v>
      </c>
      <c r="AI488" s="600">
        <v>147.29999999999998</v>
      </c>
      <c r="AJ488" s="138">
        <v>16.599999999999994</v>
      </c>
      <c r="AK488" s="138">
        <v>226</v>
      </c>
      <c r="AL488" s="138">
        <v>73.451327433628293</v>
      </c>
      <c r="AM488" s="643"/>
      <c r="AN488" s="138">
        <v>73.48123700790903</v>
      </c>
      <c r="AO488" s="138">
        <v>0.56101026965771661</v>
      </c>
      <c r="AP488" s="138">
        <v>0.76347417722068722</v>
      </c>
      <c r="AQ488" s="535">
        <v>3</v>
      </c>
      <c r="AR488" s="643"/>
      <c r="AS488" s="535"/>
      <c r="AT488" s="86" t="s">
        <v>191</v>
      </c>
      <c r="AU488" s="86" t="s">
        <v>191</v>
      </c>
      <c r="AV488" s="86" t="s">
        <v>191</v>
      </c>
      <c r="AW488" s="161" t="str">
        <f t="shared" si="366"/>
        <v xml:space="preserve">  </v>
      </c>
      <c r="AX488" s="643"/>
      <c r="AY488" s="86" t="s">
        <v>191</v>
      </c>
      <c r="AZ488" s="86" t="s">
        <v>191</v>
      </c>
      <c r="BA488" s="86" t="s">
        <v>191</v>
      </c>
      <c r="BB488" s="161" t="str">
        <f t="shared" si="368"/>
        <v xml:space="preserve">  </v>
      </c>
      <c r="BC488" s="643"/>
      <c r="BD488" s="801" t="s">
        <v>191</v>
      </c>
      <c r="BE488" s="247" t="s">
        <v>1839</v>
      </c>
      <c r="BF488" s="198">
        <v>3.4970820752741494</v>
      </c>
      <c r="BG488" s="198"/>
      <c r="BH488" s="247"/>
      <c r="BI488" s="643"/>
      <c r="BJ488" s="247" t="s">
        <v>1839</v>
      </c>
      <c r="BK488" s="612">
        <v>6.2912304859133905E-2</v>
      </c>
      <c r="BL488" s="247"/>
      <c r="BM488" s="247"/>
      <c r="BN488" s="818"/>
      <c r="BO488" s="942"/>
      <c r="BP488" s="825">
        <f t="shared" si="367"/>
        <v>1.7989942330479038</v>
      </c>
      <c r="BQ488" s="154">
        <v>304.41184544720306</v>
      </c>
      <c r="BR488" s="614"/>
      <c r="BS488" s="615"/>
      <c r="BT488" s="818"/>
      <c r="BU488" s="154">
        <v>22.202515333075826</v>
      </c>
      <c r="BV488" s="247"/>
      <c r="BW488" s="247"/>
      <c r="BX488" s="643"/>
      <c r="BY488" s="198">
        <v>2.4917466722603248</v>
      </c>
      <c r="BZ488" s="85"/>
      <c r="CA488" s="85"/>
      <c r="CB488" s="247"/>
      <c r="CC488" s="643"/>
      <c r="CD488" s="198">
        <v>0.18453029601173185</v>
      </c>
      <c r="CE488" s="141"/>
      <c r="CF488" s="247"/>
      <c r="CG488" s="818"/>
      <c r="CH488" s="781">
        <f t="shared" si="369"/>
        <v>0.81854458344082126</v>
      </c>
      <c r="CI488" s="198">
        <v>4.2402713047637794</v>
      </c>
      <c r="CJ488" s="247"/>
      <c r="CK488" s="247"/>
      <c r="CL488" s="643"/>
      <c r="CM488" s="198">
        <v>0.31145355601362262</v>
      </c>
      <c r="CN488" s="247"/>
      <c r="CO488" s="247"/>
      <c r="CP488" s="818"/>
      <c r="CQ488" s="154">
        <f t="shared" si="371"/>
        <v>1.3929389963568972</v>
      </c>
      <c r="CR488" s="87">
        <f t="shared" si="370"/>
        <v>1.4027850058485936</v>
      </c>
      <c r="CS488" s="141"/>
    </row>
    <row r="489" spans="1:97" ht="30" x14ac:dyDescent="0.25">
      <c r="A489" s="906" t="s">
        <v>2555</v>
      </c>
      <c r="B489" s="603" t="s">
        <v>1951</v>
      </c>
      <c r="C489" s="219" t="s">
        <v>599</v>
      </c>
      <c r="D489" s="219">
        <v>7</v>
      </c>
      <c r="E489" s="471">
        <v>1702011</v>
      </c>
      <c r="F489" s="472">
        <v>1</v>
      </c>
      <c r="G489" s="419">
        <v>11452800</v>
      </c>
      <c r="H489" s="419">
        <v>201701261200</v>
      </c>
      <c r="I489" s="419"/>
      <c r="J489" s="419"/>
      <c r="K489" s="926" t="s">
        <v>1690</v>
      </c>
      <c r="L489" s="413" t="s">
        <v>1696</v>
      </c>
      <c r="M489" s="219"/>
      <c r="N489" s="219"/>
      <c r="O489" s="219"/>
      <c r="P489" s="332">
        <v>42761</v>
      </c>
      <c r="Q489" s="326">
        <v>0.5</v>
      </c>
      <c r="R489" s="219" t="s">
        <v>1840</v>
      </c>
      <c r="S489" s="240" t="s">
        <v>1840</v>
      </c>
      <c r="T489" s="240">
        <v>129.4</v>
      </c>
      <c r="U489" s="239">
        <v>145.9</v>
      </c>
      <c r="V489" s="240">
        <v>16.5</v>
      </c>
      <c r="W489" s="136">
        <v>240</v>
      </c>
      <c r="X489" s="136">
        <v>68.75</v>
      </c>
      <c r="Y489" s="643"/>
      <c r="Z489" s="240" t="s">
        <v>1840</v>
      </c>
      <c r="AA489" s="7">
        <v>127.6</v>
      </c>
      <c r="AB489" s="7">
        <v>143.5</v>
      </c>
      <c r="AC489" s="7">
        <v>15.900000000000006</v>
      </c>
      <c r="AD489" s="7">
        <v>228</v>
      </c>
      <c r="AE489" s="7">
        <v>69.736842105263179</v>
      </c>
      <c r="AF489" s="643"/>
      <c r="AG489" s="240" t="s">
        <v>1840</v>
      </c>
      <c r="AH489" s="138">
        <v>127.1</v>
      </c>
      <c r="AI489" s="600">
        <v>143.4</v>
      </c>
      <c r="AJ489" s="138">
        <v>16.300000000000011</v>
      </c>
      <c r="AK489" s="138">
        <v>230</v>
      </c>
      <c r="AL489" s="138">
        <v>70.869565217391354</v>
      </c>
      <c r="AM489" s="643"/>
      <c r="AN489" s="138">
        <v>69.785469107551521</v>
      </c>
      <c r="AO489" s="138">
        <v>1.0606189781007489</v>
      </c>
      <c r="AP489" s="138">
        <v>1.5198278261426472</v>
      </c>
      <c r="AQ489" s="535">
        <v>3</v>
      </c>
      <c r="AR489" s="643"/>
      <c r="AS489" s="535"/>
      <c r="AT489" s="86" t="s">
        <v>191</v>
      </c>
      <c r="AU489" s="86" t="s">
        <v>191</v>
      </c>
      <c r="AV489" s="86" t="s">
        <v>191</v>
      </c>
      <c r="AW489" s="161" t="str">
        <f t="shared" si="366"/>
        <v xml:space="preserve">  </v>
      </c>
      <c r="AX489" s="643"/>
      <c r="AY489" s="86" t="s">
        <v>191</v>
      </c>
      <c r="AZ489" s="86" t="s">
        <v>191</v>
      </c>
      <c r="BA489" s="86" t="s">
        <v>191</v>
      </c>
      <c r="BB489" s="161" t="str">
        <f t="shared" si="368"/>
        <v xml:space="preserve">  </v>
      </c>
      <c r="BC489" s="643"/>
      <c r="BD489" s="801" t="s">
        <v>191</v>
      </c>
      <c r="BE489" s="247" t="s">
        <v>1840</v>
      </c>
      <c r="BF489" s="198">
        <v>1.4771172954957437</v>
      </c>
      <c r="BG489" s="198"/>
      <c r="BH489" s="247"/>
      <c r="BI489" s="643"/>
      <c r="BJ489" s="247" t="s">
        <v>1840</v>
      </c>
      <c r="BK489" s="612">
        <v>1.9226976417501686E-2</v>
      </c>
      <c r="BL489" s="247"/>
      <c r="BM489" s="247"/>
      <c r="BN489" s="818"/>
      <c r="BO489" s="942"/>
      <c r="BP489" s="825">
        <f t="shared" si="367"/>
        <v>1.3016553577790726</v>
      </c>
      <c r="BQ489" s="154">
        <v>245.52089736653204</v>
      </c>
      <c r="BR489" s="614"/>
      <c r="BS489" s="615"/>
      <c r="BT489" s="818"/>
      <c r="BU489" s="154">
        <v>16.879561693949078</v>
      </c>
      <c r="BV489" s="247"/>
      <c r="BW489" s="247"/>
      <c r="BX489" s="643"/>
      <c r="BY489" s="198">
        <v>1.1316237691754945</v>
      </c>
      <c r="BZ489" s="85"/>
      <c r="CA489" s="85"/>
      <c r="CB489" s="247"/>
      <c r="CC489" s="643"/>
      <c r="CD489" s="198">
        <v>7.8915868113554208E-2</v>
      </c>
      <c r="CE489" s="141"/>
      <c r="CF489" s="247" t="s">
        <v>1032</v>
      </c>
      <c r="CG489" s="818"/>
      <c r="CH489" s="781">
        <f t="shared" si="369"/>
        <v>0.46090731229534471</v>
      </c>
      <c r="CI489" s="198">
        <v>3.3169651408652698</v>
      </c>
      <c r="CJ489" s="247"/>
      <c r="CK489" s="247"/>
      <c r="CL489" s="643"/>
      <c r="CM489" s="198">
        <v>0.23507187737436494</v>
      </c>
      <c r="CN489" s="247"/>
      <c r="CO489" s="247"/>
      <c r="CP489" s="818"/>
      <c r="CQ489" s="154">
        <f t="shared" si="371"/>
        <v>1.3509909651044714</v>
      </c>
      <c r="CR489" s="87">
        <f t="shared" si="370"/>
        <v>1.3926420699574955</v>
      </c>
      <c r="CS489" s="141"/>
    </row>
    <row r="490" spans="1:97" ht="30" x14ac:dyDescent="0.25">
      <c r="A490" s="906" t="s">
        <v>2556</v>
      </c>
      <c r="B490" s="603" t="s">
        <v>1952</v>
      </c>
      <c r="C490" s="310" t="s">
        <v>600</v>
      </c>
      <c r="D490" s="310">
        <v>7</v>
      </c>
      <c r="E490" s="478">
        <v>1700258</v>
      </c>
      <c r="F490" s="597">
        <v>4</v>
      </c>
      <c r="G490" s="309">
        <v>11452800</v>
      </c>
      <c r="H490" s="309">
        <v>201701261201</v>
      </c>
      <c r="I490" s="309"/>
      <c r="J490" s="309"/>
      <c r="K490" s="908" t="s">
        <v>1690</v>
      </c>
      <c r="L490" s="469" t="s">
        <v>1841</v>
      </c>
      <c r="M490" s="310"/>
      <c r="N490" s="310"/>
      <c r="O490" s="310" t="s">
        <v>45</v>
      </c>
      <c r="P490" s="402">
        <v>42761</v>
      </c>
      <c r="Q490" s="327">
        <v>0.50069444444444444</v>
      </c>
      <c r="R490" s="310" t="s">
        <v>1842</v>
      </c>
      <c r="S490" s="371" t="s">
        <v>1842</v>
      </c>
      <c r="T490" s="240">
        <v>128.6</v>
      </c>
      <c r="U490" s="239">
        <v>145.5</v>
      </c>
      <c r="V490" s="240">
        <v>16.900000000000006</v>
      </c>
      <c r="W490" s="136">
        <v>236</v>
      </c>
      <c r="X490" s="136">
        <v>71.610169491525454</v>
      </c>
      <c r="Y490" s="643"/>
      <c r="Z490" s="371" t="s">
        <v>1842</v>
      </c>
      <c r="AA490" s="7">
        <v>126.2</v>
      </c>
      <c r="AB490" s="7">
        <v>142.6</v>
      </c>
      <c r="AC490" s="7">
        <v>16.399999999999991</v>
      </c>
      <c r="AD490" s="7">
        <v>230</v>
      </c>
      <c r="AE490" s="7">
        <v>71.304347826086911</v>
      </c>
      <c r="AF490" s="643"/>
      <c r="AG490" s="371" t="s">
        <v>1842</v>
      </c>
      <c r="AH490" s="317">
        <v>127</v>
      </c>
      <c r="AI490" s="601">
        <v>143.30000000000001</v>
      </c>
      <c r="AJ490" s="317">
        <v>16.300000000000011</v>
      </c>
      <c r="AK490" s="317">
        <v>230</v>
      </c>
      <c r="AL490" s="317">
        <v>70.869565217391354</v>
      </c>
      <c r="AM490" s="643"/>
      <c r="AN490" s="317">
        <v>71.261360845001249</v>
      </c>
      <c r="AO490" s="317">
        <v>0.37216875624314444</v>
      </c>
      <c r="AP490" s="317">
        <v>0.52225883961525676</v>
      </c>
      <c r="AQ490" s="535">
        <v>3</v>
      </c>
      <c r="AR490" s="643"/>
      <c r="AS490" s="536"/>
      <c r="AT490" s="272" t="s">
        <v>191</v>
      </c>
      <c r="AU490" s="272" t="s">
        <v>191</v>
      </c>
      <c r="AV490" s="272" t="s">
        <v>191</v>
      </c>
      <c r="AW490" s="161" t="str">
        <f t="shared" si="366"/>
        <v xml:space="preserve">  </v>
      </c>
      <c r="AX490" s="643"/>
      <c r="AY490" s="272" t="s">
        <v>191</v>
      </c>
      <c r="AZ490" s="272" t="s">
        <v>191</v>
      </c>
      <c r="BA490" s="272" t="s">
        <v>191</v>
      </c>
      <c r="BB490" s="161" t="str">
        <f t="shared" si="368"/>
        <v xml:space="preserve">  </v>
      </c>
      <c r="BC490" s="643"/>
      <c r="BD490" s="802" t="s">
        <v>191</v>
      </c>
      <c r="BE490" s="195" t="s">
        <v>1842</v>
      </c>
      <c r="BF490" s="312">
        <v>1.5035686970754936</v>
      </c>
      <c r="BG490" s="312"/>
      <c r="BH490" s="195"/>
      <c r="BI490" s="643"/>
      <c r="BJ490" s="247" t="s">
        <v>1842</v>
      </c>
      <c r="BK490" s="612">
        <v>2.0633309157064877E-2</v>
      </c>
      <c r="BL490" s="247"/>
      <c r="BM490" s="247"/>
      <c r="BN490" s="818"/>
      <c r="BO490" s="942"/>
      <c r="BP490" s="825">
        <f t="shared" si="367"/>
        <v>1.3722890877681586</v>
      </c>
      <c r="BQ490" s="154">
        <v>183.28908719565356</v>
      </c>
      <c r="BR490" s="614"/>
      <c r="BS490" s="615"/>
      <c r="BT490" s="818"/>
      <c r="BU490" s="154">
        <v>13.125362600027739</v>
      </c>
      <c r="BV490" s="247"/>
      <c r="BW490" s="247"/>
      <c r="BX490" s="643"/>
      <c r="BY490" s="198">
        <v>1.4270454874833005</v>
      </c>
      <c r="BZ490" s="312"/>
      <c r="CA490" s="312"/>
      <c r="CB490" s="247"/>
      <c r="CC490" s="643"/>
      <c r="CD490" s="198">
        <v>0.10175454780315707</v>
      </c>
      <c r="CE490" s="195"/>
      <c r="CF490" s="247"/>
      <c r="CG490" s="818"/>
      <c r="CH490" s="781">
        <f t="shared" si="369"/>
        <v>0.77857635133508418</v>
      </c>
      <c r="CI490" s="198">
        <v>3.1917966449835617</v>
      </c>
      <c r="CJ490" s="247"/>
      <c r="CK490" s="247"/>
      <c r="CL490" s="643"/>
      <c r="CM490" s="198">
        <v>0.22620124049231347</v>
      </c>
      <c r="CN490" s="247"/>
      <c r="CO490" s="247"/>
      <c r="CP490" s="818"/>
      <c r="CQ490" s="154">
        <f t="shared" si="371"/>
        <v>1.7414002621860678</v>
      </c>
      <c r="CR490" s="87">
        <f t="shared" si="370"/>
        <v>1.723390411262508</v>
      </c>
      <c r="CS490" s="195"/>
    </row>
    <row r="491" spans="1:97" ht="30" x14ac:dyDescent="0.25">
      <c r="A491" s="906" t="s">
        <v>2557</v>
      </c>
      <c r="B491" s="31" t="s">
        <v>1953</v>
      </c>
      <c r="C491" s="219" t="s">
        <v>599</v>
      </c>
      <c r="D491" s="219">
        <v>9</v>
      </c>
      <c r="E491" s="471">
        <v>1702292</v>
      </c>
      <c r="F491" s="472">
        <v>1</v>
      </c>
      <c r="G491" s="419">
        <v>384115121402501</v>
      </c>
      <c r="H491" s="419">
        <v>201702011230</v>
      </c>
      <c r="I491" s="419"/>
      <c r="J491" s="419"/>
      <c r="K491" s="926" t="s">
        <v>1690</v>
      </c>
      <c r="L491" s="413" t="s">
        <v>1716</v>
      </c>
      <c r="M491" s="219"/>
      <c r="N491" s="219"/>
      <c r="O491" s="219"/>
      <c r="P491" s="332">
        <v>42767</v>
      </c>
      <c r="Q491" s="326">
        <v>0.52083333333333337</v>
      </c>
      <c r="R491" s="219" t="s">
        <v>1843</v>
      </c>
      <c r="S491" s="240" t="s">
        <v>1843</v>
      </c>
      <c r="T491" s="240">
        <v>129</v>
      </c>
      <c r="U491" s="239">
        <v>138.5</v>
      </c>
      <c r="V491" s="240">
        <v>9.5</v>
      </c>
      <c r="W491" s="136">
        <v>354</v>
      </c>
      <c r="X491" s="136">
        <v>26.836158192090398</v>
      </c>
      <c r="Y491" s="643"/>
      <c r="Z491" s="240" t="s">
        <v>1843</v>
      </c>
      <c r="AA491" s="7">
        <v>125.8</v>
      </c>
      <c r="AB491" s="7">
        <v>134.9</v>
      </c>
      <c r="AC491" s="7">
        <v>9.1000000000000085</v>
      </c>
      <c r="AD491" s="7">
        <v>334</v>
      </c>
      <c r="AE491" s="7">
        <v>27.24550898203595</v>
      </c>
      <c r="AF491" s="643"/>
      <c r="AG491" s="240" t="s">
        <v>1843</v>
      </c>
      <c r="AH491" s="138">
        <v>126.2</v>
      </c>
      <c r="AI491" s="600">
        <v>135.6</v>
      </c>
      <c r="AJ491" s="138">
        <v>9.3999999999999915</v>
      </c>
      <c r="AK491" s="138">
        <v>334</v>
      </c>
      <c r="AL491" s="138">
        <v>28.143712574850273</v>
      </c>
      <c r="AM491" s="643"/>
      <c r="AN491" s="138">
        <v>27.40845991632554</v>
      </c>
      <c r="AO491" s="138">
        <v>0.6688343376412631</v>
      </c>
      <c r="AP491" s="138">
        <v>2.4402477909489524</v>
      </c>
      <c r="AQ491" s="535">
        <v>3</v>
      </c>
      <c r="AR491" s="643"/>
      <c r="AS491" s="535"/>
      <c r="AT491" s="86" t="s">
        <v>191</v>
      </c>
      <c r="AU491" s="86" t="s">
        <v>191</v>
      </c>
      <c r="AV491" s="86" t="s">
        <v>191</v>
      </c>
      <c r="AW491" s="161" t="str">
        <f t="shared" si="366"/>
        <v xml:space="preserve">  </v>
      </c>
      <c r="AX491" s="643"/>
      <c r="AY491" s="86" t="s">
        <v>191</v>
      </c>
      <c r="AZ491" s="86" t="s">
        <v>191</v>
      </c>
      <c r="BA491" s="86" t="s">
        <v>191</v>
      </c>
      <c r="BB491" s="161" t="str">
        <f t="shared" si="368"/>
        <v xml:space="preserve">  </v>
      </c>
      <c r="BC491" s="643"/>
      <c r="BD491" s="801" t="s">
        <v>191</v>
      </c>
      <c r="BE491" s="247" t="s">
        <v>1843</v>
      </c>
      <c r="BF491" s="198">
        <v>1.9062797730606211</v>
      </c>
      <c r="BG491" s="198"/>
      <c r="BH491" s="247"/>
      <c r="BI491" s="643"/>
      <c r="BJ491" s="247" t="s">
        <v>1843</v>
      </c>
      <c r="BK491" s="612">
        <v>4.4099678543919441E-2</v>
      </c>
      <c r="BL491" s="247"/>
      <c r="BM491" s="247"/>
      <c r="BN491" s="818"/>
      <c r="BO491" s="942"/>
      <c r="BP491" s="825">
        <f t="shared" si="367"/>
        <v>2.3133896276471186</v>
      </c>
      <c r="BQ491" s="154">
        <v>281.41801832616744</v>
      </c>
      <c r="BR491" s="614"/>
      <c r="BS491" s="615"/>
      <c r="BT491" s="818"/>
      <c r="BU491" s="154">
        <v>7.5521784579056241</v>
      </c>
      <c r="BV491" s="247"/>
      <c r="BW491" s="247"/>
      <c r="BX491" s="643"/>
      <c r="BY491" s="198">
        <v>6.8094196734327683</v>
      </c>
      <c r="BZ491" s="85">
        <v>6.6065055736701517E-2</v>
      </c>
      <c r="CA491" s="85"/>
      <c r="CB491" s="247"/>
      <c r="CC491" s="643"/>
      <c r="CD491" s="198">
        <v>0.1855261048749646</v>
      </c>
      <c r="CE491" s="141">
        <v>1.7999760694729916E-3</v>
      </c>
      <c r="CF491" s="247"/>
      <c r="CG491" s="818"/>
      <c r="CH491" s="781">
        <f t="shared" si="369"/>
        <v>2.419681480927975</v>
      </c>
      <c r="CI491" s="198">
        <v>2.4960462290453465</v>
      </c>
      <c r="CJ491" s="247"/>
      <c r="CK491" s="247" t="s">
        <v>1986</v>
      </c>
      <c r="CL491" s="643"/>
      <c r="CM491" s="198">
        <v>7.0248007643791133E-2</v>
      </c>
      <c r="CN491" s="247"/>
      <c r="CO491" s="247" t="s">
        <v>1986</v>
      </c>
      <c r="CP491" s="818"/>
      <c r="CQ491" s="154">
        <f t="shared" si="371"/>
        <v>0.88695323913211332</v>
      </c>
      <c r="CR491" s="87">
        <f t="shared" si="370"/>
        <v>0.93016879878223069</v>
      </c>
      <c r="CS491" s="141"/>
    </row>
    <row r="492" spans="1:97" ht="30" x14ac:dyDescent="0.25">
      <c r="A492" s="906" t="s">
        <v>2558</v>
      </c>
      <c r="B492" s="603" t="s">
        <v>1954</v>
      </c>
      <c r="C492" s="219" t="s">
        <v>599</v>
      </c>
      <c r="D492" s="219">
        <v>7</v>
      </c>
      <c r="E492" s="471">
        <v>1702291</v>
      </c>
      <c r="F492" s="472">
        <v>1</v>
      </c>
      <c r="G492" s="419">
        <v>11452800</v>
      </c>
      <c r="H492" s="419">
        <v>201702011330</v>
      </c>
      <c r="I492" s="419"/>
      <c r="J492" s="419"/>
      <c r="K492" s="926" t="s">
        <v>1690</v>
      </c>
      <c r="L492" s="413" t="s">
        <v>1696</v>
      </c>
      <c r="M492" s="219"/>
      <c r="N492" s="219"/>
      <c r="O492" s="219"/>
      <c r="P492" s="332">
        <v>42767</v>
      </c>
      <c r="Q492" s="326">
        <v>0.5625</v>
      </c>
      <c r="R492" s="219" t="s">
        <v>1844</v>
      </c>
      <c r="S492" s="240" t="s">
        <v>1844</v>
      </c>
      <c r="T492" s="240">
        <v>126.7</v>
      </c>
      <c r="U492" s="239">
        <v>141.5</v>
      </c>
      <c r="V492" s="240">
        <v>14.799999999999997</v>
      </c>
      <c r="W492" s="136">
        <v>342</v>
      </c>
      <c r="X492" s="136">
        <v>43.274853801169577</v>
      </c>
      <c r="Y492" s="643"/>
      <c r="Z492" s="240" t="s">
        <v>1844</v>
      </c>
      <c r="AA492" s="7">
        <v>127.9</v>
      </c>
      <c r="AB492" s="7">
        <v>142.9</v>
      </c>
      <c r="AC492" s="7">
        <v>15</v>
      </c>
      <c r="AD492" s="7">
        <v>354</v>
      </c>
      <c r="AE492" s="7">
        <v>42.372881355932208</v>
      </c>
      <c r="AF492" s="643"/>
      <c r="AG492" s="240" t="s">
        <v>1844</v>
      </c>
      <c r="AH492" s="138">
        <v>126.3</v>
      </c>
      <c r="AI492" s="600">
        <v>140.69999999999999</v>
      </c>
      <c r="AJ492" s="138">
        <v>14.399999999999991</v>
      </c>
      <c r="AK492" s="138">
        <v>338</v>
      </c>
      <c r="AL492" s="138">
        <v>42.603550295857957</v>
      </c>
      <c r="AM492" s="643"/>
      <c r="AN492" s="138">
        <v>42.750428484319912</v>
      </c>
      <c r="AO492" s="138">
        <v>0.46858134264636425</v>
      </c>
      <c r="AP492" s="138">
        <v>1.0960857218500897</v>
      </c>
      <c r="AQ492" s="535">
        <v>3</v>
      </c>
      <c r="AR492" s="643"/>
      <c r="AS492" s="535"/>
      <c r="AT492" s="86" t="s">
        <v>191</v>
      </c>
      <c r="AU492" s="86" t="s">
        <v>191</v>
      </c>
      <c r="AV492" s="86" t="s">
        <v>191</v>
      </c>
      <c r="AW492" s="161" t="str">
        <f t="shared" si="366"/>
        <v xml:space="preserve">  </v>
      </c>
      <c r="AX492" s="643"/>
      <c r="AY492" s="86" t="s">
        <v>191</v>
      </c>
      <c r="AZ492" s="86" t="s">
        <v>191</v>
      </c>
      <c r="BA492" s="86" t="s">
        <v>191</v>
      </c>
      <c r="BB492" s="161" t="str">
        <f t="shared" si="368"/>
        <v xml:space="preserve">  </v>
      </c>
      <c r="BC492" s="643"/>
      <c r="BD492" s="801" t="s">
        <v>191</v>
      </c>
      <c r="BE492" s="247" t="s">
        <v>1844</v>
      </c>
      <c r="BF492" s="198">
        <v>1.1661450070799793</v>
      </c>
      <c r="BG492" s="198"/>
      <c r="BH492" s="247"/>
      <c r="BI492" s="643"/>
      <c r="BJ492" s="247" t="s">
        <v>1844</v>
      </c>
      <c r="BK492" s="612">
        <v>1.6479401549901882E-2</v>
      </c>
      <c r="BL492" s="247"/>
      <c r="BM492" s="247"/>
      <c r="BN492" s="818"/>
      <c r="BO492" s="942"/>
      <c r="BP492" s="825">
        <f t="shared" si="367"/>
        <v>1.4131520050980808</v>
      </c>
      <c r="BQ492" s="154">
        <v>211.61073101569465</v>
      </c>
      <c r="BR492" s="614"/>
      <c r="BS492" s="615"/>
      <c r="BT492" s="818"/>
      <c r="BU492" s="154">
        <v>9.1574234474628078</v>
      </c>
      <c r="BV492" s="247"/>
      <c r="BW492" s="247"/>
      <c r="BX492" s="643"/>
      <c r="BY492" s="198">
        <v>2.4877897821916846</v>
      </c>
      <c r="BZ492" s="85"/>
      <c r="CA492" s="85"/>
      <c r="CB492" s="247"/>
      <c r="CC492" s="643"/>
      <c r="CD492" s="198">
        <v>0.10541482127930857</v>
      </c>
      <c r="CE492" s="141"/>
      <c r="CF492" s="247"/>
      <c r="CG492" s="818"/>
      <c r="CH492" s="781">
        <f t="shared" si="369"/>
        <v>1.1756444345949408</v>
      </c>
      <c r="CI492" s="198">
        <v>1.9127310776923576</v>
      </c>
      <c r="CJ492" s="247"/>
      <c r="CK492" s="247" t="s">
        <v>1986</v>
      </c>
      <c r="CL492" s="643"/>
      <c r="CM492" s="198">
        <v>8.1489134670916952E-2</v>
      </c>
      <c r="CN492" s="247"/>
      <c r="CO492" s="247" t="s">
        <v>1986</v>
      </c>
      <c r="CP492" s="818"/>
      <c r="CQ492" s="154">
        <f t="shared" si="371"/>
        <v>0.90389134261366688</v>
      </c>
      <c r="CR492" s="87">
        <f t="shared" si="370"/>
        <v>0.889869679374657</v>
      </c>
      <c r="CS492" s="141"/>
    </row>
    <row r="493" spans="1:97" ht="30" x14ac:dyDescent="0.25">
      <c r="A493" s="906" t="s">
        <v>2559</v>
      </c>
      <c r="B493" s="603" t="s">
        <v>1955</v>
      </c>
      <c r="C493" s="310" t="s">
        <v>600</v>
      </c>
      <c r="D493" s="310">
        <v>7</v>
      </c>
      <c r="E493" s="478">
        <v>1700269</v>
      </c>
      <c r="F493" s="597">
        <v>4</v>
      </c>
      <c r="G493" s="309">
        <v>11452800</v>
      </c>
      <c r="H493" s="309">
        <v>201702011331</v>
      </c>
      <c r="I493" s="309"/>
      <c r="J493" s="309"/>
      <c r="K493" s="908" t="s">
        <v>1690</v>
      </c>
      <c r="L493" s="469" t="s">
        <v>1841</v>
      </c>
      <c r="M493" s="310"/>
      <c r="N493" s="310"/>
      <c r="O493" s="310" t="s">
        <v>45</v>
      </c>
      <c r="P493" s="402">
        <v>42767</v>
      </c>
      <c r="Q493" s="327">
        <v>0.56319444444444444</v>
      </c>
      <c r="R493" s="310" t="s">
        <v>1845</v>
      </c>
      <c r="S493" s="371" t="s">
        <v>1845</v>
      </c>
      <c r="T493" s="240">
        <v>129.1</v>
      </c>
      <c r="U493" s="239">
        <v>143.80000000000001</v>
      </c>
      <c r="V493" s="240">
        <v>14.700000000000017</v>
      </c>
      <c r="W493" s="136">
        <v>338</v>
      </c>
      <c r="X493" s="136">
        <v>43.491124260355079</v>
      </c>
      <c r="Y493" s="643"/>
      <c r="Z493" s="371" t="s">
        <v>1845</v>
      </c>
      <c r="AA493" s="7">
        <v>126.6</v>
      </c>
      <c r="AB493" s="7">
        <v>140.80000000000001</v>
      </c>
      <c r="AC493" s="7">
        <v>14.200000000000017</v>
      </c>
      <c r="AD493" s="7">
        <v>336</v>
      </c>
      <c r="AE493" s="7">
        <v>42.261904761904809</v>
      </c>
      <c r="AF493" s="643"/>
      <c r="AG493" s="371" t="s">
        <v>1845</v>
      </c>
      <c r="AH493" s="317">
        <v>127.5</v>
      </c>
      <c r="AI493" s="601">
        <v>142.1</v>
      </c>
      <c r="AJ493" s="317">
        <v>14.599999999999994</v>
      </c>
      <c r="AK493" s="317">
        <v>344</v>
      </c>
      <c r="AL493" s="317">
        <v>42.441860465116264</v>
      </c>
      <c r="AM493" s="643"/>
      <c r="AN493" s="317">
        <v>42.731629829125382</v>
      </c>
      <c r="AO493" s="317">
        <v>0.66386734900977828</v>
      </c>
      <c r="AP493" s="317">
        <v>1.5535736681807863</v>
      </c>
      <c r="AQ493" s="535">
        <v>3</v>
      </c>
      <c r="AR493" s="643"/>
      <c r="AS493" s="536"/>
      <c r="AT493" s="272" t="s">
        <v>191</v>
      </c>
      <c r="AU493" s="272" t="s">
        <v>191</v>
      </c>
      <c r="AV493" s="272" t="s">
        <v>191</v>
      </c>
      <c r="AW493" s="161" t="str">
        <f t="shared" si="366"/>
        <v xml:space="preserve">  </v>
      </c>
      <c r="AX493" s="643"/>
      <c r="AY493" s="272" t="s">
        <v>191</v>
      </c>
      <c r="AZ493" s="272" t="s">
        <v>191</v>
      </c>
      <c r="BA493" s="272" t="s">
        <v>191</v>
      </c>
      <c r="BB493" s="161" t="str">
        <f t="shared" si="368"/>
        <v xml:space="preserve">  </v>
      </c>
      <c r="BC493" s="643"/>
      <c r="BD493" s="802" t="s">
        <v>191</v>
      </c>
      <c r="BE493" s="195" t="s">
        <v>1845</v>
      </c>
      <c r="BF493" s="312">
        <v>1.1299644732069534</v>
      </c>
      <c r="BG493" s="312"/>
      <c r="BH493" s="195"/>
      <c r="BI493" s="643"/>
      <c r="BJ493" s="247" t="s">
        <v>1845</v>
      </c>
      <c r="BK493" s="612">
        <v>1.2643251917532192E-2</v>
      </c>
      <c r="BL493" s="247"/>
      <c r="BM493" s="247"/>
      <c r="BN493" s="818"/>
      <c r="BO493" s="942"/>
      <c r="BP493" s="825">
        <f t="shared" si="367"/>
        <v>1.1189070291430814</v>
      </c>
      <c r="BQ493" s="154">
        <v>202.99340513868893</v>
      </c>
      <c r="BR493" s="614"/>
      <c r="BS493" s="615"/>
      <c r="BT493" s="818"/>
      <c r="BU493" s="154">
        <v>8.8284114069193205</v>
      </c>
      <c r="BV493" s="247"/>
      <c r="BW493" s="247"/>
      <c r="BX493" s="643"/>
      <c r="BY493" s="198">
        <v>2.6218987436913719</v>
      </c>
      <c r="BZ493" s="312"/>
      <c r="CA493" s="312"/>
      <c r="CB493" s="247"/>
      <c r="CC493" s="643"/>
      <c r="CD493" s="198">
        <v>0.11080643500124264</v>
      </c>
      <c r="CE493" s="195"/>
      <c r="CF493" s="247"/>
      <c r="CG493" s="818"/>
      <c r="CH493" s="781">
        <f t="shared" si="369"/>
        <v>1.2916176965946462</v>
      </c>
      <c r="CI493" s="198">
        <v>2.3057580114647593</v>
      </c>
      <c r="CJ493" s="247"/>
      <c r="CK493" s="247" t="s">
        <v>1986</v>
      </c>
      <c r="CL493" s="643"/>
      <c r="CM493" s="198">
        <v>9.7860659788911272E-2</v>
      </c>
      <c r="CN493" s="247"/>
      <c r="CO493" s="247" t="s">
        <v>1986</v>
      </c>
      <c r="CP493" s="818"/>
      <c r="CQ493" s="154">
        <f t="shared" si="371"/>
        <v>1.1358782862376351</v>
      </c>
      <c r="CR493" s="87">
        <f t="shared" si="370"/>
        <v>1.1084741668496825</v>
      </c>
      <c r="CS493" s="195"/>
    </row>
    <row r="494" spans="1:97" x14ac:dyDescent="0.25">
      <c r="A494" s="906" t="s">
        <v>2560</v>
      </c>
      <c r="B494" s="31" t="s">
        <v>1956</v>
      </c>
      <c r="C494" s="219" t="s">
        <v>599</v>
      </c>
      <c r="D494" s="219">
        <v>9</v>
      </c>
      <c r="E494" s="471">
        <v>1702290</v>
      </c>
      <c r="F494" s="472">
        <v>1</v>
      </c>
      <c r="G494" s="419">
        <v>11452900</v>
      </c>
      <c r="H494" s="419">
        <v>201702011410</v>
      </c>
      <c r="I494" s="419"/>
      <c r="J494" s="419"/>
      <c r="K494" s="926" t="s">
        <v>1120</v>
      </c>
      <c r="L494" s="413" t="s">
        <v>746</v>
      </c>
      <c r="M494" s="219"/>
      <c r="N494" s="219"/>
      <c r="O494" s="219"/>
      <c r="P494" s="332">
        <v>42767</v>
      </c>
      <c r="Q494" s="326">
        <v>0.59027777777777779</v>
      </c>
      <c r="R494" s="219" t="s">
        <v>1846</v>
      </c>
      <c r="S494" s="240" t="s">
        <v>1846</v>
      </c>
      <c r="T494" s="240">
        <v>126.9</v>
      </c>
      <c r="U494" s="239">
        <v>150.4</v>
      </c>
      <c r="V494" s="240">
        <v>23.5</v>
      </c>
      <c r="W494" s="136">
        <v>236</v>
      </c>
      <c r="X494" s="136">
        <v>99.576271186440678</v>
      </c>
      <c r="Y494" s="643"/>
      <c r="Z494" s="240" t="s">
        <v>1846</v>
      </c>
      <c r="AA494" s="7">
        <v>131.30000000000001</v>
      </c>
      <c r="AB494" s="7">
        <v>155.20000000000002</v>
      </c>
      <c r="AC494" s="7">
        <v>23.900000000000006</v>
      </c>
      <c r="AD494" s="7">
        <v>236</v>
      </c>
      <c r="AE494" s="7">
        <v>101.27118644067799</v>
      </c>
      <c r="AF494" s="643"/>
      <c r="AG494" s="240" t="s">
        <v>1846</v>
      </c>
      <c r="AH494" s="138">
        <v>129</v>
      </c>
      <c r="AI494" s="600">
        <v>152.4</v>
      </c>
      <c r="AJ494" s="138">
        <v>23.400000000000006</v>
      </c>
      <c r="AK494" s="138">
        <v>228</v>
      </c>
      <c r="AL494" s="138">
        <v>102.63157894736844</v>
      </c>
      <c r="AM494" s="643"/>
      <c r="AN494" s="138">
        <v>101.15967885816237</v>
      </c>
      <c r="AO494" s="138">
        <v>1.5307030522655956</v>
      </c>
      <c r="AP494" s="138">
        <v>1.5131553100438557</v>
      </c>
      <c r="AQ494" s="535">
        <v>3</v>
      </c>
      <c r="AR494" s="643"/>
      <c r="AS494" s="535"/>
      <c r="AT494" s="86" t="s">
        <v>191</v>
      </c>
      <c r="AU494" s="86" t="s">
        <v>191</v>
      </c>
      <c r="AV494" s="86" t="s">
        <v>191</v>
      </c>
      <c r="AW494" s="161" t="str">
        <f t="shared" si="366"/>
        <v xml:space="preserve">  </v>
      </c>
      <c r="AX494" s="643"/>
      <c r="AY494" s="86" t="s">
        <v>191</v>
      </c>
      <c r="AZ494" s="86" t="s">
        <v>191</v>
      </c>
      <c r="BA494" s="86" t="s">
        <v>191</v>
      </c>
      <c r="BB494" s="161" t="str">
        <f t="shared" si="368"/>
        <v xml:space="preserve">  </v>
      </c>
      <c r="BC494" s="643"/>
      <c r="BD494" s="801" t="s">
        <v>191</v>
      </c>
      <c r="BE494" s="247" t="s">
        <v>1846</v>
      </c>
      <c r="BF494" s="198">
        <v>1.3083488009440918</v>
      </c>
      <c r="BG494" s="198">
        <v>2.9674679700413265E-3</v>
      </c>
      <c r="BH494" s="247"/>
      <c r="BI494" s="643"/>
      <c r="BJ494" s="247" t="s">
        <v>1846</v>
      </c>
      <c r="BK494" s="612">
        <v>1.6117598248164729E-2</v>
      </c>
      <c r="BL494" s="247"/>
      <c r="BM494" s="247"/>
      <c r="BN494" s="818"/>
      <c r="BO494" s="942"/>
      <c r="BP494" s="825">
        <f t="shared" si="367"/>
        <v>1.231903773407705</v>
      </c>
      <c r="BQ494" s="154">
        <v>195.87993029606534</v>
      </c>
      <c r="BR494" s="614"/>
      <c r="BS494" s="615"/>
      <c r="BT494" s="818"/>
      <c r="BU494" s="154">
        <v>19.504993059142102</v>
      </c>
      <c r="BV494" s="247"/>
      <c r="BW494" s="247"/>
      <c r="BX494" s="643"/>
      <c r="BY494" s="198">
        <v>1.86682156450965</v>
      </c>
      <c r="BZ494" s="85"/>
      <c r="CA494" s="85"/>
      <c r="CB494" s="247"/>
      <c r="CC494" s="643"/>
      <c r="CD494" s="198">
        <v>0.18905523471093491</v>
      </c>
      <c r="CE494" s="141"/>
      <c r="CF494" s="247"/>
      <c r="CG494" s="818"/>
      <c r="CH494" s="781">
        <f t="shared" si="369"/>
        <v>0.95304381704037644</v>
      </c>
      <c r="CI494" s="198">
        <v>2.1361555055709505</v>
      </c>
      <c r="CJ494" s="247"/>
      <c r="CK494" s="247"/>
      <c r="CL494" s="643"/>
      <c r="CM494" s="198">
        <v>0.21923701241386073</v>
      </c>
      <c r="CN494" s="247"/>
      <c r="CO494" s="247"/>
      <c r="CP494" s="818"/>
      <c r="CQ494" s="154">
        <f t="shared" si="371"/>
        <v>1.0905433253637724</v>
      </c>
      <c r="CR494" s="87">
        <f t="shared" si="370"/>
        <v>1.1240045651341726</v>
      </c>
      <c r="CS494" s="141"/>
    </row>
    <row r="495" spans="1:97" x14ac:dyDescent="0.25">
      <c r="A495" s="906" t="s">
        <v>2561</v>
      </c>
      <c r="B495" s="31" t="s">
        <v>1957</v>
      </c>
      <c r="C495" s="219" t="s">
        <v>599</v>
      </c>
      <c r="D495" s="219">
        <v>9</v>
      </c>
      <c r="E495" s="471">
        <v>1702289</v>
      </c>
      <c r="F495" s="472">
        <v>1</v>
      </c>
      <c r="G495" s="419">
        <v>11452500</v>
      </c>
      <c r="H495" s="419">
        <v>201702021030</v>
      </c>
      <c r="I495" s="419"/>
      <c r="J495" s="419"/>
      <c r="K495" s="926" t="s">
        <v>1773</v>
      </c>
      <c r="L495" s="413" t="s">
        <v>972</v>
      </c>
      <c r="M495" s="219"/>
      <c r="N495" s="219"/>
      <c r="O495" s="219"/>
      <c r="P495" s="332">
        <v>42768</v>
      </c>
      <c r="Q495" s="326">
        <v>0.4375</v>
      </c>
      <c r="R495" s="219" t="s">
        <v>1847</v>
      </c>
      <c r="S495" s="240" t="s">
        <v>1847</v>
      </c>
      <c r="T495" s="240">
        <v>128.69999999999999</v>
      </c>
      <c r="U495" s="239">
        <v>184.10000000000002</v>
      </c>
      <c r="V495" s="240">
        <v>55.400000000000034</v>
      </c>
      <c r="W495" s="136">
        <v>114</v>
      </c>
      <c r="X495" s="136">
        <v>485.96491228070204</v>
      </c>
      <c r="Y495" s="643"/>
      <c r="Z495" s="240" t="s">
        <v>1847</v>
      </c>
      <c r="AA495" s="7">
        <v>128.19999999999999</v>
      </c>
      <c r="AB495" s="7">
        <v>182.2</v>
      </c>
      <c r="AC495" s="7">
        <v>54</v>
      </c>
      <c r="AD495" s="7">
        <v>116</v>
      </c>
      <c r="AE495" s="7">
        <v>465.51724137931035</v>
      </c>
      <c r="AF495" s="643"/>
      <c r="AG495" s="240" t="s">
        <v>1847</v>
      </c>
      <c r="AH495" s="138">
        <v>127.1</v>
      </c>
      <c r="AI495" s="600">
        <v>180.2</v>
      </c>
      <c r="AJ495" s="138">
        <v>53.099999999999994</v>
      </c>
      <c r="AK495" s="138">
        <v>110</v>
      </c>
      <c r="AL495" s="138">
        <v>482.72727272727269</v>
      </c>
      <c r="AM495" s="643"/>
      <c r="AN495" s="138">
        <v>478.06980879576167</v>
      </c>
      <c r="AO495" s="138">
        <v>10.990713763350382</v>
      </c>
      <c r="AP495" s="138">
        <v>2.2989767521683793</v>
      </c>
      <c r="AQ495" s="535">
        <v>3</v>
      </c>
      <c r="AR495" s="643"/>
      <c r="AS495" s="535"/>
      <c r="AT495" s="86" t="s">
        <v>191</v>
      </c>
      <c r="AU495" s="86" t="s">
        <v>191</v>
      </c>
      <c r="AV495" s="86" t="s">
        <v>191</v>
      </c>
      <c r="AW495" s="161" t="str">
        <f t="shared" si="366"/>
        <v xml:space="preserve">  </v>
      </c>
      <c r="AX495" s="643"/>
      <c r="AY495" s="86" t="s">
        <v>191</v>
      </c>
      <c r="AZ495" s="86" t="s">
        <v>191</v>
      </c>
      <c r="BA495" s="86" t="s">
        <v>191</v>
      </c>
      <c r="BB495" s="161" t="str">
        <f t="shared" si="368"/>
        <v xml:space="preserve">  </v>
      </c>
      <c r="BC495" s="643"/>
      <c r="BD495" s="801" t="s">
        <v>191</v>
      </c>
      <c r="BE495" s="247" t="s">
        <v>1847</v>
      </c>
      <c r="BF495" s="198">
        <v>1.478155521306064</v>
      </c>
      <c r="BG495" s="198"/>
      <c r="BH495" s="247"/>
      <c r="BI495" s="643"/>
      <c r="BJ495" s="247" t="s">
        <v>1847</v>
      </c>
      <c r="BK495" s="612">
        <v>1.0631769214253461E-2</v>
      </c>
      <c r="BL495" s="247"/>
      <c r="BM495" s="247"/>
      <c r="BN495" s="818"/>
      <c r="BO495" s="942"/>
      <c r="BP495" s="825">
        <f t="shared" si="367"/>
        <v>0.71925917543909568</v>
      </c>
      <c r="BQ495" s="154">
        <v>206.2024540614234</v>
      </c>
      <c r="BR495" s="614"/>
      <c r="BS495" s="615"/>
      <c r="BT495" s="818"/>
      <c r="BU495" s="154">
        <v>100.2071575000251</v>
      </c>
      <c r="BV495" s="247"/>
      <c r="BW495" s="247"/>
      <c r="BX495" s="643"/>
      <c r="BY495" s="198">
        <v>1.1618274107473618</v>
      </c>
      <c r="BZ495" s="85"/>
      <c r="CA495" s="85"/>
      <c r="CB495" s="247"/>
      <c r="CC495" s="643"/>
      <c r="CD495" s="198">
        <v>0.54085069120997908</v>
      </c>
      <c r="CE495" s="141"/>
      <c r="CF495" s="247"/>
      <c r="CG495" s="818"/>
      <c r="CH495" s="781">
        <f t="shared" si="369"/>
        <v>0.56344014722602553</v>
      </c>
      <c r="CI495" s="198">
        <v>2.2477291760452554</v>
      </c>
      <c r="CJ495" s="247"/>
      <c r="CK495" s="247"/>
      <c r="CL495" s="643"/>
      <c r="CM495" s="198">
        <v>1.0850401749818457</v>
      </c>
      <c r="CN495" s="247"/>
      <c r="CO495" s="247"/>
      <c r="CP495" s="818"/>
      <c r="CQ495" s="154">
        <f t="shared" si="371"/>
        <v>1.0900593721235265</v>
      </c>
      <c r="CR495" s="87">
        <f t="shared" si="370"/>
        <v>1.0827970796213573</v>
      </c>
      <c r="CS495" s="141"/>
    </row>
    <row r="496" spans="1:97" ht="30" x14ac:dyDescent="0.25">
      <c r="A496" s="906" t="s">
        <v>2562</v>
      </c>
      <c r="B496" s="603" t="s">
        <v>1958</v>
      </c>
      <c r="C496" s="219" t="s">
        <v>599</v>
      </c>
      <c r="D496" s="219">
        <v>7</v>
      </c>
      <c r="E496" s="471">
        <v>1702288</v>
      </c>
      <c r="F496" s="472">
        <v>1</v>
      </c>
      <c r="G496" s="419">
        <v>11452600</v>
      </c>
      <c r="H496" s="419">
        <v>201702021240</v>
      </c>
      <c r="I496" s="419"/>
      <c r="J496" s="419"/>
      <c r="K496" s="926" t="s">
        <v>1693</v>
      </c>
      <c r="L496" s="413" t="s">
        <v>1694</v>
      </c>
      <c r="M496" s="219"/>
      <c r="N496" s="219"/>
      <c r="O496" s="219"/>
      <c r="P496" s="332">
        <v>42768</v>
      </c>
      <c r="Q496" s="326">
        <v>0.52777777777777779</v>
      </c>
      <c r="R496" s="219" t="s">
        <v>1848</v>
      </c>
      <c r="S496" s="240" t="s">
        <v>1848</v>
      </c>
      <c r="T496" s="240">
        <v>128.30000000000001</v>
      </c>
      <c r="U496" s="239">
        <v>181.9</v>
      </c>
      <c r="V496" s="240">
        <v>53.599999999999994</v>
      </c>
      <c r="W496" s="136">
        <v>120</v>
      </c>
      <c r="X496" s="136">
        <v>446.66666666666663</v>
      </c>
      <c r="Y496" s="643"/>
      <c r="Z496" s="240" t="s">
        <v>1848</v>
      </c>
      <c r="AA496" s="7">
        <v>126.9</v>
      </c>
      <c r="AB496" s="7">
        <v>179.60000000000002</v>
      </c>
      <c r="AC496" s="7">
        <v>52.700000000000017</v>
      </c>
      <c r="AD496" s="7">
        <v>120</v>
      </c>
      <c r="AE496" s="7">
        <v>439.1666666666668</v>
      </c>
      <c r="AF496" s="643"/>
      <c r="AG496" s="240" t="s">
        <v>1848</v>
      </c>
      <c r="AH496" s="138">
        <v>128.4</v>
      </c>
      <c r="AI496" s="600">
        <v>182.10000000000002</v>
      </c>
      <c r="AJ496" s="138">
        <v>53.700000000000017</v>
      </c>
      <c r="AK496" s="138">
        <v>122</v>
      </c>
      <c r="AL496" s="138">
        <v>440.16393442622967</v>
      </c>
      <c r="AM496" s="643"/>
      <c r="AN496" s="138">
        <v>441.99908925318772</v>
      </c>
      <c r="AO496" s="138">
        <v>4.0728791940321374</v>
      </c>
      <c r="AP496" s="138">
        <v>0.92146777969922333</v>
      </c>
      <c r="AQ496" s="535">
        <v>3</v>
      </c>
      <c r="AR496" s="643"/>
      <c r="AS496" s="535"/>
      <c r="AT496" s="86" t="s">
        <v>191</v>
      </c>
      <c r="AU496" s="86" t="s">
        <v>191</v>
      </c>
      <c r="AV496" s="86" t="s">
        <v>191</v>
      </c>
      <c r="AW496" s="161" t="str">
        <f t="shared" si="366"/>
        <v xml:space="preserve">  </v>
      </c>
      <c r="AX496" s="643"/>
      <c r="AY496" s="86" t="s">
        <v>191</v>
      </c>
      <c r="AZ496" s="86" t="s">
        <v>191</v>
      </c>
      <c r="BA496" s="86" t="s">
        <v>191</v>
      </c>
      <c r="BB496" s="161" t="str">
        <f t="shared" si="368"/>
        <v xml:space="preserve">  </v>
      </c>
      <c r="BC496" s="643"/>
      <c r="BD496" s="801" t="s">
        <v>191</v>
      </c>
      <c r="BE496" s="247" t="s">
        <v>1848</v>
      </c>
      <c r="BF496" s="198">
        <v>1.6542086968392229</v>
      </c>
      <c r="BG496" s="198"/>
      <c r="BH496" s="247"/>
      <c r="BI496" s="643"/>
      <c r="BJ496" s="247" t="s">
        <v>1848</v>
      </c>
      <c r="BK496" s="612">
        <v>1.1547107466855059E-2</v>
      </c>
      <c r="BL496" s="612">
        <v>1.4047691575458836E-3</v>
      </c>
      <c r="BM496" s="247"/>
      <c r="BN496" s="818"/>
      <c r="BO496" s="942"/>
      <c r="BP496" s="825">
        <f t="shared" si="367"/>
        <v>0.69804417598085899</v>
      </c>
      <c r="BQ496" s="154">
        <v>1123.4574500602541</v>
      </c>
      <c r="BR496" s="614"/>
      <c r="BS496" s="615"/>
      <c r="BT496" s="818"/>
      <c r="BU496" s="154">
        <v>501.81099436024675</v>
      </c>
      <c r="BV496" s="247"/>
      <c r="BW496" s="247"/>
      <c r="BX496" s="643"/>
      <c r="BY496" s="198">
        <v>0.97862781329896009</v>
      </c>
      <c r="BZ496" s="85"/>
      <c r="CA496" s="85"/>
      <c r="CB496" s="247"/>
      <c r="CC496" s="643"/>
      <c r="CD496" s="198">
        <v>0.42978071467379325</v>
      </c>
      <c r="CE496" s="141"/>
      <c r="CF496" s="247"/>
      <c r="CG496" s="818"/>
      <c r="CH496" s="781">
        <f t="shared" si="369"/>
        <v>8.7108578366405745E-2</v>
      </c>
      <c r="CI496" s="198">
        <v>2.6785358853345467</v>
      </c>
      <c r="CJ496" s="247"/>
      <c r="CK496" s="247"/>
      <c r="CL496" s="643"/>
      <c r="CM496" s="198">
        <v>1.1789948937906984</v>
      </c>
      <c r="CN496" s="247"/>
      <c r="CO496" s="247"/>
      <c r="CP496" s="818"/>
      <c r="CQ496" s="154">
        <f t="shared" si="371"/>
        <v>0.23841898820386029</v>
      </c>
      <c r="CR496" s="87">
        <f t="shared" si="370"/>
        <v>0.23494799975313135</v>
      </c>
      <c r="CS496" s="141"/>
    </row>
    <row r="497" spans="1:97" ht="30" x14ac:dyDescent="0.25">
      <c r="A497" s="906" t="s">
        <v>2563</v>
      </c>
      <c r="B497" s="603" t="s">
        <v>1959</v>
      </c>
      <c r="C497" s="310" t="s">
        <v>600</v>
      </c>
      <c r="D497" s="310">
        <v>7</v>
      </c>
      <c r="E497" s="478">
        <v>1700268</v>
      </c>
      <c r="F497" s="597">
        <v>4</v>
      </c>
      <c r="G497" s="309">
        <v>11452600</v>
      </c>
      <c r="H497" s="309">
        <v>201702021241</v>
      </c>
      <c r="I497" s="309"/>
      <c r="J497" s="309"/>
      <c r="K497" s="908" t="s">
        <v>1693</v>
      </c>
      <c r="L497" s="469" t="s">
        <v>1849</v>
      </c>
      <c r="M497" s="310"/>
      <c r="N497" s="310"/>
      <c r="O497" s="310" t="s">
        <v>45</v>
      </c>
      <c r="P497" s="402">
        <v>42768</v>
      </c>
      <c r="Q497" s="327">
        <v>0.52847222222222223</v>
      </c>
      <c r="R497" s="310" t="s">
        <v>1850</v>
      </c>
      <c r="S497" s="371" t="s">
        <v>1850</v>
      </c>
      <c r="T497" s="240">
        <v>126.8</v>
      </c>
      <c r="U497" s="239">
        <v>181.5</v>
      </c>
      <c r="V497" s="240">
        <v>54.7</v>
      </c>
      <c r="W497" s="136">
        <v>122</v>
      </c>
      <c r="X497" s="136">
        <v>448.36065573770497</v>
      </c>
      <c r="Y497" s="643"/>
      <c r="Z497" s="371" t="s">
        <v>1850</v>
      </c>
      <c r="AA497" s="7">
        <v>126.9</v>
      </c>
      <c r="AB497" s="7">
        <v>180</v>
      </c>
      <c r="AC497" s="7">
        <v>53.099999999999994</v>
      </c>
      <c r="AD497" s="7">
        <v>122</v>
      </c>
      <c r="AE497" s="7">
        <v>435.2459016393442</v>
      </c>
      <c r="AF497" s="643"/>
      <c r="AG497" s="371" t="s">
        <v>1850</v>
      </c>
      <c r="AH497" s="317">
        <v>128.80000000000001</v>
      </c>
      <c r="AI497" s="601">
        <v>181.5</v>
      </c>
      <c r="AJ497" s="317">
        <v>52.699999999999989</v>
      </c>
      <c r="AK497" s="317">
        <v>118</v>
      </c>
      <c r="AL497" s="317">
        <v>446.61016949152537</v>
      </c>
      <c r="AM497" s="643"/>
      <c r="AN497" s="317">
        <v>443.40557562285818</v>
      </c>
      <c r="AO497" s="317">
        <v>7.1204817366834252</v>
      </c>
      <c r="AP497" s="317">
        <v>1.6058620207202363</v>
      </c>
      <c r="AQ497" s="535">
        <v>3</v>
      </c>
      <c r="AR497" s="643"/>
      <c r="AS497" s="536"/>
      <c r="AT497" s="272" t="s">
        <v>191</v>
      </c>
      <c r="AU497" s="272" t="s">
        <v>191</v>
      </c>
      <c r="AV497" s="272" t="s">
        <v>191</v>
      </c>
      <c r="AW497" s="161" t="str">
        <f t="shared" si="366"/>
        <v xml:space="preserve">  </v>
      </c>
      <c r="AX497" s="643"/>
      <c r="AY497" s="272" t="s">
        <v>191</v>
      </c>
      <c r="AZ497" s="272" t="s">
        <v>191</v>
      </c>
      <c r="BA497" s="272" t="s">
        <v>191</v>
      </c>
      <c r="BB497" s="161" t="str">
        <f t="shared" si="368"/>
        <v xml:space="preserve">  </v>
      </c>
      <c r="BC497" s="643"/>
      <c r="BD497" s="802" t="s">
        <v>191</v>
      </c>
      <c r="BE497" s="195" t="s">
        <v>1850</v>
      </c>
      <c r="BF497" s="312">
        <v>1.3764615213209055</v>
      </c>
      <c r="BG497" s="312"/>
      <c r="BH497" s="195"/>
      <c r="BI497" s="643"/>
      <c r="BJ497" s="247" t="s">
        <v>1850</v>
      </c>
      <c r="BK497" s="612">
        <v>1.5886363086084588E-2</v>
      </c>
      <c r="BL497" s="612"/>
      <c r="BM497" s="247"/>
      <c r="BN497" s="818"/>
      <c r="BO497" s="942"/>
      <c r="BP497" s="825">
        <f t="shared" si="367"/>
        <v>1.154145091599758</v>
      </c>
      <c r="BQ497" s="154">
        <v>229.75552159649905</v>
      </c>
      <c r="BR497" s="614"/>
      <c r="BS497" s="615"/>
      <c r="BT497" s="818"/>
      <c r="BU497" s="154">
        <v>103.01333632236475</v>
      </c>
      <c r="BV497" s="247"/>
      <c r="BW497" s="247"/>
      <c r="BX497" s="643"/>
      <c r="BY497" s="198">
        <v>0.95831655708462393</v>
      </c>
      <c r="BZ497" s="312"/>
      <c r="CA497" s="312"/>
      <c r="CB497" s="247"/>
      <c r="CC497" s="643"/>
      <c r="CD497" s="198">
        <v>0.41710335394420911</v>
      </c>
      <c r="CE497" s="195"/>
      <c r="CF497" s="247"/>
      <c r="CG497" s="818"/>
      <c r="CH497" s="781">
        <f t="shared" si="369"/>
        <v>0.41710273181927587</v>
      </c>
      <c r="CI497" s="198">
        <v>2.7680763477293566</v>
      </c>
      <c r="CJ497" s="247"/>
      <c r="CK497" s="247"/>
      <c r="CL497" s="643"/>
      <c r="CM497" s="198">
        <v>1.2362510468248904</v>
      </c>
      <c r="CN497" s="247"/>
      <c r="CO497" s="247"/>
      <c r="CP497" s="818"/>
      <c r="CQ497" s="154">
        <f t="shared" si="371"/>
        <v>1.2047920887797876</v>
      </c>
      <c r="CR497" s="87">
        <f t="shared" si="370"/>
        <v>1.2000883487126643</v>
      </c>
      <c r="CS497" s="195"/>
    </row>
    <row r="498" spans="1:97" x14ac:dyDescent="0.25">
      <c r="A498" s="906" t="s">
        <v>2564</v>
      </c>
      <c r="B498" s="31" t="s">
        <v>1960</v>
      </c>
      <c r="C498" s="219" t="s">
        <v>599</v>
      </c>
      <c r="D498" s="219">
        <v>9</v>
      </c>
      <c r="E498" s="471">
        <v>1702444</v>
      </c>
      <c r="F498" s="472">
        <v>1</v>
      </c>
      <c r="G498" s="419">
        <v>11452500</v>
      </c>
      <c r="H498" s="419">
        <v>20170208</v>
      </c>
      <c r="I498" s="419"/>
      <c r="J498" s="419"/>
      <c r="K498" s="926" t="s">
        <v>1773</v>
      </c>
      <c r="L498" s="413" t="s">
        <v>972</v>
      </c>
      <c r="M498" s="219"/>
      <c r="N498" s="219"/>
      <c r="O498" s="219"/>
      <c r="P498" s="332">
        <v>42774</v>
      </c>
      <c r="Q498" s="326">
        <v>0.4375</v>
      </c>
      <c r="R498" s="219" t="s">
        <v>1866</v>
      </c>
      <c r="S498" s="240" t="s">
        <v>1866</v>
      </c>
      <c r="T498" s="240">
        <v>128.30000000000001</v>
      </c>
      <c r="U498" s="239">
        <v>240.5</v>
      </c>
      <c r="V498" s="240">
        <v>112.19999999999999</v>
      </c>
      <c r="W498" s="136">
        <v>80</v>
      </c>
      <c r="X498" s="136">
        <v>1402.4999999999998</v>
      </c>
      <c r="Y498" s="643"/>
      <c r="Z498" s="240" t="s">
        <v>1866</v>
      </c>
      <c r="AA498" s="7">
        <v>128.80000000000001</v>
      </c>
      <c r="AB498" s="7">
        <v>244.60000000000002</v>
      </c>
      <c r="AC498" s="7">
        <v>115.80000000000001</v>
      </c>
      <c r="AD498" s="7">
        <v>84</v>
      </c>
      <c r="AE498" s="7">
        <v>1378.5714285714287</v>
      </c>
      <c r="AF498" s="643"/>
      <c r="AG498" s="240" t="s">
        <v>1866</v>
      </c>
      <c r="AH498" s="138">
        <v>129.5</v>
      </c>
      <c r="AI498" s="600">
        <v>247.5</v>
      </c>
      <c r="AJ498" s="138">
        <v>118</v>
      </c>
      <c r="AK498" s="138">
        <v>88</v>
      </c>
      <c r="AL498" s="138">
        <v>1340.909090909091</v>
      </c>
      <c r="AM498" s="643"/>
      <c r="AN498" s="138">
        <v>1373.9935064935064</v>
      </c>
      <c r="AO498" s="138">
        <v>31.049606254746504</v>
      </c>
      <c r="AP498" s="138">
        <v>2.2598073504718741</v>
      </c>
      <c r="AQ498" s="535">
        <v>3</v>
      </c>
      <c r="AR498" s="643"/>
      <c r="AS498" s="535"/>
      <c r="AT498" s="272" t="s">
        <v>191</v>
      </c>
      <c r="AU498" s="272" t="s">
        <v>191</v>
      </c>
      <c r="AV498" s="272" t="s">
        <v>191</v>
      </c>
      <c r="AW498" s="161" t="str">
        <f t="shared" si="366"/>
        <v xml:space="preserve">  </v>
      </c>
      <c r="AX498" s="643"/>
      <c r="AY498" s="272" t="s">
        <v>191</v>
      </c>
      <c r="AZ498" s="272" t="s">
        <v>191</v>
      </c>
      <c r="BA498" s="272" t="s">
        <v>191</v>
      </c>
      <c r="BB498" s="161" t="str">
        <f t="shared" si="368"/>
        <v xml:space="preserve">  </v>
      </c>
      <c r="BC498" s="643"/>
      <c r="BD498" s="802" t="s">
        <v>191</v>
      </c>
      <c r="BE498" s="247" t="s">
        <v>1866</v>
      </c>
      <c r="BF498" s="198">
        <v>4.4844644709006509</v>
      </c>
      <c r="BG498" s="198"/>
      <c r="BH498" s="247"/>
      <c r="BI498" s="643"/>
      <c r="BJ498" s="247" t="s">
        <v>1866</v>
      </c>
      <c r="BK498" s="612">
        <v>2.5899261982719295E-2</v>
      </c>
      <c r="BL498" s="612"/>
      <c r="BM498" s="247"/>
      <c r="BN498" s="818"/>
      <c r="BO498" s="942"/>
      <c r="BP498" s="825">
        <f t="shared" si="367"/>
        <v>0.57753299531700253</v>
      </c>
      <c r="BQ498" s="154">
        <v>303.79954159669103</v>
      </c>
      <c r="BR498" s="614"/>
      <c r="BS498" s="615"/>
      <c r="BT498" s="818"/>
      <c r="BU498" s="154">
        <v>426.07885708935919</v>
      </c>
      <c r="BV498" s="247"/>
      <c r="BW498" s="247"/>
      <c r="BX498" s="643"/>
      <c r="BY498" s="85">
        <v>0.92485372931576026</v>
      </c>
      <c r="BZ498" s="605">
        <v>2.7070698572594476E-2</v>
      </c>
      <c r="CA498" s="85"/>
      <c r="CB498" s="247"/>
      <c r="CC498" s="643"/>
      <c r="CD498" s="198">
        <v>1.2749769268424411</v>
      </c>
      <c r="CE498" s="141">
        <v>3.7318891603648097E-2</v>
      </c>
      <c r="CF498" s="247"/>
      <c r="CG498" s="818"/>
      <c r="CH498" s="781">
        <f t="shared" si="369"/>
        <v>0.30442894168140305</v>
      </c>
      <c r="CI498" s="198">
        <v>3.3456584274212067</v>
      </c>
      <c r="CJ498" s="247"/>
      <c r="CK498" s="247"/>
      <c r="CL498" s="643"/>
      <c r="CM498" s="198">
        <v>4.4862238004057096</v>
      </c>
      <c r="CN498" s="247"/>
      <c r="CO498" s="247"/>
      <c r="CP498" s="818"/>
      <c r="CQ498" s="154">
        <f t="shared" si="371"/>
        <v>1.1012717168160622</v>
      </c>
      <c r="CR498" s="87">
        <f t="shared" si="370"/>
        <v>1.0529092738964134</v>
      </c>
      <c r="CS498" s="141"/>
    </row>
    <row r="499" spans="1:97" ht="30" x14ac:dyDescent="0.25">
      <c r="A499" s="906" t="s">
        <v>2565</v>
      </c>
      <c r="B499" s="31" t="s">
        <v>1961</v>
      </c>
      <c r="C499" s="219" t="s">
        <v>599</v>
      </c>
      <c r="D499" s="219">
        <v>9</v>
      </c>
      <c r="E499" s="471">
        <v>1702443</v>
      </c>
      <c r="F499" s="472">
        <v>1</v>
      </c>
      <c r="G499" s="419">
        <v>11452600</v>
      </c>
      <c r="H499" s="419">
        <v>20170208</v>
      </c>
      <c r="I499" s="419"/>
      <c r="J499" s="419"/>
      <c r="K499" s="926" t="s">
        <v>1693</v>
      </c>
      <c r="L499" s="413" t="s">
        <v>1694</v>
      </c>
      <c r="M499" s="219"/>
      <c r="N499" s="219"/>
      <c r="O499" s="219"/>
      <c r="P499" s="332">
        <v>42774</v>
      </c>
      <c r="Q499" s="326">
        <v>0.52777777777777779</v>
      </c>
      <c r="R499" s="219" t="s">
        <v>1867</v>
      </c>
      <c r="S499" s="240" t="s">
        <v>1867</v>
      </c>
      <c r="T499" s="240">
        <v>127.6</v>
      </c>
      <c r="U499" s="239">
        <v>231.9</v>
      </c>
      <c r="V499" s="240">
        <v>104.30000000000001</v>
      </c>
      <c r="W499" s="136">
        <v>82</v>
      </c>
      <c r="X499" s="136">
        <v>1271.9512195121952</v>
      </c>
      <c r="Y499" s="643"/>
      <c r="Z499" s="240" t="s">
        <v>1867</v>
      </c>
      <c r="AA499" s="7">
        <v>129</v>
      </c>
      <c r="AB499" s="7">
        <v>232.6</v>
      </c>
      <c r="AC499" s="7">
        <v>103.6</v>
      </c>
      <c r="AD499" s="7">
        <v>84</v>
      </c>
      <c r="AE499" s="7">
        <v>1233.3333333333333</v>
      </c>
      <c r="AF499" s="643"/>
      <c r="AG499" s="240" t="s">
        <v>1867</v>
      </c>
      <c r="AH499" s="138">
        <v>129.6</v>
      </c>
      <c r="AI499" s="600">
        <v>237.2</v>
      </c>
      <c r="AJ499" s="138">
        <v>107.6</v>
      </c>
      <c r="AK499" s="138">
        <v>88</v>
      </c>
      <c r="AL499" s="138">
        <v>1222.7272727272727</v>
      </c>
      <c r="AM499" s="643"/>
      <c r="AN499" s="138">
        <v>1242.670608524267</v>
      </c>
      <c r="AO499" s="138">
        <v>25.90632674202654</v>
      </c>
      <c r="AP499" s="138">
        <v>2.0847299810841742</v>
      </c>
      <c r="AQ499" s="535">
        <v>3</v>
      </c>
      <c r="AR499" s="643"/>
      <c r="AS499" s="535"/>
      <c r="AT499" s="272" t="s">
        <v>191</v>
      </c>
      <c r="AU499" s="272" t="s">
        <v>191</v>
      </c>
      <c r="AV499" s="272" t="s">
        <v>191</v>
      </c>
      <c r="AW499" s="161" t="str">
        <f t="shared" si="366"/>
        <v xml:space="preserve">  </v>
      </c>
      <c r="AX499" s="643"/>
      <c r="AY499" s="272" t="s">
        <v>191</v>
      </c>
      <c r="AZ499" s="272" t="s">
        <v>191</v>
      </c>
      <c r="BA499" s="272" t="s">
        <v>191</v>
      </c>
      <c r="BB499" s="161" t="str">
        <f t="shared" si="368"/>
        <v xml:space="preserve">  </v>
      </c>
      <c r="BC499" s="643"/>
      <c r="BD499" s="802" t="s">
        <v>191</v>
      </c>
      <c r="BE499" s="247" t="s">
        <v>1867</v>
      </c>
      <c r="BF499" s="198">
        <v>4.4591801718342161</v>
      </c>
      <c r="BG499" s="198"/>
      <c r="BH499" s="247"/>
      <c r="BI499" s="643"/>
      <c r="BJ499" s="247" t="s">
        <v>1867</v>
      </c>
      <c r="BK499" s="612">
        <v>2.7450801802851105E-2</v>
      </c>
      <c r="BL499" s="612"/>
      <c r="BM499" s="247"/>
      <c r="BN499" s="818"/>
      <c r="BO499" s="942"/>
      <c r="BP499" s="825">
        <f t="shared" si="367"/>
        <v>0.6156019883708721</v>
      </c>
      <c r="BQ499" s="154">
        <v>269.87104047761761</v>
      </c>
      <c r="BR499" s="614"/>
      <c r="BS499" s="615"/>
      <c r="BT499" s="818"/>
      <c r="BU499" s="154">
        <v>343.26279904653074</v>
      </c>
      <c r="BV499" s="247"/>
      <c r="BW499" s="247"/>
      <c r="BX499" s="643"/>
      <c r="BY499" s="198">
        <v>0.88495927701357158</v>
      </c>
      <c r="BZ499" s="85"/>
      <c r="CA499" s="85"/>
      <c r="CB499" s="247"/>
      <c r="CC499" s="643"/>
      <c r="CD499" s="198">
        <v>1.0914497749834049</v>
      </c>
      <c r="CE499" s="141"/>
      <c r="CF499" s="247"/>
      <c r="CG499" s="818"/>
      <c r="CH499" s="781">
        <f t="shared" si="369"/>
        <v>0.32791931859282536</v>
      </c>
      <c r="CI499" s="198">
        <v>3.6500692188924768</v>
      </c>
      <c r="CJ499" s="247"/>
      <c r="CK499" s="247"/>
      <c r="CL499" s="643"/>
      <c r="CM499" s="198">
        <v>4.4630391812821655</v>
      </c>
      <c r="CN499" s="247"/>
      <c r="CO499" s="247"/>
      <c r="CP499" s="818"/>
      <c r="CQ499" s="154">
        <f t="shared" si="371"/>
        <v>1.3525234913803965</v>
      </c>
      <c r="CR499" s="87">
        <f t="shared" si="370"/>
        <v>1.3001814334903157</v>
      </c>
      <c r="CS499" s="141"/>
    </row>
    <row r="500" spans="1:97" ht="30" x14ac:dyDescent="0.25">
      <c r="A500" s="906" t="s">
        <v>2566</v>
      </c>
      <c r="B500" s="31" t="s">
        <v>1962</v>
      </c>
      <c r="C500" s="219" t="s">
        <v>599</v>
      </c>
      <c r="D500" s="219">
        <v>9</v>
      </c>
      <c r="E500" s="471">
        <v>1702442</v>
      </c>
      <c r="F500" s="472">
        <v>1</v>
      </c>
      <c r="G500" s="419">
        <v>11452800</v>
      </c>
      <c r="H500" s="419">
        <v>20170208</v>
      </c>
      <c r="I500" s="419"/>
      <c r="J500" s="419"/>
      <c r="K500" s="926" t="s">
        <v>1690</v>
      </c>
      <c r="L500" s="413" t="s">
        <v>1696</v>
      </c>
      <c r="M500" s="219"/>
      <c r="N500" s="219"/>
      <c r="O500" s="219"/>
      <c r="P500" s="332">
        <v>42774</v>
      </c>
      <c r="Q500" s="326">
        <v>0.57638888888888895</v>
      </c>
      <c r="R500" s="219" t="s">
        <v>1868</v>
      </c>
      <c r="S500" s="240" t="s">
        <v>1868</v>
      </c>
      <c r="T500" s="240">
        <v>129.19999999999999</v>
      </c>
      <c r="U500" s="239">
        <v>190.6</v>
      </c>
      <c r="V500" s="240">
        <v>61.400000000000006</v>
      </c>
      <c r="W500" s="136">
        <v>84</v>
      </c>
      <c r="X500" s="136">
        <v>730.95238095238096</v>
      </c>
      <c r="Y500" s="643"/>
      <c r="Z500" s="240" t="s">
        <v>1868</v>
      </c>
      <c r="AA500" s="7">
        <v>130</v>
      </c>
      <c r="AB500" s="7">
        <v>188.79999999999998</v>
      </c>
      <c r="AC500" s="7">
        <v>58.799999999999983</v>
      </c>
      <c r="AD500" s="7">
        <v>80</v>
      </c>
      <c r="AE500" s="7">
        <v>734.99999999999977</v>
      </c>
      <c r="AF500" s="643"/>
      <c r="AG500" s="240" t="s">
        <v>1868</v>
      </c>
      <c r="AH500" s="138">
        <v>127.5</v>
      </c>
      <c r="AI500" s="600">
        <v>186.29999999999998</v>
      </c>
      <c r="AJ500" s="138">
        <v>58.799999999999983</v>
      </c>
      <c r="AK500" s="138">
        <v>78</v>
      </c>
      <c r="AL500" s="138">
        <v>753.84615384615358</v>
      </c>
      <c r="AM500" s="643"/>
      <c r="AN500" s="138">
        <v>739.93284493284466</v>
      </c>
      <c r="AO500" s="138">
        <v>12.218057483762729</v>
      </c>
      <c r="AP500" s="138">
        <v>1.6512386992189303</v>
      </c>
      <c r="AQ500" s="535">
        <v>3</v>
      </c>
      <c r="AR500" s="643"/>
      <c r="AS500" s="535"/>
      <c r="AT500" s="272" t="s">
        <v>191</v>
      </c>
      <c r="AU500" s="272" t="s">
        <v>191</v>
      </c>
      <c r="AV500" s="272" t="s">
        <v>191</v>
      </c>
      <c r="AW500" s="161" t="str">
        <f t="shared" si="366"/>
        <v xml:space="preserve">  </v>
      </c>
      <c r="AX500" s="643"/>
      <c r="AY500" s="272" t="s">
        <v>191</v>
      </c>
      <c r="AZ500" s="272" t="s">
        <v>191</v>
      </c>
      <c r="BA500" s="272" t="s">
        <v>191</v>
      </c>
      <c r="BB500" s="161" t="str">
        <f t="shared" si="368"/>
        <v xml:space="preserve">  </v>
      </c>
      <c r="BC500" s="643"/>
      <c r="BD500" s="802" t="s">
        <v>191</v>
      </c>
      <c r="BE500" s="247" t="s">
        <v>1868</v>
      </c>
      <c r="BF500" s="198">
        <v>5.7151831487489391</v>
      </c>
      <c r="BG500" s="198"/>
      <c r="BH500" s="247"/>
      <c r="BI500" s="643"/>
      <c r="BJ500" s="247" t="s">
        <v>1868</v>
      </c>
      <c r="BK500" s="612">
        <v>4.055477843589804E-2</v>
      </c>
      <c r="BL500" s="612"/>
      <c r="BM500" s="247"/>
      <c r="BN500" s="818"/>
      <c r="BO500" s="942"/>
      <c r="BP500" s="825">
        <f t="shared" si="367"/>
        <v>0.70959717965950986</v>
      </c>
      <c r="BQ500" s="154">
        <v>366.79778281449029</v>
      </c>
      <c r="BR500" s="614"/>
      <c r="BS500" s="615"/>
      <c r="BT500" s="818"/>
      <c r="BU500" s="154">
        <v>268.11171267630601</v>
      </c>
      <c r="BV500" s="247"/>
      <c r="BW500" s="247"/>
      <c r="BX500" s="643"/>
      <c r="BY500" s="198">
        <v>0.95451646430465742</v>
      </c>
      <c r="BZ500" s="85"/>
      <c r="CA500" s="85"/>
      <c r="CB500" s="247"/>
      <c r="CC500" s="643"/>
      <c r="CD500" s="198">
        <v>0.70156960126392309</v>
      </c>
      <c r="CE500" s="141"/>
      <c r="CF500" s="247"/>
      <c r="CG500" s="818"/>
      <c r="CH500" s="781">
        <f t="shared" si="369"/>
        <v>0.26022961670610983</v>
      </c>
      <c r="CI500" s="198">
        <v>3.5218540478144984</v>
      </c>
      <c r="CJ500" s="247"/>
      <c r="CK500" s="247"/>
      <c r="CL500" s="643"/>
      <c r="CM500" s="198">
        <v>2.6549361283524675</v>
      </c>
      <c r="CN500" s="247"/>
      <c r="CO500" s="247"/>
      <c r="CP500" s="818"/>
      <c r="CQ500" s="154">
        <f t="shared" si="371"/>
        <v>0.96016230545092829</v>
      </c>
      <c r="CR500" s="87">
        <f t="shared" si="370"/>
        <v>0.99023504115159589</v>
      </c>
      <c r="CS500" s="141"/>
    </row>
    <row r="501" spans="1:97" ht="30" x14ac:dyDescent="0.25">
      <c r="A501" s="906" t="s">
        <v>2567</v>
      </c>
      <c r="B501" s="31" t="s">
        <v>1963</v>
      </c>
      <c r="C501" s="219" t="s">
        <v>599</v>
      </c>
      <c r="D501" s="219">
        <v>9</v>
      </c>
      <c r="E501" s="471">
        <v>1702441</v>
      </c>
      <c r="F501" s="472">
        <v>1</v>
      </c>
      <c r="G501" s="419">
        <v>384115121402501</v>
      </c>
      <c r="H501" s="419">
        <v>20170208</v>
      </c>
      <c r="I501" s="419"/>
      <c r="J501" s="419"/>
      <c r="K501" s="926" t="s">
        <v>1690</v>
      </c>
      <c r="L501" s="413" t="s">
        <v>1716</v>
      </c>
      <c r="M501" s="219"/>
      <c r="N501" s="219"/>
      <c r="O501" s="219"/>
      <c r="P501" s="332">
        <v>42774</v>
      </c>
      <c r="Q501" s="326">
        <v>0.57638888888888895</v>
      </c>
      <c r="R501" s="219" t="s">
        <v>1869</v>
      </c>
      <c r="S501" s="240" t="s">
        <v>1869</v>
      </c>
      <c r="T501" s="240">
        <v>127.6</v>
      </c>
      <c r="U501" s="239">
        <v>159</v>
      </c>
      <c r="V501" s="240">
        <v>31.400000000000006</v>
      </c>
      <c r="W501" s="136">
        <v>84</v>
      </c>
      <c r="X501" s="136">
        <v>373.80952380952385</v>
      </c>
      <c r="Y501" s="643"/>
      <c r="Z501" s="240" t="s">
        <v>1869</v>
      </c>
      <c r="AA501" s="7">
        <v>129.4</v>
      </c>
      <c r="AB501" s="7">
        <v>161.89999999999998</v>
      </c>
      <c r="AC501" s="7">
        <v>32.499999999999972</v>
      </c>
      <c r="AD501" s="7">
        <v>88</v>
      </c>
      <c r="AE501" s="7">
        <v>369.31818181818153</v>
      </c>
      <c r="AF501" s="643"/>
      <c r="AG501" s="240" t="s">
        <v>1869</v>
      </c>
      <c r="AH501" s="138">
        <v>129.1</v>
      </c>
      <c r="AI501" s="600">
        <v>161.1</v>
      </c>
      <c r="AJ501" s="138">
        <v>32</v>
      </c>
      <c r="AK501" s="138">
        <v>88</v>
      </c>
      <c r="AL501" s="138">
        <v>363.63636363636368</v>
      </c>
      <c r="AM501" s="643"/>
      <c r="AN501" s="138">
        <v>368.92135642135639</v>
      </c>
      <c r="AO501" s="138">
        <v>5.098176122287966</v>
      </c>
      <c r="AP501" s="138">
        <v>1.3819140674700283</v>
      </c>
      <c r="AQ501" s="535">
        <v>3</v>
      </c>
      <c r="AR501" s="643"/>
      <c r="AS501" s="535"/>
      <c r="AT501" s="272" t="s">
        <v>191</v>
      </c>
      <c r="AU501" s="272" t="s">
        <v>191</v>
      </c>
      <c r="AV501" s="272" t="s">
        <v>191</v>
      </c>
      <c r="AW501" s="161" t="str">
        <f t="shared" si="366"/>
        <v xml:space="preserve">  </v>
      </c>
      <c r="AX501" s="643"/>
      <c r="AY501" s="272" t="s">
        <v>191</v>
      </c>
      <c r="AZ501" s="272" t="s">
        <v>191</v>
      </c>
      <c r="BA501" s="272" t="s">
        <v>191</v>
      </c>
      <c r="BB501" s="161" t="str">
        <f t="shared" si="368"/>
        <v xml:space="preserve">  </v>
      </c>
      <c r="BC501" s="643"/>
      <c r="BD501" s="802" t="s">
        <v>191</v>
      </c>
      <c r="BE501" s="247" t="s">
        <v>1869</v>
      </c>
      <c r="BF501" s="198">
        <v>4.7442390249171167</v>
      </c>
      <c r="BG501" s="198"/>
      <c r="BH501" s="247"/>
      <c r="BI501" s="643"/>
      <c r="BJ501" s="247" t="s">
        <v>1869</v>
      </c>
      <c r="BK501" s="612">
        <v>7.9263566096855059E-2</v>
      </c>
      <c r="BL501" s="612"/>
      <c r="BM501" s="247"/>
      <c r="BN501" s="818"/>
      <c r="BO501" s="942"/>
      <c r="BP501" s="825">
        <f t="shared" si="367"/>
        <v>1.670732981212721</v>
      </c>
      <c r="BQ501" s="154">
        <v>233.28439958096993</v>
      </c>
      <c r="BR501" s="614"/>
      <c r="BS501" s="615"/>
      <c r="BT501" s="818"/>
      <c r="BU501" s="154">
        <v>87.203930319553052</v>
      </c>
      <c r="BV501" s="247"/>
      <c r="BW501" s="247"/>
      <c r="BX501" s="643"/>
      <c r="BY501" s="198">
        <v>1.7956482149235196</v>
      </c>
      <c r="BZ501" s="85"/>
      <c r="CA501" s="85"/>
      <c r="CB501" s="247"/>
      <c r="CC501" s="643"/>
      <c r="CD501" s="198">
        <v>0.66316553392061739</v>
      </c>
      <c r="CE501" s="141"/>
      <c r="CF501" s="247"/>
      <c r="CG501" s="818"/>
      <c r="CH501" s="781">
        <f t="shared" si="369"/>
        <v>0.76972494438072092</v>
      </c>
      <c r="CI501" s="198">
        <v>3.2197639807821337</v>
      </c>
      <c r="CJ501" s="247"/>
      <c r="CK501" s="247"/>
      <c r="CL501" s="643"/>
      <c r="CM501" s="198">
        <v>1.1708232657389577</v>
      </c>
      <c r="CN501" s="247"/>
      <c r="CO501" s="247"/>
      <c r="CP501" s="818"/>
      <c r="CQ501" s="154">
        <f t="shared" si="371"/>
        <v>1.3801882965880006</v>
      </c>
      <c r="CR501" s="87">
        <f t="shared" si="370"/>
        <v>1.3426267158470415</v>
      </c>
      <c r="CS501" s="141"/>
    </row>
    <row r="502" spans="1:97" x14ac:dyDescent="0.25">
      <c r="A502" s="906" t="s">
        <v>2568</v>
      </c>
      <c r="B502" s="603" t="s">
        <v>1964</v>
      </c>
      <c r="C502" s="219" t="s">
        <v>599</v>
      </c>
      <c r="D502" s="219">
        <v>7</v>
      </c>
      <c r="E502" s="471">
        <v>1702440</v>
      </c>
      <c r="F502" s="472">
        <v>1</v>
      </c>
      <c r="G502" s="419">
        <v>11452900</v>
      </c>
      <c r="H502" s="419">
        <v>20170208</v>
      </c>
      <c r="I502" s="419"/>
      <c r="J502" s="419"/>
      <c r="K502" s="926" t="s">
        <v>1120</v>
      </c>
      <c r="L502" s="413" t="s">
        <v>746</v>
      </c>
      <c r="M502" s="219"/>
      <c r="N502" s="219"/>
      <c r="O502" s="219"/>
      <c r="P502" s="332">
        <v>42774</v>
      </c>
      <c r="Q502" s="326">
        <v>0.61111111111111105</v>
      </c>
      <c r="R502" s="219" t="s">
        <v>1870</v>
      </c>
      <c r="S502" s="240" t="s">
        <v>1870</v>
      </c>
      <c r="T502" s="240">
        <v>126.9</v>
      </c>
      <c r="U502" s="239">
        <v>194.3</v>
      </c>
      <c r="V502" s="240">
        <v>67.400000000000006</v>
      </c>
      <c r="W502" s="136">
        <v>92</v>
      </c>
      <c r="X502" s="136">
        <v>732.60869565217399</v>
      </c>
      <c r="Y502" s="643"/>
      <c r="Z502" s="240" t="s">
        <v>1870</v>
      </c>
      <c r="AA502" s="7">
        <v>127.5</v>
      </c>
      <c r="AB502" s="7">
        <v>185.6</v>
      </c>
      <c r="AC502" s="7">
        <v>58.099999999999994</v>
      </c>
      <c r="AD502" s="7">
        <v>80</v>
      </c>
      <c r="AE502" s="7">
        <v>726.24999999999989</v>
      </c>
      <c r="AF502" s="643"/>
      <c r="AG502" s="240" t="s">
        <v>1870</v>
      </c>
      <c r="AH502" s="138">
        <v>128.4</v>
      </c>
      <c r="AI502" s="600">
        <v>188.29999999999998</v>
      </c>
      <c r="AJ502" s="138">
        <v>59.899999999999977</v>
      </c>
      <c r="AK502" s="138">
        <v>84</v>
      </c>
      <c r="AL502" s="138">
        <v>713.09523809523773</v>
      </c>
      <c r="AM502" s="643"/>
      <c r="AN502" s="138">
        <v>723.98464458247054</v>
      </c>
      <c r="AO502" s="138">
        <v>9.9520165209059712</v>
      </c>
      <c r="AP502" s="138">
        <v>1.3746170716984478</v>
      </c>
      <c r="AQ502" s="535">
        <v>3</v>
      </c>
      <c r="AR502" s="643"/>
      <c r="AS502" s="535"/>
      <c r="AT502" s="272" t="s">
        <v>191</v>
      </c>
      <c r="AU502" s="272" t="s">
        <v>191</v>
      </c>
      <c r="AV502" s="272" t="s">
        <v>191</v>
      </c>
      <c r="AW502" s="161" t="str">
        <f t="shared" si="366"/>
        <v xml:space="preserve">  </v>
      </c>
      <c r="AX502" s="643"/>
      <c r="AY502" s="272" t="s">
        <v>191</v>
      </c>
      <c r="AZ502" s="272" t="s">
        <v>191</v>
      </c>
      <c r="BA502" s="272" t="s">
        <v>191</v>
      </c>
      <c r="BB502" s="161" t="str">
        <f t="shared" si="368"/>
        <v xml:space="preserve">  </v>
      </c>
      <c r="BC502" s="643"/>
      <c r="BD502" s="802" t="s">
        <v>191</v>
      </c>
      <c r="BE502" s="247" t="s">
        <v>1870</v>
      </c>
      <c r="BF502" s="198">
        <v>7.0300283854605743</v>
      </c>
      <c r="BG502" s="198"/>
      <c r="BH502" s="247"/>
      <c r="BI502" s="643"/>
      <c r="BJ502" s="247" t="s">
        <v>1870</v>
      </c>
      <c r="BK502" s="612">
        <v>3.8708034028574652E-2</v>
      </c>
      <c r="BL502" s="612"/>
      <c r="BM502" s="247"/>
      <c r="BN502" s="818"/>
      <c r="BO502" s="942"/>
      <c r="BP502" s="825">
        <f t="shared" si="367"/>
        <v>0.55060992511253826</v>
      </c>
      <c r="BQ502" s="154">
        <v>268.93309929699586</v>
      </c>
      <c r="BR502" s="614"/>
      <c r="BS502" s="615"/>
      <c r="BT502" s="818"/>
      <c r="BU502" s="154">
        <v>197.02272709366872</v>
      </c>
      <c r="BV502" s="247"/>
      <c r="BW502" s="247"/>
      <c r="BX502" s="643"/>
      <c r="BY502" s="198">
        <v>1.2302421827846513</v>
      </c>
      <c r="BZ502" s="85"/>
      <c r="CA502" s="85"/>
      <c r="CB502" s="247"/>
      <c r="CC502" s="643"/>
      <c r="CD502" s="198">
        <v>0.89346338524735258</v>
      </c>
      <c r="CE502" s="247"/>
      <c r="CF502" s="247"/>
      <c r="CG502" s="818"/>
      <c r="CH502" s="781">
        <f t="shared" si="369"/>
        <v>0.45745287062119316</v>
      </c>
      <c r="CI502" s="198">
        <v>3.899970322017138</v>
      </c>
      <c r="CJ502" s="247"/>
      <c r="CK502" s="247"/>
      <c r="CL502" s="643"/>
      <c r="CM502" s="198">
        <v>2.7810502653431719</v>
      </c>
      <c r="CN502" s="247"/>
      <c r="CO502" s="247"/>
      <c r="CP502" s="818"/>
      <c r="CQ502" s="154">
        <f t="shared" si="371"/>
        <v>1.4501637515842598</v>
      </c>
      <c r="CR502" s="87">
        <f t="shared" si="370"/>
        <v>1.4115377988961662</v>
      </c>
      <c r="CS502" s="141"/>
    </row>
    <row r="503" spans="1:97" x14ac:dyDescent="0.25">
      <c r="A503" s="906" t="s">
        <v>2569</v>
      </c>
      <c r="B503" s="603" t="s">
        <v>1965</v>
      </c>
      <c r="C503" s="310" t="s">
        <v>600</v>
      </c>
      <c r="D503" s="310">
        <v>7</v>
      </c>
      <c r="E503" s="478">
        <v>1700284</v>
      </c>
      <c r="F503" s="597">
        <v>4</v>
      </c>
      <c r="G503" s="309">
        <v>11452900</v>
      </c>
      <c r="H503" s="309">
        <v>20170208</v>
      </c>
      <c r="I503" s="309"/>
      <c r="J503" s="309"/>
      <c r="K503" s="908" t="s">
        <v>1120</v>
      </c>
      <c r="L503" s="469" t="s">
        <v>1879</v>
      </c>
      <c r="M503" s="310"/>
      <c r="N503" s="310"/>
      <c r="O503" s="310" t="s">
        <v>45</v>
      </c>
      <c r="P503" s="402">
        <v>42774</v>
      </c>
      <c r="Q503" s="327">
        <v>0.6118055555555556</v>
      </c>
      <c r="R503" s="310" t="s">
        <v>1871</v>
      </c>
      <c r="S503" s="371" t="s">
        <v>1871</v>
      </c>
      <c r="T503" s="240">
        <v>128</v>
      </c>
      <c r="U503" s="239">
        <v>209.3</v>
      </c>
      <c r="V503" s="240">
        <v>81.300000000000011</v>
      </c>
      <c r="W503" s="136">
        <v>110</v>
      </c>
      <c r="X503" s="136">
        <v>739.09090909090924</v>
      </c>
      <c r="Y503" s="643"/>
      <c r="Z503" s="371" t="s">
        <v>1871</v>
      </c>
      <c r="AA503" s="7">
        <v>126.4</v>
      </c>
      <c r="AB503" s="7">
        <v>187.79999999999998</v>
      </c>
      <c r="AC503" s="7">
        <v>61.399999999999977</v>
      </c>
      <c r="AD503" s="7">
        <v>94</v>
      </c>
      <c r="AE503" s="7">
        <v>653.19148936170188</v>
      </c>
      <c r="AF503" s="643"/>
      <c r="AG503" s="371" t="s">
        <v>1871</v>
      </c>
      <c r="AH503" s="317">
        <v>129.19999999999999</v>
      </c>
      <c r="AI503" s="601">
        <v>207.5</v>
      </c>
      <c r="AJ503" s="317">
        <v>78.300000000000011</v>
      </c>
      <c r="AK503" s="317">
        <v>104</v>
      </c>
      <c r="AL503" s="317">
        <v>752.88461538461547</v>
      </c>
      <c r="AM503" s="643"/>
      <c r="AN503" s="317">
        <v>715.05567127907545</v>
      </c>
      <c r="AO503" s="317">
        <v>54.018046397094771</v>
      </c>
      <c r="AP503" s="317">
        <v>7.5543833252127781</v>
      </c>
      <c r="AQ503" s="535">
        <v>3</v>
      </c>
      <c r="AR503" s="643"/>
      <c r="AS503" s="536"/>
      <c r="AT503" s="272" t="s">
        <v>191</v>
      </c>
      <c r="AU503" s="272" t="s">
        <v>191</v>
      </c>
      <c r="AV503" s="272" t="s">
        <v>191</v>
      </c>
      <c r="AW503" s="161" t="str">
        <f t="shared" si="366"/>
        <v xml:space="preserve">  </v>
      </c>
      <c r="AX503" s="643"/>
      <c r="AY503" s="272" t="s">
        <v>191</v>
      </c>
      <c r="AZ503" s="272" t="s">
        <v>191</v>
      </c>
      <c r="BA503" s="272" t="s">
        <v>191</v>
      </c>
      <c r="BB503" s="161" t="str">
        <f t="shared" si="368"/>
        <v xml:space="preserve">  </v>
      </c>
      <c r="BC503" s="643"/>
      <c r="BD503" s="802" t="s">
        <v>191</v>
      </c>
      <c r="BE503" s="247" t="s">
        <v>1871</v>
      </c>
      <c r="BF503" s="198">
        <v>5.7155195922857311</v>
      </c>
      <c r="BG503" s="198"/>
      <c r="BH503" s="247"/>
      <c r="BI503" s="643"/>
      <c r="BJ503" s="247" t="s">
        <v>1871</v>
      </c>
      <c r="BK503" s="612">
        <v>4.270368622870168E-2</v>
      </c>
      <c r="BL503" s="612"/>
      <c r="BM503" s="247"/>
      <c r="BN503" s="818"/>
      <c r="BO503" s="942"/>
      <c r="BP503" s="825">
        <f t="shared" si="367"/>
        <v>0.74715317722537578</v>
      </c>
      <c r="BQ503" s="154">
        <v>264.65813560152424</v>
      </c>
      <c r="BR503" s="614"/>
      <c r="BS503" s="615"/>
      <c r="BT503" s="818"/>
      <c r="BU503" s="154">
        <v>195.60642204003568</v>
      </c>
      <c r="BV503" s="247"/>
      <c r="BW503" s="247"/>
      <c r="BX503" s="643"/>
      <c r="BY503" s="198">
        <v>1.1917238482607397</v>
      </c>
      <c r="BZ503" s="85"/>
      <c r="CA503" s="85"/>
      <c r="CB503" s="247"/>
      <c r="CC503" s="643"/>
      <c r="CD503" s="198">
        <v>0.77842387535329149</v>
      </c>
      <c r="CE503" s="247"/>
      <c r="CF503" s="247"/>
      <c r="CG503" s="818"/>
      <c r="CH503" s="781">
        <f t="shared" si="369"/>
        <v>0.45028800854814016</v>
      </c>
      <c r="CI503" s="198">
        <v>3.7391490458762453</v>
      </c>
      <c r="CJ503" s="247"/>
      <c r="CK503" s="247"/>
      <c r="CL503" s="643"/>
      <c r="CM503" s="198">
        <v>2.8151477912702889</v>
      </c>
      <c r="CN503" s="247"/>
      <c r="CO503" s="247"/>
      <c r="CP503" s="818"/>
      <c r="CQ503" s="154">
        <f t="shared" si="371"/>
        <v>1.4128222574294862</v>
      </c>
      <c r="CR503" s="87">
        <f t="shared" si="370"/>
        <v>1.4391898598779642</v>
      </c>
      <c r="CS503" s="195"/>
    </row>
    <row r="504" spans="1:97" x14ac:dyDescent="0.25">
      <c r="A504" s="906" t="s">
        <v>2570</v>
      </c>
      <c r="B504" s="31" t="s">
        <v>1966</v>
      </c>
      <c r="C504" s="219" t="s">
        <v>599</v>
      </c>
      <c r="D504" s="219">
        <v>9</v>
      </c>
      <c r="E504" s="471">
        <v>1702438</v>
      </c>
      <c r="F504" s="472">
        <v>1</v>
      </c>
      <c r="G504" s="419">
        <v>11452500</v>
      </c>
      <c r="H504" s="419">
        <v>20170210</v>
      </c>
      <c r="I504" s="419"/>
      <c r="J504" s="419"/>
      <c r="K504" s="926" t="s">
        <v>1773</v>
      </c>
      <c r="L504" s="413" t="s">
        <v>972</v>
      </c>
      <c r="M504" s="219"/>
      <c r="N504" s="219"/>
      <c r="O504" s="219"/>
      <c r="P504" s="332">
        <v>42776</v>
      </c>
      <c r="Q504" s="326">
        <v>0.46527777777777773</v>
      </c>
      <c r="R504" s="219" t="s">
        <v>1872</v>
      </c>
      <c r="S504" s="240" t="s">
        <v>1872</v>
      </c>
      <c r="T504" s="240">
        <v>130.30000000000001</v>
      </c>
      <c r="U504" s="239">
        <v>182.4</v>
      </c>
      <c r="V504" s="240">
        <v>52.099999999999994</v>
      </c>
      <c r="W504" s="136">
        <v>40</v>
      </c>
      <c r="X504" s="136">
        <v>1302.4999999999998</v>
      </c>
      <c r="Y504" s="643"/>
      <c r="Z504" s="240" t="s">
        <v>1872</v>
      </c>
      <c r="AA504" s="7">
        <v>127.6</v>
      </c>
      <c r="AB504" s="7">
        <v>199.7</v>
      </c>
      <c r="AC504" s="7">
        <v>72.099999999999994</v>
      </c>
      <c r="AD504" s="7">
        <v>54</v>
      </c>
      <c r="AE504" s="7">
        <v>1335.185185185185</v>
      </c>
      <c r="AF504" s="643"/>
      <c r="AG504" s="240" t="s">
        <v>1872</v>
      </c>
      <c r="AH504" s="138">
        <v>127.4</v>
      </c>
      <c r="AI504" s="600">
        <v>186.79999999999998</v>
      </c>
      <c r="AJ504" s="138">
        <v>59.399999999999977</v>
      </c>
      <c r="AK504" s="138">
        <v>44</v>
      </c>
      <c r="AL504" s="138">
        <v>1349.9999999999995</v>
      </c>
      <c r="AM504" s="643"/>
      <c r="AN504" s="138">
        <v>1329.2283950617282</v>
      </c>
      <c r="AO504" s="138">
        <v>24.303806521431571</v>
      </c>
      <c r="AP504" s="138">
        <v>1.8284146360191864</v>
      </c>
      <c r="AQ504" s="535">
        <v>3</v>
      </c>
      <c r="AR504" s="643"/>
      <c r="AS504" s="535"/>
      <c r="AT504" s="272" t="s">
        <v>191</v>
      </c>
      <c r="AU504" s="272" t="s">
        <v>191</v>
      </c>
      <c r="AV504" s="272" t="s">
        <v>191</v>
      </c>
      <c r="AW504" s="161" t="str">
        <f t="shared" si="366"/>
        <v xml:space="preserve">  </v>
      </c>
      <c r="AX504" s="643"/>
      <c r="AY504" s="272" t="s">
        <v>191</v>
      </c>
      <c r="AZ504" s="272" t="s">
        <v>191</v>
      </c>
      <c r="BA504" s="272" t="s">
        <v>191</v>
      </c>
      <c r="BB504" s="161" t="str">
        <f t="shared" si="368"/>
        <v xml:space="preserve">  </v>
      </c>
      <c r="BC504" s="643"/>
      <c r="BD504" s="802" t="s">
        <v>191</v>
      </c>
      <c r="BE504" s="247" t="s">
        <v>1872</v>
      </c>
      <c r="BF504" s="198">
        <v>6.27141273657372</v>
      </c>
      <c r="BG504" s="198"/>
      <c r="BH504" s="247"/>
      <c r="BI504" s="643"/>
      <c r="BJ504" s="247" t="s">
        <v>1872</v>
      </c>
      <c r="BK504" s="612">
        <v>4.6029683348302271E-2</v>
      </c>
      <c r="BL504" s="612"/>
      <c r="BM504" s="247"/>
      <c r="BN504" s="818"/>
      <c r="BO504" s="942"/>
      <c r="BP504" s="825">
        <f t="shared" si="367"/>
        <v>0.73396035760596112</v>
      </c>
      <c r="BQ504" s="154">
        <v>271.89226972510255</v>
      </c>
      <c r="BR504" s="614"/>
      <c r="BS504" s="615"/>
      <c r="BT504" s="818"/>
      <c r="BU504" s="154">
        <v>354.13968131694605</v>
      </c>
      <c r="BV504" s="247"/>
      <c r="BW504" s="247"/>
      <c r="BX504" s="643"/>
      <c r="BY504" s="198">
        <v>0.93847199066699827</v>
      </c>
      <c r="BZ504" s="85"/>
      <c r="CA504" s="85"/>
      <c r="CB504" s="247"/>
      <c r="CC504" s="643"/>
      <c r="CD504" s="198">
        <v>1.2530338986498253</v>
      </c>
      <c r="CE504" s="247"/>
      <c r="CF504" s="247"/>
      <c r="CG504" s="818"/>
      <c r="CH504" s="781">
        <f t="shared" si="369"/>
        <v>0.34516317496479137</v>
      </c>
      <c r="CI504" s="198">
        <v>3.5549749322767039</v>
      </c>
      <c r="CJ504" s="247"/>
      <c r="CK504" s="247"/>
      <c r="CL504" s="643"/>
      <c r="CM504" s="198">
        <v>4.7992161585735493</v>
      </c>
      <c r="CN504" s="247"/>
      <c r="CO504" s="247"/>
      <c r="CP504" s="818"/>
      <c r="CQ504" s="154">
        <f t="shared" si="371"/>
        <v>1.3074939334873226</v>
      </c>
      <c r="CR504" s="87">
        <f t="shared" si="370"/>
        <v>1.3551760539024071</v>
      </c>
      <c r="CS504" s="141"/>
    </row>
    <row r="505" spans="1:97" ht="30" x14ac:dyDescent="0.25">
      <c r="A505" s="906" t="s">
        <v>2571</v>
      </c>
      <c r="B505" s="31" t="s">
        <v>1967</v>
      </c>
      <c r="C505" s="219" t="s">
        <v>599</v>
      </c>
      <c r="D505" s="219">
        <v>9</v>
      </c>
      <c r="E505" s="471">
        <v>1702437</v>
      </c>
      <c r="F505" s="472">
        <v>1</v>
      </c>
      <c r="G505" s="419">
        <v>11452600</v>
      </c>
      <c r="H505" s="419">
        <v>20170210</v>
      </c>
      <c r="I505" s="419"/>
      <c r="J505" s="419"/>
      <c r="K505" s="926" t="s">
        <v>1693</v>
      </c>
      <c r="L505" s="413" t="s">
        <v>1694</v>
      </c>
      <c r="M505" s="219"/>
      <c r="N505" s="219"/>
      <c r="O505" s="219"/>
      <c r="P505" s="332">
        <v>42776</v>
      </c>
      <c r="Q505" s="326">
        <v>0.54861111111111105</v>
      </c>
      <c r="R505" s="219" t="s">
        <v>1873</v>
      </c>
      <c r="S505" s="240" t="s">
        <v>1873</v>
      </c>
      <c r="T505" s="240">
        <v>127.4</v>
      </c>
      <c r="U505" s="239">
        <v>165.1</v>
      </c>
      <c r="V505" s="240">
        <v>37.699999999999989</v>
      </c>
      <c r="W505" s="136">
        <v>30</v>
      </c>
      <c r="X505" s="136">
        <v>1256.6666666666663</v>
      </c>
      <c r="Y505" s="643"/>
      <c r="Z505" s="240" t="s">
        <v>1873</v>
      </c>
      <c r="AA505" s="7">
        <v>127.7</v>
      </c>
      <c r="AB505" s="7">
        <v>197.4</v>
      </c>
      <c r="AC505" s="7">
        <v>69.7</v>
      </c>
      <c r="AD505" s="7">
        <v>56</v>
      </c>
      <c r="AE505" s="7">
        <v>1244.6428571428571</v>
      </c>
      <c r="AF505" s="643"/>
      <c r="AG505" s="240" t="s">
        <v>1873</v>
      </c>
      <c r="AH505" s="138">
        <v>127.4</v>
      </c>
      <c r="AI505" s="600">
        <v>179.60000000000002</v>
      </c>
      <c r="AJ505" s="138">
        <v>52.200000000000017</v>
      </c>
      <c r="AK505" s="138">
        <v>42</v>
      </c>
      <c r="AL505" s="138">
        <v>1242.8571428571431</v>
      </c>
      <c r="AM505" s="643"/>
      <c r="AN505" s="138">
        <v>1248.0555555555554</v>
      </c>
      <c r="AO505" s="138">
        <v>7.510700353726838</v>
      </c>
      <c r="AP505" s="138">
        <v>0.60179214941946624</v>
      </c>
      <c r="AQ505" s="535">
        <v>3</v>
      </c>
      <c r="AR505" s="643"/>
      <c r="AS505" s="535"/>
      <c r="AT505" s="272" t="s">
        <v>191</v>
      </c>
      <c r="AU505" s="272" t="s">
        <v>191</v>
      </c>
      <c r="AV505" s="272" t="s">
        <v>191</v>
      </c>
      <c r="AW505" s="161" t="str">
        <f t="shared" si="366"/>
        <v xml:space="preserve">  </v>
      </c>
      <c r="AX505" s="643"/>
      <c r="AY505" s="272" t="s">
        <v>191</v>
      </c>
      <c r="AZ505" s="272" t="s">
        <v>191</v>
      </c>
      <c r="BA505" s="272" t="s">
        <v>191</v>
      </c>
      <c r="BB505" s="161" t="str">
        <f t="shared" si="368"/>
        <v xml:space="preserve">  </v>
      </c>
      <c r="BC505" s="643"/>
      <c r="BD505" s="802" t="s">
        <v>191</v>
      </c>
      <c r="BE505" s="247" t="s">
        <v>1873</v>
      </c>
      <c r="BF505" s="198">
        <v>7.8897458213878382</v>
      </c>
      <c r="BG505" s="198"/>
      <c r="BH505" s="247"/>
      <c r="BI505" s="643"/>
      <c r="BJ505" s="247" t="s">
        <v>1873</v>
      </c>
      <c r="BK505" s="612">
        <v>5.4017880250141356E-2</v>
      </c>
      <c r="BL505" s="612"/>
      <c r="BM505" s="247"/>
      <c r="BN505" s="818"/>
      <c r="BO505" s="942"/>
      <c r="BP505" s="825">
        <f t="shared" si="367"/>
        <v>0.68465932202413327</v>
      </c>
      <c r="BQ505" s="154">
        <v>240.24218887749274</v>
      </c>
      <c r="BR505" s="614"/>
      <c r="BS505" s="615"/>
      <c r="BT505" s="818"/>
      <c r="BU505" s="154">
        <v>301.90435068938245</v>
      </c>
      <c r="BV505" s="247"/>
      <c r="BW505" s="247"/>
      <c r="BX505" s="643"/>
      <c r="BY505" s="198">
        <v>1.2212338192299672</v>
      </c>
      <c r="BZ505" s="85"/>
      <c r="CA505" s="85"/>
      <c r="CB505" s="247"/>
      <c r="CC505" s="643"/>
      <c r="CD505" s="198">
        <v>1.5199999500058696</v>
      </c>
      <c r="CE505" s="247"/>
      <c r="CF505" s="247"/>
      <c r="CG505" s="818"/>
      <c r="CH505" s="781">
        <f t="shared" si="369"/>
        <v>0.50833445405074706</v>
      </c>
      <c r="CI505" s="198">
        <v>3.3417830322900932</v>
      </c>
      <c r="CJ505" s="247"/>
      <c r="CK505" s="247"/>
      <c r="CL505" s="643"/>
      <c r="CM505" s="198">
        <v>4.1533589115605452</v>
      </c>
      <c r="CN505" s="247"/>
      <c r="CO505" s="247"/>
      <c r="CP505" s="818"/>
      <c r="CQ505" s="154">
        <f t="shared" si="371"/>
        <v>1.3910059044600931</v>
      </c>
      <c r="CR505" s="87">
        <f t="shared" si="370"/>
        <v>1.3757201252902027</v>
      </c>
      <c r="CS505" s="141"/>
    </row>
    <row r="506" spans="1:97" ht="30" x14ac:dyDescent="0.25">
      <c r="A506" s="906" t="s">
        <v>2572</v>
      </c>
      <c r="B506" s="31" t="s">
        <v>1968</v>
      </c>
      <c r="C506" s="219" t="s">
        <v>599</v>
      </c>
      <c r="D506" s="219">
        <v>9</v>
      </c>
      <c r="E506" s="471">
        <v>1702436</v>
      </c>
      <c r="F506" s="472">
        <v>1</v>
      </c>
      <c r="G506" s="419">
        <v>384115121402501</v>
      </c>
      <c r="H506" s="419">
        <v>20170210</v>
      </c>
      <c r="I506" s="419"/>
      <c r="J506" s="419"/>
      <c r="K506" s="926" t="s">
        <v>1690</v>
      </c>
      <c r="L506" s="413" t="s">
        <v>1716</v>
      </c>
      <c r="M506" s="219"/>
      <c r="N506" s="219"/>
      <c r="O506" s="219"/>
      <c r="P506" s="332">
        <v>42776</v>
      </c>
      <c r="Q506" s="326">
        <v>0.61111111111111105</v>
      </c>
      <c r="R506" s="219" t="s">
        <v>1874</v>
      </c>
      <c r="S506" s="240" t="s">
        <v>1874</v>
      </c>
      <c r="T506" s="240">
        <v>129.30000000000001</v>
      </c>
      <c r="U506" s="239">
        <v>143.19999999999999</v>
      </c>
      <c r="V506" s="240">
        <v>13.899999999999977</v>
      </c>
      <c r="W506" s="136">
        <v>122</v>
      </c>
      <c r="X506" s="136">
        <v>113.93442622950802</v>
      </c>
      <c r="Y506" s="643"/>
      <c r="Z506" s="240" t="s">
        <v>1874</v>
      </c>
      <c r="AA506" s="7">
        <v>127.8</v>
      </c>
      <c r="AB506" s="7">
        <v>142.1</v>
      </c>
      <c r="AC506" s="7">
        <v>14.299999999999997</v>
      </c>
      <c r="AD506" s="7">
        <v>128</v>
      </c>
      <c r="AE506" s="7">
        <v>111.71874999999997</v>
      </c>
      <c r="AF506" s="643"/>
      <c r="AG506" s="240" t="s">
        <v>1874</v>
      </c>
      <c r="AH506" s="138">
        <v>129.19999999999999</v>
      </c>
      <c r="AI506" s="600">
        <v>143.30000000000001</v>
      </c>
      <c r="AJ506" s="138">
        <v>14.100000000000023</v>
      </c>
      <c r="AK506" s="138">
        <v>124</v>
      </c>
      <c r="AL506" s="138">
        <v>113.70967741935502</v>
      </c>
      <c r="AM506" s="643"/>
      <c r="AN506" s="138">
        <v>113.12095121628768</v>
      </c>
      <c r="AO506" s="138">
        <v>1.2195303174318064</v>
      </c>
      <c r="AP506" s="138">
        <v>1.0780764343999016</v>
      </c>
      <c r="AQ506" s="535">
        <v>3</v>
      </c>
      <c r="AR506" s="643"/>
      <c r="AS506" s="535"/>
      <c r="AT506" s="272" t="s">
        <v>191</v>
      </c>
      <c r="AU506" s="272" t="s">
        <v>191</v>
      </c>
      <c r="AV506" s="272" t="s">
        <v>191</v>
      </c>
      <c r="AW506" s="161" t="str">
        <f t="shared" si="366"/>
        <v xml:space="preserve">  </v>
      </c>
      <c r="AX506" s="643"/>
      <c r="AY506" s="272" t="s">
        <v>191</v>
      </c>
      <c r="AZ506" s="272" t="s">
        <v>191</v>
      </c>
      <c r="BA506" s="272" t="s">
        <v>191</v>
      </c>
      <c r="BB506" s="161" t="str">
        <f t="shared" si="368"/>
        <v xml:space="preserve">  </v>
      </c>
      <c r="BC506" s="643"/>
      <c r="BD506" s="802" t="s">
        <v>191</v>
      </c>
      <c r="BE506" s="247" t="s">
        <v>1874</v>
      </c>
      <c r="BF506" s="198">
        <v>3.9527692170875435</v>
      </c>
      <c r="BG506" s="198"/>
      <c r="BH506" s="247"/>
      <c r="BI506" s="643"/>
      <c r="BJ506" s="247" t="s">
        <v>1874</v>
      </c>
      <c r="BK506" s="612">
        <v>0.11926514488574333</v>
      </c>
      <c r="BL506" s="612"/>
      <c r="BM506" s="247"/>
      <c r="BN506" s="818"/>
      <c r="BO506" s="942"/>
      <c r="BP506" s="825">
        <f t="shared" si="367"/>
        <v>3.0172554565080221</v>
      </c>
      <c r="BQ506" s="154">
        <v>291.93588902598276</v>
      </c>
      <c r="BR506" s="614"/>
      <c r="BS506" s="615"/>
      <c r="BT506" s="818"/>
      <c r="BU506" s="154">
        <v>33.261548011976672</v>
      </c>
      <c r="BV506" s="247"/>
      <c r="BW506" s="247"/>
      <c r="BX506" s="643"/>
      <c r="BY506" s="198">
        <v>3.4636191936002745</v>
      </c>
      <c r="BZ506" s="85"/>
      <c r="CA506" s="85"/>
      <c r="CB506" s="247"/>
      <c r="CC506" s="643"/>
      <c r="CD506" s="198">
        <v>0.38695120678503087</v>
      </c>
      <c r="CE506" s="247"/>
      <c r="CF506" s="247"/>
      <c r="CG506" s="818"/>
      <c r="CH506" s="781">
        <f t="shared" si="369"/>
        <v>1.1864314473826159</v>
      </c>
      <c r="CI506" s="198">
        <v>4.1239024653792589</v>
      </c>
      <c r="CJ506" s="247"/>
      <c r="CK506" s="247"/>
      <c r="CL506" s="643"/>
      <c r="CM506" s="198">
        <v>0.46892761904715841</v>
      </c>
      <c r="CN506" s="247"/>
      <c r="CO506" s="247"/>
      <c r="CP506" s="818"/>
      <c r="CQ506" s="154">
        <f t="shared" si="371"/>
        <v>1.4126055138812428</v>
      </c>
      <c r="CR506" s="87">
        <f t="shared" si="370"/>
        <v>1.4098189864113029</v>
      </c>
      <c r="CS506" s="141"/>
    </row>
    <row r="507" spans="1:97" ht="30" x14ac:dyDescent="0.25">
      <c r="A507" s="906" t="s">
        <v>2573</v>
      </c>
      <c r="B507" s="31" t="s">
        <v>1969</v>
      </c>
      <c r="C507" s="219" t="s">
        <v>599</v>
      </c>
      <c r="D507" s="219">
        <v>9</v>
      </c>
      <c r="E507" s="471">
        <v>1702435</v>
      </c>
      <c r="F507" s="472">
        <v>1</v>
      </c>
      <c r="G507" s="419">
        <v>11452800</v>
      </c>
      <c r="H507" s="419">
        <v>20170210</v>
      </c>
      <c r="I507" s="419"/>
      <c r="J507" s="419"/>
      <c r="K507" s="926" t="s">
        <v>1690</v>
      </c>
      <c r="L507" s="413" t="s">
        <v>1696</v>
      </c>
      <c r="M507" s="219"/>
      <c r="N507" s="219"/>
      <c r="O507" s="219"/>
      <c r="P507" s="332">
        <v>42776</v>
      </c>
      <c r="Q507" s="326">
        <v>0.61805555555555558</v>
      </c>
      <c r="R507" s="219" t="s">
        <v>1875</v>
      </c>
      <c r="S507" s="240" t="s">
        <v>1875</v>
      </c>
      <c r="T507" s="240">
        <v>127.7</v>
      </c>
      <c r="U507" s="239">
        <v>159.5</v>
      </c>
      <c r="V507" s="240">
        <v>31.799999999999997</v>
      </c>
      <c r="W507" s="136">
        <v>44</v>
      </c>
      <c r="X507" s="136">
        <v>722.72727272727275</v>
      </c>
      <c r="Y507" s="643"/>
      <c r="Z507" s="240" t="s">
        <v>1875</v>
      </c>
      <c r="AA507" s="7">
        <v>127.7</v>
      </c>
      <c r="AB507" s="7">
        <v>178</v>
      </c>
      <c r="AC507" s="7">
        <v>50.3</v>
      </c>
      <c r="AD507" s="7">
        <v>70</v>
      </c>
      <c r="AE507" s="7">
        <v>718.57142857142844</v>
      </c>
      <c r="AF507" s="643"/>
      <c r="AG507" s="240" t="s">
        <v>1875</v>
      </c>
      <c r="AH507" s="138">
        <v>128.6</v>
      </c>
      <c r="AI507" s="600">
        <v>169.2</v>
      </c>
      <c r="AJ507" s="138">
        <v>40.599999999999994</v>
      </c>
      <c r="AK507" s="138">
        <v>54</v>
      </c>
      <c r="AL507" s="138">
        <v>751.85185185185173</v>
      </c>
      <c r="AM507" s="643"/>
      <c r="AN507" s="138">
        <v>731.0501843835176</v>
      </c>
      <c r="AO507" s="138">
        <v>18.134215926233978</v>
      </c>
      <c r="AP507" s="138">
        <v>2.4805705974243422</v>
      </c>
      <c r="AQ507" s="535">
        <v>3</v>
      </c>
      <c r="AR507" s="643"/>
      <c r="AS507" s="535"/>
      <c r="AT507" s="86" t="s">
        <v>191</v>
      </c>
      <c r="AU507" s="86" t="s">
        <v>191</v>
      </c>
      <c r="AV507" s="86" t="s">
        <v>191</v>
      </c>
      <c r="AW507" s="161" t="str">
        <f t="shared" si="366"/>
        <v xml:space="preserve">  </v>
      </c>
      <c r="AX507" s="643"/>
      <c r="AY507" s="86" t="s">
        <v>191</v>
      </c>
      <c r="AZ507" s="86" t="s">
        <v>191</v>
      </c>
      <c r="BA507" s="86" t="s">
        <v>191</v>
      </c>
      <c r="BB507" s="161" t="str">
        <f t="shared" si="368"/>
        <v xml:space="preserve">  </v>
      </c>
      <c r="BC507" s="643"/>
      <c r="BD507" s="801" t="s">
        <v>191</v>
      </c>
      <c r="BE507" s="247" t="s">
        <v>1875</v>
      </c>
      <c r="BF507" s="198">
        <v>7.3206255000081226</v>
      </c>
      <c r="BG507" s="198"/>
      <c r="BH507" s="247"/>
      <c r="BI507" s="643"/>
      <c r="BJ507" s="247" t="s">
        <v>1875</v>
      </c>
      <c r="BK507" s="612">
        <v>3.7732341815019256E-2</v>
      </c>
      <c r="BL507" s="612"/>
      <c r="BM507" s="247"/>
      <c r="BN507" s="818"/>
      <c r="BO507" s="942"/>
      <c r="BP507" s="825">
        <f t="shared" si="367"/>
        <v>0.51542510697996213</v>
      </c>
      <c r="BQ507" s="154">
        <v>270.94549409410934</v>
      </c>
      <c r="BR507" s="614"/>
      <c r="BS507" s="615"/>
      <c r="BT507" s="818"/>
      <c r="BU507" s="154">
        <v>195.81969800437898</v>
      </c>
      <c r="BV507" s="247"/>
      <c r="BW507" s="247"/>
      <c r="BX507" s="643"/>
      <c r="BY507" s="198">
        <v>1.1211448706826985</v>
      </c>
      <c r="BZ507" s="85"/>
      <c r="CA507" s="85"/>
      <c r="CB507" s="247"/>
      <c r="CC507" s="643"/>
      <c r="CD507" s="198">
        <v>0.80562267136199606</v>
      </c>
      <c r="CE507" s="247"/>
      <c r="CF507" s="247"/>
      <c r="CG507" s="818"/>
      <c r="CH507" s="781">
        <f t="shared" si="369"/>
        <v>0.41378981939935261</v>
      </c>
      <c r="CI507" s="198">
        <v>3.6432972908425842</v>
      </c>
      <c r="CJ507" s="247"/>
      <c r="CK507" s="247"/>
      <c r="CL507" s="643"/>
      <c r="CM507" s="198">
        <v>2.7392198149668316</v>
      </c>
      <c r="CN507" s="247"/>
      <c r="CO507" s="247"/>
      <c r="CP507" s="818"/>
      <c r="CQ507" s="154">
        <f t="shared" si="371"/>
        <v>1.344660594199486</v>
      </c>
      <c r="CR507" s="87">
        <f t="shared" si="370"/>
        <v>1.3988479416945971</v>
      </c>
      <c r="CS507" s="141"/>
    </row>
    <row r="508" spans="1:97" x14ac:dyDescent="0.25">
      <c r="A508" s="906" t="s">
        <v>2574</v>
      </c>
      <c r="B508" s="31" t="s">
        <v>1970</v>
      </c>
      <c r="C508" s="219" t="s">
        <v>599</v>
      </c>
      <c r="D508" s="219">
        <v>9</v>
      </c>
      <c r="E508" s="471">
        <v>1702434</v>
      </c>
      <c r="F508" s="472">
        <v>1</v>
      </c>
      <c r="G508" s="419">
        <v>11452900</v>
      </c>
      <c r="H508" s="419">
        <v>20170210</v>
      </c>
      <c r="I508" s="419"/>
      <c r="J508" s="419"/>
      <c r="K508" s="926" t="s">
        <v>1120</v>
      </c>
      <c r="L508" s="413" t="s">
        <v>746</v>
      </c>
      <c r="M508" s="219"/>
      <c r="N508" s="219"/>
      <c r="O508" s="219"/>
      <c r="P508" s="332">
        <v>42776</v>
      </c>
      <c r="Q508" s="326">
        <v>0.63888888888888895</v>
      </c>
      <c r="R508" s="219" t="s">
        <v>1876</v>
      </c>
      <c r="S508" s="240" t="s">
        <v>1876</v>
      </c>
      <c r="T508" s="240">
        <v>129</v>
      </c>
      <c r="U508" s="239">
        <v>173.2</v>
      </c>
      <c r="V508" s="240">
        <v>44.199999999999989</v>
      </c>
      <c r="W508" s="136">
        <v>46</v>
      </c>
      <c r="X508" s="136">
        <v>960.86956521739103</v>
      </c>
      <c r="Y508" s="643"/>
      <c r="Z508" s="240" t="s">
        <v>1876</v>
      </c>
      <c r="AA508" s="7">
        <v>127.5</v>
      </c>
      <c r="AB508" s="7">
        <v>182.4</v>
      </c>
      <c r="AC508" s="7">
        <v>54.900000000000006</v>
      </c>
      <c r="AD508" s="7">
        <v>60</v>
      </c>
      <c r="AE508" s="7">
        <v>915.00000000000011</v>
      </c>
      <c r="AF508" s="643"/>
      <c r="AG508" s="240" t="s">
        <v>1876</v>
      </c>
      <c r="AH508" s="138">
        <v>129.19999999999999</v>
      </c>
      <c r="AI508" s="600">
        <v>166.7</v>
      </c>
      <c r="AJ508" s="138">
        <v>37.5</v>
      </c>
      <c r="AK508" s="138">
        <v>38</v>
      </c>
      <c r="AL508" s="138">
        <v>986.84210526315792</v>
      </c>
      <c r="AM508" s="643"/>
      <c r="AN508" s="138">
        <v>954.23722349351635</v>
      </c>
      <c r="AO508" s="138">
        <v>36.377369197309314</v>
      </c>
      <c r="AP508" s="138">
        <v>3.8121934778576034</v>
      </c>
      <c r="AQ508" s="535">
        <v>3</v>
      </c>
      <c r="AR508" s="643"/>
      <c r="AS508" s="535"/>
      <c r="AT508" s="86" t="s">
        <v>191</v>
      </c>
      <c r="AU508" s="86" t="s">
        <v>191</v>
      </c>
      <c r="AV508" s="86" t="s">
        <v>191</v>
      </c>
      <c r="AW508" s="161" t="str">
        <f t="shared" si="366"/>
        <v xml:space="preserve">  </v>
      </c>
      <c r="AX508" s="643"/>
      <c r="AY508" s="86" t="s">
        <v>191</v>
      </c>
      <c r="AZ508" s="86" t="s">
        <v>191</v>
      </c>
      <c r="BA508" s="86" t="s">
        <v>191</v>
      </c>
      <c r="BB508" s="161" t="str">
        <f t="shared" si="368"/>
        <v xml:space="preserve">  </v>
      </c>
      <c r="BC508" s="643"/>
      <c r="BD508" s="801" t="s">
        <v>191</v>
      </c>
      <c r="BE508" s="247" t="s">
        <v>1876</v>
      </c>
      <c r="BF508" s="198">
        <v>6.0844013384169857</v>
      </c>
      <c r="BG508" s="198"/>
      <c r="BH508" s="247"/>
      <c r="BI508" s="643"/>
      <c r="BJ508" s="247" t="s">
        <v>1876</v>
      </c>
      <c r="BK508" s="612">
        <v>4.2441574982429668E-2</v>
      </c>
      <c r="BL508" s="612"/>
      <c r="BM508" s="247"/>
      <c r="BN508" s="818"/>
      <c r="BO508" s="942"/>
      <c r="BP508" s="825">
        <f t="shared" si="367"/>
        <v>0.69754726261157429</v>
      </c>
      <c r="BQ508" s="154">
        <v>277.73418561754659</v>
      </c>
      <c r="BR508" s="614"/>
      <c r="BS508" s="615"/>
      <c r="BT508" s="818"/>
      <c r="BU508" s="154">
        <v>266.86632618033821</v>
      </c>
      <c r="BV508" s="247"/>
      <c r="BW508" s="247"/>
      <c r="BX508" s="643"/>
      <c r="BY508" s="198">
        <v>0.99324838225093681</v>
      </c>
      <c r="BZ508" s="85"/>
      <c r="CA508" s="85"/>
      <c r="CB508" s="247"/>
      <c r="CC508" s="643"/>
      <c r="CD508" s="198">
        <v>0.90882226975960723</v>
      </c>
      <c r="CE508" s="247"/>
      <c r="CF508" s="247"/>
      <c r="CG508" s="818"/>
      <c r="CH508" s="781">
        <f t="shared" si="369"/>
        <v>0.35762554042183625</v>
      </c>
      <c r="CI508" s="198">
        <v>2.8019385031440032</v>
      </c>
      <c r="CJ508" s="247"/>
      <c r="CK508" s="247"/>
      <c r="CL508" s="643"/>
      <c r="CM508" s="198">
        <v>2.7650708912605295</v>
      </c>
      <c r="CN508" s="247"/>
      <c r="CO508" s="247"/>
      <c r="CP508" s="818"/>
      <c r="CQ508" s="154">
        <f t="shared" si="371"/>
        <v>1.0088561827251645</v>
      </c>
      <c r="CR508" s="87">
        <f t="shared" si="370"/>
        <v>1.0361258128131157</v>
      </c>
      <c r="CS508" s="141"/>
    </row>
    <row r="509" spans="1:97" x14ac:dyDescent="0.25">
      <c r="A509" s="906" t="s">
        <v>2575</v>
      </c>
      <c r="B509" s="31" t="s">
        <v>1971</v>
      </c>
      <c r="C509" s="219" t="s">
        <v>599</v>
      </c>
      <c r="D509" s="219">
        <v>9</v>
      </c>
      <c r="E509" s="471">
        <v>1702002</v>
      </c>
      <c r="F509" s="472">
        <v>1</v>
      </c>
      <c r="G509" s="419">
        <v>11451800</v>
      </c>
      <c r="H509" s="419">
        <v>201701182220</v>
      </c>
      <c r="I509" s="419"/>
      <c r="J509" s="419"/>
      <c r="K509" s="926" t="s">
        <v>1691</v>
      </c>
      <c r="L509" s="413" t="s">
        <v>1692</v>
      </c>
      <c r="M509" s="219"/>
      <c r="N509" s="219"/>
      <c r="O509" s="219"/>
      <c r="P509" s="332">
        <v>42753</v>
      </c>
      <c r="Q509" s="326">
        <v>0.93055555555555547</v>
      </c>
      <c r="R509" s="219" t="s">
        <v>1753</v>
      </c>
      <c r="S509" s="240" t="s">
        <v>1753</v>
      </c>
      <c r="T509" s="240">
        <v>127.9</v>
      </c>
      <c r="U509" s="239">
        <v>287.10000000000002</v>
      </c>
      <c r="V509" s="240">
        <v>159.20000000000002</v>
      </c>
      <c r="W509" s="136">
        <v>58</v>
      </c>
      <c r="X509" s="136">
        <v>2744.8275862068967</v>
      </c>
      <c r="Y509" s="643"/>
      <c r="Z509" s="240" t="s">
        <v>1753</v>
      </c>
      <c r="AA509" s="7">
        <v>129.4</v>
      </c>
      <c r="AB509" s="7">
        <v>280.3</v>
      </c>
      <c r="AC509" s="7">
        <v>150.9</v>
      </c>
      <c r="AD509" s="7">
        <v>58</v>
      </c>
      <c r="AE509" s="7">
        <v>2601.7241379310344</v>
      </c>
      <c r="AF509" s="643"/>
      <c r="AG509" s="240" t="s">
        <v>1753</v>
      </c>
      <c r="AH509" s="138">
        <v>127.9</v>
      </c>
      <c r="AI509" s="600">
        <v>282.10000000000002</v>
      </c>
      <c r="AJ509" s="138">
        <v>154.20000000000002</v>
      </c>
      <c r="AK509" s="138">
        <v>64</v>
      </c>
      <c r="AL509" s="138">
        <v>2409.375</v>
      </c>
      <c r="AM509" s="643"/>
      <c r="AN509" s="138">
        <v>2585.3089080459772</v>
      </c>
      <c r="AO509" s="138">
        <v>168.32766922689311</v>
      </c>
      <c r="AP509" s="138">
        <v>6.5109306165706204</v>
      </c>
      <c r="AQ509" s="535">
        <v>3</v>
      </c>
      <c r="AR509" s="643"/>
      <c r="AS509" s="535"/>
      <c r="AT509" s="86" t="s">
        <v>191</v>
      </c>
      <c r="AU509" s="86" t="s">
        <v>191</v>
      </c>
      <c r="AV509" s="86" t="s">
        <v>191</v>
      </c>
      <c r="AW509" s="161" t="str">
        <f t="shared" si="366"/>
        <v xml:space="preserve">  </v>
      </c>
      <c r="AX509" s="643"/>
      <c r="AY509" s="86" t="s">
        <v>191</v>
      </c>
      <c r="AZ509" s="86" t="s">
        <v>191</v>
      </c>
      <c r="BA509" s="86" t="s">
        <v>191</v>
      </c>
      <c r="BB509" s="161" t="str">
        <f t="shared" si="368"/>
        <v xml:space="preserve">  </v>
      </c>
      <c r="BC509" s="643"/>
      <c r="BD509" s="801" t="s">
        <v>191</v>
      </c>
      <c r="BE509" s="247" t="s">
        <v>1753</v>
      </c>
      <c r="BF509" s="198">
        <v>3.0190612479570089</v>
      </c>
      <c r="BG509" s="198"/>
      <c r="BH509" s="247"/>
      <c r="BI509" s="643"/>
      <c r="BJ509" s="247" t="s">
        <v>1753</v>
      </c>
      <c r="BK509" s="612">
        <v>2.1166986756455588E-2</v>
      </c>
      <c r="BL509" s="612"/>
      <c r="BM509" s="247"/>
      <c r="BN509" s="818"/>
      <c r="BO509" s="942"/>
      <c r="BP509" s="825">
        <f t="shared" si="367"/>
        <v>0.70111153825644423</v>
      </c>
      <c r="BQ509" s="154">
        <v>155.27435683827318</v>
      </c>
      <c r="BR509" s="614"/>
      <c r="BS509" s="615"/>
      <c r="BT509" s="818"/>
      <c r="BU509" s="154">
        <v>426.2013380802257</v>
      </c>
      <c r="BV509" s="247"/>
      <c r="BW509" s="247"/>
      <c r="BX509" s="643"/>
      <c r="BY509" s="198">
        <v>0.45570200979664904</v>
      </c>
      <c r="BZ509" s="85"/>
      <c r="CA509" s="85"/>
      <c r="CB509" s="247"/>
      <c r="CC509" s="643"/>
      <c r="CD509" s="198">
        <v>1.1856109185916264</v>
      </c>
      <c r="CE509" s="247"/>
      <c r="CF509" s="247"/>
      <c r="CG509" s="818"/>
      <c r="CH509" s="781">
        <f t="shared" si="369"/>
        <v>0.29348182087225638</v>
      </c>
      <c r="CI509" s="198">
        <v>2.4543821178516705</v>
      </c>
      <c r="CJ509" s="247"/>
      <c r="CK509" s="247"/>
      <c r="CL509" s="643"/>
      <c r="CM509" s="198">
        <v>5.9135269151988687</v>
      </c>
      <c r="CN509" s="247"/>
      <c r="CO509" s="247"/>
      <c r="CP509" s="818"/>
      <c r="CQ509" s="154">
        <f t="shared" si="371"/>
        <v>1.5806744705489557</v>
      </c>
      <c r="CR509" s="87">
        <f t="shared" si="370"/>
        <v>1.3874960932397966</v>
      </c>
      <c r="CS509" s="141"/>
    </row>
    <row r="510" spans="1:97" x14ac:dyDescent="0.25">
      <c r="A510" s="906" t="s">
        <v>2576</v>
      </c>
      <c r="B510" s="31" t="s">
        <v>1972</v>
      </c>
      <c r="C510" s="219" t="s">
        <v>599</v>
      </c>
      <c r="D510" s="219">
        <v>9</v>
      </c>
      <c r="E510" s="471">
        <v>1701626</v>
      </c>
      <c r="F510" s="472">
        <v>1</v>
      </c>
      <c r="G510" s="419">
        <v>11451800</v>
      </c>
      <c r="H510" s="233">
        <v>201701190330</v>
      </c>
      <c r="I510" s="233"/>
      <c r="J510" s="419"/>
      <c r="K510" s="926" t="s">
        <v>1691</v>
      </c>
      <c r="L510" s="413" t="s">
        <v>1692</v>
      </c>
      <c r="M510" s="219"/>
      <c r="N510" s="219"/>
      <c r="O510" s="219"/>
      <c r="P510" s="332">
        <v>42754</v>
      </c>
      <c r="Q510" s="459">
        <v>0.14583333333333334</v>
      </c>
      <c r="R510" s="219" t="s">
        <v>1754</v>
      </c>
      <c r="S510" s="240" t="s">
        <v>1754</v>
      </c>
      <c r="T510" s="240">
        <v>128</v>
      </c>
      <c r="U510" s="239">
        <v>241.60000000000002</v>
      </c>
      <c r="V510" s="240">
        <v>113.60000000000002</v>
      </c>
      <c r="W510" s="136">
        <v>52</v>
      </c>
      <c r="X510" s="136">
        <v>2184.6153846153852</v>
      </c>
      <c r="Y510" s="643"/>
      <c r="Z510" s="240" t="s">
        <v>1754</v>
      </c>
      <c r="AA510" s="7">
        <v>130.5</v>
      </c>
      <c r="AB510" s="7">
        <v>235</v>
      </c>
      <c r="AC510" s="7">
        <v>104.5</v>
      </c>
      <c r="AD510" s="7">
        <v>48</v>
      </c>
      <c r="AE510" s="7">
        <v>2177.0833333333335</v>
      </c>
      <c r="AF510" s="643"/>
      <c r="AG510" s="240" t="s">
        <v>1754</v>
      </c>
      <c r="AH510" s="138">
        <v>123</v>
      </c>
      <c r="AI510" s="600">
        <v>253.5</v>
      </c>
      <c r="AJ510" s="138">
        <v>130.5</v>
      </c>
      <c r="AK510" s="138">
        <v>56</v>
      </c>
      <c r="AL510" s="138">
        <v>2330.3571428571427</v>
      </c>
      <c r="AM510" s="643"/>
      <c r="AN510" s="138">
        <v>2230.6852869352874</v>
      </c>
      <c r="AO510" s="138">
        <v>86.400475093075798</v>
      </c>
      <c r="AP510" s="138">
        <v>3.8732704966992633</v>
      </c>
      <c r="AQ510" s="535">
        <v>3</v>
      </c>
      <c r="AR510" s="643"/>
      <c r="AS510" s="535"/>
      <c r="AT510" s="86" t="s">
        <v>191</v>
      </c>
      <c r="AU510" s="86" t="s">
        <v>191</v>
      </c>
      <c r="AV510" s="86" t="s">
        <v>191</v>
      </c>
      <c r="AW510" s="161" t="str">
        <f t="shared" si="366"/>
        <v xml:space="preserve">  </v>
      </c>
      <c r="AX510" s="643"/>
      <c r="AY510" s="86" t="s">
        <v>191</v>
      </c>
      <c r="AZ510" s="86" t="s">
        <v>191</v>
      </c>
      <c r="BA510" s="86" t="s">
        <v>191</v>
      </c>
      <c r="BB510" s="161" t="str">
        <f t="shared" si="368"/>
        <v xml:space="preserve">  </v>
      </c>
      <c r="BC510" s="643"/>
      <c r="BD510" s="801" t="s">
        <v>191</v>
      </c>
      <c r="BE510" s="247" t="s">
        <v>1754</v>
      </c>
      <c r="BF510" s="198">
        <v>8.5657944028176409</v>
      </c>
      <c r="BG510" s="198">
        <v>0.30455379917274605</v>
      </c>
      <c r="BH510" s="247"/>
      <c r="BI510" s="643"/>
      <c r="BJ510" s="247" t="s">
        <v>1754</v>
      </c>
      <c r="BK510" s="612">
        <v>3.7552248767688326E-2</v>
      </c>
      <c r="BL510" s="612"/>
      <c r="BM510" s="247"/>
      <c r="BN510" s="818"/>
      <c r="BO510" s="942"/>
      <c r="BP510" s="825">
        <f t="shared" si="367"/>
        <v>0.43839773641235019</v>
      </c>
      <c r="BQ510" s="154">
        <v>291.43006992994458</v>
      </c>
      <c r="BR510" s="614"/>
      <c r="BS510" s="615"/>
      <c r="BT510" s="818"/>
      <c r="BU510" s="154">
        <v>636.66261430849454</v>
      </c>
      <c r="BV510" s="247"/>
      <c r="BW510" s="247"/>
      <c r="BX510" s="643"/>
      <c r="BY510" s="198">
        <v>0.81373453136036056</v>
      </c>
      <c r="BZ510" s="85"/>
      <c r="CA510" s="85"/>
      <c r="CB510" s="247"/>
      <c r="CC510" s="643"/>
      <c r="CD510" s="198">
        <v>1.7715678859824513</v>
      </c>
      <c r="CE510" s="247"/>
      <c r="CF510" s="247"/>
      <c r="CG510" s="818"/>
      <c r="CH510" s="781">
        <f t="shared" si="369"/>
        <v>0.27922119757785124</v>
      </c>
      <c r="CI510" s="198">
        <v>3.4785811681148346</v>
      </c>
      <c r="CJ510" s="247"/>
      <c r="CK510" s="247"/>
      <c r="CL510" s="643"/>
      <c r="CM510" s="198">
        <v>8.1063364721247488</v>
      </c>
      <c r="CN510" s="247"/>
      <c r="CO510" s="247"/>
      <c r="CP510" s="818"/>
      <c r="CQ510" s="154">
        <f t="shared" si="371"/>
        <v>1.1936246554622978</v>
      </c>
      <c r="CR510" s="87">
        <f t="shared" si="370"/>
        <v>1.273254670517975</v>
      </c>
      <c r="CS510" s="141"/>
    </row>
    <row r="511" spans="1:97" x14ac:dyDescent="0.25">
      <c r="A511" s="906" t="s">
        <v>2577</v>
      </c>
      <c r="B511" s="31" t="s">
        <v>1973</v>
      </c>
      <c r="C511" s="219" t="s">
        <v>599</v>
      </c>
      <c r="D511" s="219">
        <v>9</v>
      </c>
      <c r="E511" s="471">
        <v>1701627</v>
      </c>
      <c r="F511" s="472">
        <v>1</v>
      </c>
      <c r="G511" s="419">
        <v>11451800</v>
      </c>
      <c r="H511" s="419">
        <v>201701190820</v>
      </c>
      <c r="I511" s="419"/>
      <c r="J511" s="419"/>
      <c r="K511" s="926" t="s">
        <v>1691</v>
      </c>
      <c r="L511" s="413" t="s">
        <v>1692</v>
      </c>
      <c r="M511" s="219"/>
      <c r="N511" s="219"/>
      <c r="O511" s="219"/>
      <c r="P511" s="332">
        <v>42754</v>
      </c>
      <c r="Q511" s="326">
        <v>0.34722222222222227</v>
      </c>
      <c r="R511" s="219" t="s">
        <v>1755</v>
      </c>
      <c r="S511" s="240" t="s">
        <v>1755</v>
      </c>
      <c r="T511" s="240">
        <v>127.4</v>
      </c>
      <c r="U511" s="239">
        <v>183.4</v>
      </c>
      <c r="V511" s="240">
        <v>56</v>
      </c>
      <c r="W511" s="136">
        <v>46</v>
      </c>
      <c r="X511" s="136">
        <v>1217.391304347826</v>
      </c>
      <c r="Y511" s="643"/>
      <c r="Z511" s="240" t="s">
        <v>1755</v>
      </c>
      <c r="AA511" s="7">
        <v>128.19999999999999</v>
      </c>
      <c r="AB511" s="7">
        <v>181.9</v>
      </c>
      <c r="AC511" s="7">
        <v>53.700000000000017</v>
      </c>
      <c r="AD511" s="7">
        <v>42</v>
      </c>
      <c r="AE511" s="7">
        <v>1278.5714285714289</v>
      </c>
      <c r="AF511" s="643"/>
      <c r="AG511" s="240" t="s">
        <v>1755</v>
      </c>
      <c r="AH511" s="138">
        <v>127.7</v>
      </c>
      <c r="AI511" s="600">
        <v>198.1</v>
      </c>
      <c r="AJ511" s="138">
        <v>70.399999999999991</v>
      </c>
      <c r="AK511" s="138">
        <v>54</v>
      </c>
      <c r="AL511" s="138">
        <v>1303.7037037037035</v>
      </c>
      <c r="AM511" s="643"/>
      <c r="AN511" s="138">
        <v>1266.5554788743195</v>
      </c>
      <c r="AO511" s="138">
        <v>44.393072162047055</v>
      </c>
      <c r="AP511" s="138">
        <v>3.5050238937422957</v>
      </c>
      <c r="AQ511" s="535">
        <v>3</v>
      </c>
      <c r="AR511" s="643"/>
      <c r="AS511" s="535"/>
      <c r="AT511" s="86" t="s">
        <v>191</v>
      </c>
      <c r="AU511" s="86" t="s">
        <v>191</v>
      </c>
      <c r="AV511" s="86" t="s">
        <v>191</v>
      </c>
      <c r="AW511" s="161" t="str">
        <f t="shared" si="366"/>
        <v xml:space="preserve">  </v>
      </c>
      <c r="AX511" s="643"/>
      <c r="AY511" s="86" t="s">
        <v>191</v>
      </c>
      <c r="AZ511" s="86" t="s">
        <v>191</v>
      </c>
      <c r="BA511" s="86" t="s">
        <v>191</v>
      </c>
      <c r="BB511" s="161" t="str">
        <f t="shared" si="368"/>
        <v xml:space="preserve">  </v>
      </c>
      <c r="BC511" s="643"/>
      <c r="BD511" s="801" t="s">
        <v>191</v>
      </c>
      <c r="BE511" s="247" t="s">
        <v>1755</v>
      </c>
      <c r="BF511" s="198">
        <v>11.241374355834754</v>
      </c>
      <c r="BG511" s="198"/>
      <c r="BH511" s="247"/>
      <c r="BI511" s="643"/>
      <c r="BJ511" s="247" t="s">
        <v>1755</v>
      </c>
      <c r="BK511" s="612">
        <v>4.0252612499874954E-2</v>
      </c>
      <c r="BL511" s="612"/>
      <c r="BM511" s="247"/>
      <c r="BN511" s="818"/>
      <c r="BO511" s="942"/>
      <c r="BP511" s="825">
        <f t="shared" si="367"/>
        <v>0.3580755450865501</v>
      </c>
      <c r="BQ511" s="154">
        <v>493.20792988873899</v>
      </c>
      <c r="BR511" s="614"/>
      <c r="BS511" s="615"/>
      <c r="BT511" s="818"/>
      <c r="BU511" s="154">
        <v>600.42704508194311</v>
      </c>
      <c r="BV511" s="247"/>
      <c r="BW511" s="247"/>
      <c r="BX511" s="643"/>
      <c r="BY511" s="198">
        <v>0.87184575283072707</v>
      </c>
      <c r="BZ511" s="85"/>
      <c r="CA511" s="85"/>
      <c r="CB511" s="247"/>
      <c r="CC511" s="643"/>
      <c r="CD511" s="198">
        <v>1.1147170696907158</v>
      </c>
      <c r="CE511" s="247"/>
      <c r="CF511" s="247"/>
      <c r="CG511" s="818"/>
      <c r="CH511" s="781">
        <f t="shared" si="369"/>
        <v>0.17677042480387606</v>
      </c>
      <c r="CI511" s="198">
        <v>3.1154331947261871</v>
      </c>
      <c r="CJ511" s="247"/>
      <c r="CK511" s="247"/>
      <c r="CL511" s="643"/>
      <c r="CM511" s="198">
        <v>4.0616017946059921</v>
      </c>
      <c r="CN511" s="247"/>
      <c r="CO511" s="247"/>
      <c r="CP511" s="818"/>
      <c r="CQ511" s="154">
        <f t="shared" si="371"/>
        <v>0.63166729606902039</v>
      </c>
      <c r="CR511" s="87">
        <f t="shared" si="370"/>
        <v>0.67645217314481332</v>
      </c>
      <c r="CS511" s="141"/>
    </row>
    <row r="512" spans="1:97" x14ac:dyDescent="0.25">
      <c r="A512" s="906" t="s">
        <v>2578</v>
      </c>
      <c r="B512" s="31" t="s">
        <v>1974</v>
      </c>
      <c r="C512" s="219" t="s">
        <v>599</v>
      </c>
      <c r="D512" s="219">
        <v>9</v>
      </c>
      <c r="E512" s="471">
        <v>1701628</v>
      </c>
      <c r="F512" s="472">
        <v>1</v>
      </c>
      <c r="G512" s="419">
        <v>11451800</v>
      </c>
      <c r="H512" s="419">
        <v>201701201300</v>
      </c>
      <c r="I512" s="419"/>
      <c r="J512" s="419"/>
      <c r="K512" s="926" t="s">
        <v>1691</v>
      </c>
      <c r="L512" s="413" t="s">
        <v>1692</v>
      </c>
      <c r="M512" s="219"/>
      <c r="N512" s="219"/>
      <c r="O512" s="219"/>
      <c r="P512" s="332">
        <v>42755</v>
      </c>
      <c r="Q512" s="326">
        <v>0.54166666666666663</v>
      </c>
      <c r="R512" s="219" t="s">
        <v>1756</v>
      </c>
      <c r="S512" s="240" t="s">
        <v>1756</v>
      </c>
      <c r="T512" s="240">
        <v>130.19999999999999</v>
      </c>
      <c r="U512" s="239">
        <v>277.8</v>
      </c>
      <c r="V512" s="240">
        <v>147.60000000000002</v>
      </c>
      <c r="W512" s="136">
        <v>84</v>
      </c>
      <c r="X512" s="136">
        <v>1757.1428571428573</v>
      </c>
      <c r="Y512" s="643"/>
      <c r="Z512" s="240" t="s">
        <v>1756</v>
      </c>
      <c r="AA512" s="7">
        <v>129.6</v>
      </c>
      <c r="AB512" s="7">
        <v>260.79999999999995</v>
      </c>
      <c r="AC512" s="7">
        <v>131.19999999999996</v>
      </c>
      <c r="AD512" s="7">
        <v>78</v>
      </c>
      <c r="AE512" s="7">
        <v>1682.0512820512815</v>
      </c>
      <c r="AF512" s="643"/>
      <c r="AG512" s="240" t="s">
        <v>1756</v>
      </c>
      <c r="AH512" s="138">
        <v>128.5</v>
      </c>
      <c r="AI512" s="600">
        <v>275</v>
      </c>
      <c r="AJ512" s="138">
        <v>146.5</v>
      </c>
      <c r="AK512" s="138">
        <v>90</v>
      </c>
      <c r="AL512" s="138">
        <v>1627.7777777777778</v>
      </c>
      <c r="AM512" s="643"/>
      <c r="AN512" s="138">
        <v>1688.9906389906391</v>
      </c>
      <c r="AO512" s="138">
        <v>64.961118723681054</v>
      </c>
      <c r="AP512" s="138">
        <v>3.8461503115554621</v>
      </c>
      <c r="AQ512" s="535">
        <v>3</v>
      </c>
      <c r="AR512" s="643"/>
      <c r="AS512" s="535"/>
      <c r="AT512" s="86" t="s">
        <v>191</v>
      </c>
      <c r="AU512" s="86" t="s">
        <v>191</v>
      </c>
      <c r="AV512" s="86" t="s">
        <v>191</v>
      </c>
      <c r="AW512" s="161" t="str">
        <f t="shared" si="366"/>
        <v xml:space="preserve">  </v>
      </c>
      <c r="AX512" s="643"/>
      <c r="AY512" s="86" t="s">
        <v>191</v>
      </c>
      <c r="AZ512" s="86" t="s">
        <v>191</v>
      </c>
      <c r="BA512" s="86" t="s">
        <v>191</v>
      </c>
      <c r="BB512" s="161" t="str">
        <f t="shared" si="368"/>
        <v xml:space="preserve">  </v>
      </c>
      <c r="BC512" s="643"/>
      <c r="BD512" s="801" t="s">
        <v>191</v>
      </c>
      <c r="BE512" s="247" t="s">
        <v>1756</v>
      </c>
      <c r="BF512" s="198">
        <v>7.2239551919353602</v>
      </c>
      <c r="BG512" s="198"/>
      <c r="BH512" s="247"/>
      <c r="BI512" s="643"/>
      <c r="BJ512" s="247" t="s">
        <v>1756</v>
      </c>
      <c r="BK512" s="612">
        <v>3.097136713141236E-2</v>
      </c>
      <c r="BL512" s="612">
        <v>1.9745657045958532E-3</v>
      </c>
      <c r="BM512" s="247"/>
      <c r="BN512" s="818"/>
      <c r="BO512" s="942"/>
      <c r="BP512" s="825">
        <f t="shared" ref="BP512:BP534" si="372">BK512/BF512*100</f>
        <v>0.42873144016712628</v>
      </c>
      <c r="BQ512" s="154">
        <v>826.07725242046138</v>
      </c>
      <c r="BR512" s="614"/>
      <c r="BS512" s="615"/>
      <c r="BT512" s="818"/>
      <c r="BU512" s="154">
        <v>1451.5357435388107</v>
      </c>
      <c r="BV512" s="247"/>
      <c r="BW512" s="247"/>
      <c r="BX512" s="643"/>
      <c r="BY512" s="198">
        <v>0.71207612173088808</v>
      </c>
      <c r="BZ512" s="85"/>
      <c r="CA512" s="85"/>
      <c r="CB512" s="247"/>
      <c r="CC512" s="643"/>
      <c r="CD512" s="198">
        <v>1.197748553475545</v>
      </c>
      <c r="CE512" s="247"/>
      <c r="CF512" s="247"/>
      <c r="CG512" s="818"/>
      <c r="CH512" s="781">
        <f t="shared" si="369"/>
        <v>8.6199701013973881E-2</v>
      </c>
      <c r="CI512" s="198">
        <v>3.3354200180737705</v>
      </c>
      <c r="CJ512" s="247"/>
      <c r="CK512" s="247"/>
      <c r="CL512" s="643"/>
      <c r="CM512" s="198">
        <v>5.4293225849756377</v>
      </c>
      <c r="CN512" s="247"/>
      <c r="CO512" s="247"/>
      <c r="CP512" s="818"/>
      <c r="CQ512" s="154">
        <f t="shared" si="371"/>
        <v>0.40376611367771814</v>
      </c>
      <c r="CR512" s="87">
        <f t="shared" si="370"/>
        <v>0.37403988218292678</v>
      </c>
      <c r="CS512" s="141"/>
    </row>
    <row r="513" spans="1:97" x14ac:dyDescent="0.25">
      <c r="A513" s="906" t="s">
        <v>2579</v>
      </c>
      <c r="B513" s="31" t="s">
        <v>1975</v>
      </c>
      <c r="C513" s="219" t="s">
        <v>599</v>
      </c>
      <c r="D513" s="219">
        <v>9</v>
      </c>
      <c r="E513" s="471">
        <v>1701629</v>
      </c>
      <c r="F513" s="472">
        <v>1</v>
      </c>
      <c r="G513" s="419">
        <v>11451800</v>
      </c>
      <c r="H513" s="419">
        <v>201701221030</v>
      </c>
      <c r="I513" s="419"/>
      <c r="J513" s="419"/>
      <c r="K513" s="926" t="s">
        <v>1691</v>
      </c>
      <c r="L513" s="413" t="s">
        <v>1692</v>
      </c>
      <c r="M513" s="219"/>
      <c r="N513" s="219"/>
      <c r="O513" s="219"/>
      <c r="P513" s="332">
        <v>42757</v>
      </c>
      <c r="Q513" s="326">
        <v>0.4375</v>
      </c>
      <c r="R513" s="219" t="s">
        <v>1757</v>
      </c>
      <c r="S513" s="240" t="s">
        <v>1757</v>
      </c>
      <c r="T513" s="240">
        <v>128.9</v>
      </c>
      <c r="U513" s="239">
        <v>285.89999999999998</v>
      </c>
      <c r="V513" s="240">
        <v>156.99999999999997</v>
      </c>
      <c r="W513" s="136">
        <v>52</v>
      </c>
      <c r="X513" s="136">
        <v>3019.2307692307686</v>
      </c>
      <c r="Y513" s="643"/>
      <c r="Z513" s="240" t="s">
        <v>1757</v>
      </c>
      <c r="AA513" s="7">
        <v>130</v>
      </c>
      <c r="AB513" s="7">
        <v>276.2</v>
      </c>
      <c r="AC513" s="7">
        <v>146.19999999999999</v>
      </c>
      <c r="AD513" s="7">
        <v>50</v>
      </c>
      <c r="AE513" s="7">
        <v>2923.9999999999995</v>
      </c>
      <c r="AF513" s="643"/>
      <c r="AG513" s="240" t="s">
        <v>1757</v>
      </c>
      <c r="AH513" s="138">
        <v>129</v>
      </c>
      <c r="AI513" s="600">
        <v>277.60000000000002</v>
      </c>
      <c r="AJ513" s="138">
        <v>148.60000000000002</v>
      </c>
      <c r="AK513" s="138">
        <v>52</v>
      </c>
      <c r="AL513" s="138">
        <v>2857.6923076923081</v>
      </c>
      <c r="AM513" s="643"/>
      <c r="AN513" s="138">
        <v>2933.6410256410254</v>
      </c>
      <c r="AO513" s="138">
        <v>81.199634670430385</v>
      </c>
      <c r="AP513" s="138">
        <v>2.7678790268038189</v>
      </c>
      <c r="AQ513" s="535">
        <v>3</v>
      </c>
      <c r="AR513" s="643"/>
      <c r="AS513" s="535"/>
      <c r="AT513" s="86" t="s">
        <v>191</v>
      </c>
      <c r="AU513" s="86" t="s">
        <v>191</v>
      </c>
      <c r="AV513" s="86" t="s">
        <v>191</v>
      </c>
      <c r="AW513" s="161" t="str">
        <f t="shared" si="366"/>
        <v xml:space="preserve">  </v>
      </c>
      <c r="AX513" s="643"/>
      <c r="AY513" s="86" t="s">
        <v>191</v>
      </c>
      <c r="AZ513" s="86" t="s">
        <v>191</v>
      </c>
      <c r="BA513" s="86" t="s">
        <v>191</v>
      </c>
      <c r="BB513" s="161" t="str">
        <f t="shared" si="368"/>
        <v xml:space="preserve">  </v>
      </c>
      <c r="BC513" s="643"/>
      <c r="BD513" s="801" t="s">
        <v>191</v>
      </c>
      <c r="BE513" s="247" t="s">
        <v>1757</v>
      </c>
      <c r="BF513" s="198">
        <v>8.1665553904475665</v>
      </c>
      <c r="BG513" s="198"/>
      <c r="BH513" s="247"/>
      <c r="BI513" s="643"/>
      <c r="BJ513" s="247" t="s">
        <v>1757</v>
      </c>
      <c r="BK513" s="612">
        <v>2.9304617012103473E-2</v>
      </c>
      <c r="BL513" s="612"/>
      <c r="BM513" s="247"/>
      <c r="BN513" s="818"/>
      <c r="BO513" s="942"/>
      <c r="BP513" s="825">
        <f t="shared" si="372"/>
        <v>0.35883693443604303</v>
      </c>
      <c r="BQ513" s="154">
        <v>301.17476637921925</v>
      </c>
      <c r="BR513" s="614"/>
      <c r="BS513" s="615"/>
      <c r="BT513" s="818"/>
      <c r="BU513" s="154">
        <v>909.31612156802726</v>
      </c>
      <c r="BV513" s="247"/>
      <c r="BW513" s="247"/>
      <c r="BX513" s="643"/>
      <c r="BY513" s="198">
        <v>0.74508593954443425</v>
      </c>
      <c r="BZ513" s="85"/>
      <c r="CA513" s="85"/>
      <c r="CB513" s="247"/>
      <c r="CC513" s="643"/>
      <c r="CD513" s="198">
        <v>2.1786312872279257</v>
      </c>
      <c r="CE513" s="247"/>
      <c r="CF513" s="247"/>
      <c r="CG513" s="818"/>
      <c r="CH513" s="781">
        <f t="shared" si="369"/>
        <v>0.2473932157404819</v>
      </c>
      <c r="CI513" s="198">
        <v>3.8923948714277832</v>
      </c>
      <c r="CJ513" s="247"/>
      <c r="CK513" s="247"/>
      <c r="CL513" s="643"/>
      <c r="CM513" s="198">
        <v>11.123266882580166</v>
      </c>
      <c r="CN513" s="247"/>
      <c r="CO513" s="247"/>
      <c r="CP513" s="818"/>
      <c r="CQ513" s="154">
        <f t="shared" si="371"/>
        <v>1.292404047730459</v>
      </c>
      <c r="CR513" s="87">
        <f t="shared" si="370"/>
        <v>1.2232563152404221</v>
      </c>
      <c r="CS513" s="141"/>
    </row>
    <row r="514" spans="1:97" x14ac:dyDescent="0.25">
      <c r="A514" s="906" t="s">
        <v>2580</v>
      </c>
      <c r="B514" s="31" t="s">
        <v>1976</v>
      </c>
      <c r="C514" s="219" t="s">
        <v>599</v>
      </c>
      <c r="D514" s="219">
        <v>9</v>
      </c>
      <c r="E514" s="471">
        <v>1701630</v>
      </c>
      <c r="F514" s="472">
        <v>1</v>
      </c>
      <c r="G514" s="419">
        <v>11451800</v>
      </c>
      <c r="H514" s="419">
        <v>201701221110</v>
      </c>
      <c r="I514" s="419"/>
      <c r="J514" s="419"/>
      <c r="K514" s="926" t="s">
        <v>1691</v>
      </c>
      <c r="L514" s="413" t="s">
        <v>1692</v>
      </c>
      <c r="M514" s="219"/>
      <c r="N514" s="219"/>
      <c r="O514" s="219"/>
      <c r="P514" s="332">
        <v>42757</v>
      </c>
      <c r="Q514" s="326">
        <v>0.46527777777777773</v>
      </c>
      <c r="R514" s="219" t="s">
        <v>1758</v>
      </c>
      <c r="S514" s="240" t="s">
        <v>1758</v>
      </c>
      <c r="T514" s="240">
        <v>127.2</v>
      </c>
      <c r="U514" s="239">
        <v>295.8</v>
      </c>
      <c r="V514" s="240">
        <v>168.60000000000002</v>
      </c>
      <c r="W514" s="136">
        <v>52</v>
      </c>
      <c r="X514" s="136">
        <v>3242.3076923076928</v>
      </c>
      <c r="Y514" s="643"/>
      <c r="Z514" s="240" t="s">
        <v>1758</v>
      </c>
      <c r="AA514" s="7">
        <v>126.5</v>
      </c>
      <c r="AB514" s="7">
        <v>291.5</v>
      </c>
      <c r="AC514" s="7">
        <v>165</v>
      </c>
      <c r="AD514" s="7">
        <v>54</v>
      </c>
      <c r="AE514" s="7">
        <v>3055.5555555555557</v>
      </c>
      <c r="AF514" s="643"/>
      <c r="AG514" s="240" t="s">
        <v>1758</v>
      </c>
      <c r="AH514" s="138">
        <v>126.3</v>
      </c>
      <c r="AI514" s="600">
        <v>291.5</v>
      </c>
      <c r="AJ514" s="138">
        <v>165.2</v>
      </c>
      <c r="AK514" s="138">
        <v>52</v>
      </c>
      <c r="AL514" s="138">
        <v>3176.9230769230767</v>
      </c>
      <c r="AM514" s="643"/>
      <c r="AN514" s="138">
        <v>3158.2621082621081</v>
      </c>
      <c r="AO514" s="138">
        <v>94.764254647501275</v>
      </c>
      <c r="AP514" s="138">
        <v>3.0005190006109741</v>
      </c>
      <c r="AQ514" s="535">
        <v>3</v>
      </c>
      <c r="AR514" s="643"/>
      <c r="AS514" s="535"/>
      <c r="AT514" s="86" t="s">
        <v>191</v>
      </c>
      <c r="AU514" s="86" t="s">
        <v>191</v>
      </c>
      <c r="AV514" s="86" t="s">
        <v>191</v>
      </c>
      <c r="AW514" s="161" t="str">
        <f t="shared" si="366"/>
        <v xml:space="preserve">  </v>
      </c>
      <c r="AX514" s="643"/>
      <c r="AY514" s="86" t="s">
        <v>191</v>
      </c>
      <c r="AZ514" s="86" t="s">
        <v>191</v>
      </c>
      <c r="BA514" s="86" t="s">
        <v>191</v>
      </c>
      <c r="BB514" s="161" t="str">
        <f t="shared" si="368"/>
        <v xml:space="preserve">  </v>
      </c>
      <c r="BC514" s="643"/>
      <c r="BD514" s="801" t="s">
        <v>191</v>
      </c>
      <c r="BE514" s="247" t="s">
        <v>1758</v>
      </c>
      <c r="BF514" s="198">
        <v>8.0931252169638306</v>
      </c>
      <c r="BG514" s="198"/>
      <c r="BH514" s="247"/>
      <c r="BI514" s="643"/>
      <c r="BJ514" s="247" t="s">
        <v>1758</v>
      </c>
      <c r="BK514" s="612">
        <v>3.0725769226460142E-2</v>
      </c>
      <c r="BL514" s="612"/>
      <c r="BM514" s="247"/>
      <c r="BN514" s="818"/>
      <c r="BO514" s="942"/>
      <c r="BP514" s="825">
        <f t="shared" si="372"/>
        <v>0.37965271020466235</v>
      </c>
      <c r="BQ514" s="154">
        <v>258.4173603024953</v>
      </c>
      <c r="BR514" s="614"/>
      <c r="BS514" s="615"/>
      <c r="BT514" s="818"/>
      <c r="BU514" s="154">
        <v>837.86859513462912</v>
      </c>
      <c r="BV514" s="247"/>
      <c r="BW514" s="247"/>
      <c r="BX514" s="643"/>
      <c r="BY514" s="198">
        <v>0.48968681738548303</v>
      </c>
      <c r="BZ514" s="85"/>
      <c r="CA514" s="85"/>
      <c r="CB514" s="247"/>
      <c r="CC514" s="643"/>
      <c r="CD514" s="198">
        <v>1.4962652753445314</v>
      </c>
      <c r="CE514" s="247"/>
      <c r="CF514" s="247"/>
      <c r="CG514" s="818"/>
      <c r="CH514" s="781">
        <f t="shared" si="369"/>
        <v>0.18949455129959958</v>
      </c>
      <c r="CI514" s="198">
        <v>3.7235733328442007</v>
      </c>
      <c r="CJ514" s="247"/>
      <c r="CK514" s="247"/>
      <c r="CL514" s="643"/>
      <c r="CM514" s="198">
        <v>11.829506049728113</v>
      </c>
      <c r="CN514" s="247"/>
      <c r="CO514" s="247"/>
      <c r="CP514" s="818"/>
      <c r="CQ514" s="154">
        <f t="shared" si="371"/>
        <v>1.4409145455574277</v>
      </c>
      <c r="CR514" s="87">
        <f t="shared" si="370"/>
        <v>1.411856956856981</v>
      </c>
      <c r="CS514" s="141"/>
    </row>
    <row r="515" spans="1:97" x14ac:dyDescent="0.25">
      <c r="A515" s="906" t="s">
        <v>2581</v>
      </c>
      <c r="B515" s="31" t="s">
        <v>1977</v>
      </c>
      <c r="C515" s="219" t="s">
        <v>599</v>
      </c>
      <c r="D515" s="219">
        <v>9</v>
      </c>
      <c r="E515" s="471">
        <v>1701631</v>
      </c>
      <c r="F515" s="472">
        <v>1</v>
      </c>
      <c r="G515" s="419">
        <v>11451800</v>
      </c>
      <c r="H515" s="419">
        <v>201701221120</v>
      </c>
      <c r="I515" s="419"/>
      <c r="J515" s="419"/>
      <c r="K515" s="926" t="s">
        <v>1691</v>
      </c>
      <c r="L515" s="413" t="s">
        <v>1692</v>
      </c>
      <c r="M515" s="219"/>
      <c r="N515" s="219"/>
      <c r="O515" s="219"/>
      <c r="P515" s="332">
        <v>42757</v>
      </c>
      <c r="Q515" s="326">
        <v>0.47222222222222227</v>
      </c>
      <c r="R515" s="219" t="s">
        <v>1759</v>
      </c>
      <c r="S515" s="240" t="s">
        <v>1759</v>
      </c>
      <c r="T515" s="240">
        <v>126.1</v>
      </c>
      <c r="U515" s="239">
        <v>293.3</v>
      </c>
      <c r="V515" s="240">
        <v>167.20000000000002</v>
      </c>
      <c r="W515" s="136">
        <v>54</v>
      </c>
      <c r="X515" s="136">
        <v>3096.2962962962965</v>
      </c>
      <c r="Y515" s="643"/>
      <c r="Z515" s="240" t="s">
        <v>1759</v>
      </c>
      <c r="AA515" s="7">
        <v>128.4</v>
      </c>
      <c r="AB515" s="7">
        <v>290.10000000000002</v>
      </c>
      <c r="AC515" s="7">
        <v>161.70000000000002</v>
      </c>
      <c r="AD515" s="7">
        <v>50</v>
      </c>
      <c r="AE515" s="7">
        <v>3234</v>
      </c>
      <c r="AF515" s="643"/>
      <c r="AG515" s="240" t="s">
        <v>1759</v>
      </c>
      <c r="AH515" s="138">
        <v>128.30000000000001</v>
      </c>
      <c r="AI515" s="600">
        <v>257.7</v>
      </c>
      <c r="AJ515" s="138">
        <v>129.39999999999998</v>
      </c>
      <c r="AK515" s="138">
        <v>40</v>
      </c>
      <c r="AL515" s="138">
        <v>3234.9999999999995</v>
      </c>
      <c r="AM515" s="643"/>
      <c r="AN515" s="138">
        <v>3188.4320987654319</v>
      </c>
      <c r="AO515" s="138">
        <v>79.793512095117521</v>
      </c>
      <c r="AP515" s="138">
        <v>2.5025940532343074</v>
      </c>
      <c r="AQ515" s="535">
        <v>3</v>
      </c>
      <c r="AR515" s="643"/>
      <c r="AS515" s="535"/>
      <c r="AT515" s="86" t="s">
        <v>191</v>
      </c>
      <c r="AU515" s="86" t="s">
        <v>191</v>
      </c>
      <c r="AV515" s="86" t="s">
        <v>191</v>
      </c>
      <c r="AW515" s="161" t="str">
        <f t="shared" si="366"/>
        <v xml:space="preserve">  </v>
      </c>
      <c r="AX515" s="643"/>
      <c r="AY515" s="86" t="s">
        <v>191</v>
      </c>
      <c r="AZ515" s="86" t="s">
        <v>191</v>
      </c>
      <c r="BA515" s="86" t="s">
        <v>191</v>
      </c>
      <c r="BB515" s="161" t="str">
        <f t="shared" si="368"/>
        <v xml:space="preserve">  </v>
      </c>
      <c r="BC515" s="643"/>
      <c r="BD515" s="801" t="s">
        <v>191</v>
      </c>
      <c r="BE515" s="247" t="s">
        <v>1759</v>
      </c>
      <c r="BF515" s="198">
        <v>8.4637395963892654</v>
      </c>
      <c r="BG515" s="198"/>
      <c r="BH515" s="247"/>
      <c r="BI515" s="643"/>
      <c r="BJ515" s="247" t="s">
        <v>1759</v>
      </c>
      <c r="BK515" s="612">
        <v>3.1549902966666252E-2</v>
      </c>
      <c r="BL515" s="612"/>
      <c r="BM515" s="247"/>
      <c r="BN515" s="818"/>
      <c r="BO515" s="942"/>
      <c r="BP515" s="825">
        <f t="shared" si="372"/>
        <v>0.37276552057586726</v>
      </c>
      <c r="BQ515" s="154">
        <v>289.34145194776602</v>
      </c>
      <c r="BR515" s="614"/>
      <c r="BS515" s="615"/>
      <c r="BT515" s="818"/>
      <c r="BU515" s="154">
        <v>895.88686603086069</v>
      </c>
      <c r="BV515" s="247"/>
      <c r="BW515" s="247"/>
      <c r="BX515" s="643"/>
      <c r="BY515" s="198">
        <v>0.76484906303748013</v>
      </c>
      <c r="BZ515" s="85"/>
      <c r="CA515" s="85"/>
      <c r="CB515" s="247"/>
      <c r="CC515" s="643"/>
      <c r="CD515" s="198">
        <v>2.4735218698632107</v>
      </c>
      <c r="CE515" s="247"/>
      <c r="CF515" s="247"/>
      <c r="CG515" s="818"/>
      <c r="CH515" s="781">
        <f t="shared" si="369"/>
        <v>0.26434133716020619</v>
      </c>
      <c r="CI515" s="198">
        <v>3.6342875912052608</v>
      </c>
      <c r="CJ515" s="247"/>
      <c r="CK515" s="247"/>
      <c r="CL515" s="643"/>
      <c r="CM515" s="198">
        <v>11.756920357549017</v>
      </c>
      <c r="CN515" s="247"/>
      <c r="CO515" s="247"/>
      <c r="CP515" s="818"/>
      <c r="CQ515" s="154">
        <f t="shared" si="371"/>
        <v>1.2560549367331399</v>
      </c>
      <c r="CR515" s="87">
        <f t="shared" si="370"/>
        <v>1.3123219910162212</v>
      </c>
      <c r="CS515" s="141"/>
    </row>
    <row r="516" spans="1:97" x14ac:dyDescent="0.25">
      <c r="A516" s="906" t="s">
        <v>2582</v>
      </c>
      <c r="B516" s="31" t="s">
        <v>1978</v>
      </c>
      <c r="C516" s="219" t="s">
        <v>599</v>
      </c>
      <c r="D516" s="219">
        <v>9</v>
      </c>
      <c r="E516" s="471">
        <v>1701632</v>
      </c>
      <c r="F516" s="472">
        <v>1</v>
      </c>
      <c r="G516" s="419">
        <v>11451800</v>
      </c>
      <c r="H516" s="419">
        <v>201701221210</v>
      </c>
      <c r="I516" s="419"/>
      <c r="J516" s="419"/>
      <c r="K516" s="926" t="s">
        <v>1691</v>
      </c>
      <c r="L516" s="413" t="s">
        <v>1692</v>
      </c>
      <c r="M516" s="219"/>
      <c r="N516" s="219"/>
      <c r="O516" s="219"/>
      <c r="P516" s="332">
        <v>42757</v>
      </c>
      <c r="Q516" s="326">
        <v>0.50694444444444442</v>
      </c>
      <c r="R516" s="219" t="s">
        <v>1760</v>
      </c>
      <c r="S516" s="240" t="s">
        <v>1760</v>
      </c>
      <c r="T516" s="240">
        <v>128.69999999999999</v>
      </c>
      <c r="U516" s="239">
        <v>230.7</v>
      </c>
      <c r="V516" s="240">
        <v>102</v>
      </c>
      <c r="W516" s="136">
        <v>42</v>
      </c>
      <c r="X516" s="136">
        <v>2428.5714285714284</v>
      </c>
      <c r="Y516" s="643"/>
      <c r="Z516" s="240" t="s">
        <v>1760</v>
      </c>
      <c r="AA516" s="7">
        <v>128.9</v>
      </c>
      <c r="AB516" s="7">
        <v>216</v>
      </c>
      <c r="AC516" s="7">
        <v>87.1</v>
      </c>
      <c r="AD516" s="7">
        <v>38</v>
      </c>
      <c r="AE516" s="7">
        <v>2292.1052631578946</v>
      </c>
      <c r="AF516" s="643"/>
      <c r="AG516" s="240" t="s">
        <v>1760</v>
      </c>
      <c r="AH516" s="7">
        <v>126.5</v>
      </c>
      <c r="AI516" s="7">
        <v>224.70000000000002</v>
      </c>
      <c r="AJ516" s="7">
        <v>98.200000000000017</v>
      </c>
      <c r="AK516" s="7">
        <v>40</v>
      </c>
      <c r="AL516" s="138">
        <v>2455</v>
      </c>
      <c r="AM516" s="643"/>
      <c r="AN516" s="138">
        <v>2391.8922305764409</v>
      </c>
      <c r="AO516" s="138">
        <v>87.422517104469961</v>
      </c>
      <c r="AP516" s="138">
        <v>3.6549521749732561</v>
      </c>
      <c r="AQ516" s="535">
        <v>3</v>
      </c>
      <c r="AR516" s="643"/>
      <c r="AS516" s="9"/>
      <c r="AT516" s="86" t="s">
        <v>191</v>
      </c>
      <c r="AU516" s="86" t="s">
        <v>191</v>
      </c>
      <c r="AV516" s="86" t="s">
        <v>191</v>
      </c>
      <c r="AW516" s="161"/>
      <c r="AX516" s="643"/>
      <c r="AY516" s="86" t="s">
        <v>191</v>
      </c>
      <c r="AZ516" s="86" t="s">
        <v>191</v>
      </c>
      <c r="BA516" s="86" t="s">
        <v>191</v>
      </c>
      <c r="BB516" s="161" t="str">
        <f t="shared" si="368"/>
        <v xml:space="preserve">  </v>
      </c>
      <c r="BC516" s="643"/>
      <c r="BD516" s="801" t="s">
        <v>191</v>
      </c>
      <c r="BE516" s="247" t="s">
        <v>1760</v>
      </c>
      <c r="BF516" s="198">
        <v>9.1034467612730854</v>
      </c>
      <c r="BG516" s="198"/>
      <c r="BH516" s="247"/>
      <c r="BI516" s="643"/>
      <c r="BJ516" s="247" t="s">
        <v>1760</v>
      </c>
      <c r="BK516" s="612">
        <v>3.1007954679560478E-2</v>
      </c>
      <c r="BL516" s="247"/>
      <c r="BM516" s="247"/>
      <c r="BN516" s="818"/>
      <c r="BO516" s="942"/>
      <c r="BP516" s="825">
        <f t="shared" si="372"/>
        <v>0.3406177406504009</v>
      </c>
      <c r="BQ516" s="154">
        <v>279.82505381393503</v>
      </c>
      <c r="BR516" s="614"/>
      <c r="BS516" s="615"/>
      <c r="BT516" s="818"/>
      <c r="BU516" s="154">
        <v>679.57513069098491</v>
      </c>
      <c r="BV516" s="247"/>
      <c r="BW516" s="247"/>
      <c r="BX516" s="643"/>
      <c r="BY516" s="198">
        <v>0.57838279219511546</v>
      </c>
      <c r="BZ516" s="85"/>
      <c r="CA516" s="85"/>
      <c r="CB516" s="247"/>
      <c r="CC516" s="643"/>
      <c r="CD516" s="198">
        <v>1.3257142421103827</v>
      </c>
      <c r="CE516" s="247"/>
      <c r="CF516" s="247"/>
      <c r="CG516" s="818"/>
      <c r="CH516" s="781">
        <f t="shared" si="369"/>
        <v>0.20669442721869408</v>
      </c>
      <c r="CI516" s="198">
        <v>3.7085946760959736</v>
      </c>
      <c r="CJ516" s="247"/>
      <c r="CK516" s="247"/>
      <c r="CL516" s="643"/>
      <c r="CM516" s="198">
        <v>9.1045999298156168</v>
      </c>
      <c r="CN516" s="247"/>
      <c r="CO516" s="247"/>
      <c r="CP516" s="818"/>
      <c r="CQ516" s="154">
        <f t="shared" si="371"/>
        <v>1.3253261727457546</v>
      </c>
      <c r="CR516" s="87">
        <f t="shared" si="370"/>
        <v>1.339748839919753</v>
      </c>
      <c r="CS516" s="141"/>
    </row>
    <row r="517" spans="1:97" x14ac:dyDescent="0.25">
      <c r="A517" s="906" t="s">
        <v>2583</v>
      </c>
      <c r="B517" s="31" t="s">
        <v>1979</v>
      </c>
      <c r="C517" s="219" t="s">
        <v>599</v>
      </c>
      <c r="D517" s="219">
        <v>9</v>
      </c>
      <c r="E517" s="471">
        <v>1702013</v>
      </c>
      <c r="F517" s="472">
        <v>1</v>
      </c>
      <c r="G517" s="419">
        <v>11451800</v>
      </c>
      <c r="H517" s="419">
        <v>201701251330</v>
      </c>
      <c r="I517" s="419"/>
      <c r="J517" s="419"/>
      <c r="K517" s="926" t="s">
        <v>1691</v>
      </c>
      <c r="L517" s="413" t="s">
        <v>1692</v>
      </c>
      <c r="M517" s="219"/>
      <c r="N517" s="219"/>
      <c r="O517" s="219"/>
      <c r="P517" s="332">
        <v>42760</v>
      </c>
      <c r="Q517" s="326">
        <v>0.5625</v>
      </c>
      <c r="R517" s="219" t="s">
        <v>1761</v>
      </c>
      <c r="S517" s="240" t="s">
        <v>1761</v>
      </c>
      <c r="T517" s="240">
        <v>125.8</v>
      </c>
      <c r="U517" s="239">
        <v>192.8</v>
      </c>
      <c r="V517" s="240">
        <v>67.000000000000014</v>
      </c>
      <c r="W517" s="136">
        <v>166</v>
      </c>
      <c r="X517" s="136">
        <v>403.61445783132535</v>
      </c>
      <c r="Y517" s="643"/>
      <c r="Z517" s="240" t="s">
        <v>1761</v>
      </c>
      <c r="AA517" s="7">
        <v>126.7</v>
      </c>
      <c r="AB517" s="7">
        <v>191.20000000000002</v>
      </c>
      <c r="AC517" s="7">
        <v>64.500000000000014</v>
      </c>
      <c r="AD517" s="7">
        <v>160</v>
      </c>
      <c r="AE517" s="7">
        <v>403.12500000000006</v>
      </c>
      <c r="AF517" s="643"/>
      <c r="AG517" s="240" t="s">
        <v>1761</v>
      </c>
      <c r="AH517" s="7">
        <v>129.19999999999999</v>
      </c>
      <c r="AI517" s="7">
        <v>194.6</v>
      </c>
      <c r="AJ517" s="7">
        <v>65.400000000000006</v>
      </c>
      <c r="AK517" s="7">
        <v>158</v>
      </c>
      <c r="AL517" s="138">
        <v>413.92405063291142</v>
      </c>
      <c r="AM517" s="643"/>
      <c r="AN517" s="138">
        <v>406.88783615474557</v>
      </c>
      <c r="AO517" s="138">
        <v>6.0984529086665917</v>
      </c>
      <c r="AP517" s="138">
        <v>1.4988044288321409</v>
      </c>
      <c r="AQ517" s="535">
        <v>3</v>
      </c>
      <c r="AR517" s="643"/>
      <c r="AS517" s="9"/>
      <c r="AT517" s="86" t="s">
        <v>191</v>
      </c>
      <c r="AU517" s="86" t="s">
        <v>191</v>
      </c>
      <c r="AV517" s="86" t="s">
        <v>191</v>
      </c>
      <c r="AW517" s="161"/>
      <c r="AX517" s="643"/>
      <c r="AY517" s="86" t="s">
        <v>191</v>
      </c>
      <c r="AZ517" s="86" t="s">
        <v>191</v>
      </c>
      <c r="BA517" s="86" t="s">
        <v>191</v>
      </c>
      <c r="BB517" s="161" t="str">
        <f t="shared" si="368"/>
        <v xml:space="preserve">  </v>
      </c>
      <c r="BC517" s="643"/>
      <c r="BD517" s="801" t="s">
        <v>191</v>
      </c>
      <c r="BE517" s="247" t="s">
        <v>1761</v>
      </c>
      <c r="BF517" s="198">
        <v>1.1482263347490067</v>
      </c>
      <c r="BG517" s="198"/>
      <c r="BH517" s="247"/>
      <c r="BI517" s="643"/>
      <c r="BJ517" s="247" t="s">
        <v>1761</v>
      </c>
      <c r="BK517" s="612">
        <v>2.2832725600938134E-2</v>
      </c>
      <c r="BL517" s="247"/>
      <c r="BM517" s="247"/>
      <c r="BN517" s="818"/>
      <c r="BO517" s="942"/>
      <c r="BP517" s="825">
        <f t="shared" si="372"/>
        <v>1.988521331548208</v>
      </c>
      <c r="BQ517" s="154">
        <v>128.88186401672172</v>
      </c>
      <c r="BR517" s="614"/>
      <c r="BS517" s="615"/>
      <c r="BT517" s="818"/>
      <c r="BU517" s="154">
        <v>52.018583669399739</v>
      </c>
      <c r="BV517" s="247"/>
      <c r="BW517" s="247"/>
      <c r="BX517" s="643"/>
      <c r="BY517" s="198">
        <v>0.5984258237118969</v>
      </c>
      <c r="BZ517" s="85"/>
      <c r="CA517" s="85"/>
      <c r="CB517" s="247"/>
      <c r="CC517" s="643"/>
      <c r="CD517" s="198">
        <v>0.24124041018385842</v>
      </c>
      <c r="CE517" s="247"/>
      <c r="CF517" s="247"/>
      <c r="CG517" s="818"/>
      <c r="CH517" s="781">
        <f t="shared" ref="CH517:CH546" si="373">BY517/BQ517*100</f>
        <v>0.46432120475403299</v>
      </c>
      <c r="CI517" s="198">
        <v>1.1698661025641324</v>
      </c>
      <c r="CJ517" s="247"/>
      <c r="CK517" s="247"/>
      <c r="CL517" s="643"/>
      <c r="CM517" s="198">
        <v>0.48423571587148267</v>
      </c>
      <c r="CN517" s="247"/>
      <c r="CO517" s="247"/>
      <c r="CP517" s="818"/>
      <c r="CQ517" s="154">
        <f t="shared" si="371"/>
        <v>0.90770420763960136</v>
      </c>
      <c r="CR517" s="87">
        <f t="shared" si="370"/>
        <v>0.93088985072912966</v>
      </c>
      <c r="CS517" s="141"/>
    </row>
    <row r="518" spans="1:97" x14ac:dyDescent="0.25">
      <c r="A518" s="906" t="s">
        <v>2584</v>
      </c>
      <c r="B518" s="31" t="s">
        <v>1980</v>
      </c>
      <c r="C518" s="219" t="s">
        <v>599</v>
      </c>
      <c r="D518" s="219">
        <v>9</v>
      </c>
      <c r="E518" s="471">
        <v>1702445</v>
      </c>
      <c r="F518" s="472">
        <v>1</v>
      </c>
      <c r="G518" s="419">
        <v>11451800</v>
      </c>
      <c r="H518" s="419">
        <v>201702071210</v>
      </c>
      <c r="I518" s="419"/>
      <c r="J518" s="419"/>
      <c r="K518" s="926" t="s">
        <v>1691</v>
      </c>
      <c r="L518" s="413" t="s">
        <v>1692</v>
      </c>
      <c r="M518" s="219"/>
      <c r="N518" s="219"/>
      <c r="O518" s="219"/>
      <c r="P518" s="332">
        <v>42773</v>
      </c>
      <c r="Q518" s="326">
        <v>0.50694444444444442</v>
      </c>
      <c r="R518" s="219" t="s">
        <v>1877</v>
      </c>
      <c r="S518" s="240" t="s">
        <v>1877</v>
      </c>
      <c r="T518" s="240">
        <v>126.9</v>
      </c>
      <c r="U518" s="239">
        <v>267.79999999999995</v>
      </c>
      <c r="V518" s="240">
        <v>140.89999999999995</v>
      </c>
      <c r="W518" s="136">
        <v>46</v>
      </c>
      <c r="X518" s="136">
        <v>3063.0434782608686</v>
      </c>
      <c r="Y518" s="643"/>
      <c r="Z518" s="240" t="s">
        <v>1877</v>
      </c>
      <c r="AA518" s="7">
        <v>126</v>
      </c>
      <c r="AB518" s="7">
        <v>282.2</v>
      </c>
      <c r="AC518" s="7">
        <v>156.19999999999999</v>
      </c>
      <c r="AD518" s="7">
        <v>48</v>
      </c>
      <c r="AE518" s="7">
        <v>3254.1666666666665</v>
      </c>
      <c r="AF518" s="643"/>
      <c r="AG518" s="240" t="s">
        <v>1877</v>
      </c>
      <c r="AH518" s="7">
        <v>127</v>
      </c>
      <c r="AI518" s="7">
        <v>276.5</v>
      </c>
      <c r="AJ518" s="7">
        <v>149.5</v>
      </c>
      <c r="AK518" s="7">
        <v>46</v>
      </c>
      <c r="AL518" s="138">
        <v>3250</v>
      </c>
      <c r="AM518" s="643"/>
      <c r="AN518" s="138">
        <v>3189.0700483091787</v>
      </c>
      <c r="AO518" s="138">
        <v>109.16209299195359</v>
      </c>
      <c r="AP518" s="138">
        <v>3.4230070628216689</v>
      </c>
      <c r="AQ518" s="535">
        <v>3</v>
      </c>
      <c r="AR518" s="643"/>
      <c r="AS518" s="9"/>
      <c r="AT518" s="86" t="s">
        <v>191</v>
      </c>
      <c r="AU518" s="86" t="s">
        <v>191</v>
      </c>
      <c r="AV518" s="86" t="s">
        <v>191</v>
      </c>
      <c r="AW518" s="161"/>
      <c r="AX518" s="643"/>
      <c r="AY518" s="86" t="s">
        <v>191</v>
      </c>
      <c r="AZ518" s="86" t="s">
        <v>191</v>
      </c>
      <c r="BA518" s="86" t="s">
        <v>191</v>
      </c>
      <c r="BB518" s="161" t="str">
        <f t="shared" si="368"/>
        <v xml:space="preserve">  </v>
      </c>
      <c r="BC518" s="643"/>
      <c r="BD518" s="801" t="s">
        <v>191</v>
      </c>
      <c r="BE518" s="247" t="s">
        <v>1877</v>
      </c>
      <c r="BF518" s="198">
        <v>11.101595536484364</v>
      </c>
      <c r="BG518" s="198"/>
      <c r="BH518" s="247"/>
      <c r="BI518" s="643"/>
      <c r="BJ518" s="247" t="s">
        <v>1877</v>
      </c>
      <c r="BK518" s="612">
        <v>3.8389916997510189E-2</v>
      </c>
      <c r="BL518" s="247"/>
      <c r="BM518" s="247"/>
      <c r="BN518" s="818"/>
      <c r="BO518" s="942"/>
      <c r="BP518" s="825">
        <f t="shared" si="372"/>
        <v>0.34580540131682236</v>
      </c>
      <c r="BQ518" s="154">
        <v>442.57080740581461</v>
      </c>
      <c r="BR518" s="614"/>
      <c r="BS518" s="615"/>
      <c r="BT518" s="818"/>
      <c r="BU518" s="154">
        <v>1355.6136252930273</v>
      </c>
      <c r="BV518" s="247"/>
      <c r="BW518" s="247"/>
      <c r="BX518" s="643"/>
      <c r="BY518" s="198">
        <v>0.79774788026915588</v>
      </c>
      <c r="BZ518" s="85"/>
      <c r="CA518" s="85"/>
      <c r="CB518" s="247"/>
      <c r="CC518" s="643"/>
      <c r="CD518" s="198">
        <v>2.5960045603758783</v>
      </c>
      <c r="CE518" s="247"/>
      <c r="CF518" s="247"/>
      <c r="CG518" s="818"/>
      <c r="CH518" s="781">
        <f t="shared" si="373"/>
        <v>0.18025316331758462</v>
      </c>
      <c r="CI518" s="198">
        <v>3.7461381909586757</v>
      </c>
      <c r="CJ518" s="247"/>
      <c r="CK518" s="247"/>
      <c r="CL518" s="643"/>
      <c r="CM518" s="198">
        <v>12.174949120615697</v>
      </c>
      <c r="CN518" s="247"/>
      <c r="CO518" s="247"/>
      <c r="CP518" s="818"/>
      <c r="CQ518" s="154">
        <f t="shared" si="371"/>
        <v>0.84644945583219644</v>
      </c>
      <c r="CR518" s="87">
        <f t="shared" si="370"/>
        <v>0.89811351062394196</v>
      </c>
      <c r="CS518" s="141"/>
    </row>
    <row r="519" spans="1:97" s="768" customFormat="1" x14ac:dyDescent="0.25">
      <c r="A519" s="928" t="s">
        <v>2585</v>
      </c>
      <c r="B519" s="740" t="s">
        <v>1981</v>
      </c>
      <c r="C519" s="741" t="s">
        <v>599</v>
      </c>
      <c r="D519" s="741">
        <v>9</v>
      </c>
      <c r="E519" s="742">
        <v>1702439</v>
      </c>
      <c r="F519" s="743">
        <v>1</v>
      </c>
      <c r="G519" s="744">
        <v>11451800</v>
      </c>
      <c r="H519" s="744">
        <v>201702092150</v>
      </c>
      <c r="I519" s="744"/>
      <c r="J519" s="744"/>
      <c r="K519" s="929" t="s">
        <v>1691</v>
      </c>
      <c r="L519" s="745" t="s">
        <v>1692</v>
      </c>
      <c r="M519" s="741"/>
      <c r="N519" s="741"/>
      <c r="O519" s="741"/>
      <c r="P519" s="746">
        <v>42775</v>
      </c>
      <c r="Q519" s="747">
        <v>0.90972222222222221</v>
      </c>
      <c r="R519" s="741" t="s">
        <v>1878</v>
      </c>
      <c r="S519" s="930" t="s">
        <v>1878</v>
      </c>
      <c r="T519" s="930">
        <v>127.3</v>
      </c>
      <c r="U519" s="749">
        <v>289.89999999999998</v>
      </c>
      <c r="V519" s="930">
        <v>162.59999999999997</v>
      </c>
      <c r="W519" s="751">
        <v>88</v>
      </c>
      <c r="X519" s="751">
        <v>1847.7272727272725</v>
      </c>
      <c r="Y519" s="931"/>
      <c r="Z519" s="930" t="s">
        <v>1878</v>
      </c>
      <c r="AA519" s="754">
        <v>128</v>
      </c>
      <c r="AB519" s="754">
        <v>284.39999999999998</v>
      </c>
      <c r="AC519" s="754">
        <v>156.39999999999998</v>
      </c>
      <c r="AD519" s="754">
        <v>84</v>
      </c>
      <c r="AE519" s="754">
        <v>1861.9047619047615</v>
      </c>
      <c r="AF519" s="931"/>
      <c r="AG519" s="930" t="s">
        <v>1878</v>
      </c>
      <c r="AH519" s="932">
        <v>129.6</v>
      </c>
      <c r="AI519" s="932">
        <v>306.3</v>
      </c>
      <c r="AJ519" s="932">
        <v>176.70000000000002</v>
      </c>
      <c r="AK519" s="932">
        <v>92</v>
      </c>
      <c r="AL519" s="755">
        <v>1920.6521739130437</v>
      </c>
      <c r="AM519" s="931"/>
      <c r="AN519" s="755">
        <v>1876.7614028483592</v>
      </c>
      <c r="AO519" s="755">
        <v>38.665878217542954</v>
      </c>
      <c r="AP519" s="755">
        <v>2.0602447470871783</v>
      </c>
      <c r="AQ519" s="748">
        <v>3</v>
      </c>
      <c r="AR519" s="931"/>
      <c r="AS519" s="752"/>
      <c r="AT519" s="757" t="s">
        <v>191</v>
      </c>
      <c r="AU519" s="757" t="s">
        <v>191</v>
      </c>
      <c r="AV519" s="757" t="s">
        <v>191</v>
      </c>
      <c r="AW519" s="758"/>
      <c r="AX519" s="931"/>
      <c r="AY519" s="757" t="s">
        <v>191</v>
      </c>
      <c r="AZ519" s="757" t="s">
        <v>191</v>
      </c>
      <c r="BA519" s="757" t="s">
        <v>191</v>
      </c>
      <c r="BB519" s="758" t="str">
        <f t="shared" si="368"/>
        <v xml:space="preserve">  </v>
      </c>
      <c r="BC519" s="931"/>
      <c r="BD519" s="803" t="s">
        <v>191</v>
      </c>
      <c r="BE519" s="759" t="s">
        <v>1878</v>
      </c>
      <c r="BF519" s="760">
        <v>7.6833246794227428</v>
      </c>
      <c r="BG519" s="760"/>
      <c r="BH519" s="759"/>
      <c r="BI519" s="931"/>
      <c r="BJ519" s="759" t="s">
        <v>1878</v>
      </c>
      <c r="BK519" s="933">
        <v>3.0920993540993258E-2</v>
      </c>
      <c r="BL519" s="759"/>
      <c r="BM519" s="759"/>
      <c r="BN519" s="934"/>
      <c r="BO519" s="943"/>
      <c r="BP519" s="849">
        <f t="shared" si="372"/>
        <v>0.40244288548426133</v>
      </c>
      <c r="BQ519" s="767">
        <v>397.13349480347</v>
      </c>
      <c r="BR519" s="935"/>
      <c r="BS519" s="936"/>
      <c r="BT519" s="934"/>
      <c r="BU519" s="767">
        <v>733.79438926186606</v>
      </c>
      <c r="BV519" s="759"/>
      <c r="BW519" s="759"/>
      <c r="BX519" s="931"/>
      <c r="BY519" s="760">
        <v>0.57783756353538596</v>
      </c>
      <c r="BZ519" s="765"/>
      <c r="CA519" s="765"/>
      <c r="CB519" s="759"/>
      <c r="CC519" s="931"/>
      <c r="CD519" s="760">
        <v>1.0758785111539804</v>
      </c>
      <c r="CE519" s="759"/>
      <c r="CF519" s="759"/>
      <c r="CG519" s="934"/>
      <c r="CH519" s="899">
        <f t="shared" si="373"/>
        <v>0.14550209717801346</v>
      </c>
      <c r="CI519" s="760">
        <v>3.0309264389013002</v>
      </c>
      <c r="CJ519" s="759"/>
      <c r="CK519" s="759"/>
      <c r="CL519" s="931"/>
      <c r="CM519" s="760">
        <v>5.8213554538463024</v>
      </c>
      <c r="CN519" s="759"/>
      <c r="CO519" s="759"/>
      <c r="CP519" s="934"/>
      <c r="CQ519" s="767">
        <f t="shared" si="371"/>
        <v>0.76320090814833408</v>
      </c>
      <c r="CR519" s="763">
        <f t="shared" si="370"/>
        <v>0.7933224264227593</v>
      </c>
      <c r="CS519" s="762"/>
    </row>
    <row r="520" spans="1:97" x14ac:dyDescent="0.25">
      <c r="A520" s="906" t="s">
        <v>2586</v>
      </c>
      <c r="B520" s="66" t="s">
        <v>1281</v>
      </c>
      <c r="C520" s="219" t="s">
        <v>599</v>
      </c>
      <c r="D520" s="219">
        <v>9</v>
      </c>
      <c r="E520" s="471">
        <v>1703201</v>
      </c>
      <c r="F520" s="472"/>
      <c r="G520" s="419">
        <v>11451800</v>
      </c>
      <c r="H520" s="419" t="s">
        <v>2013</v>
      </c>
      <c r="I520" s="419"/>
      <c r="J520" s="419"/>
      <c r="K520" s="926" t="s">
        <v>1691</v>
      </c>
      <c r="L520" s="413" t="s">
        <v>1692</v>
      </c>
      <c r="M520" s="219"/>
      <c r="N520" s="219"/>
      <c r="O520" s="219"/>
      <c r="P520" s="332">
        <v>42786</v>
      </c>
      <c r="Q520" s="326">
        <v>0.66666666666666663</v>
      </c>
      <c r="R520" s="219" t="s">
        <v>1987</v>
      </c>
      <c r="S520" s="617" t="s">
        <v>1987</v>
      </c>
      <c r="T520" s="617">
        <v>128.30000000000001</v>
      </c>
      <c r="U520" s="617">
        <v>351.4</v>
      </c>
      <c r="V520" s="617">
        <v>223.09999999999997</v>
      </c>
      <c r="W520" s="617">
        <v>110</v>
      </c>
      <c r="X520" s="617">
        <v>2028.1818181818178</v>
      </c>
      <c r="Y520" s="643"/>
      <c r="Z520" s="617" t="s">
        <v>1987</v>
      </c>
      <c r="AA520" s="617">
        <v>131.30000000000001</v>
      </c>
      <c r="AB520" s="617">
        <v>331.9</v>
      </c>
      <c r="AC520" s="617">
        <v>200.59999999999997</v>
      </c>
      <c r="AD520" s="617">
        <v>106</v>
      </c>
      <c r="AE520" s="617">
        <v>1892.4528301886789</v>
      </c>
      <c r="AF520" s="643"/>
      <c r="AG520" s="617" t="s">
        <v>1987</v>
      </c>
      <c r="AH520" s="617">
        <v>127.6</v>
      </c>
      <c r="AI520" s="617">
        <v>338.8</v>
      </c>
      <c r="AJ520" s="617">
        <v>211.20000000000002</v>
      </c>
      <c r="AK520" s="617">
        <v>108</v>
      </c>
      <c r="AL520" s="617">
        <v>1955.5555555555557</v>
      </c>
      <c r="AM520" s="643"/>
      <c r="AN520" s="617">
        <v>1958.7300679753507</v>
      </c>
      <c r="AO520" s="617">
        <v>67.92015674479839</v>
      </c>
      <c r="AP520" s="617">
        <v>3.4675608372624991</v>
      </c>
      <c r="AQ520" s="535">
        <v>3</v>
      </c>
      <c r="AR520" s="643"/>
      <c r="AS520" s="9"/>
      <c r="AT520" s="86" t="s">
        <v>191</v>
      </c>
      <c r="AU520" s="86" t="s">
        <v>191</v>
      </c>
      <c r="AV520" s="86" t="s">
        <v>191</v>
      </c>
      <c r="AW520" s="161"/>
      <c r="AX520" s="643"/>
      <c r="AY520" s="86" t="s">
        <v>191</v>
      </c>
      <c r="AZ520" s="86" t="s">
        <v>191</v>
      </c>
      <c r="BA520" s="86" t="s">
        <v>191</v>
      </c>
      <c r="BB520" s="161" t="str">
        <f t="shared" ref="BB520:BB545" si="374">IF(AZ520&lt;BB$7,"E, &lt;PRL",IF(AZ520&gt;BB$7,"  ",))</f>
        <v xml:space="preserve">  </v>
      </c>
      <c r="BC520" s="643"/>
      <c r="BD520" s="801" t="s">
        <v>191</v>
      </c>
      <c r="BE520" s="247" t="s">
        <v>1987</v>
      </c>
      <c r="BF520" s="198">
        <v>4.4658703187602944</v>
      </c>
      <c r="BG520" s="617"/>
      <c r="BH520" s="617"/>
      <c r="BI520" s="643"/>
      <c r="BJ520" s="247" t="s">
        <v>1987</v>
      </c>
      <c r="BK520" s="612">
        <v>2.4530023231437326E-2</v>
      </c>
      <c r="BL520" s="247"/>
      <c r="BM520" s="247"/>
      <c r="BN520" s="818"/>
      <c r="BO520" s="942"/>
      <c r="BP520" s="825">
        <f t="shared" si="372"/>
        <v>0.54927755354630969</v>
      </c>
      <c r="BQ520" s="154">
        <v>407.58543184694918</v>
      </c>
      <c r="BR520" s="614"/>
      <c r="BS520" s="615"/>
      <c r="BT520" s="818"/>
      <c r="BU520" s="154">
        <v>826.65736222776684</v>
      </c>
      <c r="BV520" s="247"/>
      <c r="BW520" s="247"/>
      <c r="BX520" s="643"/>
      <c r="BY520" s="198">
        <v>0.54383567113481224</v>
      </c>
      <c r="CA520" s="617"/>
      <c r="CB520" s="617"/>
      <c r="CC520" s="643"/>
      <c r="CD520" s="198">
        <v>1.0291833549966352</v>
      </c>
      <c r="CE520" s="247"/>
      <c r="CF520" s="247"/>
      <c r="CG520" s="818"/>
      <c r="CH520" s="781">
        <f t="shared" si="373"/>
        <v>0.13342863327338594</v>
      </c>
      <c r="CI520" s="198">
        <v>3.3602438912575074</v>
      </c>
      <c r="CJ520" s="247"/>
      <c r="CK520" s="247"/>
      <c r="CL520" s="643" t="s">
        <v>602</v>
      </c>
      <c r="CM520" s="198">
        <v>6.5711436095702362</v>
      </c>
      <c r="CN520" s="247"/>
      <c r="CO520" s="247"/>
      <c r="CP520" s="818" t="s">
        <v>602</v>
      </c>
      <c r="CQ520" s="154">
        <f t="shared" ref="CQ520:CQ546" si="375">CI520/BQ520*100</f>
        <v>0.82442688788722451</v>
      </c>
      <c r="CR520" s="87">
        <f t="shared" ref="CR520:CR546" si="376">100*CM520/BU520</f>
        <v>0.79490535133705198</v>
      </c>
      <c r="CS520" s="141"/>
    </row>
    <row r="521" spans="1:97" x14ac:dyDescent="0.25">
      <c r="A521" s="906" t="s">
        <v>2587</v>
      </c>
      <c r="B521" s="66" t="s">
        <v>1282</v>
      </c>
      <c r="C521" s="219" t="s">
        <v>599</v>
      </c>
      <c r="D521" s="219">
        <v>7</v>
      </c>
      <c r="E521" s="471" t="s">
        <v>1864</v>
      </c>
      <c r="F521" s="472"/>
      <c r="G521" s="419">
        <v>11451800</v>
      </c>
      <c r="H521" s="419" t="s">
        <v>2014</v>
      </c>
      <c r="I521" s="419"/>
      <c r="J521" s="419"/>
      <c r="K521" s="926" t="s">
        <v>1691</v>
      </c>
      <c r="L521" s="413" t="s">
        <v>1692</v>
      </c>
      <c r="M521" s="219"/>
      <c r="N521" s="219"/>
      <c r="O521" s="219"/>
      <c r="P521" s="332">
        <v>42809</v>
      </c>
      <c r="Q521" s="326">
        <v>0.61111111111111105</v>
      </c>
      <c r="R521" s="219" t="s">
        <v>1988</v>
      </c>
      <c r="S521" s="617" t="s">
        <v>1988</v>
      </c>
      <c r="T521" s="617">
        <v>128.9</v>
      </c>
      <c r="U521" s="617">
        <v>146.1</v>
      </c>
      <c r="V521" s="617">
        <v>17.199999999999989</v>
      </c>
      <c r="W521" s="617">
        <v>138</v>
      </c>
      <c r="X521" s="617">
        <v>124.6376811594202</v>
      </c>
      <c r="Y521" s="643"/>
      <c r="Z521" s="617" t="s">
        <v>1988</v>
      </c>
      <c r="AA521" s="617">
        <v>126.1</v>
      </c>
      <c r="AB521" s="617">
        <v>149</v>
      </c>
      <c r="AC521" s="617">
        <v>22.900000000000006</v>
      </c>
      <c r="AD521" s="617">
        <v>186</v>
      </c>
      <c r="AE521" s="617">
        <v>123.11827956989251</v>
      </c>
      <c r="AF521" s="643"/>
      <c r="AG521" s="617" t="s">
        <v>1988</v>
      </c>
      <c r="AH521" s="617">
        <v>126.3</v>
      </c>
      <c r="AI521" s="617">
        <v>143.80000000000001</v>
      </c>
      <c r="AJ521" s="617">
        <v>17.500000000000014</v>
      </c>
      <c r="AK521" s="617">
        <v>134</v>
      </c>
      <c r="AL521" s="617">
        <v>130.59701492537323</v>
      </c>
      <c r="AM521" s="643"/>
      <c r="AN521" s="617">
        <v>126.11765855156197</v>
      </c>
      <c r="AO521" s="617">
        <v>3.9529255546073006</v>
      </c>
      <c r="AP521" s="617">
        <v>3.1343156858491672</v>
      </c>
      <c r="AQ521" s="535">
        <v>3</v>
      </c>
      <c r="AR521" s="643"/>
      <c r="AS521" s="9"/>
      <c r="AT521" s="86" t="s">
        <v>191</v>
      </c>
      <c r="AU521" s="86" t="s">
        <v>191</v>
      </c>
      <c r="AV521" s="86" t="s">
        <v>191</v>
      </c>
      <c r="AW521" s="161"/>
      <c r="AX521" s="643"/>
      <c r="AY521" s="86" t="s">
        <v>191</v>
      </c>
      <c r="AZ521" s="86" t="s">
        <v>191</v>
      </c>
      <c r="BA521" s="86" t="s">
        <v>191</v>
      </c>
      <c r="BB521" s="161" t="str">
        <f t="shared" si="374"/>
        <v xml:space="preserve">  </v>
      </c>
      <c r="BC521" s="643"/>
      <c r="BD521" s="801" t="s">
        <v>191</v>
      </c>
      <c r="BE521" s="247" t="s">
        <v>1988</v>
      </c>
      <c r="BF521" s="198">
        <v>0.91850354220446173</v>
      </c>
      <c r="BG521" s="617"/>
      <c r="BH521" s="617"/>
      <c r="BI521" s="643"/>
      <c r="BJ521" s="247" t="s">
        <v>1988</v>
      </c>
      <c r="BK521" s="612">
        <v>1.765865511527049E-2</v>
      </c>
      <c r="BL521" s="247"/>
      <c r="BM521" s="247"/>
      <c r="BN521" s="818"/>
      <c r="BO521" s="942"/>
      <c r="BP521" s="825">
        <f t="shared" si="372"/>
        <v>1.9225462182637525</v>
      </c>
      <c r="BQ521" s="154">
        <v>106.12778288616136</v>
      </c>
      <c r="BR521" s="614"/>
      <c r="BS521" s="615"/>
      <c r="BT521" s="818"/>
      <c r="BU521" s="154">
        <v>13.227520765521552</v>
      </c>
      <c r="BV521" s="247"/>
      <c r="BW521" s="247"/>
      <c r="BX521" s="643"/>
      <c r="BY521" s="198">
        <v>1.2703747962695</v>
      </c>
      <c r="CA521" s="617"/>
      <c r="CB521" s="617"/>
      <c r="CC521" s="643"/>
      <c r="CD521" s="198">
        <v>0.15640635932565353</v>
      </c>
      <c r="CE521" s="247"/>
      <c r="CF521" s="247"/>
      <c r="CG521" s="818"/>
      <c r="CH521" s="781">
        <f t="shared" si="373"/>
        <v>1.1970237780545889</v>
      </c>
      <c r="CI521" s="198">
        <v>1.6440544629349456</v>
      </c>
      <c r="CJ521" s="247"/>
      <c r="CK521" s="247"/>
      <c r="CL521" s="643" t="s">
        <v>1983</v>
      </c>
      <c r="CM521" s="198">
        <v>0.21470860523404159</v>
      </c>
      <c r="CN521" s="247"/>
      <c r="CO521" s="247"/>
      <c r="CP521" s="818" t="s">
        <v>1983</v>
      </c>
      <c r="CQ521" s="154">
        <f t="shared" si="375"/>
        <v>1.5491273050511676</v>
      </c>
      <c r="CR521" s="87">
        <f t="shared" si="376"/>
        <v>1.6231961305530089</v>
      </c>
      <c r="CS521" s="141"/>
    </row>
    <row r="522" spans="1:97" x14ac:dyDescent="0.25">
      <c r="A522" s="906" t="s">
        <v>2588</v>
      </c>
      <c r="B522" s="66" t="s">
        <v>1283</v>
      </c>
      <c r="C522" s="219" t="s">
        <v>599</v>
      </c>
      <c r="D522" s="219">
        <v>7</v>
      </c>
      <c r="E522" s="471" t="s">
        <v>1864</v>
      </c>
      <c r="F522" s="472"/>
      <c r="G522" s="419">
        <v>11451800</v>
      </c>
      <c r="H522" s="419" t="s">
        <v>2015</v>
      </c>
      <c r="I522" s="419"/>
      <c r="J522" s="419"/>
      <c r="K522" s="926" t="s">
        <v>1691</v>
      </c>
      <c r="L522" s="413" t="s">
        <v>1692</v>
      </c>
      <c r="M522" s="219"/>
      <c r="N522" s="219"/>
      <c r="O522" s="310" t="s">
        <v>45</v>
      </c>
      <c r="P522" s="332">
        <v>42809</v>
      </c>
      <c r="Q522" s="326">
        <v>0.6118055555555556</v>
      </c>
      <c r="R522" s="219" t="s">
        <v>1989</v>
      </c>
      <c r="S522" s="617" t="s">
        <v>1989</v>
      </c>
      <c r="T522" s="617">
        <v>127.8</v>
      </c>
      <c r="U522" s="617">
        <v>144.4</v>
      </c>
      <c r="V522" s="617">
        <v>16.600000000000009</v>
      </c>
      <c r="W522" s="617">
        <v>132</v>
      </c>
      <c r="X522" s="617">
        <v>125.75757575757582</v>
      </c>
      <c r="Y522" s="643"/>
      <c r="Z522" s="617" t="s">
        <v>1989</v>
      </c>
      <c r="AA522" s="617">
        <v>126.9</v>
      </c>
      <c r="AB522" s="617">
        <v>142.1</v>
      </c>
      <c r="AC522" s="617">
        <v>15.199999999999989</v>
      </c>
      <c r="AD522" s="617">
        <v>128</v>
      </c>
      <c r="AE522" s="617">
        <v>118.74999999999991</v>
      </c>
      <c r="AF522" s="643"/>
      <c r="AG522" s="617" t="s">
        <v>1989</v>
      </c>
      <c r="AH522" s="617">
        <v>127.7</v>
      </c>
      <c r="AI522" s="617">
        <v>145.5</v>
      </c>
      <c r="AJ522" s="617">
        <v>17.799999999999997</v>
      </c>
      <c r="AK522" s="617">
        <v>142</v>
      </c>
      <c r="AL522" s="617">
        <v>125.35211267605634</v>
      </c>
      <c r="AM522" s="643"/>
      <c r="AN522" s="617">
        <v>123.28656281121069</v>
      </c>
      <c r="AO522" s="617">
        <v>3.9340058061299659</v>
      </c>
      <c r="AP522" s="617">
        <v>3.1909445088140935</v>
      </c>
      <c r="AQ522" s="535">
        <v>3</v>
      </c>
      <c r="AR522" s="643"/>
      <c r="AS522" s="9"/>
      <c r="AT522" s="86" t="s">
        <v>191</v>
      </c>
      <c r="AU522" s="86" t="s">
        <v>191</v>
      </c>
      <c r="AV522" s="86" t="s">
        <v>191</v>
      </c>
      <c r="AW522" s="161"/>
      <c r="AX522" s="643"/>
      <c r="AY522" s="86" t="s">
        <v>191</v>
      </c>
      <c r="AZ522" s="86" t="s">
        <v>191</v>
      </c>
      <c r="BA522" s="86" t="s">
        <v>191</v>
      </c>
      <c r="BB522" s="161" t="str">
        <f t="shared" si="374"/>
        <v xml:space="preserve">  </v>
      </c>
      <c r="BC522" s="643"/>
      <c r="BD522" s="801" t="s">
        <v>191</v>
      </c>
      <c r="BE522" s="247" t="s">
        <v>1989</v>
      </c>
      <c r="BF522" s="198">
        <v>0.83645315117097774</v>
      </c>
      <c r="BG522" s="617"/>
      <c r="BH522" s="617"/>
      <c r="BI522" s="643"/>
      <c r="BJ522" s="247" t="s">
        <v>1989</v>
      </c>
      <c r="BK522" s="612">
        <v>2.5068281560136445E-2</v>
      </c>
      <c r="BL522" s="247"/>
      <c r="BM522" s="247"/>
      <c r="BN522" s="818"/>
      <c r="BO522" s="942"/>
      <c r="BP522" s="825">
        <f t="shared" si="372"/>
        <v>2.996973772534965</v>
      </c>
      <c r="BQ522" s="154">
        <v>128.96803863744094</v>
      </c>
      <c r="BR522" s="614"/>
      <c r="BS522" s="615"/>
      <c r="BT522" s="818"/>
      <c r="BU522" s="154">
        <v>16.218707889253942</v>
      </c>
      <c r="BV522" s="247"/>
      <c r="BW522" s="247"/>
      <c r="BX522" s="643"/>
      <c r="BY522" s="198">
        <v>1.9086619015596951</v>
      </c>
      <c r="CA522" s="617"/>
      <c r="CB522" s="617"/>
      <c r="CC522" s="643"/>
      <c r="CD522" s="198">
        <v>0.22665360081021366</v>
      </c>
      <c r="CE522" s="247"/>
      <c r="CF522" s="247"/>
      <c r="CG522" s="818"/>
      <c r="CH522" s="781">
        <f t="shared" si="373"/>
        <v>1.4799495454260463</v>
      </c>
      <c r="CI522" s="198">
        <v>1.9396148158221289</v>
      </c>
      <c r="CJ522" s="247"/>
      <c r="CK522" s="247"/>
      <c r="CL522" s="643" t="s">
        <v>1983</v>
      </c>
      <c r="CM522" s="198">
        <v>0.24313481494108372</v>
      </c>
      <c r="CN522" s="247"/>
      <c r="CO522" s="247"/>
      <c r="CP522" s="818" t="s">
        <v>1983</v>
      </c>
      <c r="CQ522" s="154">
        <f t="shared" si="375"/>
        <v>1.5039499990186218</v>
      </c>
      <c r="CR522" s="87">
        <f t="shared" si="376"/>
        <v>1.499101017178921</v>
      </c>
      <c r="CS522" s="141"/>
    </row>
    <row r="523" spans="1:97" x14ac:dyDescent="0.25">
      <c r="A523" s="906" t="s">
        <v>2589</v>
      </c>
      <c r="B523" s="66" t="s">
        <v>1284</v>
      </c>
      <c r="C523" s="219" t="s">
        <v>599</v>
      </c>
      <c r="D523" s="219">
        <v>9</v>
      </c>
      <c r="E523" s="471" t="s">
        <v>1864</v>
      </c>
      <c r="F523" s="472"/>
      <c r="G523" s="419">
        <v>11451800</v>
      </c>
      <c r="H523" s="419" t="s">
        <v>2016</v>
      </c>
      <c r="I523" s="419"/>
      <c r="J523" s="419"/>
      <c r="K523" s="926" t="s">
        <v>1691</v>
      </c>
      <c r="L523" s="413" t="s">
        <v>1692</v>
      </c>
      <c r="M523" s="219"/>
      <c r="N523" s="219"/>
      <c r="O523" s="219"/>
      <c r="P523" s="332">
        <v>42828</v>
      </c>
      <c r="Q523" s="326">
        <v>0.625</v>
      </c>
      <c r="R523" s="219" t="s">
        <v>1990</v>
      </c>
      <c r="S523" s="617" t="s">
        <v>1990</v>
      </c>
      <c r="T523" s="617">
        <v>128.1</v>
      </c>
      <c r="U523" s="617">
        <v>137.4</v>
      </c>
      <c r="V523" s="617">
        <v>9.3000000000000114</v>
      </c>
      <c r="W523" s="617">
        <v>390</v>
      </c>
      <c r="X523" s="617">
        <v>23.846153846153875</v>
      </c>
      <c r="Y523" s="643"/>
      <c r="Z523" s="617" t="s">
        <v>1990</v>
      </c>
      <c r="AA523" s="617">
        <v>128.9</v>
      </c>
      <c r="AB523" s="617">
        <v>138.1</v>
      </c>
      <c r="AC523" s="617">
        <v>9.1999999999999886</v>
      </c>
      <c r="AD523" s="617">
        <v>390</v>
      </c>
      <c r="AE523" s="617">
        <v>23.589743589743559</v>
      </c>
      <c r="AF523" s="643"/>
      <c r="AG523" s="617" t="s">
        <v>1990</v>
      </c>
      <c r="AH523" s="617">
        <v>128.5</v>
      </c>
      <c r="AI523" s="617">
        <v>137.69999999999999</v>
      </c>
      <c r="AJ523" s="617">
        <v>9.1999999999999886</v>
      </c>
      <c r="AK523" s="617">
        <v>390</v>
      </c>
      <c r="AL523" s="617">
        <v>23.589743589743559</v>
      </c>
      <c r="AM523" s="643"/>
      <c r="AN523" s="617">
        <v>23.675213675213666</v>
      </c>
      <c r="AO523" s="617">
        <v>0.14803853056147684</v>
      </c>
      <c r="AP523" s="617">
        <v>0.6252891002055162</v>
      </c>
      <c r="AQ523" s="535">
        <v>3</v>
      </c>
      <c r="AR523" s="643"/>
      <c r="AS523" s="9"/>
      <c r="AT523" s="86" t="s">
        <v>191</v>
      </c>
      <c r="AU523" s="86" t="s">
        <v>191</v>
      </c>
      <c r="AV523" s="86" t="s">
        <v>191</v>
      </c>
      <c r="AW523" s="161"/>
      <c r="AX523" s="643"/>
      <c r="AY523" s="86" t="s">
        <v>191</v>
      </c>
      <c r="AZ523" s="86" t="s">
        <v>191</v>
      </c>
      <c r="BA523" s="86" t="s">
        <v>191</v>
      </c>
      <c r="BB523" s="161" t="str">
        <f t="shared" si="374"/>
        <v xml:space="preserve">  </v>
      </c>
      <c r="BC523" s="643"/>
      <c r="BD523" s="801" t="s">
        <v>191</v>
      </c>
      <c r="BE523" s="247" t="s">
        <v>1990</v>
      </c>
      <c r="BF523" s="198">
        <v>1.4497314660818574</v>
      </c>
      <c r="BG523" s="617"/>
      <c r="BH523" s="617"/>
      <c r="BI523" s="643"/>
      <c r="BJ523" s="247" t="s">
        <v>1990</v>
      </c>
      <c r="BK523" s="612">
        <v>5.5626014611267038E-2</v>
      </c>
      <c r="BL523" s="247"/>
      <c r="BM523" s="247"/>
      <c r="BN523" s="818"/>
      <c r="BO523" s="942"/>
      <c r="BP523" s="825">
        <f t="shared" si="372"/>
        <v>3.836987463727036</v>
      </c>
      <c r="BQ523" s="154">
        <v>135.63118061156814</v>
      </c>
      <c r="BR523" s="614"/>
      <c r="BS523" s="615"/>
      <c r="BT523" s="818"/>
      <c r="BU523" s="154">
        <v>3.2342819991989362</v>
      </c>
      <c r="BV523" s="247"/>
      <c r="BW523" s="247"/>
      <c r="BX523" s="643"/>
      <c r="BY523" s="198">
        <v>5.0472436774026823</v>
      </c>
      <c r="CA523" s="617"/>
      <c r="CB523" s="617"/>
      <c r="CC523" s="643"/>
      <c r="CD523" s="198">
        <v>0.1190631841848836</v>
      </c>
      <c r="CE523" s="247"/>
      <c r="CF523" s="247"/>
      <c r="CG523" s="818"/>
      <c r="CH523" s="781">
        <f t="shared" si="373"/>
        <v>3.7213004079477847</v>
      </c>
      <c r="CI523" s="198">
        <v>4.3781885154245925</v>
      </c>
      <c r="CJ523" s="247"/>
      <c r="CK523" s="247"/>
      <c r="CL523" s="643" t="s">
        <v>1983</v>
      </c>
      <c r="CM523" s="198">
        <v>0.10328034446642616</v>
      </c>
      <c r="CN523" s="247"/>
      <c r="CO523" s="247"/>
      <c r="CP523" s="818" t="s">
        <v>1983</v>
      </c>
      <c r="CQ523" s="154">
        <f t="shared" si="375"/>
        <v>3.2280103260055024</v>
      </c>
      <c r="CR523" s="87">
        <f t="shared" si="376"/>
        <v>3.1933005375538226</v>
      </c>
      <c r="CS523" s="141"/>
    </row>
    <row r="524" spans="1:97" x14ac:dyDescent="0.25">
      <c r="A524" s="906" t="s">
        <v>2590</v>
      </c>
      <c r="B524" s="66" t="s">
        <v>1285</v>
      </c>
      <c r="C524" s="219" t="s">
        <v>599</v>
      </c>
      <c r="D524" s="219">
        <v>9</v>
      </c>
      <c r="E524" s="471" t="s">
        <v>1864</v>
      </c>
      <c r="F524" s="472"/>
      <c r="G524" s="419">
        <v>11451800</v>
      </c>
      <c r="H524" s="419" t="s">
        <v>2017</v>
      </c>
      <c r="I524" s="419"/>
      <c r="J524" s="419"/>
      <c r="K524" s="926" t="s">
        <v>1691</v>
      </c>
      <c r="L524" s="413" t="s">
        <v>1692</v>
      </c>
      <c r="M524" s="219"/>
      <c r="N524" s="219"/>
      <c r="O524" s="219"/>
      <c r="P524" s="332">
        <v>42850</v>
      </c>
      <c r="Q524" s="326">
        <v>0.47916666666666669</v>
      </c>
      <c r="R524" s="219" t="s">
        <v>1991</v>
      </c>
      <c r="S524" s="617" t="s">
        <v>1991</v>
      </c>
      <c r="T524" s="617">
        <v>126.7</v>
      </c>
      <c r="U524" s="617">
        <v>133.1</v>
      </c>
      <c r="V524" s="617">
        <v>6.3999999999999915</v>
      </c>
      <c r="W524" s="617">
        <v>272</v>
      </c>
      <c r="X524" s="617">
        <v>23.529411764705848</v>
      </c>
      <c r="Y524" s="643"/>
      <c r="Z524" s="617" t="s">
        <v>1991</v>
      </c>
      <c r="AA524" s="617">
        <v>128.6</v>
      </c>
      <c r="AB524" s="617">
        <v>135</v>
      </c>
      <c r="AC524" s="617">
        <v>6.4000000000000057</v>
      </c>
      <c r="AD524" s="617">
        <v>268</v>
      </c>
      <c r="AE524" s="617">
        <v>23.880597014925392</v>
      </c>
      <c r="AF524" s="643"/>
      <c r="AG524" s="617" t="s">
        <v>1991</v>
      </c>
      <c r="AH524" s="617">
        <v>127.5</v>
      </c>
      <c r="AI524" s="617">
        <v>134.20000000000002</v>
      </c>
      <c r="AJ524" s="617">
        <v>6.7000000000000171</v>
      </c>
      <c r="AK524" s="617">
        <v>266</v>
      </c>
      <c r="AL524" s="617">
        <v>25.187969924812094</v>
      </c>
      <c r="AM524" s="643"/>
      <c r="AN524" s="617">
        <v>24.199326234814446</v>
      </c>
      <c r="AO524" s="617">
        <v>0.87401088627205714</v>
      </c>
      <c r="AP524" s="617">
        <v>3.6117157882464439</v>
      </c>
      <c r="AQ524" s="535">
        <v>3</v>
      </c>
      <c r="AR524" s="643"/>
      <c r="AS524" s="9"/>
      <c r="AT524" s="86" t="s">
        <v>191</v>
      </c>
      <c r="AU524" s="86" t="s">
        <v>191</v>
      </c>
      <c r="AV524" s="86" t="s">
        <v>191</v>
      </c>
      <c r="AW524" s="161"/>
      <c r="AX524" s="643"/>
      <c r="AY524" s="86" t="s">
        <v>191</v>
      </c>
      <c r="AZ524" s="86" t="s">
        <v>191</v>
      </c>
      <c r="BA524" s="86" t="s">
        <v>191</v>
      </c>
      <c r="BB524" s="161" t="str">
        <f t="shared" si="374"/>
        <v xml:space="preserve">  </v>
      </c>
      <c r="BC524" s="643"/>
      <c r="BD524" s="801" t="s">
        <v>191</v>
      </c>
      <c r="BE524" s="247" t="s">
        <v>1991</v>
      </c>
      <c r="BF524" s="198">
        <v>2.3457780188768274</v>
      </c>
      <c r="BG524" s="617"/>
      <c r="BH524" s="617"/>
      <c r="BI524" s="643"/>
      <c r="BJ524" s="247" t="s">
        <v>1991</v>
      </c>
      <c r="BK524" s="612">
        <v>8.9564389528049751E-2</v>
      </c>
      <c r="BL524" s="247"/>
      <c r="BM524" s="247"/>
      <c r="BN524" s="818"/>
      <c r="BO524" s="942"/>
      <c r="BP524" s="825">
        <f t="shared" si="372"/>
        <v>3.8181101880617727</v>
      </c>
      <c r="BQ524" s="154">
        <v>221.80552850080656</v>
      </c>
      <c r="BR524" s="614"/>
      <c r="BS524" s="615"/>
      <c r="BT524" s="818"/>
      <c r="BU524" s="154">
        <v>5.2189536117836761</v>
      </c>
      <c r="BV524" s="247"/>
      <c r="BW524" s="247"/>
      <c r="BX524" s="643"/>
      <c r="BY524" s="198">
        <v>7.4801932168219079</v>
      </c>
      <c r="CA524" s="617"/>
      <c r="CB524" s="617"/>
      <c r="CC524" s="643"/>
      <c r="CD524" s="198">
        <v>0.17863147980470276</v>
      </c>
      <c r="CE524" s="247"/>
      <c r="CF524" s="247"/>
      <c r="CG524" s="818"/>
      <c r="CH524" s="781">
        <f t="shared" si="373"/>
        <v>3.3724106280762554</v>
      </c>
      <c r="CI524" s="198">
        <v>7.7295097884254789</v>
      </c>
      <c r="CJ524" s="247"/>
      <c r="CK524" s="247"/>
      <c r="CL524" s="643" t="s">
        <v>602</v>
      </c>
      <c r="CM524" s="198">
        <v>0.19469066008440164</v>
      </c>
      <c r="CN524" s="247"/>
      <c r="CO524" s="247"/>
      <c r="CP524" s="818" t="s">
        <v>602</v>
      </c>
      <c r="CQ524" s="154">
        <f t="shared" si="375"/>
        <v>3.4848138550330914</v>
      </c>
      <c r="CR524" s="87">
        <f t="shared" si="376"/>
        <v>3.7304539294010404</v>
      </c>
      <c r="CS524" s="141"/>
    </row>
    <row r="525" spans="1:97" x14ac:dyDescent="0.25">
      <c r="A525" s="906" t="s">
        <v>2591</v>
      </c>
      <c r="B525" s="66" t="s">
        <v>1286</v>
      </c>
      <c r="C525" s="219" t="s">
        <v>599</v>
      </c>
      <c r="D525" s="219">
        <v>9</v>
      </c>
      <c r="E525" s="471">
        <v>1703200</v>
      </c>
      <c r="F525" s="472"/>
      <c r="G525" s="419">
        <v>11452500</v>
      </c>
      <c r="H525" s="419" t="s">
        <v>2018</v>
      </c>
      <c r="I525" s="419"/>
      <c r="J525" s="419"/>
      <c r="K525" s="926" t="s">
        <v>1773</v>
      </c>
      <c r="L525" s="413" t="s">
        <v>972</v>
      </c>
      <c r="M525" s="219"/>
      <c r="N525" s="219"/>
      <c r="O525" s="219"/>
      <c r="P525" s="332">
        <v>42787</v>
      </c>
      <c r="Q525" s="326">
        <v>0.45833333333333331</v>
      </c>
      <c r="R525" s="219" t="s">
        <v>1992</v>
      </c>
      <c r="S525" s="617" t="s">
        <v>1992</v>
      </c>
      <c r="T525" s="617">
        <v>127.6</v>
      </c>
      <c r="U525" s="617">
        <v>260</v>
      </c>
      <c r="V525" s="617">
        <v>132.4</v>
      </c>
      <c r="W525" s="617">
        <v>72</v>
      </c>
      <c r="X525" s="617">
        <v>1838.8888888888891</v>
      </c>
      <c r="Y525" s="643"/>
      <c r="Z525" s="617" t="s">
        <v>1992</v>
      </c>
      <c r="AA525" s="617">
        <v>127.9</v>
      </c>
      <c r="AB525" s="617">
        <v>258.7</v>
      </c>
      <c r="AC525" s="617">
        <v>130.79999999999998</v>
      </c>
      <c r="AD525" s="617">
        <v>72</v>
      </c>
      <c r="AE525" s="617">
        <v>1816.6666666666665</v>
      </c>
      <c r="AF525" s="643"/>
      <c r="AG525" s="617" t="s">
        <v>1992</v>
      </c>
      <c r="AH525" s="617">
        <v>128.5</v>
      </c>
      <c r="AI525" s="617">
        <v>271</v>
      </c>
      <c r="AJ525" s="617">
        <v>142.5</v>
      </c>
      <c r="AK525" s="617">
        <v>76</v>
      </c>
      <c r="AL525" s="617">
        <v>1875</v>
      </c>
      <c r="AM525" s="643"/>
      <c r="AN525" s="617">
        <v>1843.5185185185185</v>
      </c>
      <c r="AO525" s="617">
        <v>29.440950177008652</v>
      </c>
      <c r="AP525" s="617">
        <v>1.5969977996569233</v>
      </c>
      <c r="AQ525" s="535">
        <v>3</v>
      </c>
      <c r="AR525" s="643"/>
      <c r="AS525" s="9"/>
      <c r="AT525" s="86" t="s">
        <v>191</v>
      </c>
      <c r="AU525" s="86" t="s">
        <v>191</v>
      </c>
      <c r="AV525" s="86" t="s">
        <v>191</v>
      </c>
      <c r="AW525" s="161"/>
      <c r="AX525" s="643"/>
      <c r="AY525" s="86" t="s">
        <v>191</v>
      </c>
      <c r="AZ525" s="86" t="s">
        <v>191</v>
      </c>
      <c r="BA525" s="86" t="s">
        <v>191</v>
      </c>
      <c r="BB525" s="161" t="str">
        <f t="shared" si="374"/>
        <v xml:space="preserve">  </v>
      </c>
      <c r="BC525" s="643"/>
      <c r="BD525" s="801" t="s">
        <v>191</v>
      </c>
      <c r="BE525" s="247" t="s">
        <v>1992</v>
      </c>
      <c r="BF525" s="198">
        <v>4.9403520018839995</v>
      </c>
      <c r="BG525" s="617"/>
      <c r="BH525" s="617"/>
      <c r="BI525" s="643"/>
      <c r="BJ525" s="247" t="s">
        <v>1992</v>
      </c>
      <c r="BK525" s="612">
        <v>3.5482385050003194E-2</v>
      </c>
      <c r="BL525" s="247"/>
      <c r="BM525" s="247"/>
      <c r="BN525" s="818"/>
      <c r="BO525" s="942"/>
      <c r="BP525" s="825">
        <f t="shared" si="372"/>
        <v>0.7182157270670595</v>
      </c>
      <c r="BQ525" s="154">
        <v>292.59614139132015</v>
      </c>
      <c r="BR525" s="614"/>
      <c r="BS525" s="615"/>
      <c r="BT525" s="818"/>
      <c r="BU525" s="154">
        <v>538.05179333626097</v>
      </c>
      <c r="BV525" s="247"/>
      <c r="BW525" s="247"/>
      <c r="BX525" s="643"/>
      <c r="BY525" s="198">
        <v>0.90248235387182407</v>
      </c>
      <c r="BZ525" s="249">
        <v>1.4664574470496849E-2</v>
      </c>
      <c r="CA525" s="617"/>
      <c r="CB525" s="617"/>
      <c r="CC525" s="643"/>
      <c r="CD525" s="620">
        <v>1.6128689659124109</v>
      </c>
      <c r="CE525" s="621"/>
      <c r="CF525" s="247"/>
      <c r="CG525" s="818"/>
      <c r="CH525" s="781">
        <f t="shared" si="373"/>
        <v>0.30843959512946473</v>
      </c>
      <c r="CI525" s="198">
        <v>4.4149111659633204</v>
      </c>
      <c r="CJ525" s="247"/>
      <c r="CK525" s="247"/>
      <c r="CL525" s="643" t="s">
        <v>602</v>
      </c>
      <c r="CM525" s="198">
        <v>8.2779584361812244</v>
      </c>
      <c r="CN525" s="247"/>
      <c r="CO525" s="247"/>
      <c r="CP525" s="818" t="s">
        <v>602</v>
      </c>
      <c r="CQ525" s="154">
        <f t="shared" si="375"/>
        <v>1.5088753887765003</v>
      </c>
      <c r="CR525" s="87">
        <f t="shared" si="376"/>
        <v>1.5385058722418996</v>
      </c>
      <c r="CS525" s="141"/>
    </row>
    <row r="526" spans="1:97" ht="30" x14ac:dyDescent="0.25">
      <c r="A526" s="906" t="s">
        <v>2592</v>
      </c>
      <c r="B526" s="66" t="s">
        <v>1287</v>
      </c>
      <c r="C526" s="219" t="s">
        <v>599</v>
      </c>
      <c r="D526" s="219">
        <v>9</v>
      </c>
      <c r="E526" s="471">
        <v>1703199</v>
      </c>
      <c r="F526" s="472"/>
      <c r="G526" s="419">
        <v>11452600</v>
      </c>
      <c r="H526" s="419" t="s">
        <v>2019</v>
      </c>
      <c r="I526" s="419"/>
      <c r="J526" s="419"/>
      <c r="K526" s="926" t="s">
        <v>1693</v>
      </c>
      <c r="L526" s="413" t="s">
        <v>1694</v>
      </c>
      <c r="M526" s="219"/>
      <c r="N526" s="219"/>
      <c r="O526" s="219"/>
      <c r="P526" s="332">
        <v>42787</v>
      </c>
      <c r="Q526" s="326">
        <v>0.51388888888888895</v>
      </c>
      <c r="R526" s="219" t="s">
        <v>1993</v>
      </c>
      <c r="S526" s="617" t="s">
        <v>1993</v>
      </c>
      <c r="T526" s="617">
        <v>125.9</v>
      </c>
      <c r="U526" s="617">
        <v>250.5</v>
      </c>
      <c r="V526" s="617">
        <v>124.6</v>
      </c>
      <c r="W526" s="617">
        <v>68</v>
      </c>
      <c r="X526" s="617">
        <v>1832.3529411764703</v>
      </c>
      <c r="Y526" s="643"/>
      <c r="Z526" s="617" t="s">
        <v>1993</v>
      </c>
      <c r="AA526" s="617">
        <v>128.4</v>
      </c>
      <c r="AB526" s="617">
        <v>247.29999999999998</v>
      </c>
      <c r="AC526" s="617">
        <v>118.89999999999998</v>
      </c>
      <c r="AD526" s="617">
        <v>66</v>
      </c>
      <c r="AE526" s="617">
        <v>1801.515151515151</v>
      </c>
      <c r="AF526" s="643"/>
      <c r="AG526" s="617" t="s">
        <v>1993</v>
      </c>
      <c r="AH526" s="617">
        <v>128.69999999999999</v>
      </c>
      <c r="AI526" s="617">
        <v>257.2</v>
      </c>
      <c r="AJ526" s="617">
        <v>128.5</v>
      </c>
      <c r="AK526" s="617">
        <v>74</v>
      </c>
      <c r="AL526" s="617">
        <v>1736.4864864864867</v>
      </c>
      <c r="AM526" s="643"/>
      <c r="AN526" s="617">
        <v>1790.1181930593693</v>
      </c>
      <c r="AO526" s="617">
        <v>48.938862678231288</v>
      </c>
      <c r="AP526" s="617">
        <v>2.7338341606703191</v>
      </c>
      <c r="AQ526" s="535">
        <v>3</v>
      </c>
      <c r="AR526" s="643"/>
      <c r="AS526" s="9"/>
      <c r="AT526" s="86" t="s">
        <v>191</v>
      </c>
      <c r="AU526" s="86" t="s">
        <v>191</v>
      </c>
      <c r="AV526" s="86" t="s">
        <v>191</v>
      </c>
      <c r="AW526" s="161"/>
      <c r="AX526" s="643"/>
      <c r="AY526" s="86" t="s">
        <v>191</v>
      </c>
      <c r="AZ526" s="86" t="s">
        <v>191</v>
      </c>
      <c r="BA526" s="86" t="s">
        <v>191</v>
      </c>
      <c r="BB526" s="161" t="str">
        <f t="shared" si="374"/>
        <v xml:space="preserve">  </v>
      </c>
      <c r="BC526" s="643"/>
      <c r="BD526" s="801" t="s">
        <v>191</v>
      </c>
      <c r="BE526" s="247" t="s">
        <v>1993</v>
      </c>
      <c r="BF526" s="198">
        <v>4.8103254421562927</v>
      </c>
      <c r="BG526" s="617"/>
      <c r="BH526" s="617"/>
      <c r="BI526" s="643"/>
      <c r="BJ526" s="247" t="s">
        <v>1993</v>
      </c>
      <c r="BK526" s="612">
        <v>3.0014355757291174E-2</v>
      </c>
      <c r="BL526" s="247"/>
      <c r="BM526" s="247"/>
      <c r="BN526" s="818"/>
      <c r="BO526" s="942"/>
      <c r="BP526" s="825">
        <f t="shared" si="372"/>
        <v>0.62395686358877289</v>
      </c>
      <c r="BQ526" s="154">
        <v>321.05729532967644</v>
      </c>
      <c r="BR526" s="614"/>
      <c r="BS526" s="615"/>
      <c r="BT526" s="818"/>
      <c r="BU526" s="154">
        <v>588.2902793834952</v>
      </c>
      <c r="BV526" s="247"/>
      <c r="BW526" s="247"/>
      <c r="BX526" s="643"/>
      <c r="BY526" s="198">
        <v>0.94440969608252012</v>
      </c>
      <c r="CA526" s="617"/>
      <c r="CB526" s="617"/>
      <c r="CC526" s="643"/>
      <c r="CD526" s="198">
        <v>1.7013683767304792</v>
      </c>
      <c r="CE526" s="247"/>
      <c r="CF526" s="247"/>
      <c r="CG526" s="818"/>
      <c r="CH526" s="781">
        <f t="shared" si="373"/>
        <v>0.2941561241001413</v>
      </c>
      <c r="CI526" s="198">
        <v>4.1943646285253449</v>
      </c>
      <c r="CJ526" s="247"/>
      <c r="CK526" s="247"/>
      <c r="CL526" s="643" t="s">
        <v>602</v>
      </c>
      <c r="CM526" s="198">
        <v>7.2834574968311729</v>
      </c>
      <c r="CN526" s="247"/>
      <c r="CO526" s="247"/>
      <c r="CP526" s="818" t="s">
        <v>602</v>
      </c>
      <c r="CQ526" s="154">
        <f t="shared" si="375"/>
        <v>1.3064224640086057</v>
      </c>
      <c r="CR526" s="87">
        <f t="shared" si="376"/>
        <v>1.2380720457363237</v>
      </c>
      <c r="CS526" s="141"/>
    </row>
    <row r="527" spans="1:97" ht="30" x14ac:dyDescent="0.25">
      <c r="A527" s="906" t="s">
        <v>2593</v>
      </c>
      <c r="B527" s="66" t="s">
        <v>1288</v>
      </c>
      <c r="C527" s="219" t="s">
        <v>599</v>
      </c>
      <c r="D527" s="219">
        <v>9</v>
      </c>
      <c r="E527" s="471">
        <v>1703198</v>
      </c>
      <c r="F527" s="472"/>
      <c r="G527" s="419">
        <v>11452800</v>
      </c>
      <c r="H527" s="419" t="s">
        <v>2020</v>
      </c>
      <c r="I527" s="419"/>
      <c r="J527" s="419"/>
      <c r="K527" s="926" t="s">
        <v>1690</v>
      </c>
      <c r="L527" s="413" t="s">
        <v>1696</v>
      </c>
      <c r="M527" s="219"/>
      <c r="N527" s="219"/>
      <c r="O527" s="219"/>
      <c r="P527" s="332">
        <v>42787</v>
      </c>
      <c r="Q527" s="326">
        <v>0.55555555555555558</v>
      </c>
      <c r="R527" s="219" t="s">
        <v>1994</v>
      </c>
      <c r="S527" s="617" t="s">
        <v>1994</v>
      </c>
      <c r="T527" s="617">
        <v>128</v>
      </c>
      <c r="U527" s="617">
        <v>197.4</v>
      </c>
      <c r="V527" s="617">
        <v>69.400000000000006</v>
      </c>
      <c r="W527" s="617">
        <v>98</v>
      </c>
      <c r="X527" s="617">
        <v>708.16326530612253</v>
      </c>
      <c r="Y527" s="643"/>
      <c r="Z527" s="617" t="s">
        <v>1994</v>
      </c>
      <c r="AA527" s="617">
        <v>129.19999999999999</v>
      </c>
      <c r="AB527" s="617">
        <v>196.6</v>
      </c>
      <c r="AC527" s="617">
        <v>67.400000000000006</v>
      </c>
      <c r="AD527" s="617">
        <v>96</v>
      </c>
      <c r="AE527" s="617">
        <v>702.08333333333337</v>
      </c>
      <c r="AF527" s="643"/>
      <c r="AG527" s="617" t="s">
        <v>1994</v>
      </c>
      <c r="AH527" s="617">
        <v>130</v>
      </c>
      <c r="AI527" s="617">
        <v>201.2</v>
      </c>
      <c r="AJ527" s="617">
        <v>71.199999999999989</v>
      </c>
      <c r="AK527" s="617">
        <v>98</v>
      </c>
      <c r="AL527" s="617">
        <v>726.53061224489784</v>
      </c>
      <c r="AM527" s="643"/>
      <c r="AN527" s="617">
        <v>712.25907029478458</v>
      </c>
      <c r="AO527" s="617">
        <v>12.727885740523361</v>
      </c>
      <c r="AP527" s="617">
        <v>1.7869741883744121</v>
      </c>
      <c r="AQ527" s="535">
        <v>3</v>
      </c>
      <c r="AR527" s="643"/>
      <c r="AS527" s="9"/>
      <c r="AT527" s="86" t="s">
        <v>191</v>
      </c>
      <c r="AU527" s="86" t="s">
        <v>191</v>
      </c>
      <c r="AV527" s="86" t="s">
        <v>191</v>
      </c>
      <c r="AW527" s="161"/>
      <c r="AX527" s="643"/>
      <c r="AY527" s="86" t="s">
        <v>191</v>
      </c>
      <c r="AZ527" s="86" t="s">
        <v>191</v>
      </c>
      <c r="BA527" s="86" t="s">
        <v>191</v>
      </c>
      <c r="BB527" s="161" t="str">
        <f t="shared" si="374"/>
        <v xml:space="preserve">  </v>
      </c>
      <c r="BC527" s="643"/>
      <c r="BD527" s="801" t="s">
        <v>191</v>
      </c>
      <c r="BE527" s="247" t="s">
        <v>1994</v>
      </c>
      <c r="BF527" s="198">
        <v>3.8878181716596201</v>
      </c>
      <c r="BG527" s="617"/>
      <c r="BH527" s="617"/>
      <c r="BI527" s="643"/>
      <c r="BJ527" s="247" t="s">
        <v>1994</v>
      </c>
      <c r="BK527" s="612">
        <v>4.2858272057474209E-2</v>
      </c>
      <c r="BL527" s="247"/>
      <c r="BM527" s="247"/>
      <c r="BN527" s="818"/>
      <c r="BO527" s="942"/>
      <c r="BP527" s="825">
        <f t="shared" si="372"/>
        <v>1.102373366375285</v>
      </c>
      <c r="BQ527" s="154">
        <v>332.96353008132957</v>
      </c>
      <c r="BR527" s="614"/>
      <c r="BS527" s="615"/>
      <c r="BT527" s="818"/>
      <c r="BU527" s="154">
        <v>235.79254069024768</v>
      </c>
      <c r="BV527" s="247"/>
      <c r="BW527" s="247"/>
      <c r="BX527" s="643"/>
      <c r="BY527" s="198">
        <v>0.93084147964989539</v>
      </c>
      <c r="CA527" s="617"/>
      <c r="CB527" s="617"/>
      <c r="CC527" s="643"/>
      <c r="CD527" s="198">
        <v>0.65352828883753078</v>
      </c>
      <c r="CE527" s="247"/>
      <c r="CF527" s="247"/>
      <c r="CG527" s="818"/>
      <c r="CH527" s="781">
        <f t="shared" si="373"/>
        <v>0.2795625933634619</v>
      </c>
      <c r="CI527" s="198">
        <v>4.5257679035849678</v>
      </c>
      <c r="CJ527" s="247"/>
      <c r="CK527" s="247"/>
      <c r="CL527" s="643" t="s">
        <v>602</v>
      </c>
      <c r="CM527" s="198">
        <v>3.2881089258698943</v>
      </c>
      <c r="CN527" s="247"/>
      <c r="CO527" s="247"/>
      <c r="CP527" s="818" t="s">
        <v>602</v>
      </c>
      <c r="CQ527" s="154">
        <f t="shared" si="375"/>
        <v>1.3592383233321395</v>
      </c>
      <c r="CR527" s="87">
        <f t="shared" si="376"/>
        <v>1.3944923432456529</v>
      </c>
      <c r="CS527" s="141"/>
    </row>
    <row r="528" spans="1:97" ht="30" x14ac:dyDescent="0.25">
      <c r="A528" s="906" t="s">
        <v>2594</v>
      </c>
      <c r="B528" s="66" t="s">
        <v>1289</v>
      </c>
      <c r="C528" s="219" t="s">
        <v>599</v>
      </c>
      <c r="D528" s="219">
        <v>9</v>
      </c>
      <c r="E528" s="471">
        <v>1703197</v>
      </c>
      <c r="F528" s="472"/>
      <c r="G528" s="419">
        <v>384115121402501</v>
      </c>
      <c r="H528" s="419" t="s">
        <v>2021</v>
      </c>
      <c r="I528" s="419"/>
      <c r="J528" s="419"/>
      <c r="K528" s="926" t="s">
        <v>1690</v>
      </c>
      <c r="L528" s="413" t="s">
        <v>1716</v>
      </c>
      <c r="M528" s="219"/>
      <c r="N528" s="219"/>
      <c r="O528" s="219"/>
      <c r="P528" s="332">
        <v>42787</v>
      </c>
      <c r="Q528" s="326">
        <v>0.5625</v>
      </c>
      <c r="R528" s="219" t="s">
        <v>1995</v>
      </c>
      <c r="S528" s="617" t="s">
        <v>1995</v>
      </c>
      <c r="T528" s="617">
        <v>127</v>
      </c>
      <c r="U528" s="617">
        <v>160.70000000000002</v>
      </c>
      <c r="V528" s="617">
        <v>33.700000000000017</v>
      </c>
      <c r="W528" s="617">
        <v>180</v>
      </c>
      <c r="X528" s="617">
        <v>187.22222222222231</v>
      </c>
      <c r="Y528" s="643"/>
      <c r="Z528" s="617" t="s">
        <v>1995</v>
      </c>
      <c r="AA528" s="617">
        <v>125.5</v>
      </c>
      <c r="AB528" s="617">
        <v>159.6</v>
      </c>
      <c r="AC528" s="617">
        <v>34.099999999999994</v>
      </c>
      <c r="AD528" s="617">
        <v>176</v>
      </c>
      <c r="AE528" s="617">
        <v>193.74999999999997</v>
      </c>
      <c r="AF528" s="643"/>
      <c r="AG528" s="617" t="s">
        <v>1995</v>
      </c>
      <c r="AH528" s="617">
        <v>126.2</v>
      </c>
      <c r="AI528" s="617">
        <v>157.79999999999998</v>
      </c>
      <c r="AJ528" s="617">
        <v>31.59999999999998</v>
      </c>
      <c r="AK528" s="617">
        <v>174</v>
      </c>
      <c r="AL528" s="617">
        <v>181.60919540229875</v>
      </c>
      <c r="AM528" s="643"/>
      <c r="AN528" s="617">
        <v>187.52713920817368</v>
      </c>
      <c r="AO528" s="617">
        <v>6.0761430896689728</v>
      </c>
      <c r="AP528" s="617">
        <v>3.240140661946457</v>
      </c>
      <c r="AQ528" s="535">
        <v>3</v>
      </c>
      <c r="AR528" s="643"/>
      <c r="AS528" s="9"/>
      <c r="AT528" s="86" t="s">
        <v>191</v>
      </c>
      <c r="AU528" s="86" t="s">
        <v>191</v>
      </c>
      <c r="AV528" s="86" t="s">
        <v>191</v>
      </c>
      <c r="AW528" s="161"/>
      <c r="AX528" s="643"/>
      <c r="AY528" s="86" t="s">
        <v>191</v>
      </c>
      <c r="AZ528" s="86" t="s">
        <v>191</v>
      </c>
      <c r="BA528" s="86" t="s">
        <v>191</v>
      </c>
      <c r="BB528" s="161" t="str">
        <f t="shared" si="374"/>
        <v xml:space="preserve">  </v>
      </c>
      <c r="BC528" s="643"/>
      <c r="BD528" s="801" t="s">
        <v>191</v>
      </c>
      <c r="BE528" s="247" t="s">
        <v>1995</v>
      </c>
      <c r="BF528" s="198">
        <v>3.3727770742081904</v>
      </c>
      <c r="BG528" s="617"/>
      <c r="BH528" s="617"/>
      <c r="BI528" s="643"/>
      <c r="BJ528" s="247" t="s">
        <v>1995</v>
      </c>
      <c r="BK528" s="612">
        <v>8.6069166451693546E-2</v>
      </c>
      <c r="BL528" s="247"/>
      <c r="BM528" s="247"/>
      <c r="BN528" s="818"/>
      <c r="BO528" s="942"/>
      <c r="BP528" s="825">
        <f t="shared" si="372"/>
        <v>2.5518783055621772</v>
      </c>
      <c r="BQ528" s="154">
        <v>321.39041120394592</v>
      </c>
      <c r="BR528" s="614"/>
      <c r="BS528" s="615"/>
      <c r="BT528" s="818"/>
      <c r="BU528" s="154">
        <v>60.171426986516572</v>
      </c>
      <c r="BV528" s="247"/>
      <c r="BW528" s="247"/>
      <c r="BX528" s="643"/>
      <c r="BY528" s="198">
        <v>2.3601578997142822</v>
      </c>
      <c r="CA528" s="617"/>
      <c r="CB528" s="617"/>
      <c r="CC528" s="643"/>
      <c r="CD528" s="198">
        <v>0.45728059306964214</v>
      </c>
      <c r="CE528" s="247"/>
      <c r="CF528" s="247"/>
      <c r="CG528" s="818"/>
      <c r="CH528" s="781">
        <f t="shared" si="373"/>
        <v>0.73435853013566976</v>
      </c>
      <c r="CI528" s="198">
        <v>4.6737624236389079</v>
      </c>
      <c r="CJ528" s="247"/>
      <c r="CK528" s="247"/>
      <c r="CL528" s="643" t="s">
        <v>602</v>
      </c>
      <c r="CM528" s="198">
        <v>0.84879823325855996</v>
      </c>
      <c r="CN528" s="247"/>
      <c r="CO528" s="247"/>
      <c r="CP528" s="818" t="s">
        <v>602</v>
      </c>
      <c r="CQ528" s="154">
        <f t="shared" si="375"/>
        <v>1.4542320681350573</v>
      </c>
      <c r="CR528" s="87">
        <f t="shared" si="376"/>
        <v>1.4106333782789657</v>
      </c>
      <c r="CS528" s="141"/>
    </row>
    <row r="529" spans="1:97" ht="30" x14ac:dyDescent="0.25">
      <c r="A529" s="906" t="s">
        <v>2595</v>
      </c>
      <c r="B529" s="66" t="s">
        <v>1290</v>
      </c>
      <c r="C529" s="219" t="s">
        <v>599</v>
      </c>
      <c r="D529" s="219">
        <v>9</v>
      </c>
      <c r="E529" s="471">
        <v>1703196</v>
      </c>
      <c r="F529" s="472"/>
      <c r="G529" s="419">
        <v>11452900</v>
      </c>
      <c r="H529" s="419" t="s">
        <v>2022</v>
      </c>
      <c r="I529" s="419"/>
      <c r="J529" s="419"/>
      <c r="K529" s="926" t="s">
        <v>1120</v>
      </c>
      <c r="L529" s="413" t="s">
        <v>746</v>
      </c>
      <c r="M529" s="219"/>
      <c r="N529" s="219"/>
      <c r="O529" s="219"/>
      <c r="P529" s="332">
        <v>42787</v>
      </c>
      <c r="Q529" s="326">
        <v>0.57638888888888895</v>
      </c>
      <c r="R529" s="219" t="s">
        <v>1996</v>
      </c>
      <c r="S529" s="617" t="s">
        <v>1996</v>
      </c>
      <c r="T529" s="617">
        <v>129.6</v>
      </c>
      <c r="U529" s="617">
        <v>198.1</v>
      </c>
      <c r="V529" s="617">
        <v>68.5</v>
      </c>
      <c r="W529" s="617">
        <v>70</v>
      </c>
      <c r="X529" s="617">
        <v>978.57142857142844</v>
      </c>
      <c r="Y529" s="643"/>
      <c r="Z529" s="617" t="s">
        <v>1996</v>
      </c>
      <c r="AA529" s="617">
        <v>127.4</v>
      </c>
      <c r="AB529" s="617">
        <v>195.70000000000002</v>
      </c>
      <c r="AC529" s="617">
        <v>68.300000000000011</v>
      </c>
      <c r="AD529" s="617">
        <v>70</v>
      </c>
      <c r="AE529" s="617">
        <v>975.71428571428578</v>
      </c>
      <c r="AF529" s="643"/>
      <c r="AG529" s="617" t="s">
        <v>1996</v>
      </c>
      <c r="AH529" s="617">
        <v>129.30000000000001</v>
      </c>
      <c r="AI529" s="617">
        <v>196.70000000000002</v>
      </c>
      <c r="AJ529" s="617">
        <v>67.400000000000006</v>
      </c>
      <c r="AK529" s="617">
        <v>68</v>
      </c>
      <c r="AL529" s="617">
        <v>991.17647058823536</v>
      </c>
      <c r="AM529" s="643"/>
      <c r="AN529" s="617">
        <v>981.82072829131664</v>
      </c>
      <c r="AO529" s="617">
        <v>8.2272870237580378</v>
      </c>
      <c r="AP529" s="617">
        <v>0.83796224572241007</v>
      </c>
      <c r="AQ529" s="535">
        <v>3</v>
      </c>
      <c r="AR529" s="643"/>
      <c r="AS529" s="9"/>
      <c r="AT529" s="86" t="s">
        <v>191</v>
      </c>
      <c r="AU529" s="86" t="s">
        <v>191</v>
      </c>
      <c r="AV529" s="86" t="s">
        <v>191</v>
      </c>
      <c r="AW529" s="161"/>
      <c r="AX529" s="643"/>
      <c r="AY529" s="86" t="s">
        <v>191</v>
      </c>
      <c r="AZ529" s="86" t="s">
        <v>191</v>
      </c>
      <c r="BA529" s="86" t="s">
        <v>191</v>
      </c>
      <c r="BB529" s="161" t="str">
        <f t="shared" si="374"/>
        <v xml:space="preserve">  </v>
      </c>
      <c r="BC529" s="643"/>
      <c r="BD529" s="801" t="s">
        <v>191</v>
      </c>
      <c r="BE529" s="618" t="s">
        <v>1996</v>
      </c>
      <c r="BF529" s="606">
        <v>5.2517538409983313</v>
      </c>
      <c r="BG529" s="619">
        <v>1.4552785178922645</v>
      </c>
      <c r="BH529" s="619" t="s">
        <v>2040</v>
      </c>
      <c r="BI529" s="643"/>
      <c r="BJ529" s="247" t="s">
        <v>1996</v>
      </c>
      <c r="BK529" s="612">
        <v>2.9978748966133423E-2</v>
      </c>
      <c r="BL529" s="247"/>
      <c r="BM529" s="247"/>
      <c r="BN529" s="818"/>
      <c r="BO529" s="942"/>
      <c r="BP529" s="825">
        <f t="shared" si="372"/>
        <v>0.57083309450076236</v>
      </c>
      <c r="BQ529" s="154">
        <v>322.70334076535022</v>
      </c>
      <c r="BR529" s="614"/>
      <c r="BS529" s="615"/>
      <c r="BT529" s="818"/>
      <c r="BU529" s="154">
        <v>315.78826917752127</v>
      </c>
      <c r="BV529" s="247"/>
      <c r="BW529" s="247"/>
      <c r="BX529" s="643"/>
      <c r="BY529" s="198">
        <v>1.1490971611808467</v>
      </c>
      <c r="CA529" s="617"/>
      <c r="CB529" s="617"/>
      <c r="CC529" s="643"/>
      <c r="CD529" s="198">
        <v>1.1211905158378832</v>
      </c>
      <c r="CE529" s="247"/>
      <c r="CF529" s="247"/>
      <c r="CG529" s="818"/>
      <c r="CH529" s="781">
        <f t="shared" si="373"/>
        <v>0.35608468088850637</v>
      </c>
      <c r="CI529" s="198">
        <v>4.3540611518381018</v>
      </c>
      <c r="CJ529" s="247"/>
      <c r="CK529" s="247"/>
      <c r="CL529" s="643" t="s">
        <v>602</v>
      </c>
      <c r="CM529" s="198">
        <v>4.3156429652042361</v>
      </c>
      <c r="CN529" s="247"/>
      <c r="CO529" s="247"/>
      <c r="CP529" s="818" t="s">
        <v>602</v>
      </c>
      <c r="CQ529" s="154">
        <f t="shared" si="375"/>
        <v>1.3492457628457288</v>
      </c>
      <c r="CR529" s="87">
        <f t="shared" si="376"/>
        <v>1.3666254849948798</v>
      </c>
      <c r="CS529" s="141"/>
    </row>
    <row r="530" spans="1:97" x14ac:dyDescent="0.25">
      <c r="A530" s="906" t="s">
        <v>2596</v>
      </c>
      <c r="B530" s="66" t="s">
        <v>1291</v>
      </c>
      <c r="C530" s="219" t="s">
        <v>599</v>
      </c>
      <c r="D530" s="219">
        <v>9</v>
      </c>
      <c r="E530" s="471" t="s">
        <v>1864</v>
      </c>
      <c r="F530" s="472"/>
      <c r="G530" s="419">
        <v>11452500</v>
      </c>
      <c r="H530" s="419" t="s">
        <v>2023</v>
      </c>
      <c r="I530" s="419"/>
      <c r="J530" s="419"/>
      <c r="K530" s="926" t="s">
        <v>1773</v>
      </c>
      <c r="L530" s="413" t="s">
        <v>972</v>
      </c>
      <c r="M530" s="219"/>
      <c r="N530" s="219"/>
      <c r="O530" s="219"/>
      <c r="P530" s="332">
        <v>42810</v>
      </c>
      <c r="Q530" s="326">
        <v>0.4513888888888889</v>
      </c>
      <c r="R530" s="219" t="s">
        <v>1997</v>
      </c>
      <c r="S530" s="617" t="s">
        <v>1997</v>
      </c>
      <c r="T530" s="617">
        <v>127.5</v>
      </c>
      <c r="U530" s="617">
        <v>203.3</v>
      </c>
      <c r="V530" s="617">
        <v>75.800000000000011</v>
      </c>
      <c r="W530" s="617">
        <v>230</v>
      </c>
      <c r="X530" s="617">
        <v>329.56521739130437</v>
      </c>
      <c r="Y530" s="643"/>
      <c r="Z530" s="617" t="s">
        <v>1997</v>
      </c>
      <c r="AA530" s="617">
        <v>127.7</v>
      </c>
      <c r="AB530" s="617">
        <v>203.2</v>
      </c>
      <c r="AC530" s="617">
        <v>75.499999999999986</v>
      </c>
      <c r="AD530" s="617">
        <v>220</v>
      </c>
      <c r="AE530" s="617">
        <v>343.18181818181813</v>
      </c>
      <c r="AF530" s="643"/>
      <c r="AG530" s="617" t="s">
        <v>1997</v>
      </c>
      <c r="AH530" s="617">
        <v>128.30000000000001</v>
      </c>
      <c r="AI530" s="617">
        <v>202.9</v>
      </c>
      <c r="AJ530" s="617">
        <v>74.599999999999994</v>
      </c>
      <c r="AK530" s="617">
        <v>228</v>
      </c>
      <c r="AL530" s="617">
        <v>327.19298245614033</v>
      </c>
      <c r="AM530" s="643"/>
      <c r="AN530" s="617">
        <v>333.31333934308759</v>
      </c>
      <c r="AO530" s="617">
        <v>8.6282692696598922</v>
      </c>
      <c r="AP530" s="617">
        <v>2.5886360523899117</v>
      </c>
      <c r="AQ530" s="535">
        <v>3</v>
      </c>
      <c r="AR530" s="643"/>
      <c r="AS530" s="9"/>
      <c r="AT530" s="86" t="s">
        <v>191</v>
      </c>
      <c r="AU530" s="86" t="s">
        <v>191</v>
      </c>
      <c r="AV530" s="86" t="s">
        <v>191</v>
      </c>
      <c r="AW530" s="161"/>
      <c r="AX530" s="643"/>
      <c r="AY530" s="86" t="s">
        <v>191</v>
      </c>
      <c r="AZ530" s="86" t="s">
        <v>191</v>
      </c>
      <c r="BA530" s="86" t="s">
        <v>191</v>
      </c>
      <c r="BB530" s="161" t="str">
        <f t="shared" si="374"/>
        <v xml:space="preserve">  </v>
      </c>
      <c r="BC530" s="643"/>
      <c r="BD530" s="801" t="s">
        <v>191</v>
      </c>
      <c r="BE530" s="247" t="s">
        <v>1997</v>
      </c>
      <c r="BF530" s="198">
        <v>1.1785738180511238</v>
      </c>
      <c r="BG530" s="617"/>
      <c r="BH530" s="617"/>
      <c r="BI530" s="643"/>
      <c r="BJ530" s="247" t="s">
        <v>1997</v>
      </c>
      <c r="BK530" s="612">
        <v>2.4341181096142462E-2</v>
      </c>
      <c r="BL530" s="247"/>
      <c r="BM530" s="247"/>
      <c r="BN530" s="818"/>
      <c r="BO530" s="942"/>
      <c r="BP530" s="825">
        <f t="shared" si="372"/>
        <v>2.0653081481474587</v>
      </c>
      <c r="BQ530" s="154">
        <v>230.13634921236843</v>
      </c>
      <c r="BR530" s="614"/>
      <c r="BS530" s="615"/>
      <c r="BT530" s="818"/>
      <c r="BU530" s="154">
        <v>75.844935957815338</v>
      </c>
      <c r="BV530" s="247"/>
      <c r="BW530" s="247"/>
      <c r="BX530" s="643"/>
      <c r="BY530" s="198">
        <v>1.1369026986511117</v>
      </c>
      <c r="CA530" s="617"/>
      <c r="CB530" s="617"/>
      <c r="CC530" s="643"/>
      <c r="CD530" s="198">
        <v>0.3901643352189042</v>
      </c>
      <c r="CE530" s="247"/>
      <c r="CF530" s="247"/>
      <c r="CG530" s="818"/>
      <c r="CH530" s="781">
        <f t="shared" si="373"/>
        <v>0.49401265925270454</v>
      </c>
      <c r="CI530" s="198">
        <v>2.9310890559027878</v>
      </c>
      <c r="CJ530" s="247"/>
      <c r="CK530" s="247"/>
      <c r="CL530" s="643" t="s">
        <v>602</v>
      </c>
      <c r="CM530" s="198">
        <v>0.95903177004538576</v>
      </c>
      <c r="CN530" s="247"/>
      <c r="CO530" s="247"/>
      <c r="CP530" s="818" t="s">
        <v>602</v>
      </c>
      <c r="CQ530" s="154">
        <f t="shared" si="375"/>
        <v>1.2736315084228595</v>
      </c>
      <c r="CR530" s="87">
        <f t="shared" si="376"/>
        <v>1.264463814141521</v>
      </c>
      <c r="CS530" s="141"/>
    </row>
    <row r="531" spans="1:97" ht="30" x14ac:dyDescent="0.25">
      <c r="A531" s="906" t="s">
        <v>2597</v>
      </c>
      <c r="B531" s="66" t="s">
        <v>1292</v>
      </c>
      <c r="C531" s="219" t="s">
        <v>599</v>
      </c>
      <c r="D531" s="219">
        <v>9</v>
      </c>
      <c r="E531" s="471" t="s">
        <v>1864</v>
      </c>
      <c r="F531" s="472"/>
      <c r="G531" s="419">
        <v>11452600</v>
      </c>
      <c r="H531" s="419" t="s">
        <v>2024</v>
      </c>
      <c r="I531" s="419"/>
      <c r="J531" s="419"/>
      <c r="K531" s="926" t="s">
        <v>1693</v>
      </c>
      <c r="L531" s="413" t="s">
        <v>1694</v>
      </c>
      <c r="M531" s="219"/>
      <c r="N531" s="219"/>
      <c r="O531" s="219"/>
      <c r="P531" s="332">
        <v>42810</v>
      </c>
      <c r="Q531" s="326">
        <v>0.55555555555555558</v>
      </c>
      <c r="R531" s="219" t="s">
        <v>1998</v>
      </c>
      <c r="S531" s="617" t="s">
        <v>1998</v>
      </c>
      <c r="T531" s="617">
        <v>131.1</v>
      </c>
      <c r="U531" s="617">
        <v>200.6</v>
      </c>
      <c r="V531" s="617">
        <v>69.5</v>
      </c>
      <c r="W531" s="617">
        <v>234</v>
      </c>
      <c r="X531" s="617">
        <v>297.008547008547</v>
      </c>
      <c r="Y531" s="643"/>
      <c r="Z531" s="617" t="s">
        <v>1998</v>
      </c>
      <c r="AA531" s="617">
        <v>130.9</v>
      </c>
      <c r="AB531" s="617">
        <v>197.9</v>
      </c>
      <c r="AC531" s="617">
        <v>67</v>
      </c>
      <c r="AD531" s="617">
        <v>226</v>
      </c>
      <c r="AE531" s="617">
        <v>296.46017699115043</v>
      </c>
      <c r="AF531" s="643"/>
      <c r="AG531" s="617" t="s">
        <v>1998</v>
      </c>
      <c r="AH531" s="617">
        <v>130.30000000000001</v>
      </c>
      <c r="AI531" s="617">
        <v>202.8</v>
      </c>
      <c r="AJ531" s="617">
        <v>72.5</v>
      </c>
      <c r="AK531" s="617">
        <v>232</v>
      </c>
      <c r="AL531" s="617">
        <v>312.5</v>
      </c>
      <c r="AM531" s="643"/>
      <c r="AN531" s="617">
        <v>301.98957466656583</v>
      </c>
      <c r="AO531" s="617">
        <v>9.1064239927792876</v>
      </c>
      <c r="AP531" s="617">
        <v>3.0154762802106383</v>
      </c>
      <c r="AQ531" s="535">
        <v>3</v>
      </c>
      <c r="AR531" s="643"/>
      <c r="AS531" s="9"/>
      <c r="AT531" s="86" t="s">
        <v>191</v>
      </c>
      <c r="AU531" s="86" t="s">
        <v>191</v>
      </c>
      <c r="AV531" s="86" t="s">
        <v>191</v>
      </c>
      <c r="AW531" s="161"/>
      <c r="AX531" s="643"/>
      <c r="AY531" s="86" t="s">
        <v>191</v>
      </c>
      <c r="AZ531" s="86" t="s">
        <v>191</v>
      </c>
      <c r="BA531" s="86" t="s">
        <v>191</v>
      </c>
      <c r="BB531" s="161" t="str">
        <f t="shared" si="374"/>
        <v xml:space="preserve">  </v>
      </c>
      <c r="BC531" s="643"/>
      <c r="BD531" s="801" t="s">
        <v>191</v>
      </c>
      <c r="BE531" s="247" t="s">
        <v>1998</v>
      </c>
      <c r="BF531" s="198">
        <v>1.5598921502985146</v>
      </c>
      <c r="BG531" s="617"/>
      <c r="BH531" s="617"/>
      <c r="BI531" s="643"/>
      <c r="BJ531" s="247" t="s">
        <v>1998</v>
      </c>
      <c r="BK531" s="612">
        <v>2.4391290391628555E-2</v>
      </c>
      <c r="BL531" s="247"/>
      <c r="BM531" s="247"/>
      <c r="BN531" s="818"/>
      <c r="BO531" s="942"/>
      <c r="BP531" s="825">
        <f t="shared" si="372"/>
        <v>1.5636523580787831</v>
      </c>
      <c r="BQ531" s="154">
        <v>181.05076674603788</v>
      </c>
      <c r="BR531" s="614"/>
      <c r="BS531" s="615"/>
      <c r="BT531" s="818"/>
      <c r="BU531" s="154">
        <v>53.773625166024075</v>
      </c>
      <c r="BV531" s="247"/>
      <c r="BW531" s="247"/>
      <c r="BX531" s="643"/>
      <c r="BY531" s="198">
        <v>1.1702002116087709</v>
      </c>
      <c r="CA531" s="617"/>
      <c r="CB531" s="617"/>
      <c r="CC531" s="643"/>
      <c r="CD531" s="198">
        <v>0.34691776184861783</v>
      </c>
      <c r="CE531" s="247"/>
      <c r="CF531" s="247"/>
      <c r="CG531" s="818"/>
      <c r="CH531" s="781">
        <f t="shared" si="373"/>
        <v>0.64633816947609235</v>
      </c>
      <c r="CI531" s="198">
        <v>2.8572532735145288</v>
      </c>
      <c r="CJ531" s="247"/>
      <c r="CK531" s="247"/>
      <c r="CL531" s="643" t="s">
        <v>602</v>
      </c>
      <c r="CM531" s="198">
        <v>0.89289164797329024</v>
      </c>
      <c r="CN531" s="247"/>
      <c r="CO531" s="247"/>
      <c r="CP531" s="818" t="s">
        <v>602</v>
      </c>
      <c r="CQ531" s="154">
        <f t="shared" si="375"/>
        <v>1.5781503303559232</v>
      </c>
      <c r="CR531" s="87">
        <f t="shared" si="376"/>
        <v>1.6604639267234083</v>
      </c>
      <c r="CS531" s="141"/>
    </row>
    <row r="532" spans="1:97" ht="30" x14ac:dyDescent="0.25">
      <c r="A532" s="906" t="s">
        <v>2598</v>
      </c>
      <c r="B532" s="66" t="s">
        <v>1293</v>
      </c>
      <c r="C532" s="219" t="s">
        <v>599</v>
      </c>
      <c r="D532" s="219">
        <v>9</v>
      </c>
      <c r="E532" s="471" t="s">
        <v>1864</v>
      </c>
      <c r="F532" s="472"/>
      <c r="G532" s="419">
        <v>384115121402501</v>
      </c>
      <c r="H532" s="419" t="s">
        <v>2025</v>
      </c>
      <c r="I532" s="419"/>
      <c r="J532" s="419"/>
      <c r="K532" s="926" t="s">
        <v>1690</v>
      </c>
      <c r="L532" s="413" t="s">
        <v>1716</v>
      </c>
      <c r="M532" s="219"/>
      <c r="N532" s="219"/>
      <c r="O532" s="219"/>
      <c r="P532" s="332">
        <v>42810</v>
      </c>
      <c r="Q532" s="326">
        <v>0.61111111111111105</v>
      </c>
      <c r="R532" s="219" t="s">
        <v>1999</v>
      </c>
      <c r="S532" s="617" t="s">
        <v>1999</v>
      </c>
      <c r="T532" s="617">
        <v>128.69999999999999</v>
      </c>
      <c r="U532" s="617">
        <v>135.5</v>
      </c>
      <c r="V532" s="617">
        <v>6.8000000000000114</v>
      </c>
      <c r="W532" s="617">
        <v>346</v>
      </c>
      <c r="X532" s="617">
        <v>19.65317919075148</v>
      </c>
      <c r="Y532" s="643"/>
      <c r="Z532" s="617" t="s">
        <v>1999</v>
      </c>
      <c r="AA532" s="617">
        <v>128.80000000000001</v>
      </c>
      <c r="AB532" s="617">
        <v>137.5</v>
      </c>
      <c r="AC532" s="617">
        <v>8.6999999999999886</v>
      </c>
      <c r="AD532" s="617">
        <v>460</v>
      </c>
      <c r="AE532" s="617">
        <v>18.913043478260843</v>
      </c>
      <c r="AF532" s="643"/>
      <c r="AG532" s="617" t="s">
        <v>1999</v>
      </c>
      <c r="AH532" s="617">
        <v>128.6</v>
      </c>
      <c r="AI532" s="617">
        <v>134.69999999999999</v>
      </c>
      <c r="AJ532" s="617">
        <v>6.0999999999999943</v>
      </c>
      <c r="AK532" s="617">
        <v>348</v>
      </c>
      <c r="AL532" s="617">
        <v>17.528735632183892</v>
      </c>
      <c r="AM532" s="643"/>
      <c r="AN532" s="617">
        <v>18.69831943373207</v>
      </c>
      <c r="AO532" s="617">
        <v>1.0783760567904521</v>
      </c>
      <c r="AP532" s="617">
        <v>5.7672351818155612</v>
      </c>
      <c r="AQ532" s="535">
        <v>3</v>
      </c>
      <c r="AR532" s="643"/>
      <c r="AS532" s="9"/>
      <c r="AT532" s="86" t="s">
        <v>191</v>
      </c>
      <c r="AU532" s="86" t="s">
        <v>191</v>
      </c>
      <c r="AV532" s="86" t="s">
        <v>191</v>
      </c>
      <c r="AW532" s="161"/>
      <c r="AX532" s="643"/>
      <c r="AY532" s="86" t="s">
        <v>191</v>
      </c>
      <c r="AZ532" s="86" t="s">
        <v>191</v>
      </c>
      <c r="BA532" s="86" t="s">
        <v>191</v>
      </c>
      <c r="BB532" s="161" t="str">
        <f t="shared" si="374"/>
        <v xml:space="preserve">  </v>
      </c>
      <c r="BC532" s="643"/>
      <c r="BD532" s="801" t="s">
        <v>191</v>
      </c>
      <c r="BE532" s="247" t="s">
        <v>1999</v>
      </c>
      <c r="BF532" s="198">
        <v>1.6999159948489675</v>
      </c>
      <c r="BG532" s="617"/>
      <c r="BH532" s="617"/>
      <c r="BI532" s="643"/>
      <c r="BJ532" s="247" t="s">
        <v>1999</v>
      </c>
      <c r="BK532" s="612">
        <v>5.8224591894907349E-2</v>
      </c>
      <c r="BL532" s="247">
        <v>1.0833519092120526E-3</v>
      </c>
      <c r="BM532" s="247"/>
      <c r="BN532" s="818"/>
      <c r="BO532" s="942"/>
      <c r="BP532" s="825">
        <f t="shared" si="372"/>
        <v>3.4251452466673467</v>
      </c>
      <c r="BQ532" s="154">
        <v>214.18453529712056</v>
      </c>
      <c r="BR532" s="614"/>
      <c r="BS532" s="615"/>
      <c r="BT532" s="818"/>
      <c r="BU532" s="154">
        <v>4.2094070520821454</v>
      </c>
      <c r="BV532" s="247"/>
      <c r="BW532" s="247"/>
      <c r="BX532" s="643"/>
      <c r="BY532" s="198">
        <v>8.8189716815677173</v>
      </c>
      <c r="CA532" s="617"/>
      <c r="CB532" s="617"/>
      <c r="CC532" s="643"/>
      <c r="CD532" s="198">
        <v>0.16679359484704187</v>
      </c>
      <c r="CE532" s="247"/>
      <c r="CF532" s="247"/>
      <c r="CG532" s="818"/>
      <c r="CH532" s="781">
        <f t="shared" si="373"/>
        <v>4.1174642554533101</v>
      </c>
      <c r="CI532" s="198">
        <v>5.6598596264973633</v>
      </c>
      <c r="CJ532" s="247"/>
      <c r="CK532" s="247"/>
      <c r="CL532" s="643" t="s">
        <v>1983</v>
      </c>
      <c r="CM532" s="198">
        <v>9.9210183108143363E-2</v>
      </c>
      <c r="CN532" s="247"/>
      <c r="CO532" s="247"/>
      <c r="CP532" s="818" t="s">
        <v>1983</v>
      </c>
      <c r="CQ532" s="154">
        <f t="shared" si="375"/>
        <v>2.6425155385966153</v>
      </c>
      <c r="CR532" s="87">
        <f t="shared" si="376"/>
        <v>2.3568683636587231</v>
      </c>
      <c r="CS532" s="141"/>
    </row>
    <row r="533" spans="1:97" ht="30" x14ac:dyDescent="0.25">
      <c r="A533" s="906" t="s">
        <v>2599</v>
      </c>
      <c r="B533" s="66" t="s">
        <v>1294</v>
      </c>
      <c r="C533" s="219" t="s">
        <v>599</v>
      </c>
      <c r="D533" s="219">
        <v>9</v>
      </c>
      <c r="E533" s="471" t="s">
        <v>1864</v>
      </c>
      <c r="F533" s="472"/>
      <c r="G533" s="419">
        <v>11452800</v>
      </c>
      <c r="H533" s="419" t="s">
        <v>2026</v>
      </c>
      <c r="I533" s="419"/>
      <c r="J533" s="419"/>
      <c r="K533" s="926" t="s">
        <v>1690</v>
      </c>
      <c r="L533" s="413" t="s">
        <v>1696</v>
      </c>
      <c r="M533" s="219"/>
      <c r="N533" s="219"/>
      <c r="O533" s="219"/>
      <c r="P533" s="332">
        <v>42810</v>
      </c>
      <c r="Q533" s="326">
        <v>0.68055555555555547</v>
      </c>
      <c r="R533" s="219" t="s">
        <v>2000</v>
      </c>
      <c r="S533" s="617" t="s">
        <v>2000</v>
      </c>
      <c r="T533" s="617">
        <v>128.80000000000001</v>
      </c>
      <c r="U533" s="617">
        <v>136.80000000000001</v>
      </c>
      <c r="V533" s="617">
        <v>8</v>
      </c>
      <c r="W533" s="617">
        <v>452</v>
      </c>
      <c r="X533" s="617">
        <v>17.699115044247787</v>
      </c>
      <c r="Y533" s="643"/>
      <c r="Z533" s="617" t="s">
        <v>2000</v>
      </c>
      <c r="AA533" s="617">
        <v>127.1</v>
      </c>
      <c r="AB533" s="617">
        <v>135.19999999999999</v>
      </c>
      <c r="AC533" s="617">
        <v>8.0999999999999943</v>
      </c>
      <c r="AD533" s="617">
        <v>454</v>
      </c>
      <c r="AE533" s="617">
        <v>17.841409691629941</v>
      </c>
      <c r="AF533" s="643"/>
      <c r="AG533" s="617" t="s">
        <v>2000</v>
      </c>
      <c r="AH533" s="617">
        <v>125.8</v>
      </c>
      <c r="AI533" s="617">
        <v>134</v>
      </c>
      <c r="AJ533" s="617">
        <v>8.2000000000000028</v>
      </c>
      <c r="AK533" s="617">
        <v>448</v>
      </c>
      <c r="AL533" s="617">
        <v>18.303571428571434</v>
      </c>
      <c r="AM533" s="643"/>
      <c r="AN533" s="617">
        <v>17.948032054816384</v>
      </c>
      <c r="AO533" s="617">
        <v>0.3160191867371363</v>
      </c>
      <c r="AP533" s="617">
        <v>1.7607456113960529</v>
      </c>
      <c r="AQ533" s="535">
        <v>3</v>
      </c>
      <c r="AR533" s="643"/>
      <c r="AS533" s="9"/>
      <c r="AT533" s="86" t="s">
        <v>191</v>
      </c>
      <c r="AU533" s="86" t="s">
        <v>191</v>
      </c>
      <c r="AV533" s="86" t="s">
        <v>191</v>
      </c>
      <c r="AW533" s="161"/>
      <c r="AX533" s="643"/>
      <c r="AY533" s="86" t="s">
        <v>191</v>
      </c>
      <c r="AZ533" s="86" t="s">
        <v>191</v>
      </c>
      <c r="BA533" s="86" t="s">
        <v>191</v>
      </c>
      <c r="BB533" s="161" t="str">
        <f t="shared" si="374"/>
        <v xml:space="preserve">  </v>
      </c>
      <c r="BC533" s="643"/>
      <c r="BD533" s="801" t="s">
        <v>191</v>
      </c>
      <c r="BE533" s="247" t="s">
        <v>2000</v>
      </c>
      <c r="BF533" s="198">
        <v>1.6654943502289892</v>
      </c>
      <c r="BG533" s="617"/>
      <c r="BH533" s="617"/>
      <c r="BI533" s="643"/>
      <c r="BJ533" s="247" t="s">
        <v>2000</v>
      </c>
      <c r="BK533" s="612">
        <v>3.5103332023555027E-2</v>
      </c>
      <c r="BL533" s="247"/>
      <c r="BM533" s="247"/>
      <c r="BN533" s="818"/>
      <c r="BO533" s="942"/>
      <c r="BP533" s="825">
        <f t="shared" si="372"/>
        <v>2.1076824438779189</v>
      </c>
      <c r="BQ533" s="154">
        <v>218.02431775406816</v>
      </c>
      <c r="BR533" s="614"/>
      <c r="BS533" s="615"/>
      <c r="BT533" s="818"/>
      <c r="BU533" s="154">
        <v>3.8588374823728877</v>
      </c>
      <c r="BV533" s="247"/>
      <c r="BW533" s="247"/>
      <c r="BX533" s="643"/>
      <c r="BY533" s="198">
        <v>4.7459813266276374</v>
      </c>
      <c r="BZ533" s="249">
        <v>8.8802145404675237E-2</v>
      </c>
      <c r="CA533" s="617"/>
      <c r="CB533" s="617"/>
      <c r="CC533" s="643"/>
      <c r="CD533" s="620">
        <v>8.3090641779528573E-2</v>
      </c>
      <c r="CE533" s="621"/>
      <c r="CF533" s="247"/>
      <c r="CG533" s="818"/>
      <c r="CH533" s="781">
        <f t="shared" si="373"/>
        <v>2.1768128324020775</v>
      </c>
      <c r="CI533" s="198">
        <v>5.3799343197667966</v>
      </c>
      <c r="CJ533" s="247"/>
      <c r="CK533" s="247"/>
      <c r="CL533" s="643" t="s">
        <v>1983</v>
      </c>
      <c r="CM533" s="198">
        <v>9.8472012102874443E-2</v>
      </c>
      <c r="CN533" s="247"/>
      <c r="CO533" s="247"/>
      <c r="CP533" s="818" t="s">
        <v>1983</v>
      </c>
      <c r="CQ533" s="154">
        <f t="shared" si="375"/>
        <v>2.4675845223079071</v>
      </c>
      <c r="CR533" s="87">
        <f t="shared" si="376"/>
        <v>2.5518569401456559</v>
      </c>
      <c r="CS533" s="141"/>
    </row>
    <row r="534" spans="1:97" x14ac:dyDescent="0.25">
      <c r="A534" s="906" t="s">
        <v>2600</v>
      </c>
      <c r="B534" s="66" t="s">
        <v>1295</v>
      </c>
      <c r="C534" s="219" t="s">
        <v>599</v>
      </c>
      <c r="D534" s="219">
        <v>7</v>
      </c>
      <c r="E534" s="471" t="s">
        <v>1864</v>
      </c>
      <c r="F534" s="472"/>
      <c r="G534" s="419">
        <v>11452900</v>
      </c>
      <c r="H534" s="419" t="s">
        <v>2027</v>
      </c>
      <c r="I534" s="419"/>
      <c r="J534" s="419"/>
      <c r="K534" s="926" t="s">
        <v>1120</v>
      </c>
      <c r="L534" s="413" t="s">
        <v>746</v>
      </c>
      <c r="M534" s="219"/>
      <c r="N534" s="219"/>
      <c r="O534" s="219"/>
      <c r="P534" s="332">
        <v>42810</v>
      </c>
      <c r="Q534" s="326">
        <v>0.69444444444444453</v>
      </c>
      <c r="R534" s="219" t="s">
        <v>2001</v>
      </c>
      <c r="S534" s="617" t="s">
        <v>2001</v>
      </c>
      <c r="T534" s="617">
        <v>126.7</v>
      </c>
      <c r="U534" s="617">
        <v>147.60000000000002</v>
      </c>
      <c r="V534" s="617">
        <v>20.90000000000002</v>
      </c>
      <c r="W534" s="617">
        <v>338</v>
      </c>
      <c r="X534" s="617">
        <v>61.834319526627276</v>
      </c>
      <c r="Y534" s="643"/>
      <c r="Z534" s="617" t="s">
        <v>2001</v>
      </c>
      <c r="AA534" s="617">
        <v>128.5</v>
      </c>
      <c r="AB534" s="617">
        <v>149.79999999999998</v>
      </c>
      <c r="AC534" s="617">
        <v>21.299999999999983</v>
      </c>
      <c r="AD534" s="617">
        <v>352</v>
      </c>
      <c r="AE534" s="617">
        <v>60.511363636363591</v>
      </c>
      <c r="AF534" s="643"/>
      <c r="AG534" s="617" t="s">
        <v>2001</v>
      </c>
      <c r="AH534" s="617">
        <v>128.6</v>
      </c>
      <c r="AI534" s="617">
        <v>149.10000000000002</v>
      </c>
      <c r="AJ534" s="617">
        <v>20.500000000000028</v>
      </c>
      <c r="AK534" s="617">
        <v>338</v>
      </c>
      <c r="AL534" s="617">
        <v>60.650887573964575</v>
      </c>
      <c r="AM534" s="643"/>
      <c r="AN534" s="617">
        <v>60.99885691231848</v>
      </c>
      <c r="AO534" s="617">
        <v>0.72688724519122383</v>
      </c>
      <c r="AP534" s="617">
        <v>1.191640765065602</v>
      </c>
      <c r="AQ534" s="535">
        <v>3</v>
      </c>
      <c r="AR534" s="643"/>
      <c r="AS534" s="9"/>
      <c r="AT534" s="86" t="s">
        <v>191</v>
      </c>
      <c r="AU534" s="86" t="s">
        <v>191</v>
      </c>
      <c r="AV534" s="86" t="s">
        <v>191</v>
      </c>
      <c r="AW534" s="161"/>
      <c r="AX534" s="643"/>
      <c r="AY534" s="86" t="s">
        <v>191</v>
      </c>
      <c r="AZ534" s="86" t="s">
        <v>191</v>
      </c>
      <c r="BA534" s="86" t="s">
        <v>191</v>
      </c>
      <c r="BB534" s="161" t="str">
        <f t="shared" si="374"/>
        <v xml:space="preserve">  </v>
      </c>
      <c r="BC534" s="643"/>
      <c r="BD534" s="801" t="s">
        <v>191</v>
      </c>
      <c r="BE534" s="247" t="s">
        <v>2001</v>
      </c>
      <c r="BF534" s="198">
        <v>1.5313931896262853</v>
      </c>
      <c r="BG534" s="617"/>
      <c r="BH534" s="617"/>
      <c r="BI534" s="643"/>
      <c r="BJ534" s="247" t="s">
        <v>2001</v>
      </c>
      <c r="BK534" s="612">
        <v>2.8373629173151095E-2</v>
      </c>
      <c r="BL534" s="247"/>
      <c r="BM534" s="247"/>
      <c r="BN534" s="818"/>
      <c r="BO534" s="942"/>
      <c r="BP534" s="825">
        <f t="shared" si="372"/>
        <v>1.8527984429704349</v>
      </c>
      <c r="BQ534" s="154">
        <v>226.01569536183899</v>
      </c>
      <c r="BR534" s="614"/>
      <c r="BS534" s="615"/>
      <c r="BT534" s="818"/>
      <c r="BU534" s="154">
        <v>13.975526725036802</v>
      </c>
      <c r="BV534" s="247"/>
      <c r="BW534" s="247"/>
      <c r="BX534" s="643"/>
      <c r="BY534" s="198">
        <v>2.5214806357158466</v>
      </c>
      <c r="CA534" s="617"/>
      <c r="CB534" s="617"/>
      <c r="CC534" s="643"/>
      <c r="CD534" s="198">
        <v>0.15257823164985085</v>
      </c>
      <c r="CE534" s="247"/>
      <c r="CF534" s="247"/>
      <c r="CG534" s="818"/>
      <c r="CH534" s="781">
        <f t="shared" si="373"/>
        <v>1.1156219180615272</v>
      </c>
      <c r="CI534" s="198">
        <v>3.4618707796760217</v>
      </c>
      <c r="CJ534" s="247"/>
      <c r="CK534" s="247"/>
      <c r="CL534" s="643" t="s">
        <v>602</v>
      </c>
      <c r="CM534" s="198">
        <v>0.20996553545372348</v>
      </c>
      <c r="CN534" s="247"/>
      <c r="CO534" s="247"/>
      <c r="CP534" s="818" t="s">
        <v>602</v>
      </c>
      <c r="CQ534" s="154">
        <f t="shared" si="375"/>
        <v>1.5316948560292472</v>
      </c>
      <c r="CR534" s="87">
        <f t="shared" si="376"/>
        <v>1.5023801219425634</v>
      </c>
      <c r="CS534" s="141"/>
    </row>
    <row r="535" spans="1:97" x14ac:dyDescent="0.25">
      <c r="A535" s="906" t="s">
        <v>2601</v>
      </c>
      <c r="B535" s="66" t="s">
        <v>1296</v>
      </c>
      <c r="C535" s="219" t="s">
        <v>599</v>
      </c>
      <c r="D535" s="219">
        <v>7</v>
      </c>
      <c r="E535" s="471" t="s">
        <v>1864</v>
      </c>
      <c r="F535" s="472"/>
      <c r="G535" s="419">
        <v>11452900</v>
      </c>
      <c r="H535" s="419" t="s">
        <v>2028</v>
      </c>
      <c r="I535" s="419"/>
      <c r="J535" s="419"/>
      <c r="K535" s="926" t="s">
        <v>1120</v>
      </c>
      <c r="L535" s="413" t="s">
        <v>746</v>
      </c>
      <c r="M535" s="219"/>
      <c r="N535" s="219"/>
      <c r="O535" s="310" t="s">
        <v>45</v>
      </c>
      <c r="P535" s="332">
        <v>42810</v>
      </c>
      <c r="Q535" s="326">
        <v>0.69513888888888886</v>
      </c>
      <c r="R535" s="219" t="s">
        <v>2002</v>
      </c>
      <c r="S535" s="617" t="s">
        <v>2002</v>
      </c>
      <c r="T535" s="617">
        <v>127.3</v>
      </c>
      <c r="U535" s="617">
        <v>146.9</v>
      </c>
      <c r="V535" s="617">
        <v>19.600000000000009</v>
      </c>
      <c r="W535" s="617">
        <v>326</v>
      </c>
      <c r="X535" s="617">
        <v>60.122699386503093</v>
      </c>
      <c r="Y535" s="643"/>
      <c r="Z535" s="617" t="s">
        <v>2002</v>
      </c>
      <c r="AA535" s="617">
        <v>127.6</v>
      </c>
      <c r="AB535" s="617">
        <v>147.60000000000002</v>
      </c>
      <c r="AC535" s="617">
        <v>20.000000000000028</v>
      </c>
      <c r="AD535" s="617">
        <v>334</v>
      </c>
      <c r="AE535" s="617">
        <v>59.880239520958163</v>
      </c>
      <c r="AF535" s="643"/>
      <c r="AG535" s="617" t="s">
        <v>2002</v>
      </c>
      <c r="AH535" s="617">
        <v>127.4</v>
      </c>
      <c r="AI535" s="617">
        <v>146.9</v>
      </c>
      <c r="AJ535" s="617">
        <v>19.5</v>
      </c>
      <c r="AK535" s="617">
        <v>320</v>
      </c>
      <c r="AL535" s="617">
        <v>60.9375</v>
      </c>
      <c r="AM535" s="643"/>
      <c r="AN535" s="617">
        <v>60.313479635820421</v>
      </c>
      <c r="AO535" s="617">
        <v>0.55384813602929928</v>
      </c>
      <c r="AP535" s="617">
        <v>0.91828251225679003</v>
      </c>
      <c r="AQ535" s="535">
        <v>3</v>
      </c>
      <c r="AR535" s="643"/>
      <c r="AS535" s="9"/>
      <c r="AT535" s="86" t="s">
        <v>191</v>
      </c>
      <c r="AU535" s="86" t="s">
        <v>191</v>
      </c>
      <c r="AV535" s="86" t="s">
        <v>191</v>
      </c>
      <c r="AW535" s="161"/>
      <c r="AX535" s="643"/>
      <c r="AY535" s="86" t="s">
        <v>191</v>
      </c>
      <c r="AZ535" s="86" t="s">
        <v>191</v>
      </c>
      <c r="BA535" s="86" t="s">
        <v>191</v>
      </c>
      <c r="BB535" s="161" t="str">
        <f t="shared" si="374"/>
        <v xml:space="preserve">  </v>
      </c>
      <c r="BC535" s="643"/>
      <c r="BD535" s="801" t="s">
        <v>191</v>
      </c>
      <c r="BE535" s="247" t="s">
        <v>2002</v>
      </c>
      <c r="BF535" s="198">
        <v>1.7664127848189124</v>
      </c>
      <c r="BG535" s="617"/>
      <c r="BH535" s="617"/>
      <c r="BI535" s="643"/>
      <c r="BJ535" s="247" t="s">
        <v>2002</v>
      </c>
      <c r="BK535" s="612">
        <v>2.9997579447531748E-2</v>
      </c>
      <c r="BL535" s="247"/>
      <c r="BM535" s="247"/>
      <c r="BN535" s="818"/>
      <c r="BO535" s="942"/>
      <c r="BP535" s="825">
        <f t="shared" ref="BP535:BP546" si="377">BK535/BF535*100</f>
        <v>1.6982202407806402</v>
      </c>
      <c r="BQ535" s="154">
        <v>241.82823215921044</v>
      </c>
      <c r="BR535" s="614"/>
      <c r="BS535" s="615"/>
      <c r="BT535" s="818"/>
      <c r="BU535" s="154">
        <v>14.53936610527769</v>
      </c>
      <c r="BV535" s="247"/>
      <c r="BW535" s="247"/>
      <c r="BX535" s="643"/>
      <c r="BY535" s="198">
        <v>2.2617906434570725</v>
      </c>
      <c r="CA535" s="617"/>
      <c r="CB535" s="617"/>
      <c r="CC535" s="643"/>
      <c r="CD535" s="198">
        <v>0.13543656547647154</v>
      </c>
      <c r="CE535" s="247"/>
      <c r="CF535" s="247"/>
      <c r="CG535" s="818"/>
      <c r="CH535" s="781">
        <f t="shared" si="373"/>
        <v>0.93528808578809619</v>
      </c>
      <c r="CI535" s="198">
        <v>3.3443159160557046</v>
      </c>
      <c r="CJ535" s="247"/>
      <c r="CK535" s="247"/>
      <c r="CL535" s="643" t="s">
        <v>602</v>
      </c>
      <c r="CM535" s="198">
        <v>0.20379425113464447</v>
      </c>
      <c r="CN535" s="247"/>
      <c r="CO535" s="247"/>
      <c r="CP535" s="818" t="s">
        <v>602</v>
      </c>
      <c r="CQ535" s="154">
        <f t="shared" si="375"/>
        <v>1.3829303080931987</v>
      </c>
      <c r="CR535" s="87">
        <f t="shared" si="376"/>
        <v>1.4016721888629557</v>
      </c>
      <c r="CS535" s="141"/>
    </row>
    <row r="536" spans="1:97" x14ac:dyDescent="0.25">
      <c r="A536" s="906" t="s">
        <v>2602</v>
      </c>
      <c r="B536" s="66" t="s">
        <v>1297</v>
      </c>
      <c r="C536" s="219" t="s">
        <v>599</v>
      </c>
      <c r="D536" s="219">
        <v>7</v>
      </c>
      <c r="E536" s="471" t="s">
        <v>1864</v>
      </c>
      <c r="F536" s="472"/>
      <c r="G536" s="419">
        <v>11452500</v>
      </c>
      <c r="H536" s="419" t="s">
        <v>2029</v>
      </c>
      <c r="I536" s="419"/>
      <c r="J536" s="419"/>
      <c r="K536" s="926" t="s">
        <v>1773</v>
      </c>
      <c r="L536" s="413" t="s">
        <v>972</v>
      </c>
      <c r="M536" s="219"/>
      <c r="N536" s="219"/>
      <c r="O536" s="219"/>
      <c r="P536" s="332">
        <v>42829</v>
      </c>
      <c r="Q536" s="326">
        <v>0.4375</v>
      </c>
      <c r="R536" s="219" t="s">
        <v>2003</v>
      </c>
      <c r="S536" s="617" t="s">
        <v>2003</v>
      </c>
      <c r="T536" s="617">
        <v>130.1</v>
      </c>
      <c r="U536" s="617">
        <v>154.70000000000002</v>
      </c>
      <c r="V536" s="617">
        <v>24.600000000000023</v>
      </c>
      <c r="W536" s="617">
        <v>250</v>
      </c>
      <c r="X536" s="617">
        <v>98.400000000000091</v>
      </c>
      <c r="Y536" s="643"/>
      <c r="Z536" s="617" t="s">
        <v>2003</v>
      </c>
      <c r="AA536" s="617">
        <v>130.6</v>
      </c>
      <c r="AB536" s="617">
        <v>153.9</v>
      </c>
      <c r="AC536" s="617">
        <v>23.300000000000011</v>
      </c>
      <c r="AD536" s="617">
        <v>256</v>
      </c>
      <c r="AE536" s="617">
        <v>91.015625000000043</v>
      </c>
      <c r="AF536" s="643"/>
      <c r="AG536" s="617" t="s">
        <v>2003</v>
      </c>
      <c r="AH536" s="617">
        <v>127.5</v>
      </c>
      <c r="AI536" s="617">
        <v>149.79999999999998</v>
      </c>
      <c r="AJ536" s="617">
        <v>22.299999999999983</v>
      </c>
      <c r="AK536" s="617">
        <v>240</v>
      </c>
      <c r="AL536" s="617">
        <v>92.9166666666666</v>
      </c>
      <c r="AM536" s="643"/>
      <c r="AN536" s="617">
        <v>94.110763888888911</v>
      </c>
      <c r="AO536" s="617">
        <v>3.8342730298253027</v>
      </c>
      <c r="AP536" s="617">
        <v>4.0742130563855641</v>
      </c>
      <c r="AQ536" s="535">
        <v>3</v>
      </c>
      <c r="AR536" s="643"/>
      <c r="AS536" s="9"/>
      <c r="AT536" s="86" t="s">
        <v>191</v>
      </c>
      <c r="AU536" s="86" t="s">
        <v>191</v>
      </c>
      <c r="AV536" s="86" t="s">
        <v>191</v>
      </c>
      <c r="AW536" s="161"/>
      <c r="AX536" s="643"/>
      <c r="AY536" s="86" t="s">
        <v>191</v>
      </c>
      <c r="AZ536" s="86" t="s">
        <v>191</v>
      </c>
      <c r="BA536" s="86" t="s">
        <v>191</v>
      </c>
      <c r="BB536" s="161" t="str">
        <f t="shared" si="374"/>
        <v xml:space="preserve">  </v>
      </c>
      <c r="BC536" s="643"/>
      <c r="BD536" s="801" t="s">
        <v>191</v>
      </c>
      <c r="BE536" s="247" t="s">
        <v>2003</v>
      </c>
      <c r="BF536" s="198">
        <v>1.6273776564719844</v>
      </c>
      <c r="BG536" s="617"/>
      <c r="BH536" s="617"/>
      <c r="BI536" s="643"/>
      <c r="BJ536" s="247" t="s">
        <v>2003</v>
      </c>
      <c r="BK536" s="612">
        <v>4.6653282954157924E-2</v>
      </c>
      <c r="BL536" s="247"/>
      <c r="BM536" s="247"/>
      <c r="BN536" s="818"/>
      <c r="BO536" s="942"/>
      <c r="BP536" s="825">
        <f t="shared" si="377"/>
        <v>2.866776667887788</v>
      </c>
      <c r="BQ536" s="154">
        <v>948.13803740211745</v>
      </c>
      <c r="BR536" s="614"/>
      <c r="BS536" s="615"/>
      <c r="BT536" s="818"/>
      <c r="BU536" s="154">
        <v>93.29678288036844</v>
      </c>
      <c r="BV536" s="247"/>
      <c r="BW536" s="247"/>
      <c r="BX536" s="643"/>
      <c r="BY536" s="198">
        <v>2.2810336491286693</v>
      </c>
      <c r="CA536" s="617"/>
      <c r="CB536" s="617"/>
      <c r="CC536" s="643"/>
      <c r="CD536" s="198">
        <v>0.2076097032214767</v>
      </c>
      <c r="CE536" s="247"/>
      <c r="CF536" s="247"/>
      <c r="CG536" s="818"/>
      <c r="CH536" s="781">
        <f t="shared" si="373"/>
        <v>0.24058033315261393</v>
      </c>
      <c r="CI536" s="198">
        <v>5.0746972585361254</v>
      </c>
      <c r="CJ536" s="247"/>
      <c r="CK536" s="247"/>
      <c r="CL536" s="643" t="s">
        <v>602</v>
      </c>
      <c r="CM536" s="198">
        <v>0.47152395360564803</v>
      </c>
      <c r="CN536" s="247"/>
      <c r="CO536" s="247"/>
      <c r="CP536" s="818" t="s">
        <v>602</v>
      </c>
      <c r="CQ536" s="154">
        <f t="shared" si="375"/>
        <v>0.53522768398161857</v>
      </c>
      <c r="CR536" s="87">
        <f t="shared" si="376"/>
        <v>0.50540215755378026</v>
      </c>
      <c r="CS536" s="141"/>
    </row>
    <row r="537" spans="1:97" x14ac:dyDescent="0.25">
      <c r="A537" s="906" t="s">
        <v>2603</v>
      </c>
      <c r="B537" s="66" t="s">
        <v>1298</v>
      </c>
      <c r="C537" s="219" t="s">
        <v>599</v>
      </c>
      <c r="D537" s="219">
        <v>7</v>
      </c>
      <c r="E537" s="471" t="s">
        <v>1864</v>
      </c>
      <c r="F537" s="472"/>
      <c r="G537" s="419">
        <v>11452500</v>
      </c>
      <c r="H537" s="419" t="s">
        <v>2030</v>
      </c>
      <c r="I537" s="419"/>
      <c r="J537" s="419"/>
      <c r="K537" s="926" t="s">
        <v>1773</v>
      </c>
      <c r="L537" s="413" t="s">
        <v>972</v>
      </c>
      <c r="M537" s="219"/>
      <c r="N537" s="219"/>
      <c r="O537" s="310" t="s">
        <v>45</v>
      </c>
      <c r="P537" s="332">
        <v>42829</v>
      </c>
      <c r="Q537" s="326">
        <v>0.4381944444444445</v>
      </c>
      <c r="R537" s="219" t="s">
        <v>2004</v>
      </c>
      <c r="S537" s="617" t="s">
        <v>2004</v>
      </c>
      <c r="T537" s="617">
        <v>127.2</v>
      </c>
      <c r="U537" s="617">
        <v>151.19999999999999</v>
      </c>
      <c r="V537" s="617">
        <v>23.999999999999986</v>
      </c>
      <c r="W537" s="617">
        <v>252</v>
      </c>
      <c r="X537" s="617">
        <v>95.238095238095184</v>
      </c>
      <c r="Y537" s="643"/>
      <c r="Z537" s="617" t="s">
        <v>2004</v>
      </c>
      <c r="AA537" s="617">
        <v>130.19999999999999</v>
      </c>
      <c r="AB537" s="617">
        <v>153.79999999999998</v>
      </c>
      <c r="AC537" s="617">
        <v>23.599999999999994</v>
      </c>
      <c r="AD537" s="617">
        <v>244</v>
      </c>
      <c r="AE537" s="617">
        <v>96.72131147540982</v>
      </c>
      <c r="AF537" s="643"/>
      <c r="AG537" s="617" t="s">
        <v>2004</v>
      </c>
      <c r="AH537" s="617">
        <v>128.1</v>
      </c>
      <c r="AI537" s="617">
        <v>150.10000000000002</v>
      </c>
      <c r="AJ537" s="617">
        <v>22.000000000000028</v>
      </c>
      <c r="AK537" s="617">
        <v>242</v>
      </c>
      <c r="AL537" s="617">
        <v>90.909090909091034</v>
      </c>
      <c r="AM537" s="643"/>
      <c r="AN537" s="617">
        <v>94.289499207532018</v>
      </c>
      <c r="AO537" s="617">
        <v>3.0199921853847438</v>
      </c>
      <c r="AP537" s="617">
        <v>3.2028934406976903</v>
      </c>
      <c r="AQ537" s="535">
        <v>3</v>
      </c>
      <c r="AR537" s="643"/>
      <c r="AS537" s="9"/>
      <c r="AT537" s="86" t="s">
        <v>191</v>
      </c>
      <c r="AU537" s="86" t="s">
        <v>191</v>
      </c>
      <c r="AV537" s="86" t="s">
        <v>191</v>
      </c>
      <c r="AW537" s="161"/>
      <c r="AX537" s="643"/>
      <c r="AY537" s="86" t="s">
        <v>191</v>
      </c>
      <c r="AZ537" s="86" t="s">
        <v>191</v>
      </c>
      <c r="BA537" s="86" t="s">
        <v>191</v>
      </c>
      <c r="BB537" s="161" t="str">
        <f t="shared" si="374"/>
        <v xml:space="preserve">  </v>
      </c>
      <c r="BC537" s="643"/>
      <c r="BD537" s="801" t="s">
        <v>191</v>
      </c>
      <c r="BE537" s="247" t="s">
        <v>2004</v>
      </c>
      <c r="BF537" s="198">
        <v>1.4958172551210844</v>
      </c>
      <c r="BG537" s="617"/>
      <c r="BH537" s="617"/>
      <c r="BI537" s="643"/>
      <c r="BJ537" s="247" t="s">
        <v>2004</v>
      </c>
      <c r="BK537" s="612">
        <v>5.2962843507826055E-2</v>
      </c>
      <c r="BL537" s="247"/>
      <c r="BM537" s="247"/>
      <c r="BN537" s="818"/>
      <c r="BO537" s="942"/>
      <c r="BP537" s="825">
        <f t="shared" si="377"/>
        <v>3.5407295461061374</v>
      </c>
      <c r="BQ537" s="154">
        <v>366.7819494166215</v>
      </c>
      <c r="BR537" s="614"/>
      <c r="BS537" s="615"/>
      <c r="BT537" s="818"/>
      <c r="BU537" s="154">
        <v>34.931614230154409</v>
      </c>
      <c r="BV537" s="247"/>
      <c r="BW537" s="247"/>
      <c r="BX537" s="643"/>
      <c r="BY537" s="198">
        <v>2.0251404515591576</v>
      </c>
      <c r="CA537" s="617"/>
      <c r="CB537" s="617"/>
      <c r="CC537" s="643"/>
      <c r="CD537" s="198">
        <v>0.19587424039670548</v>
      </c>
      <c r="CE537" s="247"/>
      <c r="CF537" s="247"/>
      <c r="CG537" s="818"/>
      <c r="CH537" s="781">
        <f t="shared" si="373"/>
        <v>0.55213743609253629</v>
      </c>
      <c r="CI537" s="198">
        <v>5.2310823820657335</v>
      </c>
      <c r="CJ537" s="247"/>
      <c r="CK537" s="247"/>
      <c r="CL537" s="643" t="s">
        <v>602</v>
      </c>
      <c r="CM537" s="198">
        <v>0.47555294382415825</v>
      </c>
      <c r="CN537" s="247"/>
      <c r="CO537" s="247"/>
      <c r="CP537" s="818" t="s">
        <v>602</v>
      </c>
      <c r="CQ537" s="154">
        <f t="shared" si="375"/>
        <v>1.426210420219953</v>
      </c>
      <c r="CR537" s="87">
        <f t="shared" si="376"/>
        <v>1.3613826738463215</v>
      </c>
      <c r="CS537" s="141"/>
    </row>
    <row r="538" spans="1:97" ht="30" x14ac:dyDescent="0.25">
      <c r="A538" s="906" t="s">
        <v>2604</v>
      </c>
      <c r="B538" s="66" t="s">
        <v>1299</v>
      </c>
      <c r="C538" s="219" t="s">
        <v>599</v>
      </c>
      <c r="D538" s="219">
        <v>9</v>
      </c>
      <c r="E538" s="471" t="s">
        <v>1864</v>
      </c>
      <c r="F538" s="472"/>
      <c r="G538" s="419">
        <v>11452600</v>
      </c>
      <c r="H538" s="419" t="s">
        <v>2031</v>
      </c>
      <c r="I538" s="419"/>
      <c r="J538" s="419"/>
      <c r="K538" s="926" t="s">
        <v>1693</v>
      </c>
      <c r="L538" s="413" t="s">
        <v>1694</v>
      </c>
      <c r="M538" s="219"/>
      <c r="N538" s="219"/>
      <c r="O538" s="219"/>
      <c r="P538" s="332">
        <v>42829</v>
      </c>
      <c r="Q538" s="326">
        <v>0.56944444444444442</v>
      </c>
      <c r="R538" s="219" t="s">
        <v>2005</v>
      </c>
      <c r="S538" s="617" t="s">
        <v>2005</v>
      </c>
      <c r="T538" s="617">
        <v>129.69999999999999</v>
      </c>
      <c r="U538" s="617">
        <v>148.19999999999999</v>
      </c>
      <c r="V538" s="617">
        <v>18.5</v>
      </c>
      <c r="W538" s="617">
        <v>566</v>
      </c>
      <c r="X538" s="617">
        <v>32.685512367491171</v>
      </c>
      <c r="Y538" s="643"/>
      <c r="Z538" s="617" t="s">
        <v>2005</v>
      </c>
      <c r="AA538" s="617">
        <v>128.6</v>
      </c>
      <c r="AB538" s="617">
        <v>147</v>
      </c>
      <c r="AC538" s="617">
        <v>18.400000000000006</v>
      </c>
      <c r="AD538" s="617">
        <v>564</v>
      </c>
      <c r="AE538" s="617">
        <v>32.624113475177317</v>
      </c>
      <c r="AF538" s="643"/>
      <c r="AG538" s="617" t="s">
        <v>2005</v>
      </c>
      <c r="AH538" s="617">
        <v>126.6</v>
      </c>
      <c r="AI538" s="617">
        <v>145.5</v>
      </c>
      <c r="AJ538" s="617">
        <v>18.900000000000006</v>
      </c>
      <c r="AK538" s="617">
        <v>564</v>
      </c>
      <c r="AL538" s="617">
        <v>33.510638297872354</v>
      </c>
      <c r="AM538" s="643"/>
      <c r="AN538" s="617">
        <v>32.940088046846945</v>
      </c>
      <c r="AO538" s="617">
        <v>0.49506378144963115</v>
      </c>
      <c r="AP538" s="617">
        <v>1.502921852381081</v>
      </c>
      <c r="AQ538" s="535">
        <v>3</v>
      </c>
      <c r="AR538" s="643"/>
      <c r="AS538" s="9"/>
      <c r="AT538" s="86" t="s">
        <v>191</v>
      </c>
      <c r="AU538" s="86" t="s">
        <v>191</v>
      </c>
      <c r="AV538" s="86" t="s">
        <v>191</v>
      </c>
      <c r="AW538" s="161"/>
      <c r="AX538" s="643"/>
      <c r="AY538" s="86" t="s">
        <v>191</v>
      </c>
      <c r="AZ538" s="86" t="s">
        <v>191</v>
      </c>
      <c r="BA538" s="86" t="s">
        <v>191</v>
      </c>
      <c r="BB538" s="161" t="str">
        <f t="shared" si="374"/>
        <v xml:space="preserve">  </v>
      </c>
      <c r="BC538" s="643"/>
      <c r="BD538" s="801" t="s">
        <v>191</v>
      </c>
      <c r="BE538" s="247" t="s">
        <v>2005</v>
      </c>
      <c r="BF538" s="198">
        <v>1.4508063339436759</v>
      </c>
      <c r="BG538" s="617"/>
      <c r="BH538" s="617"/>
      <c r="BI538" s="643"/>
      <c r="BJ538" s="247" t="s">
        <v>2005</v>
      </c>
      <c r="BK538" s="612">
        <v>5.2337934048013443E-2</v>
      </c>
      <c r="BL538" s="247"/>
      <c r="BM538" s="247"/>
      <c r="BN538" s="818"/>
      <c r="BO538" s="942"/>
      <c r="BP538" s="825">
        <f t="shared" si="377"/>
        <v>3.6075065860613575</v>
      </c>
      <c r="BQ538" s="154">
        <v>310.23794666270948</v>
      </c>
      <c r="BR538" s="614"/>
      <c r="BS538" s="615"/>
      <c r="BT538" s="818"/>
      <c r="BU538" s="154">
        <v>10.140286242509054</v>
      </c>
      <c r="BV538" s="247"/>
      <c r="BW538" s="247"/>
      <c r="BX538" s="643"/>
      <c r="BY538" s="198">
        <v>4.1785270375743293</v>
      </c>
      <c r="CA538" s="617"/>
      <c r="CB538" s="617"/>
      <c r="CC538" s="643"/>
      <c r="CD538" s="198">
        <v>0.1363207402329214</v>
      </c>
      <c r="CE538" s="247"/>
      <c r="CF538" s="247"/>
      <c r="CG538" s="818"/>
      <c r="CH538" s="781">
        <f t="shared" si="373"/>
        <v>1.3468781245245995</v>
      </c>
      <c r="CI538" s="198">
        <v>5.1757270129433497</v>
      </c>
      <c r="CJ538" s="247"/>
      <c r="CK538" s="247"/>
      <c r="CL538" s="643" t="s">
        <v>602</v>
      </c>
      <c r="CM538" s="198">
        <v>0.17344191585927191</v>
      </c>
      <c r="CN538" s="247"/>
      <c r="CO538" s="247"/>
      <c r="CP538" s="818" t="s">
        <v>602</v>
      </c>
      <c r="CQ538" s="154">
        <f t="shared" si="375"/>
        <v>1.6683088154172181</v>
      </c>
      <c r="CR538" s="87">
        <f t="shared" si="376"/>
        <v>1.7104242593486834</v>
      </c>
      <c r="CS538" s="141"/>
    </row>
    <row r="539" spans="1:97" ht="30" x14ac:dyDescent="0.25">
      <c r="A539" s="906" t="s">
        <v>2605</v>
      </c>
      <c r="B539" s="66" t="s">
        <v>1300</v>
      </c>
      <c r="C539" s="219" t="s">
        <v>599</v>
      </c>
      <c r="D539" s="219">
        <v>9</v>
      </c>
      <c r="E539" s="471" t="s">
        <v>1864</v>
      </c>
      <c r="F539" s="472"/>
      <c r="G539" s="419">
        <v>11452800</v>
      </c>
      <c r="H539" s="419" t="s">
        <v>2032</v>
      </c>
      <c r="I539" s="419"/>
      <c r="J539" s="419"/>
      <c r="K539" s="926" t="s">
        <v>1690</v>
      </c>
      <c r="L539" s="413" t="s">
        <v>1696</v>
      </c>
      <c r="M539" s="219"/>
      <c r="N539" s="219"/>
      <c r="O539" s="219"/>
      <c r="P539" s="332">
        <v>42829</v>
      </c>
      <c r="Q539" s="326">
        <v>0.61111111111111105</v>
      </c>
      <c r="R539" s="219" t="s">
        <v>2006</v>
      </c>
      <c r="S539" s="617" t="s">
        <v>2006</v>
      </c>
      <c r="T539" s="617">
        <v>129.30000000000001</v>
      </c>
      <c r="U539" s="617">
        <v>153.19999999999999</v>
      </c>
      <c r="V539" s="617">
        <v>23.899999999999977</v>
      </c>
      <c r="W539" s="617">
        <v>390</v>
      </c>
      <c r="X539" s="617">
        <v>61.282051282051221</v>
      </c>
      <c r="Y539" s="643"/>
      <c r="Z539" s="617" t="s">
        <v>2006</v>
      </c>
      <c r="AA539" s="617">
        <v>128.69999999999999</v>
      </c>
      <c r="AB539" s="617">
        <v>150.60000000000002</v>
      </c>
      <c r="AC539" s="617">
        <v>21.900000000000034</v>
      </c>
      <c r="AD539" s="617">
        <v>376</v>
      </c>
      <c r="AE539" s="617">
        <v>58.244680851063919</v>
      </c>
      <c r="AF539" s="643"/>
      <c r="AG539" s="617" t="s">
        <v>2006</v>
      </c>
      <c r="AH539" s="617">
        <v>127.5</v>
      </c>
      <c r="AI539" s="617">
        <v>152.4</v>
      </c>
      <c r="AJ539" s="617">
        <v>24.900000000000006</v>
      </c>
      <c r="AK539" s="617">
        <v>412</v>
      </c>
      <c r="AL539" s="617">
        <v>60.436893203883514</v>
      </c>
      <c r="AM539" s="643"/>
      <c r="AN539" s="617">
        <v>59.98787511233288</v>
      </c>
      <c r="AO539" s="617">
        <v>1.5676790866321539</v>
      </c>
      <c r="AP539" s="617">
        <v>2.6133265825744436</v>
      </c>
      <c r="AQ539" s="535">
        <v>3</v>
      </c>
      <c r="AR539" s="643"/>
      <c r="AS539" s="9"/>
      <c r="AT539" s="86" t="s">
        <v>191</v>
      </c>
      <c r="AU539" s="86" t="s">
        <v>191</v>
      </c>
      <c r="AV539" s="86" t="s">
        <v>191</v>
      </c>
      <c r="AW539" s="161"/>
      <c r="AX539" s="643"/>
      <c r="AY539" s="86" t="s">
        <v>191</v>
      </c>
      <c r="AZ539" s="86" t="s">
        <v>191</v>
      </c>
      <c r="BA539" s="86" t="s">
        <v>191</v>
      </c>
      <c r="BB539" s="161" t="str">
        <f t="shared" si="374"/>
        <v xml:space="preserve">  </v>
      </c>
      <c r="BC539" s="643"/>
      <c r="BD539" s="801" t="s">
        <v>191</v>
      </c>
      <c r="BE539" s="247" t="s">
        <v>2006</v>
      </c>
      <c r="BF539" s="198">
        <v>1.8771457062484411</v>
      </c>
      <c r="BG539" s="617"/>
      <c r="BH539" s="617"/>
      <c r="BI539" s="643"/>
      <c r="BJ539" s="247" t="s">
        <v>2006</v>
      </c>
      <c r="BK539" s="612">
        <v>0.15953017621774612</v>
      </c>
      <c r="BL539" s="247"/>
      <c r="BM539" s="247"/>
      <c r="BN539" s="818"/>
      <c r="BO539" s="942"/>
      <c r="BP539" s="825">
        <f t="shared" si="377"/>
        <v>8.4985505220356217</v>
      </c>
      <c r="BQ539" s="154">
        <v>306.36888958096517</v>
      </c>
      <c r="BR539" s="614"/>
      <c r="BS539" s="615"/>
      <c r="BT539" s="818"/>
      <c r="BU539" s="154">
        <v>18.774914002525797</v>
      </c>
      <c r="BV539" s="247"/>
      <c r="BW539" s="247"/>
      <c r="BX539" s="643"/>
      <c r="BY539" s="198">
        <v>8.6709820882811393</v>
      </c>
      <c r="CA539" s="617"/>
      <c r="CB539" s="617"/>
      <c r="CC539" s="643"/>
      <c r="CD539" s="198">
        <v>0.5050385843972266</v>
      </c>
      <c r="CE539" s="247"/>
      <c r="CF539" s="247"/>
      <c r="CG539" s="818"/>
      <c r="CH539" s="781">
        <f t="shared" si="373"/>
        <v>2.8302423591836758</v>
      </c>
      <c r="CI539" s="198">
        <v>2.6960732491235739</v>
      </c>
      <c r="CJ539" s="247"/>
      <c r="CK539" s="247"/>
      <c r="CL539" s="643" t="s">
        <v>602</v>
      </c>
      <c r="CM539" s="198">
        <v>0.16294229102712868</v>
      </c>
      <c r="CN539" s="247"/>
      <c r="CO539" s="247"/>
      <c r="CP539" s="818" t="s">
        <v>602</v>
      </c>
      <c r="CQ539" s="154">
        <f t="shared" si="375"/>
        <v>0.88000881969808264</v>
      </c>
      <c r="CR539" s="87">
        <f t="shared" si="376"/>
        <v>0.86787236950969782</v>
      </c>
      <c r="CS539" s="141"/>
    </row>
    <row r="540" spans="1:97" ht="30" x14ac:dyDescent="0.25">
      <c r="A540" s="906" t="s">
        <v>2606</v>
      </c>
      <c r="B540" s="66" t="s">
        <v>1301</v>
      </c>
      <c r="C540" s="219" t="s">
        <v>599</v>
      </c>
      <c r="D540" s="219">
        <v>9</v>
      </c>
      <c r="E540" s="471" t="s">
        <v>1864</v>
      </c>
      <c r="F540" s="472"/>
      <c r="G540" s="419">
        <v>384115121402501</v>
      </c>
      <c r="H540" s="419" t="s">
        <v>2033</v>
      </c>
      <c r="I540" s="419"/>
      <c r="J540" s="419"/>
      <c r="K540" s="926" t="s">
        <v>1690</v>
      </c>
      <c r="L540" s="413" t="s">
        <v>1716</v>
      </c>
      <c r="M540" s="219"/>
      <c r="N540" s="219"/>
      <c r="O540" s="219"/>
      <c r="P540" s="332">
        <v>42829</v>
      </c>
      <c r="Q540" s="326">
        <v>0.63888888888888895</v>
      </c>
      <c r="R540" s="219" t="s">
        <v>2007</v>
      </c>
      <c r="S540" s="617" t="s">
        <v>2007</v>
      </c>
      <c r="T540" s="617">
        <v>129.5</v>
      </c>
      <c r="U540" s="617">
        <v>139.6</v>
      </c>
      <c r="V540" s="617">
        <v>10.099999999999994</v>
      </c>
      <c r="W540" s="617">
        <v>696</v>
      </c>
      <c r="X540" s="617">
        <v>14.511494252873556</v>
      </c>
      <c r="Y540" s="643"/>
      <c r="Z540" s="617" t="s">
        <v>2007</v>
      </c>
      <c r="AA540" s="617">
        <v>129.80000000000001</v>
      </c>
      <c r="AB540" s="617">
        <v>139.5</v>
      </c>
      <c r="AC540" s="617">
        <v>9.6999999999999886</v>
      </c>
      <c r="AD540" s="617">
        <v>688</v>
      </c>
      <c r="AE540" s="617">
        <v>14.09883720930231</v>
      </c>
      <c r="AF540" s="643"/>
      <c r="AG540" s="617" t="s">
        <v>2007</v>
      </c>
      <c r="AH540" s="617">
        <v>127.7</v>
      </c>
      <c r="AI540" s="617">
        <v>135.19999999999999</v>
      </c>
      <c r="AJ540" s="617">
        <v>7.4999999999999858</v>
      </c>
      <c r="AK540" s="617">
        <v>508</v>
      </c>
      <c r="AL540" s="617">
        <v>14.763779527559027</v>
      </c>
      <c r="AM540" s="643"/>
      <c r="AN540" s="617">
        <v>14.458036996578295</v>
      </c>
      <c r="AO540" s="617">
        <v>0.33567890958491409</v>
      </c>
      <c r="AP540" s="617">
        <v>2.3217460964054619</v>
      </c>
      <c r="AQ540" s="535">
        <v>3</v>
      </c>
      <c r="AR540" s="643"/>
      <c r="AS540" s="9"/>
      <c r="AT540" s="86" t="s">
        <v>191</v>
      </c>
      <c r="AU540" s="86" t="s">
        <v>191</v>
      </c>
      <c r="AV540" s="86" t="s">
        <v>191</v>
      </c>
      <c r="AW540" s="161"/>
      <c r="AX540" s="643"/>
      <c r="AY540" s="86" t="s">
        <v>191</v>
      </c>
      <c r="AZ540" s="86" t="s">
        <v>191</v>
      </c>
      <c r="BA540" s="86" t="s">
        <v>191</v>
      </c>
      <c r="BB540" s="161" t="str">
        <f t="shared" si="374"/>
        <v xml:space="preserve">  </v>
      </c>
      <c r="BC540" s="643"/>
      <c r="BD540" s="801" t="s">
        <v>191</v>
      </c>
      <c r="BE540" s="247" t="s">
        <v>2007</v>
      </c>
      <c r="BF540" s="198">
        <v>1.8713825728779641</v>
      </c>
      <c r="BG540" s="617">
        <v>2.3033574092583775E-2</v>
      </c>
      <c r="BH540" s="617"/>
      <c r="BI540" s="643"/>
      <c r="BJ540" s="247" t="s">
        <v>2007</v>
      </c>
      <c r="BK540" s="612">
        <v>0.17139560268483905</v>
      </c>
      <c r="BL540" s="247"/>
      <c r="BM540" s="247"/>
      <c r="BN540" s="818"/>
      <c r="BO540" s="942"/>
      <c r="BP540" s="825">
        <f t="shared" si="377"/>
        <v>9.158768771756435</v>
      </c>
      <c r="BQ540" s="154">
        <v>265.19953604612897</v>
      </c>
      <c r="BR540" s="614"/>
      <c r="BS540" s="615"/>
      <c r="BT540" s="818"/>
      <c r="BU540" s="154">
        <v>3.8484415431981338</v>
      </c>
      <c r="BV540" s="247"/>
      <c r="BW540" s="247"/>
      <c r="BX540" s="643"/>
      <c r="BY540" s="198">
        <v>26.011704715288968</v>
      </c>
      <c r="CA540" s="617"/>
      <c r="CB540" s="617"/>
      <c r="CC540" s="643"/>
      <c r="CD540" s="198">
        <v>0.36673479031730133</v>
      </c>
      <c r="CE540" s="247"/>
      <c r="CF540" s="247"/>
      <c r="CG540" s="818"/>
      <c r="CH540" s="781">
        <f t="shared" si="373"/>
        <v>9.8083522705576964</v>
      </c>
      <c r="CI540" s="198">
        <v>5.8820615229450439</v>
      </c>
      <c r="CJ540" s="247"/>
      <c r="CK540" s="247"/>
      <c r="CL540" s="643" t="s">
        <v>1983</v>
      </c>
      <c r="CM540" s="198">
        <v>8.6841459492298712E-2</v>
      </c>
      <c r="CN540" s="247"/>
      <c r="CO540" s="247"/>
      <c r="CP540" s="818" t="s">
        <v>1983</v>
      </c>
      <c r="CQ540" s="154">
        <f t="shared" si="375"/>
        <v>2.2179757968814529</v>
      </c>
      <c r="CR540" s="87">
        <f t="shared" si="376"/>
        <v>2.2565357565528115</v>
      </c>
      <c r="CS540" s="141"/>
    </row>
    <row r="541" spans="1:97" x14ac:dyDescent="0.25">
      <c r="A541" s="906" t="s">
        <v>2607</v>
      </c>
      <c r="B541" s="66" t="s">
        <v>1302</v>
      </c>
      <c r="C541" s="219" t="s">
        <v>599</v>
      </c>
      <c r="D541" s="219">
        <v>9</v>
      </c>
      <c r="E541" s="471" t="s">
        <v>1864</v>
      </c>
      <c r="F541" s="472"/>
      <c r="G541" s="419">
        <v>11452900</v>
      </c>
      <c r="H541" s="419" t="s">
        <v>2034</v>
      </c>
      <c r="I541" s="419"/>
      <c r="J541" s="419"/>
      <c r="K541" s="926" t="s">
        <v>1120</v>
      </c>
      <c r="L541" s="413" t="s">
        <v>746</v>
      </c>
      <c r="M541" s="219"/>
      <c r="N541" s="219"/>
      <c r="O541" s="219"/>
      <c r="P541" s="332">
        <v>42829</v>
      </c>
      <c r="Q541" s="326">
        <v>0.65972222222222221</v>
      </c>
      <c r="R541" s="219" t="s">
        <v>2008</v>
      </c>
      <c r="S541" s="617" t="s">
        <v>2008</v>
      </c>
      <c r="T541" s="617">
        <v>125.7</v>
      </c>
      <c r="U541" s="617">
        <v>141.19999999999999</v>
      </c>
      <c r="V541" s="617">
        <v>15.499999999999986</v>
      </c>
      <c r="W541" s="617">
        <v>698</v>
      </c>
      <c r="X541" s="617">
        <v>22.206303724928347</v>
      </c>
      <c r="Y541" s="643"/>
      <c r="Z541" s="617" t="s">
        <v>2008</v>
      </c>
      <c r="AA541" s="617">
        <v>127.5</v>
      </c>
      <c r="AB541" s="617">
        <v>144</v>
      </c>
      <c r="AC541" s="617">
        <v>16.5</v>
      </c>
      <c r="AD541" s="617">
        <v>768</v>
      </c>
      <c r="AE541" s="617">
        <v>21.484375</v>
      </c>
      <c r="AF541" s="643"/>
      <c r="AG541" s="617" t="s">
        <v>2008</v>
      </c>
      <c r="AH541" s="617">
        <v>126.1</v>
      </c>
      <c r="AI541" s="617">
        <v>146.30000000000001</v>
      </c>
      <c r="AJ541" s="617">
        <v>20.200000000000017</v>
      </c>
      <c r="AK541" s="617">
        <v>910</v>
      </c>
      <c r="AL541" s="617">
        <v>22.197802197802215</v>
      </c>
      <c r="AM541" s="643"/>
      <c r="AN541" s="617">
        <v>21.962826974243523</v>
      </c>
      <c r="AO541" s="617">
        <v>0.41437336754913551</v>
      </c>
      <c r="AP541" s="617">
        <v>1.8867032374069324</v>
      </c>
      <c r="AQ541" s="535">
        <v>3</v>
      </c>
      <c r="AR541" s="643"/>
      <c r="AS541" s="9"/>
      <c r="AT541" s="86" t="s">
        <v>191</v>
      </c>
      <c r="AU541" s="86" t="s">
        <v>191</v>
      </c>
      <c r="AV541" s="86" t="s">
        <v>191</v>
      </c>
      <c r="AW541" s="161"/>
      <c r="AX541" s="643"/>
      <c r="AY541" s="86" t="s">
        <v>191</v>
      </c>
      <c r="AZ541" s="86" t="s">
        <v>191</v>
      </c>
      <c r="BA541" s="86" t="s">
        <v>191</v>
      </c>
      <c r="BB541" s="161" t="str">
        <f t="shared" si="374"/>
        <v xml:space="preserve">  </v>
      </c>
      <c r="BC541" s="643"/>
      <c r="BD541" s="801" t="s">
        <v>191</v>
      </c>
      <c r="BE541" s="247" t="s">
        <v>2008</v>
      </c>
      <c r="BF541" s="198">
        <v>1.744377041919889</v>
      </c>
      <c r="BG541" s="617"/>
      <c r="BH541" s="617"/>
      <c r="BI541" s="643"/>
      <c r="BJ541" s="247" t="s">
        <v>2008</v>
      </c>
      <c r="BK541" s="612">
        <v>0.12330226791204173</v>
      </c>
      <c r="BL541" s="247"/>
      <c r="BM541" s="247"/>
      <c r="BN541" s="818"/>
      <c r="BO541" s="942"/>
      <c r="BP541" s="825">
        <f t="shared" si="377"/>
        <v>7.0685559915609364</v>
      </c>
      <c r="BQ541" s="154">
        <v>296.36407959600598</v>
      </c>
      <c r="BR541" s="614"/>
      <c r="BS541" s="615"/>
      <c r="BT541" s="818"/>
      <c r="BU541" s="154">
        <v>6.5811507646677487</v>
      </c>
      <c r="BV541" s="247"/>
      <c r="BW541" s="247"/>
      <c r="BX541" s="643"/>
      <c r="BY541" s="198">
        <v>12.797196445044642</v>
      </c>
      <c r="CA541" s="617"/>
      <c r="CB541" s="617"/>
      <c r="CC541" s="643"/>
      <c r="CD541" s="198">
        <v>0.27493976737400577</v>
      </c>
      <c r="CE541" s="247"/>
      <c r="CF541" s="247"/>
      <c r="CG541" s="818"/>
      <c r="CH541" s="781">
        <f t="shared" si="373"/>
        <v>4.3180659621400039</v>
      </c>
      <c r="CI541" s="198">
        <v>3.8930992645406719</v>
      </c>
      <c r="CJ541" s="247"/>
      <c r="CK541" s="247"/>
      <c r="CL541" s="643" t="s">
        <v>602</v>
      </c>
      <c r="CM541" s="198">
        <v>8.6418247410683116E-2</v>
      </c>
      <c r="CN541" s="247"/>
      <c r="CO541" s="247"/>
      <c r="CP541" s="818" t="s">
        <v>602</v>
      </c>
      <c r="CQ541" s="154">
        <f t="shared" si="375"/>
        <v>1.3136204866148489</v>
      </c>
      <c r="CR541" s="87">
        <f t="shared" si="376"/>
        <v>1.3131175762548568</v>
      </c>
      <c r="CS541" s="141"/>
    </row>
    <row r="542" spans="1:97" x14ac:dyDescent="0.25">
      <c r="A542" s="906" t="s">
        <v>2608</v>
      </c>
      <c r="B542" s="66" t="s">
        <v>1303</v>
      </c>
      <c r="C542" s="219" t="s">
        <v>599</v>
      </c>
      <c r="D542" s="219">
        <v>9</v>
      </c>
      <c r="E542" s="471" t="s">
        <v>1864</v>
      </c>
      <c r="F542" s="472"/>
      <c r="G542" s="419">
        <v>11452500</v>
      </c>
      <c r="H542" s="419" t="s">
        <v>2035</v>
      </c>
      <c r="I542" s="419"/>
      <c r="J542" s="419"/>
      <c r="K542" s="926" t="s">
        <v>1773</v>
      </c>
      <c r="L542" s="413" t="s">
        <v>972</v>
      </c>
      <c r="M542" s="219"/>
      <c r="N542" s="219"/>
      <c r="O542" s="219"/>
      <c r="P542" s="332">
        <v>42851</v>
      </c>
      <c r="Q542" s="326">
        <v>0.4375</v>
      </c>
      <c r="R542" s="219" t="s">
        <v>2009</v>
      </c>
      <c r="S542" s="617" t="s">
        <v>2009</v>
      </c>
      <c r="T542" s="617">
        <v>127</v>
      </c>
      <c r="U542" s="617">
        <v>224.89999999999998</v>
      </c>
      <c r="V542" s="617">
        <v>97.899999999999977</v>
      </c>
      <c r="W542" s="617">
        <v>714</v>
      </c>
      <c r="X542" s="617">
        <v>137.11484593837531</v>
      </c>
      <c r="Y542" s="643"/>
      <c r="Z542" s="617" t="s">
        <v>2009</v>
      </c>
      <c r="AA542" s="617">
        <v>128.30000000000001</v>
      </c>
      <c r="AB542" s="617">
        <v>259.79999999999995</v>
      </c>
      <c r="AC542" s="617">
        <v>131.49999999999994</v>
      </c>
      <c r="AD542" s="617">
        <v>688</v>
      </c>
      <c r="AE542" s="617">
        <v>191.1337209302325</v>
      </c>
      <c r="AF542" s="643"/>
      <c r="AG542" s="617" t="s">
        <v>2009</v>
      </c>
      <c r="AH542" s="617">
        <v>127.4</v>
      </c>
      <c r="AI542" s="617">
        <v>240.1</v>
      </c>
      <c r="AJ542" s="617">
        <v>112.69999999999999</v>
      </c>
      <c r="AK542" s="617">
        <v>680</v>
      </c>
      <c r="AL542" s="617">
        <v>165.73529411764704</v>
      </c>
      <c r="AM542" s="643"/>
      <c r="AN542" s="617">
        <v>164.66128699541829</v>
      </c>
      <c r="AO542" s="617">
        <v>27.025447865306877</v>
      </c>
      <c r="AP542" s="617">
        <v>16.412751508530878</v>
      </c>
      <c r="AQ542" s="535">
        <v>3</v>
      </c>
      <c r="AR542" s="643"/>
      <c r="AS542" s="9"/>
      <c r="AT542" s="86" t="s">
        <v>191</v>
      </c>
      <c r="AU542" s="86" t="s">
        <v>191</v>
      </c>
      <c r="AV542" s="86" t="s">
        <v>191</v>
      </c>
      <c r="AW542" s="161"/>
      <c r="AX542" s="643"/>
      <c r="AY542" s="86" t="s">
        <v>191</v>
      </c>
      <c r="AZ542" s="86" t="s">
        <v>191</v>
      </c>
      <c r="BA542" s="86" t="s">
        <v>191</v>
      </c>
      <c r="BB542" s="161" t="str">
        <f t="shared" si="374"/>
        <v xml:space="preserve">  </v>
      </c>
      <c r="BC542" s="643"/>
      <c r="BD542" s="801" t="s">
        <v>191</v>
      </c>
      <c r="BE542" s="247" t="s">
        <v>2009</v>
      </c>
      <c r="BF542" s="198">
        <v>1.2312626687488191</v>
      </c>
      <c r="BG542" s="617"/>
      <c r="BH542" s="617"/>
      <c r="BI542" s="643"/>
      <c r="BJ542" s="247" t="s">
        <v>2009</v>
      </c>
      <c r="BK542" s="612">
        <v>5.4996063292036025E-2</v>
      </c>
      <c r="BL542" s="247"/>
      <c r="BM542" s="247"/>
      <c r="BN542" s="818"/>
      <c r="BO542" s="942"/>
      <c r="BP542" s="825">
        <f t="shared" si="377"/>
        <v>4.4666393847481594</v>
      </c>
      <c r="BQ542" s="154">
        <v>199.65127288037459</v>
      </c>
      <c r="BR542" s="614"/>
      <c r="BS542" s="615"/>
      <c r="BT542" s="818"/>
      <c r="BU542" s="154">
        <v>27.375153522393095</v>
      </c>
      <c r="BV542" s="247"/>
      <c r="BW542" s="247"/>
      <c r="BX542" s="643"/>
      <c r="BY542" s="198">
        <v>1.3498601402996584</v>
      </c>
      <c r="CA542" s="617"/>
      <c r="CB542" s="617"/>
      <c r="CC542" s="643"/>
      <c r="CD542" s="198">
        <v>0.25800379135087942</v>
      </c>
      <c r="CE542" s="247"/>
      <c r="CF542" s="247"/>
      <c r="CG542" s="818"/>
      <c r="CH542" s="781">
        <f t="shared" si="373"/>
        <v>0.67610895779685631</v>
      </c>
      <c r="CI542" s="198">
        <v>2.5698987981695343</v>
      </c>
      <c r="CJ542" s="247"/>
      <c r="CK542" s="247"/>
      <c r="CL542" s="643" t="s">
        <v>602</v>
      </c>
      <c r="CM542" s="198">
        <v>0.42592293316721541</v>
      </c>
      <c r="CN542" s="247"/>
      <c r="CO542" s="247"/>
      <c r="CP542" s="818" t="s">
        <v>602</v>
      </c>
      <c r="CQ542" s="154">
        <f t="shared" si="375"/>
        <v>1.287193796009177</v>
      </c>
      <c r="CR542" s="87">
        <f t="shared" si="376"/>
        <v>1.5558741353498053</v>
      </c>
      <c r="CS542" s="141"/>
    </row>
    <row r="543" spans="1:97" ht="30" x14ac:dyDescent="0.25">
      <c r="A543" s="906" t="s">
        <v>2609</v>
      </c>
      <c r="B543" s="66" t="s">
        <v>1304</v>
      </c>
      <c r="C543" s="219" t="s">
        <v>599</v>
      </c>
      <c r="D543" s="219">
        <v>9</v>
      </c>
      <c r="E543" s="471" t="s">
        <v>1864</v>
      </c>
      <c r="F543" s="472"/>
      <c r="G543" s="419">
        <v>11452600</v>
      </c>
      <c r="H543" s="419" t="s">
        <v>2036</v>
      </c>
      <c r="I543" s="419"/>
      <c r="J543" s="419"/>
      <c r="K543" s="926" t="s">
        <v>1693</v>
      </c>
      <c r="L543" s="413" t="s">
        <v>1694</v>
      </c>
      <c r="M543" s="219"/>
      <c r="N543" s="219"/>
      <c r="O543" s="219"/>
      <c r="P543" s="332">
        <v>42851</v>
      </c>
      <c r="Q543" s="326">
        <v>0.52083333333333337</v>
      </c>
      <c r="R543" s="219" t="s">
        <v>2010</v>
      </c>
      <c r="S543" s="617" t="s">
        <v>2010</v>
      </c>
      <c r="T543" s="617">
        <v>125.6</v>
      </c>
      <c r="U543" s="617">
        <v>248.79999999999998</v>
      </c>
      <c r="V543" s="617">
        <v>123.19999999999999</v>
      </c>
      <c r="W543" s="617">
        <v>384</v>
      </c>
      <c r="X543" s="617">
        <v>320.83333333333331</v>
      </c>
      <c r="Y543" s="643"/>
      <c r="Z543" s="617" t="s">
        <v>2010</v>
      </c>
      <c r="AA543" s="617">
        <v>127.7</v>
      </c>
      <c r="AB543" s="617">
        <v>264</v>
      </c>
      <c r="AC543" s="617">
        <v>136.30000000000001</v>
      </c>
      <c r="AD543" s="617">
        <v>412</v>
      </c>
      <c r="AE543" s="617">
        <v>330.82524271844665</v>
      </c>
      <c r="AF543" s="643"/>
      <c r="AG543" s="617" t="s">
        <v>2010</v>
      </c>
      <c r="AH543" s="617">
        <v>129.30000000000001</v>
      </c>
      <c r="AI543" s="617">
        <v>290.8</v>
      </c>
      <c r="AJ543" s="617">
        <v>161.5</v>
      </c>
      <c r="AK543" s="617">
        <v>508</v>
      </c>
      <c r="AL543" s="617">
        <v>317.91338582677167</v>
      </c>
      <c r="AM543" s="643"/>
      <c r="AN543" s="617">
        <v>323.19065395951719</v>
      </c>
      <c r="AO543" s="617">
        <v>6.7710215254972903</v>
      </c>
      <c r="AP543" s="617">
        <v>2.0950548670090647</v>
      </c>
      <c r="AQ543" s="535">
        <v>3</v>
      </c>
      <c r="AR543" s="643"/>
      <c r="AS543" s="9"/>
      <c r="AT543" s="86" t="s">
        <v>191</v>
      </c>
      <c r="AU543" s="86" t="s">
        <v>191</v>
      </c>
      <c r="AV543" s="86" t="s">
        <v>191</v>
      </c>
      <c r="AW543" s="161"/>
      <c r="AX543" s="643"/>
      <c r="AY543" s="86" t="s">
        <v>191</v>
      </c>
      <c r="AZ543" s="86" t="s">
        <v>191</v>
      </c>
      <c r="BA543" s="86" t="s">
        <v>191</v>
      </c>
      <c r="BB543" s="161" t="str">
        <f t="shared" si="374"/>
        <v xml:space="preserve">  </v>
      </c>
      <c r="BC543" s="643"/>
      <c r="BD543" s="801" t="s">
        <v>191</v>
      </c>
      <c r="BE543" s="247" t="s">
        <v>2010</v>
      </c>
      <c r="BF543" s="198">
        <v>1.1070619830888591</v>
      </c>
      <c r="BG543" s="617"/>
      <c r="BH543" s="617"/>
      <c r="BI543" s="643"/>
      <c r="BJ543" s="247" t="s">
        <v>2010</v>
      </c>
      <c r="BK543" s="612">
        <v>0.10209968143305023</v>
      </c>
      <c r="BL543" s="247"/>
      <c r="BM543" s="247"/>
      <c r="BN543" s="818"/>
      <c r="BO543" s="942"/>
      <c r="BP543" s="825">
        <f t="shared" si="377"/>
        <v>9.2225803968245508</v>
      </c>
      <c r="BQ543" s="154">
        <v>206.97088936644519</v>
      </c>
      <c r="BR543" s="614"/>
      <c r="BS543" s="615"/>
      <c r="BT543" s="818"/>
      <c r="BU543" s="154">
        <v>66.40316033840115</v>
      </c>
      <c r="BV543" s="247"/>
      <c r="BW543" s="247"/>
      <c r="BX543" s="643"/>
      <c r="BY543" s="198">
        <v>4.9395623301546934</v>
      </c>
      <c r="CA543" s="617"/>
      <c r="CB543" s="617"/>
      <c r="CC543" s="643"/>
      <c r="CD543" s="198">
        <v>1.634131906796322</v>
      </c>
      <c r="CE543" s="247"/>
      <c r="CF543" s="247"/>
      <c r="CG543" s="818"/>
      <c r="CH543" s="781">
        <f t="shared" si="373"/>
        <v>2.3865976250452889</v>
      </c>
      <c r="CI543" s="198">
        <v>3.0285213790906913</v>
      </c>
      <c r="CJ543" s="247"/>
      <c r="CK543" s="247"/>
      <c r="CL543" s="643" t="s">
        <v>602</v>
      </c>
      <c r="CM543" s="198">
        <v>0.96280748567548569</v>
      </c>
      <c r="CN543" s="247"/>
      <c r="CO543" s="247"/>
      <c r="CP543" s="818" t="s">
        <v>602</v>
      </c>
      <c r="CQ543" s="154">
        <f t="shared" si="375"/>
        <v>1.4632595860998823</v>
      </c>
      <c r="CR543" s="87">
        <f t="shared" si="376"/>
        <v>1.4499422629418004</v>
      </c>
      <c r="CS543" s="141"/>
    </row>
    <row r="544" spans="1:97" x14ac:dyDescent="0.25">
      <c r="A544" s="906" t="s">
        <v>2610</v>
      </c>
      <c r="B544" s="66" t="s">
        <v>1305</v>
      </c>
      <c r="C544" s="219" t="s">
        <v>599</v>
      </c>
      <c r="D544" s="219">
        <v>7</v>
      </c>
      <c r="E544" s="471" t="s">
        <v>1864</v>
      </c>
      <c r="F544" s="472"/>
      <c r="G544" s="419">
        <v>11452900</v>
      </c>
      <c r="H544" s="419" t="s">
        <v>2037</v>
      </c>
      <c r="I544" s="419"/>
      <c r="J544" s="419"/>
      <c r="K544" s="926" t="s">
        <v>1120</v>
      </c>
      <c r="L544" s="413" t="s">
        <v>746</v>
      </c>
      <c r="M544" s="219"/>
      <c r="N544" s="219"/>
      <c r="O544" s="219"/>
      <c r="P544" s="332">
        <v>42851</v>
      </c>
      <c r="Q544" s="326">
        <v>0.60416666666666663</v>
      </c>
      <c r="R544" s="219" t="s">
        <v>2011</v>
      </c>
      <c r="S544" s="617" t="s">
        <v>2011</v>
      </c>
      <c r="T544" s="617">
        <v>128</v>
      </c>
      <c r="U544" s="617">
        <v>136.1</v>
      </c>
      <c r="V544" s="617">
        <v>8.0999999999999943</v>
      </c>
      <c r="W544" s="617">
        <v>558</v>
      </c>
      <c r="X544" s="617">
        <v>14.516129032258053</v>
      </c>
      <c r="Y544" s="643"/>
      <c r="Z544" s="617" t="s">
        <v>2011</v>
      </c>
      <c r="AA544" s="617">
        <v>127.8</v>
      </c>
      <c r="AB544" s="617">
        <v>135.80000000000001</v>
      </c>
      <c r="AC544" s="617">
        <v>8.0000000000000142</v>
      </c>
      <c r="AD544" s="617">
        <v>558</v>
      </c>
      <c r="AE544" s="617">
        <v>14.336917562724038</v>
      </c>
      <c r="AF544" s="643"/>
      <c r="AG544" s="617" t="s">
        <v>2011</v>
      </c>
      <c r="AH544" s="617">
        <v>127.6</v>
      </c>
      <c r="AI544" s="617">
        <v>136</v>
      </c>
      <c r="AJ544" s="617">
        <v>8.4000000000000057</v>
      </c>
      <c r="AK544" s="617">
        <v>560</v>
      </c>
      <c r="AL544" s="617">
        <v>15.000000000000009</v>
      </c>
      <c r="AM544" s="643"/>
      <c r="AN544" s="617">
        <v>14.617682198327365</v>
      </c>
      <c r="AO544" s="617">
        <v>0.34300781887587733</v>
      </c>
      <c r="AP544" s="617">
        <v>2.3465267216927601</v>
      </c>
      <c r="AQ544" s="535">
        <v>3</v>
      </c>
      <c r="AR544" s="643"/>
      <c r="AS544" s="9"/>
      <c r="AT544" s="86" t="s">
        <v>191</v>
      </c>
      <c r="AU544" s="86" t="s">
        <v>191</v>
      </c>
      <c r="AV544" s="86" t="s">
        <v>191</v>
      </c>
      <c r="AW544" s="161"/>
      <c r="AX544" s="643"/>
      <c r="AY544" s="86" t="s">
        <v>191</v>
      </c>
      <c r="AZ544" s="86" t="s">
        <v>191</v>
      </c>
      <c r="BA544" s="86" t="s">
        <v>191</v>
      </c>
      <c r="BB544" s="161" t="str">
        <f t="shared" si="374"/>
        <v xml:space="preserve">  </v>
      </c>
      <c r="BC544" s="643"/>
      <c r="BD544" s="801" t="s">
        <v>191</v>
      </c>
      <c r="BE544" s="247" t="s">
        <v>2011</v>
      </c>
      <c r="BF544" s="198">
        <v>2.1878883328879808</v>
      </c>
      <c r="BG544" s="617"/>
      <c r="BH544" s="617"/>
      <c r="BI544" s="643"/>
      <c r="BJ544" s="247" t="s">
        <v>2011</v>
      </c>
      <c r="BK544" s="612">
        <v>0.13028114631561105</v>
      </c>
      <c r="BL544" s="247"/>
      <c r="BM544" s="247"/>
      <c r="BN544" s="818"/>
      <c r="BO544" s="942"/>
      <c r="BP544" s="825">
        <f t="shared" si="377"/>
        <v>5.9546524544807014</v>
      </c>
      <c r="BQ544" s="154">
        <v>209.96163928601584</v>
      </c>
      <c r="BR544" s="614"/>
      <c r="BS544" s="615"/>
      <c r="BT544" s="818"/>
      <c r="BU544" s="154">
        <v>3.0478302477002277</v>
      </c>
      <c r="BV544" s="247"/>
      <c r="BW544" s="247"/>
      <c r="BX544" s="643"/>
      <c r="BY544" s="198">
        <v>20.320150922224762</v>
      </c>
      <c r="CA544" s="617"/>
      <c r="CB544" s="617"/>
      <c r="CC544" s="643"/>
      <c r="CD544" s="198">
        <v>0.29132832863404701</v>
      </c>
      <c r="CE544" s="247"/>
      <c r="CF544" s="247"/>
      <c r="CG544" s="818"/>
      <c r="CH544" s="781">
        <f t="shared" si="373"/>
        <v>9.678030230343202</v>
      </c>
      <c r="CI544" s="198">
        <v>6.8502269288956077</v>
      </c>
      <c r="CJ544" s="247"/>
      <c r="CK544" s="247"/>
      <c r="CL544" s="643" t="s">
        <v>602</v>
      </c>
      <c r="CM544" s="198">
        <v>0.10275340393343418</v>
      </c>
      <c r="CN544" s="247"/>
      <c r="CO544" s="247"/>
      <c r="CP544" s="818" t="s">
        <v>602</v>
      </c>
      <c r="CQ544" s="154">
        <f t="shared" si="375"/>
        <v>3.2626088042511561</v>
      </c>
      <c r="CR544" s="87">
        <f t="shared" si="376"/>
        <v>3.3713624310595329</v>
      </c>
      <c r="CS544" s="141"/>
    </row>
    <row r="545" spans="1:97" x14ac:dyDescent="0.25">
      <c r="A545" s="906" t="s">
        <v>2611</v>
      </c>
      <c r="B545" s="66" t="s">
        <v>1306</v>
      </c>
      <c r="C545" s="219" t="s">
        <v>599</v>
      </c>
      <c r="D545" s="219">
        <v>7</v>
      </c>
      <c r="E545" s="471" t="s">
        <v>1864</v>
      </c>
      <c r="F545" s="472"/>
      <c r="G545" s="419">
        <v>11452900</v>
      </c>
      <c r="H545" s="419" t="s">
        <v>2038</v>
      </c>
      <c r="I545" s="419"/>
      <c r="J545" s="419"/>
      <c r="K545" s="926" t="s">
        <v>1120</v>
      </c>
      <c r="L545" s="413" t="s">
        <v>746</v>
      </c>
      <c r="M545" s="219"/>
      <c r="N545" s="219"/>
      <c r="O545" s="310" t="s">
        <v>45</v>
      </c>
      <c r="P545" s="332">
        <v>42851</v>
      </c>
      <c r="Q545" s="326">
        <v>0.60486111111111118</v>
      </c>
      <c r="R545" s="219" t="s">
        <v>2012</v>
      </c>
      <c r="S545" s="617" t="s">
        <v>2012</v>
      </c>
      <c r="T545" s="617">
        <v>128.6</v>
      </c>
      <c r="U545" s="617">
        <v>145.6</v>
      </c>
      <c r="V545" s="617">
        <v>17</v>
      </c>
      <c r="W545" s="617">
        <v>692</v>
      </c>
      <c r="X545" s="617">
        <v>24.566473988439309</v>
      </c>
      <c r="Y545" s="643"/>
      <c r="Z545" s="617" t="s">
        <v>2012</v>
      </c>
      <c r="AA545" s="617">
        <v>127</v>
      </c>
      <c r="AB545" s="617">
        <v>149.29999999999998</v>
      </c>
      <c r="AC545" s="617">
        <v>22.299999999999983</v>
      </c>
      <c r="AD545" s="617">
        <v>926</v>
      </c>
      <c r="AE545" s="617">
        <v>24.082073434125249</v>
      </c>
      <c r="AF545" s="643"/>
      <c r="AG545" s="617" t="s">
        <v>2012</v>
      </c>
      <c r="AH545" s="617">
        <v>126.9</v>
      </c>
      <c r="AI545" s="617">
        <v>143.6</v>
      </c>
      <c r="AJ545" s="617">
        <v>16.699999999999989</v>
      </c>
      <c r="AK545" s="617">
        <v>670</v>
      </c>
      <c r="AL545" s="617">
        <v>24.925373134328339</v>
      </c>
      <c r="AM545" s="643"/>
      <c r="AN545" s="617">
        <v>24.524640185630968</v>
      </c>
      <c r="AO545" s="617">
        <v>0.42320343380425324</v>
      </c>
      <c r="AP545" s="617">
        <v>1.7256254550564576</v>
      </c>
      <c r="AQ545" s="535">
        <v>3</v>
      </c>
      <c r="AR545" s="643"/>
      <c r="AS545" s="9"/>
      <c r="AT545" s="86" t="s">
        <v>191</v>
      </c>
      <c r="AU545" s="86" t="s">
        <v>191</v>
      </c>
      <c r="AV545" s="86" t="s">
        <v>191</v>
      </c>
      <c r="AW545" s="161"/>
      <c r="AX545" s="643"/>
      <c r="AY545" s="86" t="s">
        <v>191</v>
      </c>
      <c r="AZ545" s="86" t="s">
        <v>191</v>
      </c>
      <c r="BA545" s="86" t="s">
        <v>191</v>
      </c>
      <c r="BB545" s="161" t="str">
        <f t="shared" si="374"/>
        <v xml:space="preserve">  </v>
      </c>
      <c r="BC545" s="643"/>
      <c r="BD545" s="801" t="s">
        <v>191</v>
      </c>
      <c r="BE545" s="247" t="s">
        <v>2012</v>
      </c>
      <c r="BF545" s="198">
        <v>1.9040988257392644</v>
      </c>
      <c r="BG545" s="617"/>
      <c r="BH545" s="617"/>
      <c r="BI545" s="643"/>
      <c r="BJ545" s="247" t="s">
        <v>2012</v>
      </c>
      <c r="BK545" s="612">
        <v>0.14304507013827483</v>
      </c>
      <c r="BL545" s="247"/>
      <c r="BM545" s="247"/>
      <c r="BN545" s="818"/>
      <c r="BO545" s="942"/>
      <c r="BP545" s="825">
        <f t="shared" si="377"/>
        <v>7.5124814008925052</v>
      </c>
      <c r="BQ545" s="154">
        <v>254.82643550005588</v>
      </c>
      <c r="BR545" s="614"/>
      <c r="BS545" s="615"/>
      <c r="BT545" s="818"/>
      <c r="BU545" s="154">
        <v>6.2601869992788304</v>
      </c>
      <c r="BV545" s="247"/>
      <c r="BW545" s="247"/>
      <c r="BX545" s="643"/>
      <c r="BY545" s="198">
        <v>14.622487799370722</v>
      </c>
      <c r="CA545" s="617"/>
      <c r="CB545" s="617"/>
      <c r="CC545" s="643"/>
      <c r="CD545" s="198">
        <v>0.35213982497404633</v>
      </c>
      <c r="CE545" s="247"/>
      <c r="CF545" s="247"/>
      <c r="CG545" s="818"/>
      <c r="CH545" s="781">
        <f t="shared" si="373"/>
        <v>5.7382146285868822</v>
      </c>
      <c r="CI545" s="198">
        <v>4.9387264804732478</v>
      </c>
      <c r="CJ545" s="247"/>
      <c r="CK545" s="247"/>
      <c r="CL545" s="643" t="s">
        <v>602</v>
      </c>
      <c r="CM545" s="198">
        <v>0.12309960033418385</v>
      </c>
      <c r="CN545" s="247"/>
      <c r="CO545" s="247"/>
      <c r="CP545" s="818" t="s">
        <v>602</v>
      </c>
      <c r="CQ545" s="154">
        <f t="shared" si="375"/>
        <v>1.9380746235302437</v>
      </c>
      <c r="CR545" s="87">
        <f t="shared" si="376"/>
        <v>1.9663885495491564</v>
      </c>
      <c r="CS545" s="141"/>
    </row>
    <row r="546" spans="1:97" x14ac:dyDescent="0.25">
      <c r="A546" s="906" t="s">
        <v>2612</v>
      </c>
      <c r="B546" s="66" t="s">
        <v>1307</v>
      </c>
      <c r="C546" s="219" t="s">
        <v>599</v>
      </c>
      <c r="D546" s="219">
        <v>7</v>
      </c>
      <c r="E546" s="471" t="s">
        <v>1864</v>
      </c>
      <c r="F546" s="472"/>
      <c r="G546" s="419">
        <v>11451800</v>
      </c>
      <c r="H546" s="419">
        <v>201705151200</v>
      </c>
      <c r="I546" s="419"/>
      <c r="J546" s="419"/>
      <c r="K546" s="926" t="s">
        <v>1691</v>
      </c>
      <c r="L546" s="413" t="s">
        <v>1692</v>
      </c>
      <c r="M546" s="219"/>
      <c r="N546" s="219"/>
      <c r="O546" s="310"/>
      <c r="P546" s="332">
        <v>42870</v>
      </c>
      <c r="Q546" s="326">
        <v>0.5</v>
      </c>
      <c r="R546" s="219" t="s">
        <v>2039</v>
      </c>
      <c r="S546" s="617" t="s">
        <v>2039</v>
      </c>
      <c r="T546" s="617">
        <v>127.2</v>
      </c>
      <c r="U546" s="617">
        <v>133.89999999999998</v>
      </c>
      <c r="V546" s="617">
        <v>6.6999999999999744</v>
      </c>
      <c r="W546" s="617">
        <v>272</v>
      </c>
      <c r="X546" s="617">
        <v>24.632352941176375</v>
      </c>
      <c r="Y546" s="643"/>
      <c r="Z546" s="617" t="s">
        <v>2039</v>
      </c>
      <c r="AA546" s="617">
        <v>126.9</v>
      </c>
      <c r="AB546" s="617">
        <v>134.1</v>
      </c>
      <c r="AC546" s="617">
        <v>7.1999999999999886</v>
      </c>
      <c r="AD546" s="617">
        <v>272</v>
      </c>
      <c r="AE546" s="617">
        <v>26.470588235294073</v>
      </c>
      <c r="AF546" s="643"/>
      <c r="AG546" s="617" t="s">
        <v>2039</v>
      </c>
      <c r="AH546" s="617">
        <v>130</v>
      </c>
      <c r="AI546" s="617">
        <v>137.19999999999999</v>
      </c>
      <c r="AJ546" s="617">
        <v>7.1999999999999886</v>
      </c>
      <c r="AK546" s="617">
        <v>264</v>
      </c>
      <c r="AL546" s="617">
        <v>27.272727272727227</v>
      </c>
      <c r="AM546" s="643"/>
      <c r="AN546" s="617">
        <v>26.125222816399226</v>
      </c>
      <c r="AO546" s="617">
        <v>1.3536440104785536</v>
      </c>
      <c r="AP546" s="617">
        <v>5.1813682891494777</v>
      </c>
      <c r="AQ546" s="535">
        <v>3</v>
      </c>
      <c r="AR546" s="643"/>
      <c r="AS546" s="9"/>
      <c r="AT546" s="86" t="s">
        <v>191</v>
      </c>
      <c r="AU546" s="86" t="s">
        <v>191</v>
      </c>
      <c r="AV546" s="86" t="s">
        <v>191</v>
      </c>
      <c r="AW546" s="161"/>
      <c r="AX546" s="643"/>
      <c r="AY546" s="86" t="s">
        <v>191</v>
      </c>
      <c r="AZ546" s="86" t="s">
        <v>191</v>
      </c>
      <c r="BA546" s="86" t="s">
        <v>191</v>
      </c>
      <c r="BB546" s="161" t="str">
        <f t="shared" ref="BB546" si="378">IF(AZ546&lt;BB$7,"E, &lt;PRL",IF(AZ546&gt;BB$7,"  ",))</f>
        <v xml:space="preserve">  </v>
      </c>
      <c r="BC546" s="643"/>
      <c r="BD546" s="801" t="s">
        <v>191</v>
      </c>
      <c r="BE546" s="247" t="s">
        <v>2039</v>
      </c>
      <c r="BF546" s="198">
        <v>1.0442451808082054</v>
      </c>
      <c r="BG546" s="617"/>
      <c r="BH546" s="617"/>
      <c r="BI546" s="643"/>
      <c r="BJ546" s="247" t="s">
        <v>2039</v>
      </c>
      <c r="BK546" s="612">
        <v>8.6481878103376236E-2</v>
      </c>
      <c r="BL546" s="612">
        <v>8.5382319510236143E-4</v>
      </c>
      <c r="BM546" s="247"/>
      <c r="BN546" s="818"/>
      <c r="BO546" s="942"/>
      <c r="BP546" s="825">
        <f t="shared" si="377"/>
        <v>8.2817598484335448</v>
      </c>
      <c r="BQ546" s="154">
        <v>111.66749062517469</v>
      </c>
      <c r="BR546" s="614"/>
      <c r="BS546" s="615"/>
      <c r="BT546" s="818"/>
      <c r="BU546" s="154">
        <v>2.9559041636075607</v>
      </c>
      <c r="BV546" s="247"/>
      <c r="BW546" s="247"/>
      <c r="BX546" s="643"/>
      <c r="BY546" s="640">
        <v>8.1638186481582888</v>
      </c>
      <c r="BZ546" s="617"/>
      <c r="CA546" s="617"/>
      <c r="CB546" s="617"/>
      <c r="CC546" s="643"/>
      <c r="CD546" s="198">
        <v>0.21610108186301308</v>
      </c>
      <c r="CE546" s="617"/>
      <c r="CF546" s="617"/>
      <c r="CG546" s="818"/>
      <c r="CH546" s="781">
        <f t="shared" si="373"/>
        <v>7.3108284268347399</v>
      </c>
      <c r="CI546" s="198">
        <v>3.4631702807194542</v>
      </c>
      <c r="CJ546" s="247"/>
      <c r="CK546" s="247"/>
      <c r="CL546" s="643" t="s">
        <v>1983</v>
      </c>
      <c r="CM546" s="198">
        <v>9.4450098565075871E-2</v>
      </c>
      <c r="CN546" s="247"/>
      <c r="CO546" s="247"/>
      <c r="CP546" s="818" t="s">
        <v>1983</v>
      </c>
      <c r="CQ546" s="154">
        <f t="shared" si="375"/>
        <v>3.1013236362085004</v>
      </c>
      <c r="CR546" s="87">
        <f t="shared" si="376"/>
        <v>3.1953031403360308</v>
      </c>
      <c r="CS546" s="141"/>
    </row>
    <row r="547" spans="1:97" s="140" customFormat="1" x14ac:dyDescent="0.25">
      <c r="A547" s="999" t="s">
        <v>2704</v>
      </c>
      <c r="B547" s="18" t="s">
        <v>1308</v>
      </c>
      <c r="C547" s="18" t="s">
        <v>600</v>
      </c>
      <c r="D547" s="18">
        <v>2</v>
      </c>
      <c r="E547" s="471" t="s">
        <v>1864</v>
      </c>
      <c r="F547" s="18"/>
      <c r="G547" s="1000" t="s">
        <v>2702</v>
      </c>
      <c r="H547" s="1001" t="s">
        <v>2703</v>
      </c>
      <c r="I547" s="18"/>
      <c r="J547" s="18"/>
      <c r="K547" s="18"/>
      <c r="L547" s="18"/>
      <c r="M547" s="18"/>
      <c r="N547" s="18"/>
      <c r="O547" s="435" t="s">
        <v>137</v>
      </c>
      <c r="P547" s="292">
        <v>42872</v>
      </c>
      <c r="Q547" s="459">
        <v>0.34027777777777773</v>
      </c>
      <c r="R547" s="18" t="s">
        <v>2701</v>
      </c>
      <c r="S547" s="1037"/>
      <c r="T547" s="1037"/>
      <c r="U547" s="1037"/>
      <c r="V547" s="1038"/>
      <c r="W547" s="1037"/>
      <c r="X547" s="1037"/>
      <c r="Y547" s="1031"/>
      <c r="Z547" s="1037"/>
      <c r="AA547" s="1037"/>
      <c r="AB547" s="1037"/>
      <c r="AC547" s="1037"/>
      <c r="AD547" s="1037"/>
      <c r="AE547" s="1037"/>
      <c r="AF547" s="1031"/>
      <c r="AG547" s="1037"/>
      <c r="AH547" s="1037"/>
      <c r="AI547" s="1037"/>
      <c r="AJ547" s="1037"/>
      <c r="AK547" s="1037"/>
      <c r="AL547" s="1037"/>
      <c r="AM547" s="1031"/>
      <c r="AN547" s="1037"/>
      <c r="AO547" s="1037"/>
      <c r="AP547" s="1037"/>
      <c r="AQ547" s="1037"/>
      <c r="AR547" s="1031"/>
      <c r="AS547" s="540"/>
      <c r="AT547" s="86" t="s">
        <v>191</v>
      </c>
      <c r="AU547" s="86" t="s">
        <v>191</v>
      </c>
      <c r="AV547" s="86" t="s">
        <v>191</v>
      </c>
      <c r="AW547" s="161"/>
      <c r="AX547" s="643"/>
      <c r="AY547" s="86" t="s">
        <v>191</v>
      </c>
      <c r="AZ547" s="86" t="s">
        <v>191</v>
      </c>
      <c r="BA547" s="86" t="s">
        <v>191</v>
      </c>
      <c r="BB547" s="161"/>
      <c r="BC547" s="818"/>
      <c r="BD547" s="801"/>
      <c r="BE547" s="39"/>
      <c r="BF547" s="200"/>
      <c r="BG547" s="321"/>
      <c r="BH547" s="321"/>
      <c r="BI547" s="818"/>
      <c r="BJ547" s="39"/>
      <c r="BK547" s="1002"/>
      <c r="BL547" s="1002"/>
      <c r="BM547" s="39"/>
      <c r="BN547" s="818"/>
      <c r="BO547" s="1003"/>
      <c r="BP547" s="193"/>
      <c r="BQ547" s="1029"/>
      <c r="BR547" s="1030"/>
      <c r="BS547" s="1030"/>
      <c r="BT547" s="1031"/>
      <c r="BU547" s="1029"/>
      <c r="BV547" s="1032"/>
      <c r="BW547" s="1032"/>
      <c r="BX547" s="1031"/>
      <c r="BY547" s="1033"/>
      <c r="BZ547" s="1033"/>
      <c r="CA547" s="1033"/>
      <c r="CB547" s="1033"/>
      <c r="CC547" s="1031"/>
      <c r="CD547" s="1033"/>
      <c r="CE547" s="1033"/>
      <c r="CF547" s="1033"/>
      <c r="CG547" s="1031"/>
      <c r="CH547" s="1034"/>
      <c r="CI547" s="1033"/>
      <c r="CJ547" s="1033"/>
      <c r="CK547" s="1033"/>
      <c r="CL547" s="1031"/>
      <c r="CM547" s="1033"/>
      <c r="CN547" s="1033"/>
      <c r="CO547" s="1033"/>
      <c r="CP547" s="1031"/>
      <c r="CQ547" s="1029"/>
      <c r="CR547" s="1029"/>
      <c r="CS547" s="39"/>
    </row>
    <row r="548" spans="1:97" s="274" customFormat="1" x14ac:dyDescent="0.25">
      <c r="A548" s="993" t="s">
        <v>2705</v>
      </c>
      <c r="B548" s="405" t="s">
        <v>1309</v>
      </c>
      <c r="C548" s="309" t="s">
        <v>600</v>
      </c>
      <c r="D548" s="309">
        <v>2</v>
      </c>
      <c r="E548" s="471" t="s">
        <v>1864</v>
      </c>
      <c r="F548" s="310"/>
      <c r="G548" s="309">
        <v>88888823</v>
      </c>
      <c r="H548" s="309" t="s">
        <v>2676</v>
      </c>
      <c r="I548" s="310"/>
      <c r="J548" s="310"/>
      <c r="K548" s="994"/>
      <c r="L548" s="310"/>
      <c r="M548" s="310"/>
      <c r="N548" s="310"/>
      <c r="O548" s="310" t="s">
        <v>137</v>
      </c>
      <c r="P548" s="373">
        <v>43448</v>
      </c>
      <c r="Q548" s="995">
        <v>0.33819444444444446</v>
      </c>
      <c r="R548" s="597" t="s">
        <v>2675</v>
      </c>
      <c r="S548" s="472" t="s">
        <v>2675</v>
      </c>
      <c r="T548" s="996"/>
      <c r="U548" s="996"/>
      <c r="V548" s="997"/>
      <c r="W548" s="996"/>
      <c r="X548" s="996" t="s">
        <v>88</v>
      </c>
      <c r="Y548" s="818"/>
      <c r="Z548" s="472" t="s">
        <v>2675</v>
      </c>
      <c r="AA548" s="996"/>
      <c r="AB548" s="996"/>
      <c r="AC548" s="996"/>
      <c r="AD548" s="996"/>
      <c r="AE548" s="996" t="s">
        <v>88</v>
      </c>
      <c r="AF548" s="818"/>
      <c r="AG548" s="472" t="s">
        <v>2675</v>
      </c>
      <c r="AH548" s="996"/>
      <c r="AI548" s="996"/>
      <c r="AJ548" s="996"/>
      <c r="AK548" s="996"/>
      <c r="AL548" s="996" t="s">
        <v>88</v>
      </c>
      <c r="AM548" s="818"/>
      <c r="AN548" s="996" t="s">
        <v>88</v>
      </c>
      <c r="AO548" s="996"/>
      <c r="AP548" s="996"/>
      <c r="AQ548" s="996"/>
      <c r="AR548" s="818"/>
      <c r="AS548" s="996"/>
      <c r="AT548" s="86" t="s">
        <v>191</v>
      </c>
      <c r="AU548" s="86" t="s">
        <v>191</v>
      </c>
      <c r="AV548" s="86" t="s">
        <v>191</v>
      </c>
      <c r="AW548" s="161"/>
      <c r="AX548" s="643"/>
      <c r="AY548" s="86" t="s">
        <v>191</v>
      </c>
      <c r="AZ548" s="86" t="s">
        <v>191</v>
      </c>
      <c r="BA548" s="86" t="s">
        <v>191</v>
      </c>
      <c r="BB548" s="161"/>
      <c r="BC548" s="818"/>
      <c r="BD548" s="802"/>
      <c r="BE548" s="604" t="str">
        <f>R548</f>
        <v>QAW-414</v>
      </c>
      <c r="BF548" s="312" t="s">
        <v>88</v>
      </c>
      <c r="BG548" s="996"/>
      <c r="BH548" s="996"/>
      <c r="BI548" s="818"/>
      <c r="BJ548" s="604" t="str">
        <f>R548</f>
        <v>QAW-414</v>
      </c>
      <c r="BK548" s="998">
        <v>2.7245316148211303E-3</v>
      </c>
      <c r="BL548" s="998"/>
      <c r="BM548" s="195" t="s">
        <v>1032</v>
      </c>
      <c r="BN548" s="818"/>
      <c r="BO548" s="942"/>
      <c r="BP548" s="846"/>
      <c r="BQ548" s="154" t="s">
        <v>2726</v>
      </c>
      <c r="BR548" s="111"/>
      <c r="BS548" s="114" t="s">
        <v>88</v>
      </c>
      <c r="BT548" s="818"/>
      <c r="BU548" s="154">
        <v>0.70638023858282739</v>
      </c>
      <c r="BV548" s="195"/>
      <c r="BW548" s="114" t="s">
        <v>88</v>
      </c>
      <c r="BX548" s="818"/>
      <c r="BY548" s="996"/>
      <c r="BZ548" s="996"/>
      <c r="CA548" s="996"/>
      <c r="CB548" s="996" t="s">
        <v>88</v>
      </c>
      <c r="CC548" s="643"/>
      <c r="CD548" s="198">
        <v>7.0387679451801334E-3</v>
      </c>
      <c r="CE548" s="996"/>
      <c r="CF548" s="274" t="s">
        <v>88</v>
      </c>
      <c r="CG548" s="818"/>
      <c r="CH548" s="789" t="s">
        <v>88</v>
      </c>
      <c r="CI548" s="996" t="s">
        <v>88</v>
      </c>
      <c r="CJ548" s="996"/>
      <c r="CK548" s="996"/>
      <c r="CL548" s="818"/>
      <c r="CM548" s="996" t="s">
        <v>88</v>
      </c>
      <c r="CN548" s="996"/>
      <c r="CP548" s="818"/>
      <c r="CQ548" s="269"/>
      <c r="CR548" s="269"/>
      <c r="CS548" s="195"/>
    </row>
    <row r="549" spans="1:97" s="1013" customFormat="1" x14ac:dyDescent="0.25">
      <c r="A549" s="1004" t="s">
        <v>2706</v>
      </c>
      <c r="B549" s="740" t="s">
        <v>1322</v>
      </c>
      <c r="C549" s="1005" t="s">
        <v>600</v>
      </c>
      <c r="D549" s="1005">
        <v>2</v>
      </c>
      <c r="E549" s="742" t="s">
        <v>1864</v>
      </c>
      <c r="F549" s="992"/>
      <c r="G549" s="1005"/>
      <c r="H549" s="1005"/>
      <c r="I549" s="992"/>
      <c r="J549" s="992"/>
      <c r="K549" s="1006"/>
      <c r="L549" s="992"/>
      <c r="M549" s="992"/>
      <c r="N549" s="992"/>
      <c r="O549" s="992"/>
      <c r="P549" s="1007">
        <v>43083</v>
      </c>
      <c r="Q549" s="1008">
        <v>0.42152777777777778</v>
      </c>
      <c r="R549" s="1009" t="s">
        <v>2718</v>
      </c>
      <c r="S549" s="1016"/>
      <c r="T549" s="1016"/>
      <c r="U549" s="1016"/>
      <c r="V549" s="1039"/>
      <c r="W549" s="1016"/>
      <c r="X549" s="1016"/>
      <c r="Y549" s="1017"/>
      <c r="Z549" s="1016"/>
      <c r="AA549" s="1016"/>
      <c r="AB549" s="1016"/>
      <c r="AC549" s="1016"/>
      <c r="AD549" s="1016"/>
      <c r="AE549" s="1016"/>
      <c r="AF549" s="1017"/>
      <c r="AG549" s="1016"/>
      <c r="AH549" s="1016"/>
      <c r="AI549" s="1016"/>
      <c r="AJ549" s="1016"/>
      <c r="AK549" s="1016"/>
      <c r="AL549" s="1016"/>
      <c r="AM549" s="1017"/>
      <c r="AN549" s="1016"/>
      <c r="AO549" s="1016"/>
      <c r="AP549" s="1016"/>
      <c r="AQ549" s="1016"/>
      <c r="AR549" s="1017"/>
      <c r="AS549" s="1016"/>
      <c r="AT549" s="743" t="s">
        <v>2718</v>
      </c>
      <c r="AU549" s="1040" t="s">
        <v>88</v>
      </c>
      <c r="AV549" s="758"/>
      <c r="AW549" s="758"/>
      <c r="AX549" s="931"/>
      <c r="AY549" s="743" t="s">
        <v>2718</v>
      </c>
      <c r="AZ549" s="1010">
        <v>1.3713713009582732E-3</v>
      </c>
      <c r="BA549" s="1010"/>
      <c r="BB549" s="1011" t="s">
        <v>1033</v>
      </c>
      <c r="BC549" s="934"/>
      <c r="BD549" s="1027"/>
      <c r="BE549" s="1018" t="s">
        <v>2719</v>
      </c>
      <c r="BF549" s="1015"/>
      <c r="BG549" s="1016"/>
      <c r="BH549" s="1016"/>
      <c r="BI549" s="1017"/>
      <c r="BJ549" s="1018" t="s">
        <v>2719</v>
      </c>
      <c r="BK549" s="1019"/>
      <c r="BL549" s="1019"/>
      <c r="BM549" s="1020"/>
      <c r="BN549" s="934"/>
      <c r="BO549" s="943"/>
      <c r="BP549" s="1028"/>
      <c r="BQ549" s="1021"/>
      <c r="BR549" s="1022"/>
      <c r="BS549" s="1022"/>
      <c r="BT549" s="1017"/>
      <c r="BU549" s="1021"/>
      <c r="BV549" s="1023"/>
      <c r="BW549" s="1023"/>
      <c r="BX549" s="1017"/>
      <c r="BY549" s="1024"/>
      <c r="BZ549" s="1024"/>
      <c r="CA549" s="1024"/>
      <c r="CB549" s="1024"/>
      <c r="CC549" s="1025"/>
      <c r="CD549" s="1024"/>
      <c r="CE549" s="1024"/>
      <c r="CF549" s="1024"/>
      <c r="CG549" s="1017"/>
      <c r="CH549" s="1026"/>
      <c r="CI549" s="1024"/>
      <c r="CJ549" s="1024"/>
      <c r="CK549" s="1024"/>
      <c r="CL549" s="1017"/>
      <c r="CM549" s="1024"/>
      <c r="CN549" s="1024"/>
      <c r="CO549" s="1024"/>
      <c r="CP549" s="1017"/>
      <c r="CQ549" s="1021"/>
      <c r="CR549" s="1021"/>
      <c r="CS549" s="1012"/>
    </row>
    <row r="550" spans="1:97" s="246" customFormat="1" x14ac:dyDescent="0.25">
      <c r="A550" s="906" t="s">
        <v>2707</v>
      </c>
      <c r="B550" s="31" t="s">
        <v>1310</v>
      </c>
      <c r="C550" s="419" t="s">
        <v>599</v>
      </c>
      <c r="D550" s="419">
        <v>9</v>
      </c>
      <c r="E550" s="471" t="s">
        <v>1864</v>
      </c>
      <c r="F550" s="17"/>
      <c r="G550" s="419" t="s">
        <v>1864</v>
      </c>
      <c r="H550" s="419" t="s">
        <v>2678</v>
      </c>
      <c r="I550" s="17"/>
      <c r="K550" s="17" t="s">
        <v>1691</v>
      </c>
      <c r="L550" s="219" t="s">
        <v>1692</v>
      </c>
      <c r="O550" s="310"/>
      <c r="P550" s="304">
        <v>43108</v>
      </c>
      <c r="Q550" s="408">
        <v>0.88194444444444453</v>
      </c>
      <c r="R550" s="472" t="s">
        <v>2677</v>
      </c>
      <c r="S550" s="472" t="s">
        <v>2677</v>
      </c>
      <c r="T550" s="617">
        <v>127.9</v>
      </c>
      <c r="U550" s="617">
        <v>145.1</v>
      </c>
      <c r="V550" s="640">
        <v>17.199999999999989</v>
      </c>
      <c r="W550" s="617">
        <v>572</v>
      </c>
      <c r="X550" s="617">
        <v>30.069930069930052</v>
      </c>
      <c r="Y550" s="643"/>
      <c r="Z550" s="472" t="s">
        <v>2677</v>
      </c>
      <c r="AA550" s="617">
        <v>128.9</v>
      </c>
      <c r="AB550" s="617">
        <v>146.4</v>
      </c>
      <c r="AC550" s="617">
        <v>17.5</v>
      </c>
      <c r="AD550" s="617">
        <v>580</v>
      </c>
      <c r="AE550" s="617">
        <v>30.172413793103452</v>
      </c>
      <c r="AF550" s="643"/>
      <c r="AG550" s="472" t="s">
        <v>2677</v>
      </c>
      <c r="AH550" s="617">
        <v>126.7</v>
      </c>
      <c r="AI550" s="617">
        <v>140.6</v>
      </c>
      <c r="AJ550" s="617">
        <v>13.899999999999991</v>
      </c>
      <c r="AK550" s="617">
        <v>452</v>
      </c>
      <c r="AL550" s="617">
        <v>30.75221238938051</v>
      </c>
      <c r="AM550" s="643"/>
      <c r="AN550" s="617">
        <v>30.331518750804673</v>
      </c>
      <c r="AO550" s="617">
        <v>0.36791722103280827</v>
      </c>
      <c r="AP550" s="617">
        <v>1.2129864780445512</v>
      </c>
      <c r="AQ550" s="1036">
        <v>3</v>
      </c>
      <c r="AR550" s="643"/>
      <c r="AS550" s="617"/>
      <c r="AT550" s="86" t="s">
        <v>191</v>
      </c>
      <c r="AU550" s="86" t="s">
        <v>191</v>
      </c>
      <c r="AV550" s="86" t="s">
        <v>191</v>
      </c>
      <c r="AW550" s="161"/>
      <c r="AX550" s="643"/>
      <c r="AY550" s="86" t="s">
        <v>191</v>
      </c>
      <c r="AZ550" s="86" t="s">
        <v>191</v>
      </c>
      <c r="BA550" s="86" t="s">
        <v>191</v>
      </c>
      <c r="BB550" s="86"/>
      <c r="BC550" s="818"/>
      <c r="BD550" s="801"/>
      <c r="BE550" s="247" t="s">
        <v>2677</v>
      </c>
      <c r="BF550" s="198">
        <v>1.5680645043671095</v>
      </c>
      <c r="BG550" s="617"/>
      <c r="BH550" s="617"/>
      <c r="BI550" s="643"/>
      <c r="BJ550" s="247" t="s">
        <v>2677</v>
      </c>
      <c r="BK550" s="612">
        <v>2.5906668982436609E-2</v>
      </c>
      <c r="BL550" s="612"/>
      <c r="BM550" s="247"/>
      <c r="BN550" s="818"/>
      <c r="BO550" s="942"/>
      <c r="BP550" s="825"/>
      <c r="BQ550" s="1045">
        <v>136.35267375878439</v>
      </c>
      <c r="BR550" s="1035"/>
      <c r="BS550" s="623"/>
      <c r="BT550" s="818"/>
      <c r="BU550" s="1035">
        <v>4.1001153647746333</v>
      </c>
      <c r="BV550" s="1035"/>
      <c r="BW550" s="247"/>
      <c r="BX550" s="643"/>
      <c r="BY550" s="1035">
        <v>6.2563250932168772</v>
      </c>
      <c r="BZ550" s="1035"/>
      <c r="CA550" s="617"/>
      <c r="CB550" s="617"/>
      <c r="CC550" s="643"/>
      <c r="CD550" s="1044">
        <v>0.18876842953671599</v>
      </c>
      <c r="CE550" s="1035"/>
      <c r="CF550" s="617"/>
      <c r="CG550" s="818"/>
      <c r="CH550" s="781"/>
      <c r="CI550" s="24">
        <v>2.0958632298205098</v>
      </c>
      <c r="CJ550" s="617"/>
      <c r="CK550" s="617"/>
      <c r="CL550" s="643"/>
      <c r="CM550" s="1014">
        <v>6.4452431182533326E-2</v>
      </c>
      <c r="CO550" s="617" t="s">
        <v>1983</v>
      </c>
      <c r="CP550" s="818"/>
      <c r="CQ550" s="154">
        <f t="shared" ref="CQ550:CQ561" si="379">CI550/BQ550*100</f>
        <v>1.5370899389389392</v>
      </c>
      <c r="CR550" s="87">
        <f t="shared" ref="CR550:CR561" si="380">100*CM550/BU550</f>
        <v>1.5719662850529577</v>
      </c>
      <c r="CS550" s="141"/>
    </row>
    <row r="551" spans="1:97" s="246" customFormat="1" x14ac:dyDescent="0.25">
      <c r="A551" s="906" t="s">
        <v>2708</v>
      </c>
      <c r="B551" s="31" t="s">
        <v>1311</v>
      </c>
      <c r="C551" s="419" t="s">
        <v>599</v>
      </c>
      <c r="D551" s="419">
        <v>9</v>
      </c>
      <c r="E551" s="471" t="s">
        <v>1864</v>
      </c>
      <c r="F551" s="17"/>
      <c r="G551" s="419" t="s">
        <v>1864</v>
      </c>
      <c r="H551" s="419" t="s">
        <v>2680</v>
      </c>
      <c r="I551" s="17"/>
      <c r="K551" s="17" t="s">
        <v>1691</v>
      </c>
      <c r="L551" s="219" t="s">
        <v>1692</v>
      </c>
      <c r="O551" s="310"/>
      <c r="P551" s="304">
        <v>43109</v>
      </c>
      <c r="Q551" s="408">
        <v>0.45833333333333331</v>
      </c>
      <c r="R551" s="472" t="s">
        <v>2679</v>
      </c>
      <c r="S551" s="472" t="s">
        <v>2679</v>
      </c>
      <c r="T551" s="617">
        <v>129.19999999999999</v>
      </c>
      <c r="U551" s="617">
        <v>143.69999999999999</v>
      </c>
      <c r="V551" s="640">
        <v>14.5</v>
      </c>
      <c r="W551" s="617">
        <v>456</v>
      </c>
      <c r="X551" s="617">
        <v>31.798245614035086</v>
      </c>
      <c r="Y551" s="643"/>
      <c r="Z551" s="472" t="s">
        <v>2679</v>
      </c>
      <c r="AA551" s="617">
        <v>128.5</v>
      </c>
      <c r="AB551" s="617">
        <v>146.30000000000001</v>
      </c>
      <c r="AC551" s="617">
        <v>17.800000000000011</v>
      </c>
      <c r="AD551" s="617">
        <v>564</v>
      </c>
      <c r="AE551" s="617">
        <v>31.560283687943286</v>
      </c>
      <c r="AF551" s="643"/>
      <c r="AG551" s="472" t="s">
        <v>2679</v>
      </c>
      <c r="AH551" s="617">
        <v>128.5</v>
      </c>
      <c r="AI551" s="617">
        <v>142.9</v>
      </c>
      <c r="AJ551" s="617">
        <v>14.400000000000006</v>
      </c>
      <c r="AK551" s="617">
        <v>456</v>
      </c>
      <c r="AL551" s="617">
        <v>31.578947368421066</v>
      </c>
      <c r="AM551" s="643"/>
      <c r="AN551" s="617">
        <v>31.64582555679981</v>
      </c>
      <c r="AO551" s="617">
        <v>0.13232909214510274</v>
      </c>
      <c r="AP551" s="617">
        <v>0.41815654929776003</v>
      </c>
      <c r="AQ551" s="1036">
        <v>3</v>
      </c>
      <c r="AR551" s="643"/>
      <c r="AS551" s="617"/>
      <c r="AT551" s="86" t="s">
        <v>191</v>
      </c>
      <c r="AU551" s="86" t="s">
        <v>191</v>
      </c>
      <c r="AV551" s="86" t="s">
        <v>191</v>
      </c>
      <c r="AW551" s="161"/>
      <c r="AX551" s="643"/>
      <c r="AY551" s="86" t="s">
        <v>191</v>
      </c>
      <c r="AZ551" s="86" t="s">
        <v>191</v>
      </c>
      <c r="BA551" s="86" t="s">
        <v>191</v>
      </c>
      <c r="BB551" s="86"/>
      <c r="BC551" s="643"/>
      <c r="BD551" s="801"/>
      <c r="BE551" s="247" t="s">
        <v>2679</v>
      </c>
      <c r="BF551" s="198">
        <v>1.7323506492028462</v>
      </c>
      <c r="BG551" s="617"/>
      <c r="BH551" s="617"/>
      <c r="BI551" s="643"/>
      <c r="BJ551" s="247" t="s">
        <v>2679</v>
      </c>
      <c r="BK551" s="612">
        <v>3.9057749452041282E-2</v>
      </c>
      <c r="BL551" s="612"/>
      <c r="BM551" s="247"/>
      <c r="BN551" s="818"/>
      <c r="BO551" s="942"/>
      <c r="BP551" s="825"/>
      <c r="BQ551" s="1045">
        <v>121.4089712121765</v>
      </c>
      <c r="BR551" s="1035"/>
      <c r="BS551" s="623"/>
      <c r="BT551" s="818"/>
      <c r="BU551" s="1035">
        <v>3.8605922863521034</v>
      </c>
      <c r="BV551" s="1035"/>
      <c r="BW551" s="247"/>
      <c r="BX551" s="643"/>
      <c r="BY551" s="1035">
        <v>7.4581941549472317</v>
      </c>
      <c r="BZ551" s="1035"/>
      <c r="CA551" s="617"/>
      <c r="CB551" s="617"/>
      <c r="CC551" s="643"/>
      <c r="CD551" s="1044">
        <v>0.23538272332989504</v>
      </c>
      <c r="CE551" s="1035"/>
      <c r="CF551" s="617"/>
      <c r="CG551" s="818"/>
      <c r="CH551" s="781"/>
      <c r="CI551" s="24">
        <v>3.1745123301752569</v>
      </c>
      <c r="CJ551" s="617"/>
      <c r="CK551" s="617"/>
      <c r="CL551" s="643"/>
      <c r="CM551" s="1014">
        <v>0.10024775779500815</v>
      </c>
      <c r="CO551" s="617" t="s">
        <v>602</v>
      </c>
      <c r="CP551" s="818"/>
      <c r="CQ551" s="154">
        <f t="shared" si="379"/>
        <v>2.6147263241588812</v>
      </c>
      <c r="CR551" s="87">
        <f t="shared" si="380"/>
        <v>2.5966937288198553</v>
      </c>
      <c r="CS551" s="141"/>
    </row>
    <row r="552" spans="1:97" s="246" customFormat="1" x14ac:dyDescent="0.25">
      <c r="A552" s="906" t="s">
        <v>2709</v>
      </c>
      <c r="B552" s="31" t="s">
        <v>1312</v>
      </c>
      <c r="C552" s="419" t="s">
        <v>599</v>
      </c>
      <c r="D552" s="419">
        <v>9</v>
      </c>
      <c r="E552" s="471" t="s">
        <v>1864</v>
      </c>
      <c r="F552" s="17"/>
      <c r="G552" s="419" t="s">
        <v>1864</v>
      </c>
      <c r="H552" s="419" t="s">
        <v>2682</v>
      </c>
      <c r="I552" s="17"/>
      <c r="K552" s="17" t="s">
        <v>1773</v>
      </c>
      <c r="L552" s="219" t="s">
        <v>2733</v>
      </c>
      <c r="O552" s="310"/>
      <c r="P552" s="304">
        <v>43109</v>
      </c>
      <c r="Q552" s="408">
        <v>0.65277777777777779</v>
      </c>
      <c r="R552" s="472" t="s">
        <v>2681</v>
      </c>
      <c r="S552" s="472" t="s">
        <v>2681</v>
      </c>
      <c r="T552" s="617">
        <v>128.19999999999999</v>
      </c>
      <c r="U552" s="617">
        <v>148.29999999999998</v>
      </c>
      <c r="V552" s="640">
        <v>20.099999999999994</v>
      </c>
      <c r="W552" s="617">
        <v>66</v>
      </c>
      <c r="X552" s="617">
        <v>304.54545454545445</v>
      </c>
      <c r="Y552" s="643"/>
      <c r="Z552" s="472" t="s">
        <v>2681</v>
      </c>
      <c r="AA552" s="617">
        <v>128</v>
      </c>
      <c r="AB552" s="617">
        <v>150.69999999999999</v>
      </c>
      <c r="AC552" s="617">
        <v>22.699999999999989</v>
      </c>
      <c r="AD552" s="617">
        <v>78</v>
      </c>
      <c r="AE552" s="617">
        <v>291.02564102564088</v>
      </c>
      <c r="AF552" s="643"/>
      <c r="AG552" s="472" t="s">
        <v>2681</v>
      </c>
      <c r="AH552" s="617">
        <v>129.69999999999999</v>
      </c>
      <c r="AI552" s="617">
        <v>150.19999999999999</v>
      </c>
      <c r="AJ552" s="617">
        <v>20.5</v>
      </c>
      <c r="AK552" s="617">
        <v>68</v>
      </c>
      <c r="AL552" s="617">
        <v>301.47058823529409</v>
      </c>
      <c r="AM552" s="643"/>
      <c r="AN552" s="617">
        <v>299.01389460212982</v>
      </c>
      <c r="AO552" s="617">
        <v>7.0868079632550982</v>
      </c>
      <c r="AP552" s="617">
        <v>2.370059750127953</v>
      </c>
      <c r="AQ552" s="1036">
        <v>3</v>
      </c>
      <c r="AR552" s="643"/>
      <c r="AS552" s="617"/>
      <c r="AT552" s="86" t="s">
        <v>191</v>
      </c>
      <c r="AU552" s="86" t="s">
        <v>191</v>
      </c>
      <c r="AV552" s="86" t="s">
        <v>191</v>
      </c>
      <c r="AW552" s="161"/>
      <c r="AX552" s="643"/>
      <c r="AY552" s="86" t="s">
        <v>191</v>
      </c>
      <c r="AZ552" s="86" t="s">
        <v>191</v>
      </c>
      <c r="BA552" s="86" t="s">
        <v>191</v>
      </c>
      <c r="BB552" s="86"/>
      <c r="BC552" s="643"/>
      <c r="BD552" s="801"/>
      <c r="BE552" s="247" t="s">
        <v>2681</v>
      </c>
      <c r="BF552" s="198">
        <v>2.5938511648048785</v>
      </c>
      <c r="BG552" s="617"/>
      <c r="BH552" s="617"/>
      <c r="BI552" s="643"/>
      <c r="BJ552" s="247" t="s">
        <v>2681</v>
      </c>
      <c r="BK552" s="612">
        <v>7.5277286096349608E-2</v>
      </c>
      <c r="BL552" s="612"/>
      <c r="BM552" s="247"/>
      <c r="BN552" s="818"/>
      <c r="BO552" s="942"/>
      <c r="BP552" s="825"/>
      <c r="BQ552" s="1045">
        <v>104.26506264683056</v>
      </c>
      <c r="BR552" s="1035"/>
      <c r="BS552" s="623"/>
      <c r="BT552" s="818"/>
      <c r="BU552" s="1035">
        <v>31.753450896989293</v>
      </c>
      <c r="BV552" s="1035"/>
      <c r="BW552" s="247"/>
      <c r="BX552" s="643"/>
      <c r="BY552" s="1035">
        <v>1.9166947544114603</v>
      </c>
      <c r="BZ552" s="1035"/>
      <c r="CA552" s="617"/>
      <c r="CB552" s="617"/>
      <c r="CC552" s="643"/>
      <c r="CD552" s="1044">
        <v>0.55780731955307883</v>
      </c>
      <c r="CE552" s="1035"/>
      <c r="CF552" s="617"/>
      <c r="CG552" s="818"/>
      <c r="CH552" s="781"/>
      <c r="CI552" s="24">
        <v>2.4127180425646544</v>
      </c>
      <c r="CJ552" s="617"/>
      <c r="CK552" s="617"/>
      <c r="CL552" s="643"/>
      <c r="CM552" s="1014">
        <v>0.72736352753787392</v>
      </c>
      <c r="CO552" s="617" t="s">
        <v>602</v>
      </c>
      <c r="CP552" s="818"/>
      <c r="CQ552" s="154">
        <f t="shared" si="379"/>
        <v>2.3140234910106736</v>
      </c>
      <c r="CR552" s="87">
        <f t="shared" si="380"/>
        <v>2.2906597770979245</v>
      </c>
      <c r="CS552" s="141"/>
    </row>
    <row r="553" spans="1:97" s="246" customFormat="1" x14ac:dyDescent="0.25">
      <c r="A553" s="906" t="s">
        <v>2710</v>
      </c>
      <c r="B553" s="31" t="s">
        <v>1313</v>
      </c>
      <c r="C553" s="419" t="s">
        <v>599</v>
      </c>
      <c r="D553" s="419">
        <v>9</v>
      </c>
      <c r="E553" s="471" t="s">
        <v>1864</v>
      </c>
      <c r="F553" s="17"/>
      <c r="G553" s="419" t="s">
        <v>1864</v>
      </c>
      <c r="H553" s="419" t="s">
        <v>2684</v>
      </c>
      <c r="I553" s="17"/>
      <c r="K553" s="17" t="s">
        <v>1691</v>
      </c>
      <c r="L553" s="219" t="s">
        <v>1692</v>
      </c>
      <c r="O553" s="310"/>
      <c r="P553" s="304">
        <v>43110</v>
      </c>
      <c r="Q553" s="408">
        <v>2.0833333333333332E-2</v>
      </c>
      <c r="R553" s="472" t="s">
        <v>2683</v>
      </c>
      <c r="S553" s="472" t="s">
        <v>2683</v>
      </c>
      <c r="T553" s="617">
        <v>129.5</v>
      </c>
      <c r="U553" s="617">
        <v>145.1</v>
      </c>
      <c r="V553" s="640">
        <v>15.599999999999994</v>
      </c>
      <c r="W553" s="617">
        <v>486</v>
      </c>
      <c r="X553" s="617">
        <v>32.098765432098752</v>
      </c>
      <c r="Y553" s="643"/>
      <c r="Z553" s="472" t="s">
        <v>2683</v>
      </c>
      <c r="AA553" s="617">
        <v>126.9</v>
      </c>
      <c r="AB553" s="617">
        <v>143.1</v>
      </c>
      <c r="AC553" s="617">
        <v>16.199999999999989</v>
      </c>
      <c r="AD553" s="617">
        <v>484</v>
      </c>
      <c r="AE553" s="617">
        <v>33.47107438016527</v>
      </c>
      <c r="AF553" s="643"/>
      <c r="AG553" s="472" t="s">
        <v>2683</v>
      </c>
      <c r="AH553" s="617">
        <v>126.6</v>
      </c>
      <c r="AI553" s="617">
        <v>139.19999999999999</v>
      </c>
      <c r="AJ553" s="617">
        <v>12.599999999999994</v>
      </c>
      <c r="AK553" s="617">
        <v>364</v>
      </c>
      <c r="AL553" s="617">
        <v>34.615384615384599</v>
      </c>
      <c r="AM553" s="643"/>
      <c r="AN553" s="617">
        <v>33.395074809216204</v>
      </c>
      <c r="AO553" s="617">
        <v>1.2600297534220819</v>
      </c>
      <c r="AP553" s="617">
        <v>3.7731005563561286</v>
      </c>
      <c r="AQ553" s="1036">
        <v>3</v>
      </c>
      <c r="AR553" s="643"/>
      <c r="AS553" s="617"/>
      <c r="AT553" s="86" t="s">
        <v>191</v>
      </c>
      <c r="AU553" s="86" t="s">
        <v>191</v>
      </c>
      <c r="AV553" s="86" t="s">
        <v>191</v>
      </c>
      <c r="AW553" s="161"/>
      <c r="AX553" s="643"/>
      <c r="AY553" s="86" t="s">
        <v>191</v>
      </c>
      <c r="AZ553" s="86" t="s">
        <v>191</v>
      </c>
      <c r="BA553" s="86" t="s">
        <v>191</v>
      </c>
      <c r="BB553" s="86"/>
      <c r="BC553" s="643"/>
      <c r="BD553" s="801"/>
      <c r="BE553" s="247" t="s">
        <v>2683</v>
      </c>
      <c r="BF553" s="198">
        <v>3.8400216780710741</v>
      </c>
      <c r="BG553" s="617"/>
      <c r="BH553" s="617"/>
      <c r="BI553" s="643"/>
      <c r="BJ553" s="247" t="s">
        <v>2683</v>
      </c>
      <c r="BK553" s="612">
        <v>6.1018285764191028E-2</v>
      </c>
      <c r="BL553" s="612"/>
      <c r="BM553" s="247"/>
      <c r="BN553" s="818"/>
      <c r="BO553" s="942"/>
      <c r="BP553" s="825"/>
      <c r="BQ553" s="1045">
        <v>148.55885480381997</v>
      </c>
      <c r="BR553" s="1035"/>
      <c r="BS553" s="623"/>
      <c r="BT553" s="818"/>
      <c r="BU553" s="1035">
        <v>4.7685558332090343</v>
      </c>
      <c r="BV553" s="1035"/>
      <c r="BW553" s="247"/>
      <c r="BX553" s="643"/>
      <c r="BY553" s="1035">
        <v>6.8574400137528624</v>
      </c>
      <c r="BZ553" s="1035"/>
      <c r="CA553" s="617"/>
      <c r="CB553" s="617"/>
      <c r="CC553" s="643"/>
      <c r="CD553" s="1044">
        <v>0.22952588475784363</v>
      </c>
      <c r="CE553" s="1035"/>
      <c r="CF553" s="617"/>
      <c r="CG553" s="818"/>
      <c r="CH553" s="781"/>
      <c r="CI553" s="24">
        <v>5.8813814850099684</v>
      </c>
      <c r="CJ553" s="617"/>
      <c r="CK553" s="617"/>
      <c r="CL553" s="643"/>
      <c r="CM553" s="1014">
        <v>0.20358628217342192</v>
      </c>
      <c r="CO553" s="617" t="s">
        <v>602</v>
      </c>
      <c r="CP553" s="818"/>
      <c r="CQ553" s="154">
        <f t="shared" si="379"/>
        <v>3.9589572043865386</v>
      </c>
      <c r="CR553" s="87">
        <f t="shared" si="380"/>
        <v>4.269348819523354</v>
      </c>
      <c r="CS553" s="141"/>
    </row>
    <row r="554" spans="1:97" s="246" customFormat="1" x14ac:dyDescent="0.25">
      <c r="A554" s="906" t="s">
        <v>2711</v>
      </c>
      <c r="B554" s="31" t="s">
        <v>1314</v>
      </c>
      <c r="C554" s="419" t="s">
        <v>599</v>
      </c>
      <c r="D554" s="419">
        <v>9</v>
      </c>
      <c r="E554" s="471" t="s">
        <v>1864</v>
      </c>
      <c r="F554" s="17"/>
      <c r="G554" s="419" t="s">
        <v>1864</v>
      </c>
      <c r="H554" s="419" t="s">
        <v>2686</v>
      </c>
      <c r="I554" s="17"/>
      <c r="K554" s="17" t="s">
        <v>1773</v>
      </c>
      <c r="L554" s="219" t="s">
        <v>2733</v>
      </c>
      <c r="O554" s="310"/>
      <c r="P554" s="304">
        <v>43110</v>
      </c>
      <c r="Q554" s="408">
        <v>0.3888888888888889</v>
      </c>
      <c r="R554" s="472" t="s">
        <v>2685</v>
      </c>
      <c r="S554" s="472" t="s">
        <v>2685</v>
      </c>
      <c r="T554" s="617">
        <v>128.9</v>
      </c>
      <c r="U554" s="617">
        <v>143.69999999999999</v>
      </c>
      <c r="V554" s="640">
        <v>14.799999999999983</v>
      </c>
      <c r="W554" s="617">
        <v>184</v>
      </c>
      <c r="X554" s="617">
        <v>80.434782608695556</v>
      </c>
      <c r="Y554" s="643"/>
      <c r="Z554" s="472" t="s">
        <v>2685</v>
      </c>
      <c r="AA554" s="617">
        <v>127</v>
      </c>
      <c r="AB554" s="617">
        <v>141.5</v>
      </c>
      <c r="AC554" s="617">
        <v>14.5</v>
      </c>
      <c r="AD554" s="617">
        <v>182</v>
      </c>
      <c r="AE554" s="617">
        <v>79.670329670329679</v>
      </c>
      <c r="AF554" s="643"/>
      <c r="AG554" s="472" t="s">
        <v>2685</v>
      </c>
      <c r="AH554" s="617">
        <v>127.4</v>
      </c>
      <c r="AI554" s="617">
        <v>141.6</v>
      </c>
      <c r="AJ554" s="617">
        <v>14.199999999999989</v>
      </c>
      <c r="AK554" s="617">
        <v>176</v>
      </c>
      <c r="AL554" s="617">
        <v>80.681818181818116</v>
      </c>
      <c r="AM554" s="643"/>
      <c r="AN554" s="617">
        <v>80.26231015361445</v>
      </c>
      <c r="AO554" s="617">
        <v>0.5273398458674935</v>
      </c>
      <c r="AP554" s="617">
        <v>0.65702051792206706</v>
      </c>
      <c r="AQ554" s="1036">
        <v>3</v>
      </c>
      <c r="AR554" s="643"/>
      <c r="AS554" s="617"/>
      <c r="AT554" s="86" t="s">
        <v>191</v>
      </c>
      <c r="AU554" s="86" t="s">
        <v>191</v>
      </c>
      <c r="AV554" s="86" t="s">
        <v>191</v>
      </c>
      <c r="AW554" s="161"/>
      <c r="AX554" s="643"/>
      <c r="AY554" s="86" t="s">
        <v>191</v>
      </c>
      <c r="AZ554" s="86" t="s">
        <v>191</v>
      </c>
      <c r="BA554" s="86" t="s">
        <v>191</v>
      </c>
      <c r="BB554" s="86"/>
      <c r="BC554" s="643"/>
      <c r="BD554" s="801"/>
      <c r="BE554" s="247" t="s">
        <v>2685</v>
      </c>
      <c r="BF554" s="198">
        <v>1.3897539325332007</v>
      </c>
      <c r="BG554" s="617">
        <v>2.2038385282842632E-2</v>
      </c>
      <c r="BH554" s="617" t="s">
        <v>2722</v>
      </c>
      <c r="BI554" s="643"/>
      <c r="BJ554" s="247" t="s">
        <v>2685</v>
      </c>
      <c r="BK554" s="612">
        <v>3.0925709409735675E-2</v>
      </c>
      <c r="BL554" s="612"/>
      <c r="BM554" s="247"/>
      <c r="BN554" s="818"/>
      <c r="BO554" s="942"/>
      <c r="BP554" s="825"/>
      <c r="BQ554" s="1045">
        <v>143.47427549261661</v>
      </c>
      <c r="BR554" s="1035"/>
      <c r="BS554" s="623"/>
      <c r="BT554" s="818"/>
      <c r="BU554" s="1035">
        <v>11.540322159188715</v>
      </c>
      <c r="BV554" s="1035"/>
      <c r="BW554" s="247"/>
      <c r="BX554" s="643"/>
      <c r="BY554" s="1035">
        <v>1.9061307217062546</v>
      </c>
      <c r="BZ554" s="1035"/>
      <c r="CA554" s="617"/>
      <c r="CB554" s="617"/>
      <c r="CC554" s="643"/>
      <c r="CD554" s="1044">
        <v>0.15186206299308058</v>
      </c>
      <c r="CE554" s="1035"/>
      <c r="CF554" s="617"/>
      <c r="CG554" s="818"/>
      <c r="CH554" s="781"/>
      <c r="CI554" s="24">
        <v>1.9252698829307413</v>
      </c>
      <c r="CJ554" s="617"/>
      <c r="CK554" s="617"/>
      <c r="CL554" s="643"/>
      <c r="CM554" s="1014">
        <v>0.15533427464554833</v>
      </c>
      <c r="CO554" s="617" t="s">
        <v>1983</v>
      </c>
      <c r="CP554" s="818"/>
      <c r="CQ554" s="154">
        <f t="shared" si="379"/>
        <v>1.3418920404514039</v>
      </c>
      <c r="CR554" s="87">
        <f t="shared" si="380"/>
        <v>1.3460133305019306</v>
      </c>
      <c r="CS554" s="141"/>
    </row>
    <row r="555" spans="1:97" s="246" customFormat="1" x14ac:dyDescent="0.25">
      <c r="A555" s="906" t="s">
        <v>2712</v>
      </c>
      <c r="B555" s="31" t="s">
        <v>1315</v>
      </c>
      <c r="C555" s="419" t="s">
        <v>599</v>
      </c>
      <c r="D555" s="419">
        <v>9</v>
      </c>
      <c r="E555" s="471" t="s">
        <v>1864</v>
      </c>
      <c r="F555" s="17"/>
      <c r="G555" s="419" t="s">
        <v>1864</v>
      </c>
      <c r="H555" s="419" t="s">
        <v>2688</v>
      </c>
      <c r="I555" s="17"/>
      <c r="K555" s="17" t="s">
        <v>1691</v>
      </c>
      <c r="L555" s="219" t="s">
        <v>1692</v>
      </c>
      <c r="O555" s="310"/>
      <c r="P555" s="304">
        <v>43110</v>
      </c>
      <c r="Q555" s="408">
        <v>0.67361111111111116</v>
      </c>
      <c r="R555" s="472" t="s">
        <v>2687</v>
      </c>
      <c r="S555" s="472" t="s">
        <v>2687</v>
      </c>
      <c r="T555" s="617">
        <v>128.30000000000001</v>
      </c>
      <c r="U555" s="617">
        <v>137.9</v>
      </c>
      <c r="V555" s="640">
        <v>9.5999999999999943</v>
      </c>
      <c r="W555" s="617">
        <v>692</v>
      </c>
      <c r="X555" s="617">
        <v>13.87283236994219</v>
      </c>
      <c r="Y555" s="643"/>
      <c r="Z555" s="472" t="s">
        <v>2687</v>
      </c>
      <c r="AA555" s="617">
        <v>128.30000000000001</v>
      </c>
      <c r="AB555" s="617">
        <v>137.5</v>
      </c>
      <c r="AC555" s="617">
        <v>9.1999999999999886</v>
      </c>
      <c r="AD555" s="617">
        <v>694</v>
      </c>
      <c r="AE555" s="617">
        <v>13.256484149855892</v>
      </c>
      <c r="AF555" s="643"/>
      <c r="AG555" s="472" t="s">
        <v>2687</v>
      </c>
      <c r="AH555" s="617">
        <v>126.6</v>
      </c>
      <c r="AI555" s="617">
        <v>136.19999999999999</v>
      </c>
      <c r="AJ555" s="617">
        <v>9.5999999999999943</v>
      </c>
      <c r="AK555" s="617">
        <v>688</v>
      </c>
      <c r="AL555" s="617">
        <v>13.953488372093016</v>
      </c>
      <c r="AM555" s="643"/>
      <c r="AN555" s="617">
        <v>13.694268297297034</v>
      </c>
      <c r="AO555" s="617">
        <v>0.38127098956492012</v>
      </c>
      <c r="AP555" s="617">
        <v>2.7841647416837532</v>
      </c>
      <c r="AQ555" s="1036">
        <v>3</v>
      </c>
      <c r="AR555" s="643"/>
      <c r="AS555" s="617"/>
      <c r="AT555" s="86" t="s">
        <v>191</v>
      </c>
      <c r="AU555" s="86" t="s">
        <v>191</v>
      </c>
      <c r="AV555" s="86" t="s">
        <v>191</v>
      </c>
      <c r="AW555" s="161"/>
      <c r="AX555" s="643"/>
      <c r="AY555" s="86" t="s">
        <v>191</v>
      </c>
      <c r="AZ555" s="86" t="s">
        <v>191</v>
      </c>
      <c r="BA555" s="86" t="s">
        <v>191</v>
      </c>
      <c r="BB555" s="86"/>
      <c r="BC555" s="643"/>
      <c r="BD555" s="801"/>
      <c r="BE555" s="247" t="s">
        <v>2687</v>
      </c>
      <c r="BF555" s="198">
        <v>3.1067444950237628</v>
      </c>
      <c r="BG555" s="617"/>
      <c r="BH555" s="617"/>
      <c r="BI555" s="643"/>
      <c r="BJ555" s="247" t="s">
        <v>2687</v>
      </c>
      <c r="BK555" s="612">
        <v>6.2348679143585259E-2</v>
      </c>
      <c r="BL555" s="612"/>
      <c r="BM555" s="247"/>
      <c r="BN555" s="818"/>
      <c r="BO555" s="942"/>
      <c r="BP555" s="825"/>
      <c r="BQ555" s="1045">
        <v>182.69310851034859</v>
      </c>
      <c r="BR555" s="1035"/>
      <c r="BS555" s="623"/>
      <c r="BT555" s="818"/>
      <c r="BU555" s="1035">
        <v>2.5344708695077247</v>
      </c>
      <c r="BV555" s="1035"/>
      <c r="BW555" s="247"/>
      <c r="BX555" s="643"/>
      <c r="BY555" s="1035">
        <v>8.9351548451931748</v>
      </c>
      <c r="BZ555" s="1035"/>
      <c r="CA555" s="617"/>
      <c r="CB555" s="617"/>
      <c r="CC555" s="643"/>
      <c r="CD555" s="1044">
        <v>0.11844873858181135</v>
      </c>
      <c r="CE555" s="1035"/>
      <c r="CF555" s="617"/>
      <c r="CG555" s="818"/>
      <c r="CH555" s="781"/>
      <c r="CI555" s="24">
        <v>11.510803481929457</v>
      </c>
      <c r="CJ555" s="617"/>
      <c r="CK555" s="617"/>
      <c r="CL555" s="643"/>
      <c r="CM555" s="1014">
        <v>0.16061586253855048</v>
      </c>
      <c r="CO555" s="617" t="s">
        <v>602</v>
      </c>
      <c r="CP555" s="818"/>
      <c r="CQ555" s="154">
        <f t="shared" si="379"/>
        <v>6.3006227086433482</v>
      </c>
      <c r="CR555" s="87">
        <f t="shared" si="380"/>
        <v>6.3372542360191817</v>
      </c>
      <c r="CS555" s="141"/>
    </row>
    <row r="556" spans="1:97" s="246" customFormat="1" x14ac:dyDescent="0.25">
      <c r="A556" s="906" t="s">
        <v>2713</v>
      </c>
      <c r="B556" s="31" t="s">
        <v>1316</v>
      </c>
      <c r="C556" s="419" t="s">
        <v>599</v>
      </c>
      <c r="D556" s="419">
        <v>9</v>
      </c>
      <c r="E556" s="471" t="s">
        <v>1864</v>
      </c>
      <c r="F556" s="17"/>
      <c r="G556" s="419" t="s">
        <v>1864</v>
      </c>
      <c r="H556" s="419" t="s">
        <v>2690</v>
      </c>
      <c r="I556" s="17"/>
      <c r="J556" s="17"/>
      <c r="K556" s="17" t="s">
        <v>1691</v>
      </c>
      <c r="L556" s="17" t="s">
        <v>1692</v>
      </c>
      <c r="M556" s="17"/>
      <c r="N556" s="219"/>
      <c r="O556" s="310"/>
      <c r="P556" s="304">
        <v>43124</v>
      </c>
      <c r="Q556" s="408">
        <v>0.97222222222222221</v>
      </c>
      <c r="R556" s="472" t="s">
        <v>2689</v>
      </c>
      <c r="S556" s="472" t="s">
        <v>2689</v>
      </c>
      <c r="T556" s="617">
        <v>128.5</v>
      </c>
      <c r="U556" s="617">
        <v>139.1</v>
      </c>
      <c r="V556" s="640">
        <v>10.599999999999994</v>
      </c>
      <c r="W556" s="617">
        <v>910</v>
      </c>
      <c r="X556" s="617">
        <v>11.648351648351642</v>
      </c>
      <c r="Y556" s="643"/>
      <c r="Z556" s="472" t="s">
        <v>2689</v>
      </c>
      <c r="AA556" s="617">
        <v>129</v>
      </c>
      <c r="AB556" s="617">
        <v>138</v>
      </c>
      <c r="AC556" s="617">
        <v>9</v>
      </c>
      <c r="AD556" s="617">
        <v>892</v>
      </c>
      <c r="AE556" s="617">
        <v>10.089686098654708</v>
      </c>
      <c r="AF556" s="643"/>
      <c r="AG556" s="472" t="s">
        <v>2689</v>
      </c>
      <c r="AH556" s="617">
        <v>128.80000000000001</v>
      </c>
      <c r="AI556" s="617">
        <v>138.1</v>
      </c>
      <c r="AJ556" s="617">
        <v>9.2999999999999829</v>
      </c>
      <c r="AK556" s="617">
        <v>742</v>
      </c>
      <c r="AL556" s="617">
        <v>12.533692722371946</v>
      </c>
      <c r="AM556" s="643"/>
      <c r="AN556" s="617">
        <v>11.423910156459433</v>
      </c>
      <c r="AO556" s="617">
        <v>1.2373651771629643</v>
      </c>
      <c r="AP556" s="617">
        <v>10.831362994073617</v>
      </c>
      <c r="AQ556" s="1036">
        <v>3</v>
      </c>
      <c r="AR556" s="643"/>
      <c r="AS556" s="617"/>
      <c r="AT556" s="86" t="s">
        <v>191</v>
      </c>
      <c r="AU556" s="86" t="s">
        <v>191</v>
      </c>
      <c r="AV556" s="86" t="s">
        <v>191</v>
      </c>
      <c r="AW556" s="161"/>
      <c r="AX556" s="643"/>
      <c r="AY556" s="86" t="s">
        <v>191</v>
      </c>
      <c r="AZ556" s="86" t="s">
        <v>191</v>
      </c>
      <c r="BA556" s="86" t="s">
        <v>191</v>
      </c>
      <c r="BB556" s="86"/>
      <c r="BC556" s="643"/>
      <c r="BD556" s="801"/>
      <c r="BE556" s="247" t="s">
        <v>2689</v>
      </c>
      <c r="BF556" s="198">
        <v>2.5858372065202087</v>
      </c>
      <c r="BG556" s="617"/>
      <c r="BH556" s="617"/>
      <c r="BI556" s="643"/>
      <c r="BJ556" s="247" t="s">
        <v>2689</v>
      </c>
      <c r="BK556" s="612">
        <v>3.1411779963133699E-2</v>
      </c>
      <c r="BL556" s="612"/>
      <c r="BM556" s="247"/>
      <c r="BN556" s="818"/>
      <c r="BO556" s="942"/>
      <c r="BP556" s="825"/>
      <c r="BQ556" s="1045">
        <v>427.32762636018373</v>
      </c>
      <c r="BR556" s="1035"/>
      <c r="BS556" s="623"/>
      <c r="BT556" s="818"/>
      <c r="BU556" s="1035">
        <v>4.9776624608988413</v>
      </c>
      <c r="BV556" s="1035"/>
      <c r="BW556" s="247"/>
      <c r="BX556" s="643"/>
      <c r="BY556" s="1035">
        <v>11.105090256621596</v>
      </c>
      <c r="BZ556" s="1035"/>
      <c r="CA556" s="617"/>
      <c r="CB556" s="617"/>
      <c r="CC556" s="643"/>
      <c r="CD556" s="1044">
        <v>0.11204687478654085</v>
      </c>
      <c r="CE556" s="1035"/>
      <c r="CF556" s="617"/>
      <c r="CG556" s="818"/>
      <c r="CH556" s="781"/>
      <c r="CI556" s="617">
        <v>14.908515109199142</v>
      </c>
      <c r="CK556" s="617"/>
      <c r="CL556" s="643"/>
      <c r="CM556" s="1014">
        <v>0.18685874732554147</v>
      </c>
      <c r="CO556" s="617"/>
      <c r="CP556" s="818"/>
      <c r="CQ556" s="154">
        <f t="shared" si="379"/>
        <v>3.4887786769566658</v>
      </c>
      <c r="CR556" s="87">
        <f t="shared" si="380"/>
        <v>3.753945728409223</v>
      </c>
      <c r="CS556" s="141"/>
    </row>
    <row r="557" spans="1:97" s="246" customFormat="1" x14ac:dyDescent="0.25">
      <c r="A557" s="906" t="s">
        <v>2714</v>
      </c>
      <c r="B557" s="31" t="s">
        <v>1317</v>
      </c>
      <c r="C557" s="419" t="s">
        <v>599</v>
      </c>
      <c r="D557" s="419">
        <v>9</v>
      </c>
      <c r="E557" s="471" t="s">
        <v>1864</v>
      </c>
      <c r="F557" s="17"/>
      <c r="G557" s="419" t="s">
        <v>1864</v>
      </c>
      <c r="H557" s="419" t="s">
        <v>2692</v>
      </c>
      <c r="I557" s="17"/>
      <c r="J557" s="17"/>
      <c r="K557" s="17" t="s">
        <v>1773</v>
      </c>
      <c r="L557" s="17" t="s">
        <v>2733</v>
      </c>
      <c r="M557" s="17"/>
      <c r="N557" s="219"/>
      <c r="O557" s="310"/>
      <c r="P557" s="304">
        <v>43125</v>
      </c>
      <c r="Q557" s="408">
        <v>0.625</v>
      </c>
      <c r="R557" s="472" t="s">
        <v>2691</v>
      </c>
      <c r="S557" s="472" t="s">
        <v>2691</v>
      </c>
      <c r="T557" s="617">
        <v>126.4</v>
      </c>
      <c r="U557" s="617">
        <v>135.9</v>
      </c>
      <c r="V557" s="640">
        <v>9.5</v>
      </c>
      <c r="W557" s="617">
        <v>554</v>
      </c>
      <c r="X557" s="617">
        <v>17.148014440433212</v>
      </c>
      <c r="Y557" s="643"/>
      <c r="Z557" s="472" t="s">
        <v>2691</v>
      </c>
      <c r="AA557" s="617">
        <v>127.2</v>
      </c>
      <c r="AB557" s="617">
        <v>136.4</v>
      </c>
      <c r="AC557" s="617">
        <v>9.2000000000000028</v>
      </c>
      <c r="AD557" s="617">
        <v>546</v>
      </c>
      <c r="AE557" s="617">
        <v>16.849816849816854</v>
      </c>
      <c r="AF557" s="643"/>
      <c r="AG557" s="472" t="s">
        <v>2691</v>
      </c>
      <c r="AH557" s="617">
        <v>126.4</v>
      </c>
      <c r="AI557" s="617">
        <v>135.69999999999999</v>
      </c>
      <c r="AJ557" s="617">
        <v>9.2999999999999829</v>
      </c>
      <c r="AK557" s="617">
        <v>552</v>
      </c>
      <c r="AL557" s="617">
        <v>16.847826086956488</v>
      </c>
      <c r="AM557" s="643"/>
      <c r="AN557" s="617">
        <v>16.94855245906885</v>
      </c>
      <c r="AO557" s="617">
        <v>0.17274201078932397</v>
      </c>
      <c r="AP557" s="617">
        <v>1.0192139488401735</v>
      </c>
      <c r="AQ557" s="1036">
        <v>3</v>
      </c>
      <c r="AR557" s="643"/>
      <c r="AS557" s="617"/>
      <c r="AT557" s="86" t="s">
        <v>191</v>
      </c>
      <c r="AU557" s="86" t="s">
        <v>191</v>
      </c>
      <c r="AV557" s="86" t="s">
        <v>191</v>
      </c>
      <c r="AW557" s="161"/>
      <c r="AX557" s="643"/>
      <c r="AY557" s="86" t="s">
        <v>191</v>
      </c>
      <c r="AZ557" s="86" t="s">
        <v>191</v>
      </c>
      <c r="BA557" s="86" t="s">
        <v>191</v>
      </c>
      <c r="BB557" s="86"/>
      <c r="BC557" s="643"/>
      <c r="BD557" s="801"/>
      <c r="BE557" s="247" t="s">
        <v>2691</v>
      </c>
      <c r="BF557" s="198">
        <v>0.83879430046213388</v>
      </c>
      <c r="BG557" s="617"/>
      <c r="BH557" s="617"/>
      <c r="BI557" s="643"/>
      <c r="BJ557" s="247" t="s">
        <v>2691</v>
      </c>
      <c r="BK557" s="612">
        <v>3.0988745870393124E-2</v>
      </c>
      <c r="BL557" s="612"/>
      <c r="BM557" s="247"/>
      <c r="BN557" s="818"/>
      <c r="BO557" s="942"/>
      <c r="BP557" s="825"/>
      <c r="BQ557" s="1045">
        <v>236.82819242879009</v>
      </c>
      <c r="BR557" s="1035"/>
      <c r="BS557" s="623"/>
      <c r="BT557" s="818"/>
      <c r="BU557" s="1035">
        <v>4.0611332636705875</v>
      </c>
      <c r="BV557" s="1035"/>
      <c r="BW557" s="247"/>
      <c r="BX557" s="643"/>
      <c r="BY557" s="1035">
        <v>3.9248782129102335</v>
      </c>
      <c r="BZ557" s="1035"/>
      <c r="CA557" s="617"/>
      <c r="CB557" s="617"/>
      <c r="CC557" s="643"/>
      <c r="CD557" s="1044">
        <v>6.6133479045373797E-2</v>
      </c>
      <c r="CE557" s="1035"/>
      <c r="CF557" s="617"/>
      <c r="CG557" s="818"/>
      <c r="CH557" s="781"/>
      <c r="CI557" s="617">
        <v>7.0272007346973497</v>
      </c>
      <c r="CK557" s="617"/>
      <c r="CL557" s="643"/>
      <c r="CM557" s="1014">
        <v>0.11839305585631382</v>
      </c>
      <c r="CO557" s="617"/>
      <c r="CP557" s="818"/>
      <c r="CQ557" s="154">
        <f t="shared" si="379"/>
        <v>2.9672146135263437</v>
      </c>
      <c r="CR557" s="87">
        <f t="shared" si="380"/>
        <v>2.9152713828776515</v>
      </c>
      <c r="CS557" s="141"/>
    </row>
    <row r="558" spans="1:97" s="246" customFormat="1" x14ac:dyDescent="0.25">
      <c r="A558" s="906" t="s">
        <v>2715</v>
      </c>
      <c r="B558" s="31" t="s">
        <v>1318</v>
      </c>
      <c r="C558" s="419" t="s">
        <v>599</v>
      </c>
      <c r="D558" s="419">
        <v>9</v>
      </c>
      <c r="E558" s="471" t="s">
        <v>1864</v>
      </c>
      <c r="F558" s="17"/>
      <c r="G558" s="419" t="s">
        <v>1864</v>
      </c>
      <c r="H558" s="419" t="s">
        <v>2694</v>
      </c>
      <c r="I558" s="17"/>
      <c r="J558" s="17"/>
      <c r="K558" s="17" t="s">
        <v>1691</v>
      </c>
      <c r="L558" s="17" t="s">
        <v>1692</v>
      </c>
      <c r="M558" s="17"/>
      <c r="N558" s="219"/>
      <c r="O558" s="310"/>
      <c r="P558" s="304">
        <v>43125</v>
      </c>
      <c r="Q558" s="408">
        <v>0.81944444444444453</v>
      </c>
      <c r="R558" s="472" t="s">
        <v>2693</v>
      </c>
      <c r="S558" s="472" t="s">
        <v>2693</v>
      </c>
      <c r="T558" s="617">
        <v>126.3</v>
      </c>
      <c r="U558" s="617">
        <v>144</v>
      </c>
      <c r="V558" s="640">
        <v>17.700000000000003</v>
      </c>
      <c r="W558" s="617">
        <v>1050</v>
      </c>
      <c r="X558" s="617">
        <v>16.857142857142858</v>
      </c>
      <c r="Y558" s="643"/>
      <c r="Z558" s="472" t="s">
        <v>2693</v>
      </c>
      <c r="AA558" s="617">
        <v>126</v>
      </c>
      <c r="AB558" s="617">
        <v>146.80000000000001</v>
      </c>
      <c r="AC558" s="617">
        <v>20.800000000000011</v>
      </c>
      <c r="AD558" s="617">
        <v>1240</v>
      </c>
      <c r="AE558" s="617">
        <v>16.774193548387107</v>
      </c>
      <c r="AF558" s="643"/>
      <c r="AG558" s="472" t="s">
        <v>2693</v>
      </c>
      <c r="AH558" s="617">
        <v>129.5</v>
      </c>
      <c r="AI558" s="617">
        <v>146.69999999999999</v>
      </c>
      <c r="AJ558" s="617">
        <v>17.199999999999989</v>
      </c>
      <c r="AK558" s="617">
        <v>1032</v>
      </c>
      <c r="AL558" s="617">
        <v>16.666666666666654</v>
      </c>
      <c r="AM558" s="643"/>
      <c r="AN558" s="617">
        <v>16.766001024065542</v>
      </c>
      <c r="AO558" s="617">
        <v>9.5502004563524187E-2</v>
      </c>
      <c r="AP558" s="617">
        <v>0.56961707461691524</v>
      </c>
      <c r="AQ558" s="1036">
        <v>3</v>
      </c>
      <c r="AR558" s="643"/>
      <c r="AS558" s="617"/>
      <c r="AT558" s="86" t="s">
        <v>191</v>
      </c>
      <c r="AU558" s="86" t="s">
        <v>191</v>
      </c>
      <c r="AV558" s="86" t="s">
        <v>191</v>
      </c>
      <c r="AW558" s="161"/>
      <c r="AX558" s="643"/>
      <c r="AY558" s="86" t="s">
        <v>191</v>
      </c>
      <c r="AZ558" s="86" t="s">
        <v>191</v>
      </c>
      <c r="BA558" s="86" t="s">
        <v>191</v>
      </c>
      <c r="BB558" s="86"/>
      <c r="BC558" s="643"/>
      <c r="BD558" s="801"/>
      <c r="BE558" s="247" t="s">
        <v>2693</v>
      </c>
      <c r="BF558" s="198">
        <v>3.5875819921039671</v>
      </c>
      <c r="BG558" s="617"/>
      <c r="BH558" s="617"/>
      <c r="BI558" s="643"/>
      <c r="BJ558" s="247" t="s">
        <v>2693</v>
      </c>
      <c r="BK558" s="612">
        <v>6.3388271838146409E-2</v>
      </c>
      <c r="BL558" s="612"/>
      <c r="BM558" s="247"/>
      <c r="BN558" s="818"/>
      <c r="BO558" s="942"/>
      <c r="BP558" s="825"/>
      <c r="BQ558" s="1045">
        <v>214.08144216356749</v>
      </c>
      <c r="BR558" s="1035"/>
      <c r="BS558" s="623"/>
      <c r="BT558" s="818"/>
      <c r="BU558" s="1035">
        <v>3.6088014536144239</v>
      </c>
      <c r="BV558" s="1035"/>
      <c r="BW558" s="247"/>
      <c r="BX558" s="643"/>
      <c r="BY558" s="1035">
        <v>8.3885419392831011</v>
      </c>
      <c r="BZ558" s="1035"/>
      <c r="CA558" s="617"/>
      <c r="CB558" s="617"/>
      <c r="CC558" s="643"/>
      <c r="CD558" s="1044">
        <v>0.14071102607829727</v>
      </c>
      <c r="CE558" s="1035"/>
      <c r="CF558" s="617"/>
      <c r="CG558" s="818"/>
      <c r="CH558" s="781"/>
      <c r="CI558" s="617">
        <v>12.459704825099742</v>
      </c>
      <c r="CK558" s="617"/>
      <c r="CL558" s="643"/>
      <c r="CM558" s="1014">
        <v>0.20766174708499555</v>
      </c>
      <c r="CO558" s="617"/>
      <c r="CP558" s="818"/>
      <c r="CQ558" s="154">
        <f t="shared" si="379"/>
        <v>5.8200770226407519</v>
      </c>
      <c r="CR558" s="87">
        <f t="shared" si="380"/>
        <v>5.7543134404640153</v>
      </c>
      <c r="CS558" s="141"/>
    </row>
    <row r="559" spans="1:97" s="246" customFormat="1" x14ac:dyDescent="0.25">
      <c r="A559" s="906" t="s">
        <v>2716</v>
      </c>
      <c r="B559" s="31" t="s">
        <v>1319</v>
      </c>
      <c r="C559" s="419" t="s">
        <v>599</v>
      </c>
      <c r="D559" s="419">
        <v>9</v>
      </c>
      <c r="E559" s="471" t="s">
        <v>1864</v>
      </c>
      <c r="F559" s="17"/>
      <c r="G559" s="419" t="s">
        <v>1864</v>
      </c>
      <c r="H559" s="419" t="s">
        <v>2696</v>
      </c>
      <c r="I559" s="17"/>
      <c r="J559" s="17"/>
      <c r="K559" s="17" t="s">
        <v>1691</v>
      </c>
      <c r="L559" s="17" t="s">
        <v>1692</v>
      </c>
      <c r="M559" s="17"/>
      <c r="N559" s="219"/>
      <c r="O559" s="310"/>
      <c r="P559" s="304">
        <v>43126</v>
      </c>
      <c r="Q559" s="408">
        <v>0.35416666666666669</v>
      </c>
      <c r="R559" s="472" t="s">
        <v>2695</v>
      </c>
      <c r="S559" s="472" t="s">
        <v>2695</v>
      </c>
      <c r="T559" s="617">
        <v>128.1</v>
      </c>
      <c r="U559" s="617">
        <v>138.80000000000001</v>
      </c>
      <c r="V559" s="640">
        <v>10.700000000000017</v>
      </c>
      <c r="W559" s="617">
        <v>1064</v>
      </c>
      <c r="X559" s="617">
        <v>10.056390977443625</v>
      </c>
      <c r="Y559" s="643"/>
      <c r="Z559" s="472" t="s">
        <v>2695</v>
      </c>
      <c r="AA559" s="617">
        <v>128.69999999999999</v>
      </c>
      <c r="AB559" s="617">
        <v>139</v>
      </c>
      <c r="AC559" s="617">
        <v>10.300000000000011</v>
      </c>
      <c r="AD559" s="617">
        <v>1026</v>
      </c>
      <c r="AE559" s="617">
        <v>10.038986354775838</v>
      </c>
      <c r="AF559" s="643"/>
      <c r="AG559" s="472" t="s">
        <v>2695</v>
      </c>
      <c r="AH559" s="617">
        <v>128.5</v>
      </c>
      <c r="AI559" s="617">
        <v>140.19999999999999</v>
      </c>
      <c r="AJ559" s="617">
        <v>11.699999999999989</v>
      </c>
      <c r="AK559" s="617">
        <v>1120</v>
      </c>
      <c r="AL559" s="617">
        <v>10.446428571428561</v>
      </c>
      <c r="AM559" s="643"/>
      <c r="AN559" s="617">
        <v>10.180601967882675</v>
      </c>
      <c r="AO559" s="617">
        <v>0.23037701184603507</v>
      </c>
      <c r="AP559" s="617">
        <v>2.2629016690056103</v>
      </c>
      <c r="AQ559" s="1036">
        <v>3</v>
      </c>
      <c r="AR559" s="643"/>
      <c r="AS559" s="617"/>
      <c r="AT559" s="86" t="s">
        <v>191</v>
      </c>
      <c r="AU559" s="86" t="s">
        <v>191</v>
      </c>
      <c r="AV559" s="86" t="s">
        <v>191</v>
      </c>
      <c r="AW559" s="161"/>
      <c r="AX559" s="643"/>
      <c r="AY559" s="86" t="s">
        <v>191</v>
      </c>
      <c r="AZ559" s="86" t="s">
        <v>191</v>
      </c>
      <c r="BA559" s="86" t="s">
        <v>191</v>
      </c>
      <c r="BB559" s="86"/>
      <c r="BC559" s="643"/>
      <c r="BD559" s="801"/>
      <c r="BE559" s="247" t="s">
        <v>2695</v>
      </c>
      <c r="BF559" s="198">
        <v>8.7525781065738251</v>
      </c>
      <c r="BG559" s="617"/>
      <c r="BH559" s="617"/>
      <c r="BI559" s="643"/>
      <c r="BJ559" s="247" t="s">
        <v>2695</v>
      </c>
      <c r="BK559" s="612">
        <v>6.7245018793081229E-2</v>
      </c>
      <c r="BL559" s="612"/>
      <c r="BM559" s="247"/>
      <c r="BN559" s="818"/>
      <c r="BO559" s="942"/>
      <c r="BP559" s="825"/>
      <c r="BQ559" s="1045">
        <v>446.65935796512139</v>
      </c>
      <c r="BR559" s="1035"/>
      <c r="BS559" s="623"/>
      <c r="BT559" s="818"/>
      <c r="BU559" s="1035">
        <v>4.4917811374312082</v>
      </c>
      <c r="BV559" s="1035"/>
      <c r="BW559" s="247"/>
      <c r="BX559" s="643"/>
      <c r="BY559" s="1035">
        <v>10.923985617445227</v>
      </c>
      <c r="BZ559" s="1035"/>
      <c r="CA559" s="617"/>
      <c r="CB559" s="617"/>
      <c r="CC559" s="643"/>
      <c r="CD559" s="1044">
        <v>0.10966574255330037</v>
      </c>
      <c r="CE559" s="1035"/>
      <c r="CF559" s="617"/>
      <c r="CG559" s="818"/>
      <c r="CH559" s="781"/>
      <c r="CI559" s="617">
        <v>33.277334802205196</v>
      </c>
      <c r="CK559" s="617"/>
      <c r="CL559" s="643"/>
      <c r="CM559" s="1014">
        <v>0.34762930105875028</v>
      </c>
      <c r="CO559" s="617"/>
      <c r="CP559" s="818"/>
      <c r="CQ559" s="154">
        <f t="shared" si="379"/>
        <v>7.4502714896222431</v>
      </c>
      <c r="CR559" s="87">
        <f t="shared" si="380"/>
        <v>7.7392306174907493</v>
      </c>
      <c r="CS559" s="141"/>
    </row>
    <row r="560" spans="1:97" s="246" customFormat="1" x14ac:dyDescent="0.25">
      <c r="A560" s="906" t="s">
        <v>2717</v>
      </c>
      <c r="B560" s="31" t="s">
        <v>1320</v>
      </c>
      <c r="C560" s="419" t="s">
        <v>599</v>
      </c>
      <c r="D560" s="419">
        <v>9</v>
      </c>
      <c r="E560" s="471" t="s">
        <v>1864</v>
      </c>
      <c r="F560" s="17"/>
      <c r="G560" s="419" t="s">
        <v>1864</v>
      </c>
      <c r="H560" s="419" t="s">
        <v>2698</v>
      </c>
      <c r="I560" s="17"/>
      <c r="J560" s="17"/>
      <c r="K560" s="17" t="s">
        <v>1691</v>
      </c>
      <c r="L560" s="17" t="s">
        <v>1692</v>
      </c>
      <c r="M560" s="17"/>
      <c r="N560" s="219"/>
      <c r="O560" s="310"/>
      <c r="P560" s="304">
        <v>43143</v>
      </c>
      <c r="Q560" s="408">
        <v>0.47916666666666669</v>
      </c>
      <c r="R560" s="472" t="s">
        <v>2697</v>
      </c>
      <c r="S560" s="472" t="s">
        <v>2697</v>
      </c>
      <c r="T560" s="617">
        <v>129.1</v>
      </c>
      <c r="U560" s="617">
        <v>135.30000000000001</v>
      </c>
      <c r="V560" s="640">
        <v>6.2000000000000171</v>
      </c>
      <c r="W560" s="617">
        <v>968</v>
      </c>
      <c r="X560" s="617">
        <v>6.4049586776859684</v>
      </c>
      <c r="Y560" s="643"/>
      <c r="Z560" s="472" t="s">
        <v>2697</v>
      </c>
      <c r="AA560" s="617">
        <v>128.30000000000001</v>
      </c>
      <c r="AB560" s="617">
        <v>133.70000000000002</v>
      </c>
      <c r="AC560" s="617">
        <v>5.4000000000000057</v>
      </c>
      <c r="AD560" s="617">
        <v>884</v>
      </c>
      <c r="AE560" s="617">
        <v>6.10859728506788</v>
      </c>
      <c r="AF560" s="643"/>
      <c r="AG560" s="472" t="s">
        <v>2697</v>
      </c>
      <c r="AH560" s="617">
        <v>128.30000000000001</v>
      </c>
      <c r="AI560" s="617">
        <v>134</v>
      </c>
      <c r="AJ560" s="617">
        <v>5.6999999999999886</v>
      </c>
      <c r="AK560" s="617">
        <v>880</v>
      </c>
      <c r="AL560" s="617">
        <v>6.4772727272727142</v>
      </c>
      <c r="AM560" s="643"/>
      <c r="AN560" s="617">
        <v>6.3302762300088533</v>
      </c>
      <c r="AO560" s="617">
        <v>0.19535479624139299</v>
      </c>
      <c r="AP560" s="617">
        <v>3.0860390470056909</v>
      </c>
      <c r="AQ560" s="1036">
        <v>3</v>
      </c>
      <c r="AR560" s="643"/>
      <c r="AS560" s="617"/>
      <c r="AT560" s="86" t="s">
        <v>191</v>
      </c>
      <c r="AU560" s="86" t="s">
        <v>191</v>
      </c>
      <c r="AV560" s="86" t="s">
        <v>191</v>
      </c>
      <c r="AW560" s="161"/>
      <c r="AX560" s="643"/>
      <c r="AY560" s="86" t="s">
        <v>191</v>
      </c>
      <c r="AZ560" s="86" t="s">
        <v>191</v>
      </c>
      <c r="BA560" s="86" t="s">
        <v>191</v>
      </c>
      <c r="BB560" s="86"/>
      <c r="BC560" s="643"/>
      <c r="BD560" s="801"/>
      <c r="BE560" s="247" t="s">
        <v>2697</v>
      </c>
      <c r="BF560" s="198">
        <v>2.9204199649051836</v>
      </c>
      <c r="BG560" s="617">
        <v>7.4129114133198559E-2</v>
      </c>
      <c r="BH560" s="617" t="s">
        <v>2722</v>
      </c>
      <c r="BI560" s="643"/>
      <c r="BJ560" s="247" t="s">
        <v>2697</v>
      </c>
      <c r="BK560" s="612">
        <v>5.4653406416904339E-2</v>
      </c>
      <c r="BL560" s="612"/>
      <c r="BM560" s="247"/>
      <c r="BN560" s="818"/>
      <c r="BO560" s="942"/>
      <c r="BP560" s="825"/>
      <c r="BQ560" s="1045">
        <v>265.97530386212924</v>
      </c>
      <c r="BR560" s="1035"/>
      <c r="BS560" s="623"/>
      <c r="BT560" s="818"/>
      <c r="BU560" s="1035">
        <v>1.7035608305219068</v>
      </c>
      <c r="BV560" s="1035"/>
      <c r="BW560" s="247"/>
      <c r="BX560" s="643"/>
      <c r="BY560" s="1035">
        <v>34.09457534927693</v>
      </c>
      <c r="BZ560" s="1035"/>
      <c r="CA560" s="617"/>
      <c r="CB560" s="617"/>
      <c r="CC560" s="643"/>
      <c r="CD560" s="1044">
        <v>0.20827003041413464</v>
      </c>
      <c r="CE560" s="1035"/>
      <c r="CF560" s="617"/>
      <c r="CG560" s="818"/>
      <c r="CH560" s="781"/>
      <c r="CI560" s="617">
        <v>22.761379278297309</v>
      </c>
      <c r="CK560" s="617"/>
      <c r="CL560" s="643"/>
      <c r="CM560" s="1014">
        <v>0.14743166123442544</v>
      </c>
      <c r="CO560" s="617"/>
      <c r="CP560" s="818"/>
      <c r="CQ560" s="154">
        <f t="shared" si="379"/>
        <v>8.5577040228125387</v>
      </c>
      <c r="CR560" s="87">
        <f t="shared" si="380"/>
        <v>8.6543232617797354</v>
      </c>
      <c r="CS560" s="141"/>
    </row>
    <row r="561" spans="1:16384" s="859" customFormat="1" x14ac:dyDescent="0.25">
      <c r="A561" s="928" t="s">
        <v>2728</v>
      </c>
      <c r="B561" s="740" t="s">
        <v>1321</v>
      </c>
      <c r="C561" s="744" t="s">
        <v>599</v>
      </c>
      <c r="D561" s="744">
        <v>9</v>
      </c>
      <c r="E561" s="742" t="s">
        <v>1864</v>
      </c>
      <c r="F561" s="1047"/>
      <c r="G561" s="744" t="s">
        <v>1864</v>
      </c>
      <c r="H561" s="744" t="s">
        <v>2700</v>
      </c>
      <c r="I561" s="1047"/>
      <c r="J561" s="1047"/>
      <c r="K561" s="1047" t="s">
        <v>1773</v>
      </c>
      <c r="L561" s="1047" t="s">
        <v>2733</v>
      </c>
      <c r="M561" s="1047"/>
      <c r="N561" s="741"/>
      <c r="O561" s="992"/>
      <c r="P561" s="1049">
        <v>43143</v>
      </c>
      <c r="Q561" s="1050">
        <v>0.5625</v>
      </c>
      <c r="R561" s="743" t="s">
        <v>2699</v>
      </c>
      <c r="S561" s="743" t="s">
        <v>2699</v>
      </c>
      <c r="T561" s="1051">
        <v>127.4</v>
      </c>
      <c r="U561" s="1051">
        <v>130</v>
      </c>
      <c r="V561" s="1052">
        <v>2.5999999999999943</v>
      </c>
      <c r="W561" s="1051">
        <v>726</v>
      </c>
      <c r="X561" s="1051">
        <v>3.5812672176308462</v>
      </c>
      <c r="Y561" s="931"/>
      <c r="Z561" s="743" t="s">
        <v>2699</v>
      </c>
      <c r="AA561" s="1051">
        <v>126.3</v>
      </c>
      <c r="AB561" s="1051">
        <v>129.20000000000002</v>
      </c>
      <c r="AC561" s="1051">
        <v>2.9000000000000199</v>
      </c>
      <c r="AD561" s="1051">
        <v>728</v>
      </c>
      <c r="AE561" s="1051">
        <v>3.9835164835165111</v>
      </c>
      <c r="AF561" s="931"/>
      <c r="AG561" s="743" t="s">
        <v>2699</v>
      </c>
      <c r="AH561" s="1051">
        <v>128.19999999999999</v>
      </c>
      <c r="AI561" s="1051">
        <v>131.1</v>
      </c>
      <c r="AJ561" s="1051">
        <v>2.9000000000000057</v>
      </c>
      <c r="AK561" s="1051">
        <v>730</v>
      </c>
      <c r="AL561" s="1051">
        <v>3.9726027397260353</v>
      </c>
      <c r="AM561" s="931"/>
      <c r="AN561" s="1051">
        <v>3.8457954802911307</v>
      </c>
      <c r="AO561" s="1051">
        <v>0.22915317750455141</v>
      </c>
      <c r="AP561" s="1051">
        <v>5.9585378026187774</v>
      </c>
      <c r="AQ561" s="1053">
        <v>3</v>
      </c>
      <c r="AR561" s="931"/>
      <c r="AS561" s="1051"/>
      <c r="AT561" s="757" t="s">
        <v>191</v>
      </c>
      <c r="AU561" s="757" t="s">
        <v>191</v>
      </c>
      <c r="AV561" s="757" t="s">
        <v>191</v>
      </c>
      <c r="AW561" s="758"/>
      <c r="AX561" s="931"/>
      <c r="AY561" s="757" t="s">
        <v>191</v>
      </c>
      <c r="AZ561" s="757" t="s">
        <v>191</v>
      </c>
      <c r="BA561" s="757" t="s">
        <v>191</v>
      </c>
      <c r="BB561" s="757"/>
      <c r="BC561" s="931"/>
      <c r="BD561" s="803"/>
      <c r="BE561" s="759" t="s">
        <v>2699</v>
      </c>
      <c r="BF561" s="760">
        <v>0.64645930163005216</v>
      </c>
      <c r="BG561" s="1051"/>
      <c r="BH561" s="1051"/>
      <c r="BI561" s="931"/>
      <c r="BJ561" s="759" t="s">
        <v>2699</v>
      </c>
      <c r="BK561" s="933">
        <v>2.7454662503403886E-2</v>
      </c>
      <c r="BL561" s="933"/>
      <c r="BM561" s="759"/>
      <c r="BN561" s="934"/>
      <c r="BO561" s="943"/>
      <c r="BP561" s="849"/>
      <c r="BQ561" s="1054">
        <v>171.90181956511518</v>
      </c>
      <c r="BR561" s="1055">
        <v>0.13607890538148126</v>
      </c>
      <c r="BS561" s="1056" t="s">
        <v>2722</v>
      </c>
      <c r="BT561" s="934"/>
      <c r="BU561" s="1055">
        <v>0.61562635105963981</v>
      </c>
      <c r="BV561" s="1055">
        <v>4.8733492285379931E-4</v>
      </c>
      <c r="BW561" s="759" t="s">
        <v>2722</v>
      </c>
      <c r="BX561" s="931"/>
      <c r="BY561" s="1055">
        <v>5.9336004724081448</v>
      </c>
      <c r="BZ561" s="1055"/>
      <c r="CA561" s="1051"/>
      <c r="CB561" s="1051"/>
      <c r="CC561" s="931"/>
      <c r="CD561" s="1057">
        <v>2.3636595288439151E-2</v>
      </c>
      <c r="CE561" s="1055"/>
      <c r="CF561" s="1051"/>
      <c r="CG561" s="934"/>
      <c r="CH561" s="899"/>
      <c r="CI561" s="1051">
        <v>11.024075793160868</v>
      </c>
      <c r="CK561" s="1051"/>
      <c r="CL561" s="931"/>
      <c r="CM561" s="1058">
        <v>4.3794273698858334E-2</v>
      </c>
      <c r="CO561" s="1051"/>
      <c r="CP561" s="934"/>
      <c r="CQ561" s="767">
        <f t="shared" si="379"/>
        <v>6.4130070414903466</v>
      </c>
      <c r="CR561" s="763">
        <f t="shared" si="380"/>
        <v>7.1137750395963302</v>
      </c>
      <c r="CS561" s="762"/>
    </row>
    <row r="562" spans="1:16384" s="246" customFormat="1" ht="15" x14ac:dyDescent="0.25">
      <c r="A562" s="906" t="s">
        <v>2734</v>
      </c>
      <c r="B562" s="31" t="s">
        <v>1323</v>
      </c>
      <c r="C562" s="419" t="s">
        <v>599</v>
      </c>
      <c r="D562" s="419">
        <v>9</v>
      </c>
      <c r="E562" s="471" t="s">
        <v>1864</v>
      </c>
      <c r="F562" s="17"/>
      <c r="G562" s="419">
        <v>11451800</v>
      </c>
      <c r="H562" s="419">
        <v>201803021000</v>
      </c>
      <c r="I562" s="17"/>
      <c r="J562" s="17"/>
      <c r="K562" s="17" t="s">
        <v>1691</v>
      </c>
      <c r="L562" s="17" t="s">
        <v>1692</v>
      </c>
      <c r="M562" s="17"/>
      <c r="N562" s="219"/>
      <c r="O562" s="310"/>
      <c r="P562" s="304">
        <v>43161</v>
      </c>
      <c r="Q562" s="408">
        <v>0.41666666666666669</v>
      </c>
      <c r="R562" s="472" t="s">
        <v>2729</v>
      </c>
      <c r="S562" s="472" t="s">
        <v>2729</v>
      </c>
      <c r="T562" s="246">
        <v>126.6</v>
      </c>
      <c r="U562" s="246">
        <v>136.9</v>
      </c>
      <c r="V562" s="246">
        <f>U562-T562</f>
        <v>10.300000000000011</v>
      </c>
      <c r="W562" s="246">
        <v>740</v>
      </c>
      <c r="X562" s="617">
        <v>13.918918918918935</v>
      </c>
      <c r="Y562" s="643"/>
      <c r="Z562" s="472" t="s">
        <v>2729</v>
      </c>
      <c r="AA562" s="617">
        <v>128.69999999999999</v>
      </c>
      <c r="AB562" s="617">
        <v>139.19999999999999</v>
      </c>
      <c r="AC562" s="617">
        <v>10.5</v>
      </c>
      <c r="AD562" s="617">
        <v>738</v>
      </c>
      <c r="AE562" s="617">
        <v>14.227642276422765</v>
      </c>
      <c r="AF562" s="643"/>
      <c r="AG562" s="472" t="s">
        <v>2729</v>
      </c>
      <c r="AH562" s="617">
        <v>127.6</v>
      </c>
      <c r="AI562" s="617">
        <v>138</v>
      </c>
      <c r="AJ562" s="617">
        <v>10.400000000000006</v>
      </c>
      <c r="AK562" s="617">
        <v>744</v>
      </c>
      <c r="AL562" s="617">
        <v>13.978494623655921</v>
      </c>
      <c r="AM562" s="643"/>
      <c r="AN562" s="617">
        <v>14.041685272999208</v>
      </c>
      <c r="AO562" s="617">
        <v>0.16377521634981579</v>
      </c>
      <c r="AP562" s="617">
        <v>1.166350143630833</v>
      </c>
      <c r="AQ562" s="1036">
        <v>3</v>
      </c>
      <c r="AR562" s="643"/>
      <c r="AS562" s="17"/>
      <c r="AT562" s="86" t="s">
        <v>191</v>
      </c>
      <c r="AU562" s="86" t="s">
        <v>191</v>
      </c>
      <c r="AV562" s="86" t="s">
        <v>191</v>
      </c>
      <c r="AW562" s="17"/>
      <c r="AX562" s="219"/>
      <c r="AY562" s="86" t="s">
        <v>191</v>
      </c>
      <c r="AZ562" s="86" t="s">
        <v>191</v>
      </c>
      <c r="BA562" s="86" t="s">
        <v>191</v>
      </c>
      <c r="BB562" s="472"/>
      <c r="BC562" s="906"/>
      <c r="BD562" s="31"/>
      <c r="BE562" s="247" t="s">
        <v>2729</v>
      </c>
      <c r="BF562" s="198">
        <v>2.2625193038354072</v>
      </c>
      <c r="BG562" s="471"/>
      <c r="BH562" s="17"/>
      <c r="BI562" s="419"/>
      <c r="BJ562" s="419"/>
      <c r="BK562" s="17"/>
      <c r="BL562" s="17"/>
      <c r="BM562" s="913"/>
      <c r="BN562" s="17"/>
      <c r="BO562" s="17"/>
      <c r="BP562" s="219"/>
      <c r="BQ562" s="310"/>
      <c r="BR562" s="304"/>
      <c r="BS562" s="408"/>
      <c r="BT562" s="472"/>
      <c r="BU562" s="906"/>
      <c r="BV562" s="31"/>
      <c r="BW562" s="419"/>
      <c r="BX562" s="419"/>
      <c r="BY562" s="471"/>
      <c r="BZ562" s="17"/>
      <c r="CA562" s="419"/>
      <c r="CB562" s="419"/>
      <c r="CC562" s="17"/>
      <c r="CD562" s="17"/>
      <c r="CE562" s="913"/>
      <c r="CF562" s="17"/>
      <c r="CG562" s="17"/>
      <c r="CH562" s="219"/>
      <c r="CI562" s="310"/>
      <c r="CJ562" s="304"/>
      <c r="CK562" s="408"/>
      <c r="CL562" s="472"/>
      <c r="CM562" s="906"/>
      <c r="CN562" s="31"/>
      <c r="CO562" s="419"/>
      <c r="CP562" s="419"/>
      <c r="CQ562" s="471"/>
      <c r="CR562" s="17"/>
      <c r="CS562" s="419"/>
      <c r="CT562" s="419"/>
      <c r="CU562" s="17"/>
      <c r="CV562" s="17"/>
      <c r="CW562" s="913"/>
      <c r="CX562" s="17"/>
      <c r="CY562" s="17"/>
      <c r="CZ562" s="219"/>
      <c r="DA562" s="310"/>
      <c r="DB562" s="304"/>
      <c r="DC562" s="408"/>
      <c r="DD562" s="472"/>
      <c r="DE562" s="906"/>
      <c r="DF562" s="31"/>
      <c r="DG562" s="419"/>
      <c r="DH562" s="419"/>
      <c r="DI562" s="471"/>
      <c r="DJ562" s="17"/>
      <c r="DK562" s="419"/>
      <c r="DL562" s="419"/>
      <c r="DM562" s="17"/>
      <c r="DN562" s="17"/>
      <c r="DO562" s="913"/>
      <c r="DP562" s="17"/>
      <c r="DQ562" s="17"/>
      <c r="DR562" s="219"/>
      <c r="DS562" s="310"/>
      <c r="DT562" s="304"/>
      <c r="DU562" s="408"/>
      <c r="DV562" s="472"/>
      <c r="DW562" s="906"/>
      <c r="DX562" s="31"/>
      <c r="DY562" s="419"/>
      <c r="DZ562" s="419"/>
      <c r="EA562" s="471"/>
      <c r="EB562" s="17"/>
      <c r="EC562" s="419"/>
      <c r="ED562" s="419"/>
      <c r="EE562" s="17"/>
      <c r="EF562" s="17"/>
      <c r="EG562" s="913"/>
      <c r="EH562" s="17"/>
      <c r="EI562" s="17"/>
      <c r="EJ562" s="219"/>
      <c r="EK562" s="310"/>
      <c r="EL562" s="304"/>
      <c r="EM562" s="408"/>
      <c r="EN562" s="472"/>
      <c r="EO562" s="906"/>
      <c r="EP562" s="31"/>
      <c r="EQ562" s="419"/>
      <c r="ER562" s="419"/>
      <c r="ES562" s="471"/>
      <c r="ET562" s="17"/>
      <c r="EU562" s="419"/>
      <c r="EV562" s="419"/>
      <c r="EW562" s="17"/>
      <c r="EX562" s="17"/>
      <c r="EY562" s="913"/>
      <c r="EZ562" s="17"/>
      <c r="FA562" s="17"/>
      <c r="FB562" s="219"/>
      <c r="FC562" s="310"/>
      <c r="FD562" s="304"/>
      <c r="FE562" s="408"/>
      <c r="FF562" s="472"/>
      <c r="FG562" s="906"/>
      <c r="FH562" s="31"/>
      <c r="FI562" s="419"/>
      <c r="FJ562" s="419"/>
      <c r="FK562" s="471"/>
      <c r="FL562" s="17"/>
      <c r="FM562" s="419"/>
      <c r="FN562" s="419"/>
      <c r="FO562" s="17"/>
      <c r="FP562" s="17"/>
      <c r="FQ562" s="913"/>
      <c r="FR562" s="17"/>
      <c r="FS562" s="17"/>
      <c r="FT562" s="219"/>
      <c r="FU562" s="310"/>
      <c r="FV562" s="304"/>
      <c r="FW562" s="408"/>
      <c r="FX562" s="472"/>
      <c r="FY562" s="906"/>
      <c r="FZ562" s="31"/>
      <c r="GA562" s="419"/>
      <c r="GB562" s="419"/>
      <c r="GC562" s="471"/>
      <c r="GD562" s="17"/>
      <c r="GE562" s="419"/>
      <c r="GF562" s="419"/>
      <c r="GG562" s="17"/>
      <c r="GH562" s="17"/>
      <c r="GI562" s="913"/>
      <c r="GJ562" s="17"/>
      <c r="GK562" s="17"/>
      <c r="GL562" s="219"/>
      <c r="GM562" s="310"/>
      <c r="GN562" s="304"/>
      <c r="GO562" s="408"/>
      <c r="GP562" s="472"/>
      <c r="GQ562" s="906"/>
      <c r="GR562" s="31"/>
      <c r="GS562" s="419"/>
      <c r="GT562" s="419"/>
      <c r="GU562" s="471"/>
      <c r="GV562" s="17"/>
      <c r="GW562" s="419"/>
      <c r="GX562" s="419"/>
      <c r="GY562" s="17"/>
      <c r="GZ562" s="17"/>
      <c r="HA562" s="913"/>
      <c r="HB562" s="17"/>
      <c r="HC562" s="17"/>
      <c r="HD562" s="219"/>
      <c r="HE562" s="310"/>
      <c r="HF562" s="304"/>
      <c r="HG562" s="408"/>
      <c r="HH562" s="472"/>
      <c r="HI562" s="906"/>
      <c r="HJ562" s="31"/>
      <c r="HK562" s="419"/>
      <c r="HL562" s="419"/>
      <c r="HM562" s="471"/>
      <c r="HN562" s="17"/>
      <c r="HO562" s="419"/>
      <c r="HP562" s="419"/>
      <c r="HQ562" s="17"/>
      <c r="HR562" s="17"/>
      <c r="HS562" s="913"/>
      <c r="HT562" s="17"/>
      <c r="HU562" s="17"/>
      <c r="HV562" s="219"/>
      <c r="HW562" s="310"/>
      <c r="HX562" s="304"/>
      <c r="HY562" s="408"/>
      <c r="HZ562" s="472"/>
      <c r="IA562" s="906"/>
      <c r="IB562" s="31"/>
      <c r="IC562" s="419"/>
      <c r="ID562" s="419"/>
      <c r="IE562" s="471"/>
      <c r="IF562" s="17"/>
      <c r="IG562" s="419"/>
      <c r="IH562" s="419"/>
      <c r="II562" s="17"/>
      <c r="IJ562" s="17"/>
      <c r="IK562" s="913"/>
      <c r="IL562" s="17"/>
      <c r="IM562" s="17"/>
      <c r="IN562" s="219"/>
      <c r="IO562" s="310"/>
      <c r="IP562" s="304"/>
      <c r="IQ562" s="408"/>
      <c r="IR562" s="472"/>
      <c r="IS562" s="906"/>
      <c r="IT562" s="31"/>
      <c r="IU562" s="419"/>
      <c r="IV562" s="419"/>
      <c r="IW562" s="471"/>
      <c r="IX562" s="17"/>
      <c r="IY562" s="419"/>
      <c r="IZ562" s="419"/>
      <c r="JA562" s="17"/>
      <c r="JB562" s="17"/>
      <c r="JC562" s="913"/>
      <c r="JD562" s="17"/>
      <c r="JE562" s="17"/>
      <c r="JF562" s="219"/>
      <c r="JG562" s="310"/>
      <c r="JH562" s="304"/>
      <c r="JI562" s="408"/>
      <c r="JJ562" s="472"/>
      <c r="JK562" s="906"/>
      <c r="JL562" s="31"/>
      <c r="JM562" s="419"/>
      <c r="JN562" s="419"/>
      <c r="JO562" s="471"/>
      <c r="JP562" s="17"/>
      <c r="JQ562" s="419"/>
      <c r="JR562" s="419"/>
      <c r="JS562" s="17"/>
      <c r="JT562" s="17"/>
      <c r="JU562" s="913"/>
      <c r="JV562" s="17"/>
      <c r="JW562" s="17"/>
      <c r="JX562" s="219"/>
      <c r="JY562" s="310"/>
      <c r="JZ562" s="304"/>
      <c r="KA562" s="408"/>
      <c r="KB562" s="472"/>
      <c r="KC562" s="906"/>
      <c r="KD562" s="31"/>
      <c r="KE562" s="419"/>
      <c r="KF562" s="419"/>
      <c r="KG562" s="471"/>
      <c r="KH562" s="17"/>
      <c r="KI562" s="419"/>
      <c r="KJ562" s="419"/>
      <c r="KK562" s="17"/>
      <c r="KL562" s="17"/>
      <c r="KM562" s="913"/>
      <c r="KN562" s="17"/>
      <c r="KO562" s="17"/>
      <c r="KP562" s="219"/>
      <c r="KQ562" s="310"/>
      <c r="KR562" s="304"/>
      <c r="KS562" s="408"/>
      <c r="KT562" s="472"/>
      <c r="KU562" s="906"/>
      <c r="KV562" s="31"/>
      <c r="KW562" s="419"/>
      <c r="KX562" s="419"/>
      <c r="KY562" s="471"/>
      <c r="KZ562" s="17"/>
      <c r="LA562" s="419"/>
      <c r="LB562" s="419"/>
      <c r="LC562" s="17"/>
      <c r="LD562" s="17"/>
      <c r="LE562" s="913"/>
      <c r="LF562" s="17"/>
      <c r="LG562" s="17"/>
      <c r="LH562" s="219"/>
      <c r="LI562" s="310"/>
      <c r="LJ562" s="304"/>
      <c r="LK562" s="408"/>
      <c r="LL562" s="472"/>
      <c r="LM562" s="906"/>
      <c r="LN562" s="31"/>
      <c r="LO562" s="419"/>
      <c r="LP562" s="419"/>
      <c r="LQ562" s="471"/>
      <c r="LR562" s="17"/>
      <c r="LS562" s="419"/>
      <c r="LT562" s="419"/>
      <c r="LU562" s="17"/>
      <c r="LV562" s="17"/>
      <c r="LW562" s="913"/>
      <c r="LX562" s="17"/>
      <c r="LY562" s="17"/>
      <c r="LZ562" s="219"/>
      <c r="MA562" s="310"/>
      <c r="MB562" s="304"/>
      <c r="MC562" s="408"/>
      <c r="MD562" s="472"/>
      <c r="ME562" s="906"/>
      <c r="MF562" s="31"/>
      <c r="MG562" s="419"/>
      <c r="MH562" s="419"/>
      <c r="MI562" s="471"/>
      <c r="MJ562" s="17"/>
      <c r="MK562" s="419"/>
      <c r="ML562" s="419"/>
      <c r="MM562" s="17"/>
      <c r="MN562" s="17"/>
      <c r="MO562" s="913"/>
      <c r="MP562" s="17"/>
      <c r="MQ562" s="17"/>
      <c r="MR562" s="219"/>
      <c r="MS562" s="310"/>
      <c r="MT562" s="304"/>
      <c r="MU562" s="408"/>
      <c r="MV562" s="472"/>
      <c r="MW562" s="906"/>
      <c r="MX562" s="31"/>
      <c r="MY562" s="419"/>
      <c r="MZ562" s="419"/>
      <c r="NA562" s="471"/>
      <c r="NB562" s="17"/>
      <c r="NC562" s="419"/>
      <c r="ND562" s="419"/>
      <c r="NE562" s="17"/>
      <c r="NF562" s="17"/>
      <c r="NG562" s="913"/>
      <c r="NH562" s="17"/>
      <c r="NI562" s="17"/>
      <c r="NJ562" s="219"/>
      <c r="NK562" s="310"/>
      <c r="NL562" s="304"/>
      <c r="NM562" s="408"/>
      <c r="NN562" s="472"/>
      <c r="NO562" s="906"/>
      <c r="NP562" s="31"/>
      <c r="NQ562" s="419"/>
      <c r="NR562" s="419"/>
      <c r="NS562" s="471"/>
      <c r="NT562" s="17"/>
      <c r="NU562" s="419"/>
      <c r="NV562" s="419"/>
      <c r="NW562" s="17"/>
      <c r="NX562" s="17"/>
      <c r="NY562" s="913"/>
      <c r="NZ562" s="17"/>
      <c r="OA562" s="17"/>
      <c r="OB562" s="219"/>
      <c r="OC562" s="310"/>
      <c r="OD562" s="304"/>
      <c r="OE562" s="408"/>
      <c r="OF562" s="472"/>
      <c r="OG562" s="906"/>
      <c r="OH562" s="31"/>
      <c r="OI562" s="419"/>
      <c r="OJ562" s="419"/>
      <c r="OK562" s="471"/>
      <c r="OL562" s="17"/>
      <c r="OM562" s="419"/>
      <c r="ON562" s="419"/>
      <c r="OO562" s="17"/>
      <c r="OP562" s="17"/>
      <c r="OQ562" s="913"/>
      <c r="OR562" s="17"/>
      <c r="OS562" s="17"/>
      <c r="OT562" s="219"/>
      <c r="OU562" s="310"/>
      <c r="OV562" s="304"/>
      <c r="OW562" s="408"/>
      <c r="OX562" s="472"/>
      <c r="OY562" s="906"/>
      <c r="OZ562" s="31"/>
      <c r="PA562" s="419"/>
      <c r="PB562" s="419"/>
      <c r="PC562" s="471"/>
      <c r="PD562" s="17"/>
      <c r="PE562" s="419"/>
      <c r="PF562" s="419"/>
      <c r="PG562" s="17"/>
      <c r="PH562" s="17"/>
      <c r="PI562" s="913"/>
      <c r="PJ562" s="17"/>
      <c r="PK562" s="17"/>
      <c r="PL562" s="219"/>
      <c r="PM562" s="310"/>
      <c r="PN562" s="304"/>
      <c r="PO562" s="408"/>
      <c r="PP562" s="472"/>
      <c r="PQ562" s="906"/>
      <c r="PR562" s="31"/>
      <c r="PS562" s="419"/>
      <c r="PT562" s="419"/>
      <c r="PU562" s="471"/>
      <c r="PV562" s="17"/>
      <c r="PW562" s="419"/>
      <c r="PX562" s="419"/>
      <c r="PY562" s="17"/>
      <c r="PZ562" s="17"/>
      <c r="QA562" s="913"/>
      <c r="QB562" s="17"/>
      <c r="QC562" s="17"/>
      <c r="QD562" s="219"/>
      <c r="QE562" s="310"/>
      <c r="QF562" s="304"/>
      <c r="QG562" s="408"/>
      <c r="QH562" s="472"/>
      <c r="QI562" s="906"/>
      <c r="QJ562" s="31"/>
      <c r="QK562" s="419"/>
      <c r="QL562" s="419"/>
      <c r="QM562" s="471"/>
      <c r="QN562" s="17"/>
      <c r="QO562" s="419"/>
      <c r="QP562" s="419"/>
      <c r="QQ562" s="17"/>
      <c r="QR562" s="17"/>
      <c r="QS562" s="913"/>
      <c r="QT562" s="17"/>
      <c r="QU562" s="17"/>
      <c r="QV562" s="219"/>
      <c r="QW562" s="310"/>
      <c r="QX562" s="304"/>
      <c r="QY562" s="408"/>
      <c r="QZ562" s="472"/>
      <c r="RA562" s="906"/>
      <c r="RB562" s="31"/>
      <c r="RC562" s="419"/>
      <c r="RD562" s="419"/>
      <c r="RE562" s="471"/>
      <c r="RF562" s="17"/>
      <c r="RG562" s="419"/>
      <c r="RH562" s="419"/>
      <c r="RI562" s="17"/>
      <c r="RJ562" s="17"/>
      <c r="RK562" s="913"/>
      <c r="RL562" s="17"/>
      <c r="RM562" s="17"/>
      <c r="RN562" s="219"/>
      <c r="RO562" s="310"/>
      <c r="RP562" s="304"/>
      <c r="RQ562" s="408"/>
      <c r="RR562" s="472"/>
      <c r="RS562" s="906"/>
      <c r="RT562" s="31"/>
      <c r="RU562" s="419"/>
      <c r="RV562" s="419"/>
      <c r="RW562" s="471"/>
      <c r="RX562" s="17"/>
      <c r="RY562" s="419"/>
      <c r="RZ562" s="419"/>
      <c r="SA562" s="17"/>
      <c r="SB562" s="17"/>
      <c r="SC562" s="913"/>
      <c r="SD562" s="17"/>
      <c r="SE562" s="17"/>
      <c r="SF562" s="219"/>
      <c r="SG562" s="310"/>
      <c r="SH562" s="304"/>
      <c r="SI562" s="408"/>
      <c r="SJ562" s="472"/>
      <c r="SK562" s="906"/>
      <c r="SL562" s="31"/>
      <c r="SM562" s="419"/>
      <c r="SN562" s="419"/>
      <c r="SO562" s="471"/>
      <c r="SP562" s="17"/>
      <c r="SQ562" s="419"/>
      <c r="SR562" s="419"/>
      <c r="SS562" s="17"/>
      <c r="ST562" s="17"/>
      <c r="SU562" s="913"/>
      <c r="SV562" s="17"/>
      <c r="SW562" s="17"/>
      <c r="SX562" s="219"/>
      <c r="SY562" s="310"/>
      <c r="SZ562" s="304"/>
      <c r="TA562" s="408"/>
      <c r="TB562" s="472"/>
      <c r="TC562" s="906"/>
      <c r="TD562" s="31"/>
      <c r="TE562" s="419"/>
      <c r="TF562" s="419"/>
      <c r="TG562" s="471"/>
      <c r="TH562" s="17"/>
      <c r="TI562" s="419"/>
      <c r="TJ562" s="419"/>
      <c r="TK562" s="17"/>
      <c r="TL562" s="17"/>
      <c r="TM562" s="913"/>
      <c r="TN562" s="17"/>
      <c r="TO562" s="17"/>
      <c r="TP562" s="219"/>
      <c r="TQ562" s="310"/>
      <c r="TR562" s="304"/>
      <c r="TS562" s="408"/>
      <c r="TT562" s="472"/>
      <c r="TU562" s="906"/>
      <c r="TV562" s="31"/>
      <c r="TW562" s="419"/>
      <c r="TX562" s="419"/>
      <c r="TY562" s="471"/>
      <c r="TZ562" s="17"/>
      <c r="UA562" s="419"/>
      <c r="UB562" s="419"/>
      <c r="UC562" s="17"/>
      <c r="UD562" s="17"/>
      <c r="UE562" s="913"/>
      <c r="UF562" s="17"/>
      <c r="UG562" s="17"/>
      <c r="UH562" s="219"/>
      <c r="UI562" s="310"/>
      <c r="UJ562" s="304"/>
      <c r="UK562" s="408"/>
      <c r="UL562" s="472"/>
      <c r="UM562" s="906"/>
      <c r="UN562" s="31"/>
      <c r="UO562" s="419"/>
      <c r="UP562" s="419"/>
      <c r="UQ562" s="471"/>
      <c r="UR562" s="17"/>
      <c r="US562" s="419"/>
      <c r="UT562" s="419"/>
      <c r="UU562" s="17"/>
      <c r="UV562" s="17"/>
      <c r="UW562" s="913"/>
      <c r="UX562" s="17"/>
      <c r="UY562" s="17"/>
      <c r="UZ562" s="219"/>
      <c r="VA562" s="310"/>
      <c r="VB562" s="304"/>
      <c r="VC562" s="408"/>
      <c r="VD562" s="472"/>
      <c r="VE562" s="906"/>
      <c r="VF562" s="31"/>
      <c r="VG562" s="419"/>
      <c r="VH562" s="419"/>
      <c r="VI562" s="471"/>
      <c r="VJ562" s="17"/>
      <c r="VK562" s="419"/>
      <c r="VL562" s="419"/>
      <c r="VM562" s="17"/>
      <c r="VN562" s="17"/>
      <c r="VO562" s="913"/>
      <c r="VP562" s="17"/>
      <c r="VQ562" s="17"/>
      <c r="VR562" s="219"/>
      <c r="VS562" s="310"/>
      <c r="VT562" s="304"/>
      <c r="VU562" s="408"/>
      <c r="VV562" s="472"/>
      <c r="VW562" s="906"/>
      <c r="VX562" s="31"/>
      <c r="VY562" s="419"/>
      <c r="VZ562" s="419"/>
      <c r="WA562" s="471"/>
      <c r="WB562" s="17"/>
      <c r="WC562" s="419"/>
      <c r="WD562" s="419"/>
      <c r="WE562" s="17"/>
      <c r="WF562" s="17"/>
      <c r="WG562" s="913"/>
      <c r="WH562" s="17"/>
      <c r="WI562" s="17"/>
      <c r="WJ562" s="219"/>
      <c r="WK562" s="310"/>
      <c r="WL562" s="304"/>
      <c r="WM562" s="408"/>
      <c r="WN562" s="472"/>
      <c r="WO562" s="906"/>
      <c r="WP562" s="31"/>
      <c r="WQ562" s="419"/>
      <c r="WR562" s="419"/>
      <c r="WS562" s="471"/>
      <c r="WT562" s="17"/>
      <c r="WU562" s="419"/>
      <c r="WV562" s="419"/>
      <c r="WW562" s="17"/>
      <c r="WX562" s="17"/>
      <c r="WY562" s="913"/>
      <c r="WZ562" s="17"/>
      <c r="XA562" s="17"/>
      <c r="XB562" s="219"/>
      <c r="XC562" s="310"/>
      <c r="XD562" s="304"/>
      <c r="XE562" s="408"/>
      <c r="XF562" s="472"/>
      <c r="XG562" s="906"/>
      <c r="XH562" s="31"/>
      <c r="XI562" s="419"/>
      <c r="XJ562" s="419"/>
      <c r="XK562" s="471"/>
      <c r="XL562" s="17"/>
      <c r="XM562" s="419"/>
      <c r="XN562" s="419"/>
      <c r="XO562" s="17"/>
      <c r="XP562" s="17"/>
      <c r="XQ562" s="913"/>
      <c r="XR562" s="17"/>
      <c r="XS562" s="17"/>
      <c r="XT562" s="219"/>
      <c r="XU562" s="310"/>
      <c r="XV562" s="304"/>
      <c r="XW562" s="408"/>
      <c r="XX562" s="472"/>
      <c r="XY562" s="906"/>
      <c r="XZ562" s="31"/>
      <c r="YA562" s="419"/>
      <c r="YB562" s="419"/>
      <c r="YC562" s="471"/>
      <c r="YD562" s="17"/>
      <c r="YE562" s="419"/>
      <c r="YF562" s="419"/>
      <c r="YG562" s="17"/>
      <c r="YH562" s="17"/>
      <c r="YI562" s="913"/>
      <c r="YJ562" s="17"/>
      <c r="YK562" s="17"/>
      <c r="YL562" s="219"/>
      <c r="YM562" s="310"/>
      <c r="YN562" s="304"/>
      <c r="YO562" s="408"/>
      <c r="YP562" s="472"/>
      <c r="YQ562" s="906"/>
      <c r="YR562" s="31"/>
      <c r="YS562" s="419"/>
      <c r="YT562" s="419"/>
      <c r="YU562" s="471"/>
      <c r="YV562" s="17"/>
      <c r="YW562" s="419"/>
      <c r="YX562" s="419"/>
      <c r="YY562" s="17"/>
      <c r="YZ562" s="17"/>
      <c r="ZA562" s="913"/>
      <c r="ZB562" s="17"/>
      <c r="ZC562" s="17"/>
      <c r="ZD562" s="219"/>
      <c r="ZE562" s="310"/>
      <c r="ZF562" s="304"/>
      <c r="ZG562" s="408"/>
      <c r="ZH562" s="472"/>
      <c r="ZI562" s="906"/>
      <c r="ZJ562" s="31"/>
      <c r="ZK562" s="419"/>
      <c r="ZL562" s="419"/>
      <c r="ZM562" s="471"/>
      <c r="ZN562" s="17"/>
      <c r="ZO562" s="419"/>
      <c r="ZP562" s="419"/>
      <c r="ZQ562" s="17"/>
      <c r="ZR562" s="17"/>
      <c r="ZS562" s="913"/>
      <c r="ZT562" s="17"/>
      <c r="ZU562" s="17"/>
      <c r="ZV562" s="219"/>
      <c r="ZW562" s="310"/>
      <c r="ZX562" s="304"/>
      <c r="ZY562" s="408"/>
      <c r="ZZ562" s="472"/>
      <c r="AAA562" s="906"/>
      <c r="AAB562" s="31"/>
      <c r="AAC562" s="419"/>
      <c r="AAD562" s="419"/>
      <c r="AAE562" s="471"/>
      <c r="AAF562" s="17"/>
      <c r="AAG562" s="419"/>
      <c r="AAH562" s="419"/>
      <c r="AAI562" s="17"/>
      <c r="AAJ562" s="17"/>
      <c r="AAK562" s="913"/>
      <c r="AAL562" s="17"/>
      <c r="AAM562" s="17"/>
      <c r="AAN562" s="219"/>
      <c r="AAO562" s="310"/>
      <c r="AAP562" s="304"/>
      <c r="AAQ562" s="408"/>
      <c r="AAR562" s="472"/>
      <c r="AAS562" s="906"/>
      <c r="AAT562" s="31"/>
      <c r="AAU562" s="419"/>
      <c r="AAV562" s="419"/>
      <c r="AAW562" s="471"/>
      <c r="AAX562" s="17"/>
      <c r="AAY562" s="419"/>
      <c r="AAZ562" s="419"/>
      <c r="ABA562" s="17"/>
      <c r="ABB562" s="17"/>
      <c r="ABC562" s="913"/>
      <c r="ABD562" s="17"/>
      <c r="ABE562" s="17"/>
      <c r="ABF562" s="219"/>
      <c r="ABG562" s="310"/>
      <c r="ABH562" s="304"/>
      <c r="ABI562" s="408"/>
      <c r="ABJ562" s="472"/>
      <c r="ABK562" s="906"/>
      <c r="ABL562" s="31"/>
      <c r="ABM562" s="419"/>
      <c r="ABN562" s="419"/>
      <c r="ABO562" s="471"/>
      <c r="ABP562" s="17"/>
      <c r="ABQ562" s="419"/>
      <c r="ABR562" s="419"/>
      <c r="ABS562" s="17"/>
      <c r="ABT562" s="17"/>
      <c r="ABU562" s="913"/>
      <c r="ABV562" s="17"/>
      <c r="ABW562" s="17"/>
      <c r="ABX562" s="219"/>
      <c r="ABY562" s="310"/>
      <c r="ABZ562" s="304"/>
      <c r="ACA562" s="408"/>
      <c r="ACB562" s="472"/>
      <c r="ACC562" s="906"/>
      <c r="ACD562" s="31"/>
      <c r="ACE562" s="419"/>
      <c r="ACF562" s="419"/>
      <c r="ACG562" s="471"/>
      <c r="ACH562" s="17"/>
      <c r="ACI562" s="419"/>
      <c r="ACJ562" s="419"/>
      <c r="ACK562" s="17"/>
      <c r="ACL562" s="17"/>
      <c r="ACM562" s="913"/>
      <c r="ACN562" s="17"/>
      <c r="ACO562" s="17"/>
      <c r="ACP562" s="219"/>
      <c r="ACQ562" s="310"/>
      <c r="ACR562" s="304"/>
      <c r="ACS562" s="408"/>
      <c r="ACT562" s="472"/>
      <c r="ACU562" s="906"/>
      <c r="ACV562" s="31"/>
      <c r="ACW562" s="419"/>
      <c r="ACX562" s="419"/>
      <c r="ACY562" s="471"/>
      <c r="ACZ562" s="17"/>
      <c r="ADA562" s="419"/>
      <c r="ADB562" s="419"/>
      <c r="ADC562" s="17"/>
      <c r="ADD562" s="17"/>
      <c r="ADE562" s="913"/>
      <c r="ADF562" s="17"/>
      <c r="ADG562" s="17"/>
      <c r="ADH562" s="219"/>
      <c r="ADI562" s="310"/>
      <c r="ADJ562" s="304"/>
      <c r="ADK562" s="408"/>
      <c r="ADL562" s="472"/>
      <c r="ADM562" s="906"/>
      <c r="ADN562" s="31"/>
      <c r="ADO562" s="419"/>
      <c r="ADP562" s="419"/>
      <c r="ADQ562" s="471"/>
      <c r="ADR562" s="17"/>
      <c r="ADS562" s="419"/>
      <c r="ADT562" s="419"/>
      <c r="ADU562" s="17"/>
      <c r="ADV562" s="17"/>
      <c r="ADW562" s="913"/>
      <c r="ADX562" s="17"/>
      <c r="ADY562" s="17"/>
      <c r="ADZ562" s="219"/>
      <c r="AEA562" s="310"/>
      <c r="AEB562" s="304"/>
      <c r="AEC562" s="408"/>
      <c r="AED562" s="472"/>
      <c r="AEE562" s="906"/>
      <c r="AEF562" s="31"/>
      <c r="AEG562" s="419"/>
      <c r="AEH562" s="419"/>
      <c r="AEI562" s="471"/>
      <c r="AEJ562" s="17"/>
      <c r="AEK562" s="419"/>
      <c r="AEL562" s="419"/>
      <c r="AEM562" s="17"/>
      <c r="AEN562" s="17"/>
      <c r="AEO562" s="913"/>
      <c r="AEP562" s="17"/>
      <c r="AEQ562" s="17"/>
      <c r="AER562" s="219"/>
      <c r="AES562" s="310"/>
      <c r="AET562" s="304"/>
      <c r="AEU562" s="408"/>
      <c r="AEV562" s="472"/>
      <c r="AEW562" s="906"/>
      <c r="AEX562" s="31"/>
      <c r="AEY562" s="419"/>
      <c r="AEZ562" s="419"/>
      <c r="AFA562" s="471"/>
      <c r="AFB562" s="17"/>
      <c r="AFC562" s="419"/>
      <c r="AFD562" s="419"/>
      <c r="AFE562" s="17"/>
      <c r="AFF562" s="17"/>
      <c r="AFG562" s="913"/>
      <c r="AFH562" s="17"/>
      <c r="AFI562" s="17"/>
      <c r="AFJ562" s="219"/>
      <c r="AFK562" s="310"/>
      <c r="AFL562" s="304"/>
      <c r="AFM562" s="408"/>
      <c r="AFN562" s="472"/>
      <c r="AFO562" s="906"/>
      <c r="AFP562" s="31"/>
      <c r="AFQ562" s="419"/>
      <c r="AFR562" s="419"/>
      <c r="AFS562" s="471"/>
      <c r="AFT562" s="17"/>
      <c r="AFU562" s="419"/>
      <c r="AFV562" s="419"/>
      <c r="AFW562" s="17"/>
      <c r="AFX562" s="17"/>
      <c r="AFY562" s="913"/>
      <c r="AFZ562" s="17"/>
      <c r="AGA562" s="17"/>
      <c r="AGB562" s="219"/>
      <c r="AGC562" s="310"/>
      <c r="AGD562" s="304"/>
      <c r="AGE562" s="408"/>
      <c r="AGF562" s="472"/>
      <c r="AGG562" s="906"/>
      <c r="AGH562" s="31"/>
      <c r="AGI562" s="419"/>
      <c r="AGJ562" s="419"/>
      <c r="AGK562" s="471"/>
      <c r="AGL562" s="17"/>
      <c r="AGM562" s="419"/>
      <c r="AGN562" s="419"/>
      <c r="AGO562" s="17"/>
      <c r="AGP562" s="17"/>
      <c r="AGQ562" s="913"/>
      <c r="AGR562" s="17"/>
      <c r="AGS562" s="17"/>
      <c r="AGT562" s="219"/>
      <c r="AGU562" s="310"/>
      <c r="AGV562" s="304"/>
      <c r="AGW562" s="408"/>
      <c r="AGX562" s="472"/>
      <c r="AGY562" s="906"/>
      <c r="AGZ562" s="31"/>
      <c r="AHA562" s="419"/>
      <c r="AHB562" s="419"/>
      <c r="AHC562" s="471"/>
      <c r="AHD562" s="17"/>
      <c r="AHE562" s="419"/>
      <c r="AHF562" s="419"/>
      <c r="AHG562" s="17"/>
      <c r="AHH562" s="17"/>
      <c r="AHI562" s="913"/>
      <c r="AHJ562" s="17"/>
      <c r="AHK562" s="17"/>
      <c r="AHL562" s="219"/>
      <c r="AHM562" s="310"/>
      <c r="AHN562" s="304"/>
      <c r="AHO562" s="408"/>
      <c r="AHP562" s="472"/>
      <c r="AHQ562" s="906"/>
      <c r="AHR562" s="31"/>
      <c r="AHS562" s="419"/>
      <c r="AHT562" s="419"/>
      <c r="AHU562" s="471"/>
      <c r="AHV562" s="17"/>
      <c r="AHW562" s="419"/>
      <c r="AHX562" s="419"/>
      <c r="AHY562" s="17"/>
      <c r="AHZ562" s="17"/>
      <c r="AIA562" s="913"/>
      <c r="AIB562" s="17"/>
      <c r="AIC562" s="17"/>
      <c r="AID562" s="219"/>
      <c r="AIE562" s="310"/>
      <c r="AIF562" s="304"/>
      <c r="AIG562" s="408"/>
      <c r="AIH562" s="472"/>
      <c r="AII562" s="906"/>
      <c r="AIJ562" s="31"/>
      <c r="AIK562" s="419"/>
      <c r="AIL562" s="419"/>
      <c r="AIM562" s="471"/>
      <c r="AIN562" s="17"/>
      <c r="AIO562" s="419"/>
      <c r="AIP562" s="419"/>
      <c r="AIQ562" s="17"/>
      <c r="AIR562" s="17"/>
      <c r="AIS562" s="913"/>
      <c r="AIT562" s="17"/>
      <c r="AIU562" s="17"/>
      <c r="AIV562" s="219"/>
      <c r="AIW562" s="310"/>
      <c r="AIX562" s="304"/>
      <c r="AIY562" s="408"/>
      <c r="AIZ562" s="472"/>
      <c r="AJA562" s="906"/>
      <c r="AJB562" s="31"/>
      <c r="AJC562" s="419"/>
      <c r="AJD562" s="419"/>
      <c r="AJE562" s="471"/>
      <c r="AJF562" s="17"/>
      <c r="AJG562" s="419"/>
      <c r="AJH562" s="419"/>
      <c r="AJI562" s="17"/>
      <c r="AJJ562" s="17"/>
      <c r="AJK562" s="913"/>
      <c r="AJL562" s="17"/>
      <c r="AJM562" s="17"/>
      <c r="AJN562" s="219"/>
      <c r="AJO562" s="310"/>
      <c r="AJP562" s="304"/>
      <c r="AJQ562" s="408"/>
      <c r="AJR562" s="472"/>
      <c r="AJS562" s="906"/>
      <c r="AJT562" s="31"/>
      <c r="AJU562" s="419"/>
      <c r="AJV562" s="419"/>
      <c r="AJW562" s="471"/>
      <c r="AJX562" s="17"/>
      <c r="AJY562" s="419"/>
      <c r="AJZ562" s="419"/>
      <c r="AKA562" s="17"/>
      <c r="AKB562" s="17"/>
      <c r="AKC562" s="913"/>
      <c r="AKD562" s="17"/>
      <c r="AKE562" s="17"/>
      <c r="AKF562" s="219"/>
      <c r="AKG562" s="310"/>
      <c r="AKH562" s="304"/>
      <c r="AKI562" s="408"/>
      <c r="AKJ562" s="472"/>
      <c r="AKK562" s="906"/>
      <c r="AKL562" s="31"/>
      <c r="AKM562" s="419"/>
      <c r="AKN562" s="419"/>
      <c r="AKO562" s="471"/>
      <c r="AKP562" s="17"/>
      <c r="AKQ562" s="419"/>
      <c r="AKR562" s="419"/>
      <c r="AKS562" s="17"/>
      <c r="AKT562" s="17"/>
      <c r="AKU562" s="913"/>
      <c r="AKV562" s="17"/>
      <c r="AKW562" s="17"/>
      <c r="AKX562" s="219"/>
      <c r="AKY562" s="310"/>
      <c r="AKZ562" s="304"/>
      <c r="ALA562" s="408"/>
      <c r="ALB562" s="472"/>
      <c r="ALC562" s="906"/>
      <c r="ALD562" s="31"/>
      <c r="ALE562" s="419"/>
      <c r="ALF562" s="419"/>
      <c r="ALG562" s="471"/>
      <c r="ALH562" s="17"/>
      <c r="ALI562" s="419"/>
      <c r="ALJ562" s="419"/>
      <c r="ALK562" s="17"/>
      <c r="ALL562" s="17"/>
      <c r="ALM562" s="913"/>
      <c r="ALN562" s="17"/>
      <c r="ALO562" s="17"/>
      <c r="ALP562" s="219"/>
      <c r="ALQ562" s="310"/>
      <c r="ALR562" s="304"/>
      <c r="ALS562" s="408"/>
      <c r="ALT562" s="472"/>
      <c r="ALU562" s="906"/>
      <c r="ALV562" s="31"/>
      <c r="ALW562" s="419"/>
      <c r="ALX562" s="419"/>
      <c r="ALY562" s="471"/>
      <c r="ALZ562" s="17"/>
      <c r="AMA562" s="419"/>
      <c r="AMB562" s="419"/>
      <c r="AMC562" s="17"/>
      <c r="AMD562" s="17"/>
      <c r="AME562" s="913"/>
      <c r="AMF562" s="17"/>
      <c r="AMG562" s="17"/>
      <c r="AMH562" s="219"/>
      <c r="AMI562" s="310"/>
      <c r="AMJ562" s="304"/>
      <c r="AMK562" s="408"/>
      <c r="AML562" s="472"/>
      <c r="AMM562" s="906"/>
      <c r="AMN562" s="31"/>
      <c r="AMO562" s="419"/>
      <c r="AMP562" s="419"/>
      <c r="AMQ562" s="471"/>
      <c r="AMR562" s="17"/>
      <c r="AMS562" s="419"/>
      <c r="AMT562" s="419"/>
      <c r="AMU562" s="17"/>
      <c r="AMV562" s="17"/>
      <c r="AMW562" s="913"/>
      <c r="AMX562" s="17"/>
      <c r="AMY562" s="17"/>
      <c r="AMZ562" s="219"/>
      <c r="ANA562" s="310"/>
      <c r="ANB562" s="304"/>
      <c r="ANC562" s="408"/>
      <c r="AND562" s="472"/>
      <c r="ANE562" s="906"/>
      <c r="ANF562" s="31"/>
      <c r="ANG562" s="419"/>
      <c r="ANH562" s="419"/>
      <c r="ANI562" s="471"/>
      <c r="ANJ562" s="17"/>
      <c r="ANK562" s="419"/>
      <c r="ANL562" s="419"/>
      <c r="ANM562" s="17"/>
      <c r="ANN562" s="17"/>
      <c r="ANO562" s="913"/>
      <c r="ANP562" s="17"/>
      <c r="ANQ562" s="17"/>
      <c r="ANR562" s="219"/>
      <c r="ANS562" s="310"/>
      <c r="ANT562" s="304"/>
      <c r="ANU562" s="408"/>
      <c r="ANV562" s="472"/>
      <c r="ANW562" s="906"/>
      <c r="ANX562" s="31"/>
      <c r="ANY562" s="419"/>
      <c r="ANZ562" s="419"/>
      <c r="AOA562" s="471"/>
      <c r="AOB562" s="17"/>
      <c r="AOC562" s="419"/>
      <c r="AOD562" s="419"/>
      <c r="AOE562" s="17"/>
      <c r="AOF562" s="17"/>
      <c r="AOG562" s="913"/>
      <c r="AOH562" s="17"/>
      <c r="AOI562" s="17"/>
      <c r="AOJ562" s="219"/>
      <c r="AOK562" s="310"/>
      <c r="AOL562" s="304"/>
      <c r="AOM562" s="408"/>
      <c r="AON562" s="472"/>
      <c r="AOO562" s="906"/>
      <c r="AOP562" s="31"/>
      <c r="AOQ562" s="419"/>
      <c r="AOR562" s="419"/>
      <c r="AOS562" s="471"/>
      <c r="AOT562" s="17"/>
      <c r="AOU562" s="419"/>
      <c r="AOV562" s="419"/>
      <c r="AOW562" s="17"/>
      <c r="AOX562" s="17"/>
      <c r="AOY562" s="913"/>
      <c r="AOZ562" s="17"/>
      <c r="APA562" s="17"/>
      <c r="APB562" s="219"/>
      <c r="APC562" s="310"/>
      <c r="APD562" s="304"/>
      <c r="APE562" s="408"/>
      <c r="APF562" s="472"/>
      <c r="APG562" s="906"/>
      <c r="APH562" s="31"/>
      <c r="API562" s="419"/>
      <c r="APJ562" s="419"/>
      <c r="APK562" s="471"/>
      <c r="APL562" s="17"/>
      <c r="APM562" s="419"/>
      <c r="APN562" s="419"/>
      <c r="APO562" s="17"/>
      <c r="APP562" s="17"/>
      <c r="APQ562" s="913"/>
      <c r="APR562" s="17"/>
      <c r="APS562" s="17"/>
      <c r="APT562" s="219"/>
      <c r="APU562" s="310"/>
      <c r="APV562" s="304"/>
      <c r="APW562" s="408"/>
      <c r="APX562" s="472"/>
      <c r="APY562" s="906"/>
      <c r="APZ562" s="31"/>
      <c r="AQA562" s="419"/>
      <c r="AQB562" s="419"/>
      <c r="AQC562" s="471"/>
      <c r="AQD562" s="17"/>
      <c r="AQE562" s="419"/>
      <c r="AQF562" s="419"/>
      <c r="AQG562" s="17"/>
      <c r="AQH562" s="17"/>
      <c r="AQI562" s="913"/>
      <c r="AQJ562" s="17"/>
      <c r="AQK562" s="17"/>
      <c r="AQL562" s="219"/>
      <c r="AQM562" s="310"/>
      <c r="AQN562" s="304"/>
      <c r="AQO562" s="408"/>
      <c r="AQP562" s="472"/>
      <c r="AQQ562" s="906"/>
      <c r="AQR562" s="31"/>
      <c r="AQS562" s="419"/>
      <c r="AQT562" s="419"/>
      <c r="AQU562" s="471"/>
      <c r="AQV562" s="17"/>
      <c r="AQW562" s="419"/>
      <c r="AQX562" s="419"/>
      <c r="AQY562" s="17"/>
      <c r="AQZ562" s="17"/>
      <c r="ARA562" s="913"/>
      <c r="ARB562" s="17"/>
      <c r="ARC562" s="17"/>
      <c r="ARD562" s="219"/>
      <c r="ARE562" s="310"/>
      <c r="ARF562" s="304"/>
      <c r="ARG562" s="408"/>
      <c r="ARH562" s="472"/>
      <c r="ARI562" s="906"/>
      <c r="ARJ562" s="31"/>
      <c r="ARK562" s="419"/>
      <c r="ARL562" s="419"/>
      <c r="ARM562" s="471"/>
      <c r="ARN562" s="17"/>
      <c r="ARO562" s="419"/>
      <c r="ARP562" s="419"/>
      <c r="ARQ562" s="17"/>
      <c r="ARR562" s="17"/>
      <c r="ARS562" s="913"/>
      <c r="ART562" s="17"/>
      <c r="ARU562" s="17"/>
      <c r="ARV562" s="219"/>
      <c r="ARW562" s="310"/>
      <c r="ARX562" s="304"/>
      <c r="ARY562" s="408"/>
      <c r="ARZ562" s="472"/>
      <c r="ASA562" s="906"/>
      <c r="ASB562" s="31"/>
      <c r="ASC562" s="419"/>
      <c r="ASD562" s="419"/>
      <c r="ASE562" s="471"/>
      <c r="ASF562" s="17"/>
      <c r="ASG562" s="419"/>
      <c r="ASH562" s="419"/>
      <c r="ASI562" s="17"/>
      <c r="ASJ562" s="17"/>
      <c r="ASK562" s="913"/>
      <c r="ASL562" s="17"/>
      <c r="ASM562" s="17"/>
      <c r="ASN562" s="219"/>
      <c r="ASO562" s="310"/>
      <c r="ASP562" s="304"/>
      <c r="ASQ562" s="408"/>
      <c r="ASR562" s="472"/>
      <c r="ASS562" s="906"/>
      <c r="AST562" s="31"/>
      <c r="ASU562" s="419"/>
      <c r="ASV562" s="419"/>
      <c r="ASW562" s="471"/>
      <c r="ASX562" s="17"/>
      <c r="ASY562" s="419"/>
      <c r="ASZ562" s="419"/>
      <c r="ATA562" s="17"/>
      <c r="ATB562" s="17"/>
      <c r="ATC562" s="913"/>
      <c r="ATD562" s="17"/>
      <c r="ATE562" s="17"/>
      <c r="ATF562" s="219"/>
      <c r="ATG562" s="310"/>
      <c r="ATH562" s="304"/>
      <c r="ATI562" s="408"/>
      <c r="ATJ562" s="472"/>
      <c r="ATK562" s="906"/>
      <c r="ATL562" s="31"/>
      <c r="ATM562" s="419"/>
      <c r="ATN562" s="419"/>
      <c r="ATO562" s="471"/>
      <c r="ATP562" s="17"/>
      <c r="ATQ562" s="419"/>
      <c r="ATR562" s="419"/>
      <c r="ATS562" s="17"/>
      <c r="ATT562" s="17"/>
      <c r="ATU562" s="913"/>
      <c r="ATV562" s="17"/>
      <c r="ATW562" s="17"/>
      <c r="ATX562" s="219"/>
      <c r="ATY562" s="310"/>
      <c r="ATZ562" s="304"/>
      <c r="AUA562" s="408"/>
      <c r="AUB562" s="472"/>
      <c r="AUC562" s="906"/>
      <c r="AUD562" s="31"/>
      <c r="AUE562" s="419"/>
      <c r="AUF562" s="419"/>
      <c r="AUG562" s="471"/>
      <c r="AUH562" s="17"/>
      <c r="AUI562" s="419"/>
      <c r="AUJ562" s="419"/>
      <c r="AUK562" s="17"/>
      <c r="AUL562" s="17"/>
      <c r="AUM562" s="913"/>
      <c r="AUN562" s="17"/>
      <c r="AUO562" s="17"/>
      <c r="AUP562" s="219"/>
      <c r="AUQ562" s="310"/>
      <c r="AUR562" s="304"/>
      <c r="AUS562" s="408"/>
      <c r="AUT562" s="472"/>
      <c r="AUU562" s="906"/>
      <c r="AUV562" s="31"/>
      <c r="AUW562" s="419"/>
      <c r="AUX562" s="419"/>
      <c r="AUY562" s="471"/>
      <c r="AUZ562" s="17"/>
      <c r="AVA562" s="419"/>
      <c r="AVB562" s="419"/>
      <c r="AVC562" s="17"/>
      <c r="AVD562" s="17"/>
      <c r="AVE562" s="913"/>
      <c r="AVF562" s="17"/>
      <c r="AVG562" s="17"/>
      <c r="AVH562" s="219"/>
      <c r="AVI562" s="310"/>
      <c r="AVJ562" s="304"/>
      <c r="AVK562" s="408"/>
      <c r="AVL562" s="472"/>
      <c r="AVM562" s="906"/>
      <c r="AVN562" s="31"/>
      <c r="AVO562" s="419"/>
      <c r="AVP562" s="419"/>
      <c r="AVQ562" s="471"/>
      <c r="AVR562" s="17"/>
      <c r="AVS562" s="419"/>
      <c r="AVT562" s="419"/>
      <c r="AVU562" s="17"/>
      <c r="AVV562" s="17"/>
      <c r="AVW562" s="913"/>
      <c r="AVX562" s="17"/>
      <c r="AVY562" s="17"/>
      <c r="AVZ562" s="219"/>
      <c r="AWA562" s="310"/>
      <c r="AWB562" s="304"/>
      <c r="AWC562" s="408"/>
      <c r="AWD562" s="472"/>
      <c r="AWE562" s="906"/>
      <c r="AWF562" s="31"/>
      <c r="AWG562" s="419"/>
      <c r="AWH562" s="419"/>
      <c r="AWI562" s="471"/>
      <c r="AWJ562" s="17"/>
      <c r="AWK562" s="419"/>
      <c r="AWL562" s="419"/>
      <c r="AWM562" s="17"/>
      <c r="AWN562" s="17"/>
      <c r="AWO562" s="913"/>
      <c r="AWP562" s="17"/>
      <c r="AWQ562" s="17"/>
      <c r="AWR562" s="219"/>
      <c r="AWS562" s="310"/>
      <c r="AWT562" s="304"/>
      <c r="AWU562" s="408"/>
      <c r="AWV562" s="472"/>
      <c r="AWW562" s="906"/>
      <c r="AWX562" s="31"/>
      <c r="AWY562" s="419"/>
      <c r="AWZ562" s="419"/>
      <c r="AXA562" s="471"/>
      <c r="AXB562" s="17"/>
      <c r="AXC562" s="419"/>
      <c r="AXD562" s="419"/>
      <c r="AXE562" s="17"/>
      <c r="AXF562" s="17"/>
      <c r="AXG562" s="913"/>
      <c r="AXH562" s="17"/>
      <c r="AXI562" s="17"/>
      <c r="AXJ562" s="219"/>
      <c r="AXK562" s="310"/>
      <c r="AXL562" s="304"/>
      <c r="AXM562" s="408"/>
      <c r="AXN562" s="472"/>
      <c r="AXO562" s="906"/>
      <c r="AXP562" s="31"/>
      <c r="AXQ562" s="419"/>
      <c r="AXR562" s="419"/>
      <c r="AXS562" s="471"/>
      <c r="AXT562" s="17"/>
      <c r="AXU562" s="419"/>
      <c r="AXV562" s="419"/>
      <c r="AXW562" s="17"/>
      <c r="AXX562" s="17"/>
      <c r="AXY562" s="913"/>
      <c r="AXZ562" s="17"/>
      <c r="AYA562" s="17"/>
      <c r="AYB562" s="219"/>
      <c r="AYC562" s="310"/>
      <c r="AYD562" s="304"/>
      <c r="AYE562" s="408"/>
      <c r="AYF562" s="472"/>
      <c r="AYG562" s="906"/>
      <c r="AYH562" s="31"/>
      <c r="AYI562" s="419"/>
      <c r="AYJ562" s="419"/>
      <c r="AYK562" s="471"/>
      <c r="AYL562" s="17"/>
      <c r="AYM562" s="419"/>
      <c r="AYN562" s="419"/>
      <c r="AYO562" s="17"/>
      <c r="AYP562" s="17"/>
      <c r="AYQ562" s="913"/>
      <c r="AYR562" s="17"/>
      <c r="AYS562" s="17"/>
      <c r="AYT562" s="219"/>
      <c r="AYU562" s="310"/>
      <c r="AYV562" s="304"/>
      <c r="AYW562" s="408"/>
      <c r="AYX562" s="472"/>
      <c r="AYY562" s="906"/>
      <c r="AYZ562" s="31"/>
      <c r="AZA562" s="419"/>
      <c r="AZB562" s="419"/>
      <c r="AZC562" s="471"/>
      <c r="AZD562" s="17"/>
      <c r="AZE562" s="419"/>
      <c r="AZF562" s="419"/>
      <c r="AZG562" s="17"/>
      <c r="AZH562" s="17"/>
      <c r="AZI562" s="913"/>
      <c r="AZJ562" s="17"/>
      <c r="AZK562" s="17"/>
      <c r="AZL562" s="219"/>
      <c r="AZM562" s="310"/>
      <c r="AZN562" s="304"/>
      <c r="AZO562" s="408"/>
      <c r="AZP562" s="472"/>
      <c r="AZQ562" s="906"/>
      <c r="AZR562" s="31"/>
      <c r="AZS562" s="419"/>
      <c r="AZT562" s="419"/>
      <c r="AZU562" s="471"/>
      <c r="AZV562" s="17"/>
      <c r="AZW562" s="419"/>
      <c r="AZX562" s="419"/>
      <c r="AZY562" s="17"/>
      <c r="AZZ562" s="17"/>
      <c r="BAA562" s="913"/>
      <c r="BAB562" s="17"/>
      <c r="BAC562" s="17"/>
      <c r="BAD562" s="219"/>
      <c r="BAE562" s="310"/>
      <c r="BAF562" s="304"/>
      <c r="BAG562" s="408"/>
      <c r="BAH562" s="472"/>
      <c r="BAI562" s="906"/>
      <c r="BAJ562" s="31"/>
      <c r="BAK562" s="419"/>
      <c r="BAL562" s="419"/>
      <c r="BAM562" s="471"/>
      <c r="BAN562" s="17"/>
      <c r="BAO562" s="419"/>
      <c r="BAP562" s="419"/>
      <c r="BAQ562" s="17"/>
      <c r="BAR562" s="17"/>
      <c r="BAS562" s="913"/>
      <c r="BAT562" s="17"/>
      <c r="BAU562" s="17"/>
      <c r="BAV562" s="219"/>
      <c r="BAW562" s="310"/>
      <c r="BAX562" s="304"/>
      <c r="BAY562" s="408"/>
      <c r="BAZ562" s="472"/>
      <c r="BBA562" s="906"/>
      <c r="BBB562" s="31"/>
      <c r="BBC562" s="419"/>
      <c r="BBD562" s="419"/>
      <c r="BBE562" s="471"/>
      <c r="BBF562" s="17"/>
      <c r="BBG562" s="419"/>
      <c r="BBH562" s="419"/>
      <c r="BBI562" s="17"/>
      <c r="BBJ562" s="17"/>
      <c r="BBK562" s="913"/>
      <c r="BBL562" s="17"/>
      <c r="BBM562" s="17"/>
      <c r="BBN562" s="219"/>
      <c r="BBO562" s="310"/>
      <c r="BBP562" s="304"/>
      <c r="BBQ562" s="408"/>
      <c r="BBR562" s="472"/>
      <c r="BBS562" s="906"/>
      <c r="BBT562" s="31"/>
      <c r="BBU562" s="419"/>
      <c r="BBV562" s="419"/>
      <c r="BBW562" s="471"/>
      <c r="BBX562" s="17"/>
      <c r="BBY562" s="419"/>
      <c r="BBZ562" s="419"/>
      <c r="BCA562" s="17"/>
      <c r="BCB562" s="17"/>
      <c r="BCC562" s="913"/>
      <c r="BCD562" s="17"/>
      <c r="BCE562" s="17"/>
      <c r="BCF562" s="219"/>
      <c r="BCG562" s="310"/>
      <c r="BCH562" s="304"/>
      <c r="BCI562" s="408"/>
      <c r="BCJ562" s="472"/>
      <c r="BCK562" s="906"/>
      <c r="BCL562" s="31"/>
      <c r="BCM562" s="419"/>
      <c r="BCN562" s="419"/>
      <c r="BCO562" s="471"/>
      <c r="BCP562" s="17"/>
      <c r="BCQ562" s="419"/>
      <c r="BCR562" s="419"/>
      <c r="BCS562" s="17"/>
      <c r="BCT562" s="17"/>
      <c r="BCU562" s="913"/>
      <c r="BCV562" s="17"/>
      <c r="BCW562" s="17"/>
      <c r="BCX562" s="219"/>
      <c r="BCY562" s="310"/>
      <c r="BCZ562" s="304"/>
      <c r="BDA562" s="408"/>
      <c r="BDB562" s="472"/>
      <c r="BDC562" s="906"/>
      <c r="BDD562" s="31"/>
      <c r="BDE562" s="419"/>
      <c r="BDF562" s="419"/>
      <c r="BDG562" s="471"/>
      <c r="BDH562" s="17"/>
      <c r="BDI562" s="419"/>
      <c r="BDJ562" s="419"/>
      <c r="BDK562" s="17"/>
      <c r="BDL562" s="17"/>
      <c r="BDM562" s="913"/>
      <c r="BDN562" s="17"/>
      <c r="BDO562" s="17"/>
      <c r="BDP562" s="219"/>
      <c r="BDQ562" s="310"/>
      <c r="BDR562" s="304"/>
      <c r="BDS562" s="408"/>
      <c r="BDT562" s="472"/>
      <c r="BDU562" s="906"/>
      <c r="BDV562" s="31"/>
      <c r="BDW562" s="419"/>
      <c r="BDX562" s="419"/>
      <c r="BDY562" s="471"/>
      <c r="BDZ562" s="17"/>
      <c r="BEA562" s="419"/>
      <c r="BEB562" s="419"/>
      <c r="BEC562" s="17"/>
      <c r="BED562" s="17"/>
      <c r="BEE562" s="913"/>
      <c r="BEF562" s="17"/>
      <c r="BEG562" s="17"/>
      <c r="BEH562" s="219"/>
      <c r="BEI562" s="310"/>
      <c r="BEJ562" s="304"/>
      <c r="BEK562" s="408"/>
      <c r="BEL562" s="472"/>
      <c r="BEM562" s="906"/>
      <c r="BEN562" s="31"/>
      <c r="BEO562" s="419"/>
      <c r="BEP562" s="419"/>
      <c r="BEQ562" s="471"/>
      <c r="BER562" s="17"/>
      <c r="BES562" s="419"/>
      <c r="BET562" s="419"/>
      <c r="BEU562" s="17"/>
      <c r="BEV562" s="17"/>
      <c r="BEW562" s="913"/>
      <c r="BEX562" s="17"/>
      <c r="BEY562" s="17"/>
      <c r="BEZ562" s="219"/>
      <c r="BFA562" s="310"/>
      <c r="BFB562" s="304"/>
      <c r="BFC562" s="408"/>
      <c r="BFD562" s="472"/>
      <c r="BFE562" s="906"/>
      <c r="BFF562" s="31"/>
      <c r="BFG562" s="419"/>
      <c r="BFH562" s="419"/>
      <c r="BFI562" s="471"/>
      <c r="BFJ562" s="17"/>
      <c r="BFK562" s="419"/>
      <c r="BFL562" s="419"/>
      <c r="BFM562" s="17"/>
      <c r="BFN562" s="17"/>
      <c r="BFO562" s="913"/>
      <c r="BFP562" s="17"/>
      <c r="BFQ562" s="17"/>
      <c r="BFR562" s="219"/>
      <c r="BFS562" s="310"/>
      <c r="BFT562" s="304"/>
      <c r="BFU562" s="408"/>
      <c r="BFV562" s="472"/>
      <c r="BFW562" s="906"/>
      <c r="BFX562" s="31"/>
      <c r="BFY562" s="419"/>
      <c r="BFZ562" s="419"/>
      <c r="BGA562" s="471"/>
      <c r="BGB562" s="17"/>
      <c r="BGC562" s="419"/>
      <c r="BGD562" s="419"/>
      <c r="BGE562" s="17"/>
      <c r="BGF562" s="17"/>
      <c r="BGG562" s="913"/>
      <c r="BGH562" s="17"/>
      <c r="BGI562" s="17"/>
      <c r="BGJ562" s="219"/>
      <c r="BGK562" s="310"/>
      <c r="BGL562" s="304"/>
      <c r="BGM562" s="408"/>
      <c r="BGN562" s="472"/>
      <c r="BGO562" s="906"/>
      <c r="BGP562" s="31"/>
      <c r="BGQ562" s="419"/>
      <c r="BGR562" s="419"/>
      <c r="BGS562" s="471"/>
      <c r="BGT562" s="17"/>
      <c r="BGU562" s="419"/>
      <c r="BGV562" s="419"/>
      <c r="BGW562" s="17"/>
      <c r="BGX562" s="17"/>
      <c r="BGY562" s="913"/>
      <c r="BGZ562" s="17"/>
      <c r="BHA562" s="17"/>
      <c r="BHB562" s="219"/>
      <c r="BHC562" s="310"/>
      <c r="BHD562" s="304"/>
      <c r="BHE562" s="408"/>
      <c r="BHF562" s="472"/>
      <c r="BHG562" s="906"/>
      <c r="BHH562" s="31"/>
      <c r="BHI562" s="419"/>
      <c r="BHJ562" s="419"/>
      <c r="BHK562" s="471"/>
      <c r="BHL562" s="17"/>
      <c r="BHM562" s="419"/>
      <c r="BHN562" s="419"/>
      <c r="BHO562" s="17"/>
      <c r="BHP562" s="17"/>
      <c r="BHQ562" s="913"/>
      <c r="BHR562" s="17"/>
      <c r="BHS562" s="17"/>
      <c r="BHT562" s="219"/>
      <c r="BHU562" s="310"/>
      <c r="BHV562" s="304"/>
      <c r="BHW562" s="408"/>
      <c r="BHX562" s="472"/>
      <c r="BHY562" s="906"/>
      <c r="BHZ562" s="31"/>
      <c r="BIA562" s="419"/>
      <c r="BIB562" s="419"/>
      <c r="BIC562" s="471"/>
      <c r="BID562" s="17"/>
      <c r="BIE562" s="419"/>
      <c r="BIF562" s="419"/>
      <c r="BIG562" s="17"/>
      <c r="BIH562" s="17"/>
      <c r="BII562" s="913"/>
      <c r="BIJ562" s="17"/>
      <c r="BIK562" s="17"/>
      <c r="BIL562" s="219"/>
      <c r="BIM562" s="310"/>
      <c r="BIN562" s="304"/>
      <c r="BIO562" s="408"/>
      <c r="BIP562" s="472"/>
      <c r="BIQ562" s="906"/>
      <c r="BIR562" s="31"/>
      <c r="BIS562" s="419"/>
      <c r="BIT562" s="419"/>
      <c r="BIU562" s="471"/>
      <c r="BIV562" s="17"/>
      <c r="BIW562" s="419"/>
      <c r="BIX562" s="419"/>
      <c r="BIY562" s="17"/>
      <c r="BIZ562" s="17"/>
      <c r="BJA562" s="913"/>
      <c r="BJB562" s="17"/>
      <c r="BJC562" s="17"/>
      <c r="BJD562" s="219"/>
      <c r="BJE562" s="310"/>
      <c r="BJF562" s="304"/>
      <c r="BJG562" s="408"/>
      <c r="BJH562" s="472"/>
      <c r="BJI562" s="906"/>
      <c r="BJJ562" s="31"/>
      <c r="BJK562" s="419"/>
      <c r="BJL562" s="419"/>
      <c r="BJM562" s="471"/>
      <c r="BJN562" s="17"/>
      <c r="BJO562" s="419"/>
      <c r="BJP562" s="419"/>
      <c r="BJQ562" s="17"/>
      <c r="BJR562" s="17"/>
      <c r="BJS562" s="913"/>
      <c r="BJT562" s="17"/>
      <c r="BJU562" s="17"/>
      <c r="BJV562" s="219"/>
      <c r="BJW562" s="310"/>
      <c r="BJX562" s="304"/>
      <c r="BJY562" s="408"/>
      <c r="BJZ562" s="472"/>
      <c r="BKA562" s="906"/>
      <c r="BKB562" s="31"/>
      <c r="BKC562" s="419"/>
      <c r="BKD562" s="419"/>
      <c r="BKE562" s="471"/>
      <c r="BKF562" s="17"/>
      <c r="BKG562" s="419"/>
      <c r="BKH562" s="419"/>
      <c r="BKI562" s="17"/>
      <c r="BKJ562" s="17"/>
      <c r="BKK562" s="913"/>
      <c r="BKL562" s="17"/>
      <c r="BKM562" s="17"/>
      <c r="BKN562" s="219"/>
      <c r="BKO562" s="310"/>
      <c r="BKP562" s="304"/>
      <c r="BKQ562" s="408"/>
      <c r="BKR562" s="472"/>
      <c r="BKS562" s="906"/>
      <c r="BKT562" s="31"/>
      <c r="BKU562" s="419"/>
      <c r="BKV562" s="419"/>
      <c r="BKW562" s="471"/>
      <c r="BKX562" s="17"/>
      <c r="BKY562" s="419"/>
      <c r="BKZ562" s="419"/>
      <c r="BLA562" s="17"/>
      <c r="BLB562" s="17"/>
      <c r="BLC562" s="913"/>
      <c r="BLD562" s="17"/>
      <c r="BLE562" s="17"/>
      <c r="BLF562" s="219"/>
      <c r="BLG562" s="310"/>
      <c r="BLH562" s="304"/>
      <c r="BLI562" s="408"/>
      <c r="BLJ562" s="472"/>
      <c r="BLK562" s="906"/>
      <c r="BLL562" s="31"/>
      <c r="BLM562" s="419"/>
      <c r="BLN562" s="419"/>
      <c r="BLO562" s="471"/>
      <c r="BLP562" s="17"/>
      <c r="BLQ562" s="419"/>
      <c r="BLR562" s="419"/>
      <c r="BLS562" s="17"/>
      <c r="BLT562" s="17"/>
      <c r="BLU562" s="913"/>
      <c r="BLV562" s="17"/>
      <c r="BLW562" s="17"/>
      <c r="BLX562" s="219"/>
      <c r="BLY562" s="310"/>
      <c r="BLZ562" s="304"/>
      <c r="BMA562" s="408"/>
      <c r="BMB562" s="472"/>
      <c r="BMC562" s="906"/>
      <c r="BMD562" s="31"/>
      <c r="BME562" s="419"/>
      <c r="BMF562" s="419"/>
      <c r="BMG562" s="471"/>
      <c r="BMH562" s="17"/>
      <c r="BMI562" s="419"/>
      <c r="BMJ562" s="419"/>
      <c r="BMK562" s="17"/>
      <c r="BML562" s="17"/>
      <c r="BMM562" s="913"/>
      <c r="BMN562" s="17"/>
      <c r="BMO562" s="17"/>
      <c r="BMP562" s="219"/>
      <c r="BMQ562" s="310"/>
      <c r="BMR562" s="304"/>
      <c r="BMS562" s="408"/>
      <c r="BMT562" s="472"/>
      <c r="BMU562" s="906"/>
      <c r="BMV562" s="31"/>
      <c r="BMW562" s="419"/>
      <c r="BMX562" s="419"/>
      <c r="BMY562" s="471"/>
      <c r="BMZ562" s="17"/>
      <c r="BNA562" s="419"/>
      <c r="BNB562" s="419"/>
      <c r="BNC562" s="17"/>
      <c r="BND562" s="17"/>
      <c r="BNE562" s="913"/>
      <c r="BNF562" s="17"/>
      <c r="BNG562" s="17"/>
      <c r="BNH562" s="219"/>
      <c r="BNI562" s="310"/>
      <c r="BNJ562" s="304"/>
      <c r="BNK562" s="408"/>
      <c r="BNL562" s="472"/>
      <c r="BNM562" s="906"/>
      <c r="BNN562" s="31"/>
      <c r="BNO562" s="419"/>
      <c r="BNP562" s="419"/>
      <c r="BNQ562" s="471"/>
      <c r="BNR562" s="17"/>
      <c r="BNS562" s="419"/>
      <c r="BNT562" s="419"/>
      <c r="BNU562" s="17"/>
      <c r="BNV562" s="17"/>
      <c r="BNW562" s="913"/>
      <c r="BNX562" s="17"/>
      <c r="BNY562" s="17"/>
      <c r="BNZ562" s="219"/>
      <c r="BOA562" s="310"/>
      <c r="BOB562" s="304"/>
      <c r="BOC562" s="408"/>
      <c r="BOD562" s="472"/>
      <c r="BOE562" s="906"/>
      <c r="BOF562" s="31"/>
      <c r="BOG562" s="419"/>
      <c r="BOH562" s="419"/>
      <c r="BOI562" s="471"/>
      <c r="BOJ562" s="17"/>
      <c r="BOK562" s="419"/>
      <c r="BOL562" s="419"/>
      <c r="BOM562" s="17"/>
      <c r="BON562" s="17"/>
      <c r="BOO562" s="913"/>
      <c r="BOP562" s="17"/>
      <c r="BOQ562" s="17"/>
      <c r="BOR562" s="219"/>
      <c r="BOS562" s="310"/>
      <c r="BOT562" s="304"/>
      <c r="BOU562" s="408"/>
      <c r="BOV562" s="472"/>
      <c r="BOW562" s="906"/>
      <c r="BOX562" s="31"/>
      <c r="BOY562" s="419"/>
      <c r="BOZ562" s="419"/>
      <c r="BPA562" s="471"/>
      <c r="BPB562" s="17"/>
      <c r="BPC562" s="419"/>
      <c r="BPD562" s="419"/>
      <c r="BPE562" s="17"/>
      <c r="BPF562" s="17"/>
      <c r="BPG562" s="913"/>
      <c r="BPH562" s="17"/>
      <c r="BPI562" s="17"/>
      <c r="BPJ562" s="219"/>
      <c r="BPK562" s="310"/>
      <c r="BPL562" s="304"/>
      <c r="BPM562" s="408"/>
      <c r="BPN562" s="472"/>
      <c r="BPO562" s="906"/>
      <c r="BPP562" s="31"/>
      <c r="BPQ562" s="419"/>
      <c r="BPR562" s="419"/>
      <c r="BPS562" s="471"/>
      <c r="BPT562" s="17"/>
      <c r="BPU562" s="419"/>
      <c r="BPV562" s="419"/>
      <c r="BPW562" s="17"/>
      <c r="BPX562" s="17"/>
      <c r="BPY562" s="913"/>
      <c r="BPZ562" s="17"/>
      <c r="BQA562" s="17"/>
      <c r="BQB562" s="219"/>
      <c r="BQC562" s="310"/>
      <c r="BQD562" s="304"/>
      <c r="BQE562" s="408"/>
      <c r="BQF562" s="472"/>
      <c r="BQG562" s="906"/>
      <c r="BQH562" s="31"/>
      <c r="BQI562" s="419"/>
      <c r="BQJ562" s="419"/>
      <c r="BQK562" s="471"/>
      <c r="BQL562" s="17"/>
      <c r="BQM562" s="419"/>
      <c r="BQN562" s="419"/>
      <c r="BQO562" s="17"/>
      <c r="BQP562" s="17"/>
      <c r="BQQ562" s="913"/>
      <c r="BQR562" s="17"/>
      <c r="BQS562" s="17"/>
      <c r="BQT562" s="219"/>
      <c r="BQU562" s="310"/>
      <c r="BQV562" s="304"/>
      <c r="BQW562" s="408"/>
      <c r="BQX562" s="472"/>
      <c r="BQY562" s="906"/>
      <c r="BQZ562" s="31"/>
      <c r="BRA562" s="419"/>
      <c r="BRB562" s="419"/>
      <c r="BRC562" s="471"/>
      <c r="BRD562" s="17"/>
      <c r="BRE562" s="419"/>
      <c r="BRF562" s="419"/>
      <c r="BRG562" s="17"/>
      <c r="BRH562" s="17"/>
      <c r="BRI562" s="913"/>
      <c r="BRJ562" s="17"/>
      <c r="BRK562" s="17"/>
      <c r="BRL562" s="219"/>
      <c r="BRM562" s="310"/>
      <c r="BRN562" s="304"/>
      <c r="BRO562" s="408"/>
      <c r="BRP562" s="472"/>
      <c r="BRQ562" s="906"/>
      <c r="BRR562" s="31"/>
      <c r="BRS562" s="419"/>
      <c r="BRT562" s="419"/>
      <c r="BRU562" s="471"/>
      <c r="BRV562" s="17"/>
      <c r="BRW562" s="419"/>
      <c r="BRX562" s="419"/>
      <c r="BRY562" s="17"/>
      <c r="BRZ562" s="17"/>
      <c r="BSA562" s="913"/>
      <c r="BSB562" s="17"/>
      <c r="BSC562" s="17"/>
      <c r="BSD562" s="219"/>
      <c r="BSE562" s="310"/>
      <c r="BSF562" s="304"/>
      <c r="BSG562" s="408"/>
      <c r="BSH562" s="472"/>
      <c r="BSI562" s="906"/>
      <c r="BSJ562" s="31"/>
      <c r="BSK562" s="419"/>
      <c r="BSL562" s="419"/>
      <c r="BSM562" s="471"/>
      <c r="BSN562" s="17"/>
      <c r="BSO562" s="419"/>
      <c r="BSP562" s="419"/>
      <c r="BSQ562" s="17"/>
      <c r="BSR562" s="17"/>
      <c r="BSS562" s="913"/>
      <c r="BST562" s="17"/>
      <c r="BSU562" s="17"/>
      <c r="BSV562" s="219"/>
      <c r="BSW562" s="310"/>
      <c r="BSX562" s="304"/>
      <c r="BSY562" s="408"/>
      <c r="BSZ562" s="472"/>
      <c r="BTA562" s="906"/>
      <c r="BTB562" s="31"/>
      <c r="BTC562" s="419"/>
      <c r="BTD562" s="419"/>
      <c r="BTE562" s="471"/>
      <c r="BTF562" s="17"/>
      <c r="BTG562" s="419"/>
      <c r="BTH562" s="419"/>
      <c r="BTI562" s="17"/>
      <c r="BTJ562" s="17"/>
      <c r="BTK562" s="913"/>
      <c r="BTL562" s="17"/>
      <c r="BTM562" s="17"/>
      <c r="BTN562" s="219"/>
      <c r="BTO562" s="310"/>
      <c r="BTP562" s="304"/>
      <c r="BTQ562" s="408"/>
      <c r="BTR562" s="472"/>
      <c r="BTS562" s="906"/>
      <c r="BTT562" s="31"/>
      <c r="BTU562" s="419"/>
      <c r="BTV562" s="419"/>
      <c r="BTW562" s="471"/>
      <c r="BTX562" s="17"/>
      <c r="BTY562" s="419"/>
      <c r="BTZ562" s="419"/>
      <c r="BUA562" s="17"/>
      <c r="BUB562" s="17"/>
      <c r="BUC562" s="913"/>
      <c r="BUD562" s="17"/>
      <c r="BUE562" s="17"/>
      <c r="BUF562" s="219"/>
      <c r="BUG562" s="310"/>
      <c r="BUH562" s="304"/>
      <c r="BUI562" s="408"/>
      <c r="BUJ562" s="472"/>
      <c r="BUK562" s="906"/>
      <c r="BUL562" s="31"/>
      <c r="BUM562" s="419"/>
      <c r="BUN562" s="419"/>
      <c r="BUO562" s="471"/>
      <c r="BUP562" s="17"/>
      <c r="BUQ562" s="419"/>
      <c r="BUR562" s="419"/>
      <c r="BUS562" s="17"/>
      <c r="BUT562" s="17"/>
      <c r="BUU562" s="913"/>
      <c r="BUV562" s="17"/>
      <c r="BUW562" s="17"/>
      <c r="BUX562" s="219"/>
      <c r="BUY562" s="310"/>
      <c r="BUZ562" s="304"/>
      <c r="BVA562" s="408"/>
      <c r="BVB562" s="472"/>
      <c r="BVC562" s="906"/>
      <c r="BVD562" s="31"/>
      <c r="BVE562" s="419"/>
      <c r="BVF562" s="419"/>
      <c r="BVG562" s="471"/>
      <c r="BVH562" s="17"/>
      <c r="BVI562" s="419"/>
      <c r="BVJ562" s="419"/>
      <c r="BVK562" s="17"/>
      <c r="BVL562" s="17"/>
      <c r="BVM562" s="913"/>
      <c r="BVN562" s="17"/>
      <c r="BVO562" s="17"/>
      <c r="BVP562" s="219"/>
      <c r="BVQ562" s="310"/>
      <c r="BVR562" s="304"/>
      <c r="BVS562" s="408"/>
      <c r="BVT562" s="472"/>
      <c r="BVU562" s="906"/>
      <c r="BVV562" s="31"/>
      <c r="BVW562" s="419"/>
      <c r="BVX562" s="419"/>
      <c r="BVY562" s="471"/>
      <c r="BVZ562" s="17"/>
      <c r="BWA562" s="419"/>
      <c r="BWB562" s="419"/>
      <c r="BWC562" s="17"/>
      <c r="BWD562" s="17"/>
      <c r="BWE562" s="913"/>
      <c r="BWF562" s="17"/>
      <c r="BWG562" s="17"/>
      <c r="BWH562" s="219"/>
      <c r="BWI562" s="310"/>
      <c r="BWJ562" s="304"/>
      <c r="BWK562" s="408"/>
      <c r="BWL562" s="472"/>
      <c r="BWM562" s="906"/>
      <c r="BWN562" s="31"/>
      <c r="BWO562" s="419"/>
      <c r="BWP562" s="419"/>
      <c r="BWQ562" s="471"/>
      <c r="BWR562" s="17"/>
      <c r="BWS562" s="419"/>
      <c r="BWT562" s="419"/>
      <c r="BWU562" s="17"/>
      <c r="BWV562" s="17"/>
      <c r="BWW562" s="913"/>
      <c r="BWX562" s="17"/>
      <c r="BWY562" s="17"/>
      <c r="BWZ562" s="219"/>
      <c r="BXA562" s="310"/>
      <c r="BXB562" s="304"/>
      <c r="BXC562" s="408"/>
      <c r="BXD562" s="472"/>
      <c r="BXE562" s="906"/>
      <c r="BXF562" s="31"/>
      <c r="BXG562" s="419"/>
      <c r="BXH562" s="419"/>
      <c r="BXI562" s="471"/>
      <c r="BXJ562" s="17"/>
      <c r="BXK562" s="419"/>
      <c r="BXL562" s="419"/>
      <c r="BXM562" s="17"/>
      <c r="BXN562" s="17"/>
      <c r="BXO562" s="913"/>
      <c r="BXP562" s="17"/>
      <c r="BXQ562" s="17"/>
      <c r="BXR562" s="219"/>
      <c r="BXS562" s="310"/>
      <c r="BXT562" s="304"/>
      <c r="BXU562" s="408"/>
      <c r="BXV562" s="472"/>
      <c r="BXW562" s="906"/>
      <c r="BXX562" s="31"/>
      <c r="BXY562" s="419"/>
      <c r="BXZ562" s="419"/>
      <c r="BYA562" s="471"/>
      <c r="BYB562" s="17"/>
      <c r="BYC562" s="419"/>
      <c r="BYD562" s="419"/>
      <c r="BYE562" s="17"/>
      <c r="BYF562" s="17"/>
      <c r="BYG562" s="913"/>
      <c r="BYH562" s="17"/>
      <c r="BYI562" s="17"/>
      <c r="BYJ562" s="219"/>
      <c r="BYK562" s="310"/>
      <c r="BYL562" s="304"/>
      <c r="BYM562" s="408"/>
      <c r="BYN562" s="472"/>
      <c r="BYO562" s="906"/>
      <c r="BYP562" s="31"/>
      <c r="BYQ562" s="419"/>
      <c r="BYR562" s="419"/>
      <c r="BYS562" s="471"/>
      <c r="BYT562" s="17"/>
      <c r="BYU562" s="419"/>
      <c r="BYV562" s="419"/>
      <c r="BYW562" s="17"/>
      <c r="BYX562" s="17"/>
      <c r="BYY562" s="913"/>
      <c r="BYZ562" s="17"/>
      <c r="BZA562" s="17"/>
      <c r="BZB562" s="219"/>
      <c r="BZC562" s="310"/>
      <c r="BZD562" s="304"/>
      <c r="BZE562" s="408"/>
      <c r="BZF562" s="472"/>
      <c r="BZG562" s="906"/>
      <c r="BZH562" s="31"/>
      <c r="BZI562" s="419"/>
      <c r="BZJ562" s="419"/>
      <c r="BZK562" s="471"/>
      <c r="BZL562" s="17"/>
      <c r="BZM562" s="419"/>
      <c r="BZN562" s="419"/>
      <c r="BZO562" s="17"/>
      <c r="BZP562" s="17"/>
      <c r="BZQ562" s="913"/>
      <c r="BZR562" s="17"/>
      <c r="BZS562" s="17"/>
      <c r="BZT562" s="219"/>
      <c r="BZU562" s="310"/>
      <c r="BZV562" s="304"/>
      <c r="BZW562" s="408"/>
      <c r="BZX562" s="472"/>
      <c r="BZY562" s="906"/>
      <c r="BZZ562" s="31"/>
      <c r="CAA562" s="419"/>
      <c r="CAB562" s="419"/>
      <c r="CAC562" s="471"/>
      <c r="CAD562" s="17"/>
      <c r="CAE562" s="419"/>
      <c r="CAF562" s="419"/>
      <c r="CAG562" s="17"/>
      <c r="CAH562" s="17"/>
      <c r="CAI562" s="913"/>
      <c r="CAJ562" s="17"/>
      <c r="CAK562" s="17"/>
      <c r="CAL562" s="219"/>
      <c r="CAM562" s="310"/>
      <c r="CAN562" s="304"/>
      <c r="CAO562" s="408"/>
      <c r="CAP562" s="472"/>
      <c r="CAQ562" s="906"/>
      <c r="CAR562" s="31"/>
      <c r="CAS562" s="419"/>
      <c r="CAT562" s="419"/>
      <c r="CAU562" s="471"/>
      <c r="CAV562" s="17"/>
      <c r="CAW562" s="419"/>
      <c r="CAX562" s="419"/>
      <c r="CAY562" s="17"/>
      <c r="CAZ562" s="17"/>
      <c r="CBA562" s="913"/>
      <c r="CBB562" s="17"/>
      <c r="CBC562" s="17"/>
      <c r="CBD562" s="219"/>
      <c r="CBE562" s="310"/>
      <c r="CBF562" s="304"/>
      <c r="CBG562" s="408"/>
      <c r="CBH562" s="472"/>
      <c r="CBI562" s="906"/>
      <c r="CBJ562" s="31"/>
      <c r="CBK562" s="419"/>
      <c r="CBL562" s="419"/>
      <c r="CBM562" s="471"/>
      <c r="CBN562" s="17"/>
      <c r="CBO562" s="419"/>
      <c r="CBP562" s="419"/>
      <c r="CBQ562" s="17"/>
      <c r="CBR562" s="17"/>
      <c r="CBS562" s="913"/>
      <c r="CBT562" s="17"/>
      <c r="CBU562" s="17"/>
      <c r="CBV562" s="219"/>
      <c r="CBW562" s="310"/>
      <c r="CBX562" s="304"/>
      <c r="CBY562" s="408"/>
      <c r="CBZ562" s="472"/>
      <c r="CCA562" s="906"/>
      <c r="CCB562" s="31"/>
      <c r="CCC562" s="419"/>
      <c r="CCD562" s="419"/>
      <c r="CCE562" s="471"/>
      <c r="CCF562" s="17"/>
      <c r="CCG562" s="419"/>
      <c r="CCH562" s="419"/>
      <c r="CCI562" s="17"/>
      <c r="CCJ562" s="17"/>
      <c r="CCK562" s="913"/>
      <c r="CCL562" s="17"/>
      <c r="CCM562" s="17"/>
      <c r="CCN562" s="219"/>
      <c r="CCO562" s="310"/>
      <c r="CCP562" s="304"/>
      <c r="CCQ562" s="408"/>
      <c r="CCR562" s="472"/>
      <c r="CCS562" s="906"/>
      <c r="CCT562" s="31"/>
      <c r="CCU562" s="419"/>
      <c r="CCV562" s="419"/>
      <c r="CCW562" s="471"/>
      <c r="CCX562" s="17"/>
      <c r="CCY562" s="419"/>
      <c r="CCZ562" s="419"/>
      <c r="CDA562" s="17"/>
      <c r="CDB562" s="17"/>
      <c r="CDC562" s="913"/>
      <c r="CDD562" s="17"/>
      <c r="CDE562" s="17"/>
      <c r="CDF562" s="219"/>
      <c r="CDG562" s="310"/>
      <c r="CDH562" s="304"/>
      <c r="CDI562" s="408"/>
      <c r="CDJ562" s="472"/>
      <c r="CDK562" s="906"/>
      <c r="CDL562" s="31"/>
      <c r="CDM562" s="419"/>
      <c r="CDN562" s="419"/>
      <c r="CDO562" s="471"/>
      <c r="CDP562" s="17"/>
      <c r="CDQ562" s="419"/>
      <c r="CDR562" s="419"/>
      <c r="CDS562" s="17"/>
      <c r="CDT562" s="17"/>
      <c r="CDU562" s="913"/>
      <c r="CDV562" s="17"/>
      <c r="CDW562" s="17"/>
      <c r="CDX562" s="219"/>
      <c r="CDY562" s="310"/>
      <c r="CDZ562" s="304"/>
      <c r="CEA562" s="408"/>
      <c r="CEB562" s="472"/>
      <c r="CEC562" s="906"/>
      <c r="CED562" s="31"/>
      <c r="CEE562" s="419"/>
      <c r="CEF562" s="419"/>
      <c r="CEG562" s="471"/>
      <c r="CEH562" s="17"/>
      <c r="CEI562" s="419"/>
      <c r="CEJ562" s="419"/>
      <c r="CEK562" s="17"/>
      <c r="CEL562" s="17"/>
      <c r="CEM562" s="913"/>
      <c r="CEN562" s="17"/>
      <c r="CEO562" s="17"/>
      <c r="CEP562" s="219"/>
      <c r="CEQ562" s="310"/>
      <c r="CER562" s="304"/>
      <c r="CES562" s="408"/>
      <c r="CET562" s="472"/>
      <c r="CEU562" s="906"/>
      <c r="CEV562" s="31"/>
      <c r="CEW562" s="419"/>
      <c r="CEX562" s="419"/>
      <c r="CEY562" s="471"/>
      <c r="CEZ562" s="17"/>
      <c r="CFA562" s="419"/>
      <c r="CFB562" s="419"/>
      <c r="CFC562" s="17"/>
      <c r="CFD562" s="17"/>
      <c r="CFE562" s="913"/>
      <c r="CFF562" s="17"/>
      <c r="CFG562" s="17"/>
      <c r="CFH562" s="219"/>
      <c r="CFI562" s="310"/>
      <c r="CFJ562" s="304"/>
      <c r="CFK562" s="408"/>
      <c r="CFL562" s="472"/>
      <c r="CFM562" s="906"/>
      <c r="CFN562" s="31"/>
      <c r="CFO562" s="419"/>
      <c r="CFP562" s="419"/>
      <c r="CFQ562" s="471"/>
      <c r="CFR562" s="17"/>
      <c r="CFS562" s="419"/>
      <c r="CFT562" s="419"/>
      <c r="CFU562" s="17"/>
      <c r="CFV562" s="17"/>
      <c r="CFW562" s="913"/>
      <c r="CFX562" s="17"/>
      <c r="CFY562" s="17"/>
      <c r="CFZ562" s="219"/>
      <c r="CGA562" s="310"/>
      <c r="CGB562" s="304"/>
      <c r="CGC562" s="408"/>
      <c r="CGD562" s="472"/>
      <c r="CGE562" s="906"/>
      <c r="CGF562" s="31"/>
      <c r="CGG562" s="419"/>
      <c r="CGH562" s="419"/>
      <c r="CGI562" s="471"/>
      <c r="CGJ562" s="17"/>
      <c r="CGK562" s="419"/>
      <c r="CGL562" s="419"/>
      <c r="CGM562" s="17"/>
      <c r="CGN562" s="17"/>
      <c r="CGO562" s="913"/>
      <c r="CGP562" s="17"/>
      <c r="CGQ562" s="17"/>
      <c r="CGR562" s="219"/>
      <c r="CGS562" s="310"/>
      <c r="CGT562" s="304"/>
      <c r="CGU562" s="408"/>
      <c r="CGV562" s="472"/>
      <c r="CGW562" s="906"/>
      <c r="CGX562" s="31"/>
      <c r="CGY562" s="419"/>
      <c r="CGZ562" s="419"/>
      <c r="CHA562" s="471"/>
      <c r="CHB562" s="17"/>
      <c r="CHC562" s="419"/>
      <c r="CHD562" s="419"/>
      <c r="CHE562" s="17"/>
      <c r="CHF562" s="17"/>
      <c r="CHG562" s="913"/>
      <c r="CHH562" s="17"/>
      <c r="CHI562" s="17"/>
      <c r="CHJ562" s="219"/>
      <c r="CHK562" s="310"/>
      <c r="CHL562" s="304"/>
      <c r="CHM562" s="408"/>
      <c r="CHN562" s="472"/>
      <c r="CHO562" s="906"/>
      <c r="CHP562" s="31"/>
      <c r="CHQ562" s="419"/>
      <c r="CHR562" s="419"/>
      <c r="CHS562" s="471"/>
      <c r="CHT562" s="17"/>
      <c r="CHU562" s="419"/>
      <c r="CHV562" s="419"/>
      <c r="CHW562" s="17"/>
      <c r="CHX562" s="17"/>
      <c r="CHY562" s="913"/>
      <c r="CHZ562" s="17"/>
      <c r="CIA562" s="17"/>
      <c r="CIB562" s="219"/>
      <c r="CIC562" s="310"/>
      <c r="CID562" s="304"/>
      <c r="CIE562" s="408"/>
      <c r="CIF562" s="472"/>
      <c r="CIG562" s="906"/>
      <c r="CIH562" s="31"/>
      <c r="CII562" s="419"/>
      <c r="CIJ562" s="419"/>
      <c r="CIK562" s="471"/>
      <c r="CIL562" s="17"/>
      <c r="CIM562" s="419"/>
      <c r="CIN562" s="419"/>
      <c r="CIO562" s="17"/>
      <c r="CIP562" s="17"/>
      <c r="CIQ562" s="913"/>
      <c r="CIR562" s="17"/>
      <c r="CIS562" s="17"/>
      <c r="CIT562" s="219"/>
      <c r="CIU562" s="310"/>
      <c r="CIV562" s="304"/>
      <c r="CIW562" s="408"/>
      <c r="CIX562" s="472"/>
      <c r="CIY562" s="906"/>
      <c r="CIZ562" s="31"/>
      <c r="CJA562" s="419"/>
      <c r="CJB562" s="419"/>
      <c r="CJC562" s="471"/>
      <c r="CJD562" s="17"/>
      <c r="CJE562" s="419"/>
      <c r="CJF562" s="419"/>
      <c r="CJG562" s="17"/>
      <c r="CJH562" s="17"/>
      <c r="CJI562" s="913"/>
      <c r="CJJ562" s="17"/>
      <c r="CJK562" s="17"/>
      <c r="CJL562" s="219"/>
      <c r="CJM562" s="310"/>
      <c r="CJN562" s="304"/>
      <c r="CJO562" s="408"/>
      <c r="CJP562" s="472"/>
      <c r="CJQ562" s="906"/>
      <c r="CJR562" s="31"/>
      <c r="CJS562" s="419"/>
      <c r="CJT562" s="419"/>
      <c r="CJU562" s="471"/>
      <c r="CJV562" s="17"/>
      <c r="CJW562" s="419"/>
      <c r="CJX562" s="419"/>
      <c r="CJY562" s="17"/>
      <c r="CJZ562" s="17"/>
      <c r="CKA562" s="913"/>
      <c r="CKB562" s="17"/>
      <c r="CKC562" s="17"/>
      <c r="CKD562" s="219"/>
      <c r="CKE562" s="310"/>
      <c r="CKF562" s="304"/>
      <c r="CKG562" s="408"/>
      <c r="CKH562" s="472"/>
      <c r="CKI562" s="906"/>
      <c r="CKJ562" s="31"/>
      <c r="CKK562" s="419"/>
      <c r="CKL562" s="419"/>
      <c r="CKM562" s="471"/>
      <c r="CKN562" s="17"/>
      <c r="CKO562" s="419"/>
      <c r="CKP562" s="419"/>
      <c r="CKQ562" s="17"/>
      <c r="CKR562" s="17"/>
      <c r="CKS562" s="913"/>
      <c r="CKT562" s="17"/>
      <c r="CKU562" s="17"/>
      <c r="CKV562" s="219"/>
      <c r="CKW562" s="310"/>
      <c r="CKX562" s="304"/>
      <c r="CKY562" s="408"/>
      <c r="CKZ562" s="472"/>
      <c r="CLA562" s="906"/>
      <c r="CLB562" s="31"/>
      <c r="CLC562" s="419"/>
      <c r="CLD562" s="419"/>
      <c r="CLE562" s="471"/>
      <c r="CLF562" s="17"/>
      <c r="CLG562" s="419"/>
      <c r="CLH562" s="419"/>
      <c r="CLI562" s="17"/>
      <c r="CLJ562" s="17"/>
      <c r="CLK562" s="913"/>
      <c r="CLL562" s="17"/>
      <c r="CLM562" s="17"/>
      <c r="CLN562" s="219"/>
      <c r="CLO562" s="310"/>
      <c r="CLP562" s="304"/>
      <c r="CLQ562" s="408"/>
      <c r="CLR562" s="472"/>
      <c r="CLS562" s="906"/>
      <c r="CLT562" s="31"/>
      <c r="CLU562" s="419"/>
      <c r="CLV562" s="419"/>
      <c r="CLW562" s="471"/>
      <c r="CLX562" s="17"/>
      <c r="CLY562" s="419"/>
      <c r="CLZ562" s="419"/>
      <c r="CMA562" s="17"/>
      <c r="CMB562" s="17"/>
      <c r="CMC562" s="913"/>
      <c r="CMD562" s="17"/>
      <c r="CME562" s="17"/>
      <c r="CMF562" s="219"/>
      <c r="CMG562" s="310"/>
      <c r="CMH562" s="304"/>
      <c r="CMI562" s="408"/>
      <c r="CMJ562" s="472"/>
      <c r="CMK562" s="906"/>
      <c r="CML562" s="31"/>
      <c r="CMM562" s="419"/>
      <c r="CMN562" s="419"/>
      <c r="CMO562" s="471"/>
      <c r="CMP562" s="17"/>
      <c r="CMQ562" s="419"/>
      <c r="CMR562" s="419"/>
      <c r="CMS562" s="17"/>
      <c r="CMT562" s="17"/>
      <c r="CMU562" s="913"/>
      <c r="CMV562" s="17"/>
      <c r="CMW562" s="17"/>
      <c r="CMX562" s="219"/>
      <c r="CMY562" s="310"/>
      <c r="CMZ562" s="304"/>
      <c r="CNA562" s="408"/>
      <c r="CNB562" s="472"/>
      <c r="CNC562" s="906"/>
      <c r="CND562" s="31"/>
      <c r="CNE562" s="419"/>
      <c r="CNF562" s="419"/>
      <c r="CNG562" s="471"/>
      <c r="CNH562" s="17"/>
      <c r="CNI562" s="419"/>
      <c r="CNJ562" s="419"/>
      <c r="CNK562" s="17"/>
      <c r="CNL562" s="17"/>
      <c r="CNM562" s="913"/>
      <c r="CNN562" s="17"/>
      <c r="CNO562" s="17"/>
      <c r="CNP562" s="219"/>
      <c r="CNQ562" s="310"/>
      <c r="CNR562" s="304"/>
      <c r="CNS562" s="408"/>
      <c r="CNT562" s="472"/>
      <c r="CNU562" s="906"/>
      <c r="CNV562" s="31"/>
      <c r="CNW562" s="419"/>
      <c r="CNX562" s="419"/>
      <c r="CNY562" s="471"/>
      <c r="CNZ562" s="17"/>
      <c r="COA562" s="419"/>
      <c r="COB562" s="419"/>
      <c r="COC562" s="17"/>
      <c r="COD562" s="17"/>
      <c r="COE562" s="913"/>
      <c r="COF562" s="17"/>
      <c r="COG562" s="17"/>
      <c r="COH562" s="219"/>
      <c r="COI562" s="310"/>
      <c r="COJ562" s="304"/>
      <c r="COK562" s="408"/>
      <c r="COL562" s="472"/>
      <c r="COM562" s="906"/>
      <c r="CON562" s="31"/>
      <c r="COO562" s="419"/>
      <c r="COP562" s="419"/>
      <c r="COQ562" s="471"/>
      <c r="COR562" s="17"/>
      <c r="COS562" s="419"/>
      <c r="COT562" s="419"/>
      <c r="COU562" s="17"/>
      <c r="COV562" s="17"/>
      <c r="COW562" s="913"/>
      <c r="COX562" s="17"/>
      <c r="COY562" s="17"/>
      <c r="COZ562" s="219"/>
      <c r="CPA562" s="310"/>
      <c r="CPB562" s="304"/>
      <c r="CPC562" s="408"/>
      <c r="CPD562" s="472"/>
      <c r="CPE562" s="906"/>
      <c r="CPF562" s="31"/>
      <c r="CPG562" s="419"/>
      <c r="CPH562" s="419"/>
      <c r="CPI562" s="471"/>
      <c r="CPJ562" s="17"/>
      <c r="CPK562" s="419"/>
      <c r="CPL562" s="419"/>
      <c r="CPM562" s="17"/>
      <c r="CPN562" s="17"/>
      <c r="CPO562" s="913"/>
      <c r="CPP562" s="17"/>
      <c r="CPQ562" s="17"/>
      <c r="CPR562" s="219"/>
      <c r="CPS562" s="310"/>
      <c r="CPT562" s="304"/>
      <c r="CPU562" s="408"/>
      <c r="CPV562" s="472"/>
      <c r="CPW562" s="906"/>
      <c r="CPX562" s="31"/>
      <c r="CPY562" s="419"/>
      <c r="CPZ562" s="419"/>
      <c r="CQA562" s="471"/>
      <c r="CQB562" s="17"/>
      <c r="CQC562" s="419"/>
      <c r="CQD562" s="419"/>
      <c r="CQE562" s="17"/>
      <c r="CQF562" s="17"/>
      <c r="CQG562" s="913"/>
      <c r="CQH562" s="17"/>
      <c r="CQI562" s="17"/>
      <c r="CQJ562" s="219"/>
      <c r="CQK562" s="310"/>
      <c r="CQL562" s="304"/>
      <c r="CQM562" s="408"/>
      <c r="CQN562" s="472"/>
      <c r="CQO562" s="906"/>
      <c r="CQP562" s="31"/>
      <c r="CQQ562" s="419"/>
      <c r="CQR562" s="419"/>
      <c r="CQS562" s="471"/>
      <c r="CQT562" s="17"/>
      <c r="CQU562" s="419"/>
      <c r="CQV562" s="419"/>
      <c r="CQW562" s="17"/>
      <c r="CQX562" s="17"/>
      <c r="CQY562" s="913"/>
      <c r="CQZ562" s="17"/>
      <c r="CRA562" s="17"/>
      <c r="CRB562" s="219"/>
      <c r="CRC562" s="310"/>
      <c r="CRD562" s="304"/>
      <c r="CRE562" s="408"/>
      <c r="CRF562" s="472"/>
      <c r="CRG562" s="906"/>
      <c r="CRH562" s="31"/>
      <c r="CRI562" s="419"/>
      <c r="CRJ562" s="419"/>
      <c r="CRK562" s="471"/>
      <c r="CRL562" s="17"/>
      <c r="CRM562" s="419"/>
      <c r="CRN562" s="419"/>
      <c r="CRO562" s="17"/>
      <c r="CRP562" s="17"/>
      <c r="CRQ562" s="913"/>
      <c r="CRR562" s="17"/>
      <c r="CRS562" s="17"/>
      <c r="CRT562" s="219"/>
      <c r="CRU562" s="310"/>
      <c r="CRV562" s="304"/>
      <c r="CRW562" s="408"/>
      <c r="CRX562" s="472"/>
      <c r="CRY562" s="906"/>
      <c r="CRZ562" s="31"/>
      <c r="CSA562" s="419"/>
      <c r="CSB562" s="419"/>
      <c r="CSC562" s="471"/>
      <c r="CSD562" s="17"/>
      <c r="CSE562" s="419"/>
      <c r="CSF562" s="419"/>
      <c r="CSG562" s="17"/>
      <c r="CSH562" s="17"/>
      <c r="CSI562" s="913"/>
      <c r="CSJ562" s="17"/>
      <c r="CSK562" s="17"/>
      <c r="CSL562" s="219"/>
      <c r="CSM562" s="310"/>
      <c r="CSN562" s="304"/>
      <c r="CSO562" s="408"/>
      <c r="CSP562" s="472"/>
      <c r="CSQ562" s="906"/>
      <c r="CSR562" s="31"/>
      <c r="CSS562" s="419"/>
      <c r="CST562" s="419"/>
      <c r="CSU562" s="471"/>
      <c r="CSV562" s="17"/>
      <c r="CSW562" s="419"/>
      <c r="CSX562" s="419"/>
      <c r="CSY562" s="17"/>
      <c r="CSZ562" s="17"/>
      <c r="CTA562" s="913"/>
      <c r="CTB562" s="17"/>
      <c r="CTC562" s="17"/>
      <c r="CTD562" s="219"/>
      <c r="CTE562" s="310"/>
      <c r="CTF562" s="304"/>
      <c r="CTG562" s="408"/>
      <c r="CTH562" s="472"/>
      <c r="CTI562" s="906"/>
      <c r="CTJ562" s="31"/>
      <c r="CTK562" s="419"/>
      <c r="CTL562" s="419"/>
      <c r="CTM562" s="471"/>
      <c r="CTN562" s="17"/>
      <c r="CTO562" s="419"/>
      <c r="CTP562" s="419"/>
      <c r="CTQ562" s="17"/>
      <c r="CTR562" s="17"/>
      <c r="CTS562" s="913"/>
      <c r="CTT562" s="17"/>
      <c r="CTU562" s="17"/>
      <c r="CTV562" s="219"/>
      <c r="CTW562" s="310"/>
      <c r="CTX562" s="304"/>
      <c r="CTY562" s="408"/>
      <c r="CTZ562" s="472"/>
      <c r="CUA562" s="906"/>
      <c r="CUB562" s="31"/>
      <c r="CUC562" s="419"/>
      <c r="CUD562" s="419"/>
      <c r="CUE562" s="471"/>
      <c r="CUF562" s="17"/>
      <c r="CUG562" s="419"/>
      <c r="CUH562" s="419"/>
      <c r="CUI562" s="17"/>
      <c r="CUJ562" s="17"/>
      <c r="CUK562" s="913"/>
      <c r="CUL562" s="17"/>
      <c r="CUM562" s="17"/>
      <c r="CUN562" s="219"/>
      <c r="CUO562" s="310"/>
      <c r="CUP562" s="304"/>
      <c r="CUQ562" s="408"/>
      <c r="CUR562" s="472"/>
      <c r="CUS562" s="906"/>
      <c r="CUT562" s="31"/>
      <c r="CUU562" s="419"/>
      <c r="CUV562" s="419"/>
      <c r="CUW562" s="471"/>
      <c r="CUX562" s="17"/>
      <c r="CUY562" s="419"/>
      <c r="CUZ562" s="419"/>
      <c r="CVA562" s="17"/>
      <c r="CVB562" s="17"/>
      <c r="CVC562" s="913"/>
      <c r="CVD562" s="17"/>
      <c r="CVE562" s="17"/>
      <c r="CVF562" s="219"/>
      <c r="CVG562" s="310"/>
      <c r="CVH562" s="304"/>
      <c r="CVI562" s="408"/>
      <c r="CVJ562" s="472"/>
      <c r="CVK562" s="906"/>
      <c r="CVL562" s="31"/>
      <c r="CVM562" s="419"/>
      <c r="CVN562" s="419"/>
      <c r="CVO562" s="471"/>
      <c r="CVP562" s="17"/>
      <c r="CVQ562" s="419"/>
      <c r="CVR562" s="419"/>
      <c r="CVS562" s="17"/>
      <c r="CVT562" s="17"/>
      <c r="CVU562" s="913"/>
      <c r="CVV562" s="17"/>
      <c r="CVW562" s="17"/>
      <c r="CVX562" s="219"/>
      <c r="CVY562" s="310"/>
      <c r="CVZ562" s="304"/>
      <c r="CWA562" s="408"/>
      <c r="CWB562" s="472"/>
      <c r="CWC562" s="906"/>
      <c r="CWD562" s="31"/>
      <c r="CWE562" s="419"/>
      <c r="CWF562" s="419"/>
      <c r="CWG562" s="471"/>
      <c r="CWH562" s="17"/>
      <c r="CWI562" s="419"/>
      <c r="CWJ562" s="419"/>
      <c r="CWK562" s="17"/>
      <c r="CWL562" s="17"/>
      <c r="CWM562" s="913"/>
      <c r="CWN562" s="17"/>
      <c r="CWO562" s="17"/>
      <c r="CWP562" s="219"/>
      <c r="CWQ562" s="310"/>
      <c r="CWR562" s="304"/>
      <c r="CWS562" s="408"/>
      <c r="CWT562" s="472"/>
      <c r="CWU562" s="906"/>
      <c r="CWV562" s="31"/>
      <c r="CWW562" s="419"/>
      <c r="CWX562" s="419"/>
      <c r="CWY562" s="471"/>
      <c r="CWZ562" s="17"/>
      <c r="CXA562" s="419"/>
      <c r="CXB562" s="419"/>
      <c r="CXC562" s="17"/>
      <c r="CXD562" s="17"/>
      <c r="CXE562" s="913"/>
      <c r="CXF562" s="17"/>
      <c r="CXG562" s="17"/>
      <c r="CXH562" s="219"/>
      <c r="CXI562" s="310"/>
      <c r="CXJ562" s="304"/>
      <c r="CXK562" s="408"/>
      <c r="CXL562" s="472"/>
      <c r="CXM562" s="906"/>
      <c r="CXN562" s="31"/>
      <c r="CXO562" s="419"/>
      <c r="CXP562" s="419"/>
      <c r="CXQ562" s="471"/>
      <c r="CXR562" s="17"/>
      <c r="CXS562" s="419"/>
      <c r="CXT562" s="419"/>
      <c r="CXU562" s="17"/>
      <c r="CXV562" s="17"/>
      <c r="CXW562" s="913"/>
      <c r="CXX562" s="17"/>
      <c r="CXY562" s="17"/>
      <c r="CXZ562" s="219"/>
      <c r="CYA562" s="310"/>
      <c r="CYB562" s="304"/>
      <c r="CYC562" s="408"/>
      <c r="CYD562" s="472"/>
      <c r="CYE562" s="906"/>
      <c r="CYF562" s="31"/>
      <c r="CYG562" s="419"/>
      <c r="CYH562" s="419"/>
      <c r="CYI562" s="471"/>
      <c r="CYJ562" s="17"/>
      <c r="CYK562" s="419"/>
      <c r="CYL562" s="419"/>
      <c r="CYM562" s="17"/>
      <c r="CYN562" s="17"/>
      <c r="CYO562" s="913"/>
      <c r="CYP562" s="17"/>
      <c r="CYQ562" s="17"/>
      <c r="CYR562" s="219"/>
      <c r="CYS562" s="310"/>
      <c r="CYT562" s="304"/>
      <c r="CYU562" s="408"/>
      <c r="CYV562" s="472"/>
      <c r="CYW562" s="906"/>
      <c r="CYX562" s="31"/>
      <c r="CYY562" s="419"/>
      <c r="CYZ562" s="419"/>
      <c r="CZA562" s="471"/>
      <c r="CZB562" s="17"/>
      <c r="CZC562" s="419"/>
      <c r="CZD562" s="419"/>
      <c r="CZE562" s="17"/>
      <c r="CZF562" s="17"/>
      <c r="CZG562" s="913"/>
      <c r="CZH562" s="17"/>
      <c r="CZI562" s="17"/>
      <c r="CZJ562" s="219"/>
      <c r="CZK562" s="310"/>
      <c r="CZL562" s="304"/>
      <c r="CZM562" s="408"/>
      <c r="CZN562" s="472"/>
      <c r="CZO562" s="906"/>
      <c r="CZP562" s="31"/>
      <c r="CZQ562" s="419"/>
      <c r="CZR562" s="419"/>
      <c r="CZS562" s="471"/>
      <c r="CZT562" s="17"/>
      <c r="CZU562" s="419"/>
      <c r="CZV562" s="419"/>
      <c r="CZW562" s="17"/>
      <c r="CZX562" s="17"/>
      <c r="CZY562" s="913"/>
      <c r="CZZ562" s="17"/>
      <c r="DAA562" s="17"/>
      <c r="DAB562" s="219"/>
      <c r="DAC562" s="310"/>
      <c r="DAD562" s="304"/>
      <c r="DAE562" s="408"/>
      <c r="DAF562" s="472"/>
      <c r="DAG562" s="906"/>
      <c r="DAH562" s="31"/>
      <c r="DAI562" s="419"/>
      <c r="DAJ562" s="419"/>
      <c r="DAK562" s="471"/>
      <c r="DAL562" s="17"/>
      <c r="DAM562" s="419"/>
      <c r="DAN562" s="419"/>
      <c r="DAO562" s="17"/>
      <c r="DAP562" s="17"/>
      <c r="DAQ562" s="913"/>
      <c r="DAR562" s="17"/>
      <c r="DAS562" s="17"/>
      <c r="DAT562" s="219"/>
      <c r="DAU562" s="310"/>
      <c r="DAV562" s="304"/>
      <c r="DAW562" s="408"/>
      <c r="DAX562" s="472"/>
      <c r="DAY562" s="906"/>
      <c r="DAZ562" s="31"/>
      <c r="DBA562" s="419"/>
      <c r="DBB562" s="419"/>
      <c r="DBC562" s="471"/>
      <c r="DBD562" s="17"/>
      <c r="DBE562" s="419"/>
      <c r="DBF562" s="419"/>
      <c r="DBG562" s="17"/>
      <c r="DBH562" s="17"/>
      <c r="DBI562" s="913"/>
      <c r="DBJ562" s="17"/>
      <c r="DBK562" s="17"/>
      <c r="DBL562" s="219"/>
      <c r="DBM562" s="310"/>
      <c r="DBN562" s="304"/>
      <c r="DBO562" s="408"/>
      <c r="DBP562" s="472"/>
      <c r="DBQ562" s="906"/>
      <c r="DBR562" s="31"/>
      <c r="DBS562" s="419"/>
      <c r="DBT562" s="419"/>
      <c r="DBU562" s="471"/>
      <c r="DBV562" s="17"/>
      <c r="DBW562" s="419"/>
      <c r="DBX562" s="419"/>
      <c r="DBY562" s="17"/>
      <c r="DBZ562" s="17"/>
      <c r="DCA562" s="913"/>
      <c r="DCB562" s="17"/>
      <c r="DCC562" s="17"/>
      <c r="DCD562" s="219"/>
      <c r="DCE562" s="310"/>
      <c r="DCF562" s="304"/>
      <c r="DCG562" s="408"/>
      <c r="DCH562" s="472"/>
      <c r="DCI562" s="906"/>
      <c r="DCJ562" s="31"/>
      <c r="DCK562" s="419"/>
      <c r="DCL562" s="419"/>
      <c r="DCM562" s="471"/>
      <c r="DCN562" s="17"/>
      <c r="DCO562" s="419"/>
      <c r="DCP562" s="419"/>
      <c r="DCQ562" s="17"/>
      <c r="DCR562" s="17"/>
      <c r="DCS562" s="913"/>
      <c r="DCT562" s="17"/>
      <c r="DCU562" s="17"/>
      <c r="DCV562" s="219"/>
      <c r="DCW562" s="310"/>
      <c r="DCX562" s="304"/>
      <c r="DCY562" s="408"/>
      <c r="DCZ562" s="472"/>
      <c r="DDA562" s="906"/>
      <c r="DDB562" s="31"/>
      <c r="DDC562" s="419"/>
      <c r="DDD562" s="419"/>
      <c r="DDE562" s="471"/>
      <c r="DDF562" s="17"/>
      <c r="DDG562" s="419"/>
      <c r="DDH562" s="419"/>
      <c r="DDI562" s="17"/>
      <c r="DDJ562" s="17"/>
      <c r="DDK562" s="913"/>
      <c r="DDL562" s="17"/>
      <c r="DDM562" s="17"/>
      <c r="DDN562" s="219"/>
      <c r="DDO562" s="310"/>
      <c r="DDP562" s="304"/>
      <c r="DDQ562" s="408"/>
      <c r="DDR562" s="472"/>
      <c r="DDS562" s="906"/>
      <c r="DDT562" s="31"/>
      <c r="DDU562" s="419"/>
      <c r="DDV562" s="419"/>
      <c r="DDW562" s="471"/>
      <c r="DDX562" s="17"/>
      <c r="DDY562" s="419"/>
      <c r="DDZ562" s="419"/>
      <c r="DEA562" s="17"/>
      <c r="DEB562" s="17"/>
      <c r="DEC562" s="913"/>
      <c r="DED562" s="17"/>
      <c r="DEE562" s="17"/>
      <c r="DEF562" s="219"/>
      <c r="DEG562" s="310"/>
      <c r="DEH562" s="304"/>
      <c r="DEI562" s="408"/>
      <c r="DEJ562" s="472"/>
      <c r="DEK562" s="906"/>
      <c r="DEL562" s="31"/>
      <c r="DEM562" s="419"/>
      <c r="DEN562" s="419"/>
      <c r="DEO562" s="471"/>
      <c r="DEP562" s="17"/>
      <c r="DEQ562" s="419"/>
      <c r="DER562" s="419"/>
      <c r="DES562" s="17"/>
      <c r="DET562" s="17"/>
      <c r="DEU562" s="913"/>
      <c r="DEV562" s="17"/>
      <c r="DEW562" s="17"/>
      <c r="DEX562" s="219"/>
      <c r="DEY562" s="310"/>
      <c r="DEZ562" s="304"/>
      <c r="DFA562" s="408"/>
      <c r="DFB562" s="472"/>
      <c r="DFC562" s="906"/>
      <c r="DFD562" s="31"/>
      <c r="DFE562" s="419"/>
      <c r="DFF562" s="419"/>
      <c r="DFG562" s="471"/>
      <c r="DFH562" s="17"/>
      <c r="DFI562" s="419"/>
      <c r="DFJ562" s="419"/>
      <c r="DFK562" s="17"/>
      <c r="DFL562" s="17"/>
      <c r="DFM562" s="913"/>
      <c r="DFN562" s="17"/>
      <c r="DFO562" s="17"/>
      <c r="DFP562" s="219"/>
      <c r="DFQ562" s="310"/>
      <c r="DFR562" s="304"/>
      <c r="DFS562" s="408"/>
      <c r="DFT562" s="472"/>
      <c r="DFU562" s="906"/>
      <c r="DFV562" s="31"/>
      <c r="DFW562" s="419"/>
      <c r="DFX562" s="419"/>
      <c r="DFY562" s="471"/>
      <c r="DFZ562" s="17"/>
      <c r="DGA562" s="419"/>
      <c r="DGB562" s="419"/>
      <c r="DGC562" s="17"/>
      <c r="DGD562" s="17"/>
      <c r="DGE562" s="913"/>
      <c r="DGF562" s="17"/>
      <c r="DGG562" s="17"/>
      <c r="DGH562" s="219"/>
      <c r="DGI562" s="310"/>
      <c r="DGJ562" s="304"/>
      <c r="DGK562" s="408"/>
      <c r="DGL562" s="472"/>
      <c r="DGM562" s="906"/>
      <c r="DGN562" s="31"/>
      <c r="DGO562" s="419"/>
      <c r="DGP562" s="419"/>
      <c r="DGQ562" s="471"/>
      <c r="DGR562" s="17"/>
      <c r="DGS562" s="419"/>
      <c r="DGT562" s="419"/>
      <c r="DGU562" s="17"/>
      <c r="DGV562" s="17"/>
      <c r="DGW562" s="913"/>
      <c r="DGX562" s="17"/>
      <c r="DGY562" s="17"/>
      <c r="DGZ562" s="219"/>
      <c r="DHA562" s="310"/>
      <c r="DHB562" s="304"/>
      <c r="DHC562" s="408"/>
      <c r="DHD562" s="472"/>
      <c r="DHE562" s="906"/>
      <c r="DHF562" s="31"/>
      <c r="DHG562" s="419"/>
      <c r="DHH562" s="419"/>
      <c r="DHI562" s="471"/>
      <c r="DHJ562" s="17"/>
      <c r="DHK562" s="419"/>
      <c r="DHL562" s="419"/>
      <c r="DHM562" s="17"/>
      <c r="DHN562" s="17"/>
      <c r="DHO562" s="913"/>
      <c r="DHP562" s="17"/>
      <c r="DHQ562" s="17"/>
      <c r="DHR562" s="219"/>
      <c r="DHS562" s="310"/>
      <c r="DHT562" s="304"/>
      <c r="DHU562" s="408"/>
      <c r="DHV562" s="472"/>
      <c r="DHW562" s="906"/>
      <c r="DHX562" s="31"/>
      <c r="DHY562" s="419"/>
      <c r="DHZ562" s="419"/>
      <c r="DIA562" s="471"/>
      <c r="DIB562" s="17"/>
      <c r="DIC562" s="419"/>
      <c r="DID562" s="419"/>
      <c r="DIE562" s="17"/>
      <c r="DIF562" s="17"/>
      <c r="DIG562" s="913"/>
      <c r="DIH562" s="17"/>
      <c r="DII562" s="17"/>
      <c r="DIJ562" s="219"/>
      <c r="DIK562" s="310"/>
      <c r="DIL562" s="304"/>
      <c r="DIM562" s="408"/>
      <c r="DIN562" s="472"/>
      <c r="DIO562" s="906"/>
      <c r="DIP562" s="31"/>
      <c r="DIQ562" s="419"/>
      <c r="DIR562" s="419"/>
      <c r="DIS562" s="471"/>
      <c r="DIT562" s="17"/>
      <c r="DIU562" s="419"/>
      <c r="DIV562" s="419"/>
      <c r="DIW562" s="17"/>
      <c r="DIX562" s="17"/>
      <c r="DIY562" s="913"/>
      <c r="DIZ562" s="17"/>
      <c r="DJA562" s="17"/>
      <c r="DJB562" s="219"/>
      <c r="DJC562" s="310"/>
      <c r="DJD562" s="304"/>
      <c r="DJE562" s="408"/>
      <c r="DJF562" s="472"/>
      <c r="DJG562" s="906"/>
      <c r="DJH562" s="31"/>
      <c r="DJI562" s="419"/>
      <c r="DJJ562" s="419"/>
      <c r="DJK562" s="471"/>
      <c r="DJL562" s="17"/>
      <c r="DJM562" s="419"/>
      <c r="DJN562" s="419"/>
      <c r="DJO562" s="17"/>
      <c r="DJP562" s="17"/>
      <c r="DJQ562" s="913"/>
      <c r="DJR562" s="17"/>
      <c r="DJS562" s="17"/>
      <c r="DJT562" s="219"/>
      <c r="DJU562" s="310"/>
      <c r="DJV562" s="304"/>
      <c r="DJW562" s="408"/>
      <c r="DJX562" s="472"/>
      <c r="DJY562" s="906"/>
      <c r="DJZ562" s="31"/>
      <c r="DKA562" s="419"/>
      <c r="DKB562" s="419"/>
      <c r="DKC562" s="471"/>
      <c r="DKD562" s="17"/>
      <c r="DKE562" s="419"/>
      <c r="DKF562" s="419"/>
      <c r="DKG562" s="17"/>
      <c r="DKH562" s="17"/>
      <c r="DKI562" s="913"/>
      <c r="DKJ562" s="17"/>
      <c r="DKK562" s="17"/>
      <c r="DKL562" s="219"/>
      <c r="DKM562" s="310"/>
      <c r="DKN562" s="304"/>
      <c r="DKO562" s="408"/>
      <c r="DKP562" s="472"/>
      <c r="DKQ562" s="906"/>
      <c r="DKR562" s="31"/>
      <c r="DKS562" s="419"/>
      <c r="DKT562" s="419"/>
      <c r="DKU562" s="471"/>
      <c r="DKV562" s="17"/>
      <c r="DKW562" s="419"/>
      <c r="DKX562" s="419"/>
      <c r="DKY562" s="17"/>
      <c r="DKZ562" s="17"/>
      <c r="DLA562" s="913"/>
      <c r="DLB562" s="17"/>
      <c r="DLC562" s="17"/>
      <c r="DLD562" s="219"/>
      <c r="DLE562" s="310"/>
      <c r="DLF562" s="304"/>
      <c r="DLG562" s="408"/>
      <c r="DLH562" s="472"/>
      <c r="DLI562" s="906"/>
      <c r="DLJ562" s="31"/>
      <c r="DLK562" s="419"/>
      <c r="DLL562" s="419"/>
      <c r="DLM562" s="471"/>
      <c r="DLN562" s="17"/>
      <c r="DLO562" s="419"/>
      <c r="DLP562" s="419"/>
      <c r="DLQ562" s="17"/>
      <c r="DLR562" s="17"/>
      <c r="DLS562" s="913"/>
      <c r="DLT562" s="17"/>
      <c r="DLU562" s="17"/>
      <c r="DLV562" s="219"/>
      <c r="DLW562" s="310"/>
      <c r="DLX562" s="304"/>
      <c r="DLY562" s="408"/>
      <c r="DLZ562" s="472"/>
      <c r="DMA562" s="906"/>
      <c r="DMB562" s="31"/>
      <c r="DMC562" s="419"/>
      <c r="DMD562" s="419"/>
      <c r="DME562" s="471"/>
      <c r="DMF562" s="17"/>
      <c r="DMG562" s="419"/>
      <c r="DMH562" s="419"/>
      <c r="DMI562" s="17"/>
      <c r="DMJ562" s="17"/>
      <c r="DMK562" s="913"/>
      <c r="DML562" s="17"/>
      <c r="DMM562" s="17"/>
      <c r="DMN562" s="219"/>
      <c r="DMO562" s="310"/>
      <c r="DMP562" s="304"/>
      <c r="DMQ562" s="408"/>
      <c r="DMR562" s="472"/>
      <c r="DMS562" s="906"/>
      <c r="DMT562" s="31"/>
      <c r="DMU562" s="419"/>
      <c r="DMV562" s="419"/>
      <c r="DMW562" s="471"/>
      <c r="DMX562" s="17"/>
      <c r="DMY562" s="419"/>
      <c r="DMZ562" s="419"/>
      <c r="DNA562" s="17"/>
      <c r="DNB562" s="17"/>
      <c r="DNC562" s="913"/>
      <c r="DND562" s="17"/>
      <c r="DNE562" s="17"/>
      <c r="DNF562" s="219"/>
      <c r="DNG562" s="310"/>
      <c r="DNH562" s="304"/>
      <c r="DNI562" s="408"/>
      <c r="DNJ562" s="472"/>
      <c r="DNK562" s="906"/>
      <c r="DNL562" s="31"/>
      <c r="DNM562" s="419"/>
      <c r="DNN562" s="419"/>
      <c r="DNO562" s="471"/>
      <c r="DNP562" s="17"/>
      <c r="DNQ562" s="419"/>
      <c r="DNR562" s="419"/>
      <c r="DNS562" s="17"/>
      <c r="DNT562" s="17"/>
      <c r="DNU562" s="913"/>
      <c r="DNV562" s="17"/>
      <c r="DNW562" s="17"/>
      <c r="DNX562" s="219"/>
      <c r="DNY562" s="310"/>
      <c r="DNZ562" s="304"/>
      <c r="DOA562" s="408"/>
      <c r="DOB562" s="472"/>
      <c r="DOC562" s="906"/>
      <c r="DOD562" s="31"/>
      <c r="DOE562" s="419"/>
      <c r="DOF562" s="419"/>
      <c r="DOG562" s="471"/>
      <c r="DOH562" s="17"/>
      <c r="DOI562" s="419"/>
      <c r="DOJ562" s="419"/>
      <c r="DOK562" s="17"/>
      <c r="DOL562" s="17"/>
      <c r="DOM562" s="913"/>
      <c r="DON562" s="17"/>
      <c r="DOO562" s="17"/>
      <c r="DOP562" s="219"/>
      <c r="DOQ562" s="310"/>
      <c r="DOR562" s="304"/>
      <c r="DOS562" s="408"/>
      <c r="DOT562" s="472"/>
      <c r="DOU562" s="906"/>
      <c r="DOV562" s="31"/>
      <c r="DOW562" s="419"/>
      <c r="DOX562" s="419"/>
      <c r="DOY562" s="471"/>
      <c r="DOZ562" s="17"/>
      <c r="DPA562" s="419"/>
      <c r="DPB562" s="419"/>
      <c r="DPC562" s="17"/>
      <c r="DPD562" s="17"/>
      <c r="DPE562" s="913"/>
      <c r="DPF562" s="17"/>
      <c r="DPG562" s="17"/>
      <c r="DPH562" s="219"/>
      <c r="DPI562" s="310"/>
      <c r="DPJ562" s="304"/>
      <c r="DPK562" s="408"/>
      <c r="DPL562" s="472"/>
      <c r="DPM562" s="906"/>
      <c r="DPN562" s="31"/>
      <c r="DPO562" s="419"/>
      <c r="DPP562" s="419"/>
      <c r="DPQ562" s="471"/>
      <c r="DPR562" s="17"/>
      <c r="DPS562" s="419"/>
      <c r="DPT562" s="419"/>
      <c r="DPU562" s="17"/>
      <c r="DPV562" s="17"/>
      <c r="DPW562" s="913"/>
      <c r="DPX562" s="17"/>
      <c r="DPY562" s="17"/>
      <c r="DPZ562" s="219"/>
      <c r="DQA562" s="310"/>
      <c r="DQB562" s="304"/>
      <c r="DQC562" s="408"/>
      <c r="DQD562" s="472"/>
      <c r="DQE562" s="906"/>
      <c r="DQF562" s="31"/>
      <c r="DQG562" s="419"/>
      <c r="DQH562" s="419"/>
      <c r="DQI562" s="471"/>
      <c r="DQJ562" s="17"/>
      <c r="DQK562" s="419"/>
      <c r="DQL562" s="419"/>
      <c r="DQM562" s="17"/>
      <c r="DQN562" s="17"/>
      <c r="DQO562" s="913"/>
      <c r="DQP562" s="17"/>
      <c r="DQQ562" s="17"/>
      <c r="DQR562" s="219"/>
      <c r="DQS562" s="310"/>
      <c r="DQT562" s="304"/>
      <c r="DQU562" s="408"/>
      <c r="DQV562" s="472"/>
      <c r="DQW562" s="906"/>
      <c r="DQX562" s="31"/>
      <c r="DQY562" s="419"/>
      <c r="DQZ562" s="419"/>
      <c r="DRA562" s="471"/>
      <c r="DRB562" s="17"/>
      <c r="DRC562" s="419"/>
      <c r="DRD562" s="419"/>
      <c r="DRE562" s="17"/>
      <c r="DRF562" s="17"/>
      <c r="DRG562" s="913"/>
      <c r="DRH562" s="17"/>
      <c r="DRI562" s="17"/>
      <c r="DRJ562" s="219"/>
      <c r="DRK562" s="310"/>
      <c r="DRL562" s="304"/>
      <c r="DRM562" s="408"/>
      <c r="DRN562" s="472"/>
      <c r="DRO562" s="906"/>
      <c r="DRP562" s="31"/>
      <c r="DRQ562" s="419"/>
      <c r="DRR562" s="419"/>
      <c r="DRS562" s="471"/>
      <c r="DRT562" s="17"/>
      <c r="DRU562" s="419"/>
      <c r="DRV562" s="419"/>
      <c r="DRW562" s="17"/>
      <c r="DRX562" s="17"/>
      <c r="DRY562" s="913"/>
      <c r="DRZ562" s="17"/>
      <c r="DSA562" s="17"/>
      <c r="DSB562" s="219"/>
      <c r="DSC562" s="310"/>
      <c r="DSD562" s="304"/>
      <c r="DSE562" s="408"/>
      <c r="DSF562" s="472"/>
      <c r="DSG562" s="906"/>
      <c r="DSH562" s="31"/>
      <c r="DSI562" s="419"/>
      <c r="DSJ562" s="419"/>
      <c r="DSK562" s="471"/>
      <c r="DSL562" s="17"/>
      <c r="DSM562" s="419"/>
      <c r="DSN562" s="419"/>
      <c r="DSO562" s="17"/>
      <c r="DSP562" s="17"/>
      <c r="DSQ562" s="913"/>
      <c r="DSR562" s="17"/>
      <c r="DSS562" s="17"/>
      <c r="DST562" s="219"/>
      <c r="DSU562" s="310"/>
      <c r="DSV562" s="304"/>
      <c r="DSW562" s="408"/>
      <c r="DSX562" s="472"/>
      <c r="DSY562" s="906"/>
      <c r="DSZ562" s="31"/>
      <c r="DTA562" s="419"/>
      <c r="DTB562" s="419"/>
      <c r="DTC562" s="471"/>
      <c r="DTD562" s="17"/>
      <c r="DTE562" s="419"/>
      <c r="DTF562" s="419"/>
      <c r="DTG562" s="17"/>
      <c r="DTH562" s="17"/>
      <c r="DTI562" s="913"/>
      <c r="DTJ562" s="17"/>
      <c r="DTK562" s="17"/>
      <c r="DTL562" s="219"/>
      <c r="DTM562" s="310"/>
      <c r="DTN562" s="304"/>
      <c r="DTO562" s="408"/>
      <c r="DTP562" s="472"/>
      <c r="DTQ562" s="906"/>
      <c r="DTR562" s="31"/>
      <c r="DTS562" s="419"/>
      <c r="DTT562" s="419"/>
      <c r="DTU562" s="471"/>
      <c r="DTV562" s="17"/>
      <c r="DTW562" s="419"/>
      <c r="DTX562" s="419"/>
      <c r="DTY562" s="17"/>
      <c r="DTZ562" s="17"/>
      <c r="DUA562" s="913"/>
      <c r="DUB562" s="17"/>
      <c r="DUC562" s="17"/>
      <c r="DUD562" s="219"/>
      <c r="DUE562" s="310"/>
      <c r="DUF562" s="304"/>
      <c r="DUG562" s="408"/>
      <c r="DUH562" s="472"/>
      <c r="DUI562" s="906"/>
      <c r="DUJ562" s="31"/>
      <c r="DUK562" s="419"/>
      <c r="DUL562" s="419"/>
      <c r="DUM562" s="471"/>
      <c r="DUN562" s="17"/>
      <c r="DUO562" s="419"/>
      <c r="DUP562" s="419"/>
      <c r="DUQ562" s="17"/>
      <c r="DUR562" s="17"/>
      <c r="DUS562" s="913"/>
      <c r="DUT562" s="17"/>
      <c r="DUU562" s="17"/>
      <c r="DUV562" s="219"/>
      <c r="DUW562" s="310"/>
      <c r="DUX562" s="304"/>
      <c r="DUY562" s="408"/>
      <c r="DUZ562" s="472"/>
      <c r="DVA562" s="906"/>
      <c r="DVB562" s="31"/>
      <c r="DVC562" s="419"/>
      <c r="DVD562" s="419"/>
      <c r="DVE562" s="471"/>
      <c r="DVF562" s="17"/>
      <c r="DVG562" s="419"/>
      <c r="DVH562" s="419"/>
      <c r="DVI562" s="17"/>
      <c r="DVJ562" s="17"/>
      <c r="DVK562" s="913"/>
      <c r="DVL562" s="17"/>
      <c r="DVM562" s="17"/>
      <c r="DVN562" s="219"/>
      <c r="DVO562" s="310"/>
      <c r="DVP562" s="304"/>
      <c r="DVQ562" s="408"/>
      <c r="DVR562" s="472"/>
      <c r="DVS562" s="906"/>
      <c r="DVT562" s="31"/>
      <c r="DVU562" s="419"/>
      <c r="DVV562" s="419"/>
      <c r="DVW562" s="471"/>
      <c r="DVX562" s="17"/>
      <c r="DVY562" s="419"/>
      <c r="DVZ562" s="419"/>
      <c r="DWA562" s="17"/>
      <c r="DWB562" s="17"/>
      <c r="DWC562" s="913"/>
      <c r="DWD562" s="17"/>
      <c r="DWE562" s="17"/>
      <c r="DWF562" s="219"/>
      <c r="DWG562" s="310"/>
      <c r="DWH562" s="304"/>
      <c r="DWI562" s="408"/>
      <c r="DWJ562" s="472"/>
      <c r="DWK562" s="906"/>
      <c r="DWL562" s="31"/>
      <c r="DWM562" s="419"/>
      <c r="DWN562" s="419"/>
      <c r="DWO562" s="471"/>
      <c r="DWP562" s="17"/>
      <c r="DWQ562" s="419"/>
      <c r="DWR562" s="419"/>
      <c r="DWS562" s="17"/>
      <c r="DWT562" s="17"/>
      <c r="DWU562" s="913"/>
      <c r="DWV562" s="17"/>
      <c r="DWW562" s="17"/>
      <c r="DWX562" s="219"/>
      <c r="DWY562" s="310"/>
      <c r="DWZ562" s="304"/>
      <c r="DXA562" s="408"/>
      <c r="DXB562" s="472"/>
      <c r="DXC562" s="906"/>
      <c r="DXD562" s="31"/>
      <c r="DXE562" s="419"/>
      <c r="DXF562" s="419"/>
      <c r="DXG562" s="471"/>
      <c r="DXH562" s="17"/>
      <c r="DXI562" s="419"/>
      <c r="DXJ562" s="419"/>
      <c r="DXK562" s="17"/>
      <c r="DXL562" s="17"/>
      <c r="DXM562" s="913"/>
      <c r="DXN562" s="17"/>
      <c r="DXO562" s="17"/>
      <c r="DXP562" s="219"/>
      <c r="DXQ562" s="310"/>
      <c r="DXR562" s="304"/>
      <c r="DXS562" s="408"/>
      <c r="DXT562" s="472"/>
      <c r="DXU562" s="906"/>
      <c r="DXV562" s="31"/>
      <c r="DXW562" s="419"/>
      <c r="DXX562" s="419"/>
      <c r="DXY562" s="471"/>
      <c r="DXZ562" s="17"/>
      <c r="DYA562" s="419"/>
      <c r="DYB562" s="419"/>
      <c r="DYC562" s="17"/>
      <c r="DYD562" s="17"/>
      <c r="DYE562" s="913"/>
      <c r="DYF562" s="17"/>
      <c r="DYG562" s="17"/>
      <c r="DYH562" s="219"/>
      <c r="DYI562" s="310"/>
      <c r="DYJ562" s="304"/>
      <c r="DYK562" s="408"/>
      <c r="DYL562" s="472"/>
      <c r="DYM562" s="906"/>
      <c r="DYN562" s="31"/>
      <c r="DYO562" s="419"/>
      <c r="DYP562" s="419"/>
      <c r="DYQ562" s="471"/>
      <c r="DYR562" s="17"/>
      <c r="DYS562" s="419"/>
      <c r="DYT562" s="419"/>
      <c r="DYU562" s="17"/>
      <c r="DYV562" s="17"/>
      <c r="DYW562" s="913"/>
      <c r="DYX562" s="17"/>
      <c r="DYY562" s="17"/>
      <c r="DYZ562" s="219"/>
      <c r="DZA562" s="310"/>
      <c r="DZB562" s="304"/>
      <c r="DZC562" s="408"/>
      <c r="DZD562" s="472"/>
      <c r="DZE562" s="906"/>
      <c r="DZF562" s="31"/>
      <c r="DZG562" s="419"/>
      <c r="DZH562" s="419"/>
      <c r="DZI562" s="471"/>
      <c r="DZJ562" s="17"/>
      <c r="DZK562" s="419"/>
      <c r="DZL562" s="419"/>
      <c r="DZM562" s="17"/>
      <c r="DZN562" s="17"/>
      <c r="DZO562" s="913"/>
      <c r="DZP562" s="17"/>
      <c r="DZQ562" s="17"/>
      <c r="DZR562" s="219"/>
      <c r="DZS562" s="310"/>
      <c r="DZT562" s="304"/>
      <c r="DZU562" s="408"/>
      <c r="DZV562" s="472"/>
      <c r="DZW562" s="906"/>
      <c r="DZX562" s="31"/>
      <c r="DZY562" s="419"/>
      <c r="DZZ562" s="419"/>
      <c r="EAA562" s="471"/>
      <c r="EAB562" s="17"/>
      <c r="EAC562" s="419"/>
      <c r="EAD562" s="419"/>
      <c r="EAE562" s="17"/>
      <c r="EAF562" s="17"/>
      <c r="EAG562" s="913"/>
      <c r="EAH562" s="17"/>
      <c r="EAI562" s="17"/>
      <c r="EAJ562" s="219"/>
      <c r="EAK562" s="310"/>
      <c r="EAL562" s="304"/>
      <c r="EAM562" s="408"/>
      <c r="EAN562" s="472"/>
      <c r="EAO562" s="906"/>
      <c r="EAP562" s="31"/>
      <c r="EAQ562" s="419"/>
      <c r="EAR562" s="419"/>
      <c r="EAS562" s="471"/>
      <c r="EAT562" s="17"/>
      <c r="EAU562" s="419"/>
      <c r="EAV562" s="419"/>
      <c r="EAW562" s="17"/>
      <c r="EAX562" s="17"/>
      <c r="EAY562" s="913"/>
      <c r="EAZ562" s="17"/>
      <c r="EBA562" s="17"/>
      <c r="EBB562" s="219"/>
      <c r="EBC562" s="310"/>
      <c r="EBD562" s="304"/>
      <c r="EBE562" s="408"/>
      <c r="EBF562" s="472"/>
      <c r="EBG562" s="906"/>
      <c r="EBH562" s="31"/>
      <c r="EBI562" s="419"/>
      <c r="EBJ562" s="419"/>
      <c r="EBK562" s="471"/>
      <c r="EBL562" s="17"/>
      <c r="EBM562" s="419"/>
      <c r="EBN562" s="419"/>
      <c r="EBO562" s="17"/>
      <c r="EBP562" s="17"/>
      <c r="EBQ562" s="913"/>
      <c r="EBR562" s="17"/>
      <c r="EBS562" s="17"/>
      <c r="EBT562" s="219"/>
      <c r="EBU562" s="310"/>
      <c r="EBV562" s="304"/>
      <c r="EBW562" s="408"/>
      <c r="EBX562" s="472"/>
      <c r="EBY562" s="906"/>
      <c r="EBZ562" s="31"/>
      <c r="ECA562" s="419"/>
      <c r="ECB562" s="419"/>
      <c r="ECC562" s="471"/>
      <c r="ECD562" s="17"/>
      <c r="ECE562" s="419"/>
      <c r="ECF562" s="419"/>
      <c r="ECG562" s="17"/>
      <c r="ECH562" s="17"/>
      <c r="ECI562" s="913"/>
      <c r="ECJ562" s="17"/>
      <c r="ECK562" s="17"/>
      <c r="ECL562" s="219"/>
      <c r="ECM562" s="310"/>
      <c r="ECN562" s="304"/>
      <c r="ECO562" s="408"/>
      <c r="ECP562" s="472"/>
      <c r="ECQ562" s="906"/>
      <c r="ECR562" s="31"/>
      <c r="ECS562" s="419"/>
      <c r="ECT562" s="419"/>
      <c r="ECU562" s="471"/>
      <c r="ECV562" s="17"/>
      <c r="ECW562" s="419"/>
      <c r="ECX562" s="419"/>
      <c r="ECY562" s="17"/>
      <c r="ECZ562" s="17"/>
      <c r="EDA562" s="913"/>
      <c r="EDB562" s="17"/>
      <c r="EDC562" s="17"/>
      <c r="EDD562" s="219"/>
      <c r="EDE562" s="310"/>
      <c r="EDF562" s="304"/>
      <c r="EDG562" s="408"/>
      <c r="EDH562" s="472"/>
      <c r="EDI562" s="906"/>
      <c r="EDJ562" s="31"/>
      <c r="EDK562" s="419"/>
      <c r="EDL562" s="419"/>
      <c r="EDM562" s="471"/>
      <c r="EDN562" s="17"/>
      <c r="EDO562" s="419"/>
      <c r="EDP562" s="419"/>
      <c r="EDQ562" s="17"/>
      <c r="EDR562" s="17"/>
      <c r="EDS562" s="913"/>
      <c r="EDT562" s="17"/>
      <c r="EDU562" s="17"/>
      <c r="EDV562" s="219"/>
      <c r="EDW562" s="310"/>
      <c r="EDX562" s="304"/>
      <c r="EDY562" s="408"/>
      <c r="EDZ562" s="472"/>
      <c r="EEA562" s="906"/>
      <c r="EEB562" s="31"/>
      <c r="EEC562" s="419"/>
      <c r="EED562" s="419"/>
      <c r="EEE562" s="471"/>
      <c r="EEF562" s="17"/>
      <c r="EEG562" s="419"/>
      <c r="EEH562" s="419"/>
      <c r="EEI562" s="17"/>
      <c r="EEJ562" s="17"/>
      <c r="EEK562" s="913"/>
      <c r="EEL562" s="17"/>
      <c r="EEM562" s="17"/>
      <c r="EEN562" s="219"/>
      <c r="EEO562" s="310"/>
      <c r="EEP562" s="304"/>
      <c r="EEQ562" s="408"/>
      <c r="EER562" s="472"/>
      <c r="EES562" s="906"/>
      <c r="EET562" s="31"/>
      <c r="EEU562" s="419"/>
      <c r="EEV562" s="419"/>
      <c r="EEW562" s="471"/>
      <c r="EEX562" s="17"/>
      <c r="EEY562" s="419"/>
      <c r="EEZ562" s="419"/>
      <c r="EFA562" s="17"/>
      <c r="EFB562" s="17"/>
      <c r="EFC562" s="913"/>
      <c r="EFD562" s="17"/>
      <c r="EFE562" s="17"/>
      <c r="EFF562" s="219"/>
      <c r="EFG562" s="310"/>
      <c r="EFH562" s="304"/>
      <c r="EFI562" s="408"/>
      <c r="EFJ562" s="472"/>
      <c r="EFK562" s="906"/>
      <c r="EFL562" s="31"/>
      <c r="EFM562" s="419"/>
      <c r="EFN562" s="419"/>
      <c r="EFO562" s="471"/>
      <c r="EFP562" s="17"/>
      <c r="EFQ562" s="419"/>
      <c r="EFR562" s="419"/>
      <c r="EFS562" s="17"/>
      <c r="EFT562" s="17"/>
      <c r="EFU562" s="913"/>
      <c r="EFV562" s="17"/>
      <c r="EFW562" s="17"/>
      <c r="EFX562" s="219"/>
      <c r="EFY562" s="310"/>
      <c r="EFZ562" s="304"/>
      <c r="EGA562" s="408"/>
      <c r="EGB562" s="472"/>
      <c r="EGC562" s="906"/>
      <c r="EGD562" s="31"/>
      <c r="EGE562" s="419"/>
      <c r="EGF562" s="419"/>
      <c r="EGG562" s="471"/>
      <c r="EGH562" s="17"/>
      <c r="EGI562" s="419"/>
      <c r="EGJ562" s="419"/>
      <c r="EGK562" s="17"/>
      <c r="EGL562" s="17"/>
      <c r="EGM562" s="913"/>
      <c r="EGN562" s="17"/>
      <c r="EGO562" s="17"/>
      <c r="EGP562" s="219"/>
      <c r="EGQ562" s="310"/>
      <c r="EGR562" s="304"/>
      <c r="EGS562" s="408"/>
      <c r="EGT562" s="472"/>
      <c r="EGU562" s="906"/>
      <c r="EGV562" s="31"/>
      <c r="EGW562" s="419"/>
      <c r="EGX562" s="419"/>
      <c r="EGY562" s="471"/>
      <c r="EGZ562" s="17"/>
      <c r="EHA562" s="419"/>
      <c r="EHB562" s="419"/>
      <c r="EHC562" s="17"/>
      <c r="EHD562" s="17"/>
      <c r="EHE562" s="913"/>
      <c r="EHF562" s="17"/>
      <c r="EHG562" s="17"/>
      <c r="EHH562" s="219"/>
      <c r="EHI562" s="310"/>
      <c r="EHJ562" s="304"/>
      <c r="EHK562" s="408"/>
      <c r="EHL562" s="472"/>
      <c r="EHM562" s="906"/>
      <c r="EHN562" s="31"/>
      <c r="EHO562" s="419"/>
      <c r="EHP562" s="419"/>
      <c r="EHQ562" s="471"/>
      <c r="EHR562" s="17"/>
      <c r="EHS562" s="419"/>
      <c r="EHT562" s="419"/>
      <c r="EHU562" s="17"/>
      <c r="EHV562" s="17"/>
      <c r="EHW562" s="913"/>
      <c r="EHX562" s="17"/>
      <c r="EHY562" s="17"/>
      <c r="EHZ562" s="219"/>
      <c r="EIA562" s="310"/>
      <c r="EIB562" s="304"/>
      <c r="EIC562" s="408"/>
      <c r="EID562" s="472"/>
      <c r="EIE562" s="906"/>
      <c r="EIF562" s="31"/>
      <c r="EIG562" s="419"/>
      <c r="EIH562" s="419"/>
      <c r="EII562" s="471"/>
      <c r="EIJ562" s="17"/>
      <c r="EIK562" s="419"/>
      <c r="EIL562" s="419"/>
      <c r="EIM562" s="17"/>
      <c r="EIN562" s="17"/>
      <c r="EIO562" s="913"/>
      <c r="EIP562" s="17"/>
      <c r="EIQ562" s="17"/>
      <c r="EIR562" s="219"/>
      <c r="EIS562" s="310"/>
      <c r="EIT562" s="304"/>
      <c r="EIU562" s="408"/>
      <c r="EIV562" s="472"/>
      <c r="EIW562" s="906"/>
      <c r="EIX562" s="31"/>
      <c r="EIY562" s="419"/>
      <c r="EIZ562" s="419"/>
      <c r="EJA562" s="471"/>
      <c r="EJB562" s="17"/>
      <c r="EJC562" s="419"/>
      <c r="EJD562" s="419"/>
      <c r="EJE562" s="17"/>
      <c r="EJF562" s="17"/>
      <c r="EJG562" s="913"/>
      <c r="EJH562" s="17"/>
      <c r="EJI562" s="17"/>
      <c r="EJJ562" s="219"/>
      <c r="EJK562" s="310"/>
      <c r="EJL562" s="304"/>
      <c r="EJM562" s="408"/>
      <c r="EJN562" s="472"/>
      <c r="EJO562" s="906"/>
      <c r="EJP562" s="31"/>
      <c r="EJQ562" s="419"/>
      <c r="EJR562" s="419"/>
      <c r="EJS562" s="471"/>
      <c r="EJT562" s="17"/>
      <c r="EJU562" s="419"/>
      <c r="EJV562" s="419"/>
      <c r="EJW562" s="17"/>
      <c r="EJX562" s="17"/>
      <c r="EJY562" s="913"/>
      <c r="EJZ562" s="17"/>
      <c r="EKA562" s="17"/>
      <c r="EKB562" s="219"/>
      <c r="EKC562" s="310"/>
      <c r="EKD562" s="304"/>
      <c r="EKE562" s="408"/>
      <c r="EKF562" s="472"/>
      <c r="EKG562" s="906"/>
      <c r="EKH562" s="31"/>
      <c r="EKI562" s="419"/>
      <c r="EKJ562" s="419"/>
      <c r="EKK562" s="471"/>
      <c r="EKL562" s="17"/>
      <c r="EKM562" s="419"/>
      <c r="EKN562" s="419"/>
      <c r="EKO562" s="17"/>
      <c r="EKP562" s="17"/>
      <c r="EKQ562" s="913"/>
      <c r="EKR562" s="17"/>
      <c r="EKS562" s="17"/>
      <c r="EKT562" s="219"/>
      <c r="EKU562" s="310"/>
      <c r="EKV562" s="304"/>
      <c r="EKW562" s="408"/>
      <c r="EKX562" s="472"/>
      <c r="EKY562" s="906"/>
      <c r="EKZ562" s="31"/>
      <c r="ELA562" s="419"/>
      <c r="ELB562" s="419"/>
      <c r="ELC562" s="471"/>
      <c r="ELD562" s="17"/>
      <c r="ELE562" s="419"/>
      <c r="ELF562" s="419"/>
      <c r="ELG562" s="17"/>
      <c r="ELH562" s="17"/>
      <c r="ELI562" s="913"/>
      <c r="ELJ562" s="17"/>
      <c r="ELK562" s="17"/>
      <c r="ELL562" s="219"/>
      <c r="ELM562" s="310"/>
      <c r="ELN562" s="304"/>
      <c r="ELO562" s="408"/>
      <c r="ELP562" s="472"/>
      <c r="ELQ562" s="906"/>
      <c r="ELR562" s="31"/>
      <c r="ELS562" s="419"/>
      <c r="ELT562" s="419"/>
      <c r="ELU562" s="471"/>
      <c r="ELV562" s="17"/>
      <c r="ELW562" s="419"/>
      <c r="ELX562" s="419"/>
      <c r="ELY562" s="17"/>
      <c r="ELZ562" s="17"/>
      <c r="EMA562" s="913"/>
      <c r="EMB562" s="17"/>
      <c r="EMC562" s="17"/>
      <c r="EMD562" s="219"/>
      <c r="EME562" s="310"/>
      <c r="EMF562" s="304"/>
      <c r="EMG562" s="408"/>
      <c r="EMH562" s="472"/>
      <c r="EMI562" s="906"/>
      <c r="EMJ562" s="31"/>
      <c r="EMK562" s="419"/>
      <c r="EML562" s="419"/>
      <c r="EMM562" s="471"/>
      <c r="EMN562" s="17"/>
      <c r="EMO562" s="419"/>
      <c r="EMP562" s="419"/>
      <c r="EMQ562" s="17"/>
      <c r="EMR562" s="17"/>
      <c r="EMS562" s="913"/>
      <c r="EMT562" s="17"/>
      <c r="EMU562" s="17"/>
      <c r="EMV562" s="219"/>
      <c r="EMW562" s="310"/>
      <c r="EMX562" s="304"/>
      <c r="EMY562" s="408"/>
      <c r="EMZ562" s="472"/>
      <c r="ENA562" s="906"/>
      <c r="ENB562" s="31"/>
      <c r="ENC562" s="419"/>
      <c r="END562" s="419"/>
      <c r="ENE562" s="471"/>
      <c r="ENF562" s="17"/>
      <c r="ENG562" s="419"/>
      <c r="ENH562" s="419"/>
      <c r="ENI562" s="17"/>
      <c r="ENJ562" s="17"/>
      <c r="ENK562" s="913"/>
      <c r="ENL562" s="17"/>
      <c r="ENM562" s="17"/>
      <c r="ENN562" s="219"/>
      <c r="ENO562" s="310"/>
      <c r="ENP562" s="304"/>
      <c r="ENQ562" s="408"/>
      <c r="ENR562" s="472"/>
      <c r="ENS562" s="906"/>
      <c r="ENT562" s="31"/>
      <c r="ENU562" s="419"/>
      <c r="ENV562" s="419"/>
      <c r="ENW562" s="471"/>
      <c r="ENX562" s="17"/>
      <c r="ENY562" s="419"/>
      <c r="ENZ562" s="419"/>
      <c r="EOA562" s="17"/>
      <c r="EOB562" s="17"/>
      <c r="EOC562" s="913"/>
      <c r="EOD562" s="17"/>
      <c r="EOE562" s="17"/>
      <c r="EOF562" s="219"/>
      <c r="EOG562" s="310"/>
      <c r="EOH562" s="304"/>
      <c r="EOI562" s="408"/>
      <c r="EOJ562" s="472"/>
      <c r="EOK562" s="906"/>
      <c r="EOL562" s="31"/>
      <c r="EOM562" s="419"/>
      <c r="EON562" s="419"/>
      <c r="EOO562" s="471"/>
      <c r="EOP562" s="17"/>
      <c r="EOQ562" s="419"/>
      <c r="EOR562" s="419"/>
      <c r="EOS562" s="17"/>
      <c r="EOT562" s="17"/>
      <c r="EOU562" s="913"/>
      <c r="EOV562" s="17"/>
      <c r="EOW562" s="17"/>
      <c r="EOX562" s="219"/>
      <c r="EOY562" s="310"/>
      <c r="EOZ562" s="304"/>
      <c r="EPA562" s="408"/>
      <c r="EPB562" s="472"/>
      <c r="EPC562" s="906"/>
      <c r="EPD562" s="31"/>
      <c r="EPE562" s="419"/>
      <c r="EPF562" s="419"/>
      <c r="EPG562" s="471"/>
      <c r="EPH562" s="17"/>
      <c r="EPI562" s="419"/>
      <c r="EPJ562" s="419"/>
      <c r="EPK562" s="17"/>
      <c r="EPL562" s="17"/>
      <c r="EPM562" s="913"/>
      <c r="EPN562" s="17"/>
      <c r="EPO562" s="17"/>
      <c r="EPP562" s="219"/>
      <c r="EPQ562" s="310"/>
      <c r="EPR562" s="304"/>
      <c r="EPS562" s="408"/>
      <c r="EPT562" s="472"/>
      <c r="EPU562" s="906"/>
      <c r="EPV562" s="31"/>
      <c r="EPW562" s="419"/>
      <c r="EPX562" s="419"/>
      <c r="EPY562" s="471"/>
      <c r="EPZ562" s="17"/>
      <c r="EQA562" s="419"/>
      <c r="EQB562" s="419"/>
      <c r="EQC562" s="17"/>
      <c r="EQD562" s="17"/>
      <c r="EQE562" s="913"/>
      <c r="EQF562" s="17"/>
      <c r="EQG562" s="17"/>
      <c r="EQH562" s="219"/>
      <c r="EQI562" s="310"/>
      <c r="EQJ562" s="304"/>
      <c r="EQK562" s="408"/>
      <c r="EQL562" s="472"/>
      <c r="EQM562" s="906"/>
      <c r="EQN562" s="31"/>
      <c r="EQO562" s="419"/>
      <c r="EQP562" s="419"/>
      <c r="EQQ562" s="471"/>
      <c r="EQR562" s="17"/>
      <c r="EQS562" s="419"/>
      <c r="EQT562" s="419"/>
      <c r="EQU562" s="17"/>
      <c r="EQV562" s="17"/>
      <c r="EQW562" s="913"/>
      <c r="EQX562" s="17"/>
      <c r="EQY562" s="17"/>
      <c r="EQZ562" s="219"/>
      <c r="ERA562" s="310"/>
      <c r="ERB562" s="304"/>
      <c r="ERC562" s="408"/>
      <c r="ERD562" s="472"/>
      <c r="ERE562" s="906"/>
      <c r="ERF562" s="31"/>
      <c r="ERG562" s="419"/>
      <c r="ERH562" s="419"/>
      <c r="ERI562" s="471"/>
      <c r="ERJ562" s="17"/>
      <c r="ERK562" s="419"/>
      <c r="ERL562" s="419"/>
      <c r="ERM562" s="17"/>
      <c r="ERN562" s="17"/>
      <c r="ERO562" s="913"/>
      <c r="ERP562" s="17"/>
      <c r="ERQ562" s="17"/>
      <c r="ERR562" s="219"/>
      <c r="ERS562" s="310"/>
      <c r="ERT562" s="304"/>
      <c r="ERU562" s="408"/>
      <c r="ERV562" s="472"/>
      <c r="ERW562" s="906"/>
      <c r="ERX562" s="31"/>
      <c r="ERY562" s="419"/>
      <c r="ERZ562" s="419"/>
      <c r="ESA562" s="471"/>
      <c r="ESB562" s="17"/>
      <c r="ESC562" s="419"/>
      <c r="ESD562" s="419"/>
      <c r="ESE562" s="17"/>
      <c r="ESF562" s="17"/>
      <c r="ESG562" s="913"/>
      <c r="ESH562" s="17"/>
      <c r="ESI562" s="17"/>
      <c r="ESJ562" s="219"/>
      <c r="ESK562" s="310"/>
      <c r="ESL562" s="304"/>
      <c r="ESM562" s="408"/>
      <c r="ESN562" s="472"/>
      <c r="ESO562" s="906"/>
      <c r="ESP562" s="31"/>
      <c r="ESQ562" s="419"/>
      <c r="ESR562" s="419"/>
      <c r="ESS562" s="471"/>
      <c r="EST562" s="17"/>
      <c r="ESU562" s="419"/>
      <c r="ESV562" s="419"/>
      <c r="ESW562" s="17"/>
      <c r="ESX562" s="17"/>
      <c r="ESY562" s="913"/>
      <c r="ESZ562" s="17"/>
      <c r="ETA562" s="17"/>
      <c r="ETB562" s="219"/>
      <c r="ETC562" s="310"/>
      <c r="ETD562" s="304"/>
      <c r="ETE562" s="408"/>
      <c r="ETF562" s="472"/>
      <c r="ETG562" s="906"/>
      <c r="ETH562" s="31"/>
      <c r="ETI562" s="419"/>
      <c r="ETJ562" s="419"/>
      <c r="ETK562" s="471"/>
      <c r="ETL562" s="17"/>
      <c r="ETM562" s="419"/>
      <c r="ETN562" s="419"/>
      <c r="ETO562" s="17"/>
      <c r="ETP562" s="17"/>
      <c r="ETQ562" s="913"/>
      <c r="ETR562" s="17"/>
      <c r="ETS562" s="17"/>
      <c r="ETT562" s="219"/>
      <c r="ETU562" s="310"/>
      <c r="ETV562" s="304"/>
      <c r="ETW562" s="408"/>
      <c r="ETX562" s="472"/>
      <c r="ETY562" s="906"/>
      <c r="ETZ562" s="31"/>
      <c r="EUA562" s="419"/>
      <c r="EUB562" s="419"/>
      <c r="EUC562" s="471"/>
      <c r="EUD562" s="17"/>
      <c r="EUE562" s="419"/>
      <c r="EUF562" s="419"/>
      <c r="EUG562" s="17"/>
      <c r="EUH562" s="17"/>
      <c r="EUI562" s="913"/>
      <c r="EUJ562" s="17"/>
      <c r="EUK562" s="17"/>
      <c r="EUL562" s="219"/>
      <c r="EUM562" s="310"/>
      <c r="EUN562" s="304"/>
      <c r="EUO562" s="408"/>
      <c r="EUP562" s="472"/>
      <c r="EUQ562" s="906"/>
      <c r="EUR562" s="31"/>
      <c r="EUS562" s="419"/>
      <c r="EUT562" s="419"/>
      <c r="EUU562" s="471"/>
      <c r="EUV562" s="17"/>
      <c r="EUW562" s="419"/>
      <c r="EUX562" s="419"/>
      <c r="EUY562" s="17"/>
      <c r="EUZ562" s="17"/>
      <c r="EVA562" s="913"/>
      <c r="EVB562" s="17"/>
      <c r="EVC562" s="17"/>
      <c r="EVD562" s="219"/>
      <c r="EVE562" s="310"/>
      <c r="EVF562" s="304"/>
      <c r="EVG562" s="408"/>
      <c r="EVH562" s="472"/>
      <c r="EVI562" s="906"/>
      <c r="EVJ562" s="31"/>
      <c r="EVK562" s="419"/>
      <c r="EVL562" s="419"/>
      <c r="EVM562" s="471"/>
      <c r="EVN562" s="17"/>
      <c r="EVO562" s="419"/>
      <c r="EVP562" s="419"/>
      <c r="EVQ562" s="17"/>
      <c r="EVR562" s="17"/>
      <c r="EVS562" s="913"/>
      <c r="EVT562" s="17"/>
      <c r="EVU562" s="17"/>
      <c r="EVV562" s="219"/>
      <c r="EVW562" s="310"/>
      <c r="EVX562" s="304"/>
      <c r="EVY562" s="408"/>
      <c r="EVZ562" s="472"/>
      <c r="EWA562" s="906"/>
      <c r="EWB562" s="31"/>
      <c r="EWC562" s="419"/>
      <c r="EWD562" s="419"/>
      <c r="EWE562" s="471"/>
      <c r="EWF562" s="17"/>
      <c r="EWG562" s="419"/>
      <c r="EWH562" s="419"/>
      <c r="EWI562" s="17"/>
      <c r="EWJ562" s="17"/>
      <c r="EWK562" s="913"/>
      <c r="EWL562" s="17"/>
      <c r="EWM562" s="17"/>
      <c r="EWN562" s="219"/>
      <c r="EWO562" s="310"/>
      <c r="EWP562" s="304"/>
      <c r="EWQ562" s="408"/>
      <c r="EWR562" s="472"/>
      <c r="EWS562" s="906"/>
      <c r="EWT562" s="31"/>
      <c r="EWU562" s="419"/>
      <c r="EWV562" s="419"/>
      <c r="EWW562" s="471"/>
      <c r="EWX562" s="17"/>
      <c r="EWY562" s="419"/>
      <c r="EWZ562" s="419"/>
      <c r="EXA562" s="17"/>
      <c r="EXB562" s="17"/>
      <c r="EXC562" s="913"/>
      <c r="EXD562" s="17"/>
      <c r="EXE562" s="17"/>
      <c r="EXF562" s="219"/>
      <c r="EXG562" s="310"/>
      <c r="EXH562" s="304"/>
      <c r="EXI562" s="408"/>
      <c r="EXJ562" s="472"/>
      <c r="EXK562" s="906"/>
      <c r="EXL562" s="31"/>
      <c r="EXM562" s="419"/>
      <c r="EXN562" s="419"/>
      <c r="EXO562" s="471"/>
      <c r="EXP562" s="17"/>
      <c r="EXQ562" s="419"/>
      <c r="EXR562" s="419"/>
      <c r="EXS562" s="17"/>
      <c r="EXT562" s="17"/>
      <c r="EXU562" s="913"/>
      <c r="EXV562" s="17"/>
      <c r="EXW562" s="17"/>
      <c r="EXX562" s="219"/>
      <c r="EXY562" s="310"/>
      <c r="EXZ562" s="304"/>
      <c r="EYA562" s="408"/>
      <c r="EYB562" s="472"/>
      <c r="EYC562" s="906"/>
      <c r="EYD562" s="31"/>
      <c r="EYE562" s="419"/>
      <c r="EYF562" s="419"/>
      <c r="EYG562" s="471"/>
      <c r="EYH562" s="17"/>
      <c r="EYI562" s="419"/>
      <c r="EYJ562" s="419"/>
      <c r="EYK562" s="17"/>
      <c r="EYL562" s="17"/>
      <c r="EYM562" s="913"/>
      <c r="EYN562" s="17"/>
      <c r="EYO562" s="17"/>
      <c r="EYP562" s="219"/>
      <c r="EYQ562" s="310"/>
      <c r="EYR562" s="304"/>
      <c r="EYS562" s="408"/>
      <c r="EYT562" s="472"/>
      <c r="EYU562" s="906"/>
      <c r="EYV562" s="31"/>
      <c r="EYW562" s="419"/>
      <c r="EYX562" s="419"/>
      <c r="EYY562" s="471"/>
      <c r="EYZ562" s="17"/>
      <c r="EZA562" s="419"/>
      <c r="EZB562" s="419"/>
      <c r="EZC562" s="17"/>
      <c r="EZD562" s="17"/>
      <c r="EZE562" s="913"/>
      <c r="EZF562" s="17"/>
      <c r="EZG562" s="17"/>
      <c r="EZH562" s="219"/>
      <c r="EZI562" s="310"/>
      <c r="EZJ562" s="304"/>
      <c r="EZK562" s="408"/>
      <c r="EZL562" s="472"/>
      <c r="EZM562" s="906"/>
      <c r="EZN562" s="31"/>
      <c r="EZO562" s="419"/>
      <c r="EZP562" s="419"/>
      <c r="EZQ562" s="471"/>
      <c r="EZR562" s="17"/>
      <c r="EZS562" s="419"/>
      <c r="EZT562" s="419"/>
      <c r="EZU562" s="17"/>
      <c r="EZV562" s="17"/>
      <c r="EZW562" s="913"/>
      <c r="EZX562" s="17"/>
      <c r="EZY562" s="17"/>
      <c r="EZZ562" s="219"/>
      <c r="FAA562" s="310"/>
      <c r="FAB562" s="304"/>
      <c r="FAC562" s="408"/>
      <c r="FAD562" s="472"/>
      <c r="FAE562" s="906"/>
      <c r="FAF562" s="31"/>
      <c r="FAG562" s="419"/>
      <c r="FAH562" s="419"/>
      <c r="FAI562" s="471"/>
      <c r="FAJ562" s="17"/>
      <c r="FAK562" s="419"/>
      <c r="FAL562" s="419"/>
      <c r="FAM562" s="17"/>
      <c r="FAN562" s="17"/>
      <c r="FAO562" s="913"/>
      <c r="FAP562" s="17"/>
      <c r="FAQ562" s="17"/>
      <c r="FAR562" s="219"/>
      <c r="FAS562" s="310"/>
      <c r="FAT562" s="304"/>
      <c r="FAU562" s="408"/>
      <c r="FAV562" s="472"/>
      <c r="FAW562" s="906"/>
      <c r="FAX562" s="31"/>
      <c r="FAY562" s="419"/>
      <c r="FAZ562" s="419"/>
      <c r="FBA562" s="471"/>
      <c r="FBB562" s="17"/>
      <c r="FBC562" s="419"/>
      <c r="FBD562" s="419"/>
      <c r="FBE562" s="17"/>
      <c r="FBF562" s="17"/>
      <c r="FBG562" s="913"/>
      <c r="FBH562" s="17"/>
      <c r="FBI562" s="17"/>
      <c r="FBJ562" s="219"/>
      <c r="FBK562" s="310"/>
      <c r="FBL562" s="304"/>
      <c r="FBM562" s="408"/>
      <c r="FBN562" s="472"/>
      <c r="FBO562" s="906"/>
      <c r="FBP562" s="31"/>
      <c r="FBQ562" s="419"/>
      <c r="FBR562" s="419"/>
      <c r="FBS562" s="471"/>
      <c r="FBT562" s="17"/>
      <c r="FBU562" s="419"/>
      <c r="FBV562" s="419"/>
      <c r="FBW562" s="17"/>
      <c r="FBX562" s="17"/>
      <c r="FBY562" s="913"/>
      <c r="FBZ562" s="17"/>
      <c r="FCA562" s="17"/>
      <c r="FCB562" s="219"/>
      <c r="FCC562" s="310"/>
      <c r="FCD562" s="304"/>
      <c r="FCE562" s="408"/>
      <c r="FCF562" s="472"/>
      <c r="FCG562" s="906"/>
      <c r="FCH562" s="31"/>
      <c r="FCI562" s="419"/>
      <c r="FCJ562" s="419"/>
      <c r="FCK562" s="471"/>
      <c r="FCL562" s="17"/>
      <c r="FCM562" s="419"/>
      <c r="FCN562" s="419"/>
      <c r="FCO562" s="17"/>
      <c r="FCP562" s="17"/>
      <c r="FCQ562" s="913"/>
      <c r="FCR562" s="17"/>
      <c r="FCS562" s="17"/>
      <c r="FCT562" s="219"/>
      <c r="FCU562" s="310"/>
      <c r="FCV562" s="304"/>
      <c r="FCW562" s="408"/>
      <c r="FCX562" s="472"/>
      <c r="FCY562" s="906"/>
      <c r="FCZ562" s="31"/>
      <c r="FDA562" s="419"/>
      <c r="FDB562" s="419"/>
      <c r="FDC562" s="471"/>
      <c r="FDD562" s="17"/>
      <c r="FDE562" s="419"/>
      <c r="FDF562" s="419"/>
      <c r="FDG562" s="17"/>
      <c r="FDH562" s="17"/>
      <c r="FDI562" s="913"/>
      <c r="FDJ562" s="17"/>
      <c r="FDK562" s="17"/>
      <c r="FDL562" s="219"/>
      <c r="FDM562" s="310"/>
      <c r="FDN562" s="304"/>
      <c r="FDO562" s="408"/>
      <c r="FDP562" s="472"/>
      <c r="FDQ562" s="906"/>
      <c r="FDR562" s="31"/>
      <c r="FDS562" s="419"/>
      <c r="FDT562" s="419"/>
      <c r="FDU562" s="471"/>
      <c r="FDV562" s="17"/>
      <c r="FDW562" s="419"/>
      <c r="FDX562" s="419"/>
      <c r="FDY562" s="17"/>
      <c r="FDZ562" s="17"/>
      <c r="FEA562" s="913"/>
      <c r="FEB562" s="17"/>
      <c r="FEC562" s="17"/>
      <c r="FED562" s="219"/>
      <c r="FEE562" s="310"/>
      <c r="FEF562" s="304"/>
      <c r="FEG562" s="408"/>
      <c r="FEH562" s="472"/>
      <c r="FEI562" s="906"/>
      <c r="FEJ562" s="31"/>
      <c r="FEK562" s="419"/>
      <c r="FEL562" s="419"/>
      <c r="FEM562" s="471"/>
      <c r="FEN562" s="17"/>
      <c r="FEO562" s="419"/>
      <c r="FEP562" s="419"/>
      <c r="FEQ562" s="17"/>
      <c r="FER562" s="17"/>
      <c r="FES562" s="913"/>
      <c r="FET562" s="17"/>
      <c r="FEU562" s="17"/>
      <c r="FEV562" s="219"/>
      <c r="FEW562" s="310"/>
      <c r="FEX562" s="304"/>
      <c r="FEY562" s="408"/>
      <c r="FEZ562" s="472"/>
      <c r="FFA562" s="906"/>
      <c r="FFB562" s="31"/>
      <c r="FFC562" s="419"/>
      <c r="FFD562" s="419"/>
      <c r="FFE562" s="471"/>
      <c r="FFF562" s="17"/>
      <c r="FFG562" s="419"/>
      <c r="FFH562" s="419"/>
      <c r="FFI562" s="17"/>
      <c r="FFJ562" s="17"/>
      <c r="FFK562" s="913"/>
      <c r="FFL562" s="17"/>
      <c r="FFM562" s="17"/>
      <c r="FFN562" s="219"/>
      <c r="FFO562" s="310"/>
      <c r="FFP562" s="304"/>
      <c r="FFQ562" s="408"/>
      <c r="FFR562" s="472"/>
      <c r="FFS562" s="906"/>
      <c r="FFT562" s="31"/>
      <c r="FFU562" s="419"/>
      <c r="FFV562" s="419"/>
      <c r="FFW562" s="471"/>
      <c r="FFX562" s="17"/>
      <c r="FFY562" s="419"/>
      <c r="FFZ562" s="419"/>
      <c r="FGA562" s="17"/>
      <c r="FGB562" s="17"/>
      <c r="FGC562" s="913"/>
      <c r="FGD562" s="17"/>
      <c r="FGE562" s="17"/>
      <c r="FGF562" s="219"/>
      <c r="FGG562" s="310"/>
      <c r="FGH562" s="304"/>
      <c r="FGI562" s="408"/>
      <c r="FGJ562" s="472"/>
      <c r="FGK562" s="906"/>
      <c r="FGL562" s="31"/>
      <c r="FGM562" s="419"/>
      <c r="FGN562" s="419"/>
      <c r="FGO562" s="471"/>
      <c r="FGP562" s="17"/>
      <c r="FGQ562" s="419"/>
      <c r="FGR562" s="419"/>
      <c r="FGS562" s="17"/>
      <c r="FGT562" s="17"/>
      <c r="FGU562" s="913"/>
      <c r="FGV562" s="17"/>
      <c r="FGW562" s="17"/>
      <c r="FGX562" s="219"/>
      <c r="FGY562" s="310"/>
      <c r="FGZ562" s="304"/>
      <c r="FHA562" s="408"/>
      <c r="FHB562" s="472"/>
      <c r="FHC562" s="906"/>
      <c r="FHD562" s="31"/>
      <c r="FHE562" s="419"/>
      <c r="FHF562" s="419"/>
      <c r="FHG562" s="471"/>
      <c r="FHH562" s="17"/>
      <c r="FHI562" s="419"/>
      <c r="FHJ562" s="419"/>
      <c r="FHK562" s="17"/>
      <c r="FHL562" s="17"/>
      <c r="FHM562" s="913"/>
      <c r="FHN562" s="17"/>
      <c r="FHO562" s="17"/>
      <c r="FHP562" s="219"/>
      <c r="FHQ562" s="310"/>
      <c r="FHR562" s="304"/>
      <c r="FHS562" s="408"/>
      <c r="FHT562" s="472"/>
      <c r="FHU562" s="906"/>
      <c r="FHV562" s="31"/>
      <c r="FHW562" s="419"/>
      <c r="FHX562" s="419"/>
      <c r="FHY562" s="471"/>
      <c r="FHZ562" s="17"/>
      <c r="FIA562" s="419"/>
      <c r="FIB562" s="419"/>
      <c r="FIC562" s="17"/>
      <c r="FID562" s="17"/>
      <c r="FIE562" s="913"/>
      <c r="FIF562" s="17"/>
      <c r="FIG562" s="17"/>
      <c r="FIH562" s="219"/>
      <c r="FII562" s="310"/>
      <c r="FIJ562" s="304"/>
      <c r="FIK562" s="408"/>
      <c r="FIL562" s="472"/>
      <c r="FIM562" s="906"/>
      <c r="FIN562" s="31"/>
      <c r="FIO562" s="419"/>
      <c r="FIP562" s="419"/>
      <c r="FIQ562" s="471"/>
      <c r="FIR562" s="17"/>
      <c r="FIS562" s="419"/>
      <c r="FIT562" s="419"/>
      <c r="FIU562" s="17"/>
      <c r="FIV562" s="17"/>
      <c r="FIW562" s="913"/>
      <c r="FIX562" s="17"/>
      <c r="FIY562" s="17"/>
      <c r="FIZ562" s="219"/>
      <c r="FJA562" s="310"/>
      <c r="FJB562" s="304"/>
      <c r="FJC562" s="408"/>
      <c r="FJD562" s="472"/>
      <c r="FJE562" s="906"/>
      <c r="FJF562" s="31"/>
      <c r="FJG562" s="419"/>
      <c r="FJH562" s="419"/>
      <c r="FJI562" s="471"/>
      <c r="FJJ562" s="17"/>
      <c r="FJK562" s="419"/>
      <c r="FJL562" s="419"/>
      <c r="FJM562" s="17"/>
      <c r="FJN562" s="17"/>
      <c r="FJO562" s="913"/>
      <c r="FJP562" s="17"/>
      <c r="FJQ562" s="17"/>
      <c r="FJR562" s="219"/>
      <c r="FJS562" s="310"/>
      <c r="FJT562" s="304"/>
      <c r="FJU562" s="408"/>
      <c r="FJV562" s="472"/>
      <c r="FJW562" s="906"/>
      <c r="FJX562" s="31"/>
      <c r="FJY562" s="419"/>
      <c r="FJZ562" s="419"/>
      <c r="FKA562" s="471"/>
      <c r="FKB562" s="17"/>
      <c r="FKC562" s="419"/>
      <c r="FKD562" s="419"/>
      <c r="FKE562" s="17"/>
      <c r="FKF562" s="17"/>
      <c r="FKG562" s="913"/>
      <c r="FKH562" s="17"/>
      <c r="FKI562" s="17"/>
      <c r="FKJ562" s="219"/>
      <c r="FKK562" s="310"/>
      <c r="FKL562" s="304"/>
      <c r="FKM562" s="408"/>
      <c r="FKN562" s="472"/>
      <c r="FKO562" s="906"/>
      <c r="FKP562" s="31"/>
      <c r="FKQ562" s="419"/>
      <c r="FKR562" s="419"/>
      <c r="FKS562" s="471"/>
      <c r="FKT562" s="17"/>
      <c r="FKU562" s="419"/>
      <c r="FKV562" s="419"/>
      <c r="FKW562" s="17"/>
      <c r="FKX562" s="17"/>
      <c r="FKY562" s="913"/>
      <c r="FKZ562" s="17"/>
      <c r="FLA562" s="17"/>
      <c r="FLB562" s="219"/>
      <c r="FLC562" s="310"/>
      <c r="FLD562" s="304"/>
      <c r="FLE562" s="408"/>
      <c r="FLF562" s="472"/>
      <c r="FLG562" s="906"/>
      <c r="FLH562" s="31"/>
      <c r="FLI562" s="419"/>
      <c r="FLJ562" s="419"/>
      <c r="FLK562" s="471"/>
      <c r="FLL562" s="17"/>
      <c r="FLM562" s="419"/>
      <c r="FLN562" s="419"/>
      <c r="FLO562" s="17"/>
      <c r="FLP562" s="17"/>
      <c r="FLQ562" s="913"/>
      <c r="FLR562" s="17"/>
      <c r="FLS562" s="17"/>
      <c r="FLT562" s="219"/>
      <c r="FLU562" s="310"/>
      <c r="FLV562" s="304"/>
      <c r="FLW562" s="408"/>
      <c r="FLX562" s="472"/>
      <c r="FLY562" s="906"/>
      <c r="FLZ562" s="31"/>
      <c r="FMA562" s="419"/>
      <c r="FMB562" s="419"/>
      <c r="FMC562" s="471"/>
      <c r="FMD562" s="17"/>
      <c r="FME562" s="419"/>
      <c r="FMF562" s="419"/>
      <c r="FMG562" s="17"/>
      <c r="FMH562" s="17"/>
      <c r="FMI562" s="913"/>
      <c r="FMJ562" s="17"/>
      <c r="FMK562" s="17"/>
      <c r="FML562" s="219"/>
      <c r="FMM562" s="310"/>
      <c r="FMN562" s="304"/>
      <c r="FMO562" s="408"/>
      <c r="FMP562" s="472"/>
      <c r="FMQ562" s="906"/>
      <c r="FMR562" s="31"/>
      <c r="FMS562" s="419"/>
      <c r="FMT562" s="419"/>
      <c r="FMU562" s="471"/>
      <c r="FMV562" s="17"/>
      <c r="FMW562" s="419"/>
      <c r="FMX562" s="419"/>
      <c r="FMY562" s="17"/>
      <c r="FMZ562" s="17"/>
      <c r="FNA562" s="913"/>
      <c r="FNB562" s="17"/>
      <c r="FNC562" s="17"/>
      <c r="FND562" s="219"/>
      <c r="FNE562" s="310"/>
      <c r="FNF562" s="304"/>
      <c r="FNG562" s="408"/>
      <c r="FNH562" s="472"/>
      <c r="FNI562" s="906"/>
      <c r="FNJ562" s="31"/>
      <c r="FNK562" s="419"/>
      <c r="FNL562" s="419"/>
      <c r="FNM562" s="471"/>
      <c r="FNN562" s="17"/>
      <c r="FNO562" s="419"/>
      <c r="FNP562" s="419"/>
      <c r="FNQ562" s="17"/>
      <c r="FNR562" s="17"/>
      <c r="FNS562" s="913"/>
      <c r="FNT562" s="17"/>
      <c r="FNU562" s="17"/>
      <c r="FNV562" s="219"/>
      <c r="FNW562" s="310"/>
      <c r="FNX562" s="304"/>
      <c r="FNY562" s="408"/>
      <c r="FNZ562" s="472"/>
      <c r="FOA562" s="906"/>
      <c r="FOB562" s="31"/>
      <c r="FOC562" s="419"/>
      <c r="FOD562" s="419"/>
      <c r="FOE562" s="471"/>
      <c r="FOF562" s="17"/>
      <c r="FOG562" s="419"/>
      <c r="FOH562" s="419"/>
      <c r="FOI562" s="17"/>
      <c r="FOJ562" s="17"/>
      <c r="FOK562" s="913"/>
      <c r="FOL562" s="17"/>
      <c r="FOM562" s="17"/>
      <c r="FON562" s="219"/>
      <c r="FOO562" s="310"/>
      <c r="FOP562" s="304"/>
      <c r="FOQ562" s="408"/>
      <c r="FOR562" s="472"/>
      <c r="FOS562" s="906"/>
      <c r="FOT562" s="31"/>
      <c r="FOU562" s="419"/>
      <c r="FOV562" s="419"/>
      <c r="FOW562" s="471"/>
      <c r="FOX562" s="17"/>
      <c r="FOY562" s="419"/>
      <c r="FOZ562" s="419"/>
      <c r="FPA562" s="17"/>
      <c r="FPB562" s="17"/>
      <c r="FPC562" s="913"/>
      <c r="FPD562" s="17"/>
      <c r="FPE562" s="17"/>
      <c r="FPF562" s="219"/>
      <c r="FPG562" s="310"/>
      <c r="FPH562" s="304"/>
      <c r="FPI562" s="408"/>
      <c r="FPJ562" s="472"/>
      <c r="FPK562" s="906"/>
      <c r="FPL562" s="31"/>
      <c r="FPM562" s="419"/>
      <c r="FPN562" s="419"/>
      <c r="FPO562" s="471"/>
      <c r="FPP562" s="17"/>
      <c r="FPQ562" s="419"/>
      <c r="FPR562" s="419"/>
      <c r="FPS562" s="17"/>
      <c r="FPT562" s="17"/>
      <c r="FPU562" s="913"/>
      <c r="FPV562" s="17"/>
      <c r="FPW562" s="17"/>
      <c r="FPX562" s="219"/>
      <c r="FPY562" s="310"/>
      <c r="FPZ562" s="304"/>
      <c r="FQA562" s="408"/>
      <c r="FQB562" s="472"/>
      <c r="FQC562" s="906"/>
      <c r="FQD562" s="31"/>
      <c r="FQE562" s="419"/>
      <c r="FQF562" s="419"/>
      <c r="FQG562" s="471"/>
      <c r="FQH562" s="17"/>
      <c r="FQI562" s="419"/>
      <c r="FQJ562" s="419"/>
      <c r="FQK562" s="17"/>
      <c r="FQL562" s="17"/>
      <c r="FQM562" s="913"/>
      <c r="FQN562" s="17"/>
      <c r="FQO562" s="17"/>
      <c r="FQP562" s="219"/>
      <c r="FQQ562" s="310"/>
      <c r="FQR562" s="304"/>
      <c r="FQS562" s="408"/>
      <c r="FQT562" s="472"/>
      <c r="FQU562" s="906"/>
      <c r="FQV562" s="31"/>
      <c r="FQW562" s="419"/>
      <c r="FQX562" s="419"/>
      <c r="FQY562" s="471"/>
      <c r="FQZ562" s="17"/>
      <c r="FRA562" s="419"/>
      <c r="FRB562" s="419"/>
      <c r="FRC562" s="17"/>
      <c r="FRD562" s="17"/>
      <c r="FRE562" s="913"/>
      <c r="FRF562" s="17"/>
      <c r="FRG562" s="17"/>
      <c r="FRH562" s="219"/>
      <c r="FRI562" s="310"/>
      <c r="FRJ562" s="304"/>
      <c r="FRK562" s="408"/>
      <c r="FRL562" s="472"/>
      <c r="FRM562" s="906"/>
      <c r="FRN562" s="31"/>
      <c r="FRO562" s="419"/>
      <c r="FRP562" s="419"/>
      <c r="FRQ562" s="471"/>
      <c r="FRR562" s="17"/>
      <c r="FRS562" s="419"/>
      <c r="FRT562" s="419"/>
      <c r="FRU562" s="17"/>
      <c r="FRV562" s="17"/>
      <c r="FRW562" s="913"/>
      <c r="FRX562" s="17"/>
      <c r="FRY562" s="17"/>
      <c r="FRZ562" s="219"/>
      <c r="FSA562" s="310"/>
      <c r="FSB562" s="304"/>
      <c r="FSC562" s="408"/>
      <c r="FSD562" s="472"/>
      <c r="FSE562" s="906"/>
      <c r="FSF562" s="31"/>
      <c r="FSG562" s="419"/>
      <c r="FSH562" s="419"/>
      <c r="FSI562" s="471"/>
      <c r="FSJ562" s="17"/>
      <c r="FSK562" s="419"/>
      <c r="FSL562" s="419"/>
      <c r="FSM562" s="17"/>
      <c r="FSN562" s="17"/>
      <c r="FSO562" s="913"/>
      <c r="FSP562" s="17"/>
      <c r="FSQ562" s="17"/>
      <c r="FSR562" s="219"/>
      <c r="FSS562" s="310"/>
      <c r="FST562" s="304"/>
      <c r="FSU562" s="408"/>
      <c r="FSV562" s="472"/>
      <c r="FSW562" s="906"/>
      <c r="FSX562" s="31"/>
      <c r="FSY562" s="419"/>
      <c r="FSZ562" s="419"/>
      <c r="FTA562" s="471"/>
      <c r="FTB562" s="17"/>
      <c r="FTC562" s="419"/>
      <c r="FTD562" s="419"/>
      <c r="FTE562" s="17"/>
      <c r="FTF562" s="17"/>
      <c r="FTG562" s="913"/>
      <c r="FTH562" s="17"/>
      <c r="FTI562" s="17"/>
      <c r="FTJ562" s="219"/>
      <c r="FTK562" s="310"/>
      <c r="FTL562" s="304"/>
      <c r="FTM562" s="408"/>
      <c r="FTN562" s="472"/>
      <c r="FTO562" s="906"/>
      <c r="FTP562" s="31"/>
      <c r="FTQ562" s="419"/>
      <c r="FTR562" s="419"/>
      <c r="FTS562" s="471"/>
      <c r="FTT562" s="17"/>
      <c r="FTU562" s="419"/>
      <c r="FTV562" s="419"/>
      <c r="FTW562" s="17"/>
      <c r="FTX562" s="17"/>
      <c r="FTY562" s="913"/>
      <c r="FTZ562" s="17"/>
      <c r="FUA562" s="17"/>
      <c r="FUB562" s="219"/>
      <c r="FUC562" s="310"/>
      <c r="FUD562" s="304"/>
      <c r="FUE562" s="408"/>
      <c r="FUF562" s="472"/>
      <c r="FUG562" s="906"/>
      <c r="FUH562" s="31"/>
      <c r="FUI562" s="419"/>
      <c r="FUJ562" s="419"/>
      <c r="FUK562" s="471"/>
      <c r="FUL562" s="17"/>
      <c r="FUM562" s="419"/>
      <c r="FUN562" s="419"/>
      <c r="FUO562" s="17"/>
      <c r="FUP562" s="17"/>
      <c r="FUQ562" s="913"/>
      <c r="FUR562" s="17"/>
      <c r="FUS562" s="17"/>
      <c r="FUT562" s="219"/>
      <c r="FUU562" s="310"/>
      <c r="FUV562" s="304"/>
      <c r="FUW562" s="408"/>
      <c r="FUX562" s="472"/>
      <c r="FUY562" s="906"/>
      <c r="FUZ562" s="31"/>
      <c r="FVA562" s="419"/>
      <c r="FVB562" s="419"/>
      <c r="FVC562" s="471"/>
      <c r="FVD562" s="17"/>
      <c r="FVE562" s="419"/>
      <c r="FVF562" s="419"/>
      <c r="FVG562" s="17"/>
      <c r="FVH562" s="17"/>
      <c r="FVI562" s="913"/>
      <c r="FVJ562" s="17"/>
      <c r="FVK562" s="17"/>
      <c r="FVL562" s="219"/>
      <c r="FVM562" s="310"/>
      <c r="FVN562" s="304"/>
      <c r="FVO562" s="408"/>
      <c r="FVP562" s="472"/>
      <c r="FVQ562" s="906"/>
      <c r="FVR562" s="31"/>
      <c r="FVS562" s="419"/>
      <c r="FVT562" s="419"/>
      <c r="FVU562" s="471"/>
      <c r="FVV562" s="17"/>
      <c r="FVW562" s="419"/>
      <c r="FVX562" s="419"/>
      <c r="FVY562" s="17"/>
      <c r="FVZ562" s="17"/>
      <c r="FWA562" s="913"/>
      <c r="FWB562" s="17"/>
      <c r="FWC562" s="17"/>
      <c r="FWD562" s="219"/>
      <c r="FWE562" s="310"/>
      <c r="FWF562" s="304"/>
      <c r="FWG562" s="408"/>
      <c r="FWH562" s="472"/>
      <c r="FWI562" s="906"/>
      <c r="FWJ562" s="31"/>
      <c r="FWK562" s="419"/>
      <c r="FWL562" s="419"/>
      <c r="FWM562" s="471"/>
      <c r="FWN562" s="17"/>
      <c r="FWO562" s="419"/>
      <c r="FWP562" s="419"/>
      <c r="FWQ562" s="17"/>
      <c r="FWR562" s="17"/>
      <c r="FWS562" s="913"/>
      <c r="FWT562" s="17"/>
      <c r="FWU562" s="17"/>
      <c r="FWV562" s="219"/>
      <c r="FWW562" s="310"/>
      <c r="FWX562" s="304"/>
      <c r="FWY562" s="408"/>
      <c r="FWZ562" s="472"/>
      <c r="FXA562" s="906"/>
      <c r="FXB562" s="31"/>
      <c r="FXC562" s="419"/>
      <c r="FXD562" s="419"/>
      <c r="FXE562" s="471"/>
      <c r="FXF562" s="17"/>
      <c r="FXG562" s="419"/>
      <c r="FXH562" s="419"/>
      <c r="FXI562" s="17"/>
      <c r="FXJ562" s="17"/>
      <c r="FXK562" s="913"/>
      <c r="FXL562" s="17"/>
      <c r="FXM562" s="17"/>
      <c r="FXN562" s="219"/>
      <c r="FXO562" s="310"/>
      <c r="FXP562" s="304"/>
      <c r="FXQ562" s="408"/>
      <c r="FXR562" s="472"/>
      <c r="FXS562" s="906"/>
      <c r="FXT562" s="31"/>
      <c r="FXU562" s="419"/>
      <c r="FXV562" s="419"/>
      <c r="FXW562" s="471"/>
      <c r="FXX562" s="17"/>
      <c r="FXY562" s="419"/>
      <c r="FXZ562" s="419"/>
      <c r="FYA562" s="17"/>
      <c r="FYB562" s="17"/>
      <c r="FYC562" s="913"/>
      <c r="FYD562" s="17"/>
      <c r="FYE562" s="17"/>
      <c r="FYF562" s="219"/>
      <c r="FYG562" s="310"/>
      <c r="FYH562" s="304"/>
      <c r="FYI562" s="408"/>
      <c r="FYJ562" s="472"/>
      <c r="FYK562" s="906"/>
      <c r="FYL562" s="31"/>
      <c r="FYM562" s="419"/>
      <c r="FYN562" s="419"/>
      <c r="FYO562" s="471"/>
      <c r="FYP562" s="17"/>
      <c r="FYQ562" s="419"/>
      <c r="FYR562" s="419"/>
      <c r="FYS562" s="17"/>
      <c r="FYT562" s="17"/>
      <c r="FYU562" s="913"/>
      <c r="FYV562" s="17"/>
      <c r="FYW562" s="17"/>
      <c r="FYX562" s="219"/>
      <c r="FYY562" s="310"/>
      <c r="FYZ562" s="304"/>
      <c r="FZA562" s="408"/>
      <c r="FZB562" s="472"/>
      <c r="FZC562" s="906"/>
      <c r="FZD562" s="31"/>
      <c r="FZE562" s="419"/>
      <c r="FZF562" s="419"/>
      <c r="FZG562" s="471"/>
      <c r="FZH562" s="17"/>
      <c r="FZI562" s="419"/>
      <c r="FZJ562" s="419"/>
      <c r="FZK562" s="17"/>
      <c r="FZL562" s="17"/>
      <c r="FZM562" s="913"/>
      <c r="FZN562" s="17"/>
      <c r="FZO562" s="17"/>
      <c r="FZP562" s="219"/>
      <c r="FZQ562" s="310"/>
      <c r="FZR562" s="304"/>
      <c r="FZS562" s="408"/>
      <c r="FZT562" s="472"/>
      <c r="FZU562" s="906"/>
      <c r="FZV562" s="31"/>
      <c r="FZW562" s="419"/>
      <c r="FZX562" s="419"/>
      <c r="FZY562" s="471"/>
      <c r="FZZ562" s="17"/>
      <c r="GAA562" s="419"/>
      <c r="GAB562" s="419"/>
      <c r="GAC562" s="17"/>
      <c r="GAD562" s="17"/>
      <c r="GAE562" s="913"/>
      <c r="GAF562" s="17"/>
      <c r="GAG562" s="17"/>
      <c r="GAH562" s="219"/>
      <c r="GAI562" s="310"/>
      <c r="GAJ562" s="304"/>
      <c r="GAK562" s="408"/>
      <c r="GAL562" s="472"/>
      <c r="GAM562" s="906"/>
      <c r="GAN562" s="31"/>
      <c r="GAO562" s="419"/>
      <c r="GAP562" s="419"/>
      <c r="GAQ562" s="471"/>
      <c r="GAR562" s="17"/>
      <c r="GAS562" s="419"/>
      <c r="GAT562" s="419"/>
      <c r="GAU562" s="17"/>
      <c r="GAV562" s="17"/>
      <c r="GAW562" s="913"/>
      <c r="GAX562" s="17"/>
      <c r="GAY562" s="17"/>
      <c r="GAZ562" s="219"/>
      <c r="GBA562" s="310"/>
      <c r="GBB562" s="304"/>
      <c r="GBC562" s="408"/>
      <c r="GBD562" s="472"/>
      <c r="GBE562" s="906"/>
      <c r="GBF562" s="31"/>
      <c r="GBG562" s="419"/>
      <c r="GBH562" s="419"/>
      <c r="GBI562" s="471"/>
      <c r="GBJ562" s="17"/>
      <c r="GBK562" s="419"/>
      <c r="GBL562" s="419"/>
      <c r="GBM562" s="17"/>
      <c r="GBN562" s="17"/>
      <c r="GBO562" s="913"/>
      <c r="GBP562" s="17"/>
      <c r="GBQ562" s="17"/>
      <c r="GBR562" s="219"/>
      <c r="GBS562" s="310"/>
      <c r="GBT562" s="304"/>
      <c r="GBU562" s="408"/>
      <c r="GBV562" s="472"/>
      <c r="GBW562" s="906"/>
      <c r="GBX562" s="31"/>
      <c r="GBY562" s="419"/>
      <c r="GBZ562" s="419"/>
      <c r="GCA562" s="471"/>
      <c r="GCB562" s="17"/>
      <c r="GCC562" s="419"/>
      <c r="GCD562" s="419"/>
      <c r="GCE562" s="17"/>
      <c r="GCF562" s="17"/>
      <c r="GCG562" s="913"/>
      <c r="GCH562" s="17"/>
      <c r="GCI562" s="17"/>
      <c r="GCJ562" s="219"/>
      <c r="GCK562" s="310"/>
      <c r="GCL562" s="304"/>
      <c r="GCM562" s="408"/>
      <c r="GCN562" s="472"/>
      <c r="GCO562" s="906"/>
      <c r="GCP562" s="31"/>
      <c r="GCQ562" s="419"/>
      <c r="GCR562" s="419"/>
      <c r="GCS562" s="471"/>
      <c r="GCT562" s="17"/>
      <c r="GCU562" s="419"/>
      <c r="GCV562" s="419"/>
      <c r="GCW562" s="17"/>
      <c r="GCX562" s="17"/>
      <c r="GCY562" s="913"/>
      <c r="GCZ562" s="17"/>
      <c r="GDA562" s="17"/>
      <c r="GDB562" s="219"/>
      <c r="GDC562" s="310"/>
      <c r="GDD562" s="304"/>
      <c r="GDE562" s="408"/>
      <c r="GDF562" s="472"/>
      <c r="GDG562" s="906"/>
      <c r="GDH562" s="31"/>
      <c r="GDI562" s="419"/>
      <c r="GDJ562" s="419"/>
      <c r="GDK562" s="471"/>
      <c r="GDL562" s="17"/>
      <c r="GDM562" s="419"/>
      <c r="GDN562" s="419"/>
      <c r="GDO562" s="17"/>
      <c r="GDP562" s="17"/>
      <c r="GDQ562" s="913"/>
      <c r="GDR562" s="17"/>
      <c r="GDS562" s="17"/>
      <c r="GDT562" s="219"/>
      <c r="GDU562" s="310"/>
      <c r="GDV562" s="304"/>
      <c r="GDW562" s="408"/>
      <c r="GDX562" s="472"/>
      <c r="GDY562" s="906"/>
      <c r="GDZ562" s="31"/>
      <c r="GEA562" s="419"/>
      <c r="GEB562" s="419"/>
      <c r="GEC562" s="471"/>
      <c r="GED562" s="17"/>
      <c r="GEE562" s="419"/>
      <c r="GEF562" s="419"/>
      <c r="GEG562" s="17"/>
      <c r="GEH562" s="17"/>
      <c r="GEI562" s="913"/>
      <c r="GEJ562" s="17"/>
      <c r="GEK562" s="17"/>
      <c r="GEL562" s="219"/>
      <c r="GEM562" s="310"/>
      <c r="GEN562" s="304"/>
      <c r="GEO562" s="408"/>
      <c r="GEP562" s="472"/>
      <c r="GEQ562" s="906"/>
      <c r="GER562" s="31"/>
      <c r="GES562" s="419"/>
      <c r="GET562" s="419"/>
      <c r="GEU562" s="471"/>
      <c r="GEV562" s="17"/>
      <c r="GEW562" s="419"/>
      <c r="GEX562" s="419"/>
      <c r="GEY562" s="17"/>
      <c r="GEZ562" s="17"/>
      <c r="GFA562" s="913"/>
      <c r="GFB562" s="17"/>
      <c r="GFC562" s="17"/>
      <c r="GFD562" s="219"/>
      <c r="GFE562" s="310"/>
      <c r="GFF562" s="304"/>
      <c r="GFG562" s="408"/>
      <c r="GFH562" s="472"/>
      <c r="GFI562" s="906"/>
      <c r="GFJ562" s="31"/>
      <c r="GFK562" s="419"/>
      <c r="GFL562" s="419"/>
      <c r="GFM562" s="471"/>
      <c r="GFN562" s="17"/>
      <c r="GFO562" s="419"/>
      <c r="GFP562" s="419"/>
      <c r="GFQ562" s="17"/>
      <c r="GFR562" s="17"/>
      <c r="GFS562" s="913"/>
      <c r="GFT562" s="17"/>
      <c r="GFU562" s="17"/>
      <c r="GFV562" s="219"/>
      <c r="GFW562" s="310"/>
      <c r="GFX562" s="304"/>
      <c r="GFY562" s="408"/>
      <c r="GFZ562" s="472"/>
      <c r="GGA562" s="906"/>
      <c r="GGB562" s="31"/>
      <c r="GGC562" s="419"/>
      <c r="GGD562" s="419"/>
      <c r="GGE562" s="471"/>
      <c r="GGF562" s="17"/>
      <c r="GGG562" s="419"/>
      <c r="GGH562" s="419"/>
      <c r="GGI562" s="17"/>
      <c r="GGJ562" s="17"/>
      <c r="GGK562" s="913"/>
      <c r="GGL562" s="17"/>
      <c r="GGM562" s="17"/>
      <c r="GGN562" s="219"/>
      <c r="GGO562" s="310"/>
      <c r="GGP562" s="304"/>
      <c r="GGQ562" s="408"/>
      <c r="GGR562" s="472"/>
      <c r="GGS562" s="906"/>
      <c r="GGT562" s="31"/>
      <c r="GGU562" s="419"/>
      <c r="GGV562" s="419"/>
      <c r="GGW562" s="471"/>
      <c r="GGX562" s="17"/>
      <c r="GGY562" s="419"/>
      <c r="GGZ562" s="419"/>
      <c r="GHA562" s="17"/>
      <c r="GHB562" s="17"/>
      <c r="GHC562" s="913"/>
      <c r="GHD562" s="17"/>
      <c r="GHE562" s="17"/>
      <c r="GHF562" s="219"/>
      <c r="GHG562" s="310"/>
      <c r="GHH562" s="304"/>
      <c r="GHI562" s="408"/>
      <c r="GHJ562" s="472"/>
      <c r="GHK562" s="906"/>
      <c r="GHL562" s="31"/>
      <c r="GHM562" s="419"/>
      <c r="GHN562" s="419"/>
      <c r="GHO562" s="471"/>
      <c r="GHP562" s="17"/>
      <c r="GHQ562" s="419"/>
      <c r="GHR562" s="419"/>
      <c r="GHS562" s="17"/>
      <c r="GHT562" s="17"/>
      <c r="GHU562" s="913"/>
      <c r="GHV562" s="17"/>
      <c r="GHW562" s="17"/>
      <c r="GHX562" s="219"/>
      <c r="GHY562" s="310"/>
      <c r="GHZ562" s="304"/>
      <c r="GIA562" s="408"/>
      <c r="GIB562" s="472"/>
      <c r="GIC562" s="906"/>
      <c r="GID562" s="31"/>
      <c r="GIE562" s="419"/>
      <c r="GIF562" s="419"/>
      <c r="GIG562" s="471"/>
      <c r="GIH562" s="17"/>
      <c r="GII562" s="419"/>
      <c r="GIJ562" s="419"/>
      <c r="GIK562" s="17"/>
      <c r="GIL562" s="17"/>
      <c r="GIM562" s="913"/>
      <c r="GIN562" s="17"/>
      <c r="GIO562" s="17"/>
      <c r="GIP562" s="219"/>
      <c r="GIQ562" s="310"/>
      <c r="GIR562" s="304"/>
      <c r="GIS562" s="408"/>
      <c r="GIT562" s="472"/>
      <c r="GIU562" s="906"/>
      <c r="GIV562" s="31"/>
      <c r="GIW562" s="419"/>
      <c r="GIX562" s="419"/>
      <c r="GIY562" s="471"/>
      <c r="GIZ562" s="17"/>
      <c r="GJA562" s="419"/>
      <c r="GJB562" s="419"/>
      <c r="GJC562" s="17"/>
      <c r="GJD562" s="17"/>
      <c r="GJE562" s="913"/>
      <c r="GJF562" s="17"/>
      <c r="GJG562" s="17"/>
      <c r="GJH562" s="219"/>
      <c r="GJI562" s="310"/>
      <c r="GJJ562" s="304"/>
      <c r="GJK562" s="408"/>
      <c r="GJL562" s="472"/>
      <c r="GJM562" s="906"/>
      <c r="GJN562" s="31"/>
      <c r="GJO562" s="419"/>
      <c r="GJP562" s="419"/>
      <c r="GJQ562" s="471"/>
      <c r="GJR562" s="17"/>
      <c r="GJS562" s="419"/>
      <c r="GJT562" s="419"/>
      <c r="GJU562" s="17"/>
      <c r="GJV562" s="17"/>
      <c r="GJW562" s="913"/>
      <c r="GJX562" s="17"/>
      <c r="GJY562" s="17"/>
      <c r="GJZ562" s="219"/>
      <c r="GKA562" s="310"/>
      <c r="GKB562" s="304"/>
      <c r="GKC562" s="408"/>
      <c r="GKD562" s="472"/>
      <c r="GKE562" s="906"/>
      <c r="GKF562" s="31"/>
      <c r="GKG562" s="419"/>
      <c r="GKH562" s="419"/>
      <c r="GKI562" s="471"/>
      <c r="GKJ562" s="17"/>
      <c r="GKK562" s="419"/>
      <c r="GKL562" s="419"/>
      <c r="GKM562" s="17"/>
      <c r="GKN562" s="17"/>
      <c r="GKO562" s="913"/>
      <c r="GKP562" s="17"/>
      <c r="GKQ562" s="17"/>
      <c r="GKR562" s="219"/>
      <c r="GKS562" s="310"/>
      <c r="GKT562" s="304"/>
      <c r="GKU562" s="408"/>
      <c r="GKV562" s="472"/>
      <c r="GKW562" s="906"/>
      <c r="GKX562" s="31"/>
      <c r="GKY562" s="419"/>
      <c r="GKZ562" s="419"/>
      <c r="GLA562" s="471"/>
      <c r="GLB562" s="17"/>
      <c r="GLC562" s="419"/>
      <c r="GLD562" s="419"/>
      <c r="GLE562" s="17"/>
      <c r="GLF562" s="17"/>
      <c r="GLG562" s="913"/>
      <c r="GLH562" s="17"/>
      <c r="GLI562" s="17"/>
      <c r="GLJ562" s="219"/>
      <c r="GLK562" s="310"/>
      <c r="GLL562" s="304"/>
      <c r="GLM562" s="408"/>
      <c r="GLN562" s="472"/>
      <c r="GLO562" s="906"/>
      <c r="GLP562" s="31"/>
      <c r="GLQ562" s="419"/>
      <c r="GLR562" s="419"/>
      <c r="GLS562" s="471"/>
      <c r="GLT562" s="17"/>
      <c r="GLU562" s="419"/>
      <c r="GLV562" s="419"/>
      <c r="GLW562" s="17"/>
      <c r="GLX562" s="17"/>
      <c r="GLY562" s="913"/>
      <c r="GLZ562" s="17"/>
      <c r="GMA562" s="17"/>
      <c r="GMB562" s="219"/>
      <c r="GMC562" s="310"/>
      <c r="GMD562" s="304"/>
      <c r="GME562" s="408"/>
      <c r="GMF562" s="472"/>
      <c r="GMG562" s="906"/>
      <c r="GMH562" s="31"/>
      <c r="GMI562" s="419"/>
      <c r="GMJ562" s="419"/>
      <c r="GMK562" s="471"/>
      <c r="GML562" s="17"/>
      <c r="GMM562" s="419"/>
      <c r="GMN562" s="419"/>
      <c r="GMO562" s="17"/>
      <c r="GMP562" s="17"/>
      <c r="GMQ562" s="913"/>
      <c r="GMR562" s="17"/>
      <c r="GMS562" s="17"/>
      <c r="GMT562" s="219"/>
      <c r="GMU562" s="310"/>
      <c r="GMV562" s="304"/>
      <c r="GMW562" s="408"/>
      <c r="GMX562" s="472"/>
      <c r="GMY562" s="906"/>
      <c r="GMZ562" s="31"/>
      <c r="GNA562" s="419"/>
      <c r="GNB562" s="419"/>
      <c r="GNC562" s="471"/>
      <c r="GND562" s="17"/>
      <c r="GNE562" s="419"/>
      <c r="GNF562" s="419"/>
      <c r="GNG562" s="17"/>
      <c r="GNH562" s="17"/>
      <c r="GNI562" s="913"/>
      <c r="GNJ562" s="17"/>
      <c r="GNK562" s="17"/>
      <c r="GNL562" s="219"/>
      <c r="GNM562" s="310"/>
      <c r="GNN562" s="304"/>
      <c r="GNO562" s="408"/>
      <c r="GNP562" s="472"/>
      <c r="GNQ562" s="906"/>
      <c r="GNR562" s="31"/>
      <c r="GNS562" s="419"/>
      <c r="GNT562" s="419"/>
      <c r="GNU562" s="471"/>
      <c r="GNV562" s="17"/>
      <c r="GNW562" s="419"/>
      <c r="GNX562" s="419"/>
      <c r="GNY562" s="17"/>
      <c r="GNZ562" s="17"/>
      <c r="GOA562" s="913"/>
      <c r="GOB562" s="17"/>
      <c r="GOC562" s="17"/>
      <c r="GOD562" s="219"/>
      <c r="GOE562" s="310"/>
      <c r="GOF562" s="304"/>
      <c r="GOG562" s="408"/>
      <c r="GOH562" s="472"/>
      <c r="GOI562" s="906"/>
      <c r="GOJ562" s="31"/>
      <c r="GOK562" s="419"/>
      <c r="GOL562" s="419"/>
      <c r="GOM562" s="471"/>
      <c r="GON562" s="17"/>
      <c r="GOO562" s="419"/>
      <c r="GOP562" s="419"/>
      <c r="GOQ562" s="17"/>
      <c r="GOR562" s="17"/>
      <c r="GOS562" s="913"/>
      <c r="GOT562" s="17"/>
      <c r="GOU562" s="17"/>
      <c r="GOV562" s="219"/>
      <c r="GOW562" s="310"/>
      <c r="GOX562" s="304"/>
      <c r="GOY562" s="408"/>
      <c r="GOZ562" s="472"/>
      <c r="GPA562" s="906"/>
      <c r="GPB562" s="31"/>
      <c r="GPC562" s="419"/>
      <c r="GPD562" s="419"/>
      <c r="GPE562" s="471"/>
      <c r="GPF562" s="17"/>
      <c r="GPG562" s="419"/>
      <c r="GPH562" s="419"/>
      <c r="GPI562" s="17"/>
      <c r="GPJ562" s="17"/>
      <c r="GPK562" s="913"/>
      <c r="GPL562" s="17"/>
      <c r="GPM562" s="17"/>
      <c r="GPN562" s="219"/>
      <c r="GPO562" s="310"/>
      <c r="GPP562" s="304"/>
      <c r="GPQ562" s="408"/>
      <c r="GPR562" s="472"/>
      <c r="GPS562" s="906"/>
      <c r="GPT562" s="31"/>
      <c r="GPU562" s="419"/>
      <c r="GPV562" s="419"/>
      <c r="GPW562" s="471"/>
      <c r="GPX562" s="17"/>
      <c r="GPY562" s="419"/>
      <c r="GPZ562" s="419"/>
      <c r="GQA562" s="17"/>
      <c r="GQB562" s="17"/>
      <c r="GQC562" s="913"/>
      <c r="GQD562" s="17"/>
      <c r="GQE562" s="17"/>
      <c r="GQF562" s="219"/>
      <c r="GQG562" s="310"/>
      <c r="GQH562" s="304"/>
      <c r="GQI562" s="408"/>
      <c r="GQJ562" s="472"/>
      <c r="GQK562" s="906"/>
      <c r="GQL562" s="31"/>
      <c r="GQM562" s="419"/>
      <c r="GQN562" s="419"/>
      <c r="GQO562" s="471"/>
      <c r="GQP562" s="17"/>
      <c r="GQQ562" s="419"/>
      <c r="GQR562" s="419"/>
      <c r="GQS562" s="17"/>
      <c r="GQT562" s="17"/>
      <c r="GQU562" s="913"/>
      <c r="GQV562" s="17"/>
      <c r="GQW562" s="17"/>
      <c r="GQX562" s="219"/>
      <c r="GQY562" s="310"/>
      <c r="GQZ562" s="304"/>
      <c r="GRA562" s="408"/>
      <c r="GRB562" s="472"/>
      <c r="GRC562" s="906"/>
      <c r="GRD562" s="31"/>
      <c r="GRE562" s="419"/>
      <c r="GRF562" s="419"/>
      <c r="GRG562" s="471"/>
      <c r="GRH562" s="17"/>
      <c r="GRI562" s="419"/>
      <c r="GRJ562" s="419"/>
      <c r="GRK562" s="17"/>
      <c r="GRL562" s="17"/>
      <c r="GRM562" s="913"/>
      <c r="GRN562" s="17"/>
      <c r="GRO562" s="17"/>
      <c r="GRP562" s="219"/>
      <c r="GRQ562" s="310"/>
      <c r="GRR562" s="304"/>
      <c r="GRS562" s="408"/>
      <c r="GRT562" s="472"/>
      <c r="GRU562" s="906"/>
      <c r="GRV562" s="31"/>
      <c r="GRW562" s="419"/>
      <c r="GRX562" s="419"/>
      <c r="GRY562" s="471"/>
      <c r="GRZ562" s="17"/>
      <c r="GSA562" s="419"/>
      <c r="GSB562" s="419"/>
      <c r="GSC562" s="17"/>
      <c r="GSD562" s="17"/>
      <c r="GSE562" s="913"/>
      <c r="GSF562" s="17"/>
      <c r="GSG562" s="17"/>
      <c r="GSH562" s="219"/>
      <c r="GSI562" s="310"/>
      <c r="GSJ562" s="304"/>
      <c r="GSK562" s="408"/>
      <c r="GSL562" s="472"/>
      <c r="GSM562" s="906"/>
      <c r="GSN562" s="31"/>
      <c r="GSO562" s="419"/>
      <c r="GSP562" s="419"/>
      <c r="GSQ562" s="471"/>
      <c r="GSR562" s="17"/>
      <c r="GSS562" s="419"/>
      <c r="GST562" s="419"/>
      <c r="GSU562" s="17"/>
      <c r="GSV562" s="17"/>
      <c r="GSW562" s="913"/>
      <c r="GSX562" s="17"/>
      <c r="GSY562" s="17"/>
      <c r="GSZ562" s="219"/>
      <c r="GTA562" s="310"/>
      <c r="GTB562" s="304"/>
      <c r="GTC562" s="408"/>
      <c r="GTD562" s="472"/>
      <c r="GTE562" s="906"/>
      <c r="GTF562" s="31"/>
      <c r="GTG562" s="419"/>
      <c r="GTH562" s="419"/>
      <c r="GTI562" s="471"/>
      <c r="GTJ562" s="17"/>
      <c r="GTK562" s="419"/>
      <c r="GTL562" s="419"/>
      <c r="GTM562" s="17"/>
      <c r="GTN562" s="17"/>
      <c r="GTO562" s="913"/>
      <c r="GTP562" s="17"/>
      <c r="GTQ562" s="17"/>
      <c r="GTR562" s="219"/>
      <c r="GTS562" s="310"/>
      <c r="GTT562" s="304"/>
      <c r="GTU562" s="408"/>
      <c r="GTV562" s="472"/>
      <c r="GTW562" s="906"/>
      <c r="GTX562" s="31"/>
      <c r="GTY562" s="419"/>
      <c r="GTZ562" s="419"/>
      <c r="GUA562" s="471"/>
      <c r="GUB562" s="17"/>
      <c r="GUC562" s="419"/>
      <c r="GUD562" s="419"/>
      <c r="GUE562" s="17"/>
      <c r="GUF562" s="17"/>
      <c r="GUG562" s="913"/>
      <c r="GUH562" s="17"/>
      <c r="GUI562" s="17"/>
      <c r="GUJ562" s="219"/>
      <c r="GUK562" s="310"/>
      <c r="GUL562" s="304"/>
      <c r="GUM562" s="408"/>
      <c r="GUN562" s="472"/>
      <c r="GUO562" s="906"/>
      <c r="GUP562" s="31"/>
      <c r="GUQ562" s="419"/>
      <c r="GUR562" s="419"/>
      <c r="GUS562" s="471"/>
      <c r="GUT562" s="17"/>
      <c r="GUU562" s="419"/>
      <c r="GUV562" s="419"/>
      <c r="GUW562" s="17"/>
      <c r="GUX562" s="17"/>
      <c r="GUY562" s="913"/>
      <c r="GUZ562" s="17"/>
      <c r="GVA562" s="17"/>
      <c r="GVB562" s="219"/>
      <c r="GVC562" s="310"/>
      <c r="GVD562" s="304"/>
      <c r="GVE562" s="408"/>
      <c r="GVF562" s="472"/>
      <c r="GVG562" s="906"/>
      <c r="GVH562" s="31"/>
      <c r="GVI562" s="419"/>
      <c r="GVJ562" s="419"/>
      <c r="GVK562" s="471"/>
      <c r="GVL562" s="17"/>
      <c r="GVM562" s="419"/>
      <c r="GVN562" s="419"/>
      <c r="GVO562" s="17"/>
      <c r="GVP562" s="17"/>
      <c r="GVQ562" s="913"/>
      <c r="GVR562" s="17"/>
      <c r="GVS562" s="17"/>
      <c r="GVT562" s="219"/>
      <c r="GVU562" s="310"/>
      <c r="GVV562" s="304"/>
      <c r="GVW562" s="408"/>
      <c r="GVX562" s="472"/>
      <c r="GVY562" s="906"/>
      <c r="GVZ562" s="31"/>
      <c r="GWA562" s="419"/>
      <c r="GWB562" s="419"/>
      <c r="GWC562" s="471"/>
      <c r="GWD562" s="17"/>
      <c r="GWE562" s="419"/>
      <c r="GWF562" s="419"/>
      <c r="GWG562" s="17"/>
      <c r="GWH562" s="17"/>
      <c r="GWI562" s="913"/>
      <c r="GWJ562" s="17"/>
      <c r="GWK562" s="17"/>
      <c r="GWL562" s="219"/>
      <c r="GWM562" s="310"/>
      <c r="GWN562" s="304"/>
      <c r="GWO562" s="408"/>
      <c r="GWP562" s="472"/>
      <c r="GWQ562" s="906"/>
      <c r="GWR562" s="31"/>
      <c r="GWS562" s="419"/>
      <c r="GWT562" s="419"/>
      <c r="GWU562" s="471"/>
      <c r="GWV562" s="17"/>
      <c r="GWW562" s="419"/>
      <c r="GWX562" s="419"/>
      <c r="GWY562" s="17"/>
      <c r="GWZ562" s="17"/>
      <c r="GXA562" s="913"/>
      <c r="GXB562" s="17"/>
      <c r="GXC562" s="17"/>
      <c r="GXD562" s="219"/>
      <c r="GXE562" s="310"/>
      <c r="GXF562" s="304"/>
      <c r="GXG562" s="408"/>
      <c r="GXH562" s="472"/>
      <c r="GXI562" s="906"/>
      <c r="GXJ562" s="31"/>
      <c r="GXK562" s="419"/>
      <c r="GXL562" s="419"/>
      <c r="GXM562" s="471"/>
      <c r="GXN562" s="17"/>
      <c r="GXO562" s="419"/>
      <c r="GXP562" s="419"/>
      <c r="GXQ562" s="17"/>
      <c r="GXR562" s="17"/>
      <c r="GXS562" s="913"/>
      <c r="GXT562" s="17"/>
      <c r="GXU562" s="17"/>
      <c r="GXV562" s="219"/>
      <c r="GXW562" s="310"/>
      <c r="GXX562" s="304"/>
      <c r="GXY562" s="408"/>
      <c r="GXZ562" s="472"/>
      <c r="GYA562" s="906"/>
      <c r="GYB562" s="31"/>
      <c r="GYC562" s="419"/>
      <c r="GYD562" s="419"/>
      <c r="GYE562" s="471"/>
      <c r="GYF562" s="17"/>
      <c r="GYG562" s="419"/>
      <c r="GYH562" s="419"/>
      <c r="GYI562" s="17"/>
      <c r="GYJ562" s="17"/>
      <c r="GYK562" s="913"/>
      <c r="GYL562" s="17"/>
      <c r="GYM562" s="17"/>
      <c r="GYN562" s="219"/>
      <c r="GYO562" s="310"/>
      <c r="GYP562" s="304"/>
      <c r="GYQ562" s="408"/>
      <c r="GYR562" s="472"/>
      <c r="GYS562" s="906"/>
      <c r="GYT562" s="31"/>
      <c r="GYU562" s="419"/>
      <c r="GYV562" s="419"/>
      <c r="GYW562" s="471"/>
      <c r="GYX562" s="17"/>
      <c r="GYY562" s="419"/>
      <c r="GYZ562" s="419"/>
      <c r="GZA562" s="17"/>
      <c r="GZB562" s="17"/>
      <c r="GZC562" s="913"/>
      <c r="GZD562" s="17"/>
      <c r="GZE562" s="17"/>
      <c r="GZF562" s="219"/>
      <c r="GZG562" s="310"/>
      <c r="GZH562" s="304"/>
      <c r="GZI562" s="408"/>
      <c r="GZJ562" s="472"/>
      <c r="GZK562" s="906"/>
      <c r="GZL562" s="31"/>
      <c r="GZM562" s="419"/>
      <c r="GZN562" s="419"/>
      <c r="GZO562" s="471"/>
      <c r="GZP562" s="17"/>
      <c r="GZQ562" s="419"/>
      <c r="GZR562" s="419"/>
      <c r="GZS562" s="17"/>
      <c r="GZT562" s="17"/>
      <c r="GZU562" s="913"/>
      <c r="GZV562" s="17"/>
      <c r="GZW562" s="17"/>
      <c r="GZX562" s="219"/>
      <c r="GZY562" s="310"/>
      <c r="GZZ562" s="304"/>
      <c r="HAA562" s="408"/>
      <c r="HAB562" s="472"/>
      <c r="HAC562" s="906"/>
      <c r="HAD562" s="31"/>
      <c r="HAE562" s="419"/>
      <c r="HAF562" s="419"/>
      <c r="HAG562" s="471"/>
      <c r="HAH562" s="17"/>
      <c r="HAI562" s="419"/>
      <c r="HAJ562" s="419"/>
      <c r="HAK562" s="17"/>
      <c r="HAL562" s="17"/>
      <c r="HAM562" s="913"/>
      <c r="HAN562" s="17"/>
      <c r="HAO562" s="17"/>
      <c r="HAP562" s="219"/>
      <c r="HAQ562" s="310"/>
      <c r="HAR562" s="304"/>
      <c r="HAS562" s="408"/>
      <c r="HAT562" s="472"/>
      <c r="HAU562" s="906"/>
      <c r="HAV562" s="31"/>
      <c r="HAW562" s="419"/>
      <c r="HAX562" s="419"/>
      <c r="HAY562" s="471"/>
      <c r="HAZ562" s="17"/>
      <c r="HBA562" s="419"/>
      <c r="HBB562" s="419"/>
      <c r="HBC562" s="17"/>
      <c r="HBD562" s="17"/>
      <c r="HBE562" s="913"/>
      <c r="HBF562" s="17"/>
      <c r="HBG562" s="17"/>
      <c r="HBH562" s="219"/>
      <c r="HBI562" s="310"/>
      <c r="HBJ562" s="304"/>
      <c r="HBK562" s="408"/>
      <c r="HBL562" s="472"/>
      <c r="HBM562" s="906"/>
      <c r="HBN562" s="31"/>
      <c r="HBO562" s="419"/>
      <c r="HBP562" s="419"/>
      <c r="HBQ562" s="471"/>
      <c r="HBR562" s="17"/>
      <c r="HBS562" s="419"/>
      <c r="HBT562" s="419"/>
      <c r="HBU562" s="17"/>
      <c r="HBV562" s="17"/>
      <c r="HBW562" s="913"/>
      <c r="HBX562" s="17"/>
      <c r="HBY562" s="17"/>
      <c r="HBZ562" s="219"/>
      <c r="HCA562" s="310"/>
      <c r="HCB562" s="304"/>
      <c r="HCC562" s="408"/>
      <c r="HCD562" s="472"/>
      <c r="HCE562" s="906"/>
      <c r="HCF562" s="31"/>
      <c r="HCG562" s="419"/>
      <c r="HCH562" s="419"/>
      <c r="HCI562" s="471"/>
      <c r="HCJ562" s="17"/>
      <c r="HCK562" s="419"/>
      <c r="HCL562" s="419"/>
      <c r="HCM562" s="17"/>
      <c r="HCN562" s="17"/>
      <c r="HCO562" s="913"/>
      <c r="HCP562" s="17"/>
      <c r="HCQ562" s="17"/>
      <c r="HCR562" s="219"/>
      <c r="HCS562" s="310"/>
      <c r="HCT562" s="304"/>
      <c r="HCU562" s="408"/>
      <c r="HCV562" s="472"/>
      <c r="HCW562" s="906"/>
      <c r="HCX562" s="31"/>
      <c r="HCY562" s="419"/>
      <c r="HCZ562" s="419"/>
      <c r="HDA562" s="471"/>
      <c r="HDB562" s="17"/>
      <c r="HDC562" s="419"/>
      <c r="HDD562" s="419"/>
      <c r="HDE562" s="17"/>
      <c r="HDF562" s="17"/>
      <c r="HDG562" s="913"/>
      <c r="HDH562" s="17"/>
      <c r="HDI562" s="17"/>
      <c r="HDJ562" s="219"/>
      <c r="HDK562" s="310"/>
      <c r="HDL562" s="304"/>
      <c r="HDM562" s="408"/>
      <c r="HDN562" s="472"/>
      <c r="HDO562" s="906"/>
      <c r="HDP562" s="31"/>
      <c r="HDQ562" s="419"/>
      <c r="HDR562" s="419"/>
      <c r="HDS562" s="471"/>
      <c r="HDT562" s="17"/>
      <c r="HDU562" s="419"/>
      <c r="HDV562" s="419"/>
      <c r="HDW562" s="17"/>
      <c r="HDX562" s="17"/>
      <c r="HDY562" s="913"/>
      <c r="HDZ562" s="17"/>
      <c r="HEA562" s="17"/>
      <c r="HEB562" s="219"/>
      <c r="HEC562" s="310"/>
      <c r="HED562" s="304"/>
      <c r="HEE562" s="408"/>
      <c r="HEF562" s="472"/>
      <c r="HEG562" s="906"/>
      <c r="HEH562" s="31"/>
      <c r="HEI562" s="419"/>
      <c r="HEJ562" s="419"/>
      <c r="HEK562" s="471"/>
      <c r="HEL562" s="17"/>
      <c r="HEM562" s="419"/>
      <c r="HEN562" s="419"/>
      <c r="HEO562" s="17"/>
      <c r="HEP562" s="17"/>
      <c r="HEQ562" s="913"/>
      <c r="HER562" s="17"/>
      <c r="HES562" s="17"/>
      <c r="HET562" s="219"/>
      <c r="HEU562" s="310"/>
      <c r="HEV562" s="304"/>
      <c r="HEW562" s="408"/>
      <c r="HEX562" s="472"/>
      <c r="HEY562" s="906"/>
      <c r="HEZ562" s="31"/>
      <c r="HFA562" s="419"/>
      <c r="HFB562" s="419"/>
      <c r="HFC562" s="471"/>
      <c r="HFD562" s="17"/>
      <c r="HFE562" s="419"/>
      <c r="HFF562" s="419"/>
      <c r="HFG562" s="17"/>
      <c r="HFH562" s="17"/>
      <c r="HFI562" s="913"/>
      <c r="HFJ562" s="17"/>
      <c r="HFK562" s="17"/>
      <c r="HFL562" s="219"/>
      <c r="HFM562" s="310"/>
      <c r="HFN562" s="304"/>
      <c r="HFO562" s="408"/>
      <c r="HFP562" s="472"/>
      <c r="HFQ562" s="906"/>
      <c r="HFR562" s="31"/>
      <c r="HFS562" s="419"/>
      <c r="HFT562" s="419"/>
      <c r="HFU562" s="471"/>
      <c r="HFV562" s="17"/>
      <c r="HFW562" s="419"/>
      <c r="HFX562" s="419"/>
      <c r="HFY562" s="17"/>
      <c r="HFZ562" s="17"/>
      <c r="HGA562" s="913"/>
      <c r="HGB562" s="17"/>
      <c r="HGC562" s="17"/>
      <c r="HGD562" s="219"/>
      <c r="HGE562" s="310"/>
      <c r="HGF562" s="304"/>
      <c r="HGG562" s="408"/>
      <c r="HGH562" s="472"/>
      <c r="HGI562" s="906"/>
      <c r="HGJ562" s="31"/>
      <c r="HGK562" s="419"/>
      <c r="HGL562" s="419"/>
      <c r="HGM562" s="471"/>
      <c r="HGN562" s="17"/>
      <c r="HGO562" s="419"/>
      <c r="HGP562" s="419"/>
      <c r="HGQ562" s="17"/>
      <c r="HGR562" s="17"/>
      <c r="HGS562" s="913"/>
      <c r="HGT562" s="17"/>
      <c r="HGU562" s="17"/>
      <c r="HGV562" s="219"/>
      <c r="HGW562" s="310"/>
      <c r="HGX562" s="304"/>
      <c r="HGY562" s="408"/>
      <c r="HGZ562" s="472"/>
      <c r="HHA562" s="906"/>
      <c r="HHB562" s="31"/>
      <c r="HHC562" s="419"/>
      <c r="HHD562" s="419"/>
      <c r="HHE562" s="471"/>
      <c r="HHF562" s="17"/>
      <c r="HHG562" s="419"/>
      <c r="HHH562" s="419"/>
      <c r="HHI562" s="17"/>
      <c r="HHJ562" s="17"/>
      <c r="HHK562" s="913"/>
      <c r="HHL562" s="17"/>
      <c r="HHM562" s="17"/>
      <c r="HHN562" s="219"/>
      <c r="HHO562" s="310"/>
      <c r="HHP562" s="304"/>
      <c r="HHQ562" s="408"/>
      <c r="HHR562" s="472"/>
      <c r="HHS562" s="906"/>
      <c r="HHT562" s="31"/>
      <c r="HHU562" s="419"/>
      <c r="HHV562" s="419"/>
      <c r="HHW562" s="471"/>
      <c r="HHX562" s="17"/>
      <c r="HHY562" s="419"/>
      <c r="HHZ562" s="419"/>
      <c r="HIA562" s="17"/>
      <c r="HIB562" s="17"/>
      <c r="HIC562" s="913"/>
      <c r="HID562" s="17"/>
      <c r="HIE562" s="17"/>
      <c r="HIF562" s="219"/>
      <c r="HIG562" s="310"/>
      <c r="HIH562" s="304"/>
      <c r="HII562" s="408"/>
      <c r="HIJ562" s="472"/>
      <c r="HIK562" s="906"/>
      <c r="HIL562" s="31"/>
      <c r="HIM562" s="419"/>
      <c r="HIN562" s="419"/>
      <c r="HIO562" s="471"/>
      <c r="HIP562" s="17"/>
      <c r="HIQ562" s="419"/>
      <c r="HIR562" s="419"/>
      <c r="HIS562" s="17"/>
      <c r="HIT562" s="17"/>
      <c r="HIU562" s="913"/>
      <c r="HIV562" s="17"/>
      <c r="HIW562" s="17"/>
      <c r="HIX562" s="219"/>
      <c r="HIY562" s="310"/>
      <c r="HIZ562" s="304"/>
      <c r="HJA562" s="408"/>
      <c r="HJB562" s="472"/>
      <c r="HJC562" s="906"/>
      <c r="HJD562" s="31"/>
      <c r="HJE562" s="419"/>
      <c r="HJF562" s="419"/>
      <c r="HJG562" s="471"/>
      <c r="HJH562" s="17"/>
      <c r="HJI562" s="419"/>
      <c r="HJJ562" s="419"/>
      <c r="HJK562" s="17"/>
      <c r="HJL562" s="17"/>
      <c r="HJM562" s="913"/>
      <c r="HJN562" s="17"/>
      <c r="HJO562" s="17"/>
      <c r="HJP562" s="219"/>
      <c r="HJQ562" s="310"/>
      <c r="HJR562" s="304"/>
      <c r="HJS562" s="408"/>
      <c r="HJT562" s="472"/>
      <c r="HJU562" s="906"/>
      <c r="HJV562" s="31"/>
      <c r="HJW562" s="419"/>
      <c r="HJX562" s="419"/>
      <c r="HJY562" s="471"/>
      <c r="HJZ562" s="17"/>
      <c r="HKA562" s="419"/>
      <c r="HKB562" s="419"/>
      <c r="HKC562" s="17"/>
      <c r="HKD562" s="17"/>
      <c r="HKE562" s="913"/>
      <c r="HKF562" s="17"/>
      <c r="HKG562" s="17"/>
      <c r="HKH562" s="219"/>
      <c r="HKI562" s="310"/>
      <c r="HKJ562" s="304"/>
      <c r="HKK562" s="408"/>
      <c r="HKL562" s="472"/>
      <c r="HKM562" s="906"/>
      <c r="HKN562" s="31"/>
      <c r="HKO562" s="419"/>
      <c r="HKP562" s="419"/>
      <c r="HKQ562" s="471"/>
      <c r="HKR562" s="17"/>
      <c r="HKS562" s="419"/>
      <c r="HKT562" s="419"/>
      <c r="HKU562" s="17"/>
      <c r="HKV562" s="17"/>
      <c r="HKW562" s="913"/>
      <c r="HKX562" s="17"/>
      <c r="HKY562" s="17"/>
      <c r="HKZ562" s="219"/>
      <c r="HLA562" s="310"/>
      <c r="HLB562" s="304"/>
      <c r="HLC562" s="408"/>
      <c r="HLD562" s="472"/>
      <c r="HLE562" s="906"/>
      <c r="HLF562" s="31"/>
      <c r="HLG562" s="419"/>
      <c r="HLH562" s="419"/>
      <c r="HLI562" s="471"/>
      <c r="HLJ562" s="17"/>
      <c r="HLK562" s="419"/>
      <c r="HLL562" s="419"/>
      <c r="HLM562" s="17"/>
      <c r="HLN562" s="17"/>
      <c r="HLO562" s="913"/>
      <c r="HLP562" s="17"/>
      <c r="HLQ562" s="17"/>
      <c r="HLR562" s="219"/>
      <c r="HLS562" s="310"/>
      <c r="HLT562" s="304"/>
      <c r="HLU562" s="408"/>
      <c r="HLV562" s="472"/>
      <c r="HLW562" s="906"/>
      <c r="HLX562" s="31"/>
      <c r="HLY562" s="419"/>
      <c r="HLZ562" s="419"/>
      <c r="HMA562" s="471"/>
      <c r="HMB562" s="17"/>
      <c r="HMC562" s="419"/>
      <c r="HMD562" s="419"/>
      <c r="HME562" s="17"/>
      <c r="HMF562" s="17"/>
      <c r="HMG562" s="913"/>
      <c r="HMH562" s="17"/>
      <c r="HMI562" s="17"/>
      <c r="HMJ562" s="219"/>
      <c r="HMK562" s="310"/>
      <c r="HML562" s="304"/>
      <c r="HMM562" s="408"/>
      <c r="HMN562" s="472"/>
      <c r="HMO562" s="906"/>
      <c r="HMP562" s="31"/>
      <c r="HMQ562" s="419"/>
      <c r="HMR562" s="419"/>
      <c r="HMS562" s="471"/>
      <c r="HMT562" s="17"/>
      <c r="HMU562" s="419"/>
      <c r="HMV562" s="419"/>
      <c r="HMW562" s="17"/>
      <c r="HMX562" s="17"/>
      <c r="HMY562" s="913"/>
      <c r="HMZ562" s="17"/>
      <c r="HNA562" s="17"/>
      <c r="HNB562" s="219"/>
      <c r="HNC562" s="310"/>
      <c r="HND562" s="304"/>
      <c r="HNE562" s="408"/>
      <c r="HNF562" s="472"/>
      <c r="HNG562" s="906"/>
      <c r="HNH562" s="31"/>
      <c r="HNI562" s="419"/>
      <c r="HNJ562" s="419"/>
      <c r="HNK562" s="471"/>
      <c r="HNL562" s="17"/>
      <c r="HNM562" s="419"/>
      <c r="HNN562" s="419"/>
      <c r="HNO562" s="17"/>
      <c r="HNP562" s="17"/>
      <c r="HNQ562" s="913"/>
      <c r="HNR562" s="17"/>
      <c r="HNS562" s="17"/>
      <c r="HNT562" s="219"/>
      <c r="HNU562" s="310"/>
      <c r="HNV562" s="304"/>
      <c r="HNW562" s="408"/>
      <c r="HNX562" s="472"/>
      <c r="HNY562" s="906"/>
      <c r="HNZ562" s="31"/>
      <c r="HOA562" s="419"/>
      <c r="HOB562" s="419"/>
      <c r="HOC562" s="471"/>
      <c r="HOD562" s="17"/>
      <c r="HOE562" s="419"/>
      <c r="HOF562" s="419"/>
      <c r="HOG562" s="17"/>
      <c r="HOH562" s="17"/>
      <c r="HOI562" s="913"/>
      <c r="HOJ562" s="17"/>
      <c r="HOK562" s="17"/>
      <c r="HOL562" s="219"/>
      <c r="HOM562" s="310"/>
      <c r="HON562" s="304"/>
      <c r="HOO562" s="408"/>
      <c r="HOP562" s="472"/>
      <c r="HOQ562" s="906"/>
      <c r="HOR562" s="31"/>
      <c r="HOS562" s="419"/>
      <c r="HOT562" s="419"/>
      <c r="HOU562" s="471"/>
      <c r="HOV562" s="17"/>
      <c r="HOW562" s="419"/>
      <c r="HOX562" s="419"/>
      <c r="HOY562" s="17"/>
      <c r="HOZ562" s="17"/>
      <c r="HPA562" s="913"/>
      <c r="HPB562" s="17"/>
      <c r="HPC562" s="17"/>
      <c r="HPD562" s="219"/>
      <c r="HPE562" s="310"/>
      <c r="HPF562" s="304"/>
      <c r="HPG562" s="408"/>
      <c r="HPH562" s="472"/>
      <c r="HPI562" s="906"/>
      <c r="HPJ562" s="31"/>
      <c r="HPK562" s="419"/>
      <c r="HPL562" s="419"/>
      <c r="HPM562" s="471"/>
      <c r="HPN562" s="17"/>
      <c r="HPO562" s="419"/>
      <c r="HPP562" s="419"/>
      <c r="HPQ562" s="17"/>
      <c r="HPR562" s="17"/>
      <c r="HPS562" s="913"/>
      <c r="HPT562" s="17"/>
      <c r="HPU562" s="17"/>
      <c r="HPV562" s="219"/>
      <c r="HPW562" s="310"/>
      <c r="HPX562" s="304"/>
      <c r="HPY562" s="408"/>
      <c r="HPZ562" s="472"/>
      <c r="HQA562" s="906"/>
      <c r="HQB562" s="31"/>
      <c r="HQC562" s="419"/>
      <c r="HQD562" s="419"/>
      <c r="HQE562" s="471"/>
      <c r="HQF562" s="17"/>
      <c r="HQG562" s="419"/>
      <c r="HQH562" s="419"/>
      <c r="HQI562" s="17"/>
      <c r="HQJ562" s="17"/>
      <c r="HQK562" s="913"/>
      <c r="HQL562" s="17"/>
      <c r="HQM562" s="17"/>
      <c r="HQN562" s="219"/>
      <c r="HQO562" s="310"/>
      <c r="HQP562" s="304"/>
      <c r="HQQ562" s="408"/>
      <c r="HQR562" s="472"/>
      <c r="HQS562" s="906"/>
      <c r="HQT562" s="31"/>
      <c r="HQU562" s="419"/>
      <c r="HQV562" s="419"/>
      <c r="HQW562" s="471"/>
      <c r="HQX562" s="17"/>
      <c r="HQY562" s="419"/>
      <c r="HQZ562" s="419"/>
      <c r="HRA562" s="17"/>
      <c r="HRB562" s="17"/>
      <c r="HRC562" s="913"/>
      <c r="HRD562" s="17"/>
      <c r="HRE562" s="17"/>
      <c r="HRF562" s="219"/>
      <c r="HRG562" s="310"/>
      <c r="HRH562" s="304"/>
      <c r="HRI562" s="408"/>
      <c r="HRJ562" s="472"/>
      <c r="HRK562" s="906"/>
      <c r="HRL562" s="31"/>
      <c r="HRM562" s="419"/>
      <c r="HRN562" s="419"/>
      <c r="HRO562" s="471"/>
      <c r="HRP562" s="17"/>
      <c r="HRQ562" s="419"/>
      <c r="HRR562" s="419"/>
      <c r="HRS562" s="17"/>
      <c r="HRT562" s="17"/>
      <c r="HRU562" s="913"/>
      <c r="HRV562" s="17"/>
      <c r="HRW562" s="17"/>
      <c r="HRX562" s="219"/>
      <c r="HRY562" s="310"/>
      <c r="HRZ562" s="304"/>
      <c r="HSA562" s="408"/>
      <c r="HSB562" s="472"/>
      <c r="HSC562" s="906"/>
      <c r="HSD562" s="31"/>
      <c r="HSE562" s="419"/>
      <c r="HSF562" s="419"/>
      <c r="HSG562" s="471"/>
      <c r="HSH562" s="17"/>
      <c r="HSI562" s="419"/>
      <c r="HSJ562" s="419"/>
      <c r="HSK562" s="17"/>
      <c r="HSL562" s="17"/>
      <c r="HSM562" s="913"/>
      <c r="HSN562" s="17"/>
      <c r="HSO562" s="17"/>
      <c r="HSP562" s="219"/>
      <c r="HSQ562" s="310"/>
      <c r="HSR562" s="304"/>
      <c r="HSS562" s="408"/>
      <c r="HST562" s="472"/>
      <c r="HSU562" s="906"/>
      <c r="HSV562" s="31"/>
      <c r="HSW562" s="419"/>
      <c r="HSX562" s="419"/>
      <c r="HSY562" s="471"/>
      <c r="HSZ562" s="17"/>
      <c r="HTA562" s="419"/>
      <c r="HTB562" s="419"/>
      <c r="HTC562" s="17"/>
      <c r="HTD562" s="17"/>
      <c r="HTE562" s="913"/>
      <c r="HTF562" s="17"/>
      <c r="HTG562" s="17"/>
      <c r="HTH562" s="219"/>
      <c r="HTI562" s="310"/>
      <c r="HTJ562" s="304"/>
      <c r="HTK562" s="408"/>
      <c r="HTL562" s="472"/>
      <c r="HTM562" s="906"/>
      <c r="HTN562" s="31"/>
      <c r="HTO562" s="419"/>
      <c r="HTP562" s="419"/>
      <c r="HTQ562" s="471"/>
      <c r="HTR562" s="17"/>
      <c r="HTS562" s="419"/>
      <c r="HTT562" s="419"/>
      <c r="HTU562" s="17"/>
      <c r="HTV562" s="17"/>
      <c r="HTW562" s="913"/>
      <c r="HTX562" s="17"/>
      <c r="HTY562" s="17"/>
      <c r="HTZ562" s="219"/>
      <c r="HUA562" s="310"/>
      <c r="HUB562" s="304"/>
      <c r="HUC562" s="408"/>
      <c r="HUD562" s="472"/>
      <c r="HUE562" s="906"/>
      <c r="HUF562" s="31"/>
      <c r="HUG562" s="419"/>
      <c r="HUH562" s="419"/>
      <c r="HUI562" s="471"/>
      <c r="HUJ562" s="17"/>
      <c r="HUK562" s="419"/>
      <c r="HUL562" s="419"/>
      <c r="HUM562" s="17"/>
      <c r="HUN562" s="17"/>
      <c r="HUO562" s="913"/>
      <c r="HUP562" s="17"/>
      <c r="HUQ562" s="17"/>
      <c r="HUR562" s="219"/>
      <c r="HUS562" s="310"/>
      <c r="HUT562" s="304"/>
      <c r="HUU562" s="408"/>
      <c r="HUV562" s="472"/>
      <c r="HUW562" s="906"/>
      <c r="HUX562" s="31"/>
      <c r="HUY562" s="419"/>
      <c r="HUZ562" s="419"/>
      <c r="HVA562" s="471"/>
      <c r="HVB562" s="17"/>
      <c r="HVC562" s="419"/>
      <c r="HVD562" s="419"/>
      <c r="HVE562" s="17"/>
      <c r="HVF562" s="17"/>
      <c r="HVG562" s="913"/>
      <c r="HVH562" s="17"/>
      <c r="HVI562" s="17"/>
      <c r="HVJ562" s="219"/>
      <c r="HVK562" s="310"/>
      <c r="HVL562" s="304"/>
      <c r="HVM562" s="408"/>
      <c r="HVN562" s="472"/>
      <c r="HVO562" s="906"/>
      <c r="HVP562" s="31"/>
      <c r="HVQ562" s="419"/>
      <c r="HVR562" s="419"/>
      <c r="HVS562" s="471"/>
      <c r="HVT562" s="17"/>
      <c r="HVU562" s="419"/>
      <c r="HVV562" s="419"/>
      <c r="HVW562" s="17"/>
      <c r="HVX562" s="17"/>
      <c r="HVY562" s="913"/>
      <c r="HVZ562" s="17"/>
      <c r="HWA562" s="17"/>
      <c r="HWB562" s="219"/>
      <c r="HWC562" s="310"/>
      <c r="HWD562" s="304"/>
      <c r="HWE562" s="408"/>
      <c r="HWF562" s="472"/>
      <c r="HWG562" s="906"/>
      <c r="HWH562" s="31"/>
      <c r="HWI562" s="419"/>
      <c r="HWJ562" s="419"/>
      <c r="HWK562" s="471"/>
      <c r="HWL562" s="17"/>
      <c r="HWM562" s="419"/>
      <c r="HWN562" s="419"/>
      <c r="HWO562" s="17"/>
      <c r="HWP562" s="17"/>
      <c r="HWQ562" s="913"/>
      <c r="HWR562" s="17"/>
      <c r="HWS562" s="17"/>
      <c r="HWT562" s="219"/>
      <c r="HWU562" s="310"/>
      <c r="HWV562" s="304"/>
      <c r="HWW562" s="408"/>
      <c r="HWX562" s="472"/>
      <c r="HWY562" s="906"/>
      <c r="HWZ562" s="31"/>
      <c r="HXA562" s="419"/>
      <c r="HXB562" s="419"/>
      <c r="HXC562" s="471"/>
      <c r="HXD562" s="17"/>
      <c r="HXE562" s="419"/>
      <c r="HXF562" s="419"/>
      <c r="HXG562" s="17"/>
      <c r="HXH562" s="17"/>
      <c r="HXI562" s="913"/>
      <c r="HXJ562" s="17"/>
      <c r="HXK562" s="17"/>
      <c r="HXL562" s="219"/>
      <c r="HXM562" s="310"/>
      <c r="HXN562" s="304"/>
      <c r="HXO562" s="408"/>
      <c r="HXP562" s="472"/>
      <c r="HXQ562" s="906"/>
      <c r="HXR562" s="31"/>
      <c r="HXS562" s="419"/>
      <c r="HXT562" s="419"/>
      <c r="HXU562" s="471"/>
      <c r="HXV562" s="17"/>
      <c r="HXW562" s="419"/>
      <c r="HXX562" s="419"/>
      <c r="HXY562" s="17"/>
      <c r="HXZ562" s="17"/>
      <c r="HYA562" s="913"/>
      <c r="HYB562" s="17"/>
      <c r="HYC562" s="17"/>
      <c r="HYD562" s="219"/>
      <c r="HYE562" s="310"/>
      <c r="HYF562" s="304"/>
      <c r="HYG562" s="408"/>
      <c r="HYH562" s="472"/>
      <c r="HYI562" s="906"/>
      <c r="HYJ562" s="31"/>
      <c r="HYK562" s="419"/>
      <c r="HYL562" s="419"/>
      <c r="HYM562" s="471"/>
      <c r="HYN562" s="17"/>
      <c r="HYO562" s="419"/>
      <c r="HYP562" s="419"/>
      <c r="HYQ562" s="17"/>
      <c r="HYR562" s="17"/>
      <c r="HYS562" s="913"/>
      <c r="HYT562" s="17"/>
      <c r="HYU562" s="17"/>
      <c r="HYV562" s="219"/>
      <c r="HYW562" s="310"/>
      <c r="HYX562" s="304"/>
      <c r="HYY562" s="408"/>
      <c r="HYZ562" s="472"/>
      <c r="HZA562" s="906"/>
      <c r="HZB562" s="31"/>
      <c r="HZC562" s="419"/>
      <c r="HZD562" s="419"/>
      <c r="HZE562" s="471"/>
      <c r="HZF562" s="17"/>
      <c r="HZG562" s="419"/>
      <c r="HZH562" s="419"/>
      <c r="HZI562" s="17"/>
      <c r="HZJ562" s="17"/>
      <c r="HZK562" s="913"/>
      <c r="HZL562" s="17"/>
      <c r="HZM562" s="17"/>
      <c r="HZN562" s="219"/>
      <c r="HZO562" s="310"/>
      <c r="HZP562" s="304"/>
      <c r="HZQ562" s="408"/>
      <c r="HZR562" s="472"/>
      <c r="HZS562" s="906"/>
      <c r="HZT562" s="31"/>
      <c r="HZU562" s="419"/>
      <c r="HZV562" s="419"/>
      <c r="HZW562" s="471"/>
      <c r="HZX562" s="17"/>
      <c r="HZY562" s="419"/>
      <c r="HZZ562" s="419"/>
      <c r="IAA562" s="17"/>
      <c r="IAB562" s="17"/>
      <c r="IAC562" s="913"/>
      <c r="IAD562" s="17"/>
      <c r="IAE562" s="17"/>
      <c r="IAF562" s="219"/>
      <c r="IAG562" s="310"/>
      <c r="IAH562" s="304"/>
      <c r="IAI562" s="408"/>
      <c r="IAJ562" s="472"/>
      <c r="IAK562" s="906"/>
      <c r="IAL562" s="31"/>
      <c r="IAM562" s="419"/>
      <c r="IAN562" s="419"/>
      <c r="IAO562" s="471"/>
      <c r="IAP562" s="17"/>
      <c r="IAQ562" s="419"/>
      <c r="IAR562" s="419"/>
      <c r="IAS562" s="17"/>
      <c r="IAT562" s="17"/>
      <c r="IAU562" s="913"/>
      <c r="IAV562" s="17"/>
      <c r="IAW562" s="17"/>
      <c r="IAX562" s="219"/>
      <c r="IAY562" s="310"/>
      <c r="IAZ562" s="304"/>
      <c r="IBA562" s="408"/>
      <c r="IBB562" s="472"/>
      <c r="IBC562" s="906"/>
      <c r="IBD562" s="31"/>
      <c r="IBE562" s="419"/>
      <c r="IBF562" s="419"/>
      <c r="IBG562" s="471"/>
      <c r="IBH562" s="17"/>
      <c r="IBI562" s="419"/>
      <c r="IBJ562" s="419"/>
      <c r="IBK562" s="17"/>
      <c r="IBL562" s="17"/>
      <c r="IBM562" s="913"/>
      <c r="IBN562" s="17"/>
      <c r="IBO562" s="17"/>
      <c r="IBP562" s="219"/>
      <c r="IBQ562" s="310"/>
      <c r="IBR562" s="304"/>
      <c r="IBS562" s="408"/>
      <c r="IBT562" s="472"/>
      <c r="IBU562" s="906"/>
      <c r="IBV562" s="31"/>
      <c r="IBW562" s="419"/>
      <c r="IBX562" s="419"/>
      <c r="IBY562" s="471"/>
      <c r="IBZ562" s="17"/>
      <c r="ICA562" s="419"/>
      <c r="ICB562" s="419"/>
      <c r="ICC562" s="17"/>
      <c r="ICD562" s="17"/>
      <c r="ICE562" s="913"/>
      <c r="ICF562" s="17"/>
      <c r="ICG562" s="17"/>
      <c r="ICH562" s="219"/>
      <c r="ICI562" s="310"/>
      <c r="ICJ562" s="304"/>
      <c r="ICK562" s="408"/>
      <c r="ICL562" s="472"/>
      <c r="ICM562" s="906"/>
      <c r="ICN562" s="31"/>
      <c r="ICO562" s="419"/>
      <c r="ICP562" s="419"/>
      <c r="ICQ562" s="471"/>
      <c r="ICR562" s="17"/>
      <c r="ICS562" s="419"/>
      <c r="ICT562" s="419"/>
      <c r="ICU562" s="17"/>
      <c r="ICV562" s="17"/>
      <c r="ICW562" s="913"/>
      <c r="ICX562" s="17"/>
      <c r="ICY562" s="17"/>
      <c r="ICZ562" s="219"/>
      <c r="IDA562" s="310"/>
      <c r="IDB562" s="304"/>
      <c r="IDC562" s="408"/>
      <c r="IDD562" s="472"/>
      <c r="IDE562" s="906"/>
      <c r="IDF562" s="31"/>
      <c r="IDG562" s="419"/>
      <c r="IDH562" s="419"/>
      <c r="IDI562" s="471"/>
      <c r="IDJ562" s="17"/>
      <c r="IDK562" s="419"/>
      <c r="IDL562" s="419"/>
      <c r="IDM562" s="17"/>
      <c r="IDN562" s="17"/>
      <c r="IDO562" s="913"/>
      <c r="IDP562" s="17"/>
      <c r="IDQ562" s="17"/>
      <c r="IDR562" s="219"/>
      <c r="IDS562" s="310"/>
      <c r="IDT562" s="304"/>
      <c r="IDU562" s="408"/>
      <c r="IDV562" s="472"/>
      <c r="IDW562" s="906"/>
      <c r="IDX562" s="31"/>
      <c r="IDY562" s="419"/>
      <c r="IDZ562" s="419"/>
      <c r="IEA562" s="471"/>
      <c r="IEB562" s="17"/>
      <c r="IEC562" s="419"/>
      <c r="IED562" s="419"/>
      <c r="IEE562" s="17"/>
      <c r="IEF562" s="17"/>
      <c r="IEG562" s="913"/>
      <c r="IEH562" s="17"/>
      <c r="IEI562" s="17"/>
      <c r="IEJ562" s="219"/>
      <c r="IEK562" s="310"/>
      <c r="IEL562" s="304"/>
      <c r="IEM562" s="408"/>
      <c r="IEN562" s="472"/>
      <c r="IEO562" s="906"/>
      <c r="IEP562" s="31"/>
      <c r="IEQ562" s="419"/>
      <c r="IER562" s="419"/>
      <c r="IES562" s="471"/>
      <c r="IET562" s="17"/>
      <c r="IEU562" s="419"/>
      <c r="IEV562" s="419"/>
      <c r="IEW562" s="17"/>
      <c r="IEX562" s="17"/>
      <c r="IEY562" s="913"/>
      <c r="IEZ562" s="17"/>
      <c r="IFA562" s="17"/>
      <c r="IFB562" s="219"/>
      <c r="IFC562" s="310"/>
      <c r="IFD562" s="304"/>
      <c r="IFE562" s="408"/>
      <c r="IFF562" s="472"/>
      <c r="IFG562" s="906"/>
      <c r="IFH562" s="31"/>
      <c r="IFI562" s="419"/>
      <c r="IFJ562" s="419"/>
      <c r="IFK562" s="471"/>
      <c r="IFL562" s="17"/>
      <c r="IFM562" s="419"/>
      <c r="IFN562" s="419"/>
      <c r="IFO562" s="17"/>
      <c r="IFP562" s="17"/>
      <c r="IFQ562" s="913"/>
      <c r="IFR562" s="17"/>
      <c r="IFS562" s="17"/>
      <c r="IFT562" s="219"/>
      <c r="IFU562" s="310"/>
      <c r="IFV562" s="304"/>
      <c r="IFW562" s="408"/>
      <c r="IFX562" s="472"/>
      <c r="IFY562" s="906"/>
      <c r="IFZ562" s="31"/>
      <c r="IGA562" s="419"/>
      <c r="IGB562" s="419"/>
      <c r="IGC562" s="471"/>
      <c r="IGD562" s="17"/>
      <c r="IGE562" s="419"/>
      <c r="IGF562" s="419"/>
      <c r="IGG562" s="17"/>
      <c r="IGH562" s="17"/>
      <c r="IGI562" s="913"/>
      <c r="IGJ562" s="17"/>
      <c r="IGK562" s="17"/>
      <c r="IGL562" s="219"/>
      <c r="IGM562" s="310"/>
      <c r="IGN562" s="304"/>
      <c r="IGO562" s="408"/>
      <c r="IGP562" s="472"/>
      <c r="IGQ562" s="906"/>
      <c r="IGR562" s="31"/>
      <c r="IGS562" s="419"/>
      <c r="IGT562" s="419"/>
      <c r="IGU562" s="471"/>
      <c r="IGV562" s="17"/>
      <c r="IGW562" s="419"/>
      <c r="IGX562" s="419"/>
      <c r="IGY562" s="17"/>
      <c r="IGZ562" s="17"/>
      <c r="IHA562" s="913"/>
      <c r="IHB562" s="17"/>
      <c r="IHC562" s="17"/>
      <c r="IHD562" s="219"/>
      <c r="IHE562" s="310"/>
      <c r="IHF562" s="304"/>
      <c r="IHG562" s="408"/>
      <c r="IHH562" s="472"/>
      <c r="IHI562" s="906"/>
      <c r="IHJ562" s="31"/>
      <c r="IHK562" s="419"/>
      <c r="IHL562" s="419"/>
      <c r="IHM562" s="471"/>
      <c r="IHN562" s="17"/>
      <c r="IHO562" s="419"/>
      <c r="IHP562" s="419"/>
      <c r="IHQ562" s="17"/>
      <c r="IHR562" s="17"/>
      <c r="IHS562" s="913"/>
      <c r="IHT562" s="17"/>
      <c r="IHU562" s="17"/>
      <c r="IHV562" s="219"/>
      <c r="IHW562" s="310"/>
      <c r="IHX562" s="304"/>
      <c r="IHY562" s="408"/>
      <c r="IHZ562" s="472"/>
      <c r="IIA562" s="906"/>
      <c r="IIB562" s="31"/>
      <c r="IIC562" s="419"/>
      <c r="IID562" s="419"/>
      <c r="IIE562" s="471"/>
      <c r="IIF562" s="17"/>
      <c r="IIG562" s="419"/>
      <c r="IIH562" s="419"/>
      <c r="III562" s="17"/>
      <c r="IIJ562" s="17"/>
      <c r="IIK562" s="913"/>
      <c r="IIL562" s="17"/>
      <c r="IIM562" s="17"/>
      <c r="IIN562" s="219"/>
      <c r="IIO562" s="310"/>
      <c r="IIP562" s="304"/>
      <c r="IIQ562" s="408"/>
      <c r="IIR562" s="472"/>
      <c r="IIS562" s="906"/>
      <c r="IIT562" s="31"/>
      <c r="IIU562" s="419"/>
      <c r="IIV562" s="419"/>
      <c r="IIW562" s="471"/>
      <c r="IIX562" s="17"/>
      <c r="IIY562" s="419"/>
      <c r="IIZ562" s="419"/>
      <c r="IJA562" s="17"/>
      <c r="IJB562" s="17"/>
      <c r="IJC562" s="913"/>
      <c r="IJD562" s="17"/>
      <c r="IJE562" s="17"/>
      <c r="IJF562" s="219"/>
      <c r="IJG562" s="310"/>
      <c r="IJH562" s="304"/>
      <c r="IJI562" s="408"/>
      <c r="IJJ562" s="472"/>
      <c r="IJK562" s="906"/>
      <c r="IJL562" s="31"/>
      <c r="IJM562" s="419"/>
      <c r="IJN562" s="419"/>
      <c r="IJO562" s="471"/>
      <c r="IJP562" s="17"/>
      <c r="IJQ562" s="419"/>
      <c r="IJR562" s="419"/>
      <c r="IJS562" s="17"/>
      <c r="IJT562" s="17"/>
      <c r="IJU562" s="913"/>
      <c r="IJV562" s="17"/>
      <c r="IJW562" s="17"/>
      <c r="IJX562" s="219"/>
      <c r="IJY562" s="310"/>
      <c r="IJZ562" s="304"/>
      <c r="IKA562" s="408"/>
      <c r="IKB562" s="472"/>
      <c r="IKC562" s="906"/>
      <c r="IKD562" s="31"/>
      <c r="IKE562" s="419"/>
      <c r="IKF562" s="419"/>
      <c r="IKG562" s="471"/>
      <c r="IKH562" s="17"/>
      <c r="IKI562" s="419"/>
      <c r="IKJ562" s="419"/>
      <c r="IKK562" s="17"/>
      <c r="IKL562" s="17"/>
      <c r="IKM562" s="913"/>
      <c r="IKN562" s="17"/>
      <c r="IKO562" s="17"/>
      <c r="IKP562" s="219"/>
      <c r="IKQ562" s="310"/>
      <c r="IKR562" s="304"/>
      <c r="IKS562" s="408"/>
      <c r="IKT562" s="472"/>
      <c r="IKU562" s="906"/>
      <c r="IKV562" s="31"/>
      <c r="IKW562" s="419"/>
      <c r="IKX562" s="419"/>
      <c r="IKY562" s="471"/>
      <c r="IKZ562" s="17"/>
      <c r="ILA562" s="419"/>
      <c r="ILB562" s="419"/>
      <c r="ILC562" s="17"/>
      <c r="ILD562" s="17"/>
      <c r="ILE562" s="913"/>
      <c r="ILF562" s="17"/>
      <c r="ILG562" s="17"/>
      <c r="ILH562" s="219"/>
      <c r="ILI562" s="310"/>
      <c r="ILJ562" s="304"/>
      <c r="ILK562" s="408"/>
      <c r="ILL562" s="472"/>
      <c r="ILM562" s="906"/>
      <c r="ILN562" s="31"/>
      <c r="ILO562" s="419"/>
      <c r="ILP562" s="419"/>
      <c r="ILQ562" s="471"/>
      <c r="ILR562" s="17"/>
      <c r="ILS562" s="419"/>
      <c r="ILT562" s="419"/>
      <c r="ILU562" s="17"/>
      <c r="ILV562" s="17"/>
      <c r="ILW562" s="913"/>
      <c r="ILX562" s="17"/>
      <c r="ILY562" s="17"/>
      <c r="ILZ562" s="219"/>
      <c r="IMA562" s="310"/>
      <c r="IMB562" s="304"/>
      <c r="IMC562" s="408"/>
      <c r="IMD562" s="472"/>
      <c r="IME562" s="906"/>
      <c r="IMF562" s="31"/>
      <c r="IMG562" s="419"/>
      <c r="IMH562" s="419"/>
      <c r="IMI562" s="471"/>
      <c r="IMJ562" s="17"/>
      <c r="IMK562" s="419"/>
      <c r="IML562" s="419"/>
      <c r="IMM562" s="17"/>
      <c r="IMN562" s="17"/>
      <c r="IMO562" s="913"/>
      <c r="IMP562" s="17"/>
      <c r="IMQ562" s="17"/>
      <c r="IMR562" s="219"/>
      <c r="IMS562" s="310"/>
      <c r="IMT562" s="304"/>
      <c r="IMU562" s="408"/>
      <c r="IMV562" s="472"/>
      <c r="IMW562" s="906"/>
      <c r="IMX562" s="31"/>
      <c r="IMY562" s="419"/>
      <c r="IMZ562" s="419"/>
      <c r="INA562" s="471"/>
      <c r="INB562" s="17"/>
      <c r="INC562" s="419"/>
      <c r="IND562" s="419"/>
      <c r="INE562" s="17"/>
      <c r="INF562" s="17"/>
      <c r="ING562" s="913"/>
      <c r="INH562" s="17"/>
      <c r="INI562" s="17"/>
      <c r="INJ562" s="219"/>
      <c r="INK562" s="310"/>
      <c r="INL562" s="304"/>
      <c r="INM562" s="408"/>
      <c r="INN562" s="472"/>
      <c r="INO562" s="906"/>
      <c r="INP562" s="31"/>
      <c r="INQ562" s="419"/>
      <c r="INR562" s="419"/>
      <c r="INS562" s="471"/>
      <c r="INT562" s="17"/>
      <c r="INU562" s="419"/>
      <c r="INV562" s="419"/>
      <c r="INW562" s="17"/>
      <c r="INX562" s="17"/>
      <c r="INY562" s="913"/>
      <c r="INZ562" s="17"/>
      <c r="IOA562" s="17"/>
      <c r="IOB562" s="219"/>
      <c r="IOC562" s="310"/>
      <c r="IOD562" s="304"/>
      <c r="IOE562" s="408"/>
      <c r="IOF562" s="472"/>
      <c r="IOG562" s="906"/>
      <c r="IOH562" s="31"/>
      <c r="IOI562" s="419"/>
      <c r="IOJ562" s="419"/>
      <c r="IOK562" s="471"/>
      <c r="IOL562" s="17"/>
      <c r="IOM562" s="419"/>
      <c r="ION562" s="419"/>
      <c r="IOO562" s="17"/>
      <c r="IOP562" s="17"/>
      <c r="IOQ562" s="913"/>
      <c r="IOR562" s="17"/>
      <c r="IOS562" s="17"/>
      <c r="IOT562" s="219"/>
      <c r="IOU562" s="310"/>
      <c r="IOV562" s="304"/>
      <c r="IOW562" s="408"/>
      <c r="IOX562" s="472"/>
      <c r="IOY562" s="906"/>
      <c r="IOZ562" s="31"/>
      <c r="IPA562" s="419"/>
      <c r="IPB562" s="419"/>
      <c r="IPC562" s="471"/>
      <c r="IPD562" s="17"/>
      <c r="IPE562" s="419"/>
      <c r="IPF562" s="419"/>
      <c r="IPG562" s="17"/>
      <c r="IPH562" s="17"/>
      <c r="IPI562" s="913"/>
      <c r="IPJ562" s="17"/>
      <c r="IPK562" s="17"/>
      <c r="IPL562" s="219"/>
      <c r="IPM562" s="310"/>
      <c r="IPN562" s="304"/>
      <c r="IPO562" s="408"/>
      <c r="IPP562" s="472"/>
      <c r="IPQ562" s="906"/>
      <c r="IPR562" s="31"/>
      <c r="IPS562" s="419"/>
      <c r="IPT562" s="419"/>
      <c r="IPU562" s="471"/>
      <c r="IPV562" s="17"/>
      <c r="IPW562" s="419"/>
      <c r="IPX562" s="419"/>
      <c r="IPY562" s="17"/>
      <c r="IPZ562" s="17"/>
      <c r="IQA562" s="913"/>
      <c r="IQB562" s="17"/>
      <c r="IQC562" s="17"/>
      <c r="IQD562" s="219"/>
      <c r="IQE562" s="310"/>
      <c r="IQF562" s="304"/>
      <c r="IQG562" s="408"/>
      <c r="IQH562" s="472"/>
      <c r="IQI562" s="906"/>
      <c r="IQJ562" s="31"/>
      <c r="IQK562" s="419"/>
      <c r="IQL562" s="419"/>
      <c r="IQM562" s="471"/>
      <c r="IQN562" s="17"/>
      <c r="IQO562" s="419"/>
      <c r="IQP562" s="419"/>
      <c r="IQQ562" s="17"/>
      <c r="IQR562" s="17"/>
      <c r="IQS562" s="913"/>
      <c r="IQT562" s="17"/>
      <c r="IQU562" s="17"/>
      <c r="IQV562" s="219"/>
      <c r="IQW562" s="310"/>
      <c r="IQX562" s="304"/>
      <c r="IQY562" s="408"/>
      <c r="IQZ562" s="472"/>
      <c r="IRA562" s="906"/>
      <c r="IRB562" s="31"/>
      <c r="IRC562" s="419"/>
      <c r="IRD562" s="419"/>
      <c r="IRE562" s="471"/>
      <c r="IRF562" s="17"/>
      <c r="IRG562" s="419"/>
      <c r="IRH562" s="419"/>
      <c r="IRI562" s="17"/>
      <c r="IRJ562" s="17"/>
      <c r="IRK562" s="913"/>
      <c r="IRL562" s="17"/>
      <c r="IRM562" s="17"/>
      <c r="IRN562" s="219"/>
      <c r="IRO562" s="310"/>
      <c r="IRP562" s="304"/>
      <c r="IRQ562" s="408"/>
      <c r="IRR562" s="472"/>
      <c r="IRS562" s="906"/>
      <c r="IRT562" s="31"/>
      <c r="IRU562" s="419"/>
      <c r="IRV562" s="419"/>
      <c r="IRW562" s="471"/>
      <c r="IRX562" s="17"/>
      <c r="IRY562" s="419"/>
      <c r="IRZ562" s="419"/>
      <c r="ISA562" s="17"/>
      <c r="ISB562" s="17"/>
      <c r="ISC562" s="913"/>
      <c r="ISD562" s="17"/>
      <c r="ISE562" s="17"/>
      <c r="ISF562" s="219"/>
      <c r="ISG562" s="310"/>
      <c r="ISH562" s="304"/>
      <c r="ISI562" s="408"/>
      <c r="ISJ562" s="472"/>
      <c r="ISK562" s="906"/>
      <c r="ISL562" s="31"/>
      <c r="ISM562" s="419"/>
      <c r="ISN562" s="419"/>
      <c r="ISO562" s="471"/>
      <c r="ISP562" s="17"/>
      <c r="ISQ562" s="419"/>
      <c r="ISR562" s="419"/>
      <c r="ISS562" s="17"/>
      <c r="IST562" s="17"/>
      <c r="ISU562" s="913"/>
      <c r="ISV562" s="17"/>
      <c r="ISW562" s="17"/>
      <c r="ISX562" s="219"/>
      <c r="ISY562" s="310"/>
      <c r="ISZ562" s="304"/>
      <c r="ITA562" s="408"/>
      <c r="ITB562" s="472"/>
      <c r="ITC562" s="906"/>
      <c r="ITD562" s="31"/>
      <c r="ITE562" s="419"/>
      <c r="ITF562" s="419"/>
      <c r="ITG562" s="471"/>
      <c r="ITH562" s="17"/>
      <c r="ITI562" s="419"/>
      <c r="ITJ562" s="419"/>
      <c r="ITK562" s="17"/>
      <c r="ITL562" s="17"/>
      <c r="ITM562" s="913"/>
      <c r="ITN562" s="17"/>
      <c r="ITO562" s="17"/>
      <c r="ITP562" s="219"/>
      <c r="ITQ562" s="310"/>
      <c r="ITR562" s="304"/>
      <c r="ITS562" s="408"/>
      <c r="ITT562" s="472"/>
      <c r="ITU562" s="906"/>
      <c r="ITV562" s="31"/>
      <c r="ITW562" s="419"/>
      <c r="ITX562" s="419"/>
      <c r="ITY562" s="471"/>
      <c r="ITZ562" s="17"/>
      <c r="IUA562" s="419"/>
      <c r="IUB562" s="419"/>
      <c r="IUC562" s="17"/>
      <c r="IUD562" s="17"/>
      <c r="IUE562" s="913"/>
      <c r="IUF562" s="17"/>
      <c r="IUG562" s="17"/>
      <c r="IUH562" s="219"/>
      <c r="IUI562" s="310"/>
      <c r="IUJ562" s="304"/>
      <c r="IUK562" s="408"/>
      <c r="IUL562" s="472"/>
      <c r="IUM562" s="906"/>
      <c r="IUN562" s="31"/>
      <c r="IUO562" s="419"/>
      <c r="IUP562" s="419"/>
      <c r="IUQ562" s="471"/>
      <c r="IUR562" s="17"/>
      <c r="IUS562" s="419"/>
      <c r="IUT562" s="419"/>
      <c r="IUU562" s="17"/>
      <c r="IUV562" s="17"/>
      <c r="IUW562" s="913"/>
      <c r="IUX562" s="17"/>
      <c r="IUY562" s="17"/>
      <c r="IUZ562" s="219"/>
      <c r="IVA562" s="310"/>
      <c r="IVB562" s="304"/>
      <c r="IVC562" s="408"/>
      <c r="IVD562" s="472"/>
      <c r="IVE562" s="906"/>
      <c r="IVF562" s="31"/>
      <c r="IVG562" s="419"/>
      <c r="IVH562" s="419"/>
      <c r="IVI562" s="471"/>
      <c r="IVJ562" s="17"/>
      <c r="IVK562" s="419"/>
      <c r="IVL562" s="419"/>
      <c r="IVM562" s="17"/>
      <c r="IVN562" s="17"/>
      <c r="IVO562" s="913"/>
      <c r="IVP562" s="17"/>
      <c r="IVQ562" s="17"/>
      <c r="IVR562" s="219"/>
      <c r="IVS562" s="310"/>
      <c r="IVT562" s="304"/>
      <c r="IVU562" s="408"/>
      <c r="IVV562" s="472"/>
      <c r="IVW562" s="906"/>
      <c r="IVX562" s="31"/>
      <c r="IVY562" s="419"/>
      <c r="IVZ562" s="419"/>
      <c r="IWA562" s="471"/>
      <c r="IWB562" s="17"/>
      <c r="IWC562" s="419"/>
      <c r="IWD562" s="419"/>
      <c r="IWE562" s="17"/>
      <c r="IWF562" s="17"/>
      <c r="IWG562" s="913"/>
      <c r="IWH562" s="17"/>
      <c r="IWI562" s="17"/>
      <c r="IWJ562" s="219"/>
      <c r="IWK562" s="310"/>
      <c r="IWL562" s="304"/>
      <c r="IWM562" s="408"/>
      <c r="IWN562" s="472"/>
      <c r="IWO562" s="906"/>
      <c r="IWP562" s="31"/>
      <c r="IWQ562" s="419"/>
      <c r="IWR562" s="419"/>
      <c r="IWS562" s="471"/>
      <c r="IWT562" s="17"/>
      <c r="IWU562" s="419"/>
      <c r="IWV562" s="419"/>
      <c r="IWW562" s="17"/>
      <c r="IWX562" s="17"/>
      <c r="IWY562" s="913"/>
      <c r="IWZ562" s="17"/>
      <c r="IXA562" s="17"/>
      <c r="IXB562" s="219"/>
      <c r="IXC562" s="310"/>
      <c r="IXD562" s="304"/>
      <c r="IXE562" s="408"/>
      <c r="IXF562" s="472"/>
      <c r="IXG562" s="906"/>
      <c r="IXH562" s="31"/>
      <c r="IXI562" s="419"/>
      <c r="IXJ562" s="419"/>
      <c r="IXK562" s="471"/>
      <c r="IXL562" s="17"/>
      <c r="IXM562" s="419"/>
      <c r="IXN562" s="419"/>
      <c r="IXO562" s="17"/>
      <c r="IXP562" s="17"/>
      <c r="IXQ562" s="913"/>
      <c r="IXR562" s="17"/>
      <c r="IXS562" s="17"/>
      <c r="IXT562" s="219"/>
      <c r="IXU562" s="310"/>
      <c r="IXV562" s="304"/>
      <c r="IXW562" s="408"/>
      <c r="IXX562" s="472"/>
      <c r="IXY562" s="906"/>
      <c r="IXZ562" s="31"/>
      <c r="IYA562" s="419"/>
      <c r="IYB562" s="419"/>
      <c r="IYC562" s="471"/>
      <c r="IYD562" s="17"/>
      <c r="IYE562" s="419"/>
      <c r="IYF562" s="419"/>
      <c r="IYG562" s="17"/>
      <c r="IYH562" s="17"/>
      <c r="IYI562" s="913"/>
      <c r="IYJ562" s="17"/>
      <c r="IYK562" s="17"/>
      <c r="IYL562" s="219"/>
      <c r="IYM562" s="310"/>
      <c r="IYN562" s="304"/>
      <c r="IYO562" s="408"/>
      <c r="IYP562" s="472"/>
      <c r="IYQ562" s="906"/>
      <c r="IYR562" s="31"/>
      <c r="IYS562" s="419"/>
      <c r="IYT562" s="419"/>
      <c r="IYU562" s="471"/>
      <c r="IYV562" s="17"/>
      <c r="IYW562" s="419"/>
      <c r="IYX562" s="419"/>
      <c r="IYY562" s="17"/>
      <c r="IYZ562" s="17"/>
      <c r="IZA562" s="913"/>
      <c r="IZB562" s="17"/>
      <c r="IZC562" s="17"/>
      <c r="IZD562" s="219"/>
      <c r="IZE562" s="310"/>
      <c r="IZF562" s="304"/>
      <c r="IZG562" s="408"/>
      <c r="IZH562" s="472"/>
      <c r="IZI562" s="906"/>
      <c r="IZJ562" s="31"/>
      <c r="IZK562" s="419"/>
      <c r="IZL562" s="419"/>
      <c r="IZM562" s="471"/>
      <c r="IZN562" s="17"/>
      <c r="IZO562" s="419"/>
      <c r="IZP562" s="419"/>
      <c r="IZQ562" s="17"/>
      <c r="IZR562" s="17"/>
      <c r="IZS562" s="913"/>
      <c r="IZT562" s="17"/>
      <c r="IZU562" s="17"/>
      <c r="IZV562" s="219"/>
      <c r="IZW562" s="310"/>
      <c r="IZX562" s="304"/>
      <c r="IZY562" s="408"/>
      <c r="IZZ562" s="472"/>
      <c r="JAA562" s="906"/>
      <c r="JAB562" s="31"/>
      <c r="JAC562" s="419"/>
      <c r="JAD562" s="419"/>
      <c r="JAE562" s="471"/>
      <c r="JAF562" s="17"/>
      <c r="JAG562" s="419"/>
      <c r="JAH562" s="419"/>
      <c r="JAI562" s="17"/>
      <c r="JAJ562" s="17"/>
      <c r="JAK562" s="913"/>
      <c r="JAL562" s="17"/>
      <c r="JAM562" s="17"/>
      <c r="JAN562" s="219"/>
      <c r="JAO562" s="310"/>
      <c r="JAP562" s="304"/>
      <c r="JAQ562" s="408"/>
      <c r="JAR562" s="472"/>
      <c r="JAS562" s="906"/>
      <c r="JAT562" s="31"/>
      <c r="JAU562" s="419"/>
      <c r="JAV562" s="419"/>
      <c r="JAW562" s="471"/>
      <c r="JAX562" s="17"/>
      <c r="JAY562" s="419"/>
      <c r="JAZ562" s="419"/>
      <c r="JBA562" s="17"/>
      <c r="JBB562" s="17"/>
      <c r="JBC562" s="913"/>
      <c r="JBD562" s="17"/>
      <c r="JBE562" s="17"/>
      <c r="JBF562" s="219"/>
      <c r="JBG562" s="310"/>
      <c r="JBH562" s="304"/>
      <c r="JBI562" s="408"/>
      <c r="JBJ562" s="472"/>
      <c r="JBK562" s="906"/>
      <c r="JBL562" s="31"/>
      <c r="JBM562" s="419"/>
      <c r="JBN562" s="419"/>
      <c r="JBO562" s="471"/>
      <c r="JBP562" s="17"/>
      <c r="JBQ562" s="419"/>
      <c r="JBR562" s="419"/>
      <c r="JBS562" s="17"/>
      <c r="JBT562" s="17"/>
      <c r="JBU562" s="913"/>
      <c r="JBV562" s="17"/>
      <c r="JBW562" s="17"/>
      <c r="JBX562" s="219"/>
      <c r="JBY562" s="310"/>
      <c r="JBZ562" s="304"/>
      <c r="JCA562" s="408"/>
      <c r="JCB562" s="472"/>
      <c r="JCC562" s="906"/>
      <c r="JCD562" s="31"/>
      <c r="JCE562" s="419"/>
      <c r="JCF562" s="419"/>
      <c r="JCG562" s="471"/>
      <c r="JCH562" s="17"/>
      <c r="JCI562" s="419"/>
      <c r="JCJ562" s="419"/>
      <c r="JCK562" s="17"/>
      <c r="JCL562" s="17"/>
      <c r="JCM562" s="913"/>
      <c r="JCN562" s="17"/>
      <c r="JCO562" s="17"/>
      <c r="JCP562" s="219"/>
      <c r="JCQ562" s="310"/>
      <c r="JCR562" s="304"/>
      <c r="JCS562" s="408"/>
      <c r="JCT562" s="472"/>
      <c r="JCU562" s="906"/>
      <c r="JCV562" s="31"/>
      <c r="JCW562" s="419"/>
      <c r="JCX562" s="419"/>
      <c r="JCY562" s="471"/>
      <c r="JCZ562" s="17"/>
      <c r="JDA562" s="419"/>
      <c r="JDB562" s="419"/>
      <c r="JDC562" s="17"/>
      <c r="JDD562" s="17"/>
      <c r="JDE562" s="913"/>
      <c r="JDF562" s="17"/>
      <c r="JDG562" s="17"/>
      <c r="JDH562" s="219"/>
      <c r="JDI562" s="310"/>
      <c r="JDJ562" s="304"/>
      <c r="JDK562" s="408"/>
      <c r="JDL562" s="472"/>
      <c r="JDM562" s="906"/>
      <c r="JDN562" s="31"/>
      <c r="JDO562" s="419"/>
      <c r="JDP562" s="419"/>
      <c r="JDQ562" s="471"/>
      <c r="JDR562" s="17"/>
      <c r="JDS562" s="419"/>
      <c r="JDT562" s="419"/>
      <c r="JDU562" s="17"/>
      <c r="JDV562" s="17"/>
      <c r="JDW562" s="913"/>
      <c r="JDX562" s="17"/>
      <c r="JDY562" s="17"/>
      <c r="JDZ562" s="219"/>
      <c r="JEA562" s="310"/>
      <c r="JEB562" s="304"/>
      <c r="JEC562" s="408"/>
      <c r="JED562" s="472"/>
      <c r="JEE562" s="906"/>
      <c r="JEF562" s="31"/>
      <c r="JEG562" s="419"/>
      <c r="JEH562" s="419"/>
      <c r="JEI562" s="471"/>
      <c r="JEJ562" s="17"/>
      <c r="JEK562" s="419"/>
      <c r="JEL562" s="419"/>
      <c r="JEM562" s="17"/>
      <c r="JEN562" s="17"/>
      <c r="JEO562" s="913"/>
      <c r="JEP562" s="17"/>
      <c r="JEQ562" s="17"/>
      <c r="JER562" s="219"/>
      <c r="JES562" s="310"/>
      <c r="JET562" s="304"/>
      <c r="JEU562" s="408"/>
      <c r="JEV562" s="472"/>
      <c r="JEW562" s="906"/>
      <c r="JEX562" s="31"/>
      <c r="JEY562" s="419"/>
      <c r="JEZ562" s="419"/>
      <c r="JFA562" s="471"/>
      <c r="JFB562" s="17"/>
      <c r="JFC562" s="419"/>
      <c r="JFD562" s="419"/>
      <c r="JFE562" s="17"/>
      <c r="JFF562" s="17"/>
      <c r="JFG562" s="913"/>
      <c r="JFH562" s="17"/>
      <c r="JFI562" s="17"/>
      <c r="JFJ562" s="219"/>
      <c r="JFK562" s="310"/>
      <c r="JFL562" s="304"/>
      <c r="JFM562" s="408"/>
      <c r="JFN562" s="472"/>
      <c r="JFO562" s="906"/>
      <c r="JFP562" s="31"/>
      <c r="JFQ562" s="419"/>
      <c r="JFR562" s="419"/>
      <c r="JFS562" s="471"/>
      <c r="JFT562" s="17"/>
      <c r="JFU562" s="419"/>
      <c r="JFV562" s="419"/>
      <c r="JFW562" s="17"/>
      <c r="JFX562" s="17"/>
      <c r="JFY562" s="913"/>
      <c r="JFZ562" s="17"/>
      <c r="JGA562" s="17"/>
      <c r="JGB562" s="219"/>
      <c r="JGC562" s="310"/>
      <c r="JGD562" s="304"/>
      <c r="JGE562" s="408"/>
      <c r="JGF562" s="472"/>
      <c r="JGG562" s="906"/>
      <c r="JGH562" s="31"/>
      <c r="JGI562" s="419"/>
      <c r="JGJ562" s="419"/>
      <c r="JGK562" s="471"/>
      <c r="JGL562" s="17"/>
      <c r="JGM562" s="419"/>
      <c r="JGN562" s="419"/>
      <c r="JGO562" s="17"/>
      <c r="JGP562" s="17"/>
      <c r="JGQ562" s="913"/>
      <c r="JGR562" s="17"/>
      <c r="JGS562" s="17"/>
      <c r="JGT562" s="219"/>
      <c r="JGU562" s="310"/>
      <c r="JGV562" s="304"/>
      <c r="JGW562" s="408"/>
      <c r="JGX562" s="472"/>
      <c r="JGY562" s="906"/>
      <c r="JGZ562" s="31"/>
      <c r="JHA562" s="419"/>
      <c r="JHB562" s="419"/>
      <c r="JHC562" s="471"/>
      <c r="JHD562" s="17"/>
      <c r="JHE562" s="419"/>
      <c r="JHF562" s="419"/>
      <c r="JHG562" s="17"/>
      <c r="JHH562" s="17"/>
      <c r="JHI562" s="913"/>
      <c r="JHJ562" s="17"/>
      <c r="JHK562" s="17"/>
      <c r="JHL562" s="219"/>
      <c r="JHM562" s="310"/>
      <c r="JHN562" s="304"/>
      <c r="JHO562" s="408"/>
      <c r="JHP562" s="472"/>
      <c r="JHQ562" s="906"/>
      <c r="JHR562" s="31"/>
      <c r="JHS562" s="419"/>
      <c r="JHT562" s="419"/>
      <c r="JHU562" s="471"/>
      <c r="JHV562" s="17"/>
      <c r="JHW562" s="419"/>
      <c r="JHX562" s="419"/>
      <c r="JHY562" s="17"/>
      <c r="JHZ562" s="17"/>
      <c r="JIA562" s="913"/>
      <c r="JIB562" s="17"/>
      <c r="JIC562" s="17"/>
      <c r="JID562" s="219"/>
      <c r="JIE562" s="310"/>
      <c r="JIF562" s="304"/>
      <c r="JIG562" s="408"/>
      <c r="JIH562" s="472"/>
      <c r="JII562" s="906"/>
      <c r="JIJ562" s="31"/>
      <c r="JIK562" s="419"/>
      <c r="JIL562" s="419"/>
      <c r="JIM562" s="471"/>
      <c r="JIN562" s="17"/>
      <c r="JIO562" s="419"/>
      <c r="JIP562" s="419"/>
      <c r="JIQ562" s="17"/>
      <c r="JIR562" s="17"/>
      <c r="JIS562" s="913"/>
      <c r="JIT562" s="17"/>
      <c r="JIU562" s="17"/>
      <c r="JIV562" s="219"/>
      <c r="JIW562" s="310"/>
      <c r="JIX562" s="304"/>
      <c r="JIY562" s="408"/>
      <c r="JIZ562" s="472"/>
      <c r="JJA562" s="906"/>
      <c r="JJB562" s="31"/>
      <c r="JJC562" s="419"/>
      <c r="JJD562" s="419"/>
      <c r="JJE562" s="471"/>
      <c r="JJF562" s="17"/>
      <c r="JJG562" s="419"/>
      <c r="JJH562" s="419"/>
      <c r="JJI562" s="17"/>
      <c r="JJJ562" s="17"/>
      <c r="JJK562" s="913"/>
      <c r="JJL562" s="17"/>
      <c r="JJM562" s="17"/>
      <c r="JJN562" s="219"/>
      <c r="JJO562" s="310"/>
      <c r="JJP562" s="304"/>
      <c r="JJQ562" s="408"/>
      <c r="JJR562" s="472"/>
      <c r="JJS562" s="906"/>
      <c r="JJT562" s="31"/>
      <c r="JJU562" s="419"/>
      <c r="JJV562" s="419"/>
      <c r="JJW562" s="471"/>
      <c r="JJX562" s="17"/>
      <c r="JJY562" s="419"/>
      <c r="JJZ562" s="419"/>
      <c r="JKA562" s="17"/>
      <c r="JKB562" s="17"/>
      <c r="JKC562" s="913"/>
      <c r="JKD562" s="17"/>
      <c r="JKE562" s="17"/>
      <c r="JKF562" s="219"/>
      <c r="JKG562" s="310"/>
      <c r="JKH562" s="304"/>
      <c r="JKI562" s="408"/>
      <c r="JKJ562" s="472"/>
      <c r="JKK562" s="906"/>
      <c r="JKL562" s="31"/>
      <c r="JKM562" s="419"/>
      <c r="JKN562" s="419"/>
      <c r="JKO562" s="471"/>
      <c r="JKP562" s="17"/>
      <c r="JKQ562" s="419"/>
      <c r="JKR562" s="419"/>
      <c r="JKS562" s="17"/>
      <c r="JKT562" s="17"/>
      <c r="JKU562" s="913"/>
      <c r="JKV562" s="17"/>
      <c r="JKW562" s="17"/>
      <c r="JKX562" s="219"/>
      <c r="JKY562" s="310"/>
      <c r="JKZ562" s="304"/>
      <c r="JLA562" s="408"/>
      <c r="JLB562" s="472"/>
      <c r="JLC562" s="906"/>
      <c r="JLD562" s="31"/>
      <c r="JLE562" s="419"/>
      <c r="JLF562" s="419"/>
      <c r="JLG562" s="471"/>
      <c r="JLH562" s="17"/>
      <c r="JLI562" s="419"/>
      <c r="JLJ562" s="419"/>
      <c r="JLK562" s="17"/>
      <c r="JLL562" s="17"/>
      <c r="JLM562" s="913"/>
      <c r="JLN562" s="17"/>
      <c r="JLO562" s="17"/>
      <c r="JLP562" s="219"/>
      <c r="JLQ562" s="310"/>
      <c r="JLR562" s="304"/>
      <c r="JLS562" s="408"/>
      <c r="JLT562" s="472"/>
      <c r="JLU562" s="906"/>
      <c r="JLV562" s="31"/>
      <c r="JLW562" s="419"/>
      <c r="JLX562" s="419"/>
      <c r="JLY562" s="471"/>
      <c r="JLZ562" s="17"/>
      <c r="JMA562" s="419"/>
      <c r="JMB562" s="419"/>
      <c r="JMC562" s="17"/>
      <c r="JMD562" s="17"/>
      <c r="JME562" s="913"/>
      <c r="JMF562" s="17"/>
      <c r="JMG562" s="17"/>
      <c r="JMH562" s="219"/>
      <c r="JMI562" s="310"/>
      <c r="JMJ562" s="304"/>
      <c r="JMK562" s="408"/>
      <c r="JML562" s="472"/>
      <c r="JMM562" s="906"/>
      <c r="JMN562" s="31"/>
      <c r="JMO562" s="419"/>
      <c r="JMP562" s="419"/>
      <c r="JMQ562" s="471"/>
      <c r="JMR562" s="17"/>
      <c r="JMS562" s="419"/>
      <c r="JMT562" s="419"/>
      <c r="JMU562" s="17"/>
      <c r="JMV562" s="17"/>
      <c r="JMW562" s="913"/>
      <c r="JMX562" s="17"/>
      <c r="JMY562" s="17"/>
      <c r="JMZ562" s="219"/>
      <c r="JNA562" s="310"/>
      <c r="JNB562" s="304"/>
      <c r="JNC562" s="408"/>
      <c r="JND562" s="472"/>
      <c r="JNE562" s="906"/>
      <c r="JNF562" s="31"/>
      <c r="JNG562" s="419"/>
      <c r="JNH562" s="419"/>
      <c r="JNI562" s="471"/>
      <c r="JNJ562" s="17"/>
      <c r="JNK562" s="419"/>
      <c r="JNL562" s="419"/>
      <c r="JNM562" s="17"/>
      <c r="JNN562" s="17"/>
      <c r="JNO562" s="913"/>
      <c r="JNP562" s="17"/>
      <c r="JNQ562" s="17"/>
      <c r="JNR562" s="219"/>
      <c r="JNS562" s="310"/>
      <c r="JNT562" s="304"/>
      <c r="JNU562" s="408"/>
      <c r="JNV562" s="472"/>
      <c r="JNW562" s="906"/>
      <c r="JNX562" s="31"/>
      <c r="JNY562" s="419"/>
      <c r="JNZ562" s="419"/>
      <c r="JOA562" s="471"/>
      <c r="JOB562" s="17"/>
      <c r="JOC562" s="419"/>
      <c r="JOD562" s="419"/>
      <c r="JOE562" s="17"/>
      <c r="JOF562" s="17"/>
      <c r="JOG562" s="913"/>
      <c r="JOH562" s="17"/>
      <c r="JOI562" s="17"/>
      <c r="JOJ562" s="219"/>
      <c r="JOK562" s="310"/>
      <c r="JOL562" s="304"/>
      <c r="JOM562" s="408"/>
      <c r="JON562" s="472"/>
      <c r="JOO562" s="906"/>
      <c r="JOP562" s="31"/>
      <c r="JOQ562" s="419"/>
      <c r="JOR562" s="419"/>
      <c r="JOS562" s="471"/>
      <c r="JOT562" s="17"/>
      <c r="JOU562" s="419"/>
      <c r="JOV562" s="419"/>
      <c r="JOW562" s="17"/>
      <c r="JOX562" s="17"/>
      <c r="JOY562" s="913"/>
      <c r="JOZ562" s="17"/>
      <c r="JPA562" s="17"/>
      <c r="JPB562" s="219"/>
      <c r="JPC562" s="310"/>
      <c r="JPD562" s="304"/>
      <c r="JPE562" s="408"/>
      <c r="JPF562" s="472"/>
      <c r="JPG562" s="906"/>
      <c r="JPH562" s="31"/>
      <c r="JPI562" s="419"/>
      <c r="JPJ562" s="419"/>
      <c r="JPK562" s="471"/>
      <c r="JPL562" s="17"/>
      <c r="JPM562" s="419"/>
      <c r="JPN562" s="419"/>
      <c r="JPO562" s="17"/>
      <c r="JPP562" s="17"/>
      <c r="JPQ562" s="913"/>
      <c r="JPR562" s="17"/>
      <c r="JPS562" s="17"/>
      <c r="JPT562" s="219"/>
      <c r="JPU562" s="310"/>
      <c r="JPV562" s="304"/>
      <c r="JPW562" s="408"/>
      <c r="JPX562" s="472"/>
      <c r="JPY562" s="906"/>
      <c r="JPZ562" s="31"/>
      <c r="JQA562" s="419"/>
      <c r="JQB562" s="419"/>
      <c r="JQC562" s="471"/>
      <c r="JQD562" s="17"/>
      <c r="JQE562" s="419"/>
      <c r="JQF562" s="419"/>
      <c r="JQG562" s="17"/>
      <c r="JQH562" s="17"/>
      <c r="JQI562" s="913"/>
      <c r="JQJ562" s="17"/>
      <c r="JQK562" s="17"/>
      <c r="JQL562" s="219"/>
      <c r="JQM562" s="310"/>
      <c r="JQN562" s="304"/>
      <c r="JQO562" s="408"/>
      <c r="JQP562" s="472"/>
      <c r="JQQ562" s="906"/>
      <c r="JQR562" s="31"/>
      <c r="JQS562" s="419"/>
      <c r="JQT562" s="419"/>
      <c r="JQU562" s="471"/>
      <c r="JQV562" s="17"/>
      <c r="JQW562" s="419"/>
      <c r="JQX562" s="419"/>
      <c r="JQY562" s="17"/>
      <c r="JQZ562" s="17"/>
      <c r="JRA562" s="913"/>
      <c r="JRB562" s="17"/>
      <c r="JRC562" s="17"/>
      <c r="JRD562" s="219"/>
      <c r="JRE562" s="310"/>
      <c r="JRF562" s="304"/>
      <c r="JRG562" s="408"/>
      <c r="JRH562" s="472"/>
      <c r="JRI562" s="906"/>
      <c r="JRJ562" s="31"/>
      <c r="JRK562" s="419"/>
      <c r="JRL562" s="419"/>
      <c r="JRM562" s="471"/>
      <c r="JRN562" s="17"/>
      <c r="JRO562" s="419"/>
      <c r="JRP562" s="419"/>
      <c r="JRQ562" s="17"/>
      <c r="JRR562" s="17"/>
      <c r="JRS562" s="913"/>
      <c r="JRT562" s="17"/>
      <c r="JRU562" s="17"/>
      <c r="JRV562" s="219"/>
      <c r="JRW562" s="310"/>
      <c r="JRX562" s="304"/>
      <c r="JRY562" s="408"/>
      <c r="JRZ562" s="472"/>
      <c r="JSA562" s="906"/>
      <c r="JSB562" s="31"/>
      <c r="JSC562" s="419"/>
      <c r="JSD562" s="419"/>
      <c r="JSE562" s="471"/>
      <c r="JSF562" s="17"/>
      <c r="JSG562" s="419"/>
      <c r="JSH562" s="419"/>
      <c r="JSI562" s="17"/>
      <c r="JSJ562" s="17"/>
      <c r="JSK562" s="913"/>
      <c r="JSL562" s="17"/>
      <c r="JSM562" s="17"/>
      <c r="JSN562" s="219"/>
      <c r="JSO562" s="310"/>
      <c r="JSP562" s="304"/>
      <c r="JSQ562" s="408"/>
      <c r="JSR562" s="472"/>
      <c r="JSS562" s="906"/>
      <c r="JST562" s="31"/>
      <c r="JSU562" s="419"/>
      <c r="JSV562" s="419"/>
      <c r="JSW562" s="471"/>
      <c r="JSX562" s="17"/>
      <c r="JSY562" s="419"/>
      <c r="JSZ562" s="419"/>
      <c r="JTA562" s="17"/>
      <c r="JTB562" s="17"/>
      <c r="JTC562" s="913"/>
      <c r="JTD562" s="17"/>
      <c r="JTE562" s="17"/>
      <c r="JTF562" s="219"/>
      <c r="JTG562" s="310"/>
      <c r="JTH562" s="304"/>
      <c r="JTI562" s="408"/>
      <c r="JTJ562" s="472"/>
      <c r="JTK562" s="906"/>
      <c r="JTL562" s="31"/>
      <c r="JTM562" s="419"/>
      <c r="JTN562" s="419"/>
      <c r="JTO562" s="471"/>
      <c r="JTP562" s="17"/>
      <c r="JTQ562" s="419"/>
      <c r="JTR562" s="419"/>
      <c r="JTS562" s="17"/>
      <c r="JTT562" s="17"/>
      <c r="JTU562" s="913"/>
      <c r="JTV562" s="17"/>
      <c r="JTW562" s="17"/>
      <c r="JTX562" s="219"/>
      <c r="JTY562" s="310"/>
      <c r="JTZ562" s="304"/>
      <c r="JUA562" s="408"/>
      <c r="JUB562" s="472"/>
      <c r="JUC562" s="906"/>
      <c r="JUD562" s="31"/>
      <c r="JUE562" s="419"/>
      <c r="JUF562" s="419"/>
      <c r="JUG562" s="471"/>
      <c r="JUH562" s="17"/>
      <c r="JUI562" s="419"/>
      <c r="JUJ562" s="419"/>
      <c r="JUK562" s="17"/>
      <c r="JUL562" s="17"/>
      <c r="JUM562" s="913"/>
      <c r="JUN562" s="17"/>
      <c r="JUO562" s="17"/>
      <c r="JUP562" s="219"/>
      <c r="JUQ562" s="310"/>
      <c r="JUR562" s="304"/>
      <c r="JUS562" s="408"/>
      <c r="JUT562" s="472"/>
      <c r="JUU562" s="906"/>
      <c r="JUV562" s="31"/>
      <c r="JUW562" s="419"/>
      <c r="JUX562" s="419"/>
      <c r="JUY562" s="471"/>
      <c r="JUZ562" s="17"/>
      <c r="JVA562" s="419"/>
      <c r="JVB562" s="419"/>
      <c r="JVC562" s="17"/>
      <c r="JVD562" s="17"/>
      <c r="JVE562" s="913"/>
      <c r="JVF562" s="17"/>
      <c r="JVG562" s="17"/>
      <c r="JVH562" s="219"/>
      <c r="JVI562" s="310"/>
      <c r="JVJ562" s="304"/>
      <c r="JVK562" s="408"/>
      <c r="JVL562" s="472"/>
      <c r="JVM562" s="906"/>
      <c r="JVN562" s="31"/>
      <c r="JVO562" s="419"/>
      <c r="JVP562" s="419"/>
      <c r="JVQ562" s="471"/>
      <c r="JVR562" s="17"/>
      <c r="JVS562" s="419"/>
      <c r="JVT562" s="419"/>
      <c r="JVU562" s="17"/>
      <c r="JVV562" s="17"/>
      <c r="JVW562" s="913"/>
      <c r="JVX562" s="17"/>
      <c r="JVY562" s="17"/>
      <c r="JVZ562" s="219"/>
      <c r="JWA562" s="310"/>
      <c r="JWB562" s="304"/>
      <c r="JWC562" s="408"/>
      <c r="JWD562" s="472"/>
      <c r="JWE562" s="906"/>
      <c r="JWF562" s="31"/>
      <c r="JWG562" s="419"/>
      <c r="JWH562" s="419"/>
      <c r="JWI562" s="471"/>
      <c r="JWJ562" s="17"/>
      <c r="JWK562" s="419"/>
      <c r="JWL562" s="419"/>
      <c r="JWM562" s="17"/>
      <c r="JWN562" s="17"/>
      <c r="JWO562" s="913"/>
      <c r="JWP562" s="17"/>
      <c r="JWQ562" s="17"/>
      <c r="JWR562" s="219"/>
      <c r="JWS562" s="310"/>
      <c r="JWT562" s="304"/>
      <c r="JWU562" s="408"/>
      <c r="JWV562" s="472"/>
      <c r="JWW562" s="906"/>
      <c r="JWX562" s="31"/>
      <c r="JWY562" s="419"/>
      <c r="JWZ562" s="419"/>
      <c r="JXA562" s="471"/>
      <c r="JXB562" s="17"/>
      <c r="JXC562" s="419"/>
      <c r="JXD562" s="419"/>
      <c r="JXE562" s="17"/>
      <c r="JXF562" s="17"/>
      <c r="JXG562" s="913"/>
      <c r="JXH562" s="17"/>
      <c r="JXI562" s="17"/>
      <c r="JXJ562" s="219"/>
      <c r="JXK562" s="310"/>
      <c r="JXL562" s="304"/>
      <c r="JXM562" s="408"/>
      <c r="JXN562" s="472"/>
      <c r="JXO562" s="906"/>
      <c r="JXP562" s="31"/>
      <c r="JXQ562" s="419"/>
      <c r="JXR562" s="419"/>
      <c r="JXS562" s="471"/>
      <c r="JXT562" s="17"/>
      <c r="JXU562" s="419"/>
      <c r="JXV562" s="419"/>
      <c r="JXW562" s="17"/>
      <c r="JXX562" s="17"/>
      <c r="JXY562" s="913"/>
      <c r="JXZ562" s="17"/>
      <c r="JYA562" s="17"/>
      <c r="JYB562" s="219"/>
      <c r="JYC562" s="310"/>
      <c r="JYD562" s="304"/>
      <c r="JYE562" s="408"/>
      <c r="JYF562" s="472"/>
      <c r="JYG562" s="906"/>
      <c r="JYH562" s="31"/>
      <c r="JYI562" s="419"/>
      <c r="JYJ562" s="419"/>
      <c r="JYK562" s="471"/>
      <c r="JYL562" s="17"/>
      <c r="JYM562" s="419"/>
      <c r="JYN562" s="419"/>
      <c r="JYO562" s="17"/>
      <c r="JYP562" s="17"/>
      <c r="JYQ562" s="913"/>
      <c r="JYR562" s="17"/>
      <c r="JYS562" s="17"/>
      <c r="JYT562" s="219"/>
      <c r="JYU562" s="310"/>
      <c r="JYV562" s="304"/>
      <c r="JYW562" s="408"/>
      <c r="JYX562" s="472"/>
      <c r="JYY562" s="906"/>
      <c r="JYZ562" s="31"/>
      <c r="JZA562" s="419"/>
      <c r="JZB562" s="419"/>
      <c r="JZC562" s="471"/>
      <c r="JZD562" s="17"/>
      <c r="JZE562" s="419"/>
      <c r="JZF562" s="419"/>
      <c r="JZG562" s="17"/>
      <c r="JZH562" s="17"/>
      <c r="JZI562" s="913"/>
      <c r="JZJ562" s="17"/>
      <c r="JZK562" s="17"/>
      <c r="JZL562" s="219"/>
      <c r="JZM562" s="310"/>
      <c r="JZN562" s="304"/>
      <c r="JZO562" s="408"/>
      <c r="JZP562" s="472"/>
      <c r="JZQ562" s="906"/>
      <c r="JZR562" s="31"/>
      <c r="JZS562" s="419"/>
      <c r="JZT562" s="419"/>
      <c r="JZU562" s="471"/>
      <c r="JZV562" s="17"/>
      <c r="JZW562" s="419"/>
      <c r="JZX562" s="419"/>
      <c r="JZY562" s="17"/>
      <c r="JZZ562" s="17"/>
      <c r="KAA562" s="913"/>
      <c r="KAB562" s="17"/>
      <c r="KAC562" s="17"/>
      <c r="KAD562" s="219"/>
      <c r="KAE562" s="310"/>
      <c r="KAF562" s="304"/>
      <c r="KAG562" s="408"/>
      <c r="KAH562" s="472"/>
      <c r="KAI562" s="906"/>
      <c r="KAJ562" s="31"/>
      <c r="KAK562" s="419"/>
      <c r="KAL562" s="419"/>
      <c r="KAM562" s="471"/>
      <c r="KAN562" s="17"/>
      <c r="KAO562" s="419"/>
      <c r="KAP562" s="419"/>
      <c r="KAQ562" s="17"/>
      <c r="KAR562" s="17"/>
      <c r="KAS562" s="913"/>
      <c r="KAT562" s="17"/>
      <c r="KAU562" s="17"/>
      <c r="KAV562" s="219"/>
      <c r="KAW562" s="310"/>
      <c r="KAX562" s="304"/>
      <c r="KAY562" s="408"/>
      <c r="KAZ562" s="472"/>
      <c r="KBA562" s="906"/>
      <c r="KBB562" s="31"/>
      <c r="KBC562" s="419"/>
      <c r="KBD562" s="419"/>
      <c r="KBE562" s="471"/>
      <c r="KBF562" s="17"/>
      <c r="KBG562" s="419"/>
      <c r="KBH562" s="419"/>
      <c r="KBI562" s="17"/>
      <c r="KBJ562" s="17"/>
      <c r="KBK562" s="913"/>
      <c r="KBL562" s="17"/>
      <c r="KBM562" s="17"/>
      <c r="KBN562" s="219"/>
      <c r="KBO562" s="310"/>
      <c r="KBP562" s="304"/>
      <c r="KBQ562" s="408"/>
      <c r="KBR562" s="472"/>
      <c r="KBS562" s="906"/>
      <c r="KBT562" s="31"/>
      <c r="KBU562" s="419"/>
      <c r="KBV562" s="419"/>
      <c r="KBW562" s="471"/>
      <c r="KBX562" s="17"/>
      <c r="KBY562" s="419"/>
      <c r="KBZ562" s="419"/>
      <c r="KCA562" s="17"/>
      <c r="KCB562" s="17"/>
      <c r="KCC562" s="913"/>
      <c r="KCD562" s="17"/>
      <c r="KCE562" s="17"/>
      <c r="KCF562" s="219"/>
      <c r="KCG562" s="310"/>
      <c r="KCH562" s="304"/>
      <c r="KCI562" s="408"/>
      <c r="KCJ562" s="472"/>
      <c r="KCK562" s="906"/>
      <c r="KCL562" s="31"/>
      <c r="KCM562" s="419"/>
      <c r="KCN562" s="419"/>
      <c r="KCO562" s="471"/>
      <c r="KCP562" s="17"/>
      <c r="KCQ562" s="419"/>
      <c r="KCR562" s="419"/>
      <c r="KCS562" s="17"/>
      <c r="KCT562" s="17"/>
      <c r="KCU562" s="913"/>
      <c r="KCV562" s="17"/>
      <c r="KCW562" s="17"/>
      <c r="KCX562" s="219"/>
      <c r="KCY562" s="310"/>
      <c r="KCZ562" s="304"/>
      <c r="KDA562" s="408"/>
      <c r="KDB562" s="472"/>
      <c r="KDC562" s="906"/>
      <c r="KDD562" s="31"/>
      <c r="KDE562" s="419"/>
      <c r="KDF562" s="419"/>
      <c r="KDG562" s="471"/>
      <c r="KDH562" s="17"/>
      <c r="KDI562" s="419"/>
      <c r="KDJ562" s="419"/>
      <c r="KDK562" s="17"/>
      <c r="KDL562" s="17"/>
      <c r="KDM562" s="913"/>
      <c r="KDN562" s="17"/>
      <c r="KDO562" s="17"/>
      <c r="KDP562" s="219"/>
      <c r="KDQ562" s="310"/>
      <c r="KDR562" s="304"/>
      <c r="KDS562" s="408"/>
      <c r="KDT562" s="472"/>
      <c r="KDU562" s="906"/>
      <c r="KDV562" s="31"/>
      <c r="KDW562" s="419"/>
      <c r="KDX562" s="419"/>
      <c r="KDY562" s="471"/>
      <c r="KDZ562" s="17"/>
      <c r="KEA562" s="419"/>
      <c r="KEB562" s="419"/>
      <c r="KEC562" s="17"/>
      <c r="KED562" s="17"/>
      <c r="KEE562" s="913"/>
      <c r="KEF562" s="17"/>
      <c r="KEG562" s="17"/>
      <c r="KEH562" s="219"/>
      <c r="KEI562" s="310"/>
      <c r="KEJ562" s="304"/>
      <c r="KEK562" s="408"/>
      <c r="KEL562" s="472"/>
      <c r="KEM562" s="906"/>
      <c r="KEN562" s="31"/>
      <c r="KEO562" s="419"/>
      <c r="KEP562" s="419"/>
      <c r="KEQ562" s="471"/>
      <c r="KER562" s="17"/>
      <c r="KES562" s="419"/>
      <c r="KET562" s="419"/>
      <c r="KEU562" s="17"/>
      <c r="KEV562" s="17"/>
      <c r="KEW562" s="913"/>
      <c r="KEX562" s="17"/>
      <c r="KEY562" s="17"/>
      <c r="KEZ562" s="219"/>
      <c r="KFA562" s="310"/>
      <c r="KFB562" s="304"/>
      <c r="KFC562" s="408"/>
      <c r="KFD562" s="472"/>
      <c r="KFE562" s="906"/>
      <c r="KFF562" s="31"/>
      <c r="KFG562" s="419"/>
      <c r="KFH562" s="419"/>
      <c r="KFI562" s="471"/>
      <c r="KFJ562" s="17"/>
      <c r="KFK562" s="419"/>
      <c r="KFL562" s="419"/>
      <c r="KFM562" s="17"/>
      <c r="KFN562" s="17"/>
      <c r="KFO562" s="913"/>
      <c r="KFP562" s="17"/>
      <c r="KFQ562" s="17"/>
      <c r="KFR562" s="219"/>
      <c r="KFS562" s="310"/>
      <c r="KFT562" s="304"/>
      <c r="KFU562" s="408"/>
      <c r="KFV562" s="472"/>
      <c r="KFW562" s="906"/>
      <c r="KFX562" s="31"/>
      <c r="KFY562" s="419"/>
      <c r="KFZ562" s="419"/>
      <c r="KGA562" s="471"/>
      <c r="KGB562" s="17"/>
      <c r="KGC562" s="419"/>
      <c r="KGD562" s="419"/>
      <c r="KGE562" s="17"/>
      <c r="KGF562" s="17"/>
      <c r="KGG562" s="913"/>
      <c r="KGH562" s="17"/>
      <c r="KGI562" s="17"/>
      <c r="KGJ562" s="219"/>
      <c r="KGK562" s="310"/>
      <c r="KGL562" s="304"/>
      <c r="KGM562" s="408"/>
      <c r="KGN562" s="472"/>
      <c r="KGO562" s="906"/>
      <c r="KGP562" s="31"/>
      <c r="KGQ562" s="419"/>
      <c r="KGR562" s="419"/>
      <c r="KGS562" s="471"/>
      <c r="KGT562" s="17"/>
      <c r="KGU562" s="419"/>
      <c r="KGV562" s="419"/>
      <c r="KGW562" s="17"/>
      <c r="KGX562" s="17"/>
      <c r="KGY562" s="913"/>
      <c r="KGZ562" s="17"/>
      <c r="KHA562" s="17"/>
      <c r="KHB562" s="219"/>
      <c r="KHC562" s="310"/>
      <c r="KHD562" s="304"/>
      <c r="KHE562" s="408"/>
      <c r="KHF562" s="472"/>
      <c r="KHG562" s="906"/>
      <c r="KHH562" s="31"/>
      <c r="KHI562" s="419"/>
      <c r="KHJ562" s="419"/>
      <c r="KHK562" s="471"/>
      <c r="KHL562" s="17"/>
      <c r="KHM562" s="419"/>
      <c r="KHN562" s="419"/>
      <c r="KHO562" s="17"/>
      <c r="KHP562" s="17"/>
      <c r="KHQ562" s="913"/>
      <c r="KHR562" s="17"/>
      <c r="KHS562" s="17"/>
      <c r="KHT562" s="219"/>
      <c r="KHU562" s="310"/>
      <c r="KHV562" s="304"/>
      <c r="KHW562" s="408"/>
      <c r="KHX562" s="472"/>
      <c r="KHY562" s="906"/>
      <c r="KHZ562" s="31"/>
      <c r="KIA562" s="419"/>
      <c r="KIB562" s="419"/>
      <c r="KIC562" s="471"/>
      <c r="KID562" s="17"/>
      <c r="KIE562" s="419"/>
      <c r="KIF562" s="419"/>
      <c r="KIG562" s="17"/>
      <c r="KIH562" s="17"/>
      <c r="KII562" s="913"/>
      <c r="KIJ562" s="17"/>
      <c r="KIK562" s="17"/>
      <c r="KIL562" s="219"/>
      <c r="KIM562" s="310"/>
      <c r="KIN562" s="304"/>
      <c r="KIO562" s="408"/>
      <c r="KIP562" s="472"/>
      <c r="KIQ562" s="906"/>
      <c r="KIR562" s="31"/>
      <c r="KIS562" s="419"/>
      <c r="KIT562" s="419"/>
      <c r="KIU562" s="471"/>
      <c r="KIV562" s="17"/>
      <c r="KIW562" s="419"/>
      <c r="KIX562" s="419"/>
      <c r="KIY562" s="17"/>
      <c r="KIZ562" s="17"/>
      <c r="KJA562" s="913"/>
      <c r="KJB562" s="17"/>
      <c r="KJC562" s="17"/>
      <c r="KJD562" s="219"/>
      <c r="KJE562" s="310"/>
      <c r="KJF562" s="304"/>
      <c r="KJG562" s="408"/>
      <c r="KJH562" s="472"/>
      <c r="KJI562" s="906"/>
      <c r="KJJ562" s="31"/>
      <c r="KJK562" s="419"/>
      <c r="KJL562" s="419"/>
      <c r="KJM562" s="471"/>
      <c r="KJN562" s="17"/>
      <c r="KJO562" s="419"/>
      <c r="KJP562" s="419"/>
      <c r="KJQ562" s="17"/>
      <c r="KJR562" s="17"/>
      <c r="KJS562" s="913"/>
      <c r="KJT562" s="17"/>
      <c r="KJU562" s="17"/>
      <c r="KJV562" s="219"/>
      <c r="KJW562" s="310"/>
      <c r="KJX562" s="304"/>
      <c r="KJY562" s="408"/>
      <c r="KJZ562" s="472"/>
      <c r="KKA562" s="906"/>
      <c r="KKB562" s="31"/>
      <c r="KKC562" s="419"/>
      <c r="KKD562" s="419"/>
      <c r="KKE562" s="471"/>
      <c r="KKF562" s="17"/>
      <c r="KKG562" s="419"/>
      <c r="KKH562" s="419"/>
      <c r="KKI562" s="17"/>
      <c r="KKJ562" s="17"/>
      <c r="KKK562" s="913"/>
      <c r="KKL562" s="17"/>
      <c r="KKM562" s="17"/>
      <c r="KKN562" s="219"/>
      <c r="KKO562" s="310"/>
      <c r="KKP562" s="304"/>
      <c r="KKQ562" s="408"/>
      <c r="KKR562" s="472"/>
      <c r="KKS562" s="906"/>
      <c r="KKT562" s="31"/>
      <c r="KKU562" s="419"/>
      <c r="KKV562" s="419"/>
      <c r="KKW562" s="471"/>
      <c r="KKX562" s="17"/>
      <c r="KKY562" s="419"/>
      <c r="KKZ562" s="419"/>
      <c r="KLA562" s="17"/>
      <c r="KLB562" s="17"/>
      <c r="KLC562" s="913"/>
      <c r="KLD562" s="17"/>
      <c r="KLE562" s="17"/>
      <c r="KLF562" s="219"/>
      <c r="KLG562" s="310"/>
      <c r="KLH562" s="304"/>
      <c r="KLI562" s="408"/>
      <c r="KLJ562" s="472"/>
      <c r="KLK562" s="906"/>
      <c r="KLL562" s="31"/>
      <c r="KLM562" s="419"/>
      <c r="KLN562" s="419"/>
      <c r="KLO562" s="471"/>
      <c r="KLP562" s="17"/>
      <c r="KLQ562" s="419"/>
      <c r="KLR562" s="419"/>
      <c r="KLS562" s="17"/>
      <c r="KLT562" s="17"/>
      <c r="KLU562" s="913"/>
      <c r="KLV562" s="17"/>
      <c r="KLW562" s="17"/>
      <c r="KLX562" s="219"/>
      <c r="KLY562" s="310"/>
      <c r="KLZ562" s="304"/>
      <c r="KMA562" s="408"/>
      <c r="KMB562" s="472"/>
      <c r="KMC562" s="906"/>
      <c r="KMD562" s="31"/>
      <c r="KME562" s="419"/>
      <c r="KMF562" s="419"/>
      <c r="KMG562" s="471"/>
      <c r="KMH562" s="17"/>
      <c r="KMI562" s="419"/>
      <c r="KMJ562" s="419"/>
      <c r="KMK562" s="17"/>
      <c r="KML562" s="17"/>
      <c r="KMM562" s="913"/>
      <c r="KMN562" s="17"/>
      <c r="KMO562" s="17"/>
      <c r="KMP562" s="219"/>
      <c r="KMQ562" s="310"/>
      <c r="KMR562" s="304"/>
      <c r="KMS562" s="408"/>
      <c r="KMT562" s="472"/>
      <c r="KMU562" s="906"/>
      <c r="KMV562" s="31"/>
      <c r="KMW562" s="419"/>
      <c r="KMX562" s="419"/>
      <c r="KMY562" s="471"/>
      <c r="KMZ562" s="17"/>
      <c r="KNA562" s="419"/>
      <c r="KNB562" s="419"/>
      <c r="KNC562" s="17"/>
      <c r="KND562" s="17"/>
      <c r="KNE562" s="913"/>
      <c r="KNF562" s="17"/>
      <c r="KNG562" s="17"/>
      <c r="KNH562" s="219"/>
      <c r="KNI562" s="310"/>
      <c r="KNJ562" s="304"/>
      <c r="KNK562" s="408"/>
      <c r="KNL562" s="472"/>
      <c r="KNM562" s="906"/>
      <c r="KNN562" s="31"/>
      <c r="KNO562" s="419"/>
      <c r="KNP562" s="419"/>
      <c r="KNQ562" s="471"/>
      <c r="KNR562" s="17"/>
      <c r="KNS562" s="419"/>
      <c r="KNT562" s="419"/>
      <c r="KNU562" s="17"/>
      <c r="KNV562" s="17"/>
      <c r="KNW562" s="913"/>
      <c r="KNX562" s="17"/>
      <c r="KNY562" s="17"/>
      <c r="KNZ562" s="219"/>
      <c r="KOA562" s="310"/>
      <c r="KOB562" s="304"/>
      <c r="KOC562" s="408"/>
      <c r="KOD562" s="472"/>
      <c r="KOE562" s="906"/>
      <c r="KOF562" s="31"/>
      <c r="KOG562" s="419"/>
      <c r="KOH562" s="419"/>
      <c r="KOI562" s="471"/>
      <c r="KOJ562" s="17"/>
      <c r="KOK562" s="419"/>
      <c r="KOL562" s="419"/>
      <c r="KOM562" s="17"/>
      <c r="KON562" s="17"/>
      <c r="KOO562" s="913"/>
      <c r="KOP562" s="17"/>
      <c r="KOQ562" s="17"/>
      <c r="KOR562" s="219"/>
      <c r="KOS562" s="310"/>
      <c r="KOT562" s="304"/>
      <c r="KOU562" s="408"/>
      <c r="KOV562" s="472"/>
      <c r="KOW562" s="906"/>
      <c r="KOX562" s="31"/>
      <c r="KOY562" s="419"/>
      <c r="KOZ562" s="419"/>
      <c r="KPA562" s="471"/>
      <c r="KPB562" s="17"/>
      <c r="KPC562" s="419"/>
      <c r="KPD562" s="419"/>
      <c r="KPE562" s="17"/>
      <c r="KPF562" s="17"/>
      <c r="KPG562" s="913"/>
      <c r="KPH562" s="17"/>
      <c r="KPI562" s="17"/>
      <c r="KPJ562" s="219"/>
      <c r="KPK562" s="310"/>
      <c r="KPL562" s="304"/>
      <c r="KPM562" s="408"/>
      <c r="KPN562" s="472"/>
      <c r="KPO562" s="906"/>
      <c r="KPP562" s="31"/>
      <c r="KPQ562" s="419"/>
      <c r="KPR562" s="419"/>
      <c r="KPS562" s="471"/>
      <c r="KPT562" s="17"/>
      <c r="KPU562" s="419"/>
      <c r="KPV562" s="419"/>
      <c r="KPW562" s="17"/>
      <c r="KPX562" s="17"/>
      <c r="KPY562" s="913"/>
      <c r="KPZ562" s="17"/>
      <c r="KQA562" s="17"/>
      <c r="KQB562" s="219"/>
      <c r="KQC562" s="310"/>
      <c r="KQD562" s="304"/>
      <c r="KQE562" s="408"/>
      <c r="KQF562" s="472"/>
      <c r="KQG562" s="906"/>
      <c r="KQH562" s="31"/>
      <c r="KQI562" s="419"/>
      <c r="KQJ562" s="419"/>
      <c r="KQK562" s="471"/>
      <c r="KQL562" s="17"/>
      <c r="KQM562" s="419"/>
      <c r="KQN562" s="419"/>
      <c r="KQO562" s="17"/>
      <c r="KQP562" s="17"/>
      <c r="KQQ562" s="913"/>
      <c r="KQR562" s="17"/>
      <c r="KQS562" s="17"/>
      <c r="KQT562" s="219"/>
      <c r="KQU562" s="310"/>
      <c r="KQV562" s="304"/>
      <c r="KQW562" s="408"/>
      <c r="KQX562" s="472"/>
      <c r="KQY562" s="906"/>
      <c r="KQZ562" s="31"/>
      <c r="KRA562" s="419"/>
      <c r="KRB562" s="419"/>
      <c r="KRC562" s="471"/>
      <c r="KRD562" s="17"/>
      <c r="KRE562" s="419"/>
      <c r="KRF562" s="419"/>
      <c r="KRG562" s="17"/>
      <c r="KRH562" s="17"/>
      <c r="KRI562" s="913"/>
      <c r="KRJ562" s="17"/>
      <c r="KRK562" s="17"/>
      <c r="KRL562" s="219"/>
      <c r="KRM562" s="310"/>
      <c r="KRN562" s="304"/>
      <c r="KRO562" s="408"/>
      <c r="KRP562" s="472"/>
      <c r="KRQ562" s="906"/>
      <c r="KRR562" s="31"/>
      <c r="KRS562" s="419"/>
      <c r="KRT562" s="419"/>
      <c r="KRU562" s="471"/>
      <c r="KRV562" s="17"/>
      <c r="KRW562" s="419"/>
      <c r="KRX562" s="419"/>
      <c r="KRY562" s="17"/>
      <c r="KRZ562" s="17"/>
      <c r="KSA562" s="913"/>
      <c r="KSB562" s="17"/>
      <c r="KSC562" s="17"/>
      <c r="KSD562" s="219"/>
      <c r="KSE562" s="310"/>
      <c r="KSF562" s="304"/>
      <c r="KSG562" s="408"/>
      <c r="KSH562" s="472"/>
      <c r="KSI562" s="906"/>
      <c r="KSJ562" s="31"/>
      <c r="KSK562" s="419"/>
      <c r="KSL562" s="419"/>
      <c r="KSM562" s="471"/>
      <c r="KSN562" s="17"/>
      <c r="KSO562" s="419"/>
      <c r="KSP562" s="419"/>
      <c r="KSQ562" s="17"/>
      <c r="KSR562" s="17"/>
      <c r="KSS562" s="913"/>
      <c r="KST562" s="17"/>
      <c r="KSU562" s="17"/>
      <c r="KSV562" s="219"/>
      <c r="KSW562" s="310"/>
      <c r="KSX562" s="304"/>
      <c r="KSY562" s="408"/>
      <c r="KSZ562" s="472"/>
      <c r="KTA562" s="906"/>
      <c r="KTB562" s="31"/>
      <c r="KTC562" s="419"/>
      <c r="KTD562" s="419"/>
      <c r="KTE562" s="471"/>
      <c r="KTF562" s="17"/>
      <c r="KTG562" s="419"/>
      <c r="KTH562" s="419"/>
      <c r="KTI562" s="17"/>
      <c r="KTJ562" s="17"/>
      <c r="KTK562" s="913"/>
      <c r="KTL562" s="17"/>
      <c r="KTM562" s="17"/>
      <c r="KTN562" s="219"/>
      <c r="KTO562" s="310"/>
      <c r="KTP562" s="304"/>
      <c r="KTQ562" s="408"/>
      <c r="KTR562" s="472"/>
      <c r="KTS562" s="906"/>
      <c r="KTT562" s="31"/>
      <c r="KTU562" s="419"/>
      <c r="KTV562" s="419"/>
      <c r="KTW562" s="471"/>
      <c r="KTX562" s="17"/>
      <c r="KTY562" s="419"/>
      <c r="KTZ562" s="419"/>
      <c r="KUA562" s="17"/>
      <c r="KUB562" s="17"/>
      <c r="KUC562" s="913"/>
      <c r="KUD562" s="17"/>
      <c r="KUE562" s="17"/>
      <c r="KUF562" s="219"/>
      <c r="KUG562" s="310"/>
      <c r="KUH562" s="304"/>
      <c r="KUI562" s="408"/>
      <c r="KUJ562" s="472"/>
      <c r="KUK562" s="906"/>
      <c r="KUL562" s="31"/>
      <c r="KUM562" s="419"/>
      <c r="KUN562" s="419"/>
      <c r="KUO562" s="471"/>
      <c r="KUP562" s="17"/>
      <c r="KUQ562" s="419"/>
      <c r="KUR562" s="419"/>
      <c r="KUS562" s="17"/>
      <c r="KUT562" s="17"/>
      <c r="KUU562" s="913"/>
      <c r="KUV562" s="17"/>
      <c r="KUW562" s="17"/>
      <c r="KUX562" s="219"/>
      <c r="KUY562" s="310"/>
      <c r="KUZ562" s="304"/>
      <c r="KVA562" s="408"/>
      <c r="KVB562" s="472"/>
      <c r="KVC562" s="906"/>
      <c r="KVD562" s="31"/>
      <c r="KVE562" s="419"/>
      <c r="KVF562" s="419"/>
      <c r="KVG562" s="471"/>
      <c r="KVH562" s="17"/>
      <c r="KVI562" s="419"/>
      <c r="KVJ562" s="419"/>
      <c r="KVK562" s="17"/>
      <c r="KVL562" s="17"/>
      <c r="KVM562" s="913"/>
      <c r="KVN562" s="17"/>
      <c r="KVO562" s="17"/>
      <c r="KVP562" s="219"/>
      <c r="KVQ562" s="310"/>
      <c r="KVR562" s="304"/>
      <c r="KVS562" s="408"/>
      <c r="KVT562" s="472"/>
      <c r="KVU562" s="906"/>
      <c r="KVV562" s="31"/>
      <c r="KVW562" s="419"/>
      <c r="KVX562" s="419"/>
      <c r="KVY562" s="471"/>
      <c r="KVZ562" s="17"/>
      <c r="KWA562" s="419"/>
      <c r="KWB562" s="419"/>
      <c r="KWC562" s="17"/>
      <c r="KWD562" s="17"/>
      <c r="KWE562" s="913"/>
      <c r="KWF562" s="17"/>
      <c r="KWG562" s="17"/>
      <c r="KWH562" s="219"/>
      <c r="KWI562" s="310"/>
      <c r="KWJ562" s="304"/>
      <c r="KWK562" s="408"/>
      <c r="KWL562" s="472"/>
      <c r="KWM562" s="906"/>
      <c r="KWN562" s="31"/>
      <c r="KWO562" s="419"/>
      <c r="KWP562" s="419"/>
      <c r="KWQ562" s="471"/>
      <c r="KWR562" s="17"/>
      <c r="KWS562" s="419"/>
      <c r="KWT562" s="419"/>
      <c r="KWU562" s="17"/>
      <c r="KWV562" s="17"/>
      <c r="KWW562" s="913"/>
      <c r="KWX562" s="17"/>
      <c r="KWY562" s="17"/>
      <c r="KWZ562" s="219"/>
      <c r="KXA562" s="310"/>
      <c r="KXB562" s="304"/>
      <c r="KXC562" s="408"/>
      <c r="KXD562" s="472"/>
      <c r="KXE562" s="906"/>
      <c r="KXF562" s="31"/>
      <c r="KXG562" s="419"/>
      <c r="KXH562" s="419"/>
      <c r="KXI562" s="471"/>
      <c r="KXJ562" s="17"/>
      <c r="KXK562" s="419"/>
      <c r="KXL562" s="419"/>
      <c r="KXM562" s="17"/>
      <c r="KXN562" s="17"/>
      <c r="KXO562" s="913"/>
      <c r="KXP562" s="17"/>
      <c r="KXQ562" s="17"/>
      <c r="KXR562" s="219"/>
      <c r="KXS562" s="310"/>
      <c r="KXT562" s="304"/>
      <c r="KXU562" s="408"/>
      <c r="KXV562" s="472"/>
      <c r="KXW562" s="906"/>
      <c r="KXX562" s="31"/>
      <c r="KXY562" s="419"/>
      <c r="KXZ562" s="419"/>
      <c r="KYA562" s="471"/>
      <c r="KYB562" s="17"/>
      <c r="KYC562" s="419"/>
      <c r="KYD562" s="419"/>
      <c r="KYE562" s="17"/>
      <c r="KYF562" s="17"/>
      <c r="KYG562" s="913"/>
      <c r="KYH562" s="17"/>
      <c r="KYI562" s="17"/>
      <c r="KYJ562" s="219"/>
      <c r="KYK562" s="310"/>
      <c r="KYL562" s="304"/>
      <c r="KYM562" s="408"/>
      <c r="KYN562" s="472"/>
      <c r="KYO562" s="906"/>
      <c r="KYP562" s="31"/>
      <c r="KYQ562" s="419"/>
      <c r="KYR562" s="419"/>
      <c r="KYS562" s="471"/>
      <c r="KYT562" s="17"/>
      <c r="KYU562" s="419"/>
      <c r="KYV562" s="419"/>
      <c r="KYW562" s="17"/>
      <c r="KYX562" s="17"/>
      <c r="KYY562" s="913"/>
      <c r="KYZ562" s="17"/>
      <c r="KZA562" s="17"/>
      <c r="KZB562" s="219"/>
      <c r="KZC562" s="310"/>
      <c r="KZD562" s="304"/>
      <c r="KZE562" s="408"/>
      <c r="KZF562" s="472"/>
      <c r="KZG562" s="906"/>
      <c r="KZH562" s="31"/>
      <c r="KZI562" s="419"/>
      <c r="KZJ562" s="419"/>
      <c r="KZK562" s="471"/>
      <c r="KZL562" s="17"/>
      <c r="KZM562" s="419"/>
      <c r="KZN562" s="419"/>
      <c r="KZO562" s="17"/>
      <c r="KZP562" s="17"/>
      <c r="KZQ562" s="913"/>
      <c r="KZR562" s="17"/>
      <c r="KZS562" s="17"/>
      <c r="KZT562" s="219"/>
      <c r="KZU562" s="310"/>
      <c r="KZV562" s="304"/>
      <c r="KZW562" s="408"/>
      <c r="KZX562" s="472"/>
      <c r="KZY562" s="906"/>
      <c r="KZZ562" s="31"/>
      <c r="LAA562" s="419"/>
      <c r="LAB562" s="419"/>
      <c r="LAC562" s="471"/>
      <c r="LAD562" s="17"/>
      <c r="LAE562" s="419"/>
      <c r="LAF562" s="419"/>
      <c r="LAG562" s="17"/>
      <c r="LAH562" s="17"/>
      <c r="LAI562" s="913"/>
      <c r="LAJ562" s="17"/>
      <c r="LAK562" s="17"/>
      <c r="LAL562" s="219"/>
      <c r="LAM562" s="310"/>
      <c r="LAN562" s="304"/>
      <c r="LAO562" s="408"/>
      <c r="LAP562" s="472"/>
      <c r="LAQ562" s="906"/>
      <c r="LAR562" s="31"/>
      <c r="LAS562" s="419"/>
      <c r="LAT562" s="419"/>
      <c r="LAU562" s="471"/>
      <c r="LAV562" s="17"/>
      <c r="LAW562" s="419"/>
      <c r="LAX562" s="419"/>
      <c r="LAY562" s="17"/>
      <c r="LAZ562" s="17"/>
      <c r="LBA562" s="913"/>
      <c r="LBB562" s="17"/>
      <c r="LBC562" s="17"/>
      <c r="LBD562" s="219"/>
      <c r="LBE562" s="310"/>
      <c r="LBF562" s="304"/>
      <c r="LBG562" s="408"/>
      <c r="LBH562" s="472"/>
      <c r="LBI562" s="906"/>
      <c r="LBJ562" s="31"/>
      <c r="LBK562" s="419"/>
      <c r="LBL562" s="419"/>
      <c r="LBM562" s="471"/>
      <c r="LBN562" s="17"/>
      <c r="LBO562" s="419"/>
      <c r="LBP562" s="419"/>
      <c r="LBQ562" s="17"/>
      <c r="LBR562" s="17"/>
      <c r="LBS562" s="913"/>
      <c r="LBT562" s="17"/>
      <c r="LBU562" s="17"/>
      <c r="LBV562" s="219"/>
      <c r="LBW562" s="310"/>
      <c r="LBX562" s="304"/>
      <c r="LBY562" s="408"/>
      <c r="LBZ562" s="472"/>
      <c r="LCA562" s="906"/>
      <c r="LCB562" s="31"/>
      <c r="LCC562" s="419"/>
      <c r="LCD562" s="419"/>
      <c r="LCE562" s="471"/>
      <c r="LCF562" s="17"/>
      <c r="LCG562" s="419"/>
      <c r="LCH562" s="419"/>
      <c r="LCI562" s="17"/>
      <c r="LCJ562" s="17"/>
      <c r="LCK562" s="913"/>
      <c r="LCL562" s="17"/>
      <c r="LCM562" s="17"/>
      <c r="LCN562" s="219"/>
      <c r="LCO562" s="310"/>
      <c r="LCP562" s="304"/>
      <c r="LCQ562" s="408"/>
      <c r="LCR562" s="472"/>
      <c r="LCS562" s="906"/>
      <c r="LCT562" s="31"/>
      <c r="LCU562" s="419"/>
      <c r="LCV562" s="419"/>
      <c r="LCW562" s="471"/>
      <c r="LCX562" s="17"/>
      <c r="LCY562" s="419"/>
      <c r="LCZ562" s="419"/>
      <c r="LDA562" s="17"/>
      <c r="LDB562" s="17"/>
      <c r="LDC562" s="913"/>
      <c r="LDD562" s="17"/>
      <c r="LDE562" s="17"/>
      <c r="LDF562" s="219"/>
      <c r="LDG562" s="310"/>
      <c r="LDH562" s="304"/>
      <c r="LDI562" s="408"/>
      <c r="LDJ562" s="472"/>
      <c r="LDK562" s="906"/>
      <c r="LDL562" s="31"/>
      <c r="LDM562" s="419"/>
      <c r="LDN562" s="419"/>
      <c r="LDO562" s="471"/>
      <c r="LDP562" s="17"/>
      <c r="LDQ562" s="419"/>
      <c r="LDR562" s="419"/>
      <c r="LDS562" s="17"/>
      <c r="LDT562" s="17"/>
      <c r="LDU562" s="913"/>
      <c r="LDV562" s="17"/>
      <c r="LDW562" s="17"/>
      <c r="LDX562" s="219"/>
      <c r="LDY562" s="310"/>
      <c r="LDZ562" s="304"/>
      <c r="LEA562" s="408"/>
      <c r="LEB562" s="472"/>
      <c r="LEC562" s="906"/>
      <c r="LED562" s="31"/>
      <c r="LEE562" s="419"/>
      <c r="LEF562" s="419"/>
      <c r="LEG562" s="471"/>
      <c r="LEH562" s="17"/>
      <c r="LEI562" s="419"/>
      <c r="LEJ562" s="419"/>
      <c r="LEK562" s="17"/>
      <c r="LEL562" s="17"/>
      <c r="LEM562" s="913"/>
      <c r="LEN562" s="17"/>
      <c r="LEO562" s="17"/>
      <c r="LEP562" s="219"/>
      <c r="LEQ562" s="310"/>
      <c r="LER562" s="304"/>
      <c r="LES562" s="408"/>
      <c r="LET562" s="472"/>
      <c r="LEU562" s="906"/>
      <c r="LEV562" s="31"/>
      <c r="LEW562" s="419"/>
      <c r="LEX562" s="419"/>
      <c r="LEY562" s="471"/>
      <c r="LEZ562" s="17"/>
      <c r="LFA562" s="419"/>
      <c r="LFB562" s="419"/>
      <c r="LFC562" s="17"/>
      <c r="LFD562" s="17"/>
      <c r="LFE562" s="913"/>
      <c r="LFF562" s="17"/>
      <c r="LFG562" s="17"/>
      <c r="LFH562" s="219"/>
      <c r="LFI562" s="310"/>
      <c r="LFJ562" s="304"/>
      <c r="LFK562" s="408"/>
      <c r="LFL562" s="472"/>
      <c r="LFM562" s="906"/>
      <c r="LFN562" s="31"/>
      <c r="LFO562" s="419"/>
      <c r="LFP562" s="419"/>
      <c r="LFQ562" s="471"/>
      <c r="LFR562" s="17"/>
      <c r="LFS562" s="419"/>
      <c r="LFT562" s="419"/>
      <c r="LFU562" s="17"/>
      <c r="LFV562" s="17"/>
      <c r="LFW562" s="913"/>
      <c r="LFX562" s="17"/>
      <c r="LFY562" s="17"/>
      <c r="LFZ562" s="219"/>
      <c r="LGA562" s="310"/>
      <c r="LGB562" s="304"/>
      <c r="LGC562" s="408"/>
      <c r="LGD562" s="472"/>
      <c r="LGE562" s="906"/>
      <c r="LGF562" s="31"/>
      <c r="LGG562" s="419"/>
      <c r="LGH562" s="419"/>
      <c r="LGI562" s="471"/>
      <c r="LGJ562" s="17"/>
      <c r="LGK562" s="419"/>
      <c r="LGL562" s="419"/>
      <c r="LGM562" s="17"/>
      <c r="LGN562" s="17"/>
      <c r="LGO562" s="913"/>
      <c r="LGP562" s="17"/>
      <c r="LGQ562" s="17"/>
      <c r="LGR562" s="219"/>
      <c r="LGS562" s="310"/>
      <c r="LGT562" s="304"/>
      <c r="LGU562" s="408"/>
      <c r="LGV562" s="472"/>
      <c r="LGW562" s="906"/>
      <c r="LGX562" s="31"/>
      <c r="LGY562" s="419"/>
      <c r="LGZ562" s="419"/>
      <c r="LHA562" s="471"/>
      <c r="LHB562" s="17"/>
      <c r="LHC562" s="419"/>
      <c r="LHD562" s="419"/>
      <c r="LHE562" s="17"/>
      <c r="LHF562" s="17"/>
      <c r="LHG562" s="913"/>
      <c r="LHH562" s="17"/>
      <c r="LHI562" s="17"/>
      <c r="LHJ562" s="219"/>
      <c r="LHK562" s="310"/>
      <c r="LHL562" s="304"/>
      <c r="LHM562" s="408"/>
      <c r="LHN562" s="472"/>
      <c r="LHO562" s="906"/>
      <c r="LHP562" s="31"/>
      <c r="LHQ562" s="419"/>
      <c r="LHR562" s="419"/>
      <c r="LHS562" s="471"/>
      <c r="LHT562" s="17"/>
      <c r="LHU562" s="419"/>
      <c r="LHV562" s="419"/>
      <c r="LHW562" s="17"/>
      <c r="LHX562" s="17"/>
      <c r="LHY562" s="913"/>
      <c r="LHZ562" s="17"/>
      <c r="LIA562" s="17"/>
      <c r="LIB562" s="219"/>
      <c r="LIC562" s="310"/>
      <c r="LID562" s="304"/>
      <c r="LIE562" s="408"/>
      <c r="LIF562" s="472"/>
      <c r="LIG562" s="906"/>
      <c r="LIH562" s="31"/>
      <c r="LII562" s="419"/>
      <c r="LIJ562" s="419"/>
      <c r="LIK562" s="471"/>
      <c r="LIL562" s="17"/>
      <c r="LIM562" s="419"/>
      <c r="LIN562" s="419"/>
      <c r="LIO562" s="17"/>
      <c r="LIP562" s="17"/>
      <c r="LIQ562" s="913"/>
      <c r="LIR562" s="17"/>
      <c r="LIS562" s="17"/>
      <c r="LIT562" s="219"/>
      <c r="LIU562" s="310"/>
      <c r="LIV562" s="304"/>
      <c r="LIW562" s="408"/>
      <c r="LIX562" s="472"/>
      <c r="LIY562" s="906"/>
      <c r="LIZ562" s="31"/>
      <c r="LJA562" s="419"/>
      <c r="LJB562" s="419"/>
      <c r="LJC562" s="471"/>
      <c r="LJD562" s="17"/>
      <c r="LJE562" s="419"/>
      <c r="LJF562" s="419"/>
      <c r="LJG562" s="17"/>
      <c r="LJH562" s="17"/>
      <c r="LJI562" s="913"/>
      <c r="LJJ562" s="17"/>
      <c r="LJK562" s="17"/>
      <c r="LJL562" s="219"/>
      <c r="LJM562" s="310"/>
      <c r="LJN562" s="304"/>
      <c r="LJO562" s="408"/>
      <c r="LJP562" s="472"/>
      <c r="LJQ562" s="906"/>
      <c r="LJR562" s="31"/>
      <c r="LJS562" s="419"/>
      <c r="LJT562" s="419"/>
      <c r="LJU562" s="471"/>
      <c r="LJV562" s="17"/>
      <c r="LJW562" s="419"/>
      <c r="LJX562" s="419"/>
      <c r="LJY562" s="17"/>
      <c r="LJZ562" s="17"/>
      <c r="LKA562" s="913"/>
      <c r="LKB562" s="17"/>
      <c r="LKC562" s="17"/>
      <c r="LKD562" s="219"/>
      <c r="LKE562" s="310"/>
      <c r="LKF562" s="304"/>
      <c r="LKG562" s="408"/>
      <c r="LKH562" s="472"/>
      <c r="LKI562" s="906"/>
      <c r="LKJ562" s="31"/>
      <c r="LKK562" s="419"/>
      <c r="LKL562" s="419"/>
      <c r="LKM562" s="471"/>
      <c r="LKN562" s="17"/>
      <c r="LKO562" s="419"/>
      <c r="LKP562" s="419"/>
      <c r="LKQ562" s="17"/>
      <c r="LKR562" s="17"/>
      <c r="LKS562" s="913"/>
      <c r="LKT562" s="17"/>
      <c r="LKU562" s="17"/>
      <c r="LKV562" s="219"/>
      <c r="LKW562" s="310"/>
      <c r="LKX562" s="304"/>
      <c r="LKY562" s="408"/>
      <c r="LKZ562" s="472"/>
      <c r="LLA562" s="906"/>
      <c r="LLB562" s="31"/>
      <c r="LLC562" s="419"/>
      <c r="LLD562" s="419"/>
      <c r="LLE562" s="471"/>
      <c r="LLF562" s="17"/>
      <c r="LLG562" s="419"/>
      <c r="LLH562" s="419"/>
      <c r="LLI562" s="17"/>
      <c r="LLJ562" s="17"/>
      <c r="LLK562" s="913"/>
      <c r="LLL562" s="17"/>
      <c r="LLM562" s="17"/>
      <c r="LLN562" s="219"/>
      <c r="LLO562" s="310"/>
      <c r="LLP562" s="304"/>
      <c r="LLQ562" s="408"/>
      <c r="LLR562" s="472"/>
      <c r="LLS562" s="906"/>
      <c r="LLT562" s="31"/>
      <c r="LLU562" s="419"/>
      <c r="LLV562" s="419"/>
      <c r="LLW562" s="471"/>
      <c r="LLX562" s="17"/>
      <c r="LLY562" s="419"/>
      <c r="LLZ562" s="419"/>
      <c r="LMA562" s="17"/>
      <c r="LMB562" s="17"/>
      <c r="LMC562" s="913"/>
      <c r="LMD562" s="17"/>
      <c r="LME562" s="17"/>
      <c r="LMF562" s="219"/>
      <c r="LMG562" s="310"/>
      <c r="LMH562" s="304"/>
      <c r="LMI562" s="408"/>
      <c r="LMJ562" s="472"/>
      <c r="LMK562" s="906"/>
      <c r="LML562" s="31"/>
      <c r="LMM562" s="419"/>
      <c r="LMN562" s="419"/>
      <c r="LMO562" s="471"/>
      <c r="LMP562" s="17"/>
      <c r="LMQ562" s="419"/>
      <c r="LMR562" s="419"/>
      <c r="LMS562" s="17"/>
      <c r="LMT562" s="17"/>
      <c r="LMU562" s="913"/>
      <c r="LMV562" s="17"/>
      <c r="LMW562" s="17"/>
      <c r="LMX562" s="219"/>
      <c r="LMY562" s="310"/>
      <c r="LMZ562" s="304"/>
      <c r="LNA562" s="408"/>
      <c r="LNB562" s="472"/>
      <c r="LNC562" s="906"/>
      <c r="LND562" s="31"/>
      <c r="LNE562" s="419"/>
      <c r="LNF562" s="419"/>
      <c r="LNG562" s="471"/>
      <c r="LNH562" s="17"/>
      <c r="LNI562" s="419"/>
      <c r="LNJ562" s="419"/>
      <c r="LNK562" s="17"/>
      <c r="LNL562" s="17"/>
      <c r="LNM562" s="913"/>
      <c r="LNN562" s="17"/>
      <c r="LNO562" s="17"/>
      <c r="LNP562" s="219"/>
      <c r="LNQ562" s="310"/>
      <c r="LNR562" s="304"/>
      <c r="LNS562" s="408"/>
      <c r="LNT562" s="472"/>
      <c r="LNU562" s="906"/>
      <c r="LNV562" s="31"/>
      <c r="LNW562" s="419"/>
      <c r="LNX562" s="419"/>
      <c r="LNY562" s="471"/>
      <c r="LNZ562" s="17"/>
      <c r="LOA562" s="419"/>
      <c r="LOB562" s="419"/>
      <c r="LOC562" s="17"/>
      <c r="LOD562" s="17"/>
      <c r="LOE562" s="913"/>
      <c r="LOF562" s="17"/>
      <c r="LOG562" s="17"/>
      <c r="LOH562" s="219"/>
      <c r="LOI562" s="310"/>
      <c r="LOJ562" s="304"/>
      <c r="LOK562" s="408"/>
      <c r="LOL562" s="472"/>
      <c r="LOM562" s="906"/>
      <c r="LON562" s="31"/>
      <c r="LOO562" s="419"/>
      <c r="LOP562" s="419"/>
      <c r="LOQ562" s="471"/>
      <c r="LOR562" s="17"/>
      <c r="LOS562" s="419"/>
      <c r="LOT562" s="419"/>
      <c r="LOU562" s="17"/>
      <c r="LOV562" s="17"/>
      <c r="LOW562" s="913"/>
      <c r="LOX562" s="17"/>
      <c r="LOY562" s="17"/>
      <c r="LOZ562" s="219"/>
      <c r="LPA562" s="310"/>
      <c r="LPB562" s="304"/>
      <c r="LPC562" s="408"/>
      <c r="LPD562" s="472"/>
      <c r="LPE562" s="906"/>
      <c r="LPF562" s="31"/>
      <c r="LPG562" s="419"/>
      <c r="LPH562" s="419"/>
      <c r="LPI562" s="471"/>
      <c r="LPJ562" s="17"/>
      <c r="LPK562" s="419"/>
      <c r="LPL562" s="419"/>
      <c r="LPM562" s="17"/>
      <c r="LPN562" s="17"/>
      <c r="LPO562" s="913"/>
      <c r="LPP562" s="17"/>
      <c r="LPQ562" s="17"/>
      <c r="LPR562" s="219"/>
      <c r="LPS562" s="310"/>
      <c r="LPT562" s="304"/>
      <c r="LPU562" s="408"/>
      <c r="LPV562" s="472"/>
      <c r="LPW562" s="906"/>
      <c r="LPX562" s="31"/>
      <c r="LPY562" s="419"/>
      <c r="LPZ562" s="419"/>
      <c r="LQA562" s="471"/>
      <c r="LQB562" s="17"/>
      <c r="LQC562" s="419"/>
      <c r="LQD562" s="419"/>
      <c r="LQE562" s="17"/>
      <c r="LQF562" s="17"/>
      <c r="LQG562" s="913"/>
      <c r="LQH562" s="17"/>
      <c r="LQI562" s="17"/>
      <c r="LQJ562" s="219"/>
      <c r="LQK562" s="310"/>
      <c r="LQL562" s="304"/>
      <c r="LQM562" s="408"/>
      <c r="LQN562" s="472"/>
      <c r="LQO562" s="906"/>
      <c r="LQP562" s="31"/>
      <c r="LQQ562" s="419"/>
      <c r="LQR562" s="419"/>
      <c r="LQS562" s="471"/>
      <c r="LQT562" s="17"/>
      <c r="LQU562" s="419"/>
      <c r="LQV562" s="419"/>
      <c r="LQW562" s="17"/>
      <c r="LQX562" s="17"/>
      <c r="LQY562" s="913"/>
      <c r="LQZ562" s="17"/>
      <c r="LRA562" s="17"/>
      <c r="LRB562" s="219"/>
      <c r="LRC562" s="310"/>
      <c r="LRD562" s="304"/>
      <c r="LRE562" s="408"/>
      <c r="LRF562" s="472"/>
      <c r="LRG562" s="906"/>
      <c r="LRH562" s="31"/>
      <c r="LRI562" s="419"/>
      <c r="LRJ562" s="419"/>
      <c r="LRK562" s="471"/>
      <c r="LRL562" s="17"/>
      <c r="LRM562" s="419"/>
      <c r="LRN562" s="419"/>
      <c r="LRO562" s="17"/>
      <c r="LRP562" s="17"/>
      <c r="LRQ562" s="913"/>
      <c r="LRR562" s="17"/>
      <c r="LRS562" s="17"/>
      <c r="LRT562" s="219"/>
      <c r="LRU562" s="310"/>
      <c r="LRV562" s="304"/>
      <c r="LRW562" s="408"/>
      <c r="LRX562" s="472"/>
      <c r="LRY562" s="906"/>
      <c r="LRZ562" s="31"/>
      <c r="LSA562" s="419"/>
      <c r="LSB562" s="419"/>
      <c r="LSC562" s="471"/>
      <c r="LSD562" s="17"/>
      <c r="LSE562" s="419"/>
      <c r="LSF562" s="419"/>
      <c r="LSG562" s="17"/>
      <c r="LSH562" s="17"/>
      <c r="LSI562" s="913"/>
      <c r="LSJ562" s="17"/>
      <c r="LSK562" s="17"/>
      <c r="LSL562" s="219"/>
      <c r="LSM562" s="310"/>
      <c r="LSN562" s="304"/>
      <c r="LSO562" s="408"/>
      <c r="LSP562" s="472"/>
      <c r="LSQ562" s="906"/>
      <c r="LSR562" s="31"/>
      <c r="LSS562" s="419"/>
      <c r="LST562" s="419"/>
      <c r="LSU562" s="471"/>
      <c r="LSV562" s="17"/>
      <c r="LSW562" s="419"/>
      <c r="LSX562" s="419"/>
      <c r="LSY562" s="17"/>
      <c r="LSZ562" s="17"/>
      <c r="LTA562" s="913"/>
      <c r="LTB562" s="17"/>
      <c r="LTC562" s="17"/>
      <c r="LTD562" s="219"/>
      <c r="LTE562" s="310"/>
      <c r="LTF562" s="304"/>
      <c r="LTG562" s="408"/>
      <c r="LTH562" s="472"/>
      <c r="LTI562" s="906"/>
      <c r="LTJ562" s="31"/>
      <c r="LTK562" s="419"/>
      <c r="LTL562" s="419"/>
      <c r="LTM562" s="471"/>
      <c r="LTN562" s="17"/>
      <c r="LTO562" s="419"/>
      <c r="LTP562" s="419"/>
      <c r="LTQ562" s="17"/>
      <c r="LTR562" s="17"/>
      <c r="LTS562" s="913"/>
      <c r="LTT562" s="17"/>
      <c r="LTU562" s="17"/>
      <c r="LTV562" s="219"/>
      <c r="LTW562" s="310"/>
      <c r="LTX562" s="304"/>
      <c r="LTY562" s="408"/>
      <c r="LTZ562" s="472"/>
      <c r="LUA562" s="906"/>
      <c r="LUB562" s="31"/>
      <c r="LUC562" s="419"/>
      <c r="LUD562" s="419"/>
      <c r="LUE562" s="471"/>
      <c r="LUF562" s="17"/>
      <c r="LUG562" s="419"/>
      <c r="LUH562" s="419"/>
      <c r="LUI562" s="17"/>
      <c r="LUJ562" s="17"/>
      <c r="LUK562" s="913"/>
      <c r="LUL562" s="17"/>
      <c r="LUM562" s="17"/>
      <c r="LUN562" s="219"/>
      <c r="LUO562" s="310"/>
      <c r="LUP562" s="304"/>
      <c r="LUQ562" s="408"/>
      <c r="LUR562" s="472"/>
      <c r="LUS562" s="906"/>
      <c r="LUT562" s="31"/>
      <c r="LUU562" s="419"/>
      <c r="LUV562" s="419"/>
      <c r="LUW562" s="471"/>
      <c r="LUX562" s="17"/>
      <c r="LUY562" s="419"/>
      <c r="LUZ562" s="419"/>
      <c r="LVA562" s="17"/>
      <c r="LVB562" s="17"/>
      <c r="LVC562" s="913"/>
      <c r="LVD562" s="17"/>
      <c r="LVE562" s="17"/>
      <c r="LVF562" s="219"/>
      <c r="LVG562" s="310"/>
      <c r="LVH562" s="304"/>
      <c r="LVI562" s="408"/>
      <c r="LVJ562" s="472"/>
      <c r="LVK562" s="906"/>
      <c r="LVL562" s="31"/>
      <c r="LVM562" s="419"/>
      <c r="LVN562" s="419"/>
      <c r="LVO562" s="471"/>
      <c r="LVP562" s="17"/>
      <c r="LVQ562" s="419"/>
      <c r="LVR562" s="419"/>
      <c r="LVS562" s="17"/>
      <c r="LVT562" s="17"/>
      <c r="LVU562" s="913"/>
      <c r="LVV562" s="17"/>
      <c r="LVW562" s="17"/>
      <c r="LVX562" s="219"/>
      <c r="LVY562" s="310"/>
      <c r="LVZ562" s="304"/>
      <c r="LWA562" s="408"/>
      <c r="LWB562" s="472"/>
      <c r="LWC562" s="906"/>
      <c r="LWD562" s="31"/>
      <c r="LWE562" s="419"/>
      <c r="LWF562" s="419"/>
      <c r="LWG562" s="471"/>
      <c r="LWH562" s="17"/>
      <c r="LWI562" s="419"/>
      <c r="LWJ562" s="419"/>
      <c r="LWK562" s="17"/>
      <c r="LWL562" s="17"/>
      <c r="LWM562" s="913"/>
      <c r="LWN562" s="17"/>
      <c r="LWO562" s="17"/>
      <c r="LWP562" s="219"/>
      <c r="LWQ562" s="310"/>
      <c r="LWR562" s="304"/>
      <c r="LWS562" s="408"/>
      <c r="LWT562" s="472"/>
      <c r="LWU562" s="906"/>
      <c r="LWV562" s="31"/>
      <c r="LWW562" s="419"/>
      <c r="LWX562" s="419"/>
      <c r="LWY562" s="471"/>
      <c r="LWZ562" s="17"/>
      <c r="LXA562" s="419"/>
      <c r="LXB562" s="419"/>
      <c r="LXC562" s="17"/>
      <c r="LXD562" s="17"/>
      <c r="LXE562" s="913"/>
      <c r="LXF562" s="17"/>
      <c r="LXG562" s="17"/>
      <c r="LXH562" s="219"/>
      <c r="LXI562" s="310"/>
      <c r="LXJ562" s="304"/>
      <c r="LXK562" s="408"/>
      <c r="LXL562" s="472"/>
      <c r="LXM562" s="906"/>
      <c r="LXN562" s="31"/>
      <c r="LXO562" s="419"/>
      <c r="LXP562" s="419"/>
      <c r="LXQ562" s="471"/>
      <c r="LXR562" s="17"/>
      <c r="LXS562" s="419"/>
      <c r="LXT562" s="419"/>
      <c r="LXU562" s="17"/>
      <c r="LXV562" s="17"/>
      <c r="LXW562" s="913"/>
      <c r="LXX562" s="17"/>
      <c r="LXY562" s="17"/>
      <c r="LXZ562" s="219"/>
      <c r="LYA562" s="310"/>
      <c r="LYB562" s="304"/>
      <c r="LYC562" s="408"/>
      <c r="LYD562" s="472"/>
      <c r="LYE562" s="906"/>
      <c r="LYF562" s="31"/>
      <c r="LYG562" s="419"/>
      <c r="LYH562" s="419"/>
      <c r="LYI562" s="471"/>
      <c r="LYJ562" s="17"/>
      <c r="LYK562" s="419"/>
      <c r="LYL562" s="419"/>
      <c r="LYM562" s="17"/>
      <c r="LYN562" s="17"/>
      <c r="LYO562" s="913"/>
      <c r="LYP562" s="17"/>
      <c r="LYQ562" s="17"/>
      <c r="LYR562" s="219"/>
      <c r="LYS562" s="310"/>
      <c r="LYT562" s="304"/>
      <c r="LYU562" s="408"/>
      <c r="LYV562" s="472"/>
      <c r="LYW562" s="906"/>
      <c r="LYX562" s="31"/>
      <c r="LYY562" s="419"/>
      <c r="LYZ562" s="419"/>
      <c r="LZA562" s="471"/>
      <c r="LZB562" s="17"/>
      <c r="LZC562" s="419"/>
      <c r="LZD562" s="419"/>
      <c r="LZE562" s="17"/>
      <c r="LZF562" s="17"/>
      <c r="LZG562" s="913"/>
      <c r="LZH562" s="17"/>
      <c r="LZI562" s="17"/>
      <c r="LZJ562" s="219"/>
      <c r="LZK562" s="310"/>
      <c r="LZL562" s="304"/>
      <c r="LZM562" s="408"/>
      <c r="LZN562" s="472"/>
      <c r="LZO562" s="906"/>
      <c r="LZP562" s="31"/>
      <c r="LZQ562" s="419"/>
      <c r="LZR562" s="419"/>
      <c r="LZS562" s="471"/>
      <c r="LZT562" s="17"/>
      <c r="LZU562" s="419"/>
      <c r="LZV562" s="419"/>
      <c r="LZW562" s="17"/>
      <c r="LZX562" s="17"/>
      <c r="LZY562" s="913"/>
      <c r="LZZ562" s="17"/>
      <c r="MAA562" s="17"/>
      <c r="MAB562" s="219"/>
      <c r="MAC562" s="310"/>
      <c r="MAD562" s="304"/>
      <c r="MAE562" s="408"/>
      <c r="MAF562" s="472"/>
      <c r="MAG562" s="906"/>
      <c r="MAH562" s="31"/>
      <c r="MAI562" s="419"/>
      <c r="MAJ562" s="419"/>
      <c r="MAK562" s="471"/>
      <c r="MAL562" s="17"/>
      <c r="MAM562" s="419"/>
      <c r="MAN562" s="419"/>
      <c r="MAO562" s="17"/>
      <c r="MAP562" s="17"/>
      <c r="MAQ562" s="913"/>
      <c r="MAR562" s="17"/>
      <c r="MAS562" s="17"/>
      <c r="MAT562" s="219"/>
      <c r="MAU562" s="310"/>
      <c r="MAV562" s="304"/>
      <c r="MAW562" s="408"/>
      <c r="MAX562" s="472"/>
      <c r="MAY562" s="906"/>
      <c r="MAZ562" s="31"/>
      <c r="MBA562" s="419"/>
      <c r="MBB562" s="419"/>
      <c r="MBC562" s="471"/>
      <c r="MBD562" s="17"/>
      <c r="MBE562" s="419"/>
      <c r="MBF562" s="419"/>
      <c r="MBG562" s="17"/>
      <c r="MBH562" s="17"/>
      <c r="MBI562" s="913"/>
      <c r="MBJ562" s="17"/>
      <c r="MBK562" s="17"/>
      <c r="MBL562" s="219"/>
      <c r="MBM562" s="310"/>
      <c r="MBN562" s="304"/>
      <c r="MBO562" s="408"/>
      <c r="MBP562" s="472"/>
      <c r="MBQ562" s="906"/>
      <c r="MBR562" s="31"/>
      <c r="MBS562" s="419"/>
      <c r="MBT562" s="419"/>
      <c r="MBU562" s="471"/>
      <c r="MBV562" s="17"/>
      <c r="MBW562" s="419"/>
      <c r="MBX562" s="419"/>
      <c r="MBY562" s="17"/>
      <c r="MBZ562" s="17"/>
      <c r="MCA562" s="913"/>
      <c r="MCB562" s="17"/>
      <c r="MCC562" s="17"/>
      <c r="MCD562" s="219"/>
      <c r="MCE562" s="310"/>
      <c r="MCF562" s="304"/>
      <c r="MCG562" s="408"/>
      <c r="MCH562" s="472"/>
      <c r="MCI562" s="906"/>
      <c r="MCJ562" s="31"/>
      <c r="MCK562" s="419"/>
      <c r="MCL562" s="419"/>
      <c r="MCM562" s="471"/>
      <c r="MCN562" s="17"/>
      <c r="MCO562" s="419"/>
      <c r="MCP562" s="419"/>
      <c r="MCQ562" s="17"/>
      <c r="MCR562" s="17"/>
      <c r="MCS562" s="913"/>
      <c r="MCT562" s="17"/>
      <c r="MCU562" s="17"/>
      <c r="MCV562" s="219"/>
      <c r="MCW562" s="310"/>
      <c r="MCX562" s="304"/>
      <c r="MCY562" s="408"/>
      <c r="MCZ562" s="472"/>
      <c r="MDA562" s="906"/>
      <c r="MDB562" s="31"/>
      <c r="MDC562" s="419"/>
      <c r="MDD562" s="419"/>
      <c r="MDE562" s="471"/>
      <c r="MDF562" s="17"/>
      <c r="MDG562" s="419"/>
      <c r="MDH562" s="419"/>
      <c r="MDI562" s="17"/>
      <c r="MDJ562" s="17"/>
      <c r="MDK562" s="913"/>
      <c r="MDL562" s="17"/>
      <c r="MDM562" s="17"/>
      <c r="MDN562" s="219"/>
      <c r="MDO562" s="310"/>
      <c r="MDP562" s="304"/>
      <c r="MDQ562" s="408"/>
      <c r="MDR562" s="472"/>
      <c r="MDS562" s="906"/>
      <c r="MDT562" s="31"/>
      <c r="MDU562" s="419"/>
      <c r="MDV562" s="419"/>
      <c r="MDW562" s="471"/>
      <c r="MDX562" s="17"/>
      <c r="MDY562" s="419"/>
      <c r="MDZ562" s="419"/>
      <c r="MEA562" s="17"/>
      <c r="MEB562" s="17"/>
      <c r="MEC562" s="913"/>
      <c r="MED562" s="17"/>
      <c r="MEE562" s="17"/>
      <c r="MEF562" s="219"/>
      <c r="MEG562" s="310"/>
      <c r="MEH562" s="304"/>
      <c r="MEI562" s="408"/>
      <c r="MEJ562" s="472"/>
      <c r="MEK562" s="906"/>
      <c r="MEL562" s="31"/>
      <c r="MEM562" s="419"/>
      <c r="MEN562" s="419"/>
      <c r="MEO562" s="471"/>
      <c r="MEP562" s="17"/>
      <c r="MEQ562" s="419"/>
      <c r="MER562" s="419"/>
      <c r="MES562" s="17"/>
      <c r="MET562" s="17"/>
      <c r="MEU562" s="913"/>
      <c r="MEV562" s="17"/>
      <c r="MEW562" s="17"/>
      <c r="MEX562" s="219"/>
      <c r="MEY562" s="310"/>
      <c r="MEZ562" s="304"/>
      <c r="MFA562" s="408"/>
      <c r="MFB562" s="472"/>
      <c r="MFC562" s="906"/>
      <c r="MFD562" s="31"/>
      <c r="MFE562" s="419"/>
      <c r="MFF562" s="419"/>
      <c r="MFG562" s="471"/>
      <c r="MFH562" s="17"/>
      <c r="MFI562" s="419"/>
      <c r="MFJ562" s="419"/>
      <c r="MFK562" s="17"/>
      <c r="MFL562" s="17"/>
      <c r="MFM562" s="913"/>
      <c r="MFN562" s="17"/>
      <c r="MFO562" s="17"/>
      <c r="MFP562" s="219"/>
      <c r="MFQ562" s="310"/>
      <c r="MFR562" s="304"/>
      <c r="MFS562" s="408"/>
      <c r="MFT562" s="472"/>
      <c r="MFU562" s="906"/>
      <c r="MFV562" s="31"/>
      <c r="MFW562" s="419"/>
      <c r="MFX562" s="419"/>
      <c r="MFY562" s="471"/>
      <c r="MFZ562" s="17"/>
      <c r="MGA562" s="419"/>
      <c r="MGB562" s="419"/>
      <c r="MGC562" s="17"/>
      <c r="MGD562" s="17"/>
      <c r="MGE562" s="913"/>
      <c r="MGF562" s="17"/>
      <c r="MGG562" s="17"/>
      <c r="MGH562" s="219"/>
      <c r="MGI562" s="310"/>
      <c r="MGJ562" s="304"/>
      <c r="MGK562" s="408"/>
      <c r="MGL562" s="472"/>
      <c r="MGM562" s="906"/>
      <c r="MGN562" s="31"/>
      <c r="MGO562" s="419"/>
      <c r="MGP562" s="419"/>
      <c r="MGQ562" s="471"/>
      <c r="MGR562" s="17"/>
      <c r="MGS562" s="419"/>
      <c r="MGT562" s="419"/>
      <c r="MGU562" s="17"/>
      <c r="MGV562" s="17"/>
      <c r="MGW562" s="913"/>
      <c r="MGX562" s="17"/>
      <c r="MGY562" s="17"/>
      <c r="MGZ562" s="219"/>
      <c r="MHA562" s="310"/>
      <c r="MHB562" s="304"/>
      <c r="MHC562" s="408"/>
      <c r="MHD562" s="472"/>
      <c r="MHE562" s="906"/>
      <c r="MHF562" s="31"/>
      <c r="MHG562" s="419"/>
      <c r="MHH562" s="419"/>
      <c r="MHI562" s="471"/>
      <c r="MHJ562" s="17"/>
      <c r="MHK562" s="419"/>
      <c r="MHL562" s="419"/>
      <c r="MHM562" s="17"/>
      <c r="MHN562" s="17"/>
      <c r="MHO562" s="913"/>
      <c r="MHP562" s="17"/>
      <c r="MHQ562" s="17"/>
      <c r="MHR562" s="219"/>
      <c r="MHS562" s="310"/>
      <c r="MHT562" s="304"/>
      <c r="MHU562" s="408"/>
      <c r="MHV562" s="472"/>
      <c r="MHW562" s="906"/>
      <c r="MHX562" s="31"/>
      <c r="MHY562" s="419"/>
      <c r="MHZ562" s="419"/>
      <c r="MIA562" s="471"/>
      <c r="MIB562" s="17"/>
      <c r="MIC562" s="419"/>
      <c r="MID562" s="419"/>
      <c r="MIE562" s="17"/>
      <c r="MIF562" s="17"/>
      <c r="MIG562" s="913"/>
      <c r="MIH562" s="17"/>
      <c r="MII562" s="17"/>
      <c r="MIJ562" s="219"/>
      <c r="MIK562" s="310"/>
      <c r="MIL562" s="304"/>
      <c r="MIM562" s="408"/>
      <c r="MIN562" s="472"/>
      <c r="MIO562" s="906"/>
      <c r="MIP562" s="31"/>
      <c r="MIQ562" s="419"/>
      <c r="MIR562" s="419"/>
      <c r="MIS562" s="471"/>
      <c r="MIT562" s="17"/>
      <c r="MIU562" s="419"/>
      <c r="MIV562" s="419"/>
      <c r="MIW562" s="17"/>
      <c r="MIX562" s="17"/>
      <c r="MIY562" s="913"/>
      <c r="MIZ562" s="17"/>
      <c r="MJA562" s="17"/>
      <c r="MJB562" s="219"/>
      <c r="MJC562" s="310"/>
      <c r="MJD562" s="304"/>
      <c r="MJE562" s="408"/>
      <c r="MJF562" s="472"/>
      <c r="MJG562" s="906"/>
      <c r="MJH562" s="31"/>
      <c r="MJI562" s="419"/>
      <c r="MJJ562" s="419"/>
      <c r="MJK562" s="471"/>
      <c r="MJL562" s="17"/>
      <c r="MJM562" s="419"/>
      <c r="MJN562" s="419"/>
      <c r="MJO562" s="17"/>
      <c r="MJP562" s="17"/>
      <c r="MJQ562" s="913"/>
      <c r="MJR562" s="17"/>
      <c r="MJS562" s="17"/>
      <c r="MJT562" s="219"/>
      <c r="MJU562" s="310"/>
      <c r="MJV562" s="304"/>
      <c r="MJW562" s="408"/>
      <c r="MJX562" s="472"/>
      <c r="MJY562" s="906"/>
      <c r="MJZ562" s="31"/>
      <c r="MKA562" s="419"/>
      <c r="MKB562" s="419"/>
      <c r="MKC562" s="471"/>
      <c r="MKD562" s="17"/>
      <c r="MKE562" s="419"/>
      <c r="MKF562" s="419"/>
      <c r="MKG562" s="17"/>
      <c r="MKH562" s="17"/>
      <c r="MKI562" s="913"/>
      <c r="MKJ562" s="17"/>
      <c r="MKK562" s="17"/>
      <c r="MKL562" s="219"/>
      <c r="MKM562" s="310"/>
      <c r="MKN562" s="304"/>
      <c r="MKO562" s="408"/>
      <c r="MKP562" s="472"/>
      <c r="MKQ562" s="906"/>
      <c r="MKR562" s="31"/>
      <c r="MKS562" s="419"/>
      <c r="MKT562" s="419"/>
      <c r="MKU562" s="471"/>
      <c r="MKV562" s="17"/>
      <c r="MKW562" s="419"/>
      <c r="MKX562" s="419"/>
      <c r="MKY562" s="17"/>
      <c r="MKZ562" s="17"/>
      <c r="MLA562" s="913"/>
      <c r="MLB562" s="17"/>
      <c r="MLC562" s="17"/>
      <c r="MLD562" s="219"/>
      <c r="MLE562" s="310"/>
      <c r="MLF562" s="304"/>
      <c r="MLG562" s="408"/>
      <c r="MLH562" s="472"/>
      <c r="MLI562" s="906"/>
      <c r="MLJ562" s="31"/>
      <c r="MLK562" s="419"/>
      <c r="MLL562" s="419"/>
      <c r="MLM562" s="471"/>
      <c r="MLN562" s="17"/>
      <c r="MLO562" s="419"/>
      <c r="MLP562" s="419"/>
      <c r="MLQ562" s="17"/>
      <c r="MLR562" s="17"/>
      <c r="MLS562" s="913"/>
      <c r="MLT562" s="17"/>
      <c r="MLU562" s="17"/>
      <c r="MLV562" s="219"/>
      <c r="MLW562" s="310"/>
      <c r="MLX562" s="304"/>
      <c r="MLY562" s="408"/>
      <c r="MLZ562" s="472"/>
      <c r="MMA562" s="906"/>
      <c r="MMB562" s="31"/>
      <c r="MMC562" s="419"/>
      <c r="MMD562" s="419"/>
      <c r="MME562" s="471"/>
      <c r="MMF562" s="17"/>
      <c r="MMG562" s="419"/>
      <c r="MMH562" s="419"/>
      <c r="MMI562" s="17"/>
      <c r="MMJ562" s="17"/>
      <c r="MMK562" s="913"/>
      <c r="MML562" s="17"/>
      <c r="MMM562" s="17"/>
      <c r="MMN562" s="219"/>
      <c r="MMO562" s="310"/>
      <c r="MMP562" s="304"/>
      <c r="MMQ562" s="408"/>
      <c r="MMR562" s="472"/>
      <c r="MMS562" s="906"/>
      <c r="MMT562" s="31"/>
      <c r="MMU562" s="419"/>
      <c r="MMV562" s="419"/>
      <c r="MMW562" s="471"/>
      <c r="MMX562" s="17"/>
      <c r="MMY562" s="419"/>
      <c r="MMZ562" s="419"/>
      <c r="MNA562" s="17"/>
      <c r="MNB562" s="17"/>
      <c r="MNC562" s="913"/>
      <c r="MND562" s="17"/>
      <c r="MNE562" s="17"/>
      <c r="MNF562" s="219"/>
      <c r="MNG562" s="310"/>
      <c r="MNH562" s="304"/>
      <c r="MNI562" s="408"/>
      <c r="MNJ562" s="472"/>
      <c r="MNK562" s="906"/>
      <c r="MNL562" s="31"/>
      <c r="MNM562" s="419"/>
      <c r="MNN562" s="419"/>
      <c r="MNO562" s="471"/>
      <c r="MNP562" s="17"/>
      <c r="MNQ562" s="419"/>
      <c r="MNR562" s="419"/>
      <c r="MNS562" s="17"/>
      <c r="MNT562" s="17"/>
      <c r="MNU562" s="913"/>
      <c r="MNV562" s="17"/>
      <c r="MNW562" s="17"/>
      <c r="MNX562" s="219"/>
      <c r="MNY562" s="310"/>
      <c r="MNZ562" s="304"/>
      <c r="MOA562" s="408"/>
      <c r="MOB562" s="472"/>
      <c r="MOC562" s="906"/>
      <c r="MOD562" s="31"/>
      <c r="MOE562" s="419"/>
      <c r="MOF562" s="419"/>
      <c r="MOG562" s="471"/>
      <c r="MOH562" s="17"/>
      <c r="MOI562" s="419"/>
      <c r="MOJ562" s="419"/>
      <c r="MOK562" s="17"/>
      <c r="MOL562" s="17"/>
      <c r="MOM562" s="913"/>
      <c r="MON562" s="17"/>
      <c r="MOO562" s="17"/>
      <c r="MOP562" s="219"/>
      <c r="MOQ562" s="310"/>
      <c r="MOR562" s="304"/>
      <c r="MOS562" s="408"/>
      <c r="MOT562" s="472"/>
      <c r="MOU562" s="906"/>
      <c r="MOV562" s="31"/>
      <c r="MOW562" s="419"/>
      <c r="MOX562" s="419"/>
      <c r="MOY562" s="471"/>
      <c r="MOZ562" s="17"/>
      <c r="MPA562" s="419"/>
      <c r="MPB562" s="419"/>
      <c r="MPC562" s="17"/>
      <c r="MPD562" s="17"/>
      <c r="MPE562" s="913"/>
      <c r="MPF562" s="17"/>
      <c r="MPG562" s="17"/>
      <c r="MPH562" s="219"/>
      <c r="MPI562" s="310"/>
      <c r="MPJ562" s="304"/>
      <c r="MPK562" s="408"/>
      <c r="MPL562" s="472"/>
      <c r="MPM562" s="906"/>
      <c r="MPN562" s="31"/>
      <c r="MPO562" s="419"/>
      <c r="MPP562" s="419"/>
      <c r="MPQ562" s="471"/>
      <c r="MPR562" s="17"/>
      <c r="MPS562" s="419"/>
      <c r="MPT562" s="419"/>
      <c r="MPU562" s="17"/>
      <c r="MPV562" s="17"/>
      <c r="MPW562" s="913"/>
      <c r="MPX562" s="17"/>
      <c r="MPY562" s="17"/>
      <c r="MPZ562" s="219"/>
      <c r="MQA562" s="310"/>
      <c r="MQB562" s="304"/>
      <c r="MQC562" s="408"/>
      <c r="MQD562" s="472"/>
      <c r="MQE562" s="906"/>
      <c r="MQF562" s="31"/>
      <c r="MQG562" s="419"/>
      <c r="MQH562" s="419"/>
      <c r="MQI562" s="471"/>
      <c r="MQJ562" s="17"/>
      <c r="MQK562" s="419"/>
      <c r="MQL562" s="419"/>
      <c r="MQM562" s="17"/>
      <c r="MQN562" s="17"/>
      <c r="MQO562" s="913"/>
      <c r="MQP562" s="17"/>
      <c r="MQQ562" s="17"/>
      <c r="MQR562" s="219"/>
      <c r="MQS562" s="310"/>
      <c r="MQT562" s="304"/>
      <c r="MQU562" s="408"/>
      <c r="MQV562" s="472"/>
      <c r="MQW562" s="906"/>
      <c r="MQX562" s="31"/>
      <c r="MQY562" s="419"/>
      <c r="MQZ562" s="419"/>
      <c r="MRA562" s="471"/>
      <c r="MRB562" s="17"/>
      <c r="MRC562" s="419"/>
      <c r="MRD562" s="419"/>
      <c r="MRE562" s="17"/>
      <c r="MRF562" s="17"/>
      <c r="MRG562" s="913"/>
      <c r="MRH562" s="17"/>
      <c r="MRI562" s="17"/>
      <c r="MRJ562" s="219"/>
      <c r="MRK562" s="310"/>
      <c r="MRL562" s="304"/>
      <c r="MRM562" s="408"/>
      <c r="MRN562" s="472"/>
      <c r="MRO562" s="906"/>
      <c r="MRP562" s="31"/>
      <c r="MRQ562" s="419"/>
      <c r="MRR562" s="419"/>
      <c r="MRS562" s="471"/>
      <c r="MRT562" s="17"/>
      <c r="MRU562" s="419"/>
      <c r="MRV562" s="419"/>
      <c r="MRW562" s="17"/>
      <c r="MRX562" s="17"/>
      <c r="MRY562" s="913"/>
      <c r="MRZ562" s="17"/>
      <c r="MSA562" s="17"/>
      <c r="MSB562" s="219"/>
      <c r="MSC562" s="310"/>
      <c r="MSD562" s="304"/>
      <c r="MSE562" s="408"/>
      <c r="MSF562" s="472"/>
      <c r="MSG562" s="906"/>
      <c r="MSH562" s="31"/>
      <c r="MSI562" s="419"/>
      <c r="MSJ562" s="419"/>
      <c r="MSK562" s="471"/>
      <c r="MSL562" s="17"/>
      <c r="MSM562" s="419"/>
      <c r="MSN562" s="419"/>
      <c r="MSO562" s="17"/>
      <c r="MSP562" s="17"/>
      <c r="MSQ562" s="913"/>
      <c r="MSR562" s="17"/>
      <c r="MSS562" s="17"/>
      <c r="MST562" s="219"/>
      <c r="MSU562" s="310"/>
      <c r="MSV562" s="304"/>
      <c r="MSW562" s="408"/>
      <c r="MSX562" s="472"/>
      <c r="MSY562" s="906"/>
      <c r="MSZ562" s="31"/>
      <c r="MTA562" s="419"/>
      <c r="MTB562" s="419"/>
      <c r="MTC562" s="471"/>
      <c r="MTD562" s="17"/>
      <c r="MTE562" s="419"/>
      <c r="MTF562" s="419"/>
      <c r="MTG562" s="17"/>
      <c r="MTH562" s="17"/>
      <c r="MTI562" s="913"/>
      <c r="MTJ562" s="17"/>
      <c r="MTK562" s="17"/>
      <c r="MTL562" s="219"/>
      <c r="MTM562" s="310"/>
      <c r="MTN562" s="304"/>
      <c r="MTO562" s="408"/>
      <c r="MTP562" s="472"/>
      <c r="MTQ562" s="906"/>
      <c r="MTR562" s="31"/>
      <c r="MTS562" s="419"/>
      <c r="MTT562" s="419"/>
      <c r="MTU562" s="471"/>
      <c r="MTV562" s="17"/>
      <c r="MTW562" s="419"/>
      <c r="MTX562" s="419"/>
      <c r="MTY562" s="17"/>
      <c r="MTZ562" s="17"/>
      <c r="MUA562" s="913"/>
      <c r="MUB562" s="17"/>
      <c r="MUC562" s="17"/>
      <c r="MUD562" s="219"/>
      <c r="MUE562" s="310"/>
      <c r="MUF562" s="304"/>
      <c r="MUG562" s="408"/>
      <c r="MUH562" s="472"/>
      <c r="MUI562" s="906"/>
      <c r="MUJ562" s="31"/>
      <c r="MUK562" s="419"/>
      <c r="MUL562" s="419"/>
      <c r="MUM562" s="471"/>
      <c r="MUN562" s="17"/>
      <c r="MUO562" s="419"/>
      <c r="MUP562" s="419"/>
      <c r="MUQ562" s="17"/>
      <c r="MUR562" s="17"/>
      <c r="MUS562" s="913"/>
      <c r="MUT562" s="17"/>
      <c r="MUU562" s="17"/>
      <c r="MUV562" s="219"/>
      <c r="MUW562" s="310"/>
      <c r="MUX562" s="304"/>
      <c r="MUY562" s="408"/>
      <c r="MUZ562" s="472"/>
      <c r="MVA562" s="906"/>
      <c r="MVB562" s="31"/>
      <c r="MVC562" s="419"/>
      <c r="MVD562" s="419"/>
      <c r="MVE562" s="471"/>
      <c r="MVF562" s="17"/>
      <c r="MVG562" s="419"/>
      <c r="MVH562" s="419"/>
      <c r="MVI562" s="17"/>
      <c r="MVJ562" s="17"/>
      <c r="MVK562" s="913"/>
      <c r="MVL562" s="17"/>
      <c r="MVM562" s="17"/>
      <c r="MVN562" s="219"/>
      <c r="MVO562" s="310"/>
      <c r="MVP562" s="304"/>
      <c r="MVQ562" s="408"/>
      <c r="MVR562" s="472"/>
      <c r="MVS562" s="906"/>
      <c r="MVT562" s="31"/>
      <c r="MVU562" s="419"/>
      <c r="MVV562" s="419"/>
      <c r="MVW562" s="471"/>
      <c r="MVX562" s="17"/>
      <c r="MVY562" s="419"/>
      <c r="MVZ562" s="419"/>
      <c r="MWA562" s="17"/>
      <c r="MWB562" s="17"/>
      <c r="MWC562" s="913"/>
      <c r="MWD562" s="17"/>
      <c r="MWE562" s="17"/>
      <c r="MWF562" s="219"/>
      <c r="MWG562" s="310"/>
      <c r="MWH562" s="304"/>
      <c r="MWI562" s="408"/>
      <c r="MWJ562" s="472"/>
      <c r="MWK562" s="906"/>
      <c r="MWL562" s="31"/>
      <c r="MWM562" s="419"/>
      <c r="MWN562" s="419"/>
      <c r="MWO562" s="471"/>
      <c r="MWP562" s="17"/>
      <c r="MWQ562" s="419"/>
      <c r="MWR562" s="419"/>
      <c r="MWS562" s="17"/>
      <c r="MWT562" s="17"/>
      <c r="MWU562" s="913"/>
      <c r="MWV562" s="17"/>
      <c r="MWW562" s="17"/>
      <c r="MWX562" s="219"/>
      <c r="MWY562" s="310"/>
      <c r="MWZ562" s="304"/>
      <c r="MXA562" s="408"/>
      <c r="MXB562" s="472"/>
      <c r="MXC562" s="906"/>
      <c r="MXD562" s="31"/>
      <c r="MXE562" s="419"/>
      <c r="MXF562" s="419"/>
      <c r="MXG562" s="471"/>
      <c r="MXH562" s="17"/>
      <c r="MXI562" s="419"/>
      <c r="MXJ562" s="419"/>
      <c r="MXK562" s="17"/>
      <c r="MXL562" s="17"/>
      <c r="MXM562" s="913"/>
      <c r="MXN562" s="17"/>
      <c r="MXO562" s="17"/>
      <c r="MXP562" s="219"/>
      <c r="MXQ562" s="310"/>
      <c r="MXR562" s="304"/>
      <c r="MXS562" s="408"/>
      <c r="MXT562" s="472"/>
      <c r="MXU562" s="906"/>
      <c r="MXV562" s="31"/>
      <c r="MXW562" s="419"/>
      <c r="MXX562" s="419"/>
      <c r="MXY562" s="471"/>
      <c r="MXZ562" s="17"/>
      <c r="MYA562" s="419"/>
      <c r="MYB562" s="419"/>
      <c r="MYC562" s="17"/>
      <c r="MYD562" s="17"/>
      <c r="MYE562" s="913"/>
      <c r="MYF562" s="17"/>
      <c r="MYG562" s="17"/>
      <c r="MYH562" s="219"/>
      <c r="MYI562" s="310"/>
      <c r="MYJ562" s="304"/>
      <c r="MYK562" s="408"/>
      <c r="MYL562" s="472"/>
      <c r="MYM562" s="906"/>
      <c r="MYN562" s="31"/>
      <c r="MYO562" s="419"/>
      <c r="MYP562" s="419"/>
      <c r="MYQ562" s="471"/>
      <c r="MYR562" s="17"/>
      <c r="MYS562" s="419"/>
      <c r="MYT562" s="419"/>
      <c r="MYU562" s="17"/>
      <c r="MYV562" s="17"/>
      <c r="MYW562" s="913"/>
      <c r="MYX562" s="17"/>
      <c r="MYY562" s="17"/>
      <c r="MYZ562" s="219"/>
      <c r="MZA562" s="310"/>
      <c r="MZB562" s="304"/>
      <c r="MZC562" s="408"/>
      <c r="MZD562" s="472"/>
      <c r="MZE562" s="906"/>
      <c r="MZF562" s="31"/>
      <c r="MZG562" s="419"/>
      <c r="MZH562" s="419"/>
      <c r="MZI562" s="471"/>
      <c r="MZJ562" s="17"/>
      <c r="MZK562" s="419"/>
      <c r="MZL562" s="419"/>
      <c r="MZM562" s="17"/>
      <c r="MZN562" s="17"/>
      <c r="MZO562" s="913"/>
      <c r="MZP562" s="17"/>
      <c r="MZQ562" s="17"/>
      <c r="MZR562" s="219"/>
      <c r="MZS562" s="310"/>
      <c r="MZT562" s="304"/>
      <c r="MZU562" s="408"/>
      <c r="MZV562" s="472"/>
      <c r="MZW562" s="906"/>
      <c r="MZX562" s="31"/>
      <c r="MZY562" s="419"/>
      <c r="MZZ562" s="419"/>
      <c r="NAA562" s="471"/>
      <c r="NAB562" s="17"/>
      <c r="NAC562" s="419"/>
      <c r="NAD562" s="419"/>
      <c r="NAE562" s="17"/>
      <c r="NAF562" s="17"/>
      <c r="NAG562" s="913"/>
      <c r="NAH562" s="17"/>
      <c r="NAI562" s="17"/>
      <c r="NAJ562" s="219"/>
      <c r="NAK562" s="310"/>
      <c r="NAL562" s="304"/>
      <c r="NAM562" s="408"/>
      <c r="NAN562" s="472"/>
      <c r="NAO562" s="906"/>
      <c r="NAP562" s="31"/>
      <c r="NAQ562" s="419"/>
      <c r="NAR562" s="419"/>
      <c r="NAS562" s="471"/>
      <c r="NAT562" s="17"/>
      <c r="NAU562" s="419"/>
      <c r="NAV562" s="419"/>
      <c r="NAW562" s="17"/>
      <c r="NAX562" s="17"/>
      <c r="NAY562" s="913"/>
      <c r="NAZ562" s="17"/>
      <c r="NBA562" s="17"/>
      <c r="NBB562" s="219"/>
      <c r="NBC562" s="310"/>
      <c r="NBD562" s="304"/>
      <c r="NBE562" s="408"/>
      <c r="NBF562" s="472"/>
      <c r="NBG562" s="906"/>
      <c r="NBH562" s="31"/>
      <c r="NBI562" s="419"/>
      <c r="NBJ562" s="419"/>
      <c r="NBK562" s="471"/>
      <c r="NBL562" s="17"/>
      <c r="NBM562" s="419"/>
      <c r="NBN562" s="419"/>
      <c r="NBO562" s="17"/>
      <c r="NBP562" s="17"/>
      <c r="NBQ562" s="913"/>
      <c r="NBR562" s="17"/>
      <c r="NBS562" s="17"/>
      <c r="NBT562" s="219"/>
      <c r="NBU562" s="310"/>
      <c r="NBV562" s="304"/>
      <c r="NBW562" s="408"/>
      <c r="NBX562" s="472"/>
      <c r="NBY562" s="906"/>
      <c r="NBZ562" s="31"/>
      <c r="NCA562" s="419"/>
      <c r="NCB562" s="419"/>
      <c r="NCC562" s="471"/>
      <c r="NCD562" s="17"/>
      <c r="NCE562" s="419"/>
      <c r="NCF562" s="419"/>
      <c r="NCG562" s="17"/>
      <c r="NCH562" s="17"/>
      <c r="NCI562" s="913"/>
      <c r="NCJ562" s="17"/>
      <c r="NCK562" s="17"/>
      <c r="NCL562" s="219"/>
      <c r="NCM562" s="310"/>
      <c r="NCN562" s="304"/>
      <c r="NCO562" s="408"/>
      <c r="NCP562" s="472"/>
      <c r="NCQ562" s="906"/>
      <c r="NCR562" s="31"/>
      <c r="NCS562" s="419"/>
      <c r="NCT562" s="419"/>
      <c r="NCU562" s="471"/>
      <c r="NCV562" s="17"/>
      <c r="NCW562" s="419"/>
      <c r="NCX562" s="419"/>
      <c r="NCY562" s="17"/>
      <c r="NCZ562" s="17"/>
      <c r="NDA562" s="913"/>
      <c r="NDB562" s="17"/>
      <c r="NDC562" s="17"/>
      <c r="NDD562" s="219"/>
      <c r="NDE562" s="310"/>
      <c r="NDF562" s="304"/>
      <c r="NDG562" s="408"/>
      <c r="NDH562" s="472"/>
      <c r="NDI562" s="906"/>
      <c r="NDJ562" s="31"/>
      <c r="NDK562" s="419"/>
      <c r="NDL562" s="419"/>
      <c r="NDM562" s="471"/>
      <c r="NDN562" s="17"/>
      <c r="NDO562" s="419"/>
      <c r="NDP562" s="419"/>
      <c r="NDQ562" s="17"/>
      <c r="NDR562" s="17"/>
      <c r="NDS562" s="913"/>
      <c r="NDT562" s="17"/>
      <c r="NDU562" s="17"/>
      <c r="NDV562" s="219"/>
      <c r="NDW562" s="310"/>
      <c r="NDX562" s="304"/>
      <c r="NDY562" s="408"/>
      <c r="NDZ562" s="472"/>
      <c r="NEA562" s="906"/>
      <c r="NEB562" s="31"/>
      <c r="NEC562" s="419"/>
      <c r="NED562" s="419"/>
      <c r="NEE562" s="471"/>
      <c r="NEF562" s="17"/>
      <c r="NEG562" s="419"/>
      <c r="NEH562" s="419"/>
      <c r="NEI562" s="17"/>
      <c r="NEJ562" s="17"/>
      <c r="NEK562" s="913"/>
      <c r="NEL562" s="17"/>
      <c r="NEM562" s="17"/>
      <c r="NEN562" s="219"/>
      <c r="NEO562" s="310"/>
      <c r="NEP562" s="304"/>
      <c r="NEQ562" s="408"/>
      <c r="NER562" s="472"/>
      <c r="NES562" s="906"/>
      <c r="NET562" s="31"/>
      <c r="NEU562" s="419"/>
      <c r="NEV562" s="419"/>
      <c r="NEW562" s="471"/>
      <c r="NEX562" s="17"/>
      <c r="NEY562" s="419"/>
      <c r="NEZ562" s="419"/>
      <c r="NFA562" s="17"/>
      <c r="NFB562" s="17"/>
      <c r="NFC562" s="913"/>
      <c r="NFD562" s="17"/>
      <c r="NFE562" s="17"/>
      <c r="NFF562" s="219"/>
      <c r="NFG562" s="310"/>
      <c r="NFH562" s="304"/>
      <c r="NFI562" s="408"/>
      <c r="NFJ562" s="472"/>
      <c r="NFK562" s="906"/>
      <c r="NFL562" s="31"/>
      <c r="NFM562" s="419"/>
      <c r="NFN562" s="419"/>
      <c r="NFO562" s="471"/>
      <c r="NFP562" s="17"/>
      <c r="NFQ562" s="419"/>
      <c r="NFR562" s="419"/>
      <c r="NFS562" s="17"/>
      <c r="NFT562" s="17"/>
      <c r="NFU562" s="913"/>
      <c r="NFV562" s="17"/>
      <c r="NFW562" s="17"/>
      <c r="NFX562" s="219"/>
      <c r="NFY562" s="310"/>
      <c r="NFZ562" s="304"/>
      <c r="NGA562" s="408"/>
      <c r="NGB562" s="472"/>
      <c r="NGC562" s="906"/>
      <c r="NGD562" s="31"/>
      <c r="NGE562" s="419"/>
      <c r="NGF562" s="419"/>
      <c r="NGG562" s="471"/>
      <c r="NGH562" s="17"/>
      <c r="NGI562" s="419"/>
      <c r="NGJ562" s="419"/>
      <c r="NGK562" s="17"/>
      <c r="NGL562" s="17"/>
      <c r="NGM562" s="913"/>
      <c r="NGN562" s="17"/>
      <c r="NGO562" s="17"/>
      <c r="NGP562" s="219"/>
      <c r="NGQ562" s="310"/>
      <c r="NGR562" s="304"/>
      <c r="NGS562" s="408"/>
      <c r="NGT562" s="472"/>
      <c r="NGU562" s="906"/>
      <c r="NGV562" s="31"/>
      <c r="NGW562" s="419"/>
      <c r="NGX562" s="419"/>
      <c r="NGY562" s="471"/>
      <c r="NGZ562" s="17"/>
      <c r="NHA562" s="419"/>
      <c r="NHB562" s="419"/>
      <c r="NHC562" s="17"/>
      <c r="NHD562" s="17"/>
      <c r="NHE562" s="913"/>
      <c r="NHF562" s="17"/>
      <c r="NHG562" s="17"/>
      <c r="NHH562" s="219"/>
      <c r="NHI562" s="310"/>
      <c r="NHJ562" s="304"/>
      <c r="NHK562" s="408"/>
      <c r="NHL562" s="472"/>
      <c r="NHM562" s="906"/>
      <c r="NHN562" s="31"/>
      <c r="NHO562" s="419"/>
      <c r="NHP562" s="419"/>
      <c r="NHQ562" s="471"/>
      <c r="NHR562" s="17"/>
      <c r="NHS562" s="419"/>
      <c r="NHT562" s="419"/>
      <c r="NHU562" s="17"/>
      <c r="NHV562" s="17"/>
      <c r="NHW562" s="913"/>
      <c r="NHX562" s="17"/>
      <c r="NHY562" s="17"/>
      <c r="NHZ562" s="219"/>
      <c r="NIA562" s="310"/>
      <c r="NIB562" s="304"/>
      <c r="NIC562" s="408"/>
      <c r="NID562" s="472"/>
      <c r="NIE562" s="906"/>
      <c r="NIF562" s="31"/>
      <c r="NIG562" s="419"/>
      <c r="NIH562" s="419"/>
      <c r="NII562" s="471"/>
      <c r="NIJ562" s="17"/>
      <c r="NIK562" s="419"/>
      <c r="NIL562" s="419"/>
      <c r="NIM562" s="17"/>
      <c r="NIN562" s="17"/>
      <c r="NIO562" s="913"/>
      <c r="NIP562" s="17"/>
      <c r="NIQ562" s="17"/>
      <c r="NIR562" s="219"/>
      <c r="NIS562" s="310"/>
      <c r="NIT562" s="304"/>
      <c r="NIU562" s="408"/>
      <c r="NIV562" s="472"/>
      <c r="NIW562" s="906"/>
      <c r="NIX562" s="31"/>
      <c r="NIY562" s="419"/>
      <c r="NIZ562" s="419"/>
      <c r="NJA562" s="471"/>
      <c r="NJB562" s="17"/>
      <c r="NJC562" s="419"/>
      <c r="NJD562" s="419"/>
      <c r="NJE562" s="17"/>
      <c r="NJF562" s="17"/>
      <c r="NJG562" s="913"/>
      <c r="NJH562" s="17"/>
      <c r="NJI562" s="17"/>
      <c r="NJJ562" s="219"/>
      <c r="NJK562" s="310"/>
      <c r="NJL562" s="304"/>
      <c r="NJM562" s="408"/>
      <c r="NJN562" s="472"/>
      <c r="NJO562" s="906"/>
      <c r="NJP562" s="31"/>
      <c r="NJQ562" s="419"/>
      <c r="NJR562" s="419"/>
      <c r="NJS562" s="471"/>
      <c r="NJT562" s="17"/>
      <c r="NJU562" s="419"/>
      <c r="NJV562" s="419"/>
      <c r="NJW562" s="17"/>
      <c r="NJX562" s="17"/>
      <c r="NJY562" s="913"/>
      <c r="NJZ562" s="17"/>
      <c r="NKA562" s="17"/>
      <c r="NKB562" s="219"/>
      <c r="NKC562" s="310"/>
      <c r="NKD562" s="304"/>
      <c r="NKE562" s="408"/>
      <c r="NKF562" s="472"/>
      <c r="NKG562" s="906"/>
      <c r="NKH562" s="31"/>
      <c r="NKI562" s="419"/>
      <c r="NKJ562" s="419"/>
      <c r="NKK562" s="471"/>
      <c r="NKL562" s="17"/>
      <c r="NKM562" s="419"/>
      <c r="NKN562" s="419"/>
      <c r="NKO562" s="17"/>
      <c r="NKP562" s="17"/>
      <c r="NKQ562" s="913"/>
      <c r="NKR562" s="17"/>
      <c r="NKS562" s="17"/>
      <c r="NKT562" s="219"/>
      <c r="NKU562" s="310"/>
      <c r="NKV562" s="304"/>
      <c r="NKW562" s="408"/>
      <c r="NKX562" s="472"/>
      <c r="NKY562" s="906"/>
      <c r="NKZ562" s="31"/>
      <c r="NLA562" s="419"/>
      <c r="NLB562" s="419"/>
      <c r="NLC562" s="471"/>
      <c r="NLD562" s="17"/>
      <c r="NLE562" s="419"/>
      <c r="NLF562" s="419"/>
      <c r="NLG562" s="17"/>
      <c r="NLH562" s="17"/>
      <c r="NLI562" s="913"/>
      <c r="NLJ562" s="17"/>
      <c r="NLK562" s="17"/>
      <c r="NLL562" s="219"/>
      <c r="NLM562" s="310"/>
      <c r="NLN562" s="304"/>
      <c r="NLO562" s="408"/>
      <c r="NLP562" s="472"/>
      <c r="NLQ562" s="906"/>
      <c r="NLR562" s="31"/>
      <c r="NLS562" s="419"/>
      <c r="NLT562" s="419"/>
      <c r="NLU562" s="471"/>
      <c r="NLV562" s="17"/>
      <c r="NLW562" s="419"/>
      <c r="NLX562" s="419"/>
      <c r="NLY562" s="17"/>
      <c r="NLZ562" s="17"/>
      <c r="NMA562" s="913"/>
      <c r="NMB562" s="17"/>
      <c r="NMC562" s="17"/>
      <c r="NMD562" s="219"/>
      <c r="NME562" s="310"/>
      <c r="NMF562" s="304"/>
      <c r="NMG562" s="408"/>
      <c r="NMH562" s="472"/>
      <c r="NMI562" s="906"/>
      <c r="NMJ562" s="31"/>
      <c r="NMK562" s="419"/>
      <c r="NML562" s="419"/>
      <c r="NMM562" s="471"/>
      <c r="NMN562" s="17"/>
      <c r="NMO562" s="419"/>
      <c r="NMP562" s="419"/>
      <c r="NMQ562" s="17"/>
      <c r="NMR562" s="17"/>
      <c r="NMS562" s="913"/>
      <c r="NMT562" s="17"/>
      <c r="NMU562" s="17"/>
      <c r="NMV562" s="219"/>
      <c r="NMW562" s="310"/>
      <c r="NMX562" s="304"/>
      <c r="NMY562" s="408"/>
      <c r="NMZ562" s="472"/>
      <c r="NNA562" s="906"/>
      <c r="NNB562" s="31"/>
      <c r="NNC562" s="419"/>
      <c r="NND562" s="419"/>
      <c r="NNE562" s="471"/>
      <c r="NNF562" s="17"/>
      <c r="NNG562" s="419"/>
      <c r="NNH562" s="419"/>
      <c r="NNI562" s="17"/>
      <c r="NNJ562" s="17"/>
      <c r="NNK562" s="913"/>
      <c r="NNL562" s="17"/>
      <c r="NNM562" s="17"/>
      <c r="NNN562" s="219"/>
      <c r="NNO562" s="310"/>
      <c r="NNP562" s="304"/>
      <c r="NNQ562" s="408"/>
      <c r="NNR562" s="472"/>
      <c r="NNS562" s="906"/>
      <c r="NNT562" s="31"/>
      <c r="NNU562" s="419"/>
      <c r="NNV562" s="419"/>
      <c r="NNW562" s="471"/>
      <c r="NNX562" s="17"/>
      <c r="NNY562" s="419"/>
      <c r="NNZ562" s="419"/>
      <c r="NOA562" s="17"/>
      <c r="NOB562" s="17"/>
      <c r="NOC562" s="913"/>
      <c r="NOD562" s="17"/>
      <c r="NOE562" s="17"/>
      <c r="NOF562" s="219"/>
      <c r="NOG562" s="310"/>
      <c r="NOH562" s="304"/>
      <c r="NOI562" s="408"/>
      <c r="NOJ562" s="472"/>
      <c r="NOK562" s="906"/>
      <c r="NOL562" s="31"/>
      <c r="NOM562" s="419"/>
      <c r="NON562" s="419"/>
      <c r="NOO562" s="471"/>
      <c r="NOP562" s="17"/>
      <c r="NOQ562" s="419"/>
      <c r="NOR562" s="419"/>
      <c r="NOS562" s="17"/>
      <c r="NOT562" s="17"/>
      <c r="NOU562" s="913"/>
      <c r="NOV562" s="17"/>
      <c r="NOW562" s="17"/>
      <c r="NOX562" s="219"/>
      <c r="NOY562" s="310"/>
      <c r="NOZ562" s="304"/>
      <c r="NPA562" s="408"/>
      <c r="NPB562" s="472"/>
      <c r="NPC562" s="906"/>
      <c r="NPD562" s="31"/>
      <c r="NPE562" s="419"/>
      <c r="NPF562" s="419"/>
      <c r="NPG562" s="471"/>
      <c r="NPH562" s="17"/>
      <c r="NPI562" s="419"/>
      <c r="NPJ562" s="419"/>
      <c r="NPK562" s="17"/>
      <c r="NPL562" s="17"/>
      <c r="NPM562" s="913"/>
      <c r="NPN562" s="17"/>
      <c r="NPO562" s="17"/>
      <c r="NPP562" s="219"/>
      <c r="NPQ562" s="310"/>
      <c r="NPR562" s="304"/>
      <c r="NPS562" s="408"/>
      <c r="NPT562" s="472"/>
      <c r="NPU562" s="906"/>
      <c r="NPV562" s="31"/>
      <c r="NPW562" s="419"/>
      <c r="NPX562" s="419"/>
      <c r="NPY562" s="471"/>
      <c r="NPZ562" s="17"/>
      <c r="NQA562" s="419"/>
      <c r="NQB562" s="419"/>
      <c r="NQC562" s="17"/>
      <c r="NQD562" s="17"/>
      <c r="NQE562" s="913"/>
      <c r="NQF562" s="17"/>
      <c r="NQG562" s="17"/>
      <c r="NQH562" s="219"/>
      <c r="NQI562" s="310"/>
      <c r="NQJ562" s="304"/>
      <c r="NQK562" s="408"/>
      <c r="NQL562" s="472"/>
      <c r="NQM562" s="906"/>
      <c r="NQN562" s="31"/>
      <c r="NQO562" s="419"/>
      <c r="NQP562" s="419"/>
      <c r="NQQ562" s="471"/>
      <c r="NQR562" s="17"/>
      <c r="NQS562" s="419"/>
      <c r="NQT562" s="419"/>
      <c r="NQU562" s="17"/>
      <c r="NQV562" s="17"/>
      <c r="NQW562" s="913"/>
      <c r="NQX562" s="17"/>
      <c r="NQY562" s="17"/>
      <c r="NQZ562" s="219"/>
      <c r="NRA562" s="310"/>
      <c r="NRB562" s="304"/>
      <c r="NRC562" s="408"/>
      <c r="NRD562" s="472"/>
      <c r="NRE562" s="906"/>
      <c r="NRF562" s="31"/>
      <c r="NRG562" s="419"/>
      <c r="NRH562" s="419"/>
      <c r="NRI562" s="471"/>
      <c r="NRJ562" s="17"/>
      <c r="NRK562" s="419"/>
      <c r="NRL562" s="419"/>
      <c r="NRM562" s="17"/>
      <c r="NRN562" s="17"/>
      <c r="NRO562" s="913"/>
      <c r="NRP562" s="17"/>
      <c r="NRQ562" s="17"/>
      <c r="NRR562" s="219"/>
      <c r="NRS562" s="310"/>
      <c r="NRT562" s="304"/>
      <c r="NRU562" s="408"/>
      <c r="NRV562" s="472"/>
      <c r="NRW562" s="906"/>
      <c r="NRX562" s="31"/>
      <c r="NRY562" s="419"/>
      <c r="NRZ562" s="419"/>
      <c r="NSA562" s="471"/>
      <c r="NSB562" s="17"/>
      <c r="NSC562" s="419"/>
      <c r="NSD562" s="419"/>
      <c r="NSE562" s="17"/>
      <c r="NSF562" s="17"/>
      <c r="NSG562" s="913"/>
      <c r="NSH562" s="17"/>
      <c r="NSI562" s="17"/>
      <c r="NSJ562" s="219"/>
      <c r="NSK562" s="310"/>
      <c r="NSL562" s="304"/>
      <c r="NSM562" s="408"/>
      <c r="NSN562" s="472"/>
      <c r="NSO562" s="906"/>
      <c r="NSP562" s="31"/>
      <c r="NSQ562" s="419"/>
      <c r="NSR562" s="419"/>
      <c r="NSS562" s="471"/>
      <c r="NST562" s="17"/>
      <c r="NSU562" s="419"/>
      <c r="NSV562" s="419"/>
      <c r="NSW562" s="17"/>
      <c r="NSX562" s="17"/>
      <c r="NSY562" s="913"/>
      <c r="NSZ562" s="17"/>
      <c r="NTA562" s="17"/>
      <c r="NTB562" s="219"/>
      <c r="NTC562" s="310"/>
      <c r="NTD562" s="304"/>
      <c r="NTE562" s="408"/>
      <c r="NTF562" s="472"/>
      <c r="NTG562" s="906"/>
      <c r="NTH562" s="31"/>
      <c r="NTI562" s="419"/>
      <c r="NTJ562" s="419"/>
      <c r="NTK562" s="471"/>
      <c r="NTL562" s="17"/>
      <c r="NTM562" s="419"/>
      <c r="NTN562" s="419"/>
      <c r="NTO562" s="17"/>
      <c r="NTP562" s="17"/>
      <c r="NTQ562" s="913"/>
      <c r="NTR562" s="17"/>
      <c r="NTS562" s="17"/>
      <c r="NTT562" s="219"/>
      <c r="NTU562" s="310"/>
      <c r="NTV562" s="304"/>
      <c r="NTW562" s="408"/>
      <c r="NTX562" s="472"/>
      <c r="NTY562" s="906"/>
      <c r="NTZ562" s="31"/>
      <c r="NUA562" s="419"/>
      <c r="NUB562" s="419"/>
      <c r="NUC562" s="471"/>
      <c r="NUD562" s="17"/>
      <c r="NUE562" s="419"/>
      <c r="NUF562" s="419"/>
      <c r="NUG562" s="17"/>
      <c r="NUH562" s="17"/>
      <c r="NUI562" s="913"/>
      <c r="NUJ562" s="17"/>
      <c r="NUK562" s="17"/>
      <c r="NUL562" s="219"/>
      <c r="NUM562" s="310"/>
      <c r="NUN562" s="304"/>
      <c r="NUO562" s="408"/>
      <c r="NUP562" s="472"/>
      <c r="NUQ562" s="906"/>
      <c r="NUR562" s="31"/>
      <c r="NUS562" s="419"/>
      <c r="NUT562" s="419"/>
      <c r="NUU562" s="471"/>
      <c r="NUV562" s="17"/>
      <c r="NUW562" s="419"/>
      <c r="NUX562" s="419"/>
      <c r="NUY562" s="17"/>
      <c r="NUZ562" s="17"/>
      <c r="NVA562" s="913"/>
      <c r="NVB562" s="17"/>
      <c r="NVC562" s="17"/>
      <c r="NVD562" s="219"/>
      <c r="NVE562" s="310"/>
      <c r="NVF562" s="304"/>
      <c r="NVG562" s="408"/>
      <c r="NVH562" s="472"/>
      <c r="NVI562" s="906"/>
      <c r="NVJ562" s="31"/>
      <c r="NVK562" s="419"/>
      <c r="NVL562" s="419"/>
      <c r="NVM562" s="471"/>
      <c r="NVN562" s="17"/>
      <c r="NVO562" s="419"/>
      <c r="NVP562" s="419"/>
      <c r="NVQ562" s="17"/>
      <c r="NVR562" s="17"/>
      <c r="NVS562" s="913"/>
      <c r="NVT562" s="17"/>
      <c r="NVU562" s="17"/>
      <c r="NVV562" s="219"/>
      <c r="NVW562" s="310"/>
      <c r="NVX562" s="304"/>
      <c r="NVY562" s="408"/>
      <c r="NVZ562" s="472"/>
      <c r="NWA562" s="906"/>
      <c r="NWB562" s="31"/>
      <c r="NWC562" s="419"/>
      <c r="NWD562" s="419"/>
      <c r="NWE562" s="471"/>
      <c r="NWF562" s="17"/>
      <c r="NWG562" s="419"/>
      <c r="NWH562" s="419"/>
      <c r="NWI562" s="17"/>
      <c r="NWJ562" s="17"/>
      <c r="NWK562" s="913"/>
      <c r="NWL562" s="17"/>
      <c r="NWM562" s="17"/>
      <c r="NWN562" s="219"/>
      <c r="NWO562" s="310"/>
      <c r="NWP562" s="304"/>
      <c r="NWQ562" s="408"/>
      <c r="NWR562" s="472"/>
      <c r="NWS562" s="906"/>
      <c r="NWT562" s="31"/>
      <c r="NWU562" s="419"/>
      <c r="NWV562" s="419"/>
      <c r="NWW562" s="471"/>
      <c r="NWX562" s="17"/>
      <c r="NWY562" s="419"/>
      <c r="NWZ562" s="419"/>
      <c r="NXA562" s="17"/>
      <c r="NXB562" s="17"/>
      <c r="NXC562" s="913"/>
      <c r="NXD562" s="17"/>
      <c r="NXE562" s="17"/>
      <c r="NXF562" s="219"/>
      <c r="NXG562" s="310"/>
      <c r="NXH562" s="304"/>
      <c r="NXI562" s="408"/>
      <c r="NXJ562" s="472"/>
      <c r="NXK562" s="906"/>
      <c r="NXL562" s="31"/>
      <c r="NXM562" s="419"/>
      <c r="NXN562" s="419"/>
      <c r="NXO562" s="471"/>
      <c r="NXP562" s="17"/>
      <c r="NXQ562" s="419"/>
      <c r="NXR562" s="419"/>
      <c r="NXS562" s="17"/>
      <c r="NXT562" s="17"/>
      <c r="NXU562" s="913"/>
      <c r="NXV562" s="17"/>
      <c r="NXW562" s="17"/>
      <c r="NXX562" s="219"/>
      <c r="NXY562" s="310"/>
      <c r="NXZ562" s="304"/>
      <c r="NYA562" s="408"/>
      <c r="NYB562" s="472"/>
      <c r="NYC562" s="906"/>
      <c r="NYD562" s="31"/>
      <c r="NYE562" s="419"/>
      <c r="NYF562" s="419"/>
      <c r="NYG562" s="471"/>
      <c r="NYH562" s="17"/>
      <c r="NYI562" s="419"/>
      <c r="NYJ562" s="419"/>
      <c r="NYK562" s="17"/>
      <c r="NYL562" s="17"/>
      <c r="NYM562" s="913"/>
      <c r="NYN562" s="17"/>
      <c r="NYO562" s="17"/>
      <c r="NYP562" s="219"/>
      <c r="NYQ562" s="310"/>
      <c r="NYR562" s="304"/>
      <c r="NYS562" s="408"/>
      <c r="NYT562" s="472"/>
      <c r="NYU562" s="906"/>
      <c r="NYV562" s="31"/>
      <c r="NYW562" s="419"/>
      <c r="NYX562" s="419"/>
      <c r="NYY562" s="471"/>
      <c r="NYZ562" s="17"/>
      <c r="NZA562" s="419"/>
      <c r="NZB562" s="419"/>
      <c r="NZC562" s="17"/>
      <c r="NZD562" s="17"/>
      <c r="NZE562" s="913"/>
      <c r="NZF562" s="17"/>
      <c r="NZG562" s="17"/>
      <c r="NZH562" s="219"/>
      <c r="NZI562" s="310"/>
      <c r="NZJ562" s="304"/>
      <c r="NZK562" s="408"/>
      <c r="NZL562" s="472"/>
      <c r="NZM562" s="906"/>
      <c r="NZN562" s="31"/>
      <c r="NZO562" s="419"/>
      <c r="NZP562" s="419"/>
      <c r="NZQ562" s="471"/>
      <c r="NZR562" s="17"/>
      <c r="NZS562" s="419"/>
      <c r="NZT562" s="419"/>
      <c r="NZU562" s="17"/>
      <c r="NZV562" s="17"/>
      <c r="NZW562" s="913"/>
      <c r="NZX562" s="17"/>
      <c r="NZY562" s="17"/>
      <c r="NZZ562" s="219"/>
      <c r="OAA562" s="310"/>
      <c r="OAB562" s="304"/>
      <c r="OAC562" s="408"/>
      <c r="OAD562" s="472"/>
      <c r="OAE562" s="906"/>
      <c r="OAF562" s="31"/>
      <c r="OAG562" s="419"/>
      <c r="OAH562" s="419"/>
      <c r="OAI562" s="471"/>
      <c r="OAJ562" s="17"/>
      <c r="OAK562" s="419"/>
      <c r="OAL562" s="419"/>
      <c r="OAM562" s="17"/>
      <c r="OAN562" s="17"/>
      <c r="OAO562" s="913"/>
      <c r="OAP562" s="17"/>
      <c r="OAQ562" s="17"/>
      <c r="OAR562" s="219"/>
      <c r="OAS562" s="310"/>
      <c r="OAT562" s="304"/>
      <c r="OAU562" s="408"/>
      <c r="OAV562" s="472"/>
      <c r="OAW562" s="906"/>
      <c r="OAX562" s="31"/>
      <c r="OAY562" s="419"/>
      <c r="OAZ562" s="419"/>
      <c r="OBA562" s="471"/>
      <c r="OBB562" s="17"/>
      <c r="OBC562" s="419"/>
      <c r="OBD562" s="419"/>
      <c r="OBE562" s="17"/>
      <c r="OBF562" s="17"/>
      <c r="OBG562" s="913"/>
      <c r="OBH562" s="17"/>
      <c r="OBI562" s="17"/>
      <c r="OBJ562" s="219"/>
      <c r="OBK562" s="310"/>
      <c r="OBL562" s="304"/>
      <c r="OBM562" s="408"/>
      <c r="OBN562" s="472"/>
      <c r="OBO562" s="906"/>
      <c r="OBP562" s="31"/>
      <c r="OBQ562" s="419"/>
      <c r="OBR562" s="419"/>
      <c r="OBS562" s="471"/>
      <c r="OBT562" s="17"/>
      <c r="OBU562" s="419"/>
      <c r="OBV562" s="419"/>
      <c r="OBW562" s="17"/>
      <c r="OBX562" s="17"/>
      <c r="OBY562" s="913"/>
      <c r="OBZ562" s="17"/>
      <c r="OCA562" s="17"/>
      <c r="OCB562" s="219"/>
      <c r="OCC562" s="310"/>
      <c r="OCD562" s="304"/>
      <c r="OCE562" s="408"/>
      <c r="OCF562" s="472"/>
      <c r="OCG562" s="906"/>
      <c r="OCH562" s="31"/>
      <c r="OCI562" s="419"/>
      <c r="OCJ562" s="419"/>
      <c r="OCK562" s="471"/>
      <c r="OCL562" s="17"/>
      <c r="OCM562" s="419"/>
      <c r="OCN562" s="419"/>
      <c r="OCO562" s="17"/>
      <c r="OCP562" s="17"/>
      <c r="OCQ562" s="913"/>
      <c r="OCR562" s="17"/>
      <c r="OCS562" s="17"/>
      <c r="OCT562" s="219"/>
      <c r="OCU562" s="310"/>
      <c r="OCV562" s="304"/>
      <c r="OCW562" s="408"/>
      <c r="OCX562" s="472"/>
      <c r="OCY562" s="906"/>
      <c r="OCZ562" s="31"/>
      <c r="ODA562" s="419"/>
      <c r="ODB562" s="419"/>
      <c r="ODC562" s="471"/>
      <c r="ODD562" s="17"/>
      <c r="ODE562" s="419"/>
      <c r="ODF562" s="419"/>
      <c r="ODG562" s="17"/>
      <c r="ODH562" s="17"/>
      <c r="ODI562" s="913"/>
      <c r="ODJ562" s="17"/>
      <c r="ODK562" s="17"/>
      <c r="ODL562" s="219"/>
      <c r="ODM562" s="310"/>
      <c r="ODN562" s="304"/>
      <c r="ODO562" s="408"/>
      <c r="ODP562" s="472"/>
      <c r="ODQ562" s="906"/>
      <c r="ODR562" s="31"/>
      <c r="ODS562" s="419"/>
      <c r="ODT562" s="419"/>
      <c r="ODU562" s="471"/>
      <c r="ODV562" s="17"/>
      <c r="ODW562" s="419"/>
      <c r="ODX562" s="419"/>
      <c r="ODY562" s="17"/>
      <c r="ODZ562" s="17"/>
      <c r="OEA562" s="913"/>
      <c r="OEB562" s="17"/>
      <c r="OEC562" s="17"/>
      <c r="OED562" s="219"/>
      <c r="OEE562" s="310"/>
      <c r="OEF562" s="304"/>
      <c r="OEG562" s="408"/>
      <c r="OEH562" s="472"/>
      <c r="OEI562" s="906"/>
      <c r="OEJ562" s="31"/>
      <c r="OEK562" s="419"/>
      <c r="OEL562" s="419"/>
      <c r="OEM562" s="471"/>
      <c r="OEN562" s="17"/>
      <c r="OEO562" s="419"/>
      <c r="OEP562" s="419"/>
      <c r="OEQ562" s="17"/>
      <c r="OER562" s="17"/>
      <c r="OES562" s="913"/>
      <c r="OET562" s="17"/>
      <c r="OEU562" s="17"/>
      <c r="OEV562" s="219"/>
      <c r="OEW562" s="310"/>
      <c r="OEX562" s="304"/>
      <c r="OEY562" s="408"/>
      <c r="OEZ562" s="472"/>
      <c r="OFA562" s="906"/>
      <c r="OFB562" s="31"/>
      <c r="OFC562" s="419"/>
      <c r="OFD562" s="419"/>
      <c r="OFE562" s="471"/>
      <c r="OFF562" s="17"/>
      <c r="OFG562" s="419"/>
      <c r="OFH562" s="419"/>
      <c r="OFI562" s="17"/>
      <c r="OFJ562" s="17"/>
      <c r="OFK562" s="913"/>
      <c r="OFL562" s="17"/>
      <c r="OFM562" s="17"/>
      <c r="OFN562" s="219"/>
      <c r="OFO562" s="310"/>
      <c r="OFP562" s="304"/>
      <c r="OFQ562" s="408"/>
      <c r="OFR562" s="472"/>
      <c r="OFS562" s="906"/>
      <c r="OFT562" s="31"/>
      <c r="OFU562" s="419"/>
      <c r="OFV562" s="419"/>
      <c r="OFW562" s="471"/>
      <c r="OFX562" s="17"/>
      <c r="OFY562" s="419"/>
      <c r="OFZ562" s="419"/>
      <c r="OGA562" s="17"/>
      <c r="OGB562" s="17"/>
      <c r="OGC562" s="913"/>
      <c r="OGD562" s="17"/>
      <c r="OGE562" s="17"/>
      <c r="OGF562" s="219"/>
      <c r="OGG562" s="310"/>
      <c r="OGH562" s="304"/>
      <c r="OGI562" s="408"/>
      <c r="OGJ562" s="472"/>
      <c r="OGK562" s="906"/>
      <c r="OGL562" s="31"/>
      <c r="OGM562" s="419"/>
      <c r="OGN562" s="419"/>
      <c r="OGO562" s="471"/>
      <c r="OGP562" s="17"/>
      <c r="OGQ562" s="419"/>
      <c r="OGR562" s="419"/>
      <c r="OGS562" s="17"/>
      <c r="OGT562" s="17"/>
      <c r="OGU562" s="913"/>
      <c r="OGV562" s="17"/>
      <c r="OGW562" s="17"/>
      <c r="OGX562" s="219"/>
      <c r="OGY562" s="310"/>
      <c r="OGZ562" s="304"/>
      <c r="OHA562" s="408"/>
      <c r="OHB562" s="472"/>
      <c r="OHC562" s="906"/>
      <c r="OHD562" s="31"/>
      <c r="OHE562" s="419"/>
      <c r="OHF562" s="419"/>
      <c r="OHG562" s="471"/>
      <c r="OHH562" s="17"/>
      <c r="OHI562" s="419"/>
      <c r="OHJ562" s="419"/>
      <c r="OHK562" s="17"/>
      <c r="OHL562" s="17"/>
      <c r="OHM562" s="913"/>
      <c r="OHN562" s="17"/>
      <c r="OHO562" s="17"/>
      <c r="OHP562" s="219"/>
      <c r="OHQ562" s="310"/>
      <c r="OHR562" s="304"/>
      <c r="OHS562" s="408"/>
      <c r="OHT562" s="472"/>
      <c r="OHU562" s="906"/>
      <c r="OHV562" s="31"/>
      <c r="OHW562" s="419"/>
      <c r="OHX562" s="419"/>
      <c r="OHY562" s="471"/>
      <c r="OHZ562" s="17"/>
      <c r="OIA562" s="419"/>
      <c r="OIB562" s="419"/>
      <c r="OIC562" s="17"/>
      <c r="OID562" s="17"/>
      <c r="OIE562" s="913"/>
      <c r="OIF562" s="17"/>
      <c r="OIG562" s="17"/>
      <c r="OIH562" s="219"/>
      <c r="OII562" s="310"/>
      <c r="OIJ562" s="304"/>
      <c r="OIK562" s="408"/>
      <c r="OIL562" s="472"/>
      <c r="OIM562" s="906"/>
      <c r="OIN562" s="31"/>
      <c r="OIO562" s="419"/>
      <c r="OIP562" s="419"/>
      <c r="OIQ562" s="471"/>
      <c r="OIR562" s="17"/>
      <c r="OIS562" s="419"/>
      <c r="OIT562" s="419"/>
      <c r="OIU562" s="17"/>
      <c r="OIV562" s="17"/>
      <c r="OIW562" s="913"/>
      <c r="OIX562" s="17"/>
      <c r="OIY562" s="17"/>
      <c r="OIZ562" s="219"/>
      <c r="OJA562" s="310"/>
      <c r="OJB562" s="304"/>
      <c r="OJC562" s="408"/>
      <c r="OJD562" s="472"/>
      <c r="OJE562" s="906"/>
      <c r="OJF562" s="31"/>
      <c r="OJG562" s="419"/>
      <c r="OJH562" s="419"/>
      <c r="OJI562" s="471"/>
      <c r="OJJ562" s="17"/>
      <c r="OJK562" s="419"/>
      <c r="OJL562" s="419"/>
      <c r="OJM562" s="17"/>
      <c r="OJN562" s="17"/>
      <c r="OJO562" s="913"/>
      <c r="OJP562" s="17"/>
      <c r="OJQ562" s="17"/>
      <c r="OJR562" s="219"/>
      <c r="OJS562" s="310"/>
      <c r="OJT562" s="304"/>
      <c r="OJU562" s="408"/>
      <c r="OJV562" s="472"/>
      <c r="OJW562" s="906"/>
      <c r="OJX562" s="31"/>
      <c r="OJY562" s="419"/>
      <c r="OJZ562" s="419"/>
      <c r="OKA562" s="471"/>
      <c r="OKB562" s="17"/>
      <c r="OKC562" s="419"/>
      <c r="OKD562" s="419"/>
      <c r="OKE562" s="17"/>
      <c r="OKF562" s="17"/>
      <c r="OKG562" s="913"/>
      <c r="OKH562" s="17"/>
      <c r="OKI562" s="17"/>
      <c r="OKJ562" s="219"/>
      <c r="OKK562" s="310"/>
      <c r="OKL562" s="304"/>
      <c r="OKM562" s="408"/>
      <c r="OKN562" s="472"/>
      <c r="OKO562" s="906"/>
      <c r="OKP562" s="31"/>
      <c r="OKQ562" s="419"/>
      <c r="OKR562" s="419"/>
      <c r="OKS562" s="471"/>
      <c r="OKT562" s="17"/>
      <c r="OKU562" s="419"/>
      <c r="OKV562" s="419"/>
      <c r="OKW562" s="17"/>
      <c r="OKX562" s="17"/>
      <c r="OKY562" s="913"/>
      <c r="OKZ562" s="17"/>
      <c r="OLA562" s="17"/>
      <c r="OLB562" s="219"/>
      <c r="OLC562" s="310"/>
      <c r="OLD562" s="304"/>
      <c r="OLE562" s="408"/>
      <c r="OLF562" s="472"/>
      <c r="OLG562" s="906"/>
      <c r="OLH562" s="31"/>
      <c r="OLI562" s="419"/>
      <c r="OLJ562" s="419"/>
      <c r="OLK562" s="471"/>
      <c r="OLL562" s="17"/>
      <c r="OLM562" s="419"/>
      <c r="OLN562" s="419"/>
      <c r="OLO562" s="17"/>
      <c r="OLP562" s="17"/>
      <c r="OLQ562" s="913"/>
      <c r="OLR562" s="17"/>
      <c r="OLS562" s="17"/>
      <c r="OLT562" s="219"/>
      <c r="OLU562" s="310"/>
      <c r="OLV562" s="304"/>
      <c r="OLW562" s="408"/>
      <c r="OLX562" s="472"/>
      <c r="OLY562" s="906"/>
      <c r="OLZ562" s="31"/>
      <c r="OMA562" s="419"/>
      <c r="OMB562" s="419"/>
      <c r="OMC562" s="471"/>
      <c r="OMD562" s="17"/>
      <c r="OME562" s="419"/>
      <c r="OMF562" s="419"/>
      <c r="OMG562" s="17"/>
      <c r="OMH562" s="17"/>
      <c r="OMI562" s="913"/>
      <c r="OMJ562" s="17"/>
      <c r="OMK562" s="17"/>
      <c r="OML562" s="219"/>
      <c r="OMM562" s="310"/>
      <c r="OMN562" s="304"/>
      <c r="OMO562" s="408"/>
      <c r="OMP562" s="472"/>
      <c r="OMQ562" s="906"/>
      <c r="OMR562" s="31"/>
      <c r="OMS562" s="419"/>
      <c r="OMT562" s="419"/>
      <c r="OMU562" s="471"/>
      <c r="OMV562" s="17"/>
      <c r="OMW562" s="419"/>
      <c r="OMX562" s="419"/>
      <c r="OMY562" s="17"/>
      <c r="OMZ562" s="17"/>
      <c r="ONA562" s="913"/>
      <c r="ONB562" s="17"/>
      <c r="ONC562" s="17"/>
      <c r="OND562" s="219"/>
      <c r="ONE562" s="310"/>
      <c r="ONF562" s="304"/>
      <c r="ONG562" s="408"/>
      <c r="ONH562" s="472"/>
      <c r="ONI562" s="906"/>
      <c r="ONJ562" s="31"/>
      <c r="ONK562" s="419"/>
      <c r="ONL562" s="419"/>
      <c r="ONM562" s="471"/>
      <c r="ONN562" s="17"/>
      <c r="ONO562" s="419"/>
      <c r="ONP562" s="419"/>
      <c r="ONQ562" s="17"/>
      <c r="ONR562" s="17"/>
      <c r="ONS562" s="913"/>
      <c r="ONT562" s="17"/>
      <c r="ONU562" s="17"/>
      <c r="ONV562" s="219"/>
      <c r="ONW562" s="310"/>
      <c r="ONX562" s="304"/>
      <c r="ONY562" s="408"/>
      <c r="ONZ562" s="472"/>
      <c r="OOA562" s="906"/>
      <c r="OOB562" s="31"/>
      <c r="OOC562" s="419"/>
      <c r="OOD562" s="419"/>
      <c r="OOE562" s="471"/>
      <c r="OOF562" s="17"/>
      <c r="OOG562" s="419"/>
      <c r="OOH562" s="419"/>
      <c r="OOI562" s="17"/>
      <c r="OOJ562" s="17"/>
      <c r="OOK562" s="913"/>
      <c r="OOL562" s="17"/>
      <c r="OOM562" s="17"/>
      <c r="OON562" s="219"/>
      <c r="OOO562" s="310"/>
      <c r="OOP562" s="304"/>
      <c r="OOQ562" s="408"/>
      <c r="OOR562" s="472"/>
      <c r="OOS562" s="906"/>
      <c r="OOT562" s="31"/>
      <c r="OOU562" s="419"/>
      <c r="OOV562" s="419"/>
      <c r="OOW562" s="471"/>
      <c r="OOX562" s="17"/>
      <c r="OOY562" s="419"/>
      <c r="OOZ562" s="419"/>
      <c r="OPA562" s="17"/>
      <c r="OPB562" s="17"/>
      <c r="OPC562" s="913"/>
      <c r="OPD562" s="17"/>
      <c r="OPE562" s="17"/>
      <c r="OPF562" s="219"/>
      <c r="OPG562" s="310"/>
      <c r="OPH562" s="304"/>
      <c r="OPI562" s="408"/>
      <c r="OPJ562" s="472"/>
      <c r="OPK562" s="906"/>
      <c r="OPL562" s="31"/>
      <c r="OPM562" s="419"/>
      <c r="OPN562" s="419"/>
      <c r="OPO562" s="471"/>
      <c r="OPP562" s="17"/>
      <c r="OPQ562" s="419"/>
      <c r="OPR562" s="419"/>
      <c r="OPS562" s="17"/>
      <c r="OPT562" s="17"/>
      <c r="OPU562" s="913"/>
      <c r="OPV562" s="17"/>
      <c r="OPW562" s="17"/>
      <c r="OPX562" s="219"/>
      <c r="OPY562" s="310"/>
      <c r="OPZ562" s="304"/>
      <c r="OQA562" s="408"/>
      <c r="OQB562" s="472"/>
      <c r="OQC562" s="906"/>
      <c r="OQD562" s="31"/>
      <c r="OQE562" s="419"/>
      <c r="OQF562" s="419"/>
      <c r="OQG562" s="471"/>
      <c r="OQH562" s="17"/>
      <c r="OQI562" s="419"/>
      <c r="OQJ562" s="419"/>
      <c r="OQK562" s="17"/>
      <c r="OQL562" s="17"/>
      <c r="OQM562" s="913"/>
      <c r="OQN562" s="17"/>
      <c r="OQO562" s="17"/>
      <c r="OQP562" s="219"/>
      <c r="OQQ562" s="310"/>
      <c r="OQR562" s="304"/>
      <c r="OQS562" s="408"/>
      <c r="OQT562" s="472"/>
      <c r="OQU562" s="906"/>
      <c r="OQV562" s="31"/>
      <c r="OQW562" s="419"/>
      <c r="OQX562" s="419"/>
      <c r="OQY562" s="471"/>
      <c r="OQZ562" s="17"/>
      <c r="ORA562" s="419"/>
      <c r="ORB562" s="419"/>
      <c r="ORC562" s="17"/>
      <c r="ORD562" s="17"/>
      <c r="ORE562" s="913"/>
      <c r="ORF562" s="17"/>
      <c r="ORG562" s="17"/>
      <c r="ORH562" s="219"/>
      <c r="ORI562" s="310"/>
      <c r="ORJ562" s="304"/>
      <c r="ORK562" s="408"/>
      <c r="ORL562" s="472"/>
      <c r="ORM562" s="906"/>
      <c r="ORN562" s="31"/>
      <c r="ORO562" s="419"/>
      <c r="ORP562" s="419"/>
      <c r="ORQ562" s="471"/>
      <c r="ORR562" s="17"/>
      <c r="ORS562" s="419"/>
      <c r="ORT562" s="419"/>
      <c r="ORU562" s="17"/>
      <c r="ORV562" s="17"/>
      <c r="ORW562" s="913"/>
      <c r="ORX562" s="17"/>
      <c r="ORY562" s="17"/>
      <c r="ORZ562" s="219"/>
      <c r="OSA562" s="310"/>
      <c r="OSB562" s="304"/>
      <c r="OSC562" s="408"/>
      <c r="OSD562" s="472"/>
      <c r="OSE562" s="906"/>
      <c r="OSF562" s="31"/>
      <c r="OSG562" s="419"/>
      <c r="OSH562" s="419"/>
      <c r="OSI562" s="471"/>
      <c r="OSJ562" s="17"/>
      <c r="OSK562" s="419"/>
      <c r="OSL562" s="419"/>
      <c r="OSM562" s="17"/>
      <c r="OSN562" s="17"/>
      <c r="OSO562" s="913"/>
      <c r="OSP562" s="17"/>
      <c r="OSQ562" s="17"/>
      <c r="OSR562" s="219"/>
      <c r="OSS562" s="310"/>
      <c r="OST562" s="304"/>
      <c r="OSU562" s="408"/>
      <c r="OSV562" s="472"/>
      <c r="OSW562" s="906"/>
      <c r="OSX562" s="31"/>
      <c r="OSY562" s="419"/>
      <c r="OSZ562" s="419"/>
      <c r="OTA562" s="471"/>
      <c r="OTB562" s="17"/>
      <c r="OTC562" s="419"/>
      <c r="OTD562" s="419"/>
      <c r="OTE562" s="17"/>
      <c r="OTF562" s="17"/>
      <c r="OTG562" s="913"/>
      <c r="OTH562" s="17"/>
      <c r="OTI562" s="17"/>
      <c r="OTJ562" s="219"/>
      <c r="OTK562" s="310"/>
      <c r="OTL562" s="304"/>
      <c r="OTM562" s="408"/>
      <c r="OTN562" s="472"/>
      <c r="OTO562" s="906"/>
      <c r="OTP562" s="31"/>
      <c r="OTQ562" s="419"/>
      <c r="OTR562" s="419"/>
      <c r="OTS562" s="471"/>
      <c r="OTT562" s="17"/>
      <c r="OTU562" s="419"/>
      <c r="OTV562" s="419"/>
      <c r="OTW562" s="17"/>
      <c r="OTX562" s="17"/>
      <c r="OTY562" s="913"/>
      <c r="OTZ562" s="17"/>
      <c r="OUA562" s="17"/>
      <c r="OUB562" s="219"/>
      <c r="OUC562" s="310"/>
      <c r="OUD562" s="304"/>
      <c r="OUE562" s="408"/>
      <c r="OUF562" s="472"/>
      <c r="OUG562" s="906"/>
      <c r="OUH562" s="31"/>
      <c r="OUI562" s="419"/>
      <c r="OUJ562" s="419"/>
      <c r="OUK562" s="471"/>
      <c r="OUL562" s="17"/>
      <c r="OUM562" s="419"/>
      <c r="OUN562" s="419"/>
      <c r="OUO562" s="17"/>
      <c r="OUP562" s="17"/>
      <c r="OUQ562" s="913"/>
      <c r="OUR562" s="17"/>
      <c r="OUS562" s="17"/>
      <c r="OUT562" s="219"/>
      <c r="OUU562" s="310"/>
      <c r="OUV562" s="304"/>
      <c r="OUW562" s="408"/>
      <c r="OUX562" s="472"/>
      <c r="OUY562" s="906"/>
      <c r="OUZ562" s="31"/>
      <c r="OVA562" s="419"/>
      <c r="OVB562" s="419"/>
      <c r="OVC562" s="471"/>
      <c r="OVD562" s="17"/>
      <c r="OVE562" s="419"/>
      <c r="OVF562" s="419"/>
      <c r="OVG562" s="17"/>
      <c r="OVH562" s="17"/>
      <c r="OVI562" s="913"/>
      <c r="OVJ562" s="17"/>
      <c r="OVK562" s="17"/>
      <c r="OVL562" s="219"/>
      <c r="OVM562" s="310"/>
      <c r="OVN562" s="304"/>
      <c r="OVO562" s="408"/>
      <c r="OVP562" s="472"/>
      <c r="OVQ562" s="906"/>
      <c r="OVR562" s="31"/>
      <c r="OVS562" s="419"/>
      <c r="OVT562" s="419"/>
      <c r="OVU562" s="471"/>
      <c r="OVV562" s="17"/>
      <c r="OVW562" s="419"/>
      <c r="OVX562" s="419"/>
      <c r="OVY562" s="17"/>
      <c r="OVZ562" s="17"/>
      <c r="OWA562" s="913"/>
      <c r="OWB562" s="17"/>
      <c r="OWC562" s="17"/>
      <c r="OWD562" s="219"/>
      <c r="OWE562" s="310"/>
      <c r="OWF562" s="304"/>
      <c r="OWG562" s="408"/>
      <c r="OWH562" s="472"/>
      <c r="OWI562" s="906"/>
      <c r="OWJ562" s="31"/>
      <c r="OWK562" s="419"/>
      <c r="OWL562" s="419"/>
      <c r="OWM562" s="471"/>
      <c r="OWN562" s="17"/>
      <c r="OWO562" s="419"/>
      <c r="OWP562" s="419"/>
      <c r="OWQ562" s="17"/>
      <c r="OWR562" s="17"/>
      <c r="OWS562" s="913"/>
      <c r="OWT562" s="17"/>
      <c r="OWU562" s="17"/>
      <c r="OWV562" s="219"/>
      <c r="OWW562" s="310"/>
      <c r="OWX562" s="304"/>
      <c r="OWY562" s="408"/>
      <c r="OWZ562" s="472"/>
      <c r="OXA562" s="906"/>
      <c r="OXB562" s="31"/>
      <c r="OXC562" s="419"/>
      <c r="OXD562" s="419"/>
      <c r="OXE562" s="471"/>
      <c r="OXF562" s="17"/>
      <c r="OXG562" s="419"/>
      <c r="OXH562" s="419"/>
      <c r="OXI562" s="17"/>
      <c r="OXJ562" s="17"/>
      <c r="OXK562" s="913"/>
      <c r="OXL562" s="17"/>
      <c r="OXM562" s="17"/>
      <c r="OXN562" s="219"/>
      <c r="OXO562" s="310"/>
      <c r="OXP562" s="304"/>
      <c r="OXQ562" s="408"/>
      <c r="OXR562" s="472"/>
      <c r="OXS562" s="906"/>
      <c r="OXT562" s="31"/>
      <c r="OXU562" s="419"/>
      <c r="OXV562" s="419"/>
      <c r="OXW562" s="471"/>
      <c r="OXX562" s="17"/>
      <c r="OXY562" s="419"/>
      <c r="OXZ562" s="419"/>
      <c r="OYA562" s="17"/>
      <c r="OYB562" s="17"/>
      <c r="OYC562" s="913"/>
      <c r="OYD562" s="17"/>
      <c r="OYE562" s="17"/>
      <c r="OYF562" s="219"/>
      <c r="OYG562" s="310"/>
      <c r="OYH562" s="304"/>
      <c r="OYI562" s="408"/>
      <c r="OYJ562" s="472"/>
      <c r="OYK562" s="906"/>
      <c r="OYL562" s="31"/>
      <c r="OYM562" s="419"/>
      <c r="OYN562" s="419"/>
      <c r="OYO562" s="471"/>
      <c r="OYP562" s="17"/>
      <c r="OYQ562" s="419"/>
      <c r="OYR562" s="419"/>
      <c r="OYS562" s="17"/>
      <c r="OYT562" s="17"/>
      <c r="OYU562" s="913"/>
      <c r="OYV562" s="17"/>
      <c r="OYW562" s="17"/>
      <c r="OYX562" s="219"/>
      <c r="OYY562" s="310"/>
      <c r="OYZ562" s="304"/>
      <c r="OZA562" s="408"/>
      <c r="OZB562" s="472"/>
      <c r="OZC562" s="906"/>
      <c r="OZD562" s="31"/>
      <c r="OZE562" s="419"/>
      <c r="OZF562" s="419"/>
      <c r="OZG562" s="471"/>
      <c r="OZH562" s="17"/>
      <c r="OZI562" s="419"/>
      <c r="OZJ562" s="419"/>
      <c r="OZK562" s="17"/>
      <c r="OZL562" s="17"/>
      <c r="OZM562" s="913"/>
      <c r="OZN562" s="17"/>
      <c r="OZO562" s="17"/>
      <c r="OZP562" s="219"/>
      <c r="OZQ562" s="310"/>
      <c r="OZR562" s="304"/>
      <c r="OZS562" s="408"/>
      <c r="OZT562" s="472"/>
      <c r="OZU562" s="906"/>
      <c r="OZV562" s="31"/>
      <c r="OZW562" s="419"/>
      <c r="OZX562" s="419"/>
      <c r="OZY562" s="471"/>
      <c r="OZZ562" s="17"/>
      <c r="PAA562" s="419"/>
      <c r="PAB562" s="419"/>
      <c r="PAC562" s="17"/>
      <c r="PAD562" s="17"/>
      <c r="PAE562" s="913"/>
      <c r="PAF562" s="17"/>
      <c r="PAG562" s="17"/>
      <c r="PAH562" s="219"/>
      <c r="PAI562" s="310"/>
      <c r="PAJ562" s="304"/>
      <c r="PAK562" s="408"/>
      <c r="PAL562" s="472"/>
      <c r="PAM562" s="906"/>
      <c r="PAN562" s="31"/>
      <c r="PAO562" s="419"/>
      <c r="PAP562" s="419"/>
      <c r="PAQ562" s="471"/>
      <c r="PAR562" s="17"/>
      <c r="PAS562" s="419"/>
      <c r="PAT562" s="419"/>
      <c r="PAU562" s="17"/>
      <c r="PAV562" s="17"/>
      <c r="PAW562" s="913"/>
      <c r="PAX562" s="17"/>
      <c r="PAY562" s="17"/>
      <c r="PAZ562" s="219"/>
      <c r="PBA562" s="310"/>
      <c r="PBB562" s="304"/>
      <c r="PBC562" s="408"/>
      <c r="PBD562" s="472"/>
      <c r="PBE562" s="906"/>
      <c r="PBF562" s="31"/>
      <c r="PBG562" s="419"/>
      <c r="PBH562" s="419"/>
      <c r="PBI562" s="471"/>
      <c r="PBJ562" s="17"/>
      <c r="PBK562" s="419"/>
      <c r="PBL562" s="419"/>
      <c r="PBM562" s="17"/>
      <c r="PBN562" s="17"/>
      <c r="PBO562" s="913"/>
      <c r="PBP562" s="17"/>
      <c r="PBQ562" s="17"/>
      <c r="PBR562" s="219"/>
      <c r="PBS562" s="310"/>
      <c r="PBT562" s="304"/>
      <c r="PBU562" s="408"/>
      <c r="PBV562" s="472"/>
      <c r="PBW562" s="906"/>
      <c r="PBX562" s="31"/>
      <c r="PBY562" s="419"/>
      <c r="PBZ562" s="419"/>
      <c r="PCA562" s="471"/>
      <c r="PCB562" s="17"/>
      <c r="PCC562" s="419"/>
      <c r="PCD562" s="419"/>
      <c r="PCE562" s="17"/>
      <c r="PCF562" s="17"/>
      <c r="PCG562" s="913"/>
      <c r="PCH562" s="17"/>
      <c r="PCI562" s="17"/>
      <c r="PCJ562" s="219"/>
      <c r="PCK562" s="310"/>
      <c r="PCL562" s="304"/>
      <c r="PCM562" s="408"/>
      <c r="PCN562" s="472"/>
      <c r="PCO562" s="906"/>
      <c r="PCP562" s="31"/>
      <c r="PCQ562" s="419"/>
      <c r="PCR562" s="419"/>
      <c r="PCS562" s="471"/>
      <c r="PCT562" s="17"/>
      <c r="PCU562" s="419"/>
      <c r="PCV562" s="419"/>
      <c r="PCW562" s="17"/>
      <c r="PCX562" s="17"/>
      <c r="PCY562" s="913"/>
      <c r="PCZ562" s="17"/>
      <c r="PDA562" s="17"/>
      <c r="PDB562" s="219"/>
      <c r="PDC562" s="310"/>
      <c r="PDD562" s="304"/>
      <c r="PDE562" s="408"/>
      <c r="PDF562" s="472"/>
      <c r="PDG562" s="906"/>
      <c r="PDH562" s="31"/>
      <c r="PDI562" s="419"/>
      <c r="PDJ562" s="419"/>
      <c r="PDK562" s="471"/>
      <c r="PDL562" s="17"/>
      <c r="PDM562" s="419"/>
      <c r="PDN562" s="419"/>
      <c r="PDO562" s="17"/>
      <c r="PDP562" s="17"/>
      <c r="PDQ562" s="913"/>
      <c r="PDR562" s="17"/>
      <c r="PDS562" s="17"/>
      <c r="PDT562" s="219"/>
      <c r="PDU562" s="310"/>
      <c r="PDV562" s="304"/>
      <c r="PDW562" s="408"/>
      <c r="PDX562" s="472"/>
      <c r="PDY562" s="906"/>
      <c r="PDZ562" s="31"/>
      <c r="PEA562" s="419"/>
      <c r="PEB562" s="419"/>
      <c r="PEC562" s="471"/>
      <c r="PED562" s="17"/>
      <c r="PEE562" s="419"/>
      <c r="PEF562" s="419"/>
      <c r="PEG562" s="17"/>
      <c r="PEH562" s="17"/>
      <c r="PEI562" s="913"/>
      <c r="PEJ562" s="17"/>
      <c r="PEK562" s="17"/>
      <c r="PEL562" s="219"/>
      <c r="PEM562" s="310"/>
      <c r="PEN562" s="304"/>
      <c r="PEO562" s="408"/>
      <c r="PEP562" s="472"/>
      <c r="PEQ562" s="906"/>
      <c r="PER562" s="31"/>
      <c r="PES562" s="419"/>
      <c r="PET562" s="419"/>
      <c r="PEU562" s="471"/>
      <c r="PEV562" s="17"/>
      <c r="PEW562" s="419"/>
      <c r="PEX562" s="419"/>
      <c r="PEY562" s="17"/>
      <c r="PEZ562" s="17"/>
      <c r="PFA562" s="913"/>
      <c r="PFB562" s="17"/>
      <c r="PFC562" s="17"/>
      <c r="PFD562" s="219"/>
      <c r="PFE562" s="310"/>
      <c r="PFF562" s="304"/>
      <c r="PFG562" s="408"/>
      <c r="PFH562" s="472"/>
      <c r="PFI562" s="906"/>
      <c r="PFJ562" s="31"/>
      <c r="PFK562" s="419"/>
      <c r="PFL562" s="419"/>
      <c r="PFM562" s="471"/>
      <c r="PFN562" s="17"/>
      <c r="PFO562" s="419"/>
      <c r="PFP562" s="419"/>
      <c r="PFQ562" s="17"/>
      <c r="PFR562" s="17"/>
      <c r="PFS562" s="913"/>
      <c r="PFT562" s="17"/>
      <c r="PFU562" s="17"/>
      <c r="PFV562" s="219"/>
      <c r="PFW562" s="310"/>
      <c r="PFX562" s="304"/>
      <c r="PFY562" s="408"/>
      <c r="PFZ562" s="472"/>
      <c r="PGA562" s="906"/>
      <c r="PGB562" s="31"/>
      <c r="PGC562" s="419"/>
      <c r="PGD562" s="419"/>
      <c r="PGE562" s="471"/>
      <c r="PGF562" s="17"/>
      <c r="PGG562" s="419"/>
      <c r="PGH562" s="419"/>
      <c r="PGI562" s="17"/>
      <c r="PGJ562" s="17"/>
      <c r="PGK562" s="913"/>
      <c r="PGL562" s="17"/>
      <c r="PGM562" s="17"/>
      <c r="PGN562" s="219"/>
      <c r="PGO562" s="310"/>
      <c r="PGP562" s="304"/>
      <c r="PGQ562" s="408"/>
      <c r="PGR562" s="472"/>
      <c r="PGS562" s="906"/>
      <c r="PGT562" s="31"/>
      <c r="PGU562" s="419"/>
      <c r="PGV562" s="419"/>
      <c r="PGW562" s="471"/>
      <c r="PGX562" s="17"/>
      <c r="PGY562" s="419"/>
      <c r="PGZ562" s="419"/>
      <c r="PHA562" s="17"/>
      <c r="PHB562" s="17"/>
      <c r="PHC562" s="913"/>
      <c r="PHD562" s="17"/>
      <c r="PHE562" s="17"/>
      <c r="PHF562" s="219"/>
      <c r="PHG562" s="310"/>
      <c r="PHH562" s="304"/>
      <c r="PHI562" s="408"/>
      <c r="PHJ562" s="472"/>
      <c r="PHK562" s="906"/>
      <c r="PHL562" s="31"/>
      <c r="PHM562" s="419"/>
      <c r="PHN562" s="419"/>
      <c r="PHO562" s="471"/>
      <c r="PHP562" s="17"/>
      <c r="PHQ562" s="419"/>
      <c r="PHR562" s="419"/>
      <c r="PHS562" s="17"/>
      <c r="PHT562" s="17"/>
      <c r="PHU562" s="913"/>
      <c r="PHV562" s="17"/>
      <c r="PHW562" s="17"/>
      <c r="PHX562" s="219"/>
      <c r="PHY562" s="310"/>
      <c r="PHZ562" s="304"/>
      <c r="PIA562" s="408"/>
      <c r="PIB562" s="472"/>
      <c r="PIC562" s="906"/>
      <c r="PID562" s="31"/>
      <c r="PIE562" s="419"/>
      <c r="PIF562" s="419"/>
      <c r="PIG562" s="471"/>
      <c r="PIH562" s="17"/>
      <c r="PII562" s="419"/>
      <c r="PIJ562" s="419"/>
      <c r="PIK562" s="17"/>
      <c r="PIL562" s="17"/>
      <c r="PIM562" s="913"/>
      <c r="PIN562" s="17"/>
      <c r="PIO562" s="17"/>
      <c r="PIP562" s="219"/>
      <c r="PIQ562" s="310"/>
      <c r="PIR562" s="304"/>
      <c r="PIS562" s="408"/>
      <c r="PIT562" s="472"/>
      <c r="PIU562" s="906"/>
      <c r="PIV562" s="31"/>
      <c r="PIW562" s="419"/>
      <c r="PIX562" s="419"/>
      <c r="PIY562" s="471"/>
      <c r="PIZ562" s="17"/>
      <c r="PJA562" s="419"/>
      <c r="PJB562" s="419"/>
      <c r="PJC562" s="17"/>
      <c r="PJD562" s="17"/>
      <c r="PJE562" s="913"/>
      <c r="PJF562" s="17"/>
      <c r="PJG562" s="17"/>
      <c r="PJH562" s="219"/>
      <c r="PJI562" s="310"/>
      <c r="PJJ562" s="304"/>
      <c r="PJK562" s="408"/>
      <c r="PJL562" s="472"/>
      <c r="PJM562" s="906"/>
      <c r="PJN562" s="31"/>
      <c r="PJO562" s="419"/>
      <c r="PJP562" s="419"/>
      <c r="PJQ562" s="471"/>
      <c r="PJR562" s="17"/>
      <c r="PJS562" s="419"/>
      <c r="PJT562" s="419"/>
      <c r="PJU562" s="17"/>
      <c r="PJV562" s="17"/>
      <c r="PJW562" s="913"/>
      <c r="PJX562" s="17"/>
      <c r="PJY562" s="17"/>
      <c r="PJZ562" s="219"/>
      <c r="PKA562" s="310"/>
      <c r="PKB562" s="304"/>
      <c r="PKC562" s="408"/>
      <c r="PKD562" s="472"/>
      <c r="PKE562" s="906"/>
      <c r="PKF562" s="31"/>
      <c r="PKG562" s="419"/>
      <c r="PKH562" s="419"/>
      <c r="PKI562" s="471"/>
      <c r="PKJ562" s="17"/>
      <c r="PKK562" s="419"/>
      <c r="PKL562" s="419"/>
      <c r="PKM562" s="17"/>
      <c r="PKN562" s="17"/>
      <c r="PKO562" s="913"/>
      <c r="PKP562" s="17"/>
      <c r="PKQ562" s="17"/>
      <c r="PKR562" s="219"/>
      <c r="PKS562" s="310"/>
      <c r="PKT562" s="304"/>
      <c r="PKU562" s="408"/>
      <c r="PKV562" s="472"/>
      <c r="PKW562" s="906"/>
      <c r="PKX562" s="31"/>
      <c r="PKY562" s="419"/>
      <c r="PKZ562" s="419"/>
      <c r="PLA562" s="471"/>
      <c r="PLB562" s="17"/>
      <c r="PLC562" s="419"/>
      <c r="PLD562" s="419"/>
      <c r="PLE562" s="17"/>
      <c r="PLF562" s="17"/>
      <c r="PLG562" s="913"/>
      <c r="PLH562" s="17"/>
      <c r="PLI562" s="17"/>
      <c r="PLJ562" s="219"/>
      <c r="PLK562" s="310"/>
      <c r="PLL562" s="304"/>
      <c r="PLM562" s="408"/>
      <c r="PLN562" s="472"/>
      <c r="PLO562" s="906"/>
      <c r="PLP562" s="31"/>
      <c r="PLQ562" s="419"/>
      <c r="PLR562" s="419"/>
      <c r="PLS562" s="471"/>
      <c r="PLT562" s="17"/>
      <c r="PLU562" s="419"/>
      <c r="PLV562" s="419"/>
      <c r="PLW562" s="17"/>
      <c r="PLX562" s="17"/>
      <c r="PLY562" s="913"/>
      <c r="PLZ562" s="17"/>
      <c r="PMA562" s="17"/>
      <c r="PMB562" s="219"/>
      <c r="PMC562" s="310"/>
      <c r="PMD562" s="304"/>
      <c r="PME562" s="408"/>
      <c r="PMF562" s="472"/>
      <c r="PMG562" s="906"/>
      <c r="PMH562" s="31"/>
      <c r="PMI562" s="419"/>
      <c r="PMJ562" s="419"/>
      <c r="PMK562" s="471"/>
      <c r="PML562" s="17"/>
      <c r="PMM562" s="419"/>
      <c r="PMN562" s="419"/>
      <c r="PMO562" s="17"/>
      <c r="PMP562" s="17"/>
      <c r="PMQ562" s="913"/>
      <c r="PMR562" s="17"/>
      <c r="PMS562" s="17"/>
      <c r="PMT562" s="219"/>
      <c r="PMU562" s="310"/>
      <c r="PMV562" s="304"/>
      <c r="PMW562" s="408"/>
      <c r="PMX562" s="472"/>
      <c r="PMY562" s="906"/>
      <c r="PMZ562" s="31"/>
      <c r="PNA562" s="419"/>
      <c r="PNB562" s="419"/>
      <c r="PNC562" s="471"/>
      <c r="PND562" s="17"/>
      <c r="PNE562" s="419"/>
      <c r="PNF562" s="419"/>
      <c r="PNG562" s="17"/>
      <c r="PNH562" s="17"/>
      <c r="PNI562" s="913"/>
      <c r="PNJ562" s="17"/>
      <c r="PNK562" s="17"/>
      <c r="PNL562" s="219"/>
      <c r="PNM562" s="310"/>
      <c r="PNN562" s="304"/>
      <c r="PNO562" s="408"/>
      <c r="PNP562" s="472"/>
      <c r="PNQ562" s="906"/>
      <c r="PNR562" s="31"/>
      <c r="PNS562" s="419"/>
      <c r="PNT562" s="419"/>
      <c r="PNU562" s="471"/>
      <c r="PNV562" s="17"/>
      <c r="PNW562" s="419"/>
      <c r="PNX562" s="419"/>
      <c r="PNY562" s="17"/>
      <c r="PNZ562" s="17"/>
      <c r="POA562" s="913"/>
      <c r="POB562" s="17"/>
      <c r="POC562" s="17"/>
      <c r="POD562" s="219"/>
      <c r="POE562" s="310"/>
      <c r="POF562" s="304"/>
      <c r="POG562" s="408"/>
      <c r="POH562" s="472"/>
      <c r="POI562" s="906"/>
      <c r="POJ562" s="31"/>
      <c r="POK562" s="419"/>
      <c r="POL562" s="419"/>
      <c r="POM562" s="471"/>
      <c r="PON562" s="17"/>
      <c r="POO562" s="419"/>
      <c r="POP562" s="419"/>
      <c r="POQ562" s="17"/>
      <c r="POR562" s="17"/>
      <c r="POS562" s="913"/>
      <c r="POT562" s="17"/>
      <c r="POU562" s="17"/>
      <c r="POV562" s="219"/>
      <c r="POW562" s="310"/>
      <c r="POX562" s="304"/>
      <c r="POY562" s="408"/>
      <c r="POZ562" s="472"/>
      <c r="PPA562" s="906"/>
      <c r="PPB562" s="31"/>
      <c r="PPC562" s="419"/>
      <c r="PPD562" s="419"/>
      <c r="PPE562" s="471"/>
      <c r="PPF562" s="17"/>
      <c r="PPG562" s="419"/>
      <c r="PPH562" s="419"/>
      <c r="PPI562" s="17"/>
      <c r="PPJ562" s="17"/>
      <c r="PPK562" s="913"/>
      <c r="PPL562" s="17"/>
      <c r="PPM562" s="17"/>
      <c r="PPN562" s="219"/>
      <c r="PPO562" s="310"/>
      <c r="PPP562" s="304"/>
      <c r="PPQ562" s="408"/>
      <c r="PPR562" s="472"/>
      <c r="PPS562" s="906"/>
      <c r="PPT562" s="31"/>
      <c r="PPU562" s="419"/>
      <c r="PPV562" s="419"/>
      <c r="PPW562" s="471"/>
      <c r="PPX562" s="17"/>
      <c r="PPY562" s="419"/>
      <c r="PPZ562" s="419"/>
      <c r="PQA562" s="17"/>
      <c r="PQB562" s="17"/>
      <c r="PQC562" s="913"/>
      <c r="PQD562" s="17"/>
      <c r="PQE562" s="17"/>
      <c r="PQF562" s="219"/>
      <c r="PQG562" s="310"/>
      <c r="PQH562" s="304"/>
      <c r="PQI562" s="408"/>
      <c r="PQJ562" s="472"/>
      <c r="PQK562" s="906"/>
      <c r="PQL562" s="31"/>
      <c r="PQM562" s="419"/>
      <c r="PQN562" s="419"/>
      <c r="PQO562" s="471"/>
      <c r="PQP562" s="17"/>
      <c r="PQQ562" s="419"/>
      <c r="PQR562" s="419"/>
      <c r="PQS562" s="17"/>
      <c r="PQT562" s="17"/>
      <c r="PQU562" s="913"/>
      <c r="PQV562" s="17"/>
      <c r="PQW562" s="17"/>
      <c r="PQX562" s="219"/>
      <c r="PQY562" s="310"/>
      <c r="PQZ562" s="304"/>
      <c r="PRA562" s="408"/>
      <c r="PRB562" s="472"/>
      <c r="PRC562" s="906"/>
      <c r="PRD562" s="31"/>
      <c r="PRE562" s="419"/>
      <c r="PRF562" s="419"/>
      <c r="PRG562" s="471"/>
      <c r="PRH562" s="17"/>
      <c r="PRI562" s="419"/>
      <c r="PRJ562" s="419"/>
      <c r="PRK562" s="17"/>
      <c r="PRL562" s="17"/>
      <c r="PRM562" s="913"/>
      <c r="PRN562" s="17"/>
      <c r="PRO562" s="17"/>
      <c r="PRP562" s="219"/>
      <c r="PRQ562" s="310"/>
      <c r="PRR562" s="304"/>
      <c r="PRS562" s="408"/>
      <c r="PRT562" s="472"/>
      <c r="PRU562" s="906"/>
      <c r="PRV562" s="31"/>
      <c r="PRW562" s="419"/>
      <c r="PRX562" s="419"/>
      <c r="PRY562" s="471"/>
      <c r="PRZ562" s="17"/>
      <c r="PSA562" s="419"/>
      <c r="PSB562" s="419"/>
      <c r="PSC562" s="17"/>
      <c r="PSD562" s="17"/>
      <c r="PSE562" s="913"/>
      <c r="PSF562" s="17"/>
      <c r="PSG562" s="17"/>
      <c r="PSH562" s="219"/>
      <c r="PSI562" s="310"/>
      <c r="PSJ562" s="304"/>
      <c r="PSK562" s="408"/>
      <c r="PSL562" s="472"/>
      <c r="PSM562" s="906"/>
      <c r="PSN562" s="31"/>
      <c r="PSO562" s="419"/>
      <c r="PSP562" s="419"/>
      <c r="PSQ562" s="471"/>
      <c r="PSR562" s="17"/>
      <c r="PSS562" s="419"/>
      <c r="PST562" s="419"/>
      <c r="PSU562" s="17"/>
      <c r="PSV562" s="17"/>
      <c r="PSW562" s="913"/>
      <c r="PSX562" s="17"/>
      <c r="PSY562" s="17"/>
      <c r="PSZ562" s="219"/>
      <c r="PTA562" s="310"/>
      <c r="PTB562" s="304"/>
      <c r="PTC562" s="408"/>
      <c r="PTD562" s="472"/>
      <c r="PTE562" s="906"/>
      <c r="PTF562" s="31"/>
      <c r="PTG562" s="419"/>
      <c r="PTH562" s="419"/>
      <c r="PTI562" s="471"/>
      <c r="PTJ562" s="17"/>
      <c r="PTK562" s="419"/>
      <c r="PTL562" s="419"/>
      <c r="PTM562" s="17"/>
      <c r="PTN562" s="17"/>
      <c r="PTO562" s="913"/>
      <c r="PTP562" s="17"/>
      <c r="PTQ562" s="17"/>
      <c r="PTR562" s="219"/>
      <c r="PTS562" s="310"/>
      <c r="PTT562" s="304"/>
      <c r="PTU562" s="408"/>
      <c r="PTV562" s="472"/>
      <c r="PTW562" s="906"/>
      <c r="PTX562" s="31"/>
      <c r="PTY562" s="419"/>
      <c r="PTZ562" s="419"/>
      <c r="PUA562" s="471"/>
      <c r="PUB562" s="17"/>
      <c r="PUC562" s="419"/>
      <c r="PUD562" s="419"/>
      <c r="PUE562" s="17"/>
      <c r="PUF562" s="17"/>
      <c r="PUG562" s="913"/>
      <c r="PUH562" s="17"/>
      <c r="PUI562" s="17"/>
      <c r="PUJ562" s="219"/>
      <c r="PUK562" s="310"/>
      <c r="PUL562" s="304"/>
      <c r="PUM562" s="408"/>
      <c r="PUN562" s="472"/>
      <c r="PUO562" s="906"/>
      <c r="PUP562" s="31"/>
      <c r="PUQ562" s="419"/>
      <c r="PUR562" s="419"/>
      <c r="PUS562" s="471"/>
      <c r="PUT562" s="17"/>
      <c r="PUU562" s="419"/>
      <c r="PUV562" s="419"/>
      <c r="PUW562" s="17"/>
      <c r="PUX562" s="17"/>
      <c r="PUY562" s="913"/>
      <c r="PUZ562" s="17"/>
      <c r="PVA562" s="17"/>
      <c r="PVB562" s="219"/>
      <c r="PVC562" s="310"/>
      <c r="PVD562" s="304"/>
      <c r="PVE562" s="408"/>
      <c r="PVF562" s="472"/>
      <c r="PVG562" s="906"/>
      <c r="PVH562" s="31"/>
      <c r="PVI562" s="419"/>
      <c r="PVJ562" s="419"/>
      <c r="PVK562" s="471"/>
      <c r="PVL562" s="17"/>
      <c r="PVM562" s="419"/>
      <c r="PVN562" s="419"/>
      <c r="PVO562" s="17"/>
      <c r="PVP562" s="17"/>
      <c r="PVQ562" s="913"/>
      <c r="PVR562" s="17"/>
      <c r="PVS562" s="17"/>
      <c r="PVT562" s="219"/>
      <c r="PVU562" s="310"/>
      <c r="PVV562" s="304"/>
      <c r="PVW562" s="408"/>
      <c r="PVX562" s="472"/>
      <c r="PVY562" s="906"/>
      <c r="PVZ562" s="31"/>
      <c r="PWA562" s="419"/>
      <c r="PWB562" s="419"/>
      <c r="PWC562" s="471"/>
      <c r="PWD562" s="17"/>
      <c r="PWE562" s="419"/>
      <c r="PWF562" s="419"/>
      <c r="PWG562" s="17"/>
      <c r="PWH562" s="17"/>
      <c r="PWI562" s="913"/>
      <c r="PWJ562" s="17"/>
      <c r="PWK562" s="17"/>
      <c r="PWL562" s="219"/>
      <c r="PWM562" s="310"/>
      <c r="PWN562" s="304"/>
      <c r="PWO562" s="408"/>
      <c r="PWP562" s="472"/>
      <c r="PWQ562" s="906"/>
      <c r="PWR562" s="31"/>
      <c r="PWS562" s="419"/>
      <c r="PWT562" s="419"/>
      <c r="PWU562" s="471"/>
      <c r="PWV562" s="17"/>
      <c r="PWW562" s="419"/>
      <c r="PWX562" s="419"/>
      <c r="PWY562" s="17"/>
      <c r="PWZ562" s="17"/>
      <c r="PXA562" s="913"/>
      <c r="PXB562" s="17"/>
      <c r="PXC562" s="17"/>
      <c r="PXD562" s="219"/>
      <c r="PXE562" s="310"/>
      <c r="PXF562" s="304"/>
      <c r="PXG562" s="408"/>
      <c r="PXH562" s="472"/>
      <c r="PXI562" s="906"/>
      <c r="PXJ562" s="31"/>
      <c r="PXK562" s="419"/>
      <c r="PXL562" s="419"/>
      <c r="PXM562" s="471"/>
      <c r="PXN562" s="17"/>
      <c r="PXO562" s="419"/>
      <c r="PXP562" s="419"/>
      <c r="PXQ562" s="17"/>
      <c r="PXR562" s="17"/>
      <c r="PXS562" s="913"/>
      <c r="PXT562" s="17"/>
      <c r="PXU562" s="17"/>
      <c r="PXV562" s="219"/>
      <c r="PXW562" s="310"/>
      <c r="PXX562" s="304"/>
      <c r="PXY562" s="408"/>
      <c r="PXZ562" s="472"/>
      <c r="PYA562" s="906"/>
      <c r="PYB562" s="31"/>
      <c r="PYC562" s="419"/>
      <c r="PYD562" s="419"/>
      <c r="PYE562" s="471"/>
      <c r="PYF562" s="17"/>
      <c r="PYG562" s="419"/>
      <c r="PYH562" s="419"/>
      <c r="PYI562" s="17"/>
      <c r="PYJ562" s="17"/>
      <c r="PYK562" s="913"/>
      <c r="PYL562" s="17"/>
      <c r="PYM562" s="17"/>
      <c r="PYN562" s="219"/>
      <c r="PYO562" s="310"/>
      <c r="PYP562" s="304"/>
      <c r="PYQ562" s="408"/>
      <c r="PYR562" s="472"/>
      <c r="PYS562" s="906"/>
      <c r="PYT562" s="31"/>
      <c r="PYU562" s="419"/>
      <c r="PYV562" s="419"/>
      <c r="PYW562" s="471"/>
      <c r="PYX562" s="17"/>
      <c r="PYY562" s="419"/>
      <c r="PYZ562" s="419"/>
      <c r="PZA562" s="17"/>
      <c r="PZB562" s="17"/>
      <c r="PZC562" s="913"/>
      <c r="PZD562" s="17"/>
      <c r="PZE562" s="17"/>
      <c r="PZF562" s="219"/>
      <c r="PZG562" s="310"/>
      <c r="PZH562" s="304"/>
      <c r="PZI562" s="408"/>
      <c r="PZJ562" s="472"/>
      <c r="PZK562" s="906"/>
      <c r="PZL562" s="31"/>
      <c r="PZM562" s="419"/>
      <c r="PZN562" s="419"/>
      <c r="PZO562" s="471"/>
      <c r="PZP562" s="17"/>
      <c r="PZQ562" s="419"/>
      <c r="PZR562" s="419"/>
      <c r="PZS562" s="17"/>
      <c r="PZT562" s="17"/>
      <c r="PZU562" s="913"/>
      <c r="PZV562" s="17"/>
      <c r="PZW562" s="17"/>
      <c r="PZX562" s="219"/>
      <c r="PZY562" s="310"/>
      <c r="PZZ562" s="304"/>
      <c r="QAA562" s="408"/>
      <c r="QAB562" s="472"/>
      <c r="QAC562" s="906"/>
      <c r="QAD562" s="31"/>
      <c r="QAE562" s="419"/>
      <c r="QAF562" s="419"/>
      <c r="QAG562" s="471"/>
      <c r="QAH562" s="17"/>
      <c r="QAI562" s="419"/>
      <c r="QAJ562" s="419"/>
      <c r="QAK562" s="17"/>
      <c r="QAL562" s="17"/>
      <c r="QAM562" s="913"/>
      <c r="QAN562" s="17"/>
      <c r="QAO562" s="17"/>
      <c r="QAP562" s="219"/>
      <c r="QAQ562" s="310"/>
      <c r="QAR562" s="304"/>
      <c r="QAS562" s="408"/>
      <c r="QAT562" s="472"/>
      <c r="QAU562" s="906"/>
      <c r="QAV562" s="31"/>
      <c r="QAW562" s="419"/>
      <c r="QAX562" s="419"/>
      <c r="QAY562" s="471"/>
      <c r="QAZ562" s="17"/>
      <c r="QBA562" s="419"/>
      <c r="QBB562" s="419"/>
      <c r="QBC562" s="17"/>
      <c r="QBD562" s="17"/>
      <c r="QBE562" s="913"/>
      <c r="QBF562" s="17"/>
      <c r="QBG562" s="17"/>
      <c r="QBH562" s="219"/>
      <c r="QBI562" s="310"/>
      <c r="QBJ562" s="304"/>
      <c r="QBK562" s="408"/>
      <c r="QBL562" s="472"/>
      <c r="QBM562" s="906"/>
      <c r="QBN562" s="31"/>
      <c r="QBO562" s="419"/>
      <c r="QBP562" s="419"/>
      <c r="QBQ562" s="471"/>
      <c r="QBR562" s="17"/>
      <c r="QBS562" s="419"/>
      <c r="QBT562" s="419"/>
      <c r="QBU562" s="17"/>
      <c r="QBV562" s="17"/>
      <c r="QBW562" s="913"/>
      <c r="QBX562" s="17"/>
      <c r="QBY562" s="17"/>
      <c r="QBZ562" s="219"/>
      <c r="QCA562" s="310"/>
      <c r="QCB562" s="304"/>
      <c r="QCC562" s="408"/>
      <c r="QCD562" s="472"/>
      <c r="QCE562" s="906"/>
      <c r="QCF562" s="31"/>
      <c r="QCG562" s="419"/>
      <c r="QCH562" s="419"/>
      <c r="QCI562" s="471"/>
      <c r="QCJ562" s="17"/>
      <c r="QCK562" s="419"/>
      <c r="QCL562" s="419"/>
      <c r="QCM562" s="17"/>
      <c r="QCN562" s="17"/>
      <c r="QCO562" s="913"/>
      <c r="QCP562" s="17"/>
      <c r="QCQ562" s="17"/>
      <c r="QCR562" s="219"/>
      <c r="QCS562" s="310"/>
      <c r="QCT562" s="304"/>
      <c r="QCU562" s="408"/>
      <c r="QCV562" s="472"/>
      <c r="QCW562" s="906"/>
      <c r="QCX562" s="31"/>
      <c r="QCY562" s="419"/>
      <c r="QCZ562" s="419"/>
      <c r="QDA562" s="471"/>
      <c r="QDB562" s="17"/>
      <c r="QDC562" s="419"/>
      <c r="QDD562" s="419"/>
      <c r="QDE562" s="17"/>
      <c r="QDF562" s="17"/>
      <c r="QDG562" s="913"/>
      <c r="QDH562" s="17"/>
      <c r="QDI562" s="17"/>
      <c r="QDJ562" s="219"/>
      <c r="QDK562" s="310"/>
      <c r="QDL562" s="304"/>
      <c r="QDM562" s="408"/>
      <c r="QDN562" s="472"/>
      <c r="QDO562" s="906"/>
      <c r="QDP562" s="31"/>
      <c r="QDQ562" s="419"/>
      <c r="QDR562" s="419"/>
      <c r="QDS562" s="471"/>
      <c r="QDT562" s="17"/>
      <c r="QDU562" s="419"/>
      <c r="QDV562" s="419"/>
      <c r="QDW562" s="17"/>
      <c r="QDX562" s="17"/>
      <c r="QDY562" s="913"/>
      <c r="QDZ562" s="17"/>
      <c r="QEA562" s="17"/>
      <c r="QEB562" s="219"/>
      <c r="QEC562" s="310"/>
      <c r="QED562" s="304"/>
      <c r="QEE562" s="408"/>
      <c r="QEF562" s="472"/>
      <c r="QEG562" s="906"/>
      <c r="QEH562" s="31"/>
      <c r="QEI562" s="419"/>
      <c r="QEJ562" s="419"/>
      <c r="QEK562" s="471"/>
      <c r="QEL562" s="17"/>
      <c r="QEM562" s="419"/>
      <c r="QEN562" s="419"/>
      <c r="QEO562" s="17"/>
      <c r="QEP562" s="17"/>
      <c r="QEQ562" s="913"/>
      <c r="QER562" s="17"/>
      <c r="QES562" s="17"/>
      <c r="QET562" s="219"/>
      <c r="QEU562" s="310"/>
      <c r="QEV562" s="304"/>
      <c r="QEW562" s="408"/>
      <c r="QEX562" s="472"/>
      <c r="QEY562" s="906"/>
      <c r="QEZ562" s="31"/>
      <c r="QFA562" s="419"/>
      <c r="QFB562" s="419"/>
      <c r="QFC562" s="471"/>
      <c r="QFD562" s="17"/>
      <c r="QFE562" s="419"/>
      <c r="QFF562" s="419"/>
      <c r="QFG562" s="17"/>
      <c r="QFH562" s="17"/>
      <c r="QFI562" s="913"/>
      <c r="QFJ562" s="17"/>
      <c r="QFK562" s="17"/>
      <c r="QFL562" s="219"/>
      <c r="QFM562" s="310"/>
      <c r="QFN562" s="304"/>
      <c r="QFO562" s="408"/>
      <c r="QFP562" s="472"/>
      <c r="QFQ562" s="906"/>
      <c r="QFR562" s="31"/>
      <c r="QFS562" s="419"/>
      <c r="QFT562" s="419"/>
      <c r="QFU562" s="471"/>
      <c r="QFV562" s="17"/>
      <c r="QFW562" s="419"/>
      <c r="QFX562" s="419"/>
      <c r="QFY562" s="17"/>
      <c r="QFZ562" s="17"/>
      <c r="QGA562" s="913"/>
      <c r="QGB562" s="17"/>
      <c r="QGC562" s="17"/>
      <c r="QGD562" s="219"/>
      <c r="QGE562" s="310"/>
      <c r="QGF562" s="304"/>
      <c r="QGG562" s="408"/>
      <c r="QGH562" s="472"/>
      <c r="QGI562" s="906"/>
      <c r="QGJ562" s="31"/>
      <c r="QGK562" s="419"/>
      <c r="QGL562" s="419"/>
      <c r="QGM562" s="471"/>
      <c r="QGN562" s="17"/>
      <c r="QGO562" s="419"/>
      <c r="QGP562" s="419"/>
      <c r="QGQ562" s="17"/>
      <c r="QGR562" s="17"/>
      <c r="QGS562" s="913"/>
      <c r="QGT562" s="17"/>
      <c r="QGU562" s="17"/>
      <c r="QGV562" s="219"/>
      <c r="QGW562" s="310"/>
      <c r="QGX562" s="304"/>
      <c r="QGY562" s="408"/>
      <c r="QGZ562" s="472"/>
      <c r="QHA562" s="906"/>
      <c r="QHB562" s="31"/>
      <c r="QHC562" s="419"/>
      <c r="QHD562" s="419"/>
      <c r="QHE562" s="471"/>
      <c r="QHF562" s="17"/>
      <c r="QHG562" s="419"/>
      <c r="QHH562" s="419"/>
      <c r="QHI562" s="17"/>
      <c r="QHJ562" s="17"/>
      <c r="QHK562" s="913"/>
      <c r="QHL562" s="17"/>
      <c r="QHM562" s="17"/>
      <c r="QHN562" s="219"/>
      <c r="QHO562" s="310"/>
      <c r="QHP562" s="304"/>
      <c r="QHQ562" s="408"/>
      <c r="QHR562" s="472"/>
      <c r="QHS562" s="906"/>
      <c r="QHT562" s="31"/>
      <c r="QHU562" s="419"/>
      <c r="QHV562" s="419"/>
      <c r="QHW562" s="471"/>
      <c r="QHX562" s="17"/>
      <c r="QHY562" s="419"/>
      <c r="QHZ562" s="419"/>
      <c r="QIA562" s="17"/>
      <c r="QIB562" s="17"/>
      <c r="QIC562" s="913"/>
      <c r="QID562" s="17"/>
      <c r="QIE562" s="17"/>
      <c r="QIF562" s="219"/>
      <c r="QIG562" s="310"/>
      <c r="QIH562" s="304"/>
      <c r="QII562" s="408"/>
      <c r="QIJ562" s="472"/>
      <c r="QIK562" s="906"/>
      <c r="QIL562" s="31"/>
      <c r="QIM562" s="419"/>
      <c r="QIN562" s="419"/>
      <c r="QIO562" s="471"/>
      <c r="QIP562" s="17"/>
      <c r="QIQ562" s="419"/>
      <c r="QIR562" s="419"/>
      <c r="QIS562" s="17"/>
      <c r="QIT562" s="17"/>
      <c r="QIU562" s="913"/>
      <c r="QIV562" s="17"/>
      <c r="QIW562" s="17"/>
      <c r="QIX562" s="219"/>
      <c r="QIY562" s="310"/>
      <c r="QIZ562" s="304"/>
      <c r="QJA562" s="408"/>
      <c r="QJB562" s="472"/>
      <c r="QJC562" s="906"/>
      <c r="QJD562" s="31"/>
      <c r="QJE562" s="419"/>
      <c r="QJF562" s="419"/>
      <c r="QJG562" s="471"/>
      <c r="QJH562" s="17"/>
      <c r="QJI562" s="419"/>
      <c r="QJJ562" s="419"/>
      <c r="QJK562" s="17"/>
      <c r="QJL562" s="17"/>
      <c r="QJM562" s="913"/>
      <c r="QJN562" s="17"/>
      <c r="QJO562" s="17"/>
      <c r="QJP562" s="219"/>
      <c r="QJQ562" s="310"/>
      <c r="QJR562" s="304"/>
      <c r="QJS562" s="408"/>
      <c r="QJT562" s="472"/>
      <c r="QJU562" s="906"/>
      <c r="QJV562" s="31"/>
      <c r="QJW562" s="419"/>
      <c r="QJX562" s="419"/>
      <c r="QJY562" s="471"/>
      <c r="QJZ562" s="17"/>
      <c r="QKA562" s="419"/>
      <c r="QKB562" s="419"/>
      <c r="QKC562" s="17"/>
      <c r="QKD562" s="17"/>
      <c r="QKE562" s="913"/>
      <c r="QKF562" s="17"/>
      <c r="QKG562" s="17"/>
      <c r="QKH562" s="219"/>
      <c r="QKI562" s="310"/>
      <c r="QKJ562" s="304"/>
      <c r="QKK562" s="408"/>
      <c r="QKL562" s="472"/>
      <c r="QKM562" s="906"/>
      <c r="QKN562" s="31"/>
      <c r="QKO562" s="419"/>
      <c r="QKP562" s="419"/>
      <c r="QKQ562" s="471"/>
      <c r="QKR562" s="17"/>
      <c r="QKS562" s="419"/>
      <c r="QKT562" s="419"/>
      <c r="QKU562" s="17"/>
      <c r="QKV562" s="17"/>
      <c r="QKW562" s="913"/>
      <c r="QKX562" s="17"/>
      <c r="QKY562" s="17"/>
      <c r="QKZ562" s="219"/>
      <c r="QLA562" s="310"/>
      <c r="QLB562" s="304"/>
      <c r="QLC562" s="408"/>
      <c r="QLD562" s="472"/>
      <c r="QLE562" s="906"/>
      <c r="QLF562" s="31"/>
      <c r="QLG562" s="419"/>
      <c r="QLH562" s="419"/>
      <c r="QLI562" s="471"/>
      <c r="QLJ562" s="17"/>
      <c r="QLK562" s="419"/>
      <c r="QLL562" s="419"/>
      <c r="QLM562" s="17"/>
      <c r="QLN562" s="17"/>
      <c r="QLO562" s="913"/>
      <c r="QLP562" s="17"/>
      <c r="QLQ562" s="17"/>
      <c r="QLR562" s="219"/>
      <c r="QLS562" s="310"/>
      <c r="QLT562" s="304"/>
      <c r="QLU562" s="408"/>
      <c r="QLV562" s="472"/>
      <c r="QLW562" s="906"/>
      <c r="QLX562" s="31"/>
      <c r="QLY562" s="419"/>
      <c r="QLZ562" s="419"/>
      <c r="QMA562" s="471"/>
      <c r="QMB562" s="17"/>
      <c r="QMC562" s="419"/>
      <c r="QMD562" s="419"/>
      <c r="QME562" s="17"/>
      <c r="QMF562" s="17"/>
      <c r="QMG562" s="913"/>
      <c r="QMH562" s="17"/>
      <c r="QMI562" s="17"/>
      <c r="QMJ562" s="219"/>
      <c r="QMK562" s="310"/>
      <c r="QML562" s="304"/>
      <c r="QMM562" s="408"/>
      <c r="QMN562" s="472"/>
      <c r="QMO562" s="906"/>
      <c r="QMP562" s="31"/>
      <c r="QMQ562" s="419"/>
      <c r="QMR562" s="419"/>
      <c r="QMS562" s="471"/>
      <c r="QMT562" s="17"/>
      <c r="QMU562" s="419"/>
      <c r="QMV562" s="419"/>
      <c r="QMW562" s="17"/>
      <c r="QMX562" s="17"/>
      <c r="QMY562" s="913"/>
      <c r="QMZ562" s="17"/>
      <c r="QNA562" s="17"/>
      <c r="QNB562" s="219"/>
      <c r="QNC562" s="310"/>
      <c r="QND562" s="304"/>
      <c r="QNE562" s="408"/>
      <c r="QNF562" s="472"/>
      <c r="QNG562" s="906"/>
      <c r="QNH562" s="31"/>
      <c r="QNI562" s="419"/>
      <c r="QNJ562" s="419"/>
      <c r="QNK562" s="471"/>
      <c r="QNL562" s="17"/>
      <c r="QNM562" s="419"/>
      <c r="QNN562" s="419"/>
      <c r="QNO562" s="17"/>
      <c r="QNP562" s="17"/>
      <c r="QNQ562" s="913"/>
      <c r="QNR562" s="17"/>
      <c r="QNS562" s="17"/>
      <c r="QNT562" s="219"/>
      <c r="QNU562" s="310"/>
      <c r="QNV562" s="304"/>
      <c r="QNW562" s="408"/>
      <c r="QNX562" s="472"/>
      <c r="QNY562" s="906"/>
      <c r="QNZ562" s="31"/>
      <c r="QOA562" s="419"/>
      <c r="QOB562" s="419"/>
      <c r="QOC562" s="471"/>
      <c r="QOD562" s="17"/>
      <c r="QOE562" s="419"/>
      <c r="QOF562" s="419"/>
      <c r="QOG562" s="17"/>
      <c r="QOH562" s="17"/>
      <c r="QOI562" s="913"/>
      <c r="QOJ562" s="17"/>
      <c r="QOK562" s="17"/>
      <c r="QOL562" s="219"/>
      <c r="QOM562" s="310"/>
      <c r="QON562" s="304"/>
      <c r="QOO562" s="408"/>
      <c r="QOP562" s="472"/>
      <c r="QOQ562" s="906"/>
      <c r="QOR562" s="31"/>
      <c r="QOS562" s="419"/>
      <c r="QOT562" s="419"/>
      <c r="QOU562" s="471"/>
      <c r="QOV562" s="17"/>
      <c r="QOW562" s="419"/>
      <c r="QOX562" s="419"/>
      <c r="QOY562" s="17"/>
      <c r="QOZ562" s="17"/>
      <c r="QPA562" s="913"/>
      <c r="QPB562" s="17"/>
      <c r="QPC562" s="17"/>
      <c r="QPD562" s="219"/>
      <c r="QPE562" s="310"/>
      <c r="QPF562" s="304"/>
      <c r="QPG562" s="408"/>
      <c r="QPH562" s="472"/>
      <c r="QPI562" s="906"/>
      <c r="QPJ562" s="31"/>
      <c r="QPK562" s="419"/>
      <c r="QPL562" s="419"/>
      <c r="QPM562" s="471"/>
      <c r="QPN562" s="17"/>
      <c r="QPO562" s="419"/>
      <c r="QPP562" s="419"/>
      <c r="QPQ562" s="17"/>
      <c r="QPR562" s="17"/>
      <c r="QPS562" s="913"/>
      <c r="QPT562" s="17"/>
      <c r="QPU562" s="17"/>
      <c r="QPV562" s="219"/>
      <c r="QPW562" s="310"/>
      <c r="QPX562" s="304"/>
      <c r="QPY562" s="408"/>
      <c r="QPZ562" s="472"/>
      <c r="QQA562" s="906"/>
      <c r="QQB562" s="31"/>
      <c r="QQC562" s="419"/>
      <c r="QQD562" s="419"/>
      <c r="QQE562" s="471"/>
      <c r="QQF562" s="17"/>
      <c r="QQG562" s="419"/>
      <c r="QQH562" s="419"/>
      <c r="QQI562" s="17"/>
      <c r="QQJ562" s="17"/>
      <c r="QQK562" s="913"/>
      <c r="QQL562" s="17"/>
      <c r="QQM562" s="17"/>
      <c r="QQN562" s="219"/>
      <c r="QQO562" s="310"/>
      <c r="QQP562" s="304"/>
      <c r="QQQ562" s="408"/>
      <c r="QQR562" s="472"/>
      <c r="QQS562" s="906"/>
      <c r="QQT562" s="31"/>
      <c r="QQU562" s="419"/>
      <c r="QQV562" s="419"/>
      <c r="QQW562" s="471"/>
      <c r="QQX562" s="17"/>
      <c r="QQY562" s="419"/>
      <c r="QQZ562" s="419"/>
      <c r="QRA562" s="17"/>
      <c r="QRB562" s="17"/>
      <c r="QRC562" s="913"/>
      <c r="QRD562" s="17"/>
      <c r="QRE562" s="17"/>
      <c r="QRF562" s="219"/>
      <c r="QRG562" s="310"/>
      <c r="QRH562" s="304"/>
      <c r="QRI562" s="408"/>
      <c r="QRJ562" s="472"/>
      <c r="QRK562" s="906"/>
      <c r="QRL562" s="31"/>
      <c r="QRM562" s="419"/>
      <c r="QRN562" s="419"/>
      <c r="QRO562" s="471"/>
      <c r="QRP562" s="17"/>
      <c r="QRQ562" s="419"/>
      <c r="QRR562" s="419"/>
      <c r="QRS562" s="17"/>
      <c r="QRT562" s="17"/>
      <c r="QRU562" s="913"/>
      <c r="QRV562" s="17"/>
      <c r="QRW562" s="17"/>
      <c r="QRX562" s="219"/>
      <c r="QRY562" s="310"/>
      <c r="QRZ562" s="304"/>
      <c r="QSA562" s="408"/>
      <c r="QSB562" s="472"/>
      <c r="QSC562" s="906"/>
      <c r="QSD562" s="31"/>
      <c r="QSE562" s="419"/>
      <c r="QSF562" s="419"/>
      <c r="QSG562" s="471"/>
      <c r="QSH562" s="17"/>
      <c r="QSI562" s="419"/>
      <c r="QSJ562" s="419"/>
      <c r="QSK562" s="17"/>
      <c r="QSL562" s="17"/>
      <c r="QSM562" s="913"/>
      <c r="QSN562" s="17"/>
      <c r="QSO562" s="17"/>
      <c r="QSP562" s="219"/>
      <c r="QSQ562" s="310"/>
      <c r="QSR562" s="304"/>
      <c r="QSS562" s="408"/>
      <c r="QST562" s="472"/>
      <c r="QSU562" s="906"/>
      <c r="QSV562" s="31"/>
      <c r="QSW562" s="419"/>
      <c r="QSX562" s="419"/>
      <c r="QSY562" s="471"/>
      <c r="QSZ562" s="17"/>
      <c r="QTA562" s="419"/>
      <c r="QTB562" s="419"/>
      <c r="QTC562" s="17"/>
      <c r="QTD562" s="17"/>
      <c r="QTE562" s="913"/>
      <c r="QTF562" s="17"/>
      <c r="QTG562" s="17"/>
      <c r="QTH562" s="219"/>
      <c r="QTI562" s="310"/>
      <c r="QTJ562" s="304"/>
      <c r="QTK562" s="408"/>
      <c r="QTL562" s="472"/>
      <c r="QTM562" s="906"/>
      <c r="QTN562" s="31"/>
      <c r="QTO562" s="419"/>
      <c r="QTP562" s="419"/>
      <c r="QTQ562" s="471"/>
      <c r="QTR562" s="17"/>
      <c r="QTS562" s="419"/>
      <c r="QTT562" s="419"/>
      <c r="QTU562" s="17"/>
      <c r="QTV562" s="17"/>
      <c r="QTW562" s="913"/>
      <c r="QTX562" s="17"/>
      <c r="QTY562" s="17"/>
      <c r="QTZ562" s="219"/>
      <c r="QUA562" s="310"/>
      <c r="QUB562" s="304"/>
      <c r="QUC562" s="408"/>
      <c r="QUD562" s="472"/>
      <c r="QUE562" s="906"/>
      <c r="QUF562" s="31"/>
      <c r="QUG562" s="419"/>
      <c r="QUH562" s="419"/>
      <c r="QUI562" s="471"/>
      <c r="QUJ562" s="17"/>
      <c r="QUK562" s="419"/>
      <c r="QUL562" s="419"/>
      <c r="QUM562" s="17"/>
      <c r="QUN562" s="17"/>
      <c r="QUO562" s="913"/>
      <c r="QUP562" s="17"/>
      <c r="QUQ562" s="17"/>
      <c r="QUR562" s="219"/>
      <c r="QUS562" s="310"/>
      <c r="QUT562" s="304"/>
      <c r="QUU562" s="408"/>
      <c r="QUV562" s="472"/>
      <c r="QUW562" s="906"/>
      <c r="QUX562" s="31"/>
      <c r="QUY562" s="419"/>
      <c r="QUZ562" s="419"/>
      <c r="QVA562" s="471"/>
      <c r="QVB562" s="17"/>
      <c r="QVC562" s="419"/>
      <c r="QVD562" s="419"/>
      <c r="QVE562" s="17"/>
      <c r="QVF562" s="17"/>
      <c r="QVG562" s="913"/>
      <c r="QVH562" s="17"/>
      <c r="QVI562" s="17"/>
      <c r="QVJ562" s="219"/>
      <c r="QVK562" s="310"/>
      <c r="QVL562" s="304"/>
      <c r="QVM562" s="408"/>
      <c r="QVN562" s="472"/>
      <c r="QVO562" s="906"/>
      <c r="QVP562" s="31"/>
      <c r="QVQ562" s="419"/>
      <c r="QVR562" s="419"/>
      <c r="QVS562" s="471"/>
      <c r="QVT562" s="17"/>
      <c r="QVU562" s="419"/>
      <c r="QVV562" s="419"/>
      <c r="QVW562" s="17"/>
      <c r="QVX562" s="17"/>
      <c r="QVY562" s="913"/>
      <c r="QVZ562" s="17"/>
      <c r="QWA562" s="17"/>
      <c r="QWB562" s="219"/>
      <c r="QWC562" s="310"/>
      <c r="QWD562" s="304"/>
      <c r="QWE562" s="408"/>
      <c r="QWF562" s="472"/>
      <c r="QWG562" s="906"/>
      <c r="QWH562" s="31"/>
      <c r="QWI562" s="419"/>
      <c r="QWJ562" s="419"/>
      <c r="QWK562" s="471"/>
      <c r="QWL562" s="17"/>
      <c r="QWM562" s="419"/>
      <c r="QWN562" s="419"/>
      <c r="QWO562" s="17"/>
      <c r="QWP562" s="17"/>
      <c r="QWQ562" s="913"/>
      <c r="QWR562" s="17"/>
      <c r="QWS562" s="17"/>
      <c r="QWT562" s="219"/>
      <c r="QWU562" s="310"/>
      <c r="QWV562" s="304"/>
      <c r="QWW562" s="408"/>
      <c r="QWX562" s="472"/>
      <c r="QWY562" s="906"/>
      <c r="QWZ562" s="31"/>
      <c r="QXA562" s="419"/>
      <c r="QXB562" s="419"/>
      <c r="QXC562" s="471"/>
      <c r="QXD562" s="17"/>
      <c r="QXE562" s="419"/>
      <c r="QXF562" s="419"/>
      <c r="QXG562" s="17"/>
      <c r="QXH562" s="17"/>
      <c r="QXI562" s="913"/>
      <c r="QXJ562" s="17"/>
      <c r="QXK562" s="17"/>
      <c r="QXL562" s="219"/>
      <c r="QXM562" s="310"/>
      <c r="QXN562" s="304"/>
      <c r="QXO562" s="408"/>
      <c r="QXP562" s="472"/>
      <c r="QXQ562" s="906"/>
      <c r="QXR562" s="31"/>
      <c r="QXS562" s="419"/>
      <c r="QXT562" s="419"/>
      <c r="QXU562" s="471"/>
      <c r="QXV562" s="17"/>
      <c r="QXW562" s="419"/>
      <c r="QXX562" s="419"/>
      <c r="QXY562" s="17"/>
      <c r="QXZ562" s="17"/>
      <c r="QYA562" s="913"/>
      <c r="QYB562" s="17"/>
      <c r="QYC562" s="17"/>
      <c r="QYD562" s="219"/>
      <c r="QYE562" s="310"/>
      <c r="QYF562" s="304"/>
      <c r="QYG562" s="408"/>
      <c r="QYH562" s="472"/>
      <c r="QYI562" s="906"/>
      <c r="QYJ562" s="31"/>
      <c r="QYK562" s="419"/>
      <c r="QYL562" s="419"/>
      <c r="QYM562" s="471"/>
      <c r="QYN562" s="17"/>
      <c r="QYO562" s="419"/>
      <c r="QYP562" s="419"/>
      <c r="QYQ562" s="17"/>
      <c r="QYR562" s="17"/>
      <c r="QYS562" s="913"/>
      <c r="QYT562" s="17"/>
      <c r="QYU562" s="17"/>
      <c r="QYV562" s="219"/>
      <c r="QYW562" s="310"/>
      <c r="QYX562" s="304"/>
      <c r="QYY562" s="408"/>
      <c r="QYZ562" s="472"/>
      <c r="QZA562" s="906"/>
      <c r="QZB562" s="31"/>
      <c r="QZC562" s="419"/>
      <c r="QZD562" s="419"/>
      <c r="QZE562" s="471"/>
      <c r="QZF562" s="17"/>
      <c r="QZG562" s="419"/>
      <c r="QZH562" s="419"/>
      <c r="QZI562" s="17"/>
      <c r="QZJ562" s="17"/>
      <c r="QZK562" s="913"/>
      <c r="QZL562" s="17"/>
      <c r="QZM562" s="17"/>
      <c r="QZN562" s="219"/>
      <c r="QZO562" s="310"/>
      <c r="QZP562" s="304"/>
      <c r="QZQ562" s="408"/>
      <c r="QZR562" s="472"/>
      <c r="QZS562" s="906"/>
      <c r="QZT562" s="31"/>
      <c r="QZU562" s="419"/>
      <c r="QZV562" s="419"/>
      <c r="QZW562" s="471"/>
      <c r="QZX562" s="17"/>
      <c r="QZY562" s="419"/>
      <c r="QZZ562" s="419"/>
      <c r="RAA562" s="17"/>
      <c r="RAB562" s="17"/>
      <c r="RAC562" s="913"/>
      <c r="RAD562" s="17"/>
      <c r="RAE562" s="17"/>
      <c r="RAF562" s="219"/>
      <c r="RAG562" s="310"/>
      <c r="RAH562" s="304"/>
      <c r="RAI562" s="408"/>
      <c r="RAJ562" s="472"/>
      <c r="RAK562" s="906"/>
      <c r="RAL562" s="31"/>
      <c r="RAM562" s="419"/>
      <c r="RAN562" s="419"/>
      <c r="RAO562" s="471"/>
      <c r="RAP562" s="17"/>
      <c r="RAQ562" s="419"/>
      <c r="RAR562" s="419"/>
      <c r="RAS562" s="17"/>
      <c r="RAT562" s="17"/>
      <c r="RAU562" s="913"/>
      <c r="RAV562" s="17"/>
      <c r="RAW562" s="17"/>
      <c r="RAX562" s="219"/>
      <c r="RAY562" s="310"/>
      <c r="RAZ562" s="304"/>
      <c r="RBA562" s="408"/>
      <c r="RBB562" s="472"/>
      <c r="RBC562" s="906"/>
      <c r="RBD562" s="31"/>
      <c r="RBE562" s="419"/>
      <c r="RBF562" s="419"/>
      <c r="RBG562" s="471"/>
      <c r="RBH562" s="17"/>
      <c r="RBI562" s="419"/>
      <c r="RBJ562" s="419"/>
      <c r="RBK562" s="17"/>
      <c r="RBL562" s="17"/>
      <c r="RBM562" s="913"/>
      <c r="RBN562" s="17"/>
      <c r="RBO562" s="17"/>
      <c r="RBP562" s="219"/>
      <c r="RBQ562" s="310"/>
      <c r="RBR562" s="304"/>
      <c r="RBS562" s="408"/>
      <c r="RBT562" s="472"/>
      <c r="RBU562" s="906"/>
      <c r="RBV562" s="31"/>
      <c r="RBW562" s="419"/>
      <c r="RBX562" s="419"/>
      <c r="RBY562" s="471"/>
      <c r="RBZ562" s="17"/>
      <c r="RCA562" s="419"/>
      <c r="RCB562" s="419"/>
      <c r="RCC562" s="17"/>
      <c r="RCD562" s="17"/>
      <c r="RCE562" s="913"/>
      <c r="RCF562" s="17"/>
      <c r="RCG562" s="17"/>
      <c r="RCH562" s="219"/>
      <c r="RCI562" s="310"/>
      <c r="RCJ562" s="304"/>
      <c r="RCK562" s="408"/>
      <c r="RCL562" s="472"/>
      <c r="RCM562" s="906"/>
      <c r="RCN562" s="31"/>
      <c r="RCO562" s="419"/>
      <c r="RCP562" s="419"/>
      <c r="RCQ562" s="471"/>
      <c r="RCR562" s="17"/>
      <c r="RCS562" s="419"/>
      <c r="RCT562" s="419"/>
      <c r="RCU562" s="17"/>
      <c r="RCV562" s="17"/>
      <c r="RCW562" s="913"/>
      <c r="RCX562" s="17"/>
      <c r="RCY562" s="17"/>
      <c r="RCZ562" s="219"/>
      <c r="RDA562" s="310"/>
      <c r="RDB562" s="304"/>
      <c r="RDC562" s="408"/>
      <c r="RDD562" s="472"/>
      <c r="RDE562" s="906"/>
      <c r="RDF562" s="31"/>
      <c r="RDG562" s="419"/>
      <c r="RDH562" s="419"/>
      <c r="RDI562" s="471"/>
      <c r="RDJ562" s="17"/>
      <c r="RDK562" s="419"/>
      <c r="RDL562" s="419"/>
      <c r="RDM562" s="17"/>
      <c r="RDN562" s="17"/>
      <c r="RDO562" s="913"/>
      <c r="RDP562" s="17"/>
      <c r="RDQ562" s="17"/>
      <c r="RDR562" s="219"/>
      <c r="RDS562" s="310"/>
      <c r="RDT562" s="304"/>
      <c r="RDU562" s="408"/>
      <c r="RDV562" s="472"/>
      <c r="RDW562" s="906"/>
      <c r="RDX562" s="31"/>
      <c r="RDY562" s="419"/>
      <c r="RDZ562" s="419"/>
      <c r="REA562" s="471"/>
      <c r="REB562" s="17"/>
      <c r="REC562" s="419"/>
      <c r="RED562" s="419"/>
      <c r="REE562" s="17"/>
      <c r="REF562" s="17"/>
      <c r="REG562" s="913"/>
      <c r="REH562" s="17"/>
      <c r="REI562" s="17"/>
      <c r="REJ562" s="219"/>
      <c r="REK562" s="310"/>
      <c r="REL562" s="304"/>
      <c r="REM562" s="408"/>
      <c r="REN562" s="472"/>
      <c r="REO562" s="906"/>
      <c r="REP562" s="31"/>
      <c r="REQ562" s="419"/>
      <c r="RER562" s="419"/>
      <c r="RES562" s="471"/>
      <c r="RET562" s="17"/>
      <c r="REU562" s="419"/>
      <c r="REV562" s="419"/>
      <c r="REW562" s="17"/>
      <c r="REX562" s="17"/>
      <c r="REY562" s="913"/>
      <c r="REZ562" s="17"/>
      <c r="RFA562" s="17"/>
      <c r="RFB562" s="219"/>
      <c r="RFC562" s="310"/>
      <c r="RFD562" s="304"/>
      <c r="RFE562" s="408"/>
      <c r="RFF562" s="472"/>
      <c r="RFG562" s="906"/>
      <c r="RFH562" s="31"/>
      <c r="RFI562" s="419"/>
      <c r="RFJ562" s="419"/>
      <c r="RFK562" s="471"/>
      <c r="RFL562" s="17"/>
      <c r="RFM562" s="419"/>
      <c r="RFN562" s="419"/>
      <c r="RFO562" s="17"/>
      <c r="RFP562" s="17"/>
      <c r="RFQ562" s="913"/>
      <c r="RFR562" s="17"/>
      <c r="RFS562" s="17"/>
      <c r="RFT562" s="219"/>
      <c r="RFU562" s="310"/>
      <c r="RFV562" s="304"/>
      <c r="RFW562" s="408"/>
      <c r="RFX562" s="472"/>
      <c r="RFY562" s="906"/>
      <c r="RFZ562" s="31"/>
      <c r="RGA562" s="419"/>
      <c r="RGB562" s="419"/>
      <c r="RGC562" s="471"/>
      <c r="RGD562" s="17"/>
      <c r="RGE562" s="419"/>
      <c r="RGF562" s="419"/>
      <c r="RGG562" s="17"/>
      <c r="RGH562" s="17"/>
      <c r="RGI562" s="913"/>
      <c r="RGJ562" s="17"/>
      <c r="RGK562" s="17"/>
      <c r="RGL562" s="219"/>
      <c r="RGM562" s="310"/>
      <c r="RGN562" s="304"/>
      <c r="RGO562" s="408"/>
      <c r="RGP562" s="472"/>
      <c r="RGQ562" s="906"/>
      <c r="RGR562" s="31"/>
      <c r="RGS562" s="419"/>
      <c r="RGT562" s="419"/>
      <c r="RGU562" s="471"/>
      <c r="RGV562" s="17"/>
      <c r="RGW562" s="419"/>
      <c r="RGX562" s="419"/>
      <c r="RGY562" s="17"/>
      <c r="RGZ562" s="17"/>
      <c r="RHA562" s="913"/>
      <c r="RHB562" s="17"/>
      <c r="RHC562" s="17"/>
      <c r="RHD562" s="219"/>
      <c r="RHE562" s="310"/>
      <c r="RHF562" s="304"/>
      <c r="RHG562" s="408"/>
      <c r="RHH562" s="472"/>
      <c r="RHI562" s="906"/>
      <c r="RHJ562" s="31"/>
      <c r="RHK562" s="419"/>
      <c r="RHL562" s="419"/>
      <c r="RHM562" s="471"/>
      <c r="RHN562" s="17"/>
      <c r="RHO562" s="419"/>
      <c r="RHP562" s="419"/>
      <c r="RHQ562" s="17"/>
      <c r="RHR562" s="17"/>
      <c r="RHS562" s="913"/>
      <c r="RHT562" s="17"/>
      <c r="RHU562" s="17"/>
      <c r="RHV562" s="219"/>
      <c r="RHW562" s="310"/>
      <c r="RHX562" s="304"/>
      <c r="RHY562" s="408"/>
      <c r="RHZ562" s="472"/>
      <c r="RIA562" s="906"/>
      <c r="RIB562" s="31"/>
      <c r="RIC562" s="419"/>
      <c r="RID562" s="419"/>
      <c r="RIE562" s="471"/>
      <c r="RIF562" s="17"/>
      <c r="RIG562" s="419"/>
      <c r="RIH562" s="419"/>
      <c r="RII562" s="17"/>
      <c r="RIJ562" s="17"/>
      <c r="RIK562" s="913"/>
      <c r="RIL562" s="17"/>
      <c r="RIM562" s="17"/>
      <c r="RIN562" s="219"/>
      <c r="RIO562" s="310"/>
      <c r="RIP562" s="304"/>
      <c r="RIQ562" s="408"/>
      <c r="RIR562" s="472"/>
      <c r="RIS562" s="906"/>
      <c r="RIT562" s="31"/>
      <c r="RIU562" s="419"/>
      <c r="RIV562" s="419"/>
      <c r="RIW562" s="471"/>
      <c r="RIX562" s="17"/>
      <c r="RIY562" s="419"/>
      <c r="RIZ562" s="419"/>
      <c r="RJA562" s="17"/>
      <c r="RJB562" s="17"/>
      <c r="RJC562" s="913"/>
      <c r="RJD562" s="17"/>
      <c r="RJE562" s="17"/>
      <c r="RJF562" s="219"/>
      <c r="RJG562" s="310"/>
      <c r="RJH562" s="304"/>
      <c r="RJI562" s="408"/>
      <c r="RJJ562" s="472"/>
      <c r="RJK562" s="906"/>
      <c r="RJL562" s="31"/>
      <c r="RJM562" s="419"/>
      <c r="RJN562" s="419"/>
      <c r="RJO562" s="471"/>
      <c r="RJP562" s="17"/>
      <c r="RJQ562" s="419"/>
      <c r="RJR562" s="419"/>
      <c r="RJS562" s="17"/>
      <c r="RJT562" s="17"/>
      <c r="RJU562" s="913"/>
      <c r="RJV562" s="17"/>
      <c r="RJW562" s="17"/>
      <c r="RJX562" s="219"/>
      <c r="RJY562" s="310"/>
      <c r="RJZ562" s="304"/>
      <c r="RKA562" s="408"/>
      <c r="RKB562" s="472"/>
      <c r="RKC562" s="906"/>
      <c r="RKD562" s="31"/>
      <c r="RKE562" s="419"/>
      <c r="RKF562" s="419"/>
      <c r="RKG562" s="471"/>
      <c r="RKH562" s="17"/>
      <c r="RKI562" s="419"/>
      <c r="RKJ562" s="419"/>
      <c r="RKK562" s="17"/>
      <c r="RKL562" s="17"/>
      <c r="RKM562" s="913"/>
      <c r="RKN562" s="17"/>
      <c r="RKO562" s="17"/>
      <c r="RKP562" s="219"/>
      <c r="RKQ562" s="310"/>
      <c r="RKR562" s="304"/>
      <c r="RKS562" s="408"/>
      <c r="RKT562" s="472"/>
      <c r="RKU562" s="906"/>
      <c r="RKV562" s="31"/>
      <c r="RKW562" s="419"/>
      <c r="RKX562" s="419"/>
      <c r="RKY562" s="471"/>
      <c r="RKZ562" s="17"/>
      <c r="RLA562" s="419"/>
      <c r="RLB562" s="419"/>
      <c r="RLC562" s="17"/>
      <c r="RLD562" s="17"/>
      <c r="RLE562" s="913"/>
      <c r="RLF562" s="17"/>
      <c r="RLG562" s="17"/>
      <c r="RLH562" s="219"/>
      <c r="RLI562" s="310"/>
      <c r="RLJ562" s="304"/>
      <c r="RLK562" s="408"/>
      <c r="RLL562" s="472"/>
      <c r="RLM562" s="906"/>
      <c r="RLN562" s="31"/>
      <c r="RLO562" s="419"/>
      <c r="RLP562" s="419"/>
      <c r="RLQ562" s="471"/>
      <c r="RLR562" s="17"/>
      <c r="RLS562" s="419"/>
      <c r="RLT562" s="419"/>
      <c r="RLU562" s="17"/>
      <c r="RLV562" s="17"/>
      <c r="RLW562" s="913"/>
      <c r="RLX562" s="17"/>
      <c r="RLY562" s="17"/>
      <c r="RLZ562" s="219"/>
      <c r="RMA562" s="310"/>
      <c r="RMB562" s="304"/>
      <c r="RMC562" s="408"/>
      <c r="RMD562" s="472"/>
      <c r="RME562" s="906"/>
      <c r="RMF562" s="31"/>
      <c r="RMG562" s="419"/>
      <c r="RMH562" s="419"/>
      <c r="RMI562" s="471"/>
      <c r="RMJ562" s="17"/>
      <c r="RMK562" s="419"/>
      <c r="RML562" s="419"/>
      <c r="RMM562" s="17"/>
      <c r="RMN562" s="17"/>
      <c r="RMO562" s="913"/>
      <c r="RMP562" s="17"/>
      <c r="RMQ562" s="17"/>
      <c r="RMR562" s="219"/>
      <c r="RMS562" s="310"/>
      <c r="RMT562" s="304"/>
      <c r="RMU562" s="408"/>
      <c r="RMV562" s="472"/>
      <c r="RMW562" s="906"/>
      <c r="RMX562" s="31"/>
      <c r="RMY562" s="419"/>
      <c r="RMZ562" s="419"/>
      <c r="RNA562" s="471"/>
      <c r="RNB562" s="17"/>
      <c r="RNC562" s="419"/>
      <c r="RND562" s="419"/>
      <c r="RNE562" s="17"/>
      <c r="RNF562" s="17"/>
      <c r="RNG562" s="913"/>
      <c r="RNH562" s="17"/>
      <c r="RNI562" s="17"/>
      <c r="RNJ562" s="219"/>
      <c r="RNK562" s="310"/>
      <c r="RNL562" s="304"/>
      <c r="RNM562" s="408"/>
      <c r="RNN562" s="472"/>
      <c r="RNO562" s="906"/>
      <c r="RNP562" s="31"/>
      <c r="RNQ562" s="419"/>
      <c r="RNR562" s="419"/>
      <c r="RNS562" s="471"/>
      <c r="RNT562" s="17"/>
      <c r="RNU562" s="419"/>
      <c r="RNV562" s="419"/>
      <c r="RNW562" s="17"/>
      <c r="RNX562" s="17"/>
      <c r="RNY562" s="913"/>
      <c r="RNZ562" s="17"/>
      <c r="ROA562" s="17"/>
      <c r="ROB562" s="219"/>
      <c r="ROC562" s="310"/>
      <c r="ROD562" s="304"/>
      <c r="ROE562" s="408"/>
      <c r="ROF562" s="472"/>
      <c r="ROG562" s="906"/>
      <c r="ROH562" s="31"/>
      <c r="ROI562" s="419"/>
      <c r="ROJ562" s="419"/>
      <c r="ROK562" s="471"/>
      <c r="ROL562" s="17"/>
      <c r="ROM562" s="419"/>
      <c r="RON562" s="419"/>
      <c r="ROO562" s="17"/>
      <c r="ROP562" s="17"/>
      <c r="ROQ562" s="913"/>
      <c r="ROR562" s="17"/>
      <c r="ROS562" s="17"/>
      <c r="ROT562" s="219"/>
      <c r="ROU562" s="310"/>
      <c r="ROV562" s="304"/>
      <c r="ROW562" s="408"/>
      <c r="ROX562" s="472"/>
      <c r="ROY562" s="906"/>
      <c r="ROZ562" s="31"/>
      <c r="RPA562" s="419"/>
      <c r="RPB562" s="419"/>
      <c r="RPC562" s="471"/>
      <c r="RPD562" s="17"/>
      <c r="RPE562" s="419"/>
      <c r="RPF562" s="419"/>
      <c r="RPG562" s="17"/>
      <c r="RPH562" s="17"/>
      <c r="RPI562" s="913"/>
      <c r="RPJ562" s="17"/>
      <c r="RPK562" s="17"/>
      <c r="RPL562" s="219"/>
      <c r="RPM562" s="310"/>
      <c r="RPN562" s="304"/>
      <c r="RPO562" s="408"/>
      <c r="RPP562" s="472"/>
      <c r="RPQ562" s="906"/>
      <c r="RPR562" s="31"/>
      <c r="RPS562" s="419"/>
      <c r="RPT562" s="419"/>
      <c r="RPU562" s="471"/>
      <c r="RPV562" s="17"/>
      <c r="RPW562" s="419"/>
      <c r="RPX562" s="419"/>
      <c r="RPY562" s="17"/>
      <c r="RPZ562" s="17"/>
      <c r="RQA562" s="913"/>
      <c r="RQB562" s="17"/>
      <c r="RQC562" s="17"/>
      <c r="RQD562" s="219"/>
      <c r="RQE562" s="310"/>
      <c r="RQF562" s="304"/>
      <c r="RQG562" s="408"/>
      <c r="RQH562" s="472"/>
      <c r="RQI562" s="906"/>
      <c r="RQJ562" s="31"/>
      <c r="RQK562" s="419"/>
      <c r="RQL562" s="419"/>
      <c r="RQM562" s="471"/>
      <c r="RQN562" s="17"/>
      <c r="RQO562" s="419"/>
      <c r="RQP562" s="419"/>
      <c r="RQQ562" s="17"/>
      <c r="RQR562" s="17"/>
      <c r="RQS562" s="913"/>
      <c r="RQT562" s="17"/>
      <c r="RQU562" s="17"/>
      <c r="RQV562" s="219"/>
      <c r="RQW562" s="310"/>
      <c r="RQX562" s="304"/>
      <c r="RQY562" s="408"/>
      <c r="RQZ562" s="472"/>
      <c r="RRA562" s="906"/>
      <c r="RRB562" s="31"/>
      <c r="RRC562" s="419"/>
      <c r="RRD562" s="419"/>
      <c r="RRE562" s="471"/>
      <c r="RRF562" s="17"/>
      <c r="RRG562" s="419"/>
      <c r="RRH562" s="419"/>
      <c r="RRI562" s="17"/>
      <c r="RRJ562" s="17"/>
      <c r="RRK562" s="913"/>
      <c r="RRL562" s="17"/>
      <c r="RRM562" s="17"/>
      <c r="RRN562" s="219"/>
      <c r="RRO562" s="310"/>
      <c r="RRP562" s="304"/>
      <c r="RRQ562" s="408"/>
      <c r="RRR562" s="472"/>
      <c r="RRS562" s="906"/>
      <c r="RRT562" s="31"/>
      <c r="RRU562" s="419"/>
      <c r="RRV562" s="419"/>
      <c r="RRW562" s="471"/>
      <c r="RRX562" s="17"/>
      <c r="RRY562" s="419"/>
      <c r="RRZ562" s="419"/>
      <c r="RSA562" s="17"/>
      <c r="RSB562" s="17"/>
      <c r="RSC562" s="913"/>
      <c r="RSD562" s="17"/>
      <c r="RSE562" s="17"/>
      <c r="RSF562" s="219"/>
      <c r="RSG562" s="310"/>
      <c r="RSH562" s="304"/>
      <c r="RSI562" s="408"/>
      <c r="RSJ562" s="472"/>
      <c r="RSK562" s="906"/>
      <c r="RSL562" s="31"/>
      <c r="RSM562" s="419"/>
      <c r="RSN562" s="419"/>
      <c r="RSO562" s="471"/>
      <c r="RSP562" s="17"/>
      <c r="RSQ562" s="419"/>
      <c r="RSR562" s="419"/>
      <c r="RSS562" s="17"/>
      <c r="RST562" s="17"/>
      <c r="RSU562" s="913"/>
      <c r="RSV562" s="17"/>
      <c r="RSW562" s="17"/>
      <c r="RSX562" s="219"/>
      <c r="RSY562" s="310"/>
      <c r="RSZ562" s="304"/>
      <c r="RTA562" s="408"/>
      <c r="RTB562" s="472"/>
      <c r="RTC562" s="906"/>
      <c r="RTD562" s="31"/>
      <c r="RTE562" s="419"/>
      <c r="RTF562" s="419"/>
      <c r="RTG562" s="471"/>
      <c r="RTH562" s="17"/>
      <c r="RTI562" s="419"/>
      <c r="RTJ562" s="419"/>
      <c r="RTK562" s="17"/>
      <c r="RTL562" s="17"/>
      <c r="RTM562" s="913"/>
      <c r="RTN562" s="17"/>
      <c r="RTO562" s="17"/>
      <c r="RTP562" s="219"/>
      <c r="RTQ562" s="310"/>
      <c r="RTR562" s="304"/>
      <c r="RTS562" s="408"/>
      <c r="RTT562" s="472"/>
      <c r="RTU562" s="906"/>
      <c r="RTV562" s="31"/>
      <c r="RTW562" s="419"/>
      <c r="RTX562" s="419"/>
      <c r="RTY562" s="471"/>
      <c r="RTZ562" s="17"/>
      <c r="RUA562" s="419"/>
      <c r="RUB562" s="419"/>
      <c r="RUC562" s="17"/>
      <c r="RUD562" s="17"/>
      <c r="RUE562" s="913"/>
      <c r="RUF562" s="17"/>
      <c r="RUG562" s="17"/>
      <c r="RUH562" s="219"/>
      <c r="RUI562" s="310"/>
      <c r="RUJ562" s="304"/>
      <c r="RUK562" s="408"/>
      <c r="RUL562" s="472"/>
      <c r="RUM562" s="906"/>
      <c r="RUN562" s="31"/>
      <c r="RUO562" s="419"/>
      <c r="RUP562" s="419"/>
      <c r="RUQ562" s="471"/>
      <c r="RUR562" s="17"/>
      <c r="RUS562" s="419"/>
      <c r="RUT562" s="419"/>
      <c r="RUU562" s="17"/>
      <c r="RUV562" s="17"/>
      <c r="RUW562" s="913"/>
      <c r="RUX562" s="17"/>
      <c r="RUY562" s="17"/>
      <c r="RUZ562" s="219"/>
      <c r="RVA562" s="310"/>
      <c r="RVB562" s="304"/>
      <c r="RVC562" s="408"/>
      <c r="RVD562" s="472"/>
      <c r="RVE562" s="906"/>
      <c r="RVF562" s="31"/>
      <c r="RVG562" s="419"/>
      <c r="RVH562" s="419"/>
      <c r="RVI562" s="471"/>
      <c r="RVJ562" s="17"/>
      <c r="RVK562" s="419"/>
      <c r="RVL562" s="419"/>
      <c r="RVM562" s="17"/>
      <c r="RVN562" s="17"/>
      <c r="RVO562" s="913"/>
      <c r="RVP562" s="17"/>
      <c r="RVQ562" s="17"/>
      <c r="RVR562" s="219"/>
      <c r="RVS562" s="310"/>
      <c r="RVT562" s="304"/>
      <c r="RVU562" s="408"/>
      <c r="RVV562" s="472"/>
      <c r="RVW562" s="906"/>
      <c r="RVX562" s="31"/>
      <c r="RVY562" s="419"/>
      <c r="RVZ562" s="419"/>
      <c r="RWA562" s="471"/>
      <c r="RWB562" s="17"/>
      <c r="RWC562" s="419"/>
      <c r="RWD562" s="419"/>
      <c r="RWE562" s="17"/>
      <c r="RWF562" s="17"/>
      <c r="RWG562" s="913"/>
      <c r="RWH562" s="17"/>
      <c r="RWI562" s="17"/>
      <c r="RWJ562" s="219"/>
      <c r="RWK562" s="310"/>
      <c r="RWL562" s="304"/>
      <c r="RWM562" s="408"/>
      <c r="RWN562" s="472"/>
      <c r="RWO562" s="906"/>
      <c r="RWP562" s="31"/>
      <c r="RWQ562" s="419"/>
      <c r="RWR562" s="419"/>
      <c r="RWS562" s="471"/>
      <c r="RWT562" s="17"/>
      <c r="RWU562" s="419"/>
      <c r="RWV562" s="419"/>
      <c r="RWW562" s="17"/>
      <c r="RWX562" s="17"/>
      <c r="RWY562" s="913"/>
      <c r="RWZ562" s="17"/>
      <c r="RXA562" s="17"/>
      <c r="RXB562" s="219"/>
      <c r="RXC562" s="310"/>
      <c r="RXD562" s="304"/>
      <c r="RXE562" s="408"/>
      <c r="RXF562" s="472"/>
      <c r="RXG562" s="906"/>
      <c r="RXH562" s="31"/>
      <c r="RXI562" s="419"/>
      <c r="RXJ562" s="419"/>
      <c r="RXK562" s="471"/>
      <c r="RXL562" s="17"/>
      <c r="RXM562" s="419"/>
      <c r="RXN562" s="419"/>
      <c r="RXO562" s="17"/>
      <c r="RXP562" s="17"/>
      <c r="RXQ562" s="913"/>
      <c r="RXR562" s="17"/>
      <c r="RXS562" s="17"/>
      <c r="RXT562" s="219"/>
      <c r="RXU562" s="310"/>
      <c r="RXV562" s="304"/>
      <c r="RXW562" s="408"/>
      <c r="RXX562" s="472"/>
      <c r="RXY562" s="906"/>
      <c r="RXZ562" s="31"/>
      <c r="RYA562" s="419"/>
      <c r="RYB562" s="419"/>
      <c r="RYC562" s="471"/>
      <c r="RYD562" s="17"/>
      <c r="RYE562" s="419"/>
      <c r="RYF562" s="419"/>
      <c r="RYG562" s="17"/>
      <c r="RYH562" s="17"/>
      <c r="RYI562" s="913"/>
      <c r="RYJ562" s="17"/>
      <c r="RYK562" s="17"/>
      <c r="RYL562" s="219"/>
      <c r="RYM562" s="310"/>
      <c r="RYN562" s="304"/>
      <c r="RYO562" s="408"/>
      <c r="RYP562" s="472"/>
      <c r="RYQ562" s="906"/>
      <c r="RYR562" s="31"/>
      <c r="RYS562" s="419"/>
      <c r="RYT562" s="419"/>
      <c r="RYU562" s="471"/>
      <c r="RYV562" s="17"/>
      <c r="RYW562" s="419"/>
      <c r="RYX562" s="419"/>
      <c r="RYY562" s="17"/>
      <c r="RYZ562" s="17"/>
      <c r="RZA562" s="913"/>
      <c r="RZB562" s="17"/>
      <c r="RZC562" s="17"/>
      <c r="RZD562" s="219"/>
      <c r="RZE562" s="310"/>
      <c r="RZF562" s="304"/>
      <c r="RZG562" s="408"/>
      <c r="RZH562" s="472"/>
      <c r="RZI562" s="906"/>
      <c r="RZJ562" s="31"/>
      <c r="RZK562" s="419"/>
      <c r="RZL562" s="419"/>
      <c r="RZM562" s="471"/>
      <c r="RZN562" s="17"/>
      <c r="RZO562" s="419"/>
      <c r="RZP562" s="419"/>
      <c r="RZQ562" s="17"/>
      <c r="RZR562" s="17"/>
      <c r="RZS562" s="913"/>
      <c r="RZT562" s="17"/>
      <c r="RZU562" s="17"/>
      <c r="RZV562" s="219"/>
      <c r="RZW562" s="310"/>
      <c r="RZX562" s="304"/>
      <c r="RZY562" s="408"/>
      <c r="RZZ562" s="472"/>
      <c r="SAA562" s="906"/>
      <c r="SAB562" s="31"/>
      <c r="SAC562" s="419"/>
      <c r="SAD562" s="419"/>
      <c r="SAE562" s="471"/>
      <c r="SAF562" s="17"/>
      <c r="SAG562" s="419"/>
      <c r="SAH562" s="419"/>
      <c r="SAI562" s="17"/>
      <c r="SAJ562" s="17"/>
      <c r="SAK562" s="913"/>
      <c r="SAL562" s="17"/>
      <c r="SAM562" s="17"/>
      <c r="SAN562" s="219"/>
      <c r="SAO562" s="310"/>
      <c r="SAP562" s="304"/>
      <c r="SAQ562" s="408"/>
      <c r="SAR562" s="472"/>
      <c r="SAS562" s="906"/>
      <c r="SAT562" s="31"/>
      <c r="SAU562" s="419"/>
      <c r="SAV562" s="419"/>
      <c r="SAW562" s="471"/>
      <c r="SAX562" s="17"/>
      <c r="SAY562" s="419"/>
      <c r="SAZ562" s="419"/>
      <c r="SBA562" s="17"/>
      <c r="SBB562" s="17"/>
      <c r="SBC562" s="913"/>
      <c r="SBD562" s="17"/>
      <c r="SBE562" s="17"/>
      <c r="SBF562" s="219"/>
      <c r="SBG562" s="310"/>
      <c r="SBH562" s="304"/>
      <c r="SBI562" s="408"/>
      <c r="SBJ562" s="472"/>
      <c r="SBK562" s="906"/>
      <c r="SBL562" s="31"/>
      <c r="SBM562" s="419"/>
      <c r="SBN562" s="419"/>
      <c r="SBO562" s="471"/>
      <c r="SBP562" s="17"/>
      <c r="SBQ562" s="419"/>
      <c r="SBR562" s="419"/>
      <c r="SBS562" s="17"/>
      <c r="SBT562" s="17"/>
      <c r="SBU562" s="913"/>
      <c r="SBV562" s="17"/>
      <c r="SBW562" s="17"/>
      <c r="SBX562" s="219"/>
      <c r="SBY562" s="310"/>
      <c r="SBZ562" s="304"/>
      <c r="SCA562" s="408"/>
      <c r="SCB562" s="472"/>
      <c r="SCC562" s="906"/>
      <c r="SCD562" s="31"/>
      <c r="SCE562" s="419"/>
      <c r="SCF562" s="419"/>
      <c r="SCG562" s="471"/>
      <c r="SCH562" s="17"/>
      <c r="SCI562" s="419"/>
      <c r="SCJ562" s="419"/>
      <c r="SCK562" s="17"/>
      <c r="SCL562" s="17"/>
      <c r="SCM562" s="913"/>
      <c r="SCN562" s="17"/>
      <c r="SCO562" s="17"/>
      <c r="SCP562" s="219"/>
      <c r="SCQ562" s="310"/>
      <c r="SCR562" s="304"/>
      <c r="SCS562" s="408"/>
      <c r="SCT562" s="472"/>
      <c r="SCU562" s="906"/>
      <c r="SCV562" s="31"/>
      <c r="SCW562" s="419"/>
      <c r="SCX562" s="419"/>
      <c r="SCY562" s="471"/>
      <c r="SCZ562" s="17"/>
      <c r="SDA562" s="419"/>
      <c r="SDB562" s="419"/>
      <c r="SDC562" s="17"/>
      <c r="SDD562" s="17"/>
      <c r="SDE562" s="913"/>
      <c r="SDF562" s="17"/>
      <c r="SDG562" s="17"/>
      <c r="SDH562" s="219"/>
      <c r="SDI562" s="310"/>
      <c r="SDJ562" s="304"/>
      <c r="SDK562" s="408"/>
      <c r="SDL562" s="472"/>
      <c r="SDM562" s="906"/>
      <c r="SDN562" s="31"/>
      <c r="SDO562" s="419"/>
      <c r="SDP562" s="419"/>
      <c r="SDQ562" s="471"/>
      <c r="SDR562" s="17"/>
      <c r="SDS562" s="419"/>
      <c r="SDT562" s="419"/>
      <c r="SDU562" s="17"/>
      <c r="SDV562" s="17"/>
      <c r="SDW562" s="913"/>
      <c r="SDX562" s="17"/>
      <c r="SDY562" s="17"/>
      <c r="SDZ562" s="219"/>
      <c r="SEA562" s="310"/>
      <c r="SEB562" s="304"/>
      <c r="SEC562" s="408"/>
      <c r="SED562" s="472"/>
      <c r="SEE562" s="906"/>
      <c r="SEF562" s="31"/>
      <c r="SEG562" s="419"/>
      <c r="SEH562" s="419"/>
      <c r="SEI562" s="471"/>
      <c r="SEJ562" s="17"/>
      <c r="SEK562" s="419"/>
      <c r="SEL562" s="419"/>
      <c r="SEM562" s="17"/>
      <c r="SEN562" s="17"/>
      <c r="SEO562" s="913"/>
      <c r="SEP562" s="17"/>
      <c r="SEQ562" s="17"/>
      <c r="SER562" s="219"/>
      <c r="SES562" s="310"/>
      <c r="SET562" s="304"/>
      <c r="SEU562" s="408"/>
      <c r="SEV562" s="472"/>
      <c r="SEW562" s="906"/>
      <c r="SEX562" s="31"/>
      <c r="SEY562" s="419"/>
      <c r="SEZ562" s="419"/>
      <c r="SFA562" s="471"/>
      <c r="SFB562" s="17"/>
      <c r="SFC562" s="419"/>
      <c r="SFD562" s="419"/>
      <c r="SFE562" s="17"/>
      <c r="SFF562" s="17"/>
      <c r="SFG562" s="913"/>
      <c r="SFH562" s="17"/>
      <c r="SFI562" s="17"/>
      <c r="SFJ562" s="219"/>
      <c r="SFK562" s="310"/>
      <c r="SFL562" s="304"/>
      <c r="SFM562" s="408"/>
      <c r="SFN562" s="472"/>
      <c r="SFO562" s="906"/>
      <c r="SFP562" s="31"/>
      <c r="SFQ562" s="419"/>
      <c r="SFR562" s="419"/>
      <c r="SFS562" s="471"/>
      <c r="SFT562" s="17"/>
      <c r="SFU562" s="419"/>
      <c r="SFV562" s="419"/>
      <c r="SFW562" s="17"/>
      <c r="SFX562" s="17"/>
      <c r="SFY562" s="913"/>
      <c r="SFZ562" s="17"/>
      <c r="SGA562" s="17"/>
      <c r="SGB562" s="219"/>
      <c r="SGC562" s="310"/>
      <c r="SGD562" s="304"/>
      <c r="SGE562" s="408"/>
      <c r="SGF562" s="472"/>
      <c r="SGG562" s="906"/>
      <c r="SGH562" s="31"/>
      <c r="SGI562" s="419"/>
      <c r="SGJ562" s="419"/>
      <c r="SGK562" s="471"/>
      <c r="SGL562" s="17"/>
      <c r="SGM562" s="419"/>
      <c r="SGN562" s="419"/>
      <c r="SGO562" s="17"/>
      <c r="SGP562" s="17"/>
      <c r="SGQ562" s="913"/>
      <c r="SGR562" s="17"/>
      <c r="SGS562" s="17"/>
      <c r="SGT562" s="219"/>
      <c r="SGU562" s="310"/>
      <c r="SGV562" s="304"/>
      <c r="SGW562" s="408"/>
      <c r="SGX562" s="472"/>
      <c r="SGY562" s="906"/>
      <c r="SGZ562" s="31"/>
      <c r="SHA562" s="419"/>
      <c r="SHB562" s="419"/>
      <c r="SHC562" s="471"/>
      <c r="SHD562" s="17"/>
      <c r="SHE562" s="419"/>
      <c r="SHF562" s="419"/>
      <c r="SHG562" s="17"/>
      <c r="SHH562" s="17"/>
      <c r="SHI562" s="913"/>
      <c r="SHJ562" s="17"/>
      <c r="SHK562" s="17"/>
      <c r="SHL562" s="219"/>
      <c r="SHM562" s="310"/>
      <c r="SHN562" s="304"/>
      <c r="SHO562" s="408"/>
      <c r="SHP562" s="472"/>
      <c r="SHQ562" s="906"/>
      <c r="SHR562" s="31"/>
      <c r="SHS562" s="419"/>
      <c r="SHT562" s="419"/>
      <c r="SHU562" s="471"/>
      <c r="SHV562" s="17"/>
      <c r="SHW562" s="419"/>
      <c r="SHX562" s="419"/>
      <c r="SHY562" s="17"/>
      <c r="SHZ562" s="17"/>
      <c r="SIA562" s="913"/>
      <c r="SIB562" s="17"/>
      <c r="SIC562" s="17"/>
      <c r="SID562" s="219"/>
      <c r="SIE562" s="310"/>
      <c r="SIF562" s="304"/>
      <c r="SIG562" s="408"/>
      <c r="SIH562" s="472"/>
      <c r="SII562" s="906"/>
      <c r="SIJ562" s="31"/>
      <c r="SIK562" s="419"/>
      <c r="SIL562" s="419"/>
      <c r="SIM562" s="471"/>
      <c r="SIN562" s="17"/>
      <c r="SIO562" s="419"/>
      <c r="SIP562" s="419"/>
      <c r="SIQ562" s="17"/>
      <c r="SIR562" s="17"/>
      <c r="SIS562" s="913"/>
      <c r="SIT562" s="17"/>
      <c r="SIU562" s="17"/>
      <c r="SIV562" s="219"/>
      <c r="SIW562" s="310"/>
      <c r="SIX562" s="304"/>
      <c r="SIY562" s="408"/>
      <c r="SIZ562" s="472"/>
      <c r="SJA562" s="906"/>
      <c r="SJB562" s="31"/>
      <c r="SJC562" s="419"/>
      <c r="SJD562" s="419"/>
      <c r="SJE562" s="471"/>
      <c r="SJF562" s="17"/>
      <c r="SJG562" s="419"/>
      <c r="SJH562" s="419"/>
      <c r="SJI562" s="17"/>
      <c r="SJJ562" s="17"/>
      <c r="SJK562" s="913"/>
      <c r="SJL562" s="17"/>
      <c r="SJM562" s="17"/>
      <c r="SJN562" s="219"/>
      <c r="SJO562" s="310"/>
      <c r="SJP562" s="304"/>
      <c r="SJQ562" s="408"/>
      <c r="SJR562" s="472"/>
      <c r="SJS562" s="906"/>
      <c r="SJT562" s="31"/>
      <c r="SJU562" s="419"/>
      <c r="SJV562" s="419"/>
      <c r="SJW562" s="471"/>
      <c r="SJX562" s="17"/>
      <c r="SJY562" s="419"/>
      <c r="SJZ562" s="419"/>
      <c r="SKA562" s="17"/>
      <c r="SKB562" s="17"/>
      <c r="SKC562" s="913"/>
      <c r="SKD562" s="17"/>
      <c r="SKE562" s="17"/>
      <c r="SKF562" s="219"/>
      <c r="SKG562" s="310"/>
      <c r="SKH562" s="304"/>
      <c r="SKI562" s="408"/>
      <c r="SKJ562" s="472"/>
      <c r="SKK562" s="906"/>
      <c r="SKL562" s="31"/>
      <c r="SKM562" s="419"/>
      <c r="SKN562" s="419"/>
      <c r="SKO562" s="471"/>
      <c r="SKP562" s="17"/>
      <c r="SKQ562" s="419"/>
      <c r="SKR562" s="419"/>
      <c r="SKS562" s="17"/>
      <c r="SKT562" s="17"/>
      <c r="SKU562" s="913"/>
      <c r="SKV562" s="17"/>
      <c r="SKW562" s="17"/>
      <c r="SKX562" s="219"/>
      <c r="SKY562" s="310"/>
      <c r="SKZ562" s="304"/>
      <c r="SLA562" s="408"/>
      <c r="SLB562" s="472"/>
      <c r="SLC562" s="906"/>
      <c r="SLD562" s="31"/>
      <c r="SLE562" s="419"/>
      <c r="SLF562" s="419"/>
      <c r="SLG562" s="471"/>
      <c r="SLH562" s="17"/>
      <c r="SLI562" s="419"/>
      <c r="SLJ562" s="419"/>
      <c r="SLK562" s="17"/>
      <c r="SLL562" s="17"/>
      <c r="SLM562" s="913"/>
      <c r="SLN562" s="17"/>
      <c r="SLO562" s="17"/>
      <c r="SLP562" s="219"/>
      <c r="SLQ562" s="310"/>
      <c r="SLR562" s="304"/>
      <c r="SLS562" s="408"/>
      <c r="SLT562" s="472"/>
      <c r="SLU562" s="906"/>
      <c r="SLV562" s="31"/>
      <c r="SLW562" s="419"/>
      <c r="SLX562" s="419"/>
      <c r="SLY562" s="471"/>
      <c r="SLZ562" s="17"/>
      <c r="SMA562" s="419"/>
      <c r="SMB562" s="419"/>
      <c r="SMC562" s="17"/>
      <c r="SMD562" s="17"/>
      <c r="SME562" s="913"/>
      <c r="SMF562" s="17"/>
      <c r="SMG562" s="17"/>
      <c r="SMH562" s="219"/>
      <c r="SMI562" s="310"/>
      <c r="SMJ562" s="304"/>
      <c r="SMK562" s="408"/>
      <c r="SML562" s="472"/>
      <c r="SMM562" s="906"/>
      <c r="SMN562" s="31"/>
      <c r="SMO562" s="419"/>
      <c r="SMP562" s="419"/>
      <c r="SMQ562" s="471"/>
      <c r="SMR562" s="17"/>
      <c r="SMS562" s="419"/>
      <c r="SMT562" s="419"/>
      <c r="SMU562" s="17"/>
      <c r="SMV562" s="17"/>
      <c r="SMW562" s="913"/>
      <c r="SMX562" s="17"/>
      <c r="SMY562" s="17"/>
      <c r="SMZ562" s="219"/>
      <c r="SNA562" s="310"/>
      <c r="SNB562" s="304"/>
      <c r="SNC562" s="408"/>
      <c r="SND562" s="472"/>
      <c r="SNE562" s="906"/>
      <c r="SNF562" s="31"/>
      <c r="SNG562" s="419"/>
      <c r="SNH562" s="419"/>
      <c r="SNI562" s="471"/>
      <c r="SNJ562" s="17"/>
      <c r="SNK562" s="419"/>
      <c r="SNL562" s="419"/>
      <c r="SNM562" s="17"/>
      <c r="SNN562" s="17"/>
      <c r="SNO562" s="913"/>
      <c r="SNP562" s="17"/>
      <c r="SNQ562" s="17"/>
      <c r="SNR562" s="219"/>
      <c r="SNS562" s="310"/>
      <c r="SNT562" s="304"/>
      <c r="SNU562" s="408"/>
      <c r="SNV562" s="472"/>
      <c r="SNW562" s="906"/>
      <c r="SNX562" s="31"/>
      <c r="SNY562" s="419"/>
      <c r="SNZ562" s="419"/>
      <c r="SOA562" s="471"/>
      <c r="SOB562" s="17"/>
      <c r="SOC562" s="419"/>
      <c r="SOD562" s="419"/>
      <c r="SOE562" s="17"/>
      <c r="SOF562" s="17"/>
      <c r="SOG562" s="913"/>
      <c r="SOH562" s="17"/>
      <c r="SOI562" s="17"/>
      <c r="SOJ562" s="219"/>
      <c r="SOK562" s="310"/>
      <c r="SOL562" s="304"/>
      <c r="SOM562" s="408"/>
      <c r="SON562" s="472"/>
      <c r="SOO562" s="906"/>
      <c r="SOP562" s="31"/>
      <c r="SOQ562" s="419"/>
      <c r="SOR562" s="419"/>
      <c r="SOS562" s="471"/>
      <c r="SOT562" s="17"/>
      <c r="SOU562" s="419"/>
      <c r="SOV562" s="419"/>
      <c r="SOW562" s="17"/>
      <c r="SOX562" s="17"/>
      <c r="SOY562" s="913"/>
      <c r="SOZ562" s="17"/>
      <c r="SPA562" s="17"/>
      <c r="SPB562" s="219"/>
      <c r="SPC562" s="310"/>
      <c r="SPD562" s="304"/>
      <c r="SPE562" s="408"/>
      <c r="SPF562" s="472"/>
      <c r="SPG562" s="906"/>
      <c r="SPH562" s="31"/>
      <c r="SPI562" s="419"/>
      <c r="SPJ562" s="419"/>
      <c r="SPK562" s="471"/>
      <c r="SPL562" s="17"/>
      <c r="SPM562" s="419"/>
      <c r="SPN562" s="419"/>
      <c r="SPO562" s="17"/>
      <c r="SPP562" s="17"/>
      <c r="SPQ562" s="913"/>
      <c r="SPR562" s="17"/>
      <c r="SPS562" s="17"/>
      <c r="SPT562" s="219"/>
      <c r="SPU562" s="310"/>
      <c r="SPV562" s="304"/>
      <c r="SPW562" s="408"/>
      <c r="SPX562" s="472"/>
      <c r="SPY562" s="906"/>
      <c r="SPZ562" s="31"/>
      <c r="SQA562" s="419"/>
      <c r="SQB562" s="419"/>
      <c r="SQC562" s="471"/>
      <c r="SQD562" s="17"/>
      <c r="SQE562" s="419"/>
      <c r="SQF562" s="419"/>
      <c r="SQG562" s="17"/>
      <c r="SQH562" s="17"/>
      <c r="SQI562" s="913"/>
      <c r="SQJ562" s="17"/>
      <c r="SQK562" s="17"/>
      <c r="SQL562" s="219"/>
      <c r="SQM562" s="310"/>
      <c r="SQN562" s="304"/>
      <c r="SQO562" s="408"/>
      <c r="SQP562" s="472"/>
      <c r="SQQ562" s="906"/>
      <c r="SQR562" s="31"/>
      <c r="SQS562" s="419"/>
      <c r="SQT562" s="419"/>
      <c r="SQU562" s="471"/>
      <c r="SQV562" s="17"/>
      <c r="SQW562" s="419"/>
      <c r="SQX562" s="419"/>
      <c r="SQY562" s="17"/>
      <c r="SQZ562" s="17"/>
      <c r="SRA562" s="913"/>
      <c r="SRB562" s="17"/>
      <c r="SRC562" s="17"/>
      <c r="SRD562" s="219"/>
      <c r="SRE562" s="310"/>
      <c r="SRF562" s="304"/>
      <c r="SRG562" s="408"/>
      <c r="SRH562" s="472"/>
      <c r="SRI562" s="906"/>
      <c r="SRJ562" s="31"/>
      <c r="SRK562" s="419"/>
      <c r="SRL562" s="419"/>
      <c r="SRM562" s="471"/>
      <c r="SRN562" s="17"/>
      <c r="SRO562" s="419"/>
      <c r="SRP562" s="419"/>
      <c r="SRQ562" s="17"/>
      <c r="SRR562" s="17"/>
      <c r="SRS562" s="913"/>
      <c r="SRT562" s="17"/>
      <c r="SRU562" s="17"/>
      <c r="SRV562" s="219"/>
      <c r="SRW562" s="310"/>
      <c r="SRX562" s="304"/>
      <c r="SRY562" s="408"/>
      <c r="SRZ562" s="472"/>
      <c r="SSA562" s="906"/>
      <c r="SSB562" s="31"/>
      <c r="SSC562" s="419"/>
      <c r="SSD562" s="419"/>
      <c r="SSE562" s="471"/>
      <c r="SSF562" s="17"/>
      <c r="SSG562" s="419"/>
      <c r="SSH562" s="419"/>
      <c r="SSI562" s="17"/>
      <c r="SSJ562" s="17"/>
      <c r="SSK562" s="913"/>
      <c r="SSL562" s="17"/>
      <c r="SSM562" s="17"/>
      <c r="SSN562" s="219"/>
      <c r="SSO562" s="310"/>
      <c r="SSP562" s="304"/>
      <c r="SSQ562" s="408"/>
      <c r="SSR562" s="472"/>
      <c r="SSS562" s="906"/>
      <c r="SST562" s="31"/>
      <c r="SSU562" s="419"/>
      <c r="SSV562" s="419"/>
      <c r="SSW562" s="471"/>
      <c r="SSX562" s="17"/>
      <c r="SSY562" s="419"/>
      <c r="SSZ562" s="419"/>
      <c r="STA562" s="17"/>
      <c r="STB562" s="17"/>
      <c r="STC562" s="913"/>
      <c r="STD562" s="17"/>
      <c r="STE562" s="17"/>
      <c r="STF562" s="219"/>
      <c r="STG562" s="310"/>
      <c r="STH562" s="304"/>
      <c r="STI562" s="408"/>
      <c r="STJ562" s="472"/>
      <c r="STK562" s="906"/>
      <c r="STL562" s="31"/>
      <c r="STM562" s="419"/>
      <c r="STN562" s="419"/>
      <c r="STO562" s="471"/>
      <c r="STP562" s="17"/>
      <c r="STQ562" s="419"/>
      <c r="STR562" s="419"/>
      <c r="STS562" s="17"/>
      <c r="STT562" s="17"/>
      <c r="STU562" s="913"/>
      <c r="STV562" s="17"/>
      <c r="STW562" s="17"/>
      <c r="STX562" s="219"/>
      <c r="STY562" s="310"/>
      <c r="STZ562" s="304"/>
      <c r="SUA562" s="408"/>
      <c r="SUB562" s="472"/>
      <c r="SUC562" s="906"/>
      <c r="SUD562" s="31"/>
      <c r="SUE562" s="419"/>
      <c r="SUF562" s="419"/>
      <c r="SUG562" s="471"/>
      <c r="SUH562" s="17"/>
      <c r="SUI562" s="419"/>
      <c r="SUJ562" s="419"/>
      <c r="SUK562" s="17"/>
      <c r="SUL562" s="17"/>
      <c r="SUM562" s="913"/>
      <c r="SUN562" s="17"/>
      <c r="SUO562" s="17"/>
      <c r="SUP562" s="219"/>
      <c r="SUQ562" s="310"/>
      <c r="SUR562" s="304"/>
      <c r="SUS562" s="408"/>
      <c r="SUT562" s="472"/>
      <c r="SUU562" s="906"/>
      <c r="SUV562" s="31"/>
      <c r="SUW562" s="419"/>
      <c r="SUX562" s="419"/>
      <c r="SUY562" s="471"/>
      <c r="SUZ562" s="17"/>
      <c r="SVA562" s="419"/>
      <c r="SVB562" s="419"/>
      <c r="SVC562" s="17"/>
      <c r="SVD562" s="17"/>
      <c r="SVE562" s="913"/>
      <c r="SVF562" s="17"/>
      <c r="SVG562" s="17"/>
      <c r="SVH562" s="219"/>
      <c r="SVI562" s="310"/>
      <c r="SVJ562" s="304"/>
      <c r="SVK562" s="408"/>
      <c r="SVL562" s="472"/>
      <c r="SVM562" s="906"/>
      <c r="SVN562" s="31"/>
      <c r="SVO562" s="419"/>
      <c r="SVP562" s="419"/>
      <c r="SVQ562" s="471"/>
      <c r="SVR562" s="17"/>
      <c r="SVS562" s="419"/>
      <c r="SVT562" s="419"/>
      <c r="SVU562" s="17"/>
      <c r="SVV562" s="17"/>
      <c r="SVW562" s="913"/>
      <c r="SVX562" s="17"/>
      <c r="SVY562" s="17"/>
      <c r="SVZ562" s="219"/>
      <c r="SWA562" s="310"/>
      <c r="SWB562" s="304"/>
      <c r="SWC562" s="408"/>
      <c r="SWD562" s="472"/>
      <c r="SWE562" s="906"/>
      <c r="SWF562" s="31"/>
      <c r="SWG562" s="419"/>
      <c r="SWH562" s="419"/>
      <c r="SWI562" s="471"/>
      <c r="SWJ562" s="17"/>
      <c r="SWK562" s="419"/>
      <c r="SWL562" s="419"/>
      <c r="SWM562" s="17"/>
      <c r="SWN562" s="17"/>
      <c r="SWO562" s="913"/>
      <c r="SWP562" s="17"/>
      <c r="SWQ562" s="17"/>
      <c r="SWR562" s="219"/>
      <c r="SWS562" s="310"/>
      <c r="SWT562" s="304"/>
      <c r="SWU562" s="408"/>
      <c r="SWV562" s="472"/>
      <c r="SWW562" s="906"/>
      <c r="SWX562" s="31"/>
      <c r="SWY562" s="419"/>
      <c r="SWZ562" s="419"/>
      <c r="SXA562" s="471"/>
      <c r="SXB562" s="17"/>
      <c r="SXC562" s="419"/>
      <c r="SXD562" s="419"/>
      <c r="SXE562" s="17"/>
      <c r="SXF562" s="17"/>
      <c r="SXG562" s="913"/>
      <c r="SXH562" s="17"/>
      <c r="SXI562" s="17"/>
      <c r="SXJ562" s="219"/>
      <c r="SXK562" s="310"/>
      <c r="SXL562" s="304"/>
      <c r="SXM562" s="408"/>
      <c r="SXN562" s="472"/>
      <c r="SXO562" s="906"/>
      <c r="SXP562" s="31"/>
      <c r="SXQ562" s="419"/>
      <c r="SXR562" s="419"/>
      <c r="SXS562" s="471"/>
      <c r="SXT562" s="17"/>
      <c r="SXU562" s="419"/>
      <c r="SXV562" s="419"/>
      <c r="SXW562" s="17"/>
      <c r="SXX562" s="17"/>
      <c r="SXY562" s="913"/>
      <c r="SXZ562" s="17"/>
      <c r="SYA562" s="17"/>
      <c r="SYB562" s="219"/>
      <c r="SYC562" s="310"/>
      <c r="SYD562" s="304"/>
      <c r="SYE562" s="408"/>
      <c r="SYF562" s="472"/>
      <c r="SYG562" s="906"/>
      <c r="SYH562" s="31"/>
      <c r="SYI562" s="419"/>
      <c r="SYJ562" s="419"/>
      <c r="SYK562" s="471"/>
      <c r="SYL562" s="17"/>
      <c r="SYM562" s="419"/>
      <c r="SYN562" s="419"/>
      <c r="SYO562" s="17"/>
      <c r="SYP562" s="17"/>
      <c r="SYQ562" s="913"/>
      <c r="SYR562" s="17"/>
      <c r="SYS562" s="17"/>
      <c r="SYT562" s="219"/>
      <c r="SYU562" s="310"/>
      <c r="SYV562" s="304"/>
      <c r="SYW562" s="408"/>
      <c r="SYX562" s="472"/>
      <c r="SYY562" s="906"/>
      <c r="SYZ562" s="31"/>
      <c r="SZA562" s="419"/>
      <c r="SZB562" s="419"/>
      <c r="SZC562" s="471"/>
      <c r="SZD562" s="17"/>
      <c r="SZE562" s="419"/>
      <c r="SZF562" s="419"/>
      <c r="SZG562" s="17"/>
      <c r="SZH562" s="17"/>
      <c r="SZI562" s="913"/>
      <c r="SZJ562" s="17"/>
      <c r="SZK562" s="17"/>
      <c r="SZL562" s="219"/>
      <c r="SZM562" s="310"/>
      <c r="SZN562" s="304"/>
      <c r="SZO562" s="408"/>
      <c r="SZP562" s="472"/>
      <c r="SZQ562" s="906"/>
      <c r="SZR562" s="31"/>
      <c r="SZS562" s="419"/>
      <c r="SZT562" s="419"/>
      <c r="SZU562" s="471"/>
      <c r="SZV562" s="17"/>
      <c r="SZW562" s="419"/>
      <c r="SZX562" s="419"/>
      <c r="SZY562" s="17"/>
      <c r="SZZ562" s="17"/>
      <c r="TAA562" s="913"/>
      <c r="TAB562" s="17"/>
      <c r="TAC562" s="17"/>
      <c r="TAD562" s="219"/>
      <c r="TAE562" s="310"/>
      <c r="TAF562" s="304"/>
      <c r="TAG562" s="408"/>
      <c r="TAH562" s="472"/>
      <c r="TAI562" s="906"/>
      <c r="TAJ562" s="31"/>
      <c r="TAK562" s="419"/>
      <c r="TAL562" s="419"/>
      <c r="TAM562" s="471"/>
      <c r="TAN562" s="17"/>
      <c r="TAO562" s="419"/>
      <c r="TAP562" s="419"/>
      <c r="TAQ562" s="17"/>
      <c r="TAR562" s="17"/>
      <c r="TAS562" s="913"/>
      <c r="TAT562" s="17"/>
      <c r="TAU562" s="17"/>
      <c r="TAV562" s="219"/>
      <c r="TAW562" s="310"/>
      <c r="TAX562" s="304"/>
      <c r="TAY562" s="408"/>
      <c r="TAZ562" s="472"/>
      <c r="TBA562" s="906"/>
      <c r="TBB562" s="31"/>
      <c r="TBC562" s="419"/>
      <c r="TBD562" s="419"/>
      <c r="TBE562" s="471"/>
      <c r="TBF562" s="17"/>
      <c r="TBG562" s="419"/>
      <c r="TBH562" s="419"/>
      <c r="TBI562" s="17"/>
      <c r="TBJ562" s="17"/>
      <c r="TBK562" s="913"/>
      <c r="TBL562" s="17"/>
      <c r="TBM562" s="17"/>
      <c r="TBN562" s="219"/>
      <c r="TBO562" s="310"/>
      <c r="TBP562" s="304"/>
      <c r="TBQ562" s="408"/>
      <c r="TBR562" s="472"/>
      <c r="TBS562" s="906"/>
      <c r="TBT562" s="31"/>
      <c r="TBU562" s="419"/>
      <c r="TBV562" s="419"/>
      <c r="TBW562" s="471"/>
      <c r="TBX562" s="17"/>
      <c r="TBY562" s="419"/>
      <c r="TBZ562" s="419"/>
      <c r="TCA562" s="17"/>
      <c r="TCB562" s="17"/>
      <c r="TCC562" s="913"/>
      <c r="TCD562" s="17"/>
      <c r="TCE562" s="17"/>
      <c r="TCF562" s="219"/>
      <c r="TCG562" s="310"/>
      <c r="TCH562" s="304"/>
      <c r="TCI562" s="408"/>
      <c r="TCJ562" s="472"/>
      <c r="TCK562" s="906"/>
      <c r="TCL562" s="31"/>
      <c r="TCM562" s="419"/>
      <c r="TCN562" s="419"/>
      <c r="TCO562" s="471"/>
      <c r="TCP562" s="17"/>
      <c r="TCQ562" s="419"/>
      <c r="TCR562" s="419"/>
      <c r="TCS562" s="17"/>
      <c r="TCT562" s="17"/>
      <c r="TCU562" s="913"/>
      <c r="TCV562" s="17"/>
      <c r="TCW562" s="17"/>
      <c r="TCX562" s="219"/>
      <c r="TCY562" s="310"/>
      <c r="TCZ562" s="304"/>
      <c r="TDA562" s="408"/>
      <c r="TDB562" s="472"/>
      <c r="TDC562" s="906"/>
      <c r="TDD562" s="31"/>
      <c r="TDE562" s="419"/>
      <c r="TDF562" s="419"/>
      <c r="TDG562" s="471"/>
      <c r="TDH562" s="17"/>
      <c r="TDI562" s="419"/>
      <c r="TDJ562" s="419"/>
      <c r="TDK562" s="17"/>
      <c r="TDL562" s="17"/>
      <c r="TDM562" s="913"/>
      <c r="TDN562" s="17"/>
      <c r="TDO562" s="17"/>
      <c r="TDP562" s="219"/>
      <c r="TDQ562" s="310"/>
      <c r="TDR562" s="304"/>
      <c r="TDS562" s="408"/>
      <c r="TDT562" s="472"/>
      <c r="TDU562" s="906"/>
      <c r="TDV562" s="31"/>
      <c r="TDW562" s="419"/>
      <c r="TDX562" s="419"/>
      <c r="TDY562" s="471"/>
      <c r="TDZ562" s="17"/>
      <c r="TEA562" s="419"/>
      <c r="TEB562" s="419"/>
      <c r="TEC562" s="17"/>
      <c r="TED562" s="17"/>
      <c r="TEE562" s="913"/>
      <c r="TEF562" s="17"/>
      <c r="TEG562" s="17"/>
      <c r="TEH562" s="219"/>
      <c r="TEI562" s="310"/>
      <c r="TEJ562" s="304"/>
      <c r="TEK562" s="408"/>
      <c r="TEL562" s="472"/>
      <c r="TEM562" s="906"/>
      <c r="TEN562" s="31"/>
      <c r="TEO562" s="419"/>
      <c r="TEP562" s="419"/>
      <c r="TEQ562" s="471"/>
      <c r="TER562" s="17"/>
      <c r="TES562" s="419"/>
      <c r="TET562" s="419"/>
      <c r="TEU562" s="17"/>
      <c r="TEV562" s="17"/>
      <c r="TEW562" s="913"/>
      <c r="TEX562" s="17"/>
      <c r="TEY562" s="17"/>
      <c r="TEZ562" s="219"/>
      <c r="TFA562" s="310"/>
      <c r="TFB562" s="304"/>
      <c r="TFC562" s="408"/>
      <c r="TFD562" s="472"/>
      <c r="TFE562" s="906"/>
      <c r="TFF562" s="31"/>
      <c r="TFG562" s="419"/>
      <c r="TFH562" s="419"/>
      <c r="TFI562" s="471"/>
      <c r="TFJ562" s="17"/>
      <c r="TFK562" s="419"/>
      <c r="TFL562" s="419"/>
      <c r="TFM562" s="17"/>
      <c r="TFN562" s="17"/>
      <c r="TFO562" s="913"/>
      <c r="TFP562" s="17"/>
      <c r="TFQ562" s="17"/>
      <c r="TFR562" s="219"/>
      <c r="TFS562" s="310"/>
      <c r="TFT562" s="304"/>
      <c r="TFU562" s="408"/>
      <c r="TFV562" s="472"/>
      <c r="TFW562" s="906"/>
      <c r="TFX562" s="31"/>
      <c r="TFY562" s="419"/>
      <c r="TFZ562" s="419"/>
      <c r="TGA562" s="471"/>
      <c r="TGB562" s="17"/>
      <c r="TGC562" s="419"/>
      <c r="TGD562" s="419"/>
      <c r="TGE562" s="17"/>
      <c r="TGF562" s="17"/>
      <c r="TGG562" s="913"/>
      <c r="TGH562" s="17"/>
      <c r="TGI562" s="17"/>
      <c r="TGJ562" s="219"/>
      <c r="TGK562" s="310"/>
      <c r="TGL562" s="304"/>
      <c r="TGM562" s="408"/>
      <c r="TGN562" s="472"/>
      <c r="TGO562" s="906"/>
      <c r="TGP562" s="31"/>
      <c r="TGQ562" s="419"/>
      <c r="TGR562" s="419"/>
      <c r="TGS562" s="471"/>
      <c r="TGT562" s="17"/>
      <c r="TGU562" s="419"/>
      <c r="TGV562" s="419"/>
      <c r="TGW562" s="17"/>
      <c r="TGX562" s="17"/>
      <c r="TGY562" s="913"/>
      <c r="TGZ562" s="17"/>
      <c r="THA562" s="17"/>
      <c r="THB562" s="219"/>
      <c r="THC562" s="310"/>
      <c r="THD562" s="304"/>
      <c r="THE562" s="408"/>
      <c r="THF562" s="472"/>
      <c r="THG562" s="906"/>
      <c r="THH562" s="31"/>
      <c r="THI562" s="419"/>
      <c r="THJ562" s="419"/>
      <c r="THK562" s="471"/>
      <c r="THL562" s="17"/>
      <c r="THM562" s="419"/>
      <c r="THN562" s="419"/>
      <c r="THO562" s="17"/>
      <c r="THP562" s="17"/>
      <c r="THQ562" s="913"/>
      <c r="THR562" s="17"/>
      <c r="THS562" s="17"/>
      <c r="THT562" s="219"/>
      <c r="THU562" s="310"/>
      <c r="THV562" s="304"/>
      <c r="THW562" s="408"/>
      <c r="THX562" s="472"/>
      <c r="THY562" s="906"/>
      <c r="THZ562" s="31"/>
      <c r="TIA562" s="419"/>
      <c r="TIB562" s="419"/>
      <c r="TIC562" s="471"/>
      <c r="TID562" s="17"/>
      <c r="TIE562" s="419"/>
      <c r="TIF562" s="419"/>
      <c r="TIG562" s="17"/>
      <c r="TIH562" s="17"/>
      <c r="TII562" s="913"/>
      <c r="TIJ562" s="17"/>
      <c r="TIK562" s="17"/>
      <c r="TIL562" s="219"/>
      <c r="TIM562" s="310"/>
      <c r="TIN562" s="304"/>
      <c r="TIO562" s="408"/>
      <c r="TIP562" s="472"/>
      <c r="TIQ562" s="906"/>
      <c r="TIR562" s="31"/>
      <c r="TIS562" s="419"/>
      <c r="TIT562" s="419"/>
      <c r="TIU562" s="471"/>
      <c r="TIV562" s="17"/>
      <c r="TIW562" s="419"/>
      <c r="TIX562" s="419"/>
      <c r="TIY562" s="17"/>
      <c r="TIZ562" s="17"/>
      <c r="TJA562" s="913"/>
      <c r="TJB562" s="17"/>
      <c r="TJC562" s="17"/>
      <c r="TJD562" s="219"/>
      <c r="TJE562" s="310"/>
      <c r="TJF562" s="304"/>
      <c r="TJG562" s="408"/>
      <c r="TJH562" s="472"/>
      <c r="TJI562" s="906"/>
      <c r="TJJ562" s="31"/>
      <c r="TJK562" s="419"/>
      <c r="TJL562" s="419"/>
      <c r="TJM562" s="471"/>
      <c r="TJN562" s="17"/>
      <c r="TJO562" s="419"/>
      <c r="TJP562" s="419"/>
      <c r="TJQ562" s="17"/>
      <c r="TJR562" s="17"/>
      <c r="TJS562" s="913"/>
      <c r="TJT562" s="17"/>
      <c r="TJU562" s="17"/>
      <c r="TJV562" s="219"/>
      <c r="TJW562" s="310"/>
      <c r="TJX562" s="304"/>
      <c r="TJY562" s="408"/>
      <c r="TJZ562" s="472"/>
      <c r="TKA562" s="906"/>
      <c r="TKB562" s="31"/>
      <c r="TKC562" s="419"/>
      <c r="TKD562" s="419"/>
      <c r="TKE562" s="471"/>
      <c r="TKF562" s="17"/>
      <c r="TKG562" s="419"/>
      <c r="TKH562" s="419"/>
      <c r="TKI562" s="17"/>
      <c r="TKJ562" s="17"/>
      <c r="TKK562" s="913"/>
      <c r="TKL562" s="17"/>
      <c r="TKM562" s="17"/>
      <c r="TKN562" s="219"/>
      <c r="TKO562" s="310"/>
      <c r="TKP562" s="304"/>
      <c r="TKQ562" s="408"/>
      <c r="TKR562" s="472"/>
      <c r="TKS562" s="906"/>
      <c r="TKT562" s="31"/>
      <c r="TKU562" s="419"/>
      <c r="TKV562" s="419"/>
      <c r="TKW562" s="471"/>
      <c r="TKX562" s="17"/>
      <c r="TKY562" s="419"/>
      <c r="TKZ562" s="419"/>
      <c r="TLA562" s="17"/>
      <c r="TLB562" s="17"/>
      <c r="TLC562" s="913"/>
      <c r="TLD562" s="17"/>
      <c r="TLE562" s="17"/>
      <c r="TLF562" s="219"/>
      <c r="TLG562" s="310"/>
      <c r="TLH562" s="304"/>
      <c r="TLI562" s="408"/>
      <c r="TLJ562" s="472"/>
      <c r="TLK562" s="906"/>
      <c r="TLL562" s="31"/>
      <c r="TLM562" s="419"/>
      <c r="TLN562" s="419"/>
      <c r="TLO562" s="471"/>
      <c r="TLP562" s="17"/>
      <c r="TLQ562" s="419"/>
      <c r="TLR562" s="419"/>
      <c r="TLS562" s="17"/>
      <c r="TLT562" s="17"/>
      <c r="TLU562" s="913"/>
      <c r="TLV562" s="17"/>
      <c r="TLW562" s="17"/>
      <c r="TLX562" s="219"/>
      <c r="TLY562" s="310"/>
      <c r="TLZ562" s="304"/>
      <c r="TMA562" s="408"/>
      <c r="TMB562" s="472"/>
      <c r="TMC562" s="906"/>
      <c r="TMD562" s="31"/>
      <c r="TME562" s="419"/>
      <c r="TMF562" s="419"/>
      <c r="TMG562" s="471"/>
      <c r="TMH562" s="17"/>
      <c r="TMI562" s="419"/>
      <c r="TMJ562" s="419"/>
      <c r="TMK562" s="17"/>
      <c r="TML562" s="17"/>
      <c r="TMM562" s="913"/>
      <c r="TMN562" s="17"/>
      <c r="TMO562" s="17"/>
      <c r="TMP562" s="219"/>
      <c r="TMQ562" s="310"/>
      <c r="TMR562" s="304"/>
      <c r="TMS562" s="408"/>
      <c r="TMT562" s="472"/>
      <c r="TMU562" s="906"/>
      <c r="TMV562" s="31"/>
      <c r="TMW562" s="419"/>
      <c r="TMX562" s="419"/>
      <c r="TMY562" s="471"/>
      <c r="TMZ562" s="17"/>
      <c r="TNA562" s="419"/>
      <c r="TNB562" s="419"/>
      <c r="TNC562" s="17"/>
      <c r="TND562" s="17"/>
      <c r="TNE562" s="913"/>
      <c r="TNF562" s="17"/>
      <c r="TNG562" s="17"/>
      <c r="TNH562" s="219"/>
      <c r="TNI562" s="310"/>
      <c r="TNJ562" s="304"/>
      <c r="TNK562" s="408"/>
      <c r="TNL562" s="472"/>
      <c r="TNM562" s="906"/>
      <c r="TNN562" s="31"/>
      <c r="TNO562" s="419"/>
      <c r="TNP562" s="419"/>
      <c r="TNQ562" s="471"/>
      <c r="TNR562" s="17"/>
      <c r="TNS562" s="419"/>
      <c r="TNT562" s="419"/>
      <c r="TNU562" s="17"/>
      <c r="TNV562" s="17"/>
      <c r="TNW562" s="913"/>
      <c r="TNX562" s="17"/>
      <c r="TNY562" s="17"/>
      <c r="TNZ562" s="219"/>
      <c r="TOA562" s="310"/>
      <c r="TOB562" s="304"/>
      <c r="TOC562" s="408"/>
      <c r="TOD562" s="472"/>
      <c r="TOE562" s="906"/>
      <c r="TOF562" s="31"/>
      <c r="TOG562" s="419"/>
      <c r="TOH562" s="419"/>
      <c r="TOI562" s="471"/>
      <c r="TOJ562" s="17"/>
      <c r="TOK562" s="419"/>
      <c r="TOL562" s="419"/>
      <c r="TOM562" s="17"/>
      <c r="TON562" s="17"/>
      <c r="TOO562" s="913"/>
      <c r="TOP562" s="17"/>
      <c r="TOQ562" s="17"/>
      <c r="TOR562" s="219"/>
      <c r="TOS562" s="310"/>
      <c r="TOT562" s="304"/>
      <c r="TOU562" s="408"/>
      <c r="TOV562" s="472"/>
      <c r="TOW562" s="906"/>
      <c r="TOX562" s="31"/>
      <c r="TOY562" s="419"/>
      <c r="TOZ562" s="419"/>
      <c r="TPA562" s="471"/>
      <c r="TPB562" s="17"/>
      <c r="TPC562" s="419"/>
      <c r="TPD562" s="419"/>
      <c r="TPE562" s="17"/>
      <c r="TPF562" s="17"/>
      <c r="TPG562" s="913"/>
      <c r="TPH562" s="17"/>
      <c r="TPI562" s="17"/>
      <c r="TPJ562" s="219"/>
      <c r="TPK562" s="310"/>
      <c r="TPL562" s="304"/>
      <c r="TPM562" s="408"/>
      <c r="TPN562" s="472"/>
      <c r="TPO562" s="906"/>
      <c r="TPP562" s="31"/>
      <c r="TPQ562" s="419"/>
      <c r="TPR562" s="419"/>
      <c r="TPS562" s="471"/>
      <c r="TPT562" s="17"/>
      <c r="TPU562" s="419"/>
      <c r="TPV562" s="419"/>
      <c r="TPW562" s="17"/>
      <c r="TPX562" s="17"/>
      <c r="TPY562" s="913"/>
      <c r="TPZ562" s="17"/>
      <c r="TQA562" s="17"/>
      <c r="TQB562" s="219"/>
      <c r="TQC562" s="310"/>
      <c r="TQD562" s="304"/>
      <c r="TQE562" s="408"/>
      <c r="TQF562" s="472"/>
      <c r="TQG562" s="906"/>
      <c r="TQH562" s="31"/>
      <c r="TQI562" s="419"/>
      <c r="TQJ562" s="419"/>
      <c r="TQK562" s="471"/>
      <c r="TQL562" s="17"/>
      <c r="TQM562" s="419"/>
      <c r="TQN562" s="419"/>
      <c r="TQO562" s="17"/>
      <c r="TQP562" s="17"/>
      <c r="TQQ562" s="913"/>
      <c r="TQR562" s="17"/>
      <c r="TQS562" s="17"/>
      <c r="TQT562" s="219"/>
      <c r="TQU562" s="310"/>
      <c r="TQV562" s="304"/>
      <c r="TQW562" s="408"/>
      <c r="TQX562" s="472"/>
      <c r="TQY562" s="906"/>
      <c r="TQZ562" s="31"/>
      <c r="TRA562" s="419"/>
      <c r="TRB562" s="419"/>
      <c r="TRC562" s="471"/>
      <c r="TRD562" s="17"/>
      <c r="TRE562" s="419"/>
      <c r="TRF562" s="419"/>
      <c r="TRG562" s="17"/>
      <c r="TRH562" s="17"/>
      <c r="TRI562" s="913"/>
      <c r="TRJ562" s="17"/>
      <c r="TRK562" s="17"/>
      <c r="TRL562" s="219"/>
      <c r="TRM562" s="310"/>
      <c r="TRN562" s="304"/>
      <c r="TRO562" s="408"/>
      <c r="TRP562" s="472"/>
      <c r="TRQ562" s="906"/>
      <c r="TRR562" s="31"/>
      <c r="TRS562" s="419"/>
      <c r="TRT562" s="419"/>
      <c r="TRU562" s="471"/>
      <c r="TRV562" s="17"/>
      <c r="TRW562" s="419"/>
      <c r="TRX562" s="419"/>
      <c r="TRY562" s="17"/>
      <c r="TRZ562" s="17"/>
      <c r="TSA562" s="913"/>
      <c r="TSB562" s="17"/>
      <c r="TSC562" s="17"/>
      <c r="TSD562" s="219"/>
      <c r="TSE562" s="310"/>
      <c r="TSF562" s="304"/>
      <c r="TSG562" s="408"/>
      <c r="TSH562" s="472"/>
      <c r="TSI562" s="906"/>
      <c r="TSJ562" s="31"/>
      <c r="TSK562" s="419"/>
      <c r="TSL562" s="419"/>
      <c r="TSM562" s="471"/>
      <c r="TSN562" s="17"/>
      <c r="TSO562" s="419"/>
      <c r="TSP562" s="419"/>
      <c r="TSQ562" s="17"/>
      <c r="TSR562" s="17"/>
      <c r="TSS562" s="913"/>
      <c r="TST562" s="17"/>
      <c r="TSU562" s="17"/>
      <c r="TSV562" s="219"/>
      <c r="TSW562" s="310"/>
      <c r="TSX562" s="304"/>
      <c r="TSY562" s="408"/>
      <c r="TSZ562" s="472"/>
      <c r="TTA562" s="906"/>
      <c r="TTB562" s="31"/>
      <c r="TTC562" s="419"/>
      <c r="TTD562" s="419"/>
      <c r="TTE562" s="471"/>
      <c r="TTF562" s="17"/>
      <c r="TTG562" s="419"/>
      <c r="TTH562" s="419"/>
      <c r="TTI562" s="17"/>
      <c r="TTJ562" s="17"/>
      <c r="TTK562" s="913"/>
      <c r="TTL562" s="17"/>
      <c r="TTM562" s="17"/>
      <c r="TTN562" s="219"/>
      <c r="TTO562" s="310"/>
      <c r="TTP562" s="304"/>
      <c r="TTQ562" s="408"/>
      <c r="TTR562" s="472"/>
      <c r="TTS562" s="906"/>
      <c r="TTT562" s="31"/>
      <c r="TTU562" s="419"/>
      <c r="TTV562" s="419"/>
      <c r="TTW562" s="471"/>
      <c r="TTX562" s="17"/>
      <c r="TTY562" s="419"/>
      <c r="TTZ562" s="419"/>
      <c r="TUA562" s="17"/>
      <c r="TUB562" s="17"/>
      <c r="TUC562" s="913"/>
      <c r="TUD562" s="17"/>
      <c r="TUE562" s="17"/>
      <c r="TUF562" s="219"/>
      <c r="TUG562" s="310"/>
      <c r="TUH562" s="304"/>
      <c r="TUI562" s="408"/>
      <c r="TUJ562" s="472"/>
      <c r="TUK562" s="906"/>
      <c r="TUL562" s="31"/>
      <c r="TUM562" s="419"/>
      <c r="TUN562" s="419"/>
      <c r="TUO562" s="471"/>
      <c r="TUP562" s="17"/>
      <c r="TUQ562" s="419"/>
      <c r="TUR562" s="419"/>
      <c r="TUS562" s="17"/>
      <c r="TUT562" s="17"/>
      <c r="TUU562" s="913"/>
      <c r="TUV562" s="17"/>
      <c r="TUW562" s="17"/>
      <c r="TUX562" s="219"/>
      <c r="TUY562" s="310"/>
      <c r="TUZ562" s="304"/>
      <c r="TVA562" s="408"/>
      <c r="TVB562" s="472"/>
      <c r="TVC562" s="906"/>
      <c r="TVD562" s="31"/>
      <c r="TVE562" s="419"/>
      <c r="TVF562" s="419"/>
      <c r="TVG562" s="471"/>
      <c r="TVH562" s="17"/>
      <c r="TVI562" s="419"/>
      <c r="TVJ562" s="419"/>
      <c r="TVK562" s="17"/>
      <c r="TVL562" s="17"/>
      <c r="TVM562" s="913"/>
      <c r="TVN562" s="17"/>
      <c r="TVO562" s="17"/>
      <c r="TVP562" s="219"/>
      <c r="TVQ562" s="310"/>
      <c r="TVR562" s="304"/>
      <c r="TVS562" s="408"/>
      <c r="TVT562" s="472"/>
      <c r="TVU562" s="906"/>
      <c r="TVV562" s="31"/>
      <c r="TVW562" s="419"/>
      <c r="TVX562" s="419"/>
      <c r="TVY562" s="471"/>
      <c r="TVZ562" s="17"/>
      <c r="TWA562" s="419"/>
      <c r="TWB562" s="419"/>
      <c r="TWC562" s="17"/>
      <c r="TWD562" s="17"/>
      <c r="TWE562" s="913"/>
      <c r="TWF562" s="17"/>
      <c r="TWG562" s="17"/>
      <c r="TWH562" s="219"/>
      <c r="TWI562" s="310"/>
      <c r="TWJ562" s="304"/>
      <c r="TWK562" s="408"/>
      <c r="TWL562" s="472"/>
      <c r="TWM562" s="906"/>
      <c r="TWN562" s="31"/>
      <c r="TWO562" s="419"/>
      <c r="TWP562" s="419"/>
      <c r="TWQ562" s="471"/>
      <c r="TWR562" s="17"/>
      <c r="TWS562" s="419"/>
      <c r="TWT562" s="419"/>
      <c r="TWU562" s="17"/>
      <c r="TWV562" s="17"/>
      <c r="TWW562" s="913"/>
      <c r="TWX562" s="17"/>
      <c r="TWY562" s="17"/>
      <c r="TWZ562" s="219"/>
      <c r="TXA562" s="310"/>
      <c r="TXB562" s="304"/>
      <c r="TXC562" s="408"/>
      <c r="TXD562" s="472"/>
      <c r="TXE562" s="906"/>
      <c r="TXF562" s="31"/>
      <c r="TXG562" s="419"/>
      <c r="TXH562" s="419"/>
      <c r="TXI562" s="471"/>
      <c r="TXJ562" s="17"/>
      <c r="TXK562" s="419"/>
      <c r="TXL562" s="419"/>
      <c r="TXM562" s="17"/>
      <c r="TXN562" s="17"/>
      <c r="TXO562" s="913"/>
      <c r="TXP562" s="17"/>
      <c r="TXQ562" s="17"/>
      <c r="TXR562" s="219"/>
      <c r="TXS562" s="310"/>
      <c r="TXT562" s="304"/>
      <c r="TXU562" s="408"/>
      <c r="TXV562" s="472"/>
      <c r="TXW562" s="906"/>
      <c r="TXX562" s="31"/>
      <c r="TXY562" s="419"/>
      <c r="TXZ562" s="419"/>
      <c r="TYA562" s="471"/>
      <c r="TYB562" s="17"/>
      <c r="TYC562" s="419"/>
      <c r="TYD562" s="419"/>
      <c r="TYE562" s="17"/>
      <c r="TYF562" s="17"/>
      <c r="TYG562" s="913"/>
      <c r="TYH562" s="17"/>
      <c r="TYI562" s="17"/>
      <c r="TYJ562" s="219"/>
      <c r="TYK562" s="310"/>
      <c r="TYL562" s="304"/>
      <c r="TYM562" s="408"/>
      <c r="TYN562" s="472"/>
      <c r="TYO562" s="906"/>
      <c r="TYP562" s="31"/>
      <c r="TYQ562" s="419"/>
      <c r="TYR562" s="419"/>
      <c r="TYS562" s="471"/>
      <c r="TYT562" s="17"/>
      <c r="TYU562" s="419"/>
      <c r="TYV562" s="419"/>
      <c r="TYW562" s="17"/>
      <c r="TYX562" s="17"/>
      <c r="TYY562" s="913"/>
      <c r="TYZ562" s="17"/>
      <c r="TZA562" s="17"/>
      <c r="TZB562" s="219"/>
      <c r="TZC562" s="310"/>
      <c r="TZD562" s="304"/>
      <c r="TZE562" s="408"/>
      <c r="TZF562" s="472"/>
      <c r="TZG562" s="906"/>
      <c r="TZH562" s="31"/>
      <c r="TZI562" s="419"/>
      <c r="TZJ562" s="419"/>
      <c r="TZK562" s="471"/>
      <c r="TZL562" s="17"/>
      <c r="TZM562" s="419"/>
      <c r="TZN562" s="419"/>
      <c r="TZO562" s="17"/>
      <c r="TZP562" s="17"/>
      <c r="TZQ562" s="913"/>
      <c r="TZR562" s="17"/>
      <c r="TZS562" s="17"/>
      <c r="TZT562" s="219"/>
      <c r="TZU562" s="310"/>
      <c r="TZV562" s="304"/>
      <c r="TZW562" s="408"/>
      <c r="TZX562" s="472"/>
      <c r="TZY562" s="906"/>
      <c r="TZZ562" s="31"/>
      <c r="UAA562" s="419"/>
      <c r="UAB562" s="419"/>
      <c r="UAC562" s="471"/>
      <c r="UAD562" s="17"/>
      <c r="UAE562" s="419"/>
      <c r="UAF562" s="419"/>
      <c r="UAG562" s="17"/>
      <c r="UAH562" s="17"/>
      <c r="UAI562" s="913"/>
      <c r="UAJ562" s="17"/>
      <c r="UAK562" s="17"/>
      <c r="UAL562" s="219"/>
      <c r="UAM562" s="310"/>
      <c r="UAN562" s="304"/>
      <c r="UAO562" s="408"/>
      <c r="UAP562" s="472"/>
      <c r="UAQ562" s="906"/>
      <c r="UAR562" s="31"/>
      <c r="UAS562" s="419"/>
      <c r="UAT562" s="419"/>
      <c r="UAU562" s="471"/>
      <c r="UAV562" s="17"/>
      <c r="UAW562" s="419"/>
      <c r="UAX562" s="419"/>
      <c r="UAY562" s="17"/>
      <c r="UAZ562" s="17"/>
      <c r="UBA562" s="913"/>
      <c r="UBB562" s="17"/>
      <c r="UBC562" s="17"/>
      <c r="UBD562" s="219"/>
      <c r="UBE562" s="310"/>
      <c r="UBF562" s="304"/>
      <c r="UBG562" s="408"/>
      <c r="UBH562" s="472"/>
      <c r="UBI562" s="906"/>
      <c r="UBJ562" s="31"/>
      <c r="UBK562" s="419"/>
      <c r="UBL562" s="419"/>
      <c r="UBM562" s="471"/>
      <c r="UBN562" s="17"/>
      <c r="UBO562" s="419"/>
      <c r="UBP562" s="419"/>
      <c r="UBQ562" s="17"/>
      <c r="UBR562" s="17"/>
      <c r="UBS562" s="913"/>
      <c r="UBT562" s="17"/>
      <c r="UBU562" s="17"/>
      <c r="UBV562" s="219"/>
      <c r="UBW562" s="310"/>
      <c r="UBX562" s="304"/>
      <c r="UBY562" s="408"/>
      <c r="UBZ562" s="472"/>
      <c r="UCA562" s="906"/>
      <c r="UCB562" s="31"/>
      <c r="UCC562" s="419"/>
      <c r="UCD562" s="419"/>
      <c r="UCE562" s="471"/>
      <c r="UCF562" s="17"/>
      <c r="UCG562" s="419"/>
      <c r="UCH562" s="419"/>
      <c r="UCI562" s="17"/>
      <c r="UCJ562" s="17"/>
      <c r="UCK562" s="913"/>
      <c r="UCL562" s="17"/>
      <c r="UCM562" s="17"/>
      <c r="UCN562" s="219"/>
      <c r="UCO562" s="310"/>
      <c r="UCP562" s="304"/>
      <c r="UCQ562" s="408"/>
      <c r="UCR562" s="472"/>
      <c r="UCS562" s="906"/>
      <c r="UCT562" s="31"/>
      <c r="UCU562" s="419"/>
      <c r="UCV562" s="419"/>
      <c r="UCW562" s="471"/>
      <c r="UCX562" s="17"/>
      <c r="UCY562" s="419"/>
      <c r="UCZ562" s="419"/>
      <c r="UDA562" s="17"/>
      <c r="UDB562" s="17"/>
      <c r="UDC562" s="913"/>
      <c r="UDD562" s="17"/>
      <c r="UDE562" s="17"/>
      <c r="UDF562" s="219"/>
      <c r="UDG562" s="310"/>
      <c r="UDH562" s="304"/>
      <c r="UDI562" s="408"/>
      <c r="UDJ562" s="472"/>
      <c r="UDK562" s="906"/>
      <c r="UDL562" s="31"/>
      <c r="UDM562" s="419"/>
      <c r="UDN562" s="419"/>
      <c r="UDO562" s="471"/>
      <c r="UDP562" s="17"/>
      <c r="UDQ562" s="419"/>
      <c r="UDR562" s="419"/>
      <c r="UDS562" s="17"/>
      <c r="UDT562" s="17"/>
      <c r="UDU562" s="913"/>
      <c r="UDV562" s="17"/>
      <c r="UDW562" s="17"/>
      <c r="UDX562" s="219"/>
      <c r="UDY562" s="310"/>
      <c r="UDZ562" s="304"/>
      <c r="UEA562" s="408"/>
      <c r="UEB562" s="472"/>
      <c r="UEC562" s="906"/>
      <c r="UED562" s="31"/>
      <c r="UEE562" s="419"/>
      <c r="UEF562" s="419"/>
      <c r="UEG562" s="471"/>
      <c r="UEH562" s="17"/>
      <c r="UEI562" s="419"/>
      <c r="UEJ562" s="419"/>
      <c r="UEK562" s="17"/>
      <c r="UEL562" s="17"/>
      <c r="UEM562" s="913"/>
      <c r="UEN562" s="17"/>
      <c r="UEO562" s="17"/>
      <c r="UEP562" s="219"/>
      <c r="UEQ562" s="310"/>
      <c r="UER562" s="304"/>
      <c r="UES562" s="408"/>
      <c r="UET562" s="472"/>
      <c r="UEU562" s="906"/>
      <c r="UEV562" s="31"/>
      <c r="UEW562" s="419"/>
      <c r="UEX562" s="419"/>
      <c r="UEY562" s="471"/>
      <c r="UEZ562" s="17"/>
      <c r="UFA562" s="419"/>
      <c r="UFB562" s="419"/>
      <c r="UFC562" s="17"/>
      <c r="UFD562" s="17"/>
      <c r="UFE562" s="913"/>
      <c r="UFF562" s="17"/>
      <c r="UFG562" s="17"/>
      <c r="UFH562" s="219"/>
      <c r="UFI562" s="310"/>
      <c r="UFJ562" s="304"/>
      <c r="UFK562" s="408"/>
      <c r="UFL562" s="472"/>
      <c r="UFM562" s="906"/>
      <c r="UFN562" s="31"/>
      <c r="UFO562" s="419"/>
      <c r="UFP562" s="419"/>
      <c r="UFQ562" s="471"/>
      <c r="UFR562" s="17"/>
      <c r="UFS562" s="419"/>
      <c r="UFT562" s="419"/>
      <c r="UFU562" s="17"/>
      <c r="UFV562" s="17"/>
      <c r="UFW562" s="913"/>
      <c r="UFX562" s="17"/>
      <c r="UFY562" s="17"/>
      <c r="UFZ562" s="219"/>
      <c r="UGA562" s="310"/>
      <c r="UGB562" s="304"/>
      <c r="UGC562" s="408"/>
      <c r="UGD562" s="472"/>
      <c r="UGE562" s="906"/>
      <c r="UGF562" s="31"/>
      <c r="UGG562" s="419"/>
      <c r="UGH562" s="419"/>
      <c r="UGI562" s="471"/>
      <c r="UGJ562" s="17"/>
      <c r="UGK562" s="419"/>
      <c r="UGL562" s="419"/>
      <c r="UGM562" s="17"/>
      <c r="UGN562" s="17"/>
      <c r="UGO562" s="913"/>
      <c r="UGP562" s="17"/>
      <c r="UGQ562" s="17"/>
      <c r="UGR562" s="219"/>
      <c r="UGS562" s="310"/>
      <c r="UGT562" s="304"/>
      <c r="UGU562" s="408"/>
      <c r="UGV562" s="472"/>
      <c r="UGW562" s="906"/>
      <c r="UGX562" s="31"/>
      <c r="UGY562" s="419"/>
      <c r="UGZ562" s="419"/>
      <c r="UHA562" s="471"/>
      <c r="UHB562" s="17"/>
      <c r="UHC562" s="419"/>
      <c r="UHD562" s="419"/>
      <c r="UHE562" s="17"/>
      <c r="UHF562" s="17"/>
      <c r="UHG562" s="913"/>
      <c r="UHH562" s="17"/>
      <c r="UHI562" s="17"/>
      <c r="UHJ562" s="219"/>
      <c r="UHK562" s="310"/>
      <c r="UHL562" s="304"/>
      <c r="UHM562" s="408"/>
      <c r="UHN562" s="472"/>
      <c r="UHO562" s="906"/>
      <c r="UHP562" s="31"/>
      <c r="UHQ562" s="419"/>
      <c r="UHR562" s="419"/>
      <c r="UHS562" s="471"/>
      <c r="UHT562" s="17"/>
      <c r="UHU562" s="419"/>
      <c r="UHV562" s="419"/>
      <c r="UHW562" s="17"/>
      <c r="UHX562" s="17"/>
      <c r="UHY562" s="913"/>
      <c r="UHZ562" s="17"/>
      <c r="UIA562" s="17"/>
      <c r="UIB562" s="219"/>
      <c r="UIC562" s="310"/>
      <c r="UID562" s="304"/>
      <c r="UIE562" s="408"/>
      <c r="UIF562" s="472"/>
      <c r="UIG562" s="906"/>
      <c r="UIH562" s="31"/>
      <c r="UII562" s="419"/>
      <c r="UIJ562" s="419"/>
      <c r="UIK562" s="471"/>
      <c r="UIL562" s="17"/>
      <c r="UIM562" s="419"/>
      <c r="UIN562" s="419"/>
      <c r="UIO562" s="17"/>
      <c r="UIP562" s="17"/>
      <c r="UIQ562" s="913"/>
      <c r="UIR562" s="17"/>
      <c r="UIS562" s="17"/>
      <c r="UIT562" s="219"/>
      <c r="UIU562" s="310"/>
      <c r="UIV562" s="304"/>
      <c r="UIW562" s="408"/>
      <c r="UIX562" s="472"/>
      <c r="UIY562" s="906"/>
      <c r="UIZ562" s="31"/>
      <c r="UJA562" s="419"/>
      <c r="UJB562" s="419"/>
      <c r="UJC562" s="471"/>
      <c r="UJD562" s="17"/>
      <c r="UJE562" s="419"/>
      <c r="UJF562" s="419"/>
      <c r="UJG562" s="17"/>
      <c r="UJH562" s="17"/>
      <c r="UJI562" s="913"/>
      <c r="UJJ562" s="17"/>
      <c r="UJK562" s="17"/>
      <c r="UJL562" s="219"/>
      <c r="UJM562" s="310"/>
      <c r="UJN562" s="304"/>
      <c r="UJO562" s="408"/>
      <c r="UJP562" s="472"/>
      <c r="UJQ562" s="906"/>
      <c r="UJR562" s="31"/>
      <c r="UJS562" s="419"/>
      <c r="UJT562" s="419"/>
      <c r="UJU562" s="471"/>
      <c r="UJV562" s="17"/>
      <c r="UJW562" s="419"/>
      <c r="UJX562" s="419"/>
      <c r="UJY562" s="17"/>
      <c r="UJZ562" s="17"/>
      <c r="UKA562" s="913"/>
      <c r="UKB562" s="17"/>
      <c r="UKC562" s="17"/>
      <c r="UKD562" s="219"/>
      <c r="UKE562" s="310"/>
      <c r="UKF562" s="304"/>
      <c r="UKG562" s="408"/>
      <c r="UKH562" s="472"/>
      <c r="UKI562" s="906"/>
      <c r="UKJ562" s="31"/>
      <c r="UKK562" s="419"/>
      <c r="UKL562" s="419"/>
      <c r="UKM562" s="471"/>
      <c r="UKN562" s="17"/>
      <c r="UKO562" s="419"/>
      <c r="UKP562" s="419"/>
      <c r="UKQ562" s="17"/>
      <c r="UKR562" s="17"/>
      <c r="UKS562" s="913"/>
      <c r="UKT562" s="17"/>
      <c r="UKU562" s="17"/>
      <c r="UKV562" s="219"/>
      <c r="UKW562" s="310"/>
      <c r="UKX562" s="304"/>
      <c r="UKY562" s="408"/>
      <c r="UKZ562" s="472"/>
      <c r="ULA562" s="906"/>
      <c r="ULB562" s="31"/>
      <c r="ULC562" s="419"/>
      <c r="ULD562" s="419"/>
      <c r="ULE562" s="471"/>
      <c r="ULF562" s="17"/>
      <c r="ULG562" s="419"/>
      <c r="ULH562" s="419"/>
      <c r="ULI562" s="17"/>
      <c r="ULJ562" s="17"/>
      <c r="ULK562" s="913"/>
      <c r="ULL562" s="17"/>
      <c r="ULM562" s="17"/>
      <c r="ULN562" s="219"/>
      <c r="ULO562" s="310"/>
      <c r="ULP562" s="304"/>
      <c r="ULQ562" s="408"/>
      <c r="ULR562" s="472"/>
      <c r="ULS562" s="906"/>
      <c r="ULT562" s="31"/>
      <c r="ULU562" s="419"/>
      <c r="ULV562" s="419"/>
      <c r="ULW562" s="471"/>
      <c r="ULX562" s="17"/>
      <c r="ULY562" s="419"/>
      <c r="ULZ562" s="419"/>
      <c r="UMA562" s="17"/>
      <c r="UMB562" s="17"/>
      <c r="UMC562" s="913"/>
      <c r="UMD562" s="17"/>
      <c r="UME562" s="17"/>
      <c r="UMF562" s="219"/>
      <c r="UMG562" s="310"/>
      <c r="UMH562" s="304"/>
      <c r="UMI562" s="408"/>
      <c r="UMJ562" s="472"/>
      <c r="UMK562" s="906"/>
      <c r="UML562" s="31"/>
      <c r="UMM562" s="419"/>
      <c r="UMN562" s="419"/>
      <c r="UMO562" s="471"/>
      <c r="UMP562" s="17"/>
      <c r="UMQ562" s="419"/>
      <c r="UMR562" s="419"/>
      <c r="UMS562" s="17"/>
      <c r="UMT562" s="17"/>
      <c r="UMU562" s="913"/>
      <c r="UMV562" s="17"/>
      <c r="UMW562" s="17"/>
      <c r="UMX562" s="219"/>
      <c r="UMY562" s="310"/>
      <c r="UMZ562" s="304"/>
      <c r="UNA562" s="408"/>
      <c r="UNB562" s="472"/>
      <c r="UNC562" s="906"/>
      <c r="UND562" s="31"/>
      <c r="UNE562" s="419"/>
      <c r="UNF562" s="419"/>
      <c r="UNG562" s="471"/>
      <c r="UNH562" s="17"/>
      <c r="UNI562" s="419"/>
      <c r="UNJ562" s="419"/>
      <c r="UNK562" s="17"/>
      <c r="UNL562" s="17"/>
      <c r="UNM562" s="913"/>
      <c r="UNN562" s="17"/>
      <c r="UNO562" s="17"/>
      <c r="UNP562" s="219"/>
      <c r="UNQ562" s="310"/>
      <c r="UNR562" s="304"/>
      <c r="UNS562" s="408"/>
      <c r="UNT562" s="472"/>
      <c r="UNU562" s="906"/>
      <c r="UNV562" s="31"/>
      <c r="UNW562" s="419"/>
      <c r="UNX562" s="419"/>
      <c r="UNY562" s="471"/>
      <c r="UNZ562" s="17"/>
      <c r="UOA562" s="419"/>
      <c r="UOB562" s="419"/>
      <c r="UOC562" s="17"/>
      <c r="UOD562" s="17"/>
      <c r="UOE562" s="913"/>
      <c r="UOF562" s="17"/>
      <c r="UOG562" s="17"/>
      <c r="UOH562" s="219"/>
      <c r="UOI562" s="310"/>
      <c r="UOJ562" s="304"/>
      <c r="UOK562" s="408"/>
      <c r="UOL562" s="472"/>
      <c r="UOM562" s="906"/>
      <c r="UON562" s="31"/>
      <c r="UOO562" s="419"/>
      <c r="UOP562" s="419"/>
      <c r="UOQ562" s="471"/>
      <c r="UOR562" s="17"/>
      <c r="UOS562" s="419"/>
      <c r="UOT562" s="419"/>
      <c r="UOU562" s="17"/>
      <c r="UOV562" s="17"/>
      <c r="UOW562" s="913"/>
      <c r="UOX562" s="17"/>
      <c r="UOY562" s="17"/>
      <c r="UOZ562" s="219"/>
      <c r="UPA562" s="310"/>
      <c r="UPB562" s="304"/>
      <c r="UPC562" s="408"/>
      <c r="UPD562" s="472"/>
      <c r="UPE562" s="906"/>
      <c r="UPF562" s="31"/>
      <c r="UPG562" s="419"/>
      <c r="UPH562" s="419"/>
      <c r="UPI562" s="471"/>
      <c r="UPJ562" s="17"/>
      <c r="UPK562" s="419"/>
      <c r="UPL562" s="419"/>
      <c r="UPM562" s="17"/>
      <c r="UPN562" s="17"/>
      <c r="UPO562" s="913"/>
      <c r="UPP562" s="17"/>
      <c r="UPQ562" s="17"/>
      <c r="UPR562" s="219"/>
      <c r="UPS562" s="310"/>
      <c r="UPT562" s="304"/>
      <c r="UPU562" s="408"/>
      <c r="UPV562" s="472"/>
      <c r="UPW562" s="906"/>
      <c r="UPX562" s="31"/>
      <c r="UPY562" s="419"/>
      <c r="UPZ562" s="419"/>
      <c r="UQA562" s="471"/>
      <c r="UQB562" s="17"/>
      <c r="UQC562" s="419"/>
      <c r="UQD562" s="419"/>
      <c r="UQE562" s="17"/>
      <c r="UQF562" s="17"/>
      <c r="UQG562" s="913"/>
      <c r="UQH562" s="17"/>
      <c r="UQI562" s="17"/>
      <c r="UQJ562" s="219"/>
      <c r="UQK562" s="310"/>
      <c r="UQL562" s="304"/>
      <c r="UQM562" s="408"/>
      <c r="UQN562" s="472"/>
      <c r="UQO562" s="906"/>
      <c r="UQP562" s="31"/>
      <c r="UQQ562" s="419"/>
      <c r="UQR562" s="419"/>
      <c r="UQS562" s="471"/>
      <c r="UQT562" s="17"/>
      <c r="UQU562" s="419"/>
      <c r="UQV562" s="419"/>
      <c r="UQW562" s="17"/>
      <c r="UQX562" s="17"/>
      <c r="UQY562" s="913"/>
      <c r="UQZ562" s="17"/>
      <c r="URA562" s="17"/>
      <c r="URB562" s="219"/>
      <c r="URC562" s="310"/>
      <c r="URD562" s="304"/>
      <c r="URE562" s="408"/>
      <c r="URF562" s="472"/>
      <c r="URG562" s="906"/>
      <c r="URH562" s="31"/>
      <c r="URI562" s="419"/>
      <c r="URJ562" s="419"/>
      <c r="URK562" s="471"/>
      <c r="URL562" s="17"/>
      <c r="URM562" s="419"/>
      <c r="URN562" s="419"/>
      <c r="URO562" s="17"/>
      <c r="URP562" s="17"/>
      <c r="URQ562" s="913"/>
      <c r="URR562" s="17"/>
      <c r="URS562" s="17"/>
      <c r="URT562" s="219"/>
      <c r="URU562" s="310"/>
      <c r="URV562" s="304"/>
      <c r="URW562" s="408"/>
      <c r="URX562" s="472"/>
      <c r="URY562" s="906"/>
      <c r="URZ562" s="31"/>
      <c r="USA562" s="419"/>
      <c r="USB562" s="419"/>
      <c r="USC562" s="471"/>
      <c r="USD562" s="17"/>
      <c r="USE562" s="419"/>
      <c r="USF562" s="419"/>
      <c r="USG562" s="17"/>
      <c r="USH562" s="17"/>
      <c r="USI562" s="913"/>
      <c r="USJ562" s="17"/>
      <c r="USK562" s="17"/>
      <c r="USL562" s="219"/>
      <c r="USM562" s="310"/>
      <c r="USN562" s="304"/>
      <c r="USO562" s="408"/>
      <c r="USP562" s="472"/>
      <c r="USQ562" s="906"/>
      <c r="USR562" s="31"/>
      <c r="USS562" s="419"/>
      <c r="UST562" s="419"/>
      <c r="USU562" s="471"/>
      <c r="USV562" s="17"/>
      <c r="USW562" s="419"/>
      <c r="USX562" s="419"/>
      <c r="USY562" s="17"/>
      <c r="USZ562" s="17"/>
      <c r="UTA562" s="913"/>
      <c r="UTB562" s="17"/>
      <c r="UTC562" s="17"/>
      <c r="UTD562" s="219"/>
      <c r="UTE562" s="310"/>
      <c r="UTF562" s="304"/>
      <c r="UTG562" s="408"/>
      <c r="UTH562" s="472"/>
      <c r="UTI562" s="906"/>
      <c r="UTJ562" s="31"/>
      <c r="UTK562" s="419"/>
      <c r="UTL562" s="419"/>
      <c r="UTM562" s="471"/>
      <c r="UTN562" s="17"/>
      <c r="UTO562" s="419"/>
      <c r="UTP562" s="419"/>
      <c r="UTQ562" s="17"/>
      <c r="UTR562" s="17"/>
      <c r="UTS562" s="913"/>
      <c r="UTT562" s="17"/>
      <c r="UTU562" s="17"/>
      <c r="UTV562" s="219"/>
      <c r="UTW562" s="310"/>
      <c r="UTX562" s="304"/>
      <c r="UTY562" s="408"/>
      <c r="UTZ562" s="472"/>
      <c r="UUA562" s="906"/>
      <c r="UUB562" s="31"/>
      <c r="UUC562" s="419"/>
      <c r="UUD562" s="419"/>
      <c r="UUE562" s="471"/>
      <c r="UUF562" s="17"/>
      <c r="UUG562" s="419"/>
      <c r="UUH562" s="419"/>
      <c r="UUI562" s="17"/>
      <c r="UUJ562" s="17"/>
      <c r="UUK562" s="913"/>
      <c r="UUL562" s="17"/>
      <c r="UUM562" s="17"/>
      <c r="UUN562" s="219"/>
      <c r="UUO562" s="310"/>
      <c r="UUP562" s="304"/>
      <c r="UUQ562" s="408"/>
      <c r="UUR562" s="472"/>
      <c r="UUS562" s="906"/>
      <c r="UUT562" s="31"/>
      <c r="UUU562" s="419"/>
      <c r="UUV562" s="419"/>
      <c r="UUW562" s="471"/>
      <c r="UUX562" s="17"/>
      <c r="UUY562" s="419"/>
      <c r="UUZ562" s="419"/>
      <c r="UVA562" s="17"/>
      <c r="UVB562" s="17"/>
      <c r="UVC562" s="913"/>
      <c r="UVD562" s="17"/>
      <c r="UVE562" s="17"/>
      <c r="UVF562" s="219"/>
      <c r="UVG562" s="310"/>
      <c r="UVH562" s="304"/>
      <c r="UVI562" s="408"/>
      <c r="UVJ562" s="472"/>
      <c r="UVK562" s="906"/>
      <c r="UVL562" s="31"/>
      <c r="UVM562" s="419"/>
      <c r="UVN562" s="419"/>
      <c r="UVO562" s="471"/>
      <c r="UVP562" s="17"/>
      <c r="UVQ562" s="419"/>
      <c r="UVR562" s="419"/>
      <c r="UVS562" s="17"/>
      <c r="UVT562" s="17"/>
      <c r="UVU562" s="913"/>
      <c r="UVV562" s="17"/>
      <c r="UVW562" s="17"/>
      <c r="UVX562" s="219"/>
      <c r="UVY562" s="310"/>
      <c r="UVZ562" s="304"/>
      <c r="UWA562" s="408"/>
      <c r="UWB562" s="472"/>
      <c r="UWC562" s="906"/>
      <c r="UWD562" s="31"/>
      <c r="UWE562" s="419"/>
      <c r="UWF562" s="419"/>
      <c r="UWG562" s="471"/>
      <c r="UWH562" s="17"/>
      <c r="UWI562" s="419"/>
      <c r="UWJ562" s="419"/>
      <c r="UWK562" s="17"/>
      <c r="UWL562" s="17"/>
      <c r="UWM562" s="913"/>
      <c r="UWN562" s="17"/>
      <c r="UWO562" s="17"/>
      <c r="UWP562" s="219"/>
      <c r="UWQ562" s="310"/>
      <c r="UWR562" s="304"/>
      <c r="UWS562" s="408"/>
      <c r="UWT562" s="472"/>
      <c r="UWU562" s="906"/>
      <c r="UWV562" s="31"/>
      <c r="UWW562" s="419"/>
      <c r="UWX562" s="419"/>
      <c r="UWY562" s="471"/>
      <c r="UWZ562" s="17"/>
      <c r="UXA562" s="419"/>
      <c r="UXB562" s="419"/>
      <c r="UXC562" s="17"/>
      <c r="UXD562" s="17"/>
      <c r="UXE562" s="913"/>
      <c r="UXF562" s="17"/>
      <c r="UXG562" s="17"/>
      <c r="UXH562" s="219"/>
      <c r="UXI562" s="310"/>
      <c r="UXJ562" s="304"/>
      <c r="UXK562" s="408"/>
      <c r="UXL562" s="472"/>
      <c r="UXM562" s="906"/>
      <c r="UXN562" s="31"/>
      <c r="UXO562" s="419"/>
      <c r="UXP562" s="419"/>
      <c r="UXQ562" s="471"/>
      <c r="UXR562" s="17"/>
      <c r="UXS562" s="419"/>
      <c r="UXT562" s="419"/>
      <c r="UXU562" s="17"/>
      <c r="UXV562" s="17"/>
      <c r="UXW562" s="913"/>
      <c r="UXX562" s="17"/>
      <c r="UXY562" s="17"/>
      <c r="UXZ562" s="219"/>
      <c r="UYA562" s="310"/>
      <c r="UYB562" s="304"/>
      <c r="UYC562" s="408"/>
      <c r="UYD562" s="472"/>
      <c r="UYE562" s="906"/>
      <c r="UYF562" s="31"/>
      <c r="UYG562" s="419"/>
      <c r="UYH562" s="419"/>
      <c r="UYI562" s="471"/>
      <c r="UYJ562" s="17"/>
      <c r="UYK562" s="419"/>
      <c r="UYL562" s="419"/>
      <c r="UYM562" s="17"/>
      <c r="UYN562" s="17"/>
      <c r="UYO562" s="913"/>
      <c r="UYP562" s="17"/>
      <c r="UYQ562" s="17"/>
      <c r="UYR562" s="219"/>
      <c r="UYS562" s="310"/>
      <c r="UYT562" s="304"/>
      <c r="UYU562" s="408"/>
      <c r="UYV562" s="472"/>
      <c r="UYW562" s="906"/>
      <c r="UYX562" s="31"/>
      <c r="UYY562" s="419"/>
      <c r="UYZ562" s="419"/>
      <c r="UZA562" s="471"/>
      <c r="UZB562" s="17"/>
      <c r="UZC562" s="419"/>
      <c r="UZD562" s="419"/>
      <c r="UZE562" s="17"/>
      <c r="UZF562" s="17"/>
      <c r="UZG562" s="913"/>
      <c r="UZH562" s="17"/>
      <c r="UZI562" s="17"/>
      <c r="UZJ562" s="219"/>
      <c r="UZK562" s="310"/>
      <c r="UZL562" s="304"/>
      <c r="UZM562" s="408"/>
      <c r="UZN562" s="472"/>
      <c r="UZO562" s="906"/>
      <c r="UZP562" s="31"/>
      <c r="UZQ562" s="419"/>
      <c r="UZR562" s="419"/>
      <c r="UZS562" s="471"/>
      <c r="UZT562" s="17"/>
      <c r="UZU562" s="419"/>
      <c r="UZV562" s="419"/>
      <c r="UZW562" s="17"/>
      <c r="UZX562" s="17"/>
      <c r="UZY562" s="913"/>
      <c r="UZZ562" s="17"/>
      <c r="VAA562" s="17"/>
      <c r="VAB562" s="219"/>
      <c r="VAC562" s="310"/>
      <c r="VAD562" s="304"/>
      <c r="VAE562" s="408"/>
      <c r="VAF562" s="472"/>
      <c r="VAG562" s="906"/>
      <c r="VAH562" s="31"/>
      <c r="VAI562" s="419"/>
      <c r="VAJ562" s="419"/>
      <c r="VAK562" s="471"/>
      <c r="VAL562" s="17"/>
      <c r="VAM562" s="419"/>
      <c r="VAN562" s="419"/>
      <c r="VAO562" s="17"/>
      <c r="VAP562" s="17"/>
      <c r="VAQ562" s="913"/>
      <c r="VAR562" s="17"/>
      <c r="VAS562" s="17"/>
      <c r="VAT562" s="219"/>
      <c r="VAU562" s="310"/>
      <c r="VAV562" s="304"/>
      <c r="VAW562" s="408"/>
      <c r="VAX562" s="472"/>
      <c r="VAY562" s="906"/>
      <c r="VAZ562" s="31"/>
      <c r="VBA562" s="419"/>
      <c r="VBB562" s="419"/>
      <c r="VBC562" s="471"/>
      <c r="VBD562" s="17"/>
      <c r="VBE562" s="419"/>
      <c r="VBF562" s="419"/>
      <c r="VBG562" s="17"/>
      <c r="VBH562" s="17"/>
      <c r="VBI562" s="913"/>
      <c r="VBJ562" s="17"/>
      <c r="VBK562" s="17"/>
      <c r="VBL562" s="219"/>
      <c r="VBM562" s="310"/>
      <c r="VBN562" s="304"/>
      <c r="VBO562" s="408"/>
      <c r="VBP562" s="472"/>
      <c r="VBQ562" s="906"/>
      <c r="VBR562" s="31"/>
      <c r="VBS562" s="419"/>
      <c r="VBT562" s="419"/>
      <c r="VBU562" s="471"/>
      <c r="VBV562" s="17"/>
      <c r="VBW562" s="419"/>
      <c r="VBX562" s="419"/>
      <c r="VBY562" s="17"/>
      <c r="VBZ562" s="17"/>
      <c r="VCA562" s="913"/>
      <c r="VCB562" s="17"/>
      <c r="VCC562" s="17"/>
      <c r="VCD562" s="219"/>
      <c r="VCE562" s="310"/>
      <c r="VCF562" s="304"/>
      <c r="VCG562" s="408"/>
      <c r="VCH562" s="472"/>
      <c r="VCI562" s="906"/>
      <c r="VCJ562" s="31"/>
      <c r="VCK562" s="419"/>
      <c r="VCL562" s="419"/>
      <c r="VCM562" s="471"/>
      <c r="VCN562" s="17"/>
      <c r="VCO562" s="419"/>
      <c r="VCP562" s="419"/>
      <c r="VCQ562" s="17"/>
      <c r="VCR562" s="17"/>
      <c r="VCS562" s="913"/>
      <c r="VCT562" s="17"/>
      <c r="VCU562" s="17"/>
      <c r="VCV562" s="219"/>
      <c r="VCW562" s="310"/>
      <c r="VCX562" s="304"/>
      <c r="VCY562" s="408"/>
      <c r="VCZ562" s="472"/>
      <c r="VDA562" s="906"/>
      <c r="VDB562" s="31"/>
      <c r="VDC562" s="419"/>
      <c r="VDD562" s="419"/>
      <c r="VDE562" s="471"/>
      <c r="VDF562" s="17"/>
      <c r="VDG562" s="419"/>
      <c r="VDH562" s="419"/>
      <c r="VDI562" s="17"/>
      <c r="VDJ562" s="17"/>
      <c r="VDK562" s="913"/>
      <c r="VDL562" s="17"/>
      <c r="VDM562" s="17"/>
      <c r="VDN562" s="219"/>
      <c r="VDO562" s="310"/>
      <c r="VDP562" s="304"/>
      <c r="VDQ562" s="408"/>
      <c r="VDR562" s="472"/>
      <c r="VDS562" s="906"/>
      <c r="VDT562" s="31"/>
      <c r="VDU562" s="419"/>
      <c r="VDV562" s="419"/>
      <c r="VDW562" s="471"/>
      <c r="VDX562" s="17"/>
      <c r="VDY562" s="419"/>
      <c r="VDZ562" s="419"/>
      <c r="VEA562" s="17"/>
      <c r="VEB562" s="17"/>
      <c r="VEC562" s="913"/>
      <c r="VED562" s="17"/>
      <c r="VEE562" s="17"/>
      <c r="VEF562" s="219"/>
      <c r="VEG562" s="310"/>
      <c r="VEH562" s="304"/>
      <c r="VEI562" s="408"/>
      <c r="VEJ562" s="472"/>
      <c r="VEK562" s="906"/>
      <c r="VEL562" s="31"/>
      <c r="VEM562" s="419"/>
      <c r="VEN562" s="419"/>
      <c r="VEO562" s="471"/>
      <c r="VEP562" s="17"/>
      <c r="VEQ562" s="419"/>
      <c r="VER562" s="419"/>
      <c r="VES562" s="17"/>
      <c r="VET562" s="17"/>
      <c r="VEU562" s="913"/>
      <c r="VEV562" s="17"/>
      <c r="VEW562" s="17"/>
      <c r="VEX562" s="219"/>
      <c r="VEY562" s="310"/>
      <c r="VEZ562" s="304"/>
      <c r="VFA562" s="408"/>
      <c r="VFB562" s="472"/>
      <c r="VFC562" s="906"/>
      <c r="VFD562" s="31"/>
      <c r="VFE562" s="419"/>
      <c r="VFF562" s="419"/>
      <c r="VFG562" s="471"/>
      <c r="VFH562" s="17"/>
      <c r="VFI562" s="419"/>
      <c r="VFJ562" s="419"/>
      <c r="VFK562" s="17"/>
      <c r="VFL562" s="17"/>
      <c r="VFM562" s="913"/>
      <c r="VFN562" s="17"/>
      <c r="VFO562" s="17"/>
      <c r="VFP562" s="219"/>
      <c r="VFQ562" s="310"/>
      <c r="VFR562" s="304"/>
      <c r="VFS562" s="408"/>
      <c r="VFT562" s="472"/>
      <c r="VFU562" s="906"/>
      <c r="VFV562" s="31"/>
      <c r="VFW562" s="419"/>
      <c r="VFX562" s="419"/>
      <c r="VFY562" s="471"/>
      <c r="VFZ562" s="17"/>
      <c r="VGA562" s="419"/>
      <c r="VGB562" s="419"/>
      <c r="VGC562" s="17"/>
      <c r="VGD562" s="17"/>
      <c r="VGE562" s="913"/>
      <c r="VGF562" s="17"/>
      <c r="VGG562" s="17"/>
      <c r="VGH562" s="219"/>
      <c r="VGI562" s="310"/>
      <c r="VGJ562" s="304"/>
      <c r="VGK562" s="408"/>
      <c r="VGL562" s="472"/>
      <c r="VGM562" s="906"/>
      <c r="VGN562" s="31"/>
      <c r="VGO562" s="419"/>
      <c r="VGP562" s="419"/>
      <c r="VGQ562" s="471"/>
      <c r="VGR562" s="17"/>
      <c r="VGS562" s="419"/>
      <c r="VGT562" s="419"/>
      <c r="VGU562" s="17"/>
      <c r="VGV562" s="17"/>
      <c r="VGW562" s="913"/>
      <c r="VGX562" s="17"/>
      <c r="VGY562" s="17"/>
      <c r="VGZ562" s="219"/>
      <c r="VHA562" s="310"/>
      <c r="VHB562" s="304"/>
      <c r="VHC562" s="408"/>
      <c r="VHD562" s="472"/>
      <c r="VHE562" s="906"/>
      <c r="VHF562" s="31"/>
      <c r="VHG562" s="419"/>
      <c r="VHH562" s="419"/>
      <c r="VHI562" s="471"/>
      <c r="VHJ562" s="17"/>
      <c r="VHK562" s="419"/>
      <c r="VHL562" s="419"/>
      <c r="VHM562" s="17"/>
      <c r="VHN562" s="17"/>
      <c r="VHO562" s="913"/>
      <c r="VHP562" s="17"/>
      <c r="VHQ562" s="17"/>
      <c r="VHR562" s="219"/>
      <c r="VHS562" s="310"/>
      <c r="VHT562" s="304"/>
      <c r="VHU562" s="408"/>
      <c r="VHV562" s="472"/>
      <c r="VHW562" s="906"/>
      <c r="VHX562" s="31"/>
      <c r="VHY562" s="419"/>
      <c r="VHZ562" s="419"/>
      <c r="VIA562" s="471"/>
      <c r="VIB562" s="17"/>
      <c r="VIC562" s="419"/>
      <c r="VID562" s="419"/>
      <c r="VIE562" s="17"/>
      <c r="VIF562" s="17"/>
      <c r="VIG562" s="913"/>
      <c r="VIH562" s="17"/>
      <c r="VII562" s="17"/>
      <c r="VIJ562" s="219"/>
      <c r="VIK562" s="310"/>
      <c r="VIL562" s="304"/>
      <c r="VIM562" s="408"/>
      <c r="VIN562" s="472"/>
      <c r="VIO562" s="906"/>
      <c r="VIP562" s="31"/>
      <c r="VIQ562" s="419"/>
      <c r="VIR562" s="419"/>
      <c r="VIS562" s="471"/>
      <c r="VIT562" s="17"/>
      <c r="VIU562" s="419"/>
      <c r="VIV562" s="419"/>
      <c r="VIW562" s="17"/>
      <c r="VIX562" s="17"/>
      <c r="VIY562" s="913"/>
      <c r="VIZ562" s="17"/>
      <c r="VJA562" s="17"/>
      <c r="VJB562" s="219"/>
      <c r="VJC562" s="310"/>
      <c r="VJD562" s="304"/>
      <c r="VJE562" s="408"/>
      <c r="VJF562" s="472"/>
      <c r="VJG562" s="906"/>
      <c r="VJH562" s="31"/>
      <c r="VJI562" s="419"/>
      <c r="VJJ562" s="419"/>
      <c r="VJK562" s="471"/>
      <c r="VJL562" s="17"/>
      <c r="VJM562" s="419"/>
      <c r="VJN562" s="419"/>
      <c r="VJO562" s="17"/>
      <c r="VJP562" s="17"/>
      <c r="VJQ562" s="913"/>
      <c r="VJR562" s="17"/>
      <c r="VJS562" s="17"/>
      <c r="VJT562" s="219"/>
      <c r="VJU562" s="310"/>
      <c r="VJV562" s="304"/>
      <c r="VJW562" s="408"/>
      <c r="VJX562" s="472"/>
      <c r="VJY562" s="906"/>
      <c r="VJZ562" s="31"/>
      <c r="VKA562" s="419"/>
      <c r="VKB562" s="419"/>
      <c r="VKC562" s="471"/>
      <c r="VKD562" s="17"/>
      <c r="VKE562" s="419"/>
      <c r="VKF562" s="419"/>
      <c r="VKG562" s="17"/>
      <c r="VKH562" s="17"/>
      <c r="VKI562" s="913"/>
      <c r="VKJ562" s="17"/>
      <c r="VKK562" s="17"/>
      <c r="VKL562" s="219"/>
      <c r="VKM562" s="310"/>
      <c r="VKN562" s="304"/>
      <c r="VKO562" s="408"/>
      <c r="VKP562" s="472"/>
      <c r="VKQ562" s="906"/>
      <c r="VKR562" s="31"/>
      <c r="VKS562" s="419"/>
      <c r="VKT562" s="419"/>
      <c r="VKU562" s="471"/>
      <c r="VKV562" s="17"/>
      <c r="VKW562" s="419"/>
      <c r="VKX562" s="419"/>
      <c r="VKY562" s="17"/>
      <c r="VKZ562" s="17"/>
      <c r="VLA562" s="913"/>
      <c r="VLB562" s="17"/>
      <c r="VLC562" s="17"/>
      <c r="VLD562" s="219"/>
      <c r="VLE562" s="310"/>
      <c r="VLF562" s="304"/>
      <c r="VLG562" s="408"/>
      <c r="VLH562" s="472"/>
      <c r="VLI562" s="906"/>
      <c r="VLJ562" s="31"/>
      <c r="VLK562" s="419"/>
      <c r="VLL562" s="419"/>
      <c r="VLM562" s="471"/>
      <c r="VLN562" s="17"/>
      <c r="VLO562" s="419"/>
      <c r="VLP562" s="419"/>
      <c r="VLQ562" s="17"/>
      <c r="VLR562" s="17"/>
      <c r="VLS562" s="913"/>
      <c r="VLT562" s="17"/>
      <c r="VLU562" s="17"/>
      <c r="VLV562" s="219"/>
      <c r="VLW562" s="310"/>
      <c r="VLX562" s="304"/>
      <c r="VLY562" s="408"/>
      <c r="VLZ562" s="472"/>
      <c r="VMA562" s="906"/>
      <c r="VMB562" s="31"/>
      <c r="VMC562" s="419"/>
      <c r="VMD562" s="419"/>
      <c r="VME562" s="471"/>
      <c r="VMF562" s="17"/>
      <c r="VMG562" s="419"/>
      <c r="VMH562" s="419"/>
      <c r="VMI562" s="17"/>
      <c r="VMJ562" s="17"/>
      <c r="VMK562" s="913"/>
      <c r="VML562" s="17"/>
      <c r="VMM562" s="17"/>
      <c r="VMN562" s="219"/>
      <c r="VMO562" s="310"/>
      <c r="VMP562" s="304"/>
      <c r="VMQ562" s="408"/>
      <c r="VMR562" s="472"/>
      <c r="VMS562" s="906"/>
      <c r="VMT562" s="31"/>
      <c r="VMU562" s="419"/>
      <c r="VMV562" s="419"/>
      <c r="VMW562" s="471"/>
      <c r="VMX562" s="17"/>
      <c r="VMY562" s="419"/>
      <c r="VMZ562" s="419"/>
      <c r="VNA562" s="17"/>
      <c r="VNB562" s="17"/>
      <c r="VNC562" s="913"/>
      <c r="VND562" s="17"/>
      <c r="VNE562" s="17"/>
      <c r="VNF562" s="219"/>
      <c r="VNG562" s="310"/>
      <c r="VNH562" s="304"/>
      <c r="VNI562" s="408"/>
      <c r="VNJ562" s="472"/>
      <c r="VNK562" s="906"/>
      <c r="VNL562" s="31"/>
      <c r="VNM562" s="419"/>
      <c r="VNN562" s="419"/>
      <c r="VNO562" s="471"/>
      <c r="VNP562" s="17"/>
      <c r="VNQ562" s="419"/>
      <c r="VNR562" s="419"/>
      <c r="VNS562" s="17"/>
      <c r="VNT562" s="17"/>
      <c r="VNU562" s="913"/>
      <c r="VNV562" s="17"/>
      <c r="VNW562" s="17"/>
      <c r="VNX562" s="219"/>
      <c r="VNY562" s="310"/>
      <c r="VNZ562" s="304"/>
      <c r="VOA562" s="408"/>
      <c r="VOB562" s="472"/>
      <c r="VOC562" s="906"/>
      <c r="VOD562" s="31"/>
      <c r="VOE562" s="419"/>
      <c r="VOF562" s="419"/>
      <c r="VOG562" s="471"/>
      <c r="VOH562" s="17"/>
      <c r="VOI562" s="419"/>
      <c r="VOJ562" s="419"/>
      <c r="VOK562" s="17"/>
      <c r="VOL562" s="17"/>
      <c r="VOM562" s="913"/>
      <c r="VON562" s="17"/>
      <c r="VOO562" s="17"/>
      <c r="VOP562" s="219"/>
      <c r="VOQ562" s="310"/>
      <c r="VOR562" s="304"/>
      <c r="VOS562" s="408"/>
      <c r="VOT562" s="472"/>
      <c r="VOU562" s="906"/>
      <c r="VOV562" s="31"/>
      <c r="VOW562" s="419"/>
      <c r="VOX562" s="419"/>
      <c r="VOY562" s="471"/>
      <c r="VOZ562" s="17"/>
      <c r="VPA562" s="419"/>
      <c r="VPB562" s="419"/>
      <c r="VPC562" s="17"/>
      <c r="VPD562" s="17"/>
      <c r="VPE562" s="913"/>
      <c r="VPF562" s="17"/>
      <c r="VPG562" s="17"/>
      <c r="VPH562" s="219"/>
      <c r="VPI562" s="310"/>
      <c r="VPJ562" s="304"/>
      <c r="VPK562" s="408"/>
      <c r="VPL562" s="472"/>
      <c r="VPM562" s="906"/>
      <c r="VPN562" s="31"/>
      <c r="VPO562" s="419"/>
      <c r="VPP562" s="419"/>
      <c r="VPQ562" s="471"/>
      <c r="VPR562" s="17"/>
      <c r="VPS562" s="419"/>
      <c r="VPT562" s="419"/>
      <c r="VPU562" s="17"/>
      <c r="VPV562" s="17"/>
      <c r="VPW562" s="913"/>
      <c r="VPX562" s="17"/>
      <c r="VPY562" s="17"/>
      <c r="VPZ562" s="219"/>
      <c r="VQA562" s="310"/>
      <c r="VQB562" s="304"/>
      <c r="VQC562" s="408"/>
      <c r="VQD562" s="472"/>
      <c r="VQE562" s="906"/>
      <c r="VQF562" s="31"/>
      <c r="VQG562" s="419"/>
      <c r="VQH562" s="419"/>
      <c r="VQI562" s="471"/>
      <c r="VQJ562" s="17"/>
      <c r="VQK562" s="419"/>
      <c r="VQL562" s="419"/>
      <c r="VQM562" s="17"/>
      <c r="VQN562" s="17"/>
      <c r="VQO562" s="913"/>
      <c r="VQP562" s="17"/>
      <c r="VQQ562" s="17"/>
      <c r="VQR562" s="219"/>
      <c r="VQS562" s="310"/>
      <c r="VQT562" s="304"/>
      <c r="VQU562" s="408"/>
      <c r="VQV562" s="472"/>
      <c r="VQW562" s="906"/>
      <c r="VQX562" s="31"/>
      <c r="VQY562" s="419"/>
      <c r="VQZ562" s="419"/>
      <c r="VRA562" s="471"/>
      <c r="VRB562" s="17"/>
      <c r="VRC562" s="419"/>
      <c r="VRD562" s="419"/>
      <c r="VRE562" s="17"/>
      <c r="VRF562" s="17"/>
      <c r="VRG562" s="913"/>
      <c r="VRH562" s="17"/>
      <c r="VRI562" s="17"/>
      <c r="VRJ562" s="219"/>
      <c r="VRK562" s="310"/>
      <c r="VRL562" s="304"/>
      <c r="VRM562" s="408"/>
      <c r="VRN562" s="472"/>
      <c r="VRO562" s="906"/>
      <c r="VRP562" s="31"/>
      <c r="VRQ562" s="419"/>
      <c r="VRR562" s="419"/>
      <c r="VRS562" s="471"/>
      <c r="VRT562" s="17"/>
      <c r="VRU562" s="419"/>
      <c r="VRV562" s="419"/>
      <c r="VRW562" s="17"/>
      <c r="VRX562" s="17"/>
      <c r="VRY562" s="913"/>
      <c r="VRZ562" s="17"/>
      <c r="VSA562" s="17"/>
      <c r="VSB562" s="219"/>
      <c r="VSC562" s="310"/>
      <c r="VSD562" s="304"/>
      <c r="VSE562" s="408"/>
      <c r="VSF562" s="472"/>
      <c r="VSG562" s="906"/>
      <c r="VSH562" s="31"/>
      <c r="VSI562" s="419"/>
      <c r="VSJ562" s="419"/>
      <c r="VSK562" s="471"/>
      <c r="VSL562" s="17"/>
      <c r="VSM562" s="419"/>
      <c r="VSN562" s="419"/>
      <c r="VSO562" s="17"/>
      <c r="VSP562" s="17"/>
      <c r="VSQ562" s="913"/>
      <c r="VSR562" s="17"/>
      <c r="VSS562" s="17"/>
      <c r="VST562" s="219"/>
      <c r="VSU562" s="310"/>
      <c r="VSV562" s="304"/>
      <c r="VSW562" s="408"/>
      <c r="VSX562" s="472"/>
      <c r="VSY562" s="906"/>
      <c r="VSZ562" s="31"/>
      <c r="VTA562" s="419"/>
      <c r="VTB562" s="419"/>
      <c r="VTC562" s="471"/>
      <c r="VTD562" s="17"/>
      <c r="VTE562" s="419"/>
      <c r="VTF562" s="419"/>
      <c r="VTG562" s="17"/>
      <c r="VTH562" s="17"/>
      <c r="VTI562" s="913"/>
      <c r="VTJ562" s="17"/>
      <c r="VTK562" s="17"/>
      <c r="VTL562" s="219"/>
      <c r="VTM562" s="310"/>
      <c r="VTN562" s="304"/>
      <c r="VTO562" s="408"/>
      <c r="VTP562" s="472"/>
      <c r="VTQ562" s="906"/>
      <c r="VTR562" s="31"/>
      <c r="VTS562" s="419"/>
      <c r="VTT562" s="419"/>
      <c r="VTU562" s="471"/>
      <c r="VTV562" s="17"/>
      <c r="VTW562" s="419"/>
      <c r="VTX562" s="419"/>
      <c r="VTY562" s="17"/>
      <c r="VTZ562" s="17"/>
      <c r="VUA562" s="913"/>
      <c r="VUB562" s="17"/>
      <c r="VUC562" s="17"/>
      <c r="VUD562" s="219"/>
      <c r="VUE562" s="310"/>
      <c r="VUF562" s="304"/>
      <c r="VUG562" s="408"/>
      <c r="VUH562" s="472"/>
      <c r="VUI562" s="906"/>
      <c r="VUJ562" s="31"/>
      <c r="VUK562" s="419"/>
      <c r="VUL562" s="419"/>
      <c r="VUM562" s="471"/>
      <c r="VUN562" s="17"/>
      <c r="VUO562" s="419"/>
      <c r="VUP562" s="419"/>
      <c r="VUQ562" s="17"/>
      <c r="VUR562" s="17"/>
      <c r="VUS562" s="913"/>
      <c r="VUT562" s="17"/>
      <c r="VUU562" s="17"/>
      <c r="VUV562" s="219"/>
      <c r="VUW562" s="310"/>
      <c r="VUX562" s="304"/>
      <c r="VUY562" s="408"/>
      <c r="VUZ562" s="472"/>
      <c r="VVA562" s="906"/>
      <c r="VVB562" s="31"/>
      <c r="VVC562" s="419"/>
      <c r="VVD562" s="419"/>
      <c r="VVE562" s="471"/>
      <c r="VVF562" s="17"/>
      <c r="VVG562" s="419"/>
      <c r="VVH562" s="419"/>
      <c r="VVI562" s="17"/>
      <c r="VVJ562" s="17"/>
      <c r="VVK562" s="913"/>
      <c r="VVL562" s="17"/>
      <c r="VVM562" s="17"/>
      <c r="VVN562" s="219"/>
      <c r="VVO562" s="310"/>
      <c r="VVP562" s="304"/>
      <c r="VVQ562" s="408"/>
      <c r="VVR562" s="472"/>
      <c r="VVS562" s="906"/>
      <c r="VVT562" s="31"/>
      <c r="VVU562" s="419"/>
      <c r="VVV562" s="419"/>
      <c r="VVW562" s="471"/>
      <c r="VVX562" s="17"/>
      <c r="VVY562" s="419"/>
      <c r="VVZ562" s="419"/>
      <c r="VWA562" s="17"/>
      <c r="VWB562" s="17"/>
      <c r="VWC562" s="913"/>
      <c r="VWD562" s="17"/>
      <c r="VWE562" s="17"/>
      <c r="VWF562" s="219"/>
      <c r="VWG562" s="310"/>
      <c r="VWH562" s="304"/>
      <c r="VWI562" s="408"/>
      <c r="VWJ562" s="472"/>
      <c r="VWK562" s="906"/>
      <c r="VWL562" s="31"/>
      <c r="VWM562" s="419"/>
      <c r="VWN562" s="419"/>
      <c r="VWO562" s="471"/>
      <c r="VWP562" s="17"/>
      <c r="VWQ562" s="419"/>
      <c r="VWR562" s="419"/>
      <c r="VWS562" s="17"/>
      <c r="VWT562" s="17"/>
      <c r="VWU562" s="913"/>
      <c r="VWV562" s="17"/>
      <c r="VWW562" s="17"/>
      <c r="VWX562" s="219"/>
      <c r="VWY562" s="310"/>
      <c r="VWZ562" s="304"/>
      <c r="VXA562" s="408"/>
      <c r="VXB562" s="472"/>
      <c r="VXC562" s="906"/>
      <c r="VXD562" s="31"/>
      <c r="VXE562" s="419"/>
      <c r="VXF562" s="419"/>
      <c r="VXG562" s="471"/>
      <c r="VXH562" s="17"/>
      <c r="VXI562" s="419"/>
      <c r="VXJ562" s="419"/>
      <c r="VXK562" s="17"/>
      <c r="VXL562" s="17"/>
      <c r="VXM562" s="913"/>
      <c r="VXN562" s="17"/>
      <c r="VXO562" s="17"/>
      <c r="VXP562" s="219"/>
      <c r="VXQ562" s="310"/>
      <c r="VXR562" s="304"/>
      <c r="VXS562" s="408"/>
      <c r="VXT562" s="472"/>
      <c r="VXU562" s="906"/>
      <c r="VXV562" s="31"/>
      <c r="VXW562" s="419"/>
      <c r="VXX562" s="419"/>
      <c r="VXY562" s="471"/>
      <c r="VXZ562" s="17"/>
      <c r="VYA562" s="419"/>
      <c r="VYB562" s="419"/>
      <c r="VYC562" s="17"/>
      <c r="VYD562" s="17"/>
      <c r="VYE562" s="913"/>
      <c r="VYF562" s="17"/>
      <c r="VYG562" s="17"/>
      <c r="VYH562" s="219"/>
      <c r="VYI562" s="310"/>
      <c r="VYJ562" s="304"/>
      <c r="VYK562" s="408"/>
      <c r="VYL562" s="472"/>
      <c r="VYM562" s="906"/>
      <c r="VYN562" s="31"/>
      <c r="VYO562" s="419"/>
      <c r="VYP562" s="419"/>
      <c r="VYQ562" s="471"/>
      <c r="VYR562" s="17"/>
      <c r="VYS562" s="419"/>
      <c r="VYT562" s="419"/>
      <c r="VYU562" s="17"/>
      <c r="VYV562" s="17"/>
      <c r="VYW562" s="913"/>
      <c r="VYX562" s="17"/>
      <c r="VYY562" s="17"/>
      <c r="VYZ562" s="219"/>
      <c r="VZA562" s="310"/>
      <c r="VZB562" s="304"/>
      <c r="VZC562" s="408"/>
      <c r="VZD562" s="472"/>
      <c r="VZE562" s="906"/>
      <c r="VZF562" s="31"/>
      <c r="VZG562" s="419"/>
      <c r="VZH562" s="419"/>
      <c r="VZI562" s="471"/>
      <c r="VZJ562" s="17"/>
      <c r="VZK562" s="419"/>
      <c r="VZL562" s="419"/>
      <c r="VZM562" s="17"/>
      <c r="VZN562" s="17"/>
      <c r="VZO562" s="913"/>
      <c r="VZP562" s="17"/>
      <c r="VZQ562" s="17"/>
      <c r="VZR562" s="219"/>
      <c r="VZS562" s="310"/>
      <c r="VZT562" s="304"/>
      <c r="VZU562" s="408"/>
      <c r="VZV562" s="472"/>
      <c r="VZW562" s="906"/>
      <c r="VZX562" s="31"/>
      <c r="VZY562" s="419"/>
      <c r="VZZ562" s="419"/>
      <c r="WAA562" s="471"/>
      <c r="WAB562" s="17"/>
      <c r="WAC562" s="419"/>
      <c r="WAD562" s="419"/>
      <c r="WAE562" s="17"/>
      <c r="WAF562" s="17"/>
      <c r="WAG562" s="913"/>
      <c r="WAH562" s="17"/>
      <c r="WAI562" s="17"/>
      <c r="WAJ562" s="219"/>
      <c r="WAK562" s="310"/>
      <c r="WAL562" s="304"/>
      <c r="WAM562" s="408"/>
      <c r="WAN562" s="472"/>
      <c r="WAO562" s="906"/>
      <c r="WAP562" s="31"/>
      <c r="WAQ562" s="419"/>
      <c r="WAR562" s="419"/>
      <c r="WAS562" s="471"/>
      <c r="WAT562" s="17"/>
      <c r="WAU562" s="419"/>
      <c r="WAV562" s="419"/>
      <c r="WAW562" s="17"/>
      <c r="WAX562" s="17"/>
      <c r="WAY562" s="913"/>
      <c r="WAZ562" s="17"/>
      <c r="WBA562" s="17"/>
      <c r="WBB562" s="219"/>
      <c r="WBC562" s="310"/>
      <c r="WBD562" s="304"/>
      <c r="WBE562" s="408"/>
      <c r="WBF562" s="472"/>
      <c r="WBG562" s="906"/>
      <c r="WBH562" s="31"/>
      <c r="WBI562" s="419"/>
      <c r="WBJ562" s="419"/>
      <c r="WBK562" s="471"/>
      <c r="WBL562" s="17"/>
      <c r="WBM562" s="419"/>
      <c r="WBN562" s="419"/>
      <c r="WBO562" s="17"/>
      <c r="WBP562" s="17"/>
      <c r="WBQ562" s="913"/>
      <c r="WBR562" s="17"/>
      <c r="WBS562" s="17"/>
      <c r="WBT562" s="219"/>
      <c r="WBU562" s="310"/>
      <c r="WBV562" s="304"/>
      <c r="WBW562" s="408"/>
      <c r="WBX562" s="472"/>
      <c r="WBY562" s="906"/>
      <c r="WBZ562" s="31"/>
      <c r="WCA562" s="419"/>
      <c r="WCB562" s="419"/>
      <c r="WCC562" s="471"/>
      <c r="WCD562" s="17"/>
      <c r="WCE562" s="419"/>
      <c r="WCF562" s="419"/>
      <c r="WCG562" s="17"/>
      <c r="WCH562" s="17"/>
      <c r="WCI562" s="913"/>
      <c r="WCJ562" s="17"/>
      <c r="WCK562" s="17"/>
      <c r="WCL562" s="219"/>
      <c r="WCM562" s="310"/>
      <c r="WCN562" s="304"/>
      <c r="WCO562" s="408"/>
      <c r="WCP562" s="472"/>
      <c r="WCQ562" s="906"/>
      <c r="WCR562" s="31"/>
      <c r="WCS562" s="419"/>
      <c r="WCT562" s="419"/>
      <c r="WCU562" s="471"/>
      <c r="WCV562" s="17"/>
      <c r="WCW562" s="419"/>
      <c r="WCX562" s="419"/>
      <c r="WCY562" s="17"/>
      <c r="WCZ562" s="17"/>
      <c r="WDA562" s="913"/>
      <c r="WDB562" s="17"/>
      <c r="WDC562" s="17"/>
      <c r="WDD562" s="219"/>
      <c r="WDE562" s="310"/>
      <c r="WDF562" s="304"/>
      <c r="WDG562" s="408"/>
      <c r="WDH562" s="472"/>
      <c r="WDI562" s="906"/>
      <c r="WDJ562" s="31"/>
      <c r="WDK562" s="419"/>
      <c r="WDL562" s="419"/>
      <c r="WDM562" s="471"/>
      <c r="WDN562" s="17"/>
      <c r="WDO562" s="419"/>
      <c r="WDP562" s="419"/>
      <c r="WDQ562" s="17"/>
      <c r="WDR562" s="17"/>
      <c r="WDS562" s="913"/>
      <c r="WDT562" s="17"/>
      <c r="WDU562" s="17"/>
      <c r="WDV562" s="219"/>
      <c r="WDW562" s="310"/>
      <c r="WDX562" s="304"/>
      <c r="WDY562" s="408"/>
      <c r="WDZ562" s="472"/>
      <c r="WEA562" s="906"/>
      <c r="WEB562" s="31"/>
      <c r="WEC562" s="419"/>
      <c r="WED562" s="419"/>
      <c r="WEE562" s="471"/>
      <c r="WEF562" s="17"/>
      <c r="WEG562" s="419"/>
      <c r="WEH562" s="419"/>
      <c r="WEI562" s="17"/>
      <c r="WEJ562" s="17"/>
      <c r="WEK562" s="913"/>
      <c r="WEL562" s="17"/>
      <c r="WEM562" s="17"/>
      <c r="WEN562" s="219"/>
      <c r="WEO562" s="310"/>
      <c r="WEP562" s="304"/>
      <c r="WEQ562" s="408"/>
      <c r="WER562" s="472"/>
      <c r="WES562" s="906"/>
      <c r="WET562" s="31"/>
      <c r="WEU562" s="419"/>
      <c r="WEV562" s="419"/>
      <c r="WEW562" s="471"/>
      <c r="WEX562" s="17"/>
      <c r="WEY562" s="419"/>
      <c r="WEZ562" s="419"/>
      <c r="WFA562" s="17"/>
      <c r="WFB562" s="17"/>
      <c r="WFC562" s="913"/>
      <c r="WFD562" s="17"/>
      <c r="WFE562" s="17"/>
      <c r="WFF562" s="219"/>
      <c r="WFG562" s="310"/>
      <c r="WFH562" s="304"/>
      <c r="WFI562" s="408"/>
      <c r="WFJ562" s="472"/>
      <c r="WFK562" s="906"/>
      <c r="WFL562" s="31"/>
      <c r="WFM562" s="419"/>
      <c r="WFN562" s="419"/>
      <c r="WFO562" s="471"/>
      <c r="WFP562" s="17"/>
      <c r="WFQ562" s="419"/>
      <c r="WFR562" s="419"/>
      <c r="WFS562" s="17"/>
      <c r="WFT562" s="17"/>
      <c r="WFU562" s="913"/>
      <c r="WFV562" s="17"/>
      <c r="WFW562" s="17"/>
      <c r="WFX562" s="219"/>
      <c r="WFY562" s="310"/>
      <c r="WFZ562" s="304"/>
      <c r="WGA562" s="408"/>
      <c r="WGB562" s="472"/>
      <c r="WGC562" s="906"/>
      <c r="WGD562" s="31"/>
      <c r="WGE562" s="419"/>
      <c r="WGF562" s="419"/>
      <c r="WGG562" s="471"/>
      <c r="WGH562" s="17"/>
      <c r="WGI562" s="419"/>
      <c r="WGJ562" s="419"/>
      <c r="WGK562" s="17"/>
      <c r="WGL562" s="17"/>
      <c r="WGM562" s="913"/>
      <c r="WGN562" s="17"/>
      <c r="WGO562" s="17"/>
      <c r="WGP562" s="219"/>
      <c r="WGQ562" s="310"/>
      <c r="WGR562" s="304"/>
      <c r="WGS562" s="408"/>
      <c r="WGT562" s="472"/>
      <c r="WGU562" s="906"/>
      <c r="WGV562" s="31"/>
      <c r="WGW562" s="419"/>
      <c r="WGX562" s="419"/>
      <c r="WGY562" s="471"/>
      <c r="WGZ562" s="17"/>
      <c r="WHA562" s="419"/>
      <c r="WHB562" s="419"/>
      <c r="WHC562" s="17"/>
      <c r="WHD562" s="17"/>
      <c r="WHE562" s="913"/>
      <c r="WHF562" s="17"/>
      <c r="WHG562" s="17"/>
      <c r="WHH562" s="219"/>
      <c r="WHI562" s="310"/>
      <c r="WHJ562" s="304"/>
      <c r="WHK562" s="408"/>
      <c r="WHL562" s="472"/>
      <c r="WHM562" s="906"/>
      <c r="WHN562" s="31"/>
      <c r="WHO562" s="419"/>
      <c r="WHP562" s="419"/>
      <c r="WHQ562" s="471"/>
      <c r="WHR562" s="17"/>
      <c r="WHS562" s="419"/>
      <c r="WHT562" s="419"/>
      <c r="WHU562" s="17"/>
      <c r="WHV562" s="17"/>
      <c r="WHW562" s="913"/>
      <c r="WHX562" s="17"/>
      <c r="WHY562" s="17"/>
      <c r="WHZ562" s="219"/>
      <c r="WIA562" s="310"/>
      <c r="WIB562" s="304"/>
      <c r="WIC562" s="408"/>
      <c r="WID562" s="472"/>
      <c r="WIE562" s="906"/>
      <c r="WIF562" s="31"/>
      <c r="WIG562" s="419"/>
      <c r="WIH562" s="419"/>
      <c r="WII562" s="471"/>
      <c r="WIJ562" s="17"/>
      <c r="WIK562" s="419"/>
      <c r="WIL562" s="419"/>
      <c r="WIM562" s="17"/>
      <c r="WIN562" s="17"/>
      <c r="WIO562" s="913"/>
      <c r="WIP562" s="17"/>
      <c r="WIQ562" s="17"/>
      <c r="WIR562" s="219"/>
      <c r="WIS562" s="310"/>
      <c r="WIT562" s="304"/>
      <c r="WIU562" s="408"/>
      <c r="WIV562" s="472"/>
      <c r="WIW562" s="906"/>
      <c r="WIX562" s="31"/>
      <c r="WIY562" s="419"/>
      <c r="WIZ562" s="419"/>
      <c r="WJA562" s="471"/>
      <c r="WJB562" s="17"/>
      <c r="WJC562" s="419"/>
      <c r="WJD562" s="419"/>
      <c r="WJE562" s="17"/>
      <c r="WJF562" s="17"/>
      <c r="WJG562" s="913"/>
      <c r="WJH562" s="17"/>
      <c r="WJI562" s="17"/>
      <c r="WJJ562" s="219"/>
      <c r="WJK562" s="310"/>
      <c r="WJL562" s="304"/>
      <c r="WJM562" s="408"/>
      <c r="WJN562" s="472"/>
      <c r="WJO562" s="906"/>
      <c r="WJP562" s="31"/>
      <c r="WJQ562" s="419"/>
      <c r="WJR562" s="419"/>
      <c r="WJS562" s="471"/>
      <c r="WJT562" s="17"/>
      <c r="WJU562" s="419"/>
      <c r="WJV562" s="419"/>
      <c r="WJW562" s="17"/>
      <c r="WJX562" s="17"/>
      <c r="WJY562" s="913"/>
      <c r="WJZ562" s="17"/>
      <c r="WKA562" s="17"/>
      <c r="WKB562" s="219"/>
      <c r="WKC562" s="310"/>
      <c r="WKD562" s="304"/>
      <c r="WKE562" s="408"/>
      <c r="WKF562" s="472"/>
      <c r="WKG562" s="906"/>
      <c r="WKH562" s="31"/>
      <c r="WKI562" s="419"/>
      <c r="WKJ562" s="419"/>
      <c r="WKK562" s="471"/>
      <c r="WKL562" s="17"/>
      <c r="WKM562" s="419"/>
      <c r="WKN562" s="419"/>
      <c r="WKO562" s="17"/>
      <c r="WKP562" s="17"/>
      <c r="WKQ562" s="913"/>
      <c r="WKR562" s="17"/>
      <c r="WKS562" s="17"/>
      <c r="WKT562" s="219"/>
      <c r="WKU562" s="310"/>
      <c r="WKV562" s="304"/>
      <c r="WKW562" s="408"/>
      <c r="WKX562" s="472"/>
      <c r="WKY562" s="906"/>
      <c r="WKZ562" s="31"/>
      <c r="WLA562" s="419"/>
      <c r="WLB562" s="419"/>
      <c r="WLC562" s="471"/>
      <c r="WLD562" s="17"/>
      <c r="WLE562" s="419"/>
      <c r="WLF562" s="419"/>
      <c r="WLG562" s="17"/>
      <c r="WLH562" s="17"/>
      <c r="WLI562" s="913"/>
      <c r="WLJ562" s="17"/>
      <c r="WLK562" s="17"/>
      <c r="WLL562" s="219"/>
      <c r="WLM562" s="310"/>
      <c r="WLN562" s="304"/>
      <c r="WLO562" s="408"/>
      <c r="WLP562" s="472"/>
      <c r="WLQ562" s="906"/>
      <c r="WLR562" s="31"/>
      <c r="WLS562" s="419"/>
      <c r="WLT562" s="419"/>
      <c r="WLU562" s="471"/>
      <c r="WLV562" s="17"/>
      <c r="WLW562" s="419"/>
      <c r="WLX562" s="419"/>
      <c r="WLY562" s="17"/>
      <c r="WLZ562" s="17"/>
      <c r="WMA562" s="913"/>
      <c r="WMB562" s="17"/>
      <c r="WMC562" s="17"/>
      <c r="WMD562" s="219"/>
      <c r="WME562" s="310"/>
      <c r="WMF562" s="304"/>
      <c r="WMG562" s="408"/>
      <c r="WMH562" s="472"/>
      <c r="WMI562" s="906"/>
      <c r="WMJ562" s="31"/>
      <c r="WMK562" s="419"/>
      <c r="WML562" s="419"/>
      <c r="WMM562" s="471"/>
      <c r="WMN562" s="17"/>
      <c r="WMO562" s="419"/>
      <c r="WMP562" s="419"/>
      <c r="WMQ562" s="17"/>
      <c r="WMR562" s="17"/>
      <c r="WMS562" s="913"/>
      <c r="WMT562" s="17"/>
      <c r="WMU562" s="17"/>
      <c r="WMV562" s="219"/>
      <c r="WMW562" s="310"/>
      <c r="WMX562" s="304"/>
      <c r="WMY562" s="408"/>
      <c r="WMZ562" s="472"/>
      <c r="WNA562" s="906"/>
      <c r="WNB562" s="31"/>
      <c r="WNC562" s="419"/>
      <c r="WND562" s="419"/>
      <c r="WNE562" s="471"/>
      <c r="WNF562" s="17"/>
      <c r="WNG562" s="419"/>
      <c r="WNH562" s="419"/>
      <c r="WNI562" s="17"/>
      <c r="WNJ562" s="17"/>
      <c r="WNK562" s="913"/>
      <c r="WNL562" s="17"/>
      <c r="WNM562" s="17"/>
      <c r="WNN562" s="219"/>
      <c r="WNO562" s="310"/>
      <c r="WNP562" s="304"/>
      <c r="WNQ562" s="408"/>
      <c r="WNR562" s="472"/>
      <c r="WNS562" s="906"/>
      <c r="WNT562" s="31"/>
      <c r="WNU562" s="419"/>
      <c r="WNV562" s="419"/>
      <c r="WNW562" s="471"/>
      <c r="WNX562" s="17"/>
      <c r="WNY562" s="419"/>
      <c r="WNZ562" s="419"/>
      <c r="WOA562" s="17"/>
      <c r="WOB562" s="17"/>
      <c r="WOC562" s="913"/>
      <c r="WOD562" s="17"/>
      <c r="WOE562" s="17"/>
      <c r="WOF562" s="219"/>
      <c r="WOG562" s="310"/>
      <c r="WOH562" s="304"/>
      <c r="WOI562" s="408"/>
      <c r="WOJ562" s="472"/>
      <c r="WOK562" s="906"/>
      <c r="WOL562" s="31"/>
      <c r="WOM562" s="419"/>
      <c r="WON562" s="419"/>
      <c r="WOO562" s="471"/>
      <c r="WOP562" s="17"/>
      <c r="WOQ562" s="419"/>
      <c r="WOR562" s="419"/>
      <c r="WOS562" s="17"/>
      <c r="WOT562" s="17"/>
      <c r="WOU562" s="913"/>
      <c r="WOV562" s="17"/>
      <c r="WOW562" s="17"/>
      <c r="WOX562" s="219"/>
      <c r="WOY562" s="310"/>
      <c r="WOZ562" s="304"/>
      <c r="WPA562" s="408"/>
      <c r="WPB562" s="472"/>
      <c r="WPC562" s="906"/>
      <c r="WPD562" s="31"/>
      <c r="WPE562" s="419"/>
      <c r="WPF562" s="419"/>
      <c r="WPG562" s="471"/>
      <c r="WPH562" s="17"/>
      <c r="WPI562" s="419"/>
      <c r="WPJ562" s="419"/>
      <c r="WPK562" s="17"/>
      <c r="WPL562" s="17"/>
      <c r="WPM562" s="913"/>
      <c r="WPN562" s="17"/>
      <c r="WPO562" s="17"/>
      <c r="WPP562" s="219"/>
      <c r="WPQ562" s="310"/>
      <c r="WPR562" s="304"/>
      <c r="WPS562" s="408"/>
      <c r="WPT562" s="472"/>
      <c r="WPU562" s="906"/>
      <c r="WPV562" s="31"/>
      <c r="WPW562" s="419"/>
      <c r="WPX562" s="419"/>
      <c r="WPY562" s="471"/>
      <c r="WPZ562" s="17"/>
      <c r="WQA562" s="419"/>
      <c r="WQB562" s="419"/>
      <c r="WQC562" s="17"/>
      <c r="WQD562" s="17"/>
      <c r="WQE562" s="913"/>
      <c r="WQF562" s="17"/>
      <c r="WQG562" s="17"/>
      <c r="WQH562" s="219"/>
      <c r="WQI562" s="310"/>
      <c r="WQJ562" s="304"/>
      <c r="WQK562" s="408"/>
      <c r="WQL562" s="472"/>
      <c r="WQM562" s="906"/>
      <c r="WQN562" s="31"/>
      <c r="WQO562" s="419"/>
      <c r="WQP562" s="419"/>
      <c r="WQQ562" s="471"/>
      <c r="WQR562" s="17"/>
      <c r="WQS562" s="419"/>
      <c r="WQT562" s="419"/>
      <c r="WQU562" s="17"/>
      <c r="WQV562" s="17"/>
      <c r="WQW562" s="913"/>
      <c r="WQX562" s="17"/>
      <c r="WQY562" s="17"/>
      <c r="WQZ562" s="219"/>
      <c r="WRA562" s="310"/>
      <c r="WRB562" s="304"/>
      <c r="WRC562" s="408"/>
      <c r="WRD562" s="472"/>
      <c r="WRE562" s="906"/>
      <c r="WRF562" s="31"/>
      <c r="WRG562" s="419"/>
      <c r="WRH562" s="419"/>
      <c r="WRI562" s="471"/>
      <c r="WRJ562" s="17"/>
      <c r="WRK562" s="419"/>
      <c r="WRL562" s="419"/>
      <c r="WRM562" s="17"/>
      <c r="WRN562" s="17"/>
      <c r="WRO562" s="913"/>
      <c r="WRP562" s="17"/>
      <c r="WRQ562" s="17"/>
      <c r="WRR562" s="219"/>
      <c r="WRS562" s="310"/>
      <c r="WRT562" s="304"/>
      <c r="WRU562" s="408"/>
      <c r="WRV562" s="472"/>
      <c r="WRW562" s="906"/>
      <c r="WRX562" s="31"/>
      <c r="WRY562" s="419"/>
      <c r="WRZ562" s="419"/>
      <c r="WSA562" s="471"/>
      <c r="WSB562" s="17"/>
      <c r="WSC562" s="419"/>
      <c r="WSD562" s="419"/>
      <c r="WSE562" s="17"/>
      <c r="WSF562" s="17"/>
      <c r="WSG562" s="913"/>
      <c r="WSH562" s="17"/>
      <c r="WSI562" s="17"/>
      <c r="WSJ562" s="219"/>
      <c r="WSK562" s="310"/>
      <c r="WSL562" s="304"/>
      <c r="WSM562" s="408"/>
      <c r="WSN562" s="472"/>
      <c r="WSO562" s="906"/>
      <c r="WSP562" s="31"/>
      <c r="WSQ562" s="419"/>
      <c r="WSR562" s="419"/>
      <c r="WSS562" s="471"/>
      <c r="WST562" s="17"/>
      <c r="WSU562" s="419"/>
      <c r="WSV562" s="419"/>
      <c r="WSW562" s="17"/>
      <c r="WSX562" s="17"/>
      <c r="WSY562" s="913"/>
      <c r="WSZ562" s="17"/>
      <c r="WTA562" s="17"/>
      <c r="WTB562" s="219"/>
      <c r="WTC562" s="310"/>
      <c r="WTD562" s="304"/>
      <c r="WTE562" s="408"/>
      <c r="WTF562" s="472"/>
      <c r="WTG562" s="906"/>
      <c r="WTH562" s="31"/>
      <c r="WTI562" s="419"/>
      <c r="WTJ562" s="419"/>
      <c r="WTK562" s="471"/>
      <c r="WTL562" s="17"/>
      <c r="WTM562" s="419"/>
      <c r="WTN562" s="419"/>
      <c r="WTO562" s="17"/>
      <c r="WTP562" s="17"/>
      <c r="WTQ562" s="913"/>
      <c r="WTR562" s="17"/>
      <c r="WTS562" s="17"/>
      <c r="WTT562" s="219"/>
      <c r="WTU562" s="310"/>
      <c r="WTV562" s="304"/>
      <c r="WTW562" s="408"/>
      <c r="WTX562" s="472"/>
      <c r="WTY562" s="906"/>
      <c r="WTZ562" s="31"/>
      <c r="WUA562" s="419"/>
      <c r="WUB562" s="419"/>
      <c r="WUC562" s="471"/>
      <c r="WUD562" s="17"/>
      <c r="WUE562" s="419"/>
      <c r="WUF562" s="419"/>
      <c r="WUG562" s="17"/>
      <c r="WUH562" s="17"/>
      <c r="WUI562" s="913"/>
      <c r="WUJ562" s="17"/>
      <c r="WUK562" s="17"/>
      <c r="WUL562" s="219"/>
      <c r="WUM562" s="310"/>
      <c r="WUN562" s="304"/>
      <c r="WUO562" s="408"/>
      <c r="WUP562" s="472"/>
      <c r="WUQ562" s="906"/>
      <c r="WUR562" s="31"/>
      <c r="WUS562" s="419"/>
      <c r="WUT562" s="419"/>
      <c r="WUU562" s="471"/>
      <c r="WUV562" s="17"/>
      <c r="WUW562" s="419"/>
      <c r="WUX562" s="419"/>
      <c r="WUY562" s="17"/>
      <c r="WUZ562" s="17"/>
      <c r="WVA562" s="913"/>
      <c r="WVB562" s="17"/>
      <c r="WVC562" s="17"/>
      <c r="WVD562" s="219"/>
      <c r="WVE562" s="310"/>
      <c r="WVF562" s="304"/>
      <c r="WVG562" s="408"/>
      <c r="WVH562" s="472"/>
      <c r="WVI562" s="906"/>
      <c r="WVJ562" s="31"/>
      <c r="WVK562" s="419"/>
      <c r="WVL562" s="419"/>
      <c r="WVM562" s="471"/>
      <c r="WVN562" s="17"/>
      <c r="WVO562" s="419"/>
      <c r="WVP562" s="419"/>
      <c r="WVQ562" s="17"/>
      <c r="WVR562" s="17"/>
      <c r="WVS562" s="913"/>
      <c r="WVT562" s="17"/>
      <c r="WVU562" s="17"/>
      <c r="WVV562" s="219"/>
      <c r="WVW562" s="310"/>
      <c r="WVX562" s="304"/>
      <c r="WVY562" s="408"/>
      <c r="WVZ562" s="472"/>
      <c r="WWA562" s="906"/>
      <c r="WWB562" s="31"/>
      <c r="WWC562" s="419"/>
      <c r="WWD562" s="419"/>
      <c r="WWE562" s="471"/>
      <c r="WWF562" s="17"/>
      <c r="WWG562" s="419"/>
      <c r="WWH562" s="419"/>
      <c r="WWI562" s="17"/>
      <c r="WWJ562" s="17"/>
      <c r="WWK562" s="913"/>
      <c r="WWL562" s="17"/>
      <c r="WWM562" s="17"/>
      <c r="WWN562" s="219"/>
      <c r="WWO562" s="310"/>
      <c r="WWP562" s="304"/>
      <c r="WWQ562" s="408"/>
      <c r="WWR562" s="472"/>
      <c r="WWS562" s="906"/>
      <c r="WWT562" s="31"/>
      <c r="WWU562" s="419"/>
      <c r="WWV562" s="419"/>
      <c r="WWW562" s="471"/>
      <c r="WWX562" s="17"/>
      <c r="WWY562" s="419"/>
      <c r="WWZ562" s="419"/>
      <c r="WXA562" s="17"/>
      <c r="WXB562" s="17"/>
      <c r="WXC562" s="913"/>
      <c r="WXD562" s="17"/>
      <c r="WXE562" s="17"/>
      <c r="WXF562" s="219"/>
      <c r="WXG562" s="310"/>
      <c r="WXH562" s="304"/>
      <c r="WXI562" s="408"/>
      <c r="WXJ562" s="472"/>
      <c r="WXK562" s="906"/>
      <c r="WXL562" s="31"/>
      <c r="WXM562" s="419"/>
      <c r="WXN562" s="419"/>
      <c r="WXO562" s="471"/>
      <c r="WXP562" s="17"/>
      <c r="WXQ562" s="419"/>
      <c r="WXR562" s="419"/>
      <c r="WXS562" s="17"/>
      <c r="WXT562" s="17"/>
      <c r="WXU562" s="913"/>
      <c r="WXV562" s="17"/>
      <c r="WXW562" s="17"/>
      <c r="WXX562" s="219"/>
      <c r="WXY562" s="310"/>
      <c r="WXZ562" s="304"/>
      <c r="WYA562" s="408"/>
      <c r="WYB562" s="472"/>
      <c r="WYC562" s="906"/>
      <c r="WYD562" s="31"/>
      <c r="WYE562" s="419"/>
      <c r="WYF562" s="419"/>
      <c r="WYG562" s="471"/>
      <c r="WYH562" s="17"/>
      <c r="WYI562" s="419"/>
      <c r="WYJ562" s="419"/>
      <c r="WYK562" s="17"/>
      <c r="WYL562" s="17"/>
      <c r="WYM562" s="913"/>
      <c r="WYN562" s="17"/>
      <c r="WYO562" s="17"/>
      <c r="WYP562" s="219"/>
      <c r="WYQ562" s="310"/>
      <c r="WYR562" s="304"/>
      <c r="WYS562" s="408"/>
      <c r="WYT562" s="472"/>
      <c r="WYU562" s="906"/>
      <c r="WYV562" s="31"/>
      <c r="WYW562" s="419"/>
      <c r="WYX562" s="419"/>
      <c r="WYY562" s="471"/>
      <c r="WYZ562" s="17"/>
      <c r="WZA562" s="419"/>
      <c r="WZB562" s="419"/>
      <c r="WZC562" s="17"/>
      <c r="WZD562" s="17"/>
      <c r="WZE562" s="913"/>
      <c r="WZF562" s="17"/>
      <c r="WZG562" s="17"/>
      <c r="WZH562" s="219"/>
      <c r="WZI562" s="310"/>
      <c r="WZJ562" s="304"/>
      <c r="WZK562" s="408"/>
      <c r="WZL562" s="472"/>
      <c r="WZM562" s="906"/>
      <c r="WZN562" s="31"/>
      <c r="WZO562" s="419"/>
      <c r="WZP562" s="419"/>
      <c r="WZQ562" s="471"/>
      <c r="WZR562" s="17"/>
      <c r="WZS562" s="419"/>
      <c r="WZT562" s="419"/>
      <c r="WZU562" s="17"/>
      <c r="WZV562" s="17"/>
      <c r="WZW562" s="913"/>
      <c r="WZX562" s="17"/>
      <c r="WZY562" s="17"/>
      <c r="WZZ562" s="219"/>
      <c r="XAA562" s="310"/>
      <c r="XAB562" s="304"/>
      <c r="XAC562" s="408"/>
      <c r="XAD562" s="472"/>
      <c r="XAE562" s="906"/>
      <c r="XAF562" s="31"/>
      <c r="XAG562" s="419"/>
      <c r="XAH562" s="419"/>
      <c r="XAI562" s="471"/>
      <c r="XAJ562" s="17"/>
      <c r="XAK562" s="419"/>
      <c r="XAL562" s="419"/>
      <c r="XAM562" s="17"/>
      <c r="XAN562" s="17"/>
      <c r="XAO562" s="913"/>
      <c r="XAP562" s="17"/>
      <c r="XAQ562" s="17"/>
      <c r="XAR562" s="219"/>
      <c r="XAS562" s="310"/>
      <c r="XAT562" s="304"/>
      <c r="XAU562" s="408"/>
      <c r="XAV562" s="472"/>
      <c r="XAW562" s="906"/>
      <c r="XAX562" s="31"/>
      <c r="XAY562" s="419"/>
      <c r="XAZ562" s="419"/>
      <c r="XBA562" s="471"/>
      <c r="XBB562" s="17"/>
      <c r="XBC562" s="419"/>
      <c r="XBD562" s="419"/>
      <c r="XBE562" s="17"/>
      <c r="XBF562" s="17"/>
      <c r="XBG562" s="913"/>
      <c r="XBH562" s="17"/>
      <c r="XBI562" s="17"/>
      <c r="XBJ562" s="219"/>
      <c r="XBK562" s="310"/>
      <c r="XBL562" s="304"/>
      <c r="XBM562" s="408"/>
      <c r="XBN562" s="472"/>
      <c r="XBO562" s="906"/>
      <c r="XBP562" s="31"/>
      <c r="XBQ562" s="419"/>
      <c r="XBR562" s="419"/>
      <c r="XBS562" s="471"/>
      <c r="XBT562" s="17"/>
      <c r="XBU562" s="419"/>
      <c r="XBV562" s="419"/>
      <c r="XBW562" s="17"/>
      <c r="XBX562" s="17"/>
      <c r="XBY562" s="913"/>
      <c r="XBZ562" s="17"/>
      <c r="XCA562" s="17"/>
      <c r="XCB562" s="219"/>
      <c r="XCC562" s="310"/>
      <c r="XCD562" s="304"/>
      <c r="XCE562" s="408"/>
      <c r="XCF562" s="472"/>
      <c r="XCG562" s="906"/>
      <c r="XCH562" s="31"/>
      <c r="XCI562" s="419"/>
      <c r="XCJ562" s="419"/>
      <c r="XCK562" s="471"/>
      <c r="XCL562" s="17"/>
      <c r="XCM562" s="419"/>
      <c r="XCN562" s="419"/>
      <c r="XCO562" s="17"/>
      <c r="XCP562" s="17"/>
      <c r="XCQ562" s="913"/>
      <c r="XCR562" s="17"/>
      <c r="XCS562" s="17"/>
      <c r="XCT562" s="219"/>
      <c r="XCU562" s="310"/>
      <c r="XCV562" s="304"/>
      <c r="XCW562" s="408"/>
      <c r="XCX562" s="472"/>
      <c r="XCY562" s="906"/>
      <c r="XCZ562" s="31"/>
      <c r="XDA562" s="419"/>
      <c r="XDB562" s="419"/>
      <c r="XDC562" s="471"/>
      <c r="XDD562" s="17"/>
      <c r="XDE562" s="419"/>
      <c r="XDF562" s="419"/>
      <c r="XDG562" s="17"/>
      <c r="XDH562" s="17"/>
      <c r="XDI562" s="913"/>
      <c r="XDJ562" s="17"/>
      <c r="XDK562" s="17"/>
      <c r="XDL562" s="219"/>
      <c r="XDM562" s="310"/>
      <c r="XDN562" s="304"/>
      <c r="XDO562" s="408"/>
      <c r="XDP562" s="472"/>
      <c r="XDQ562" s="906"/>
      <c r="XDR562" s="31"/>
      <c r="XDS562" s="419"/>
      <c r="XDT562" s="419"/>
      <c r="XDU562" s="471"/>
      <c r="XDV562" s="17"/>
      <c r="XDW562" s="419"/>
      <c r="XDX562" s="419"/>
      <c r="XDY562" s="17"/>
      <c r="XDZ562" s="17"/>
      <c r="XEA562" s="913"/>
      <c r="XEB562" s="17"/>
      <c r="XEC562" s="17"/>
      <c r="XED562" s="219"/>
      <c r="XEE562" s="310"/>
      <c r="XEF562" s="304"/>
      <c r="XEG562" s="408"/>
      <c r="XEH562" s="472"/>
      <c r="XEI562" s="906"/>
      <c r="XEJ562" s="31"/>
      <c r="XEK562" s="419"/>
      <c r="XEL562" s="419"/>
      <c r="XEM562" s="471"/>
      <c r="XEN562" s="17"/>
      <c r="XEO562" s="419"/>
      <c r="XEP562" s="419"/>
      <c r="XEQ562" s="17"/>
      <c r="XER562" s="17"/>
      <c r="XES562" s="913"/>
      <c r="XET562" s="17"/>
      <c r="XEU562" s="17"/>
      <c r="XEV562" s="219"/>
      <c r="XEW562" s="310"/>
      <c r="XEX562" s="304"/>
      <c r="XEY562" s="408"/>
      <c r="XEZ562" s="472"/>
      <c r="XFA562" s="906"/>
      <c r="XFB562" s="31"/>
      <c r="XFC562" s="419"/>
      <c r="XFD562" s="419"/>
    </row>
    <row r="563" spans="1:16384" s="246" customFormat="1" ht="15" x14ac:dyDescent="0.25">
      <c r="A563" s="906" t="s">
        <v>2735</v>
      </c>
      <c r="B563" s="31" t="s">
        <v>1324</v>
      </c>
      <c r="C563" s="419" t="s">
        <v>599</v>
      </c>
      <c r="D563" s="419">
        <v>7</v>
      </c>
      <c r="E563" s="471" t="s">
        <v>1864</v>
      </c>
      <c r="F563" s="17"/>
      <c r="G563" s="419">
        <v>11451800</v>
      </c>
      <c r="H563" s="419">
        <v>201803071130</v>
      </c>
      <c r="I563" s="17"/>
      <c r="J563" s="17"/>
      <c r="K563" s="17" t="s">
        <v>1691</v>
      </c>
      <c r="L563" s="17" t="s">
        <v>1692</v>
      </c>
      <c r="M563" s="17"/>
      <c r="N563" s="219"/>
      <c r="O563" s="310"/>
      <c r="P563" s="304">
        <v>43166</v>
      </c>
      <c r="Q563" s="408">
        <v>0.47916666666666669</v>
      </c>
      <c r="R563" s="472" t="s">
        <v>2730</v>
      </c>
      <c r="S563" s="472" t="s">
        <v>2730</v>
      </c>
      <c r="T563" s="246">
        <v>129.5</v>
      </c>
      <c r="U563" s="246">
        <v>135.69999999999999</v>
      </c>
      <c r="V563" s="246">
        <f t="shared" ref="V563:V565" si="381">U563-T563</f>
        <v>6.1999999999999886</v>
      </c>
      <c r="W563" s="246">
        <v>726</v>
      </c>
      <c r="X563" s="617">
        <v>8.5399449035812527</v>
      </c>
      <c r="Y563" s="643"/>
      <c r="Z563" s="472" t="s">
        <v>2730</v>
      </c>
      <c r="AA563" s="617">
        <v>128.5</v>
      </c>
      <c r="AB563" s="617">
        <v>134.69999999999999</v>
      </c>
      <c r="AC563" s="617">
        <v>6.1999999999999886</v>
      </c>
      <c r="AD563" s="617">
        <v>732</v>
      </c>
      <c r="AE563" s="617">
        <v>8.4699453551912409</v>
      </c>
      <c r="AF563" s="643"/>
      <c r="AG563" s="472" t="s">
        <v>2730</v>
      </c>
      <c r="AH563" s="617">
        <v>127.2</v>
      </c>
      <c r="AI563" s="617">
        <v>133.30000000000001</v>
      </c>
      <c r="AJ563" s="617">
        <v>6.1000000000000085</v>
      </c>
      <c r="AK563" s="617">
        <v>736</v>
      </c>
      <c r="AL563" s="617">
        <v>8.2880434782608816</v>
      </c>
      <c r="AM563" s="643"/>
      <c r="AN563" s="617">
        <v>8.4326445790111251</v>
      </c>
      <c r="AO563" s="617">
        <v>0.13002727770486447</v>
      </c>
      <c r="AP563" s="617">
        <v>1.5419513592272429</v>
      </c>
      <c r="AQ563" s="1036">
        <v>3</v>
      </c>
      <c r="AR563" s="643"/>
      <c r="AS563" s="17"/>
      <c r="AT563" s="86" t="s">
        <v>191</v>
      </c>
      <c r="AU563" s="86" t="s">
        <v>191</v>
      </c>
      <c r="AV563" s="86" t="s">
        <v>191</v>
      </c>
      <c r="AW563" s="17"/>
      <c r="AX563" s="219"/>
      <c r="AY563" s="86" t="s">
        <v>191</v>
      </c>
      <c r="AZ563" s="86" t="s">
        <v>191</v>
      </c>
      <c r="BA563" s="86" t="s">
        <v>191</v>
      </c>
      <c r="BB563" s="472"/>
      <c r="BC563" s="906"/>
      <c r="BD563" s="31"/>
      <c r="BE563" s="247" t="s">
        <v>2730</v>
      </c>
      <c r="BF563" s="198">
        <v>2.9472395571226779</v>
      </c>
      <c r="BG563" s="471"/>
      <c r="BH563" s="17"/>
      <c r="BI563" s="419"/>
      <c r="BJ563" s="419"/>
      <c r="BK563" s="17"/>
      <c r="BL563" s="17"/>
      <c r="BM563" s="913"/>
      <c r="BN563" s="17"/>
      <c r="BO563" s="17"/>
      <c r="BP563" s="219"/>
      <c r="BQ563" s="310"/>
      <c r="BR563" s="304"/>
      <c r="BS563" s="408"/>
      <c r="BT563" s="472"/>
      <c r="BU563" s="906"/>
      <c r="BV563" s="31"/>
      <c r="BW563" s="419"/>
      <c r="BX563" s="419"/>
      <c r="BY563" s="471"/>
      <c r="BZ563" s="17"/>
      <c r="CA563" s="419"/>
      <c r="CB563" s="419"/>
      <c r="CC563" s="17"/>
      <c r="CD563" s="17"/>
      <c r="CE563" s="913"/>
      <c r="CF563" s="17"/>
      <c r="CG563" s="17"/>
      <c r="CH563" s="219"/>
      <c r="CI563" s="310"/>
      <c r="CJ563" s="304"/>
      <c r="CK563" s="408"/>
      <c r="CL563" s="472"/>
      <c r="CM563" s="906"/>
      <c r="CN563" s="31"/>
      <c r="CO563" s="419"/>
      <c r="CP563" s="419"/>
      <c r="CQ563" s="471"/>
      <c r="CR563" s="17"/>
      <c r="CS563" s="419"/>
      <c r="CT563" s="419"/>
      <c r="CU563" s="17"/>
      <c r="CV563" s="17"/>
      <c r="CW563" s="913"/>
      <c r="CX563" s="17"/>
      <c r="CY563" s="17"/>
      <c r="CZ563" s="219"/>
      <c r="DA563" s="310"/>
      <c r="DB563" s="304"/>
      <c r="DC563" s="408"/>
      <c r="DD563" s="472"/>
      <c r="DE563" s="906"/>
      <c r="DF563" s="31"/>
      <c r="DG563" s="419"/>
      <c r="DH563" s="419"/>
      <c r="DI563" s="471"/>
      <c r="DJ563" s="17"/>
      <c r="DK563" s="419"/>
      <c r="DL563" s="419"/>
      <c r="DM563" s="17"/>
      <c r="DN563" s="17"/>
      <c r="DO563" s="913"/>
      <c r="DP563" s="17"/>
      <c r="DQ563" s="17"/>
      <c r="DR563" s="219"/>
      <c r="DS563" s="310"/>
      <c r="DT563" s="304"/>
      <c r="DU563" s="408"/>
      <c r="DV563" s="472"/>
      <c r="DW563" s="906"/>
      <c r="DX563" s="31"/>
      <c r="DY563" s="419"/>
      <c r="DZ563" s="419"/>
      <c r="EA563" s="471"/>
      <c r="EB563" s="17"/>
      <c r="EC563" s="419"/>
      <c r="ED563" s="419"/>
      <c r="EE563" s="17"/>
      <c r="EF563" s="17"/>
      <c r="EG563" s="913"/>
      <c r="EH563" s="17"/>
      <c r="EI563" s="17"/>
      <c r="EJ563" s="219"/>
      <c r="EK563" s="310"/>
      <c r="EL563" s="304"/>
      <c r="EM563" s="408"/>
      <c r="EN563" s="472"/>
      <c r="EO563" s="906"/>
      <c r="EP563" s="31"/>
      <c r="EQ563" s="419"/>
      <c r="ER563" s="419"/>
      <c r="ES563" s="471"/>
      <c r="ET563" s="17"/>
      <c r="EU563" s="419"/>
      <c r="EV563" s="419"/>
      <c r="EW563" s="17"/>
      <c r="EX563" s="17"/>
      <c r="EY563" s="913"/>
      <c r="EZ563" s="17"/>
      <c r="FA563" s="17"/>
      <c r="FB563" s="219"/>
      <c r="FC563" s="310"/>
      <c r="FD563" s="304"/>
      <c r="FE563" s="408"/>
      <c r="FF563" s="472"/>
      <c r="FG563" s="906"/>
      <c r="FH563" s="31"/>
      <c r="FI563" s="419"/>
      <c r="FJ563" s="419"/>
      <c r="FK563" s="471"/>
      <c r="FL563" s="17"/>
      <c r="FM563" s="419"/>
      <c r="FN563" s="419"/>
      <c r="FO563" s="17"/>
      <c r="FP563" s="17"/>
      <c r="FQ563" s="913"/>
      <c r="FR563" s="17"/>
      <c r="FS563" s="17"/>
      <c r="FT563" s="219"/>
      <c r="FU563" s="310"/>
      <c r="FV563" s="304"/>
      <c r="FW563" s="408"/>
      <c r="FX563" s="472"/>
      <c r="FY563" s="906"/>
      <c r="FZ563" s="31"/>
      <c r="GA563" s="419"/>
      <c r="GB563" s="419"/>
      <c r="GC563" s="471"/>
      <c r="GD563" s="17"/>
      <c r="GE563" s="419"/>
      <c r="GF563" s="419"/>
      <c r="GG563" s="17"/>
      <c r="GH563" s="17"/>
      <c r="GI563" s="913"/>
      <c r="GJ563" s="17"/>
      <c r="GK563" s="17"/>
      <c r="GL563" s="219"/>
      <c r="GM563" s="310"/>
      <c r="GN563" s="304"/>
      <c r="GO563" s="408"/>
      <c r="GP563" s="472"/>
      <c r="GQ563" s="906"/>
      <c r="GR563" s="31"/>
      <c r="GS563" s="419"/>
      <c r="GT563" s="419"/>
      <c r="GU563" s="471"/>
      <c r="GV563" s="17"/>
      <c r="GW563" s="419"/>
      <c r="GX563" s="419"/>
      <c r="GY563" s="17"/>
      <c r="GZ563" s="17"/>
      <c r="HA563" s="913"/>
      <c r="HB563" s="17"/>
      <c r="HC563" s="17"/>
      <c r="HD563" s="219"/>
      <c r="HE563" s="310"/>
      <c r="HF563" s="304"/>
      <c r="HG563" s="408"/>
      <c r="HH563" s="472"/>
      <c r="HI563" s="906"/>
      <c r="HJ563" s="31"/>
      <c r="HK563" s="419"/>
      <c r="HL563" s="419"/>
      <c r="HM563" s="471"/>
      <c r="HN563" s="17"/>
      <c r="HO563" s="419"/>
      <c r="HP563" s="419"/>
      <c r="HQ563" s="17"/>
      <c r="HR563" s="17"/>
      <c r="HS563" s="913"/>
      <c r="HT563" s="17"/>
      <c r="HU563" s="17"/>
      <c r="HV563" s="219"/>
      <c r="HW563" s="310"/>
      <c r="HX563" s="304"/>
      <c r="HY563" s="408"/>
      <c r="HZ563" s="472"/>
      <c r="IA563" s="906"/>
      <c r="IB563" s="31"/>
      <c r="IC563" s="419"/>
      <c r="ID563" s="419"/>
      <c r="IE563" s="471"/>
      <c r="IF563" s="17"/>
      <c r="IG563" s="419"/>
      <c r="IH563" s="419"/>
      <c r="II563" s="17"/>
      <c r="IJ563" s="17"/>
      <c r="IK563" s="913"/>
      <c r="IL563" s="17"/>
      <c r="IM563" s="17"/>
      <c r="IN563" s="219"/>
      <c r="IO563" s="310"/>
      <c r="IP563" s="304"/>
      <c r="IQ563" s="408"/>
      <c r="IR563" s="472"/>
      <c r="IS563" s="906"/>
      <c r="IT563" s="31"/>
      <c r="IU563" s="419"/>
      <c r="IV563" s="419"/>
      <c r="IW563" s="471"/>
      <c r="IX563" s="17"/>
      <c r="IY563" s="419"/>
      <c r="IZ563" s="419"/>
      <c r="JA563" s="17"/>
      <c r="JB563" s="17"/>
      <c r="JC563" s="913"/>
      <c r="JD563" s="17"/>
      <c r="JE563" s="17"/>
      <c r="JF563" s="219"/>
      <c r="JG563" s="310"/>
      <c r="JH563" s="304"/>
      <c r="JI563" s="408"/>
      <c r="JJ563" s="472"/>
      <c r="JK563" s="906"/>
      <c r="JL563" s="31"/>
      <c r="JM563" s="419"/>
      <c r="JN563" s="419"/>
      <c r="JO563" s="471"/>
      <c r="JP563" s="17"/>
      <c r="JQ563" s="419"/>
      <c r="JR563" s="419"/>
      <c r="JS563" s="17"/>
      <c r="JT563" s="17"/>
      <c r="JU563" s="913"/>
      <c r="JV563" s="17"/>
      <c r="JW563" s="17"/>
      <c r="JX563" s="219"/>
      <c r="JY563" s="310"/>
      <c r="JZ563" s="304"/>
      <c r="KA563" s="408"/>
      <c r="KB563" s="472"/>
      <c r="KC563" s="906"/>
      <c r="KD563" s="31"/>
      <c r="KE563" s="419"/>
      <c r="KF563" s="419"/>
      <c r="KG563" s="471"/>
      <c r="KH563" s="17"/>
      <c r="KI563" s="419"/>
      <c r="KJ563" s="419"/>
      <c r="KK563" s="17"/>
      <c r="KL563" s="17"/>
      <c r="KM563" s="913"/>
      <c r="KN563" s="17"/>
      <c r="KO563" s="17"/>
      <c r="KP563" s="219"/>
      <c r="KQ563" s="310"/>
      <c r="KR563" s="304"/>
      <c r="KS563" s="408"/>
      <c r="KT563" s="472"/>
      <c r="KU563" s="906"/>
      <c r="KV563" s="31"/>
      <c r="KW563" s="419"/>
      <c r="KX563" s="419"/>
      <c r="KY563" s="471"/>
      <c r="KZ563" s="17"/>
      <c r="LA563" s="419"/>
      <c r="LB563" s="419"/>
      <c r="LC563" s="17"/>
      <c r="LD563" s="17"/>
      <c r="LE563" s="913"/>
      <c r="LF563" s="17"/>
      <c r="LG563" s="17"/>
      <c r="LH563" s="219"/>
      <c r="LI563" s="310"/>
      <c r="LJ563" s="304"/>
      <c r="LK563" s="408"/>
      <c r="LL563" s="472"/>
      <c r="LM563" s="906"/>
      <c r="LN563" s="31"/>
      <c r="LO563" s="419"/>
      <c r="LP563" s="419"/>
      <c r="LQ563" s="471"/>
      <c r="LR563" s="17"/>
      <c r="LS563" s="419"/>
      <c r="LT563" s="419"/>
      <c r="LU563" s="17"/>
      <c r="LV563" s="17"/>
      <c r="LW563" s="913"/>
      <c r="LX563" s="17"/>
      <c r="LY563" s="17"/>
      <c r="LZ563" s="219"/>
      <c r="MA563" s="310"/>
      <c r="MB563" s="304"/>
      <c r="MC563" s="408"/>
      <c r="MD563" s="472"/>
      <c r="ME563" s="906"/>
      <c r="MF563" s="31"/>
      <c r="MG563" s="419"/>
      <c r="MH563" s="419"/>
      <c r="MI563" s="471"/>
      <c r="MJ563" s="17"/>
      <c r="MK563" s="419"/>
      <c r="ML563" s="419"/>
      <c r="MM563" s="17"/>
      <c r="MN563" s="17"/>
      <c r="MO563" s="913"/>
      <c r="MP563" s="17"/>
      <c r="MQ563" s="17"/>
      <c r="MR563" s="219"/>
      <c r="MS563" s="310"/>
      <c r="MT563" s="304"/>
      <c r="MU563" s="408"/>
      <c r="MV563" s="472"/>
      <c r="MW563" s="906"/>
      <c r="MX563" s="31"/>
      <c r="MY563" s="419"/>
      <c r="MZ563" s="419"/>
      <c r="NA563" s="471"/>
      <c r="NB563" s="17"/>
      <c r="NC563" s="419"/>
      <c r="ND563" s="419"/>
      <c r="NE563" s="17"/>
      <c r="NF563" s="17"/>
      <c r="NG563" s="913"/>
      <c r="NH563" s="17"/>
      <c r="NI563" s="17"/>
      <c r="NJ563" s="219"/>
      <c r="NK563" s="310"/>
      <c r="NL563" s="304"/>
      <c r="NM563" s="408"/>
      <c r="NN563" s="472"/>
      <c r="NO563" s="906"/>
      <c r="NP563" s="31"/>
      <c r="NQ563" s="419"/>
      <c r="NR563" s="419"/>
      <c r="NS563" s="471"/>
      <c r="NT563" s="17"/>
      <c r="NU563" s="419"/>
      <c r="NV563" s="419"/>
      <c r="NW563" s="17"/>
      <c r="NX563" s="17"/>
      <c r="NY563" s="913"/>
      <c r="NZ563" s="17"/>
      <c r="OA563" s="17"/>
      <c r="OB563" s="219"/>
      <c r="OC563" s="310"/>
      <c r="OD563" s="304"/>
      <c r="OE563" s="408"/>
      <c r="OF563" s="472"/>
      <c r="OG563" s="906"/>
      <c r="OH563" s="31"/>
      <c r="OI563" s="419"/>
      <c r="OJ563" s="419"/>
      <c r="OK563" s="471"/>
      <c r="OL563" s="17"/>
      <c r="OM563" s="419"/>
      <c r="ON563" s="419"/>
      <c r="OO563" s="17"/>
      <c r="OP563" s="17"/>
      <c r="OQ563" s="913"/>
      <c r="OR563" s="17"/>
      <c r="OS563" s="17"/>
      <c r="OT563" s="219"/>
      <c r="OU563" s="310"/>
      <c r="OV563" s="304"/>
      <c r="OW563" s="408"/>
      <c r="OX563" s="472"/>
      <c r="OY563" s="906"/>
      <c r="OZ563" s="31"/>
      <c r="PA563" s="419"/>
      <c r="PB563" s="419"/>
      <c r="PC563" s="471"/>
      <c r="PD563" s="17"/>
      <c r="PE563" s="419"/>
      <c r="PF563" s="419"/>
      <c r="PG563" s="17"/>
      <c r="PH563" s="17"/>
      <c r="PI563" s="913"/>
      <c r="PJ563" s="17"/>
      <c r="PK563" s="17"/>
      <c r="PL563" s="219"/>
      <c r="PM563" s="310"/>
      <c r="PN563" s="304"/>
      <c r="PO563" s="408"/>
      <c r="PP563" s="472"/>
      <c r="PQ563" s="906"/>
      <c r="PR563" s="31"/>
      <c r="PS563" s="419"/>
      <c r="PT563" s="419"/>
      <c r="PU563" s="471"/>
      <c r="PV563" s="17"/>
      <c r="PW563" s="419"/>
      <c r="PX563" s="419"/>
      <c r="PY563" s="17"/>
      <c r="PZ563" s="17"/>
      <c r="QA563" s="913"/>
      <c r="QB563" s="17"/>
      <c r="QC563" s="17"/>
      <c r="QD563" s="219"/>
      <c r="QE563" s="310"/>
      <c r="QF563" s="304"/>
      <c r="QG563" s="408"/>
      <c r="QH563" s="472"/>
      <c r="QI563" s="906"/>
      <c r="QJ563" s="31"/>
      <c r="QK563" s="419"/>
      <c r="QL563" s="419"/>
      <c r="QM563" s="471"/>
      <c r="QN563" s="17"/>
      <c r="QO563" s="419"/>
      <c r="QP563" s="419"/>
      <c r="QQ563" s="17"/>
      <c r="QR563" s="17"/>
      <c r="QS563" s="913"/>
      <c r="QT563" s="17"/>
      <c r="QU563" s="17"/>
      <c r="QV563" s="219"/>
      <c r="QW563" s="310"/>
      <c r="QX563" s="304"/>
      <c r="QY563" s="408"/>
      <c r="QZ563" s="472"/>
      <c r="RA563" s="906"/>
      <c r="RB563" s="31"/>
      <c r="RC563" s="419"/>
      <c r="RD563" s="419"/>
      <c r="RE563" s="471"/>
      <c r="RF563" s="17"/>
      <c r="RG563" s="419"/>
      <c r="RH563" s="419"/>
      <c r="RI563" s="17"/>
      <c r="RJ563" s="17"/>
      <c r="RK563" s="913"/>
      <c r="RL563" s="17"/>
      <c r="RM563" s="17"/>
      <c r="RN563" s="219"/>
      <c r="RO563" s="310"/>
      <c r="RP563" s="304"/>
      <c r="RQ563" s="408"/>
      <c r="RR563" s="472"/>
      <c r="RS563" s="906"/>
      <c r="RT563" s="31"/>
      <c r="RU563" s="419"/>
      <c r="RV563" s="419"/>
      <c r="RW563" s="471"/>
      <c r="RX563" s="17"/>
      <c r="RY563" s="419"/>
      <c r="RZ563" s="419"/>
      <c r="SA563" s="17"/>
      <c r="SB563" s="17"/>
      <c r="SC563" s="913"/>
      <c r="SD563" s="17"/>
      <c r="SE563" s="17"/>
      <c r="SF563" s="219"/>
      <c r="SG563" s="310"/>
      <c r="SH563" s="304"/>
      <c r="SI563" s="408"/>
      <c r="SJ563" s="472"/>
      <c r="SK563" s="906"/>
      <c r="SL563" s="31"/>
      <c r="SM563" s="419"/>
      <c r="SN563" s="419"/>
      <c r="SO563" s="471"/>
      <c r="SP563" s="17"/>
      <c r="SQ563" s="419"/>
      <c r="SR563" s="419"/>
      <c r="SS563" s="17"/>
      <c r="ST563" s="17"/>
      <c r="SU563" s="913"/>
      <c r="SV563" s="17"/>
      <c r="SW563" s="17"/>
      <c r="SX563" s="219"/>
      <c r="SY563" s="310"/>
      <c r="SZ563" s="304"/>
      <c r="TA563" s="408"/>
      <c r="TB563" s="472"/>
      <c r="TC563" s="906"/>
      <c r="TD563" s="31"/>
      <c r="TE563" s="419"/>
      <c r="TF563" s="419"/>
      <c r="TG563" s="471"/>
      <c r="TH563" s="17"/>
      <c r="TI563" s="419"/>
      <c r="TJ563" s="419"/>
      <c r="TK563" s="17"/>
      <c r="TL563" s="17"/>
      <c r="TM563" s="913"/>
      <c r="TN563" s="17"/>
      <c r="TO563" s="17"/>
      <c r="TP563" s="219"/>
      <c r="TQ563" s="310"/>
      <c r="TR563" s="304"/>
      <c r="TS563" s="408"/>
      <c r="TT563" s="472"/>
      <c r="TU563" s="906"/>
      <c r="TV563" s="31"/>
      <c r="TW563" s="419"/>
      <c r="TX563" s="419"/>
      <c r="TY563" s="471"/>
      <c r="TZ563" s="17"/>
      <c r="UA563" s="419"/>
      <c r="UB563" s="419"/>
      <c r="UC563" s="17"/>
      <c r="UD563" s="17"/>
      <c r="UE563" s="913"/>
      <c r="UF563" s="17"/>
      <c r="UG563" s="17"/>
      <c r="UH563" s="219"/>
      <c r="UI563" s="310"/>
      <c r="UJ563" s="304"/>
      <c r="UK563" s="408"/>
      <c r="UL563" s="472"/>
      <c r="UM563" s="906"/>
      <c r="UN563" s="31"/>
      <c r="UO563" s="419"/>
      <c r="UP563" s="419"/>
      <c r="UQ563" s="471"/>
      <c r="UR563" s="17"/>
      <c r="US563" s="419"/>
      <c r="UT563" s="419"/>
      <c r="UU563" s="17"/>
      <c r="UV563" s="17"/>
      <c r="UW563" s="913"/>
      <c r="UX563" s="17"/>
      <c r="UY563" s="17"/>
      <c r="UZ563" s="219"/>
      <c r="VA563" s="310"/>
      <c r="VB563" s="304"/>
      <c r="VC563" s="408"/>
      <c r="VD563" s="472"/>
      <c r="VE563" s="906"/>
      <c r="VF563" s="31"/>
      <c r="VG563" s="419"/>
      <c r="VH563" s="419"/>
      <c r="VI563" s="471"/>
      <c r="VJ563" s="17"/>
      <c r="VK563" s="419"/>
      <c r="VL563" s="419"/>
      <c r="VM563" s="17"/>
      <c r="VN563" s="17"/>
      <c r="VO563" s="913"/>
      <c r="VP563" s="17"/>
      <c r="VQ563" s="17"/>
      <c r="VR563" s="219"/>
      <c r="VS563" s="310"/>
      <c r="VT563" s="304"/>
      <c r="VU563" s="408"/>
      <c r="VV563" s="472"/>
      <c r="VW563" s="906"/>
      <c r="VX563" s="31"/>
      <c r="VY563" s="419"/>
      <c r="VZ563" s="419"/>
      <c r="WA563" s="471"/>
      <c r="WB563" s="17"/>
      <c r="WC563" s="419"/>
      <c r="WD563" s="419"/>
      <c r="WE563" s="17"/>
      <c r="WF563" s="17"/>
      <c r="WG563" s="913"/>
      <c r="WH563" s="17"/>
      <c r="WI563" s="17"/>
      <c r="WJ563" s="219"/>
      <c r="WK563" s="310"/>
      <c r="WL563" s="304"/>
      <c r="WM563" s="408"/>
      <c r="WN563" s="472"/>
      <c r="WO563" s="906"/>
      <c r="WP563" s="31"/>
      <c r="WQ563" s="419"/>
      <c r="WR563" s="419"/>
      <c r="WS563" s="471"/>
      <c r="WT563" s="17"/>
      <c r="WU563" s="419"/>
      <c r="WV563" s="419"/>
      <c r="WW563" s="17"/>
      <c r="WX563" s="17"/>
      <c r="WY563" s="913"/>
      <c r="WZ563" s="17"/>
      <c r="XA563" s="17"/>
      <c r="XB563" s="219"/>
      <c r="XC563" s="310"/>
      <c r="XD563" s="304"/>
      <c r="XE563" s="408"/>
      <c r="XF563" s="472"/>
      <c r="XG563" s="906"/>
      <c r="XH563" s="31"/>
      <c r="XI563" s="419"/>
      <c r="XJ563" s="419"/>
      <c r="XK563" s="471"/>
      <c r="XL563" s="17"/>
      <c r="XM563" s="419"/>
      <c r="XN563" s="419"/>
      <c r="XO563" s="17"/>
      <c r="XP563" s="17"/>
      <c r="XQ563" s="913"/>
      <c r="XR563" s="17"/>
      <c r="XS563" s="17"/>
      <c r="XT563" s="219"/>
      <c r="XU563" s="310"/>
      <c r="XV563" s="304"/>
      <c r="XW563" s="408"/>
      <c r="XX563" s="472"/>
      <c r="XY563" s="906"/>
      <c r="XZ563" s="31"/>
      <c r="YA563" s="419"/>
      <c r="YB563" s="419"/>
      <c r="YC563" s="471"/>
      <c r="YD563" s="17"/>
      <c r="YE563" s="419"/>
      <c r="YF563" s="419"/>
      <c r="YG563" s="17"/>
      <c r="YH563" s="17"/>
      <c r="YI563" s="913"/>
      <c r="YJ563" s="17"/>
      <c r="YK563" s="17"/>
      <c r="YL563" s="219"/>
      <c r="YM563" s="310"/>
      <c r="YN563" s="304"/>
      <c r="YO563" s="408"/>
      <c r="YP563" s="472"/>
      <c r="YQ563" s="906"/>
      <c r="YR563" s="31"/>
      <c r="YS563" s="419"/>
      <c r="YT563" s="419"/>
      <c r="YU563" s="471"/>
      <c r="YV563" s="17"/>
      <c r="YW563" s="419"/>
      <c r="YX563" s="419"/>
      <c r="YY563" s="17"/>
      <c r="YZ563" s="17"/>
      <c r="ZA563" s="913"/>
      <c r="ZB563" s="17"/>
      <c r="ZC563" s="17"/>
      <c r="ZD563" s="219"/>
      <c r="ZE563" s="310"/>
      <c r="ZF563" s="304"/>
      <c r="ZG563" s="408"/>
      <c r="ZH563" s="472"/>
      <c r="ZI563" s="906"/>
      <c r="ZJ563" s="31"/>
      <c r="ZK563" s="419"/>
      <c r="ZL563" s="419"/>
      <c r="ZM563" s="471"/>
      <c r="ZN563" s="17"/>
      <c r="ZO563" s="419"/>
      <c r="ZP563" s="419"/>
      <c r="ZQ563" s="17"/>
      <c r="ZR563" s="17"/>
      <c r="ZS563" s="913"/>
      <c r="ZT563" s="17"/>
      <c r="ZU563" s="17"/>
      <c r="ZV563" s="219"/>
      <c r="ZW563" s="310"/>
      <c r="ZX563" s="304"/>
      <c r="ZY563" s="408"/>
      <c r="ZZ563" s="472"/>
      <c r="AAA563" s="906"/>
      <c r="AAB563" s="31"/>
      <c r="AAC563" s="419"/>
      <c r="AAD563" s="419"/>
      <c r="AAE563" s="471"/>
      <c r="AAF563" s="17"/>
      <c r="AAG563" s="419"/>
      <c r="AAH563" s="419"/>
      <c r="AAI563" s="17"/>
      <c r="AAJ563" s="17"/>
      <c r="AAK563" s="913"/>
      <c r="AAL563" s="17"/>
      <c r="AAM563" s="17"/>
      <c r="AAN563" s="219"/>
      <c r="AAO563" s="310"/>
      <c r="AAP563" s="304"/>
      <c r="AAQ563" s="408"/>
      <c r="AAR563" s="472"/>
      <c r="AAS563" s="906"/>
      <c r="AAT563" s="31"/>
      <c r="AAU563" s="419"/>
      <c r="AAV563" s="419"/>
      <c r="AAW563" s="471"/>
      <c r="AAX563" s="17"/>
      <c r="AAY563" s="419"/>
      <c r="AAZ563" s="419"/>
      <c r="ABA563" s="17"/>
      <c r="ABB563" s="17"/>
      <c r="ABC563" s="913"/>
      <c r="ABD563" s="17"/>
      <c r="ABE563" s="17"/>
      <c r="ABF563" s="219"/>
      <c r="ABG563" s="310"/>
      <c r="ABH563" s="304"/>
      <c r="ABI563" s="408"/>
      <c r="ABJ563" s="472"/>
      <c r="ABK563" s="906"/>
      <c r="ABL563" s="31"/>
      <c r="ABM563" s="419"/>
      <c r="ABN563" s="419"/>
      <c r="ABO563" s="471"/>
      <c r="ABP563" s="17"/>
      <c r="ABQ563" s="419"/>
      <c r="ABR563" s="419"/>
      <c r="ABS563" s="17"/>
      <c r="ABT563" s="17"/>
      <c r="ABU563" s="913"/>
      <c r="ABV563" s="17"/>
      <c r="ABW563" s="17"/>
      <c r="ABX563" s="219"/>
      <c r="ABY563" s="310"/>
      <c r="ABZ563" s="304"/>
      <c r="ACA563" s="408"/>
      <c r="ACB563" s="472"/>
      <c r="ACC563" s="906"/>
      <c r="ACD563" s="31"/>
      <c r="ACE563" s="419"/>
      <c r="ACF563" s="419"/>
      <c r="ACG563" s="471"/>
      <c r="ACH563" s="17"/>
      <c r="ACI563" s="419"/>
      <c r="ACJ563" s="419"/>
      <c r="ACK563" s="17"/>
      <c r="ACL563" s="17"/>
      <c r="ACM563" s="913"/>
      <c r="ACN563" s="17"/>
      <c r="ACO563" s="17"/>
      <c r="ACP563" s="219"/>
      <c r="ACQ563" s="310"/>
      <c r="ACR563" s="304"/>
      <c r="ACS563" s="408"/>
      <c r="ACT563" s="472"/>
      <c r="ACU563" s="906"/>
      <c r="ACV563" s="31"/>
      <c r="ACW563" s="419"/>
      <c r="ACX563" s="419"/>
      <c r="ACY563" s="471"/>
      <c r="ACZ563" s="17"/>
      <c r="ADA563" s="419"/>
      <c r="ADB563" s="419"/>
      <c r="ADC563" s="17"/>
      <c r="ADD563" s="17"/>
      <c r="ADE563" s="913"/>
      <c r="ADF563" s="17"/>
      <c r="ADG563" s="17"/>
      <c r="ADH563" s="219"/>
      <c r="ADI563" s="310"/>
      <c r="ADJ563" s="304"/>
      <c r="ADK563" s="408"/>
      <c r="ADL563" s="472"/>
      <c r="ADM563" s="906"/>
      <c r="ADN563" s="31"/>
      <c r="ADO563" s="419"/>
      <c r="ADP563" s="419"/>
      <c r="ADQ563" s="471"/>
      <c r="ADR563" s="17"/>
      <c r="ADS563" s="419"/>
      <c r="ADT563" s="419"/>
      <c r="ADU563" s="17"/>
      <c r="ADV563" s="17"/>
      <c r="ADW563" s="913"/>
      <c r="ADX563" s="17"/>
      <c r="ADY563" s="17"/>
      <c r="ADZ563" s="219"/>
      <c r="AEA563" s="310"/>
      <c r="AEB563" s="304"/>
      <c r="AEC563" s="408"/>
      <c r="AED563" s="472"/>
      <c r="AEE563" s="906"/>
      <c r="AEF563" s="31"/>
      <c r="AEG563" s="419"/>
      <c r="AEH563" s="419"/>
      <c r="AEI563" s="471"/>
      <c r="AEJ563" s="17"/>
      <c r="AEK563" s="419"/>
      <c r="AEL563" s="419"/>
      <c r="AEM563" s="17"/>
      <c r="AEN563" s="17"/>
      <c r="AEO563" s="913"/>
      <c r="AEP563" s="17"/>
      <c r="AEQ563" s="17"/>
      <c r="AER563" s="219"/>
      <c r="AES563" s="310"/>
      <c r="AET563" s="304"/>
      <c r="AEU563" s="408"/>
      <c r="AEV563" s="472"/>
      <c r="AEW563" s="906"/>
      <c r="AEX563" s="31"/>
      <c r="AEY563" s="419"/>
      <c r="AEZ563" s="419"/>
      <c r="AFA563" s="471"/>
      <c r="AFB563" s="17"/>
      <c r="AFC563" s="419"/>
      <c r="AFD563" s="419"/>
      <c r="AFE563" s="17"/>
      <c r="AFF563" s="17"/>
      <c r="AFG563" s="913"/>
      <c r="AFH563" s="17"/>
      <c r="AFI563" s="17"/>
      <c r="AFJ563" s="219"/>
      <c r="AFK563" s="310"/>
      <c r="AFL563" s="304"/>
      <c r="AFM563" s="408"/>
      <c r="AFN563" s="472"/>
      <c r="AFO563" s="906"/>
      <c r="AFP563" s="31"/>
      <c r="AFQ563" s="419"/>
      <c r="AFR563" s="419"/>
      <c r="AFS563" s="471"/>
      <c r="AFT563" s="17"/>
      <c r="AFU563" s="419"/>
      <c r="AFV563" s="419"/>
      <c r="AFW563" s="17"/>
      <c r="AFX563" s="17"/>
      <c r="AFY563" s="913"/>
      <c r="AFZ563" s="17"/>
      <c r="AGA563" s="17"/>
      <c r="AGB563" s="219"/>
      <c r="AGC563" s="310"/>
      <c r="AGD563" s="304"/>
      <c r="AGE563" s="408"/>
      <c r="AGF563" s="472"/>
      <c r="AGG563" s="906"/>
      <c r="AGH563" s="31"/>
      <c r="AGI563" s="419"/>
      <c r="AGJ563" s="419"/>
      <c r="AGK563" s="471"/>
      <c r="AGL563" s="17"/>
      <c r="AGM563" s="419"/>
      <c r="AGN563" s="419"/>
      <c r="AGO563" s="17"/>
      <c r="AGP563" s="17"/>
      <c r="AGQ563" s="913"/>
      <c r="AGR563" s="17"/>
      <c r="AGS563" s="17"/>
      <c r="AGT563" s="219"/>
      <c r="AGU563" s="310"/>
      <c r="AGV563" s="304"/>
      <c r="AGW563" s="408"/>
      <c r="AGX563" s="472"/>
      <c r="AGY563" s="906"/>
      <c r="AGZ563" s="31"/>
      <c r="AHA563" s="419"/>
      <c r="AHB563" s="419"/>
      <c r="AHC563" s="471"/>
      <c r="AHD563" s="17"/>
      <c r="AHE563" s="419"/>
      <c r="AHF563" s="419"/>
      <c r="AHG563" s="17"/>
      <c r="AHH563" s="17"/>
      <c r="AHI563" s="913"/>
      <c r="AHJ563" s="17"/>
      <c r="AHK563" s="17"/>
      <c r="AHL563" s="219"/>
      <c r="AHM563" s="310"/>
      <c r="AHN563" s="304"/>
      <c r="AHO563" s="408"/>
      <c r="AHP563" s="472"/>
      <c r="AHQ563" s="906"/>
      <c r="AHR563" s="31"/>
      <c r="AHS563" s="419"/>
      <c r="AHT563" s="419"/>
      <c r="AHU563" s="471"/>
      <c r="AHV563" s="17"/>
      <c r="AHW563" s="419"/>
      <c r="AHX563" s="419"/>
      <c r="AHY563" s="17"/>
      <c r="AHZ563" s="17"/>
      <c r="AIA563" s="913"/>
      <c r="AIB563" s="17"/>
      <c r="AIC563" s="17"/>
      <c r="AID563" s="219"/>
      <c r="AIE563" s="310"/>
      <c r="AIF563" s="304"/>
      <c r="AIG563" s="408"/>
      <c r="AIH563" s="472"/>
      <c r="AII563" s="906"/>
      <c r="AIJ563" s="31"/>
      <c r="AIK563" s="419"/>
      <c r="AIL563" s="419"/>
      <c r="AIM563" s="471"/>
      <c r="AIN563" s="17"/>
      <c r="AIO563" s="419"/>
      <c r="AIP563" s="419"/>
      <c r="AIQ563" s="17"/>
      <c r="AIR563" s="17"/>
      <c r="AIS563" s="913"/>
      <c r="AIT563" s="17"/>
      <c r="AIU563" s="17"/>
      <c r="AIV563" s="219"/>
      <c r="AIW563" s="310"/>
      <c r="AIX563" s="304"/>
      <c r="AIY563" s="408"/>
      <c r="AIZ563" s="472"/>
      <c r="AJA563" s="906"/>
      <c r="AJB563" s="31"/>
      <c r="AJC563" s="419"/>
      <c r="AJD563" s="419"/>
      <c r="AJE563" s="471"/>
      <c r="AJF563" s="17"/>
      <c r="AJG563" s="419"/>
      <c r="AJH563" s="419"/>
      <c r="AJI563" s="17"/>
      <c r="AJJ563" s="17"/>
      <c r="AJK563" s="913"/>
      <c r="AJL563" s="17"/>
      <c r="AJM563" s="17"/>
      <c r="AJN563" s="219"/>
      <c r="AJO563" s="310"/>
      <c r="AJP563" s="304"/>
      <c r="AJQ563" s="408"/>
      <c r="AJR563" s="472"/>
      <c r="AJS563" s="906"/>
      <c r="AJT563" s="31"/>
      <c r="AJU563" s="419"/>
      <c r="AJV563" s="419"/>
      <c r="AJW563" s="471"/>
      <c r="AJX563" s="17"/>
      <c r="AJY563" s="419"/>
      <c r="AJZ563" s="419"/>
      <c r="AKA563" s="17"/>
      <c r="AKB563" s="17"/>
      <c r="AKC563" s="913"/>
      <c r="AKD563" s="17"/>
      <c r="AKE563" s="17"/>
      <c r="AKF563" s="219"/>
      <c r="AKG563" s="310"/>
      <c r="AKH563" s="304"/>
      <c r="AKI563" s="408"/>
      <c r="AKJ563" s="472"/>
      <c r="AKK563" s="906"/>
      <c r="AKL563" s="31"/>
      <c r="AKM563" s="419"/>
      <c r="AKN563" s="419"/>
      <c r="AKO563" s="471"/>
      <c r="AKP563" s="17"/>
      <c r="AKQ563" s="419"/>
      <c r="AKR563" s="419"/>
      <c r="AKS563" s="17"/>
      <c r="AKT563" s="17"/>
      <c r="AKU563" s="913"/>
      <c r="AKV563" s="17"/>
      <c r="AKW563" s="17"/>
      <c r="AKX563" s="219"/>
      <c r="AKY563" s="310"/>
      <c r="AKZ563" s="304"/>
      <c r="ALA563" s="408"/>
      <c r="ALB563" s="472"/>
      <c r="ALC563" s="906"/>
      <c r="ALD563" s="31"/>
      <c r="ALE563" s="419"/>
      <c r="ALF563" s="419"/>
      <c r="ALG563" s="471"/>
      <c r="ALH563" s="17"/>
      <c r="ALI563" s="419"/>
      <c r="ALJ563" s="419"/>
      <c r="ALK563" s="17"/>
      <c r="ALL563" s="17"/>
      <c r="ALM563" s="913"/>
      <c r="ALN563" s="17"/>
      <c r="ALO563" s="17"/>
      <c r="ALP563" s="219"/>
      <c r="ALQ563" s="310"/>
      <c r="ALR563" s="304"/>
      <c r="ALS563" s="408"/>
      <c r="ALT563" s="472"/>
      <c r="ALU563" s="906"/>
      <c r="ALV563" s="31"/>
      <c r="ALW563" s="419"/>
      <c r="ALX563" s="419"/>
      <c r="ALY563" s="471"/>
      <c r="ALZ563" s="17"/>
      <c r="AMA563" s="419"/>
      <c r="AMB563" s="419"/>
      <c r="AMC563" s="17"/>
      <c r="AMD563" s="17"/>
      <c r="AME563" s="913"/>
      <c r="AMF563" s="17"/>
      <c r="AMG563" s="17"/>
      <c r="AMH563" s="219"/>
      <c r="AMI563" s="310"/>
      <c r="AMJ563" s="304"/>
      <c r="AMK563" s="408"/>
      <c r="AML563" s="472"/>
      <c r="AMM563" s="906"/>
      <c r="AMN563" s="31"/>
      <c r="AMO563" s="419"/>
      <c r="AMP563" s="419"/>
      <c r="AMQ563" s="471"/>
      <c r="AMR563" s="17"/>
      <c r="AMS563" s="419"/>
      <c r="AMT563" s="419"/>
      <c r="AMU563" s="17"/>
      <c r="AMV563" s="17"/>
      <c r="AMW563" s="913"/>
      <c r="AMX563" s="17"/>
      <c r="AMY563" s="17"/>
      <c r="AMZ563" s="219"/>
      <c r="ANA563" s="310"/>
      <c r="ANB563" s="304"/>
      <c r="ANC563" s="408"/>
      <c r="AND563" s="472"/>
      <c r="ANE563" s="906"/>
      <c r="ANF563" s="31"/>
      <c r="ANG563" s="419"/>
      <c r="ANH563" s="419"/>
      <c r="ANI563" s="471"/>
      <c r="ANJ563" s="17"/>
      <c r="ANK563" s="419"/>
      <c r="ANL563" s="419"/>
      <c r="ANM563" s="17"/>
      <c r="ANN563" s="17"/>
      <c r="ANO563" s="913"/>
      <c r="ANP563" s="17"/>
      <c r="ANQ563" s="17"/>
      <c r="ANR563" s="219"/>
      <c r="ANS563" s="310"/>
      <c r="ANT563" s="304"/>
      <c r="ANU563" s="408"/>
      <c r="ANV563" s="472"/>
      <c r="ANW563" s="906"/>
      <c r="ANX563" s="31"/>
      <c r="ANY563" s="419"/>
      <c r="ANZ563" s="419"/>
      <c r="AOA563" s="471"/>
      <c r="AOB563" s="17"/>
      <c r="AOC563" s="419"/>
      <c r="AOD563" s="419"/>
      <c r="AOE563" s="17"/>
      <c r="AOF563" s="17"/>
      <c r="AOG563" s="913"/>
      <c r="AOH563" s="17"/>
      <c r="AOI563" s="17"/>
      <c r="AOJ563" s="219"/>
      <c r="AOK563" s="310"/>
      <c r="AOL563" s="304"/>
      <c r="AOM563" s="408"/>
      <c r="AON563" s="472"/>
      <c r="AOO563" s="906"/>
      <c r="AOP563" s="31"/>
      <c r="AOQ563" s="419"/>
      <c r="AOR563" s="419"/>
      <c r="AOS563" s="471"/>
      <c r="AOT563" s="17"/>
      <c r="AOU563" s="419"/>
      <c r="AOV563" s="419"/>
      <c r="AOW563" s="17"/>
      <c r="AOX563" s="17"/>
      <c r="AOY563" s="913"/>
      <c r="AOZ563" s="17"/>
      <c r="APA563" s="17"/>
      <c r="APB563" s="219"/>
      <c r="APC563" s="310"/>
      <c r="APD563" s="304"/>
      <c r="APE563" s="408"/>
      <c r="APF563" s="472"/>
      <c r="APG563" s="906"/>
      <c r="APH563" s="31"/>
      <c r="API563" s="419"/>
      <c r="APJ563" s="419"/>
      <c r="APK563" s="471"/>
      <c r="APL563" s="17"/>
      <c r="APM563" s="419"/>
      <c r="APN563" s="419"/>
      <c r="APO563" s="17"/>
      <c r="APP563" s="17"/>
      <c r="APQ563" s="913"/>
      <c r="APR563" s="17"/>
      <c r="APS563" s="17"/>
      <c r="APT563" s="219"/>
      <c r="APU563" s="310"/>
      <c r="APV563" s="304"/>
      <c r="APW563" s="408"/>
      <c r="APX563" s="472"/>
      <c r="APY563" s="906"/>
      <c r="APZ563" s="31"/>
      <c r="AQA563" s="419"/>
      <c r="AQB563" s="419"/>
      <c r="AQC563" s="471"/>
      <c r="AQD563" s="17"/>
      <c r="AQE563" s="419"/>
      <c r="AQF563" s="419"/>
      <c r="AQG563" s="17"/>
      <c r="AQH563" s="17"/>
      <c r="AQI563" s="913"/>
      <c r="AQJ563" s="17"/>
      <c r="AQK563" s="17"/>
      <c r="AQL563" s="219"/>
      <c r="AQM563" s="310"/>
      <c r="AQN563" s="304"/>
      <c r="AQO563" s="408"/>
      <c r="AQP563" s="472"/>
      <c r="AQQ563" s="906"/>
      <c r="AQR563" s="31"/>
      <c r="AQS563" s="419"/>
      <c r="AQT563" s="419"/>
      <c r="AQU563" s="471"/>
      <c r="AQV563" s="17"/>
      <c r="AQW563" s="419"/>
      <c r="AQX563" s="419"/>
      <c r="AQY563" s="17"/>
      <c r="AQZ563" s="17"/>
      <c r="ARA563" s="913"/>
      <c r="ARB563" s="17"/>
      <c r="ARC563" s="17"/>
      <c r="ARD563" s="219"/>
      <c r="ARE563" s="310"/>
      <c r="ARF563" s="304"/>
      <c r="ARG563" s="408"/>
      <c r="ARH563" s="472"/>
      <c r="ARI563" s="906"/>
      <c r="ARJ563" s="31"/>
      <c r="ARK563" s="419"/>
      <c r="ARL563" s="419"/>
      <c r="ARM563" s="471"/>
      <c r="ARN563" s="17"/>
      <c r="ARO563" s="419"/>
      <c r="ARP563" s="419"/>
      <c r="ARQ563" s="17"/>
      <c r="ARR563" s="17"/>
      <c r="ARS563" s="913"/>
      <c r="ART563" s="17"/>
      <c r="ARU563" s="17"/>
      <c r="ARV563" s="219"/>
      <c r="ARW563" s="310"/>
      <c r="ARX563" s="304"/>
      <c r="ARY563" s="408"/>
      <c r="ARZ563" s="472"/>
      <c r="ASA563" s="906"/>
      <c r="ASB563" s="31"/>
      <c r="ASC563" s="419"/>
      <c r="ASD563" s="419"/>
      <c r="ASE563" s="471"/>
      <c r="ASF563" s="17"/>
      <c r="ASG563" s="419"/>
      <c r="ASH563" s="419"/>
      <c r="ASI563" s="17"/>
      <c r="ASJ563" s="17"/>
      <c r="ASK563" s="913"/>
      <c r="ASL563" s="17"/>
      <c r="ASM563" s="17"/>
      <c r="ASN563" s="219"/>
      <c r="ASO563" s="310"/>
      <c r="ASP563" s="304"/>
      <c r="ASQ563" s="408"/>
      <c r="ASR563" s="472"/>
      <c r="ASS563" s="906"/>
      <c r="AST563" s="31"/>
      <c r="ASU563" s="419"/>
      <c r="ASV563" s="419"/>
      <c r="ASW563" s="471"/>
      <c r="ASX563" s="17"/>
      <c r="ASY563" s="419"/>
      <c r="ASZ563" s="419"/>
      <c r="ATA563" s="17"/>
      <c r="ATB563" s="17"/>
      <c r="ATC563" s="913"/>
      <c r="ATD563" s="17"/>
      <c r="ATE563" s="17"/>
      <c r="ATF563" s="219"/>
      <c r="ATG563" s="310"/>
      <c r="ATH563" s="304"/>
      <c r="ATI563" s="408"/>
      <c r="ATJ563" s="472"/>
      <c r="ATK563" s="906"/>
      <c r="ATL563" s="31"/>
      <c r="ATM563" s="419"/>
      <c r="ATN563" s="419"/>
      <c r="ATO563" s="471"/>
      <c r="ATP563" s="17"/>
      <c r="ATQ563" s="419"/>
      <c r="ATR563" s="419"/>
      <c r="ATS563" s="17"/>
      <c r="ATT563" s="17"/>
      <c r="ATU563" s="913"/>
      <c r="ATV563" s="17"/>
      <c r="ATW563" s="17"/>
      <c r="ATX563" s="219"/>
      <c r="ATY563" s="310"/>
      <c r="ATZ563" s="304"/>
      <c r="AUA563" s="408"/>
      <c r="AUB563" s="472"/>
      <c r="AUC563" s="906"/>
      <c r="AUD563" s="31"/>
      <c r="AUE563" s="419"/>
      <c r="AUF563" s="419"/>
      <c r="AUG563" s="471"/>
      <c r="AUH563" s="17"/>
      <c r="AUI563" s="419"/>
      <c r="AUJ563" s="419"/>
      <c r="AUK563" s="17"/>
      <c r="AUL563" s="17"/>
      <c r="AUM563" s="913"/>
      <c r="AUN563" s="17"/>
      <c r="AUO563" s="17"/>
      <c r="AUP563" s="219"/>
      <c r="AUQ563" s="310"/>
      <c r="AUR563" s="304"/>
      <c r="AUS563" s="408"/>
      <c r="AUT563" s="472"/>
      <c r="AUU563" s="906"/>
      <c r="AUV563" s="31"/>
      <c r="AUW563" s="419"/>
      <c r="AUX563" s="419"/>
      <c r="AUY563" s="471"/>
      <c r="AUZ563" s="17"/>
      <c r="AVA563" s="419"/>
      <c r="AVB563" s="419"/>
      <c r="AVC563" s="17"/>
      <c r="AVD563" s="17"/>
      <c r="AVE563" s="913"/>
      <c r="AVF563" s="17"/>
      <c r="AVG563" s="17"/>
      <c r="AVH563" s="219"/>
      <c r="AVI563" s="310"/>
      <c r="AVJ563" s="304"/>
      <c r="AVK563" s="408"/>
      <c r="AVL563" s="472"/>
      <c r="AVM563" s="906"/>
      <c r="AVN563" s="31"/>
      <c r="AVO563" s="419"/>
      <c r="AVP563" s="419"/>
      <c r="AVQ563" s="471"/>
      <c r="AVR563" s="17"/>
      <c r="AVS563" s="419"/>
      <c r="AVT563" s="419"/>
      <c r="AVU563" s="17"/>
      <c r="AVV563" s="17"/>
      <c r="AVW563" s="913"/>
      <c r="AVX563" s="17"/>
      <c r="AVY563" s="17"/>
      <c r="AVZ563" s="219"/>
      <c r="AWA563" s="310"/>
      <c r="AWB563" s="304"/>
      <c r="AWC563" s="408"/>
      <c r="AWD563" s="472"/>
      <c r="AWE563" s="906"/>
      <c r="AWF563" s="31"/>
      <c r="AWG563" s="419"/>
      <c r="AWH563" s="419"/>
      <c r="AWI563" s="471"/>
      <c r="AWJ563" s="17"/>
      <c r="AWK563" s="419"/>
      <c r="AWL563" s="419"/>
      <c r="AWM563" s="17"/>
      <c r="AWN563" s="17"/>
      <c r="AWO563" s="913"/>
      <c r="AWP563" s="17"/>
      <c r="AWQ563" s="17"/>
      <c r="AWR563" s="219"/>
      <c r="AWS563" s="310"/>
      <c r="AWT563" s="304"/>
      <c r="AWU563" s="408"/>
      <c r="AWV563" s="472"/>
      <c r="AWW563" s="906"/>
      <c r="AWX563" s="31"/>
      <c r="AWY563" s="419"/>
      <c r="AWZ563" s="419"/>
      <c r="AXA563" s="471"/>
      <c r="AXB563" s="17"/>
      <c r="AXC563" s="419"/>
      <c r="AXD563" s="419"/>
      <c r="AXE563" s="17"/>
      <c r="AXF563" s="17"/>
      <c r="AXG563" s="913"/>
      <c r="AXH563" s="17"/>
      <c r="AXI563" s="17"/>
      <c r="AXJ563" s="219"/>
      <c r="AXK563" s="310"/>
      <c r="AXL563" s="304"/>
      <c r="AXM563" s="408"/>
      <c r="AXN563" s="472"/>
      <c r="AXO563" s="906"/>
      <c r="AXP563" s="31"/>
      <c r="AXQ563" s="419"/>
      <c r="AXR563" s="419"/>
      <c r="AXS563" s="471"/>
      <c r="AXT563" s="17"/>
      <c r="AXU563" s="419"/>
      <c r="AXV563" s="419"/>
      <c r="AXW563" s="17"/>
      <c r="AXX563" s="17"/>
      <c r="AXY563" s="913"/>
      <c r="AXZ563" s="17"/>
      <c r="AYA563" s="17"/>
      <c r="AYB563" s="219"/>
      <c r="AYC563" s="310"/>
      <c r="AYD563" s="304"/>
      <c r="AYE563" s="408"/>
      <c r="AYF563" s="472"/>
      <c r="AYG563" s="906"/>
      <c r="AYH563" s="31"/>
      <c r="AYI563" s="419"/>
      <c r="AYJ563" s="419"/>
      <c r="AYK563" s="471"/>
      <c r="AYL563" s="17"/>
      <c r="AYM563" s="419"/>
      <c r="AYN563" s="419"/>
      <c r="AYO563" s="17"/>
      <c r="AYP563" s="17"/>
      <c r="AYQ563" s="913"/>
      <c r="AYR563" s="17"/>
      <c r="AYS563" s="17"/>
      <c r="AYT563" s="219"/>
      <c r="AYU563" s="310"/>
      <c r="AYV563" s="304"/>
      <c r="AYW563" s="408"/>
      <c r="AYX563" s="472"/>
      <c r="AYY563" s="906"/>
      <c r="AYZ563" s="31"/>
      <c r="AZA563" s="419"/>
      <c r="AZB563" s="419"/>
      <c r="AZC563" s="471"/>
      <c r="AZD563" s="17"/>
      <c r="AZE563" s="419"/>
      <c r="AZF563" s="419"/>
      <c r="AZG563" s="17"/>
      <c r="AZH563" s="17"/>
      <c r="AZI563" s="913"/>
      <c r="AZJ563" s="17"/>
      <c r="AZK563" s="17"/>
      <c r="AZL563" s="219"/>
      <c r="AZM563" s="310"/>
      <c r="AZN563" s="304"/>
      <c r="AZO563" s="408"/>
      <c r="AZP563" s="472"/>
      <c r="AZQ563" s="906"/>
      <c r="AZR563" s="31"/>
      <c r="AZS563" s="419"/>
      <c r="AZT563" s="419"/>
      <c r="AZU563" s="471"/>
      <c r="AZV563" s="17"/>
      <c r="AZW563" s="419"/>
      <c r="AZX563" s="419"/>
      <c r="AZY563" s="17"/>
      <c r="AZZ563" s="17"/>
      <c r="BAA563" s="913"/>
      <c r="BAB563" s="17"/>
      <c r="BAC563" s="17"/>
      <c r="BAD563" s="219"/>
      <c r="BAE563" s="310"/>
      <c r="BAF563" s="304"/>
      <c r="BAG563" s="408"/>
      <c r="BAH563" s="472"/>
      <c r="BAI563" s="906"/>
      <c r="BAJ563" s="31"/>
      <c r="BAK563" s="419"/>
      <c r="BAL563" s="419"/>
      <c r="BAM563" s="471"/>
      <c r="BAN563" s="17"/>
      <c r="BAO563" s="419"/>
      <c r="BAP563" s="419"/>
      <c r="BAQ563" s="17"/>
      <c r="BAR563" s="17"/>
      <c r="BAS563" s="913"/>
      <c r="BAT563" s="17"/>
      <c r="BAU563" s="17"/>
      <c r="BAV563" s="219"/>
      <c r="BAW563" s="310"/>
      <c r="BAX563" s="304"/>
      <c r="BAY563" s="408"/>
      <c r="BAZ563" s="472"/>
      <c r="BBA563" s="906"/>
      <c r="BBB563" s="31"/>
      <c r="BBC563" s="419"/>
      <c r="BBD563" s="419"/>
      <c r="BBE563" s="471"/>
      <c r="BBF563" s="17"/>
      <c r="BBG563" s="419"/>
      <c r="BBH563" s="419"/>
      <c r="BBI563" s="17"/>
      <c r="BBJ563" s="17"/>
      <c r="BBK563" s="913"/>
      <c r="BBL563" s="17"/>
      <c r="BBM563" s="17"/>
      <c r="BBN563" s="219"/>
      <c r="BBO563" s="310"/>
      <c r="BBP563" s="304"/>
      <c r="BBQ563" s="408"/>
      <c r="BBR563" s="472"/>
      <c r="BBS563" s="906"/>
      <c r="BBT563" s="31"/>
      <c r="BBU563" s="419"/>
      <c r="BBV563" s="419"/>
      <c r="BBW563" s="471"/>
      <c r="BBX563" s="17"/>
      <c r="BBY563" s="419"/>
      <c r="BBZ563" s="419"/>
      <c r="BCA563" s="17"/>
      <c r="BCB563" s="17"/>
      <c r="BCC563" s="913"/>
      <c r="BCD563" s="17"/>
      <c r="BCE563" s="17"/>
      <c r="BCF563" s="219"/>
      <c r="BCG563" s="310"/>
      <c r="BCH563" s="304"/>
      <c r="BCI563" s="408"/>
      <c r="BCJ563" s="472"/>
      <c r="BCK563" s="906"/>
      <c r="BCL563" s="31"/>
      <c r="BCM563" s="419"/>
      <c r="BCN563" s="419"/>
      <c r="BCO563" s="471"/>
      <c r="BCP563" s="17"/>
      <c r="BCQ563" s="419"/>
      <c r="BCR563" s="419"/>
      <c r="BCS563" s="17"/>
      <c r="BCT563" s="17"/>
      <c r="BCU563" s="913"/>
      <c r="BCV563" s="17"/>
      <c r="BCW563" s="17"/>
      <c r="BCX563" s="219"/>
      <c r="BCY563" s="310"/>
      <c r="BCZ563" s="304"/>
      <c r="BDA563" s="408"/>
      <c r="BDB563" s="472"/>
      <c r="BDC563" s="906"/>
      <c r="BDD563" s="31"/>
      <c r="BDE563" s="419"/>
      <c r="BDF563" s="419"/>
      <c r="BDG563" s="471"/>
      <c r="BDH563" s="17"/>
      <c r="BDI563" s="419"/>
      <c r="BDJ563" s="419"/>
      <c r="BDK563" s="17"/>
      <c r="BDL563" s="17"/>
      <c r="BDM563" s="913"/>
      <c r="BDN563" s="17"/>
      <c r="BDO563" s="17"/>
      <c r="BDP563" s="219"/>
      <c r="BDQ563" s="310"/>
      <c r="BDR563" s="304"/>
      <c r="BDS563" s="408"/>
      <c r="BDT563" s="472"/>
      <c r="BDU563" s="906"/>
      <c r="BDV563" s="31"/>
      <c r="BDW563" s="419"/>
      <c r="BDX563" s="419"/>
      <c r="BDY563" s="471"/>
      <c r="BDZ563" s="17"/>
      <c r="BEA563" s="419"/>
      <c r="BEB563" s="419"/>
      <c r="BEC563" s="17"/>
      <c r="BED563" s="17"/>
      <c r="BEE563" s="913"/>
      <c r="BEF563" s="17"/>
      <c r="BEG563" s="17"/>
      <c r="BEH563" s="219"/>
      <c r="BEI563" s="310"/>
      <c r="BEJ563" s="304"/>
      <c r="BEK563" s="408"/>
      <c r="BEL563" s="472"/>
      <c r="BEM563" s="906"/>
      <c r="BEN563" s="31"/>
      <c r="BEO563" s="419"/>
      <c r="BEP563" s="419"/>
      <c r="BEQ563" s="471"/>
      <c r="BER563" s="17"/>
      <c r="BES563" s="419"/>
      <c r="BET563" s="419"/>
      <c r="BEU563" s="17"/>
      <c r="BEV563" s="17"/>
      <c r="BEW563" s="913"/>
      <c r="BEX563" s="17"/>
      <c r="BEY563" s="17"/>
      <c r="BEZ563" s="219"/>
      <c r="BFA563" s="310"/>
      <c r="BFB563" s="304"/>
      <c r="BFC563" s="408"/>
      <c r="BFD563" s="472"/>
      <c r="BFE563" s="906"/>
      <c r="BFF563" s="31"/>
      <c r="BFG563" s="419"/>
      <c r="BFH563" s="419"/>
      <c r="BFI563" s="471"/>
      <c r="BFJ563" s="17"/>
      <c r="BFK563" s="419"/>
      <c r="BFL563" s="419"/>
      <c r="BFM563" s="17"/>
      <c r="BFN563" s="17"/>
      <c r="BFO563" s="913"/>
      <c r="BFP563" s="17"/>
      <c r="BFQ563" s="17"/>
      <c r="BFR563" s="219"/>
      <c r="BFS563" s="310"/>
      <c r="BFT563" s="304"/>
      <c r="BFU563" s="408"/>
      <c r="BFV563" s="472"/>
      <c r="BFW563" s="906"/>
      <c r="BFX563" s="31"/>
      <c r="BFY563" s="419"/>
      <c r="BFZ563" s="419"/>
      <c r="BGA563" s="471"/>
      <c r="BGB563" s="17"/>
      <c r="BGC563" s="419"/>
      <c r="BGD563" s="419"/>
      <c r="BGE563" s="17"/>
      <c r="BGF563" s="17"/>
      <c r="BGG563" s="913"/>
      <c r="BGH563" s="17"/>
      <c r="BGI563" s="17"/>
      <c r="BGJ563" s="219"/>
      <c r="BGK563" s="310"/>
      <c r="BGL563" s="304"/>
      <c r="BGM563" s="408"/>
      <c r="BGN563" s="472"/>
      <c r="BGO563" s="906"/>
      <c r="BGP563" s="31"/>
      <c r="BGQ563" s="419"/>
      <c r="BGR563" s="419"/>
      <c r="BGS563" s="471"/>
      <c r="BGT563" s="17"/>
      <c r="BGU563" s="419"/>
      <c r="BGV563" s="419"/>
      <c r="BGW563" s="17"/>
      <c r="BGX563" s="17"/>
      <c r="BGY563" s="913"/>
      <c r="BGZ563" s="17"/>
      <c r="BHA563" s="17"/>
      <c r="BHB563" s="219"/>
      <c r="BHC563" s="310"/>
      <c r="BHD563" s="304"/>
      <c r="BHE563" s="408"/>
      <c r="BHF563" s="472"/>
      <c r="BHG563" s="906"/>
      <c r="BHH563" s="31"/>
      <c r="BHI563" s="419"/>
      <c r="BHJ563" s="419"/>
      <c r="BHK563" s="471"/>
      <c r="BHL563" s="17"/>
      <c r="BHM563" s="419"/>
      <c r="BHN563" s="419"/>
      <c r="BHO563" s="17"/>
      <c r="BHP563" s="17"/>
      <c r="BHQ563" s="913"/>
      <c r="BHR563" s="17"/>
      <c r="BHS563" s="17"/>
      <c r="BHT563" s="219"/>
      <c r="BHU563" s="310"/>
      <c r="BHV563" s="304"/>
      <c r="BHW563" s="408"/>
      <c r="BHX563" s="472"/>
      <c r="BHY563" s="906"/>
      <c r="BHZ563" s="31"/>
      <c r="BIA563" s="419"/>
      <c r="BIB563" s="419"/>
      <c r="BIC563" s="471"/>
      <c r="BID563" s="17"/>
      <c r="BIE563" s="419"/>
      <c r="BIF563" s="419"/>
      <c r="BIG563" s="17"/>
      <c r="BIH563" s="17"/>
      <c r="BII563" s="913"/>
      <c r="BIJ563" s="17"/>
      <c r="BIK563" s="17"/>
      <c r="BIL563" s="219"/>
      <c r="BIM563" s="310"/>
      <c r="BIN563" s="304"/>
      <c r="BIO563" s="408"/>
      <c r="BIP563" s="472"/>
      <c r="BIQ563" s="906"/>
      <c r="BIR563" s="31"/>
      <c r="BIS563" s="419"/>
      <c r="BIT563" s="419"/>
      <c r="BIU563" s="471"/>
      <c r="BIV563" s="17"/>
      <c r="BIW563" s="419"/>
      <c r="BIX563" s="419"/>
      <c r="BIY563" s="17"/>
      <c r="BIZ563" s="17"/>
      <c r="BJA563" s="913"/>
      <c r="BJB563" s="17"/>
      <c r="BJC563" s="17"/>
      <c r="BJD563" s="219"/>
      <c r="BJE563" s="310"/>
      <c r="BJF563" s="304"/>
      <c r="BJG563" s="408"/>
      <c r="BJH563" s="472"/>
      <c r="BJI563" s="906"/>
      <c r="BJJ563" s="31"/>
      <c r="BJK563" s="419"/>
      <c r="BJL563" s="419"/>
      <c r="BJM563" s="471"/>
      <c r="BJN563" s="17"/>
      <c r="BJO563" s="419"/>
      <c r="BJP563" s="419"/>
      <c r="BJQ563" s="17"/>
      <c r="BJR563" s="17"/>
      <c r="BJS563" s="913"/>
      <c r="BJT563" s="17"/>
      <c r="BJU563" s="17"/>
      <c r="BJV563" s="219"/>
      <c r="BJW563" s="310"/>
      <c r="BJX563" s="304"/>
      <c r="BJY563" s="408"/>
      <c r="BJZ563" s="472"/>
      <c r="BKA563" s="906"/>
      <c r="BKB563" s="31"/>
      <c r="BKC563" s="419"/>
      <c r="BKD563" s="419"/>
      <c r="BKE563" s="471"/>
      <c r="BKF563" s="17"/>
      <c r="BKG563" s="419"/>
      <c r="BKH563" s="419"/>
      <c r="BKI563" s="17"/>
      <c r="BKJ563" s="17"/>
      <c r="BKK563" s="913"/>
      <c r="BKL563" s="17"/>
      <c r="BKM563" s="17"/>
      <c r="BKN563" s="219"/>
      <c r="BKO563" s="310"/>
      <c r="BKP563" s="304"/>
      <c r="BKQ563" s="408"/>
      <c r="BKR563" s="472"/>
      <c r="BKS563" s="906"/>
      <c r="BKT563" s="31"/>
      <c r="BKU563" s="419"/>
      <c r="BKV563" s="419"/>
      <c r="BKW563" s="471"/>
      <c r="BKX563" s="17"/>
      <c r="BKY563" s="419"/>
      <c r="BKZ563" s="419"/>
      <c r="BLA563" s="17"/>
      <c r="BLB563" s="17"/>
      <c r="BLC563" s="913"/>
      <c r="BLD563" s="17"/>
      <c r="BLE563" s="17"/>
      <c r="BLF563" s="219"/>
      <c r="BLG563" s="310"/>
      <c r="BLH563" s="304"/>
      <c r="BLI563" s="408"/>
      <c r="BLJ563" s="472"/>
      <c r="BLK563" s="906"/>
      <c r="BLL563" s="31"/>
      <c r="BLM563" s="419"/>
      <c r="BLN563" s="419"/>
      <c r="BLO563" s="471"/>
      <c r="BLP563" s="17"/>
      <c r="BLQ563" s="419"/>
      <c r="BLR563" s="419"/>
      <c r="BLS563" s="17"/>
      <c r="BLT563" s="17"/>
      <c r="BLU563" s="913"/>
      <c r="BLV563" s="17"/>
      <c r="BLW563" s="17"/>
      <c r="BLX563" s="219"/>
      <c r="BLY563" s="310"/>
      <c r="BLZ563" s="304"/>
      <c r="BMA563" s="408"/>
      <c r="BMB563" s="472"/>
      <c r="BMC563" s="906"/>
      <c r="BMD563" s="31"/>
      <c r="BME563" s="419"/>
      <c r="BMF563" s="419"/>
      <c r="BMG563" s="471"/>
      <c r="BMH563" s="17"/>
      <c r="BMI563" s="419"/>
      <c r="BMJ563" s="419"/>
      <c r="BMK563" s="17"/>
      <c r="BML563" s="17"/>
      <c r="BMM563" s="913"/>
      <c r="BMN563" s="17"/>
      <c r="BMO563" s="17"/>
      <c r="BMP563" s="219"/>
      <c r="BMQ563" s="310"/>
      <c r="BMR563" s="304"/>
      <c r="BMS563" s="408"/>
      <c r="BMT563" s="472"/>
      <c r="BMU563" s="906"/>
      <c r="BMV563" s="31"/>
      <c r="BMW563" s="419"/>
      <c r="BMX563" s="419"/>
      <c r="BMY563" s="471"/>
      <c r="BMZ563" s="17"/>
      <c r="BNA563" s="419"/>
      <c r="BNB563" s="419"/>
      <c r="BNC563" s="17"/>
      <c r="BND563" s="17"/>
      <c r="BNE563" s="913"/>
      <c r="BNF563" s="17"/>
      <c r="BNG563" s="17"/>
      <c r="BNH563" s="219"/>
      <c r="BNI563" s="310"/>
      <c r="BNJ563" s="304"/>
      <c r="BNK563" s="408"/>
      <c r="BNL563" s="472"/>
      <c r="BNM563" s="906"/>
      <c r="BNN563" s="31"/>
      <c r="BNO563" s="419"/>
      <c r="BNP563" s="419"/>
      <c r="BNQ563" s="471"/>
      <c r="BNR563" s="17"/>
      <c r="BNS563" s="419"/>
      <c r="BNT563" s="419"/>
      <c r="BNU563" s="17"/>
      <c r="BNV563" s="17"/>
      <c r="BNW563" s="913"/>
      <c r="BNX563" s="17"/>
      <c r="BNY563" s="17"/>
      <c r="BNZ563" s="219"/>
      <c r="BOA563" s="310"/>
      <c r="BOB563" s="304"/>
      <c r="BOC563" s="408"/>
      <c r="BOD563" s="472"/>
      <c r="BOE563" s="906"/>
      <c r="BOF563" s="31"/>
      <c r="BOG563" s="419"/>
      <c r="BOH563" s="419"/>
      <c r="BOI563" s="471"/>
      <c r="BOJ563" s="17"/>
      <c r="BOK563" s="419"/>
      <c r="BOL563" s="419"/>
      <c r="BOM563" s="17"/>
      <c r="BON563" s="17"/>
      <c r="BOO563" s="913"/>
      <c r="BOP563" s="17"/>
      <c r="BOQ563" s="17"/>
      <c r="BOR563" s="219"/>
      <c r="BOS563" s="310"/>
      <c r="BOT563" s="304"/>
      <c r="BOU563" s="408"/>
      <c r="BOV563" s="472"/>
      <c r="BOW563" s="906"/>
      <c r="BOX563" s="31"/>
      <c r="BOY563" s="419"/>
      <c r="BOZ563" s="419"/>
      <c r="BPA563" s="471"/>
      <c r="BPB563" s="17"/>
      <c r="BPC563" s="419"/>
      <c r="BPD563" s="419"/>
      <c r="BPE563" s="17"/>
      <c r="BPF563" s="17"/>
      <c r="BPG563" s="913"/>
      <c r="BPH563" s="17"/>
      <c r="BPI563" s="17"/>
      <c r="BPJ563" s="219"/>
      <c r="BPK563" s="310"/>
      <c r="BPL563" s="304"/>
      <c r="BPM563" s="408"/>
      <c r="BPN563" s="472"/>
      <c r="BPO563" s="906"/>
      <c r="BPP563" s="31"/>
      <c r="BPQ563" s="419"/>
      <c r="BPR563" s="419"/>
      <c r="BPS563" s="471"/>
      <c r="BPT563" s="17"/>
      <c r="BPU563" s="419"/>
      <c r="BPV563" s="419"/>
      <c r="BPW563" s="17"/>
      <c r="BPX563" s="17"/>
      <c r="BPY563" s="913"/>
      <c r="BPZ563" s="17"/>
      <c r="BQA563" s="17"/>
      <c r="BQB563" s="219"/>
      <c r="BQC563" s="310"/>
      <c r="BQD563" s="304"/>
      <c r="BQE563" s="408"/>
      <c r="BQF563" s="472"/>
      <c r="BQG563" s="906"/>
      <c r="BQH563" s="31"/>
      <c r="BQI563" s="419"/>
      <c r="BQJ563" s="419"/>
      <c r="BQK563" s="471"/>
      <c r="BQL563" s="17"/>
      <c r="BQM563" s="419"/>
      <c r="BQN563" s="419"/>
      <c r="BQO563" s="17"/>
      <c r="BQP563" s="17"/>
      <c r="BQQ563" s="913"/>
      <c r="BQR563" s="17"/>
      <c r="BQS563" s="17"/>
      <c r="BQT563" s="219"/>
      <c r="BQU563" s="310"/>
      <c r="BQV563" s="304"/>
      <c r="BQW563" s="408"/>
      <c r="BQX563" s="472"/>
      <c r="BQY563" s="906"/>
      <c r="BQZ563" s="31"/>
      <c r="BRA563" s="419"/>
      <c r="BRB563" s="419"/>
      <c r="BRC563" s="471"/>
      <c r="BRD563" s="17"/>
      <c r="BRE563" s="419"/>
      <c r="BRF563" s="419"/>
      <c r="BRG563" s="17"/>
      <c r="BRH563" s="17"/>
      <c r="BRI563" s="913"/>
      <c r="BRJ563" s="17"/>
      <c r="BRK563" s="17"/>
      <c r="BRL563" s="219"/>
      <c r="BRM563" s="310"/>
      <c r="BRN563" s="304"/>
      <c r="BRO563" s="408"/>
      <c r="BRP563" s="472"/>
      <c r="BRQ563" s="906"/>
      <c r="BRR563" s="31"/>
      <c r="BRS563" s="419"/>
      <c r="BRT563" s="419"/>
      <c r="BRU563" s="471"/>
      <c r="BRV563" s="17"/>
      <c r="BRW563" s="419"/>
      <c r="BRX563" s="419"/>
      <c r="BRY563" s="17"/>
      <c r="BRZ563" s="17"/>
      <c r="BSA563" s="913"/>
      <c r="BSB563" s="17"/>
      <c r="BSC563" s="17"/>
      <c r="BSD563" s="219"/>
      <c r="BSE563" s="310"/>
      <c r="BSF563" s="304"/>
      <c r="BSG563" s="408"/>
      <c r="BSH563" s="472"/>
      <c r="BSI563" s="906"/>
      <c r="BSJ563" s="31"/>
      <c r="BSK563" s="419"/>
      <c r="BSL563" s="419"/>
      <c r="BSM563" s="471"/>
      <c r="BSN563" s="17"/>
      <c r="BSO563" s="419"/>
      <c r="BSP563" s="419"/>
      <c r="BSQ563" s="17"/>
      <c r="BSR563" s="17"/>
      <c r="BSS563" s="913"/>
      <c r="BST563" s="17"/>
      <c r="BSU563" s="17"/>
      <c r="BSV563" s="219"/>
      <c r="BSW563" s="310"/>
      <c r="BSX563" s="304"/>
      <c r="BSY563" s="408"/>
      <c r="BSZ563" s="472"/>
      <c r="BTA563" s="906"/>
      <c r="BTB563" s="31"/>
      <c r="BTC563" s="419"/>
      <c r="BTD563" s="419"/>
      <c r="BTE563" s="471"/>
      <c r="BTF563" s="17"/>
      <c r="BTG563" s="419"/>
      <c r="BTH563" s="419"/>
      <c r="BTI563" s="17"/>
      <c r="BTJ563" s="17"/>
      <c r="BTK563" s="913"/>
      <c r="BTL563" s="17"/>
      <c r="BTM563" s="17"/>
      <c r="BTN563" s="219"/>
      <c r="BTO563" s="310"/>
      <c r="BTP563" s="304"/>
      <c r="BTQ563" s="408"/>
      <c r="BTR563" s="472"/>
      <c r="BTS563" s="906"/>
      <c r="BTT563" s="31"/>
      <c r="BTU563" s="419"/>
      <c r="BTV563" s="419"/>
      <c r="BTW563" s="471"/>
      <c r="BTX563" s="17"/>
      <c r="BTY563" s="419"/>
      <c r="BTZ563" s="419"/>
      <c r="BUA563" s="17"/>
      <c r="BUB563" s="17"/>
      <c r="BUC563" s="913"/>
      <c r="BUD563" s="17"/>
      <c r="BUE563" s="17"/>
      <c r="BUF563" s="219"/>
      <c r="BUG563" s="310"/>
      <c r="BUH563" s="304"/>
      <c r="BUI563" s="408"/>
      <c r="BUJ563" s="472"/>
      <c r="BUK563" s="906"/>
      <c r="BUL563" s="31"/>
      <c r="BUM563" s="419"/>
      <c r="BUN563" s="419"/>
      <c r="BUO563" s="471"/>
      <c r="BUP563" s="17"/>
      <c r="BUQ563" s="419"/>
      <c r="BUR563" s="419"/>
      <c r="BUS563" s="17"/>
      <c r="BUT563" s="17"/>
      <c r="BUU563" s="913"/>
      <c r="BUV563" s="17"/>
      <c r="BUW563" s="17"/>
      <c r="BUX563" s="219"/>
      <c r="BUY563" s="310"/>
      <c r="BUZ563" s="304"/>
      <c r="BVA563" s="408"/>
      <c r="BVB563" s="472"/>
      <c r="BVC563" s="906"/>
      <c r="BVD563" s="31"/>
      <c r="BVE563" s="419"/>
      <c r="BVF563" s="419"/>
      <c r="BVG563" s="471"/>
      <c r="BVH563" s="17"/>
      <c r="BVI563" s="419"/>
      <c r="BVJ563" s="419"/>
      <c r="BVK563" s="17"/>
      <c r="BVL563" s="17"/>
      <c r="BVM563" s="913"/>
      <c r="BVN563" s="17"/>
      <c r="BVO563" s="17"/>
      <c r="BVP563" s="219"/>
      <c r="BVQ563" s="310"/>
      <c r="BVR563" s="304"/>
      <c r="BVS563" s="408"/>
      <c r="BVT563" s="472"/>
      <c r="BVU563" s="906"/>
      <c r="BVV563" s="31"/>
      <c r="BVW563" s="419"/>
      <c r="BVX563" s="419"/>
      <c r="BVY563" s="471"/>
      <c r="BVZ563" s="17"/>
      <c r="BWA563" s="419"/>
      <c r="BWB563" s="419"/>
      <c r="BWC563" s="17"/>
      <c r="BWD563" s="17"/>
      <c r="BWE563" s="913"/>
      <c r="BWF563" s="17"/>
      <c r="BWG563" s="17"/>
      <c r="BWH563" s="219"/>
      <c r="BWI563" s="310"/>
      <c r="BWJ563" s="304"/>
      <c r="BWK563" s="408"/>
      <c r="BWL563" s="472"/>
      <c r="BWM563" s="906"/>
      <c r="BWN563" s="31"/>
      <c r="BWO563" s="419"/>
      <c r="BWP563" s="419"/>
      <c r="BWQ563" s="471"/>
      <c r="BWR563" s="17"/>
      <c r="BWS563" s="419"/>
      <c r="BWT563" s="419"/>
      <c r="BWU563" s="17"/>
      <c r="BWV563" s="17"/>
      <c r="BWW563" s="913"/>
      <c r="BWX563" s="17"/>
      <c r="BWY563" s="17"/>
      <c r="BWZ563" s="219"/>
      <c r="BXA563" s="310"/>
      <c r="BXB563" s="304"/>
      <c r="BXC563" s="408"/>
      <c r="BXD563" s="472"/>
      <c r="BXE563" s="906"/>
      <c r="BXF563" s="31"/>
      <c r="BXG563" s="419"/>
      <c r="BXH563" s="419"/>
      <c r="BXI563" s="471"/>
      <c r="BXJ563" s="17"/>
      <c r="BXK563" s="419"/>
      <c r="BXL563" s="419"/>
      <c r="BXM563" s="17"/>
      <c r="BXN563" s="17"/>
      <c r="BXO563" s="913"/>
      <c r="BXP563" s="17"/>
      <c r="BXQ563" s="17"/>
      <c r="BXR563" s="219"/>
      <c r="BXS563" s="310"/>
      <c r="BXT563" s="304"/>
      <c r="BXU563" s="408"/>
      <c r="BXV563" s="472"/>
      <c r="BXW563" s="906"/>
      <c r="BXX563" s="31"/>
      <c r="BXY563" s="419"/>
      <c r="BXZ563" s="419"/>
      <c r="BYA563" s="471"/>
      <c r="BYB563" s="17"/>
      <c r="BYC563" s="419"/>
      <c r="BYD563" s="419"/>
      <c r="BYE563" s="17"/>
      <c r="BYF563" s="17"/>
      <c r="BYG563" s="913"/>
      <c r="BYH563" s="17"/>
      <c r="BYI563" s="17"/>
      <c r="BYJ563" s="219"/>
      <c r="BYK563" s="310"/>
      <c r="BYL563" s="304"/>
      <c r="BYM563" s="408"/>
      <c r="BYN563" s="472"/>
      <c r="BYO563" s="906"/>
      <c r="BYP563" s="31"/>
      <c r="BYQ563" s="419"/>
      <c r="BYR563" s="419"/>
      <c r="BYS563" s="471"/>
      <c r="BYT563" s="17"/>
      <c r="BYU563" s="419"/>
      <c r="BYV563" s="419"/>
      <c r="BYW563" s="17"/>
      <c r="BYX563" s="17"/>
      <c r="BYY563" s="913"/>
      <c r="BYZ563" s="17"/>
      <c r="BZA563" s="17"/>
      <c r="BZB563" s="219"/>
      <c r="BZC563" s="310"/>
      <c r="BZD563" s="304"/>
      <c r="BZE563" s="408"/>
      <c r="BZF563" s="472"/>
      <c r="BZG563" s="906"/>
      <c r="BZH563" s="31"/>
      <c r="BZI563" s="419"/>
      <c r="BZJ563" s="419"/>
      <c r="BZK563" s="471"/>
      <c r="BZL563" s="17"/>
      <c r="BZM563" s="419"/>
      <c r="BZN563" s="419"/>
      <c r="BZO563" s="17"/>
      <c r="BZP563" s="17"/>
      <c r="BZQ563" s="913"/>
      <c r="BZR563" s="17"/>
      <c r="BZS563" s="17"/>
      <c r="BZT563" s="219"/>
      <c r="BZU563" s="310"/>
      <c r="BZV563" s="304"/>
      <c r="BZW563" s="408"/>
      <c r="BZX563" s="472"/>
      <c r="BZY563" s="906"/>
      <c r="BZZ563" s="31"/>
      <c r="CAA563" s="419"/>
      <c r="CAB563" s="419"/>
      <c r="CAC563" s="471"/>
      <c r="CAD563" s="17"/>
      <c r="CAE563" s="419"/>
      <c r="CAF563" s="419"/>
      <c r="CAG563" s="17"/>
      <c r="CAH563" s="17"/>
      <c r="CAI563" s="913"/>
      <c r="CAJ563" s="17"/>
      <c r="CAK563" s="17"/>
      <c r="CAL563" s="219"/>
      <c r="CAM563" s="310"/>
      <c r="CAN563" s="304"/>
      <c r="CAO563" s="408"/>
      <c r="CAP563" s="472"/>
      <c r="CAQ563" s="906"/>
      <c r="CAR563" s="31"/>
      <c r="CAS563" s="419"/>
      <c r="CAT563" s="419"/>
      <c r="CAU563" s="471"/>
      <c r="CAV563" s="17"/>
      <c r="CAW563" s="419"/>
      <c r="CAX563" s="419"/>
      <c r="CAY563" s="17"/>
      <c r="CAZ563" s="17"/>
      <c r="CBA563" s="913"/>
      <c r="CBB563" s="17"/>
      <c r="CBC563" s="17"/>
      <c r="CBD563" s="219"/>
      <c r="CBE563" s="310"/>
      <c r="CBF563" s="304"/>
      <c r="CBG563" s="408"/>
      <c r="CBH563" s="472"/>
      <c r="CBI563" s="906"/>
      <c r="CBJ563" s="31"/>
      <c r="CBK563" s="419"/>
      <c r="CBL563" s="419"/>
      <c r="CBM563" s="471"/>
      <c r="CBN563" s="17"/>
      <c r="CBO563" s="419"/>
      <c r="CBP563" s="419"/>
      <c r="CBQ563" s="17"/>
      <c r="CBR563" s="17"/>
      <c r="CBS563" s="913"/>
      <c r="CBT563" s="17"/>
      <c r="CBU563" s="17"/>
      <c r="CBV563" s="219"/>
      <c r="CBW563" s="310"/>
      <c r="CBX563" s="304"/>
      <c r="CBY563" s="408"/>
      <c r="CBZ563" s="472"/>
      <c r="CCA563" s="906"/>
      <c r="CCB563" s="31"/>
      <c r="CCC563" s="419"/>
      <c r="CCD563" s="419"/>
      <c r="CCE563" s="471"/>
      <c r="CCF563" s="17"/>
      <c r="CCG563" s="419"/>
      <c r="CCH563" s="419"/>
      <c r="CCI563" s="17"/>
      <c r="CCJ563" s="17"/>
      <c r="CCK563" s="913"/>
      <c r="CCL563" s="17"/>
      <c r="CCM563" s="17"/>
      <c r="CCN563" s="219"/>
      <c r="CCO563" s="310"/>
      <c r="CCP563" s="304"/>
      <c r="CCQ563" s="408"/>
      <c r="CCR563" s="472"/>
      <c r="CCS563" s="906"/>
      <c r="CCT563" s="31"/>
      <c r="CCU563" s="419"/>
      <c r="CCV563" s="419"/>
      <c r="CCW563" s="471"/>
      <c r="CCX563" s="17"/>
      <c r="CCY563" s="419"/>
      <c r="CCZ563" s="419"/>
      <c r="CDA563" s="17"/>
      <c r="CDB563" s="17"/>
      <c r="CDC563" s="913"/>
      <c r="CDD563" s="17"/>
      <c r="CDE563" s="17"/>
      <c r="CDF563" s="219"/>
      <c r="CDG563" s="310"/>
      <c r="CDH563" s="304"/>
      <c r="CDI563" s="408"/>
      <c r="CDJ563" s="472"/>
      <c r="CDK563" s="906"/>
      <c r="CDL563" s="31"/>
      <c r="CDM563" s="419"/>
      <c r="CDN563" s="419"/>
      <c r="CDO563" s="471"/>
      <c r="CDP563" s="17"/>
      <c r="CDQ563" s="419"/>
      <c r="CDR563" s="419"/>
      <c r="CDS563" s="17"/>
      <c r="CDT563" s="17"/>
      <c r="CDU563" s="913"/>
      <c r="CDV563" s="17"/>
      <c r="CDW563" s="17"/>
      <c r="CDX563" s="219"/>
      <c r="CDY563" s="310"/>
      <c r="CDZ563" s="304"/>
      <c r="CEA563" s="408"/>
      <c r="CEB563" s="472"/>
      <c r="CEC563" s="906"/>
      <c r="CED563" s="31"/>
      <c r="CEE563" s="419"/>
      <c r="CEF563" s="419"/>
      <c r="CEG563" s="471"/>
      <c r="CEH563" s="17"/>
      <c r="CEI563" s="419"/>
      <c r="CEJ563" s="419"/>
      <c r="CEK563" s="17"/>
      <c r="CEL563" s="17"/>
      <c r="CEM563" s="913"/>
      <c r="CEN563" s="17"/>
      <c r="CEO563" s="17"/>
      <c r="CEP563" s="219"/>
      <c r="CEQ563" s="310"/>
      <c r="CER563" s="304"/>
      <c r="CES563" s="408"/>
      <c r="CET563" s="472"/>
      <c r="CEU563" s="906"/>
      <c r="CEV563" s="31"/>
      <c r="CEW563" s="419"/>
      <c r="CEX563" s="419"/>
      <c r="CEY563" s="471"/>
      <c r="CEZ563" s="17"/>
      <c r="CFA563" s="419"/>
      <c r="CFB563" s="419"/>
      <c r="CFC563" s="17"/>
      <c r="CFD563" s="17"/>
      <c r="CFE563" s="913"/>
      <c r="CFF563" s="17"/>
      <c r="CFG563" s="17"/>
      <c r="CFH563" s="219"/>
      <c r="CFI563" s="310"/>
      <c r="CFJ563" s="304"/>
      <c r="CFK563" s="408"/>
      <c r="CFL563" s="472"/>
      <c r="CFM563" s="906"/>
      <c r="CFN563" s="31"/>
      <c r="CFO563" s="419"/>
      <c r="CFP563" s="419"/>
      <c r="CFQ563" s="471"/>
      <c r="CFR563" s="17"/>
      <c r="CFS563" s="419"/>
      <c r="CFT563" s="419"/>
      <c r="CFU563" s="17"/>
      <c r="CFV563" s="17"/>
      <c r="CFW563" s="913"/>
      <c r="CFX563" s="17"/>
      <c r="CFY563" s="17"/>
      <c r="CFZ563" s="219"/>
      <c r="CGA563" s="310"/>
      <c r="CGB563" s="304"/>
      <c r="CGC563" s="408"/>
      <c r="CGD563" s="472"/>
      <c r="CGE563" s="906"/>
      <c r="CGF563" s="31"/>
      <c r="CGG563" s="419"/>
      <c r="CGH563" s="419"/>
      <c r="CGI563" s="471"/>
      <c r="CGJ563" s="17"/>
      <c r="CGK563" s="419"/>
      <c r="CGL563" s="419"/>
      <c r="CGM563" s="17"/>
      <c r="CGN563" s="17"/>
      <c r="CGO563" s="913"/>
      <c r="CGP563" s="17"/>
      <c r="CGQ563" s="17"/>
      <c r="CGR563" s="219"/>
      <c r="CGS563" s="310"/>
      <c r="CGT563" s="304"/>
      <c r="CGU563" s="408"/>
      <c r="CGV563" s="472"/>
      <c r="CGW563" s="906"/>
      <c r="CGX563" s="31"/>
      <c r="CGY563" s="419"/>
      <c r="CGZ563" s="419"/>
      <c r="CHA563" s="471"/>
      <c r="CHB563" s="17"/>
      <c r="CHC563" s="419"/>
      <c r="CHD563" s="419"/>
      <c r="CHE563" s="17"/>
      <c r="CHF563" s="17"/>
      <c r="CHG563" s="913"/>
      <c r="CHH563" s="17"/>
      <c r="CHI563" s="17"/>
      <c r="CHJ563" s="219"/>
      <c r="CHK563" s="310"/>
      <c r="CHL563" s="304"/>
      <c r="CHM563" s="408"/>
      <c r="CHN563" s="472"/>
      <c r="CHO563" s="906"/>
      <c r="CHP563" s="31"/>
      <c r="CHQ563" s="419"/>
      <c r="CHR563" s="419"/>
      <c r="CHS563" s="471"/>
      <c r="CHT563" s="17"/>
      <c r="CHU563" s="419"/>
      <c r="CHV563" s="419"/>
      <c r="CHW563" s="17"/>
      <c r="CHX563" s="17"/>
      <c r="CHY563" s="913"/>
      <c r="CHZ563" s="17"/>
      <c r="CIA563" s="17"/>
      <c r="CIB563" s="219"/>
      <c r="CIC563" s="310"/>
      <c r="CID563" s="304"/>
      <c r="CIE563" s="408"/>
      <c r="CIF563" s="472"/>
      <c r="CIG563" s="906"/>
      <c r="CIH563" s="31"/>
      <c r="CII563" s="419"/>
      <c r="CIJ563" s="419"/>
      <c r="CIK563" s="471"/>
      <c r="CIL563" s="17"/>
      <c r="CIM563" s="419"/>
      <c r="CIN563" s="419"/>
      <c r="CIO563" s="17"/>
      <c r="CIP563" s="17"/>
      <c r="CIQ563" s="913"/>
      <c r="CIR563" s="17"/>
      <c r="CIS563" s="17"/>
      <c r="CIT563" s="219"/>
      <c r="CIU563" s="310"/>
      <c r="CIV563" s="304"/>
      <c r="CIW563" s="408"/>
      <c r="CIX563" s="472"/>
      <c r="CIY563" s="906"/>
      <c r="CIZ563" s="31"/>
      <c r="CJA563" s="419"/>
      <c r="CJB563" s="419"/>
      <c r="CJC563" s="471"/>
      <c r="CJD563" s="17"/>
      <c r="CJE563" s="419"/>
      <c r="CJF563" s="419"/>
      <c r="CJG563" s="17"/>
      <c r="CJH563" s="17"/>
      <c r="CJI563" s="913"/>
      <c r="CJJ563" s="17"/>
      <c r="CJK563" s="17"/>
      <c r="CJL563" s="219"/>
      <c r="CJM563" s="310"/>
      <c r="CJN563" s="304"/>
      <c r="CJO563" s="408"/>
      <c r="CJP563" s="472"/>
      <c r="CJQ563" s="906"/>
      <c r="CJR563" s="31"/>
      <c r="CJS563" s="419"/>
      <c r="CJT563" s="419"/>
      <c r="CJU563" s="471"/>
      <c r="CJV563" s="17"/>
      <c r="CJW563" s="419"/>
      <c r="CJX563" s="419"/>
      <c r="CJY563" s="17"/>
      <c r="CJZ563" s="17"/>
      <c r="CKA563" s="913"/>
      <c r="CKB563" s="17"/>
      <c r="CKC563" s="17"/>
      <c r="CKD563" s="219"/>
      <c r="CKE563" s="310"/>
      <c r="CKF563" s="304"/>
      <c r="CKG563" s="408"/>
      <c r="CKH563" s="472"/>
      <c r="CKI563" s="906"/>
      <c r="CKJ563" s="31"/>
      <c r="CKK563" s="419"/>
      <c r="CKL563" s="419"/>
      <c r="CKM563" s="471"/>
      <c r="CKN563" s="17"/>
      <c r="CKO563" s="419"/>
      <c r="CKP563" s="419"/>
      <c r="CKQ563" s="17"/>
      <c r="CKR563" s="17"/>
      <c r="CKS563" s="913"/>
      <c r="CKT563" s="17"/>
      <c r="CKU563" s="17"/>
      <c r="CKV563" s="219"/>
      <c r="CKW563" s="310"/>
      <c r="CKX563" s="304"/>
      <c r="CKY563" s="408"/>
      <c r="CKZ563" s="472"/>
      <c r="CLA563" s="906"/>
      <c r="CLB563" s="31"/>
      <c r="CLC563" s="419"/>
      <c r="CLD563" s="419"/>
      <c r="CLE563" s="471"/>
      <c r="CLF563" s="17"/>
      <c r="CLG563" s="419"/>
      <c r="CLH563" s="419"/>
      <c r="CLI563" s="17"/>
      <c r="CLJ563" s="17"/>
      <c r="CLK563" s="913"/>
      <c r="CLL563" s="17"/>
      <c r="CLM563" s="17"/>
      <c r="CLN563" s="219"/>
      <c r="CLO563" s="310"/>
      <c r="CLP563" s="304"/>
      <c r="CLQ563" s="408"/>
      <c r="CLR563" s="472"/>
      <c r="CLS563" s="906"/>
      <c r="CLT563" s="31"/>
      <c r="CLU563" s="419"/>
      <c r="CLV563" s="419"/>
      <c r="CLW563" s="471"/>
      <c r="CLX563" s="17"/>
      <c r="CLY563" s="419"/>
      <c r="CLZ563" s="419"/>
      <c r="CMA563" s="17"/>
      <c r="CMB563" s="17"/>
      <c r="CMC563" s="913"/>
      <c r="CMD563" s="17"/>
      <c r="CME563" s="17"/>
      <c r="CMF563" s="219"/>
      <c r="CMG563" s="310"/>
      <c r="CMH563" s="304"/>
      <c r="CMI563" s="408"/>
      <c r="CMJ563" s="472"/>
      <c r="CMK563" s="906"/>
      <c r="CML563" s="31"/>
      <c r="CMM563" s="419"/>
      <c r="CMN563" s="419"/>
      <c r="CMO563" s="471"/>
      <c r="CMP563" s="17"/>
      <c r="CMQ563" s="419"/>
      <c r="CMR563" s="419"/>
      <c r="CMS563" s="17"/>
      <c r="CMT563" s="17"/>
      <c r="CMU563" s="913"/>
      <c r="CMV563" s="17"/>
      <c r="CMW563" s="17"/>
      <c r="CMX563" s="219"/>
      <c r="CMY563" s="310"/>
      <c r="CMZ563" s="304"/>
      <c r="CNA563" s="408"/>
      <c r="CNB563" s="472"/>
      <c r="CNC563" s="906"/>
      <c r="CND563" s="31"/>
      <c r="CNE563" s="419"/>
      <c r="CNF563" s="419"/>
      <c r="CNG563" s="471"/>
      <c r="CNH563" s="17"/>
      <c r="CNI563" s="419"/>
      <c r="CNJ563" s="419"/>
      <c r="CNK563" s="17"/>
      <c r="CNL563" s="17"/>
      <c r="CNM563" s="913"/>
      <c r="CNN563" s="17"/>
      <c r="CNO563" s="17"/>
      <c r="CNP563" s="219"/>
      <c r="CNQ563" s="310"/>
      <c r="CNR563" s="304"/>
      <c r="CNS563" s="408"/>
      <c r="CNT563" s="472"/>
      <c r="CNU563" s="906"/>
      <c r="CNV563" s="31"/>
      <c r="CNW563" s="419"/>
      <c r="CNX563" s="419"/>
      <c r="CNY563" s="471"/>
      <c r="CNZ563" s="17"/>
      <c r="COA563" s="419"/>
      <c r="COB563" s="419"/>
      <c r="COC563" s="17"/>
      <c r="COD563" s="17"/>
      <c r="COE563" s="913"/>
      <c r="COF563" s="17"/>
      <c r="COG563" s="17"/>
      <c r="COH563" s="219"/>
      <c r="COI563" s="310"/>
      <c r="COJ563" s="304"/>
      <c r="COK563" s="408"/>
      <c r="COL563" s="472"/>
      <c r="COM563" s="906"/>
      <c r="CON563" s="31"/>
      <c r="COO563" s="419"/>
      <c r="COP563" s="419"/>
      <c r="COQ563" s="471"/>
      <c r="COR563" s="17"/>
      <c r="COS563" s="419"/>
      <c r="COT563" s="419"/>
      <c r="COU563" s="17"/>
      <c r="COV563" s="17"/>
      <c r="COW563" s="913"/>
      <c r="COX563" s="17"/>
      <c r="COY563" s="17"/>
      <c r="COZ563" s="219"/>
      <c r="CPA563" s="310"/>
      <c r="CPB563" s="304"/>
      <c r="CPC563" s="408"/>
      <c r="CPD563" s="472"/>
      <c r="CPE563" s="906"/>
      <c r="CPF563" s="31"/>
      <c r="CPG563" s="419"/>
      <c r="CPH563" s="419"/>
      <c r="CPI563" s="471"/>
      <c r="CPJ563" s="17"/>
      <c r="CPK563" s="419"/>
      <c r="CPL563" s="419"/>
      <c r="CPM563" s="17"/>
      <c r="CPN563" s="17"/>
      <c r="CPO563" s="913"/>
      <c r="CPP563" s="17"/>
      <c r="CPQ563" s="17"/>
      <c r="CPR563" s="219"/>
      <c r="CPS563" s="310"/>
      <c r="CPT563" s="304"/>
      <c r="CPU563" s="408"/>
      <c r="CPV563" s="472"/>
      <c r="CPW563" s="906"/>
      <c r="CPX563" s="31"/>
      <c r="CPY563" s="419"/>
      <c r="CPZ563" s="419"/>
      <c r="CQA563" s="471"/>
      <c r="CQB563" s="17"/>
      <c r="CQC563" s="419"/>
      <c r="CQD563" s="419"/>
      <c r="CQE563" s="17"/>
      <c r="CQF563" s="17"/>
      <c r="CQG563" s="913"/>
      <c r="CQH563" s="17"/>
      <c r="CQI563" s="17"/>
      <c r="CQJ563" s="219"/>
      <c r="CQK563" s="310"/>
      <c r="CQL563" s="304"/>
      <c r="CQM563" s="408"/>
      <c r="CQN563" s="472"/>
      <c r="CQO563" s="906"/>
      <c r="CQP563" s="31"/>
      <c r="CQQ563" s="419"/>
      <c r="CQR563" s="419"/>
      <c r="CQS563" s="471"/>
      <c r="CQT563" s="17"/>
      <c r="CQU563" s="419"/>
      <c r="CQV563" s="419"/>
      <c r="CQW563" s="17"/>
      <c r="CQX563" s="17"/>
      <c r="CQY563" s="913"/>
      <c r="CQZ563" s="17"/>
      <c r="CRA563" s="17"/>
      <c r="CRB563" s="219"/>
      <c r="CRC563" s="310"/>
      <c r="CRD563" s="304"/>
      <c r="CRE563" s="408"/>
      <c r="CRF563" s="472"/>
      <c r="CRG563" s="906"/>
      <c r="CRH563" s="31"/>
      <c r="CRI563" s="419"/>
      <c r="CRJ563" s="419"/>
      <c r="CRK563" s="471"/>
      <c r="CRL563" s="17"/>
      <c r="CRM563" s="419"/>
      <c r="CRN563" s="419"/>
      <c r="CRO563" s="17"/>
      <c r="CRP563" s="17"/>
      <c r="CRQ563" s="913"/>
      <c r="CRR563" s="17"/>
      <c r="CRS563" s="17"/>
      <c r="CRT563" s="219"/>
      <c r="CRU563" s="310"/>
      <c r="CRV563" s="304"/>
      <c r="CRW563" s="408"/>
      <c r="CRX563" s="472"/>
      <c r="CRY563" s="906"/>
      <c r="CRZ563" s="31"/>
      <c r="CSA563" s="419"/>
      <c r="CSB563" s="419"/>
      <c r="CSC563" s="471"/>
      <c r="CSD563" s="17"/>
      <c r="CSE563" s="419"/>
      <c r="CSF563" s="419"/>
      <c r="CSG563" s="17"/>
      <c r="CSH563" s="17"/>
      <c r="CSI563" s="913"/>
      <c r="CSJ563" s="17"/>
      <c r="CSK563" s="17"/>
      <c r="CSL563" s="219"/>
      <c r="CSM563" s="310"/>
      <c r="CSN563" s="304"/>
      <c r="CSO563" s="408"/>
      <c r="CSP563" s="472"/>
      <c r="CSQ563" s="906"/>
      <c r="CSR563" s="31"/>
      <c r="CSS563" s="419"/>
      <c r="CST563" s="419"/>
      <c r="CSU563" s="471"/>
      <c r="CSV563" s="17"/>
      <c r="CSW563" s="419"/>
      <c r="CSX563" s="419"/>
      <c r="CSY563" s="17"/>
      <c r="CSZ563" s="17"/>
      <c r="CTA563" s="913"/>
      <c r="CTB563" s="17"/>
      <c r="CTC563" s="17"/>
      <c r="CTD563" s="219"/>
      <c r="CTE563" s="310"/>
      <c r="CTF563" s="304"/>
      <c r="CTG563" s="408"/>
      <c r="CTH563" s="472"/>
      <c r="CTI563" s="906"/>
      <c r="CTJ563" s="31"/>
      <c r="CTK563" s="419"/>
      <c r="CTL563" s="419"/>
      <c r="CTM563" s="471"/>
      <c r="CTN563" s="17"/>
      <c r="CTO563" s="419"/>
      <c r="CTP563" s="419"/>
      <c r="CTQ563" s="17"/>
      <c r="CTR563" s="17"/>
      <c r="CTS563" s="913"/>
      <c r="CTT563" s="17"/>
      <c r="CTU563" s="17"/>
      <c r="CTV563" s="219"/>
      <c r="CTW563" s="310"/>
      <c r="CTX563" s="304"/>
      <c r="CTY563" s="408"/>
      <c r="CTZ563" s="472"/>
      <c r="CUA563" s="906"/>
      <c r="CUB563" s="31"/>
      <c r="CUC563" s="419"/>
      <c r="CUD563" s="419"/>
      <c r="CUE563" s="471"/>
      <c r="CUF563" s="17"/>
      <c r="CUG563" s="419"/>
      <c r="CUH563" s="419"/>
      <c r="CUI563" s="17"/>
      <c r="CUJ563" s="17"/>
      <c r="CUK563" s="913"/>
      <c r="CUL563" s="17"/>
      <c r="CUM563" s="17"/>
      <c r="CUN563" s="219"/>
      <c r="CUO563" s="310"/>
      <c r="CUP563" s="304"/>
      <c r="CUQ563" s="408"/>
      <c r="CUR563" s="472"/>
      <c r="CUS563" s="906"/>
      <c r="CUT563" s="31"/>
      <c r="CUU563" s="419"/>
      <c r="CUV563" s="419"/>
      <c r="CUW563" s="471"/>
      <c r="CUX563" s="17"/>
      <c r="CUY563" s="419"/>
      <c r="CUZ563" s="419"/>
      <c r="CVA563" s="17"/>
      <c r="CVB563" s="17"/>
      <c r="CVC563" s="913"/>
      <c r="CVD563" s="17"/>
      <c r="CVE563" s="17"/>
      <c r="CVF563" s="219"/>
      <c r="CVG563" s="310"/>
      <c r="CVH563" s="304"/>
      <c r="CVI563" s="408"/>
      <c r="CVJ563" s="472"/>
      <c r="CVK563" s="906"/>
      <c r="CVL563" s="31"/>
      <c r="CVM563" s="419"/>
      <c r="CVN563" s="419"/>
      <c r="CVO563" s="471"/>
      <c r="CVP563" s="17"/>
      <c r="CVQ563" s="419"/>
      <c r="CVR563" s="419"/>
      <c r="CVS563" s="17"/>
      <c r="CVT563" s="17"/>
      <c r="CVU563" s="913"/>
      <c r="CVV563" s="17"/>
      <c r="CVW563" s="17"/>
      <c r="CVX563" s="219"/>
      <c r="CVY563" s="310"/>
      <c r="CVZ563" s="304"/>
      <c r="CWA563" s="408"/>
      <c r="CWB563" s="472"/>
      <c r="CWC563" s="906"/>
      <c r="CWD563" s="31"/>
      <c r="CWE563" s="419"/>
      <c r="CWF563" s="419"/>
      <c r="CWG563" s="471"/>
      <c r="CWH563" s="17"/>
      <c r="CWI563" s="419"/>
      <c r="CWJ563" s="419"/>
      <c r="CWK563" s="17"/>
      <c r="CWL563" s="17"/>
      <c r="CWM563" s="913"/>
      <c r="CWN563" s="17"/>
      <c r="CWO563" s="17"/>
      <c r="CWP563" s="219"/>
      <c r="CWQ563" s="310"/>
      <c r="CWR563" s="304"/>
      <c r="CWS563" s="408"/>
      <c r="CWT563" s="472"/>
      <c r="CWU563" s="906"/>
      <c r="CWV563" s="31"/>
      <c r="CWW563" s="419"/>
      <c r="CWX563" s="419"/>
      <c r="CWY563" s="471"/>
      <c r="CWZ563" s="17"/>
      <c r="CXA563" s="419"/>
      <c r="CXB563" s="419"/>
      <c r="CXC563" s="17"/>
      <c r="CXD563" s="17"/>
      <c r="CXE563" s="913"/>
      <c r="CXF563" s="17"/>
      <c r="CXG563" s="17"/>
      <c r="CXH563" s="219"/>
      <c r="CXI563" s="310"/>
      <c r="CXJ563" s="304"/>
      <c r="CXK563" s="408"/>
      <c r="CXL563" s="472"/>
      <c r="CXM563" s="906"/>
      <c r="CXN563" s="31"/>
      <c r="CXO563" s="419"/>
      <c r="CXP563" s="419"/>
      <c r="CXQ563" s="471"/>
      <c r="CXR563" s="17"/>
      <c r="CXS563" s="419"/>
      <c r="CXT563" s="419"/>
      <c r="CXU563" s="17"/>
      <c r="CXV563" s="17"/>
      <c r="CXW563" s="913"/>
      <c r="CXX563" s="17"/>
      <c r="CXY563" s="17"/>
      <c r="CXZ563" s="219"/>
      <c r="CYA563" s="310"/>
      <c r="CYB563" s="304"/>
      <c r="CYC563" s="408"/>
      <c r="CYD563" s="472"/>
      <c r="CYE563" s="906"/>
      <c r="CYF563" s="31"/>
      <c r="CYG563" s="419"/>
      <c r="CYH563" s="419"/>
      <c r="CYI563" s="471"/>
      <c r="CYJ563" s="17"/>
      <c r="CYK563" s="419"/>
      <c r="CYL563" s="419"/>
      <c r="CYM563" s="17"/>
      <c r="CYN563" s="17"/>
      <c r="CYO563" s="913"/>
      <c r="CYP563" s="17"/>
      <c r="CYQ563" s="17"/>
      <c r="CYR563" s="219"/>
      <c r="CYS563" s="310"/>
      <c r="CYT563" s="304"/>
      <c r="CYU563" s="408"/>
      <c r="CYV563" s="472"/>
      <c r="CYW563" s="906"/>
      <c r="CYX563" s="31"/>
      <c r="CYY563" s="419"/>
      <c r="CYZ563" s="419"/>
      <c r="CZA563" s="471"/>
      <c r="CZB563" s="17"/>
      <c r="CZC563" s="419"/>
      <c r="CZD563" s="419"/>
      <c r="CZE563" s="17"/>
      <c r="CZF563" s="17"/>
      <c r="CZG563" s="913"/>
      <c r="CZH563" s="17"/>
      <c r="CZI563" s="17"/>
      <c r="CZJ563" s="219"/>
      <c r="CZK563" s="310"/>
      <c r="CZL563" s="304"/>
      <c r="CZM563" s="408"/>
      <c r="CZN563" s="472"/>
      <c r="CZO563" s="906"/>
      <c r="CZP563" s="31"/>
      <c r="CZQ563" s="419"/>
      <c r="CZR563" s="419"/>
      <c r="CZS563" s="471"/>
      <c r="CZT563" s="17"/>
      <c r="CZU563" s="419"/>
      <c r="CZV563" s="419"/>
      <c r="CZW563" s="17"/>
      <c r="CZX563" s="17"/>
      <c r="CZY563" s="913"/>
      <c r="CZZ563" s="17"/>
      <c r="DAA563" s="17"/>
      <c r="DAB563" s="219"/>
      <c r="DAC563" s="310"/>
      <c r="DAD563" s="304"/>
      <c r="DAE563" s="408"/>
      <c r="DAF563" s="472"/>
      <c r="DAG563" s="906"/>
      <c r="DAH563" s="31"/>
      <c r="DAI563" s="419"/>
      <c r="DAJ563" s="419"/>
      <c r="DAK563" s="471"/>
      <c r="DAL563" s="17"/>
      <c r="DAM563" s="419"/>
      <c r="DAN563" s="419"/>
      <c r="DAO563" s="17"/>
      <c r="DAP563" s="17"/>
      <c r="DAQ563" s="913"/>
      <c r="DAR563" s="17"/>
      <c r="DAS563" s="17"/>
      <c r="DAT563" s="219"/>
      <c r="DAU563" s="310"/>
      <c r="DAV563" s="304"/>
      <c r="DAW563" s="408"/>
      <c r="DAX563" s="472"/>
      <c r="DAY563" s="906"/>
      <c r="DAZ563" s="31"/>
      <c r="DBA563" s="419"/>
      <c r="DBB563" s="419"/>
      <c r="DBC563" s="471"/>
      <c r="DBD563" s="17"/>
      <c r="DBE563" s="419"/>
      <c r="DBF563" s="419"/>
      <c r="DBG563" s="17"/>
      <c r="DBH563" s="17"/>
      <c r="DBI563" s="913"/>
      <c r="DBJ563" s="17"/>
      <c r="DBK563" s="17"/>
      <c r="DBL563" s="219"/>
      <c r="DBM563" s="310"/>
      <c r="DBN563" s="304"/>
      <c r="DBO563" s="408"/>
      <c r="DBP563" s="472"/>
      <c r="DBQ563" s="906"/>
      <c r="DBR563" s="31"/>
      <c r="DBS563" s="419"/>
      <c r="DBT563" s="419"/>
      <c r="DBU563" s="471"/>
      <c r="DBV563" s="17"/>
      <c r="DBW563" s="419"/>
      <c r="DBX563" s="419"/>
      <c r="DBY563" s="17"/>
      <c r="DBZ563" s="17"/>
      <c r="DCA563" s="913"/>
      <c r="DCB563" s="17"/>
      <c r="DCC563" s="17"/>
      <c r="DCD563" s="219"/>
      <c r="DCE563" s="310"/>
      <c r="DCF563" s="304"/>
      <c r="DCG563" s="408"/>
      <c r="DCH563" s="472"/>
      <c r="DCI563" s="906"/>
      <c r="DCJ563" s="31"/>
      <c r="DCK563" s="419"/>
      <c r="DCL563" s="419"/>
      <c r="DCM563" s="471"/>
      <c r="DCN563" s="17"/>
      <c r="DCO563" s="419"/>
      <c r="DCP563" s="419"/>
      <c r="DCQ563" s="17"/>
      <c r="DCR563" s="17"/>
      <c r="DCS563" s="913"/>
      <c r="DCT563" s="17"/>
      <c r="DCU563" s="17"/>
      <c r="DCV563" s="219"/>
      <c r="DCW563" s="310"/>
      <c r="DCX563" s="304"/>
      <c r="DCY563" s="408"/>
      <c r="DCZ563" s="472"/>
      <c r="DDA563" s="906"/>
      <c r="DDB563" s="31"/>
      <c r="DDC563" s="419"/>
      <c r="DDD563" s="419"/>
      <c r="DDE563" s="471"/>
      <c r="DDF563" s="17"/>
      <c r="DDG563" s="419"/>
      <c r="DDH563" s="419"/>
      <c r="DDI563" s="17"/>
      <c r="DDJ563" s="17"/>
      <c r="DDK563" s="913"/>
      <c r="DDL563" s="17"/>
      <c r="DDM563" s="17"/>
      <c r="DDN563" s="219"/>
      <c r="DDO563" s="310"/>
      <c r="DDP563" s="304"/>
      <c r="DDQ563" s="408"/>
      <c r="DDR563" s="472"/>
      <c r="DDS563" s="906"/>
      <c r="DDT563" s="31"/>
      <c r="DDU563" s="419"/>
      <c r="DDV563" s="419"/>
      <c r="DDW563" s="471"/>
      <c r="DDX563" s="17"/>
      <c r="DDY563" s="419"/>
      <c r="DDZ563" s="419"/>
      <c r="DEA563" s="17"/>
      <c r="DEB563" s="17"/>
      <c r="DEC563" s="913"/>
      <c r="DED563" s="17"/>
      <c r="DEE563" s="17"/>
      <c r="DEF563" s="219"/>
      <c r="DEG563" s="310"/>
      <c r="DEH563" s="304"/>
      <c r="DEI563" s="408"/>
      <c r="DEJ563" s="472"/>
      <c r="DEK563" s="906"/>
      <c r="DEL563" s="31"/>
      <c r="DEM563" s="419"/>
      <c r="DEN563" s="419"/>
      <c r="DEO563" s="471"/>
      <c r="DEP563" s="17"/>
      <c r="DEQ563" s="419"/>
      <c r="DER563" s="419"/>
      <c r="DES563" s="17"/>
      <c r="DET563" s="17"/>
      <c r="DEU563" s="913"/>
      <c r="DEV563" s="17"/>
      <c r="DEW563" s="17"/>
      <c r="DEX563" s="219"/>
      <c r="DEY563" s="310"/>
      <c r="DEZ563" s="304"/>
      <c r="DFA563" s="408"/>
      <c r="DFB563" s="472"/>
      <c r="DFC563" s="906"/>
      <c r="DFD563" s="31"/>
      <c r="DFE563" s="419"/>
      <c r="DFF563" s="419"/>
      <c r="DFG563" s="471"/>
      <c r="DFH563" s="17"/>
      <c r="DFI563" s="419"/>
      <c r="DFJ563" s="419"/>
      <c r="DFK563" s="17"/>
      <c r="DFL563" s="17"/>
      <c r="DFM563" s="913"/>
      <c r="DFN563" s="17"/>
      <c r="DFO563" s="17"/>
      <c r="DFP563" s="219"/>
      <c r="DFQ563" s="310"/>
      <c r="DFR563" s="304"/>
      <c r="DFS563" s="408"/>
      <c r="DFT563" s="472"/>
      <c r="DFU563" s="906"/>
      <c r="DFV563" s="31"/>
      <c r="DFW563" s="419"/>
      <c r="DFX563" s="419"/>
      <c r="DFY563" s="471"/>
      <c r="DFZ563" s="17"/>
      <c r="DGA563" s="419"/>
      <c r="DGB563" s="419"/>
      <c r="DGC563" s="17"/>
      <c r="DGD563" s="17"/>
      <c r="DGE563" s="913"/>
      <c r="DGF563" s="17"/>
      <c r="DGG563" s="17"/>
      <c r="DGH563" s="219"/>
      <c r="DGI563" s="310"/>
      <c r="DGJ563" s="304"/>
      <c r="DGK563" s="408"/>
      <c r="DGL563" s="472"/>
      <c r="DGM563" s="906"/>
      <c r="DGN563" s="31"/>
      <c r="DGO563" s="419"/>
      <c r="DGP563" s="419"/>
      <c r="DGQ563" s="471"/>
      <c r="DGR563" s="17"/>
      <c r="DGS563" s="419"/>
      <c r="DGT563" s="419"/>
      <c r="DGU563" s="17"/>
      <c r="DGV563" s="17"/>
      <c r="DGW563" s="913"/>
      <c r="DGX563" s="17"/>
      <c r="DGY563" s="17"/>
      <c r="DGZ563" s="219"/>
      <c r="DHA563" s="310"/>
      <c r="DHB563" s="304"/>
      <c r="DHC563" s="408"/>
      <c r="DHD563" s="472"/>
      <c r="DHE563" s="906"/>
      <c r="DHF563" s="31"/>
      <c r="DHG563" s="419"/>
      <c r="DHH563" s="419"/>
      <c r="DHI563" s="471"/>
      <c r="DHJ563" s="17"/>
      <c r="DHK563" s="419"/>
      <c r="DHL563" s="419"/>
      <c r="DHM563" s="17"/>
      <c r="DHN563" s="17"/>
      <c r="DHO563" s="913"/>
      <c r="DHP563" s="17"/>
      <c r="DHQ563" s="17"/>
      <c r="DHR563" s="219"/>
      <c r="DHS563" s="310"/>
      <c r="DHT563" s="304"/>
      <c r="DHU563" s="408"/>
      <c r="DHV563" s="472"/>
      <c r="DHW563" s="906"/>
      <c r="DHX563" s="31"/>
      <c r="DHY563" s="419"/>
      <c r="DHZ563" s="419"/>
      <c r="DIA563" s="471"/>
      <c r="DIB563" s="17"/>
      <c r="DIC563" s="419"/>
      <c r="DID563" s="419"/>
      <c r="DIE563" s="17"/>
      <c r="DIF563" s="17"/>
      <c r="DIG563" s="913"/>
      <c r="DIH563" s="17"/>
      <c r="DII563" s="17"/>
      <c r="DIJ563" s="219"/>
      <c r="DIK563" s="310"/>
      <c r="DIL563" s="304"/>
      <c r="DIM563" s="408"/>
      <c r="DIN563" s="472"/>
      <c r="DIO563" s="906"/>
      <c r="DIP563" s="31"/>
      <c r="DIQ563" s="419"/>
      <c r="DIR563" s="419"/>
      <c r="DIS563" s="471"/>
      <c r="DIT563" s="17"/>
      <c r="DIU563" s="419"/>
      <c r="DIV563" s="419"/>
      <c r="DIW563" s="17"/>
      <c r="DIX563" s="17"/>
      <c r="DIY563" s="913"/>
      <c r="DIZ563" s="17"/>
      <c r="DJA563" s="17"/>
      <c r="DJB563" s="219"/>
      <c r="DJC563" s="310"/>
      <c r="DJD563" s="304"/>
      <c r="DJE563" s="408"/>
      <c r="DJF563" s="472"/>
      <c r="DJG563" s="906"/>
      <c r="DJH563" s="31"/>
      <c r="DJI563" s="419"/>
      <c r="DJJ563" s="419"/>
      <c r="DJK563" s="471"/>
      <c r="DJL563" s="17"/>
      <c r="DJM563" s="419"/>
      <c r="DJN563" s="419"/>
      <c r="DJO563" s="17"/>
      <c r="DJP563" s="17"/>
      <c r="DJQ563" s="913"/>
      <c r="DJR563" s="17"/>
      <c r="DJS563" s="17"/>
      <c r="DJT563" s="219"/>
      <c r="DJU563" s="310"/>
      <c r="DJV563" s="304"/>
      <c r="DJW563" s="408"/>
      <c r="DJX563" s="472"/>
      <c r="DJY563" s="906"/>
      <c r="DJZ563" s="31"/>
      <c r="DKA563" s="419"/>
      <c r="DKB563" s="419"/>
      <c r="DKC563" s="471"/>
      <c r="DKD563" s="17"/>
      <c r="DKE563" s="419"/>
      <c r="DKF563" s="419"/>
      <c r="DKG563" s="17"/>
      <c r="DKH563" s="17"/>
      <c r="DKI563" s="913"/>
      <c r="DKJ563" s="17"/>
      <c r="DKK563" s="17"/>
      <c r="DKL563" s="219"/>
      <c r="DKM563" s="310"/>
      <c r="DKN563" s="304"/>
      <c r="DKO563" s="408"/>
      <c r="DKP563" s="472"/>
      <c r="DKQ563" s="906"/>
      <c r="DKR563" s="31"/>
      <c r="DKS563" s="419"/>
      <c r="DKT563" s="419"/>
      <c r="DKU563" s="471"/>
      <c r="DKV563" s="17"/>
      <c r="DKW563" s="419"/>
      <c r="DKX563" s="419"/>
      <c r="DKY563" s="17"/>
      <c r="DKZ563" s="17"/>
      <c r="DLA563" s="913"/>
      <c r="DLB563" s="17"/>
      <c r="DLC563" s="17"/>
      <c r="DLD563" s="219"/>
      <c r="DLE563" s="310"/>
      <c r="DLF563" s="304"/>
      <c r="DLG563" s="408"/>
      <c r="DLH563" s="472"/>
      <c r="DLI563" s="906"/>
      <c r="DLJ563" s="31"/>
      <c r="DLK563" s="419"/>
      <c r="DLL563" s="419"/>
      <c r="DLM563" s="471"/>
      <c r="DLN563" s="17"/>
      <c r="DLO563" s="419"/>
      <c r="DLP563" s="419"/>
      <c r="DLQ563" s="17"/>
      <c r="DLR563" s="17"/>
      <c r="DLS563" s="913"/>
      <c r="DLT563" s="17"/>
      <c r="DLU563" s="17"/>
      <c r="DLV563" s="219"/>
      <c r="DLW563" s="310"/>
      <c r="DLX563" s="304"/>
      <c r="DLY563" s="408"/>
      <c r="DLZ563" s="472"/>
      <c r="DMA563" s="906"/>
      <c r="DMB563" s="31"/>
      <c r="DMC563" s="419"/>
      <c r="DMD563" s="419"/>
      <c r="DME563" s="471"/>
      <c r="DMF563" s="17"/>
      <c r="DMG563" s="419"/>
      <c r="DMH563" s="419"/>
      <c r="DMI563" s="17"/>
      <c r="DMJ563" s="17"/>
      <c r="DMK563" s="913"/>
      <c r="DML563" s="17"/>
      <c r="DMM563" s="17"/>
      <c r="DMN563" s="219"/>
      <c r="DMO563" s="310"/>
      <c r="DMP563" s="304"/>
      <c r="DMQ563" s="408"/>
      <c r="DMR563" s="472"/>
      <c r="DMS563" s="906"/>
      <c r="DMT563" s="31"/>
      <c r="DMU563" s="419"/>
      <c r="DMV563" s="419"/>
      <c r="DMW563" s="471"/>
      <c r="DMX563" s="17"/>
      <c r="DMY563" s="419"/>
      <c r="DMZ563" s="419"/>
      <c r="DNA563" s="17"/>
      <c r="DNB563" s="17"/>
      <c r="DNC563" s="913"/>
      <c r="DND563" s="17"/>
      <c r="DNE563" s="17"/>
      <c r="DNF563" s="219"/>
      <c r="DNG563" s="310"/>
      <c r="DNH563" s="304"/>
      <c r="DNI563" s="408"/>
      <c r="DNJ563" s="472"/>
      <c r="DNK563" s="906"/>
      <c r="DNL563" s="31"/>
      <c r="DNM563" s="419"/>
      <c r="DNN563" s="419"/>
      <c r="DNO563" s="471"/>
      <c r="DNP563" s="17"/>
      <c r="DNQ563" s="419"/>
      <c r="DNR563" s="419"/>
      <c r="DNS563" s="17"/>
      <c r="DNT563" s="17"/>
      <c r="DNU563" s="913"/>
      <c r="DNV563" s="17"/>
      <c r="DNW563" s="17"/>
      <c r="DNX563" s="219"/>
      <c r="DNY563" s="310"/>
      <c r="DNZ563" s="304"/>
      <c r="DOA563" s="408"/>
      <c r="DOB563" s="472"/>
      <c r="DOC563" s="906"/>
      <c r="DOD563" s="31"/>
      <c r="DOE563" s="419"/>
      <c r="DOF563" s="419"/>
      <c r="DOG563" s="471"/>
      <c r="DOH563" s="17"/>
      <c r="DOI563" s="419"/>
      <c r="DOJ563" s="419"/>
      <c r="DOK563" s="17"/>
      <c r="DOL563" s="17"/>
      <c r="DOM563" s="913"/>
      <c r="DON563" s="17"/>
      <c r="DOO563" s="17"/>
      <c r="DOP563" s="219"/>
      <c r="DOQ563" s="310"/>
      <c r="DOR563" s="304"/>
      <c r="DOS563" s="408"/>
      <c r="DOT563" s="472"/>
      <c r="DOU563" s="906"/>
      <c r="DOV563" s="31"/>
      <c r="DOW563" s="419"/>
      <c r="DOX563" s="419"/>
      <c r="DOY563" s="471"/>
      <c r="DOZ563" s="17"/>
      <c r="DPA563" s="419"/>
      <c r="DPB563" s="419"/>
      <c r="DPC563" s="17"/>
      <c r="DPD563" s="17"/>
      <c r="DPE563" s="913"/>
      <c r="DPF563" s="17"/>
      <c r="DPG563" s="17"/>
      <c r="DPH563" s="219"/>
      <c r="DPI563" s="310"/>
      <c r="DPJ563" s="304"/>
      <c r="DPK563" s="408"/>
      <c r="DPL563" s="472"/>
      <c r="DPM563" s="906"/>
      <c r="DPN563" s="31"/>
      <c r="DPO563" s="419"/>
      <c r="DPP563" s="419"/>
      <c r="DPQ563" s="471"/>
      <c r="DPR563" s="17"/>
      <c r="DPS563" s="419"/>
      <c r="DPT563" s="419"/>
      <c r="DPU563" s="17"/>
      <c r="DPV563" s="17"/>
      <c r="DPW563" s="913"/>
      <c r="DPX563" s="17"/>
      <c r="DPY563" s="17"/>
      <c r="DPZ563" s="219"/>
      <c r="DQA563" s="310"/>
      <c r="DQB563" s="304"/>
      <c r="DQC563" s="408"/>
      <c r="DQD563" s="472"/>
      <c r="DQE563" s="906"/>
      <c r="DQF563" s="31"/>
      <c r="DQG563" s="419"/>
      <c r="DQH563" s="419"/>
      <c r="DQI563" s="471"/>
      <c r="DQJ563" s="17"/>
      <c r="DQK563" s="419"/>
      <c r="DQL563" s="419"/>
      <c r="DQM563" s="17"/>
      <c r="DQN563" s="17"/>
      <c r="DQO563" s="913"/>
      <c r="DQP563" s="17"/>
      <c r="DQQ563" s="17"/>
      <c r="DQR563" s="219"/>
      <c r="DQS563" s="310"/>
      <c r="DQT563" s="304"/>
      <c r="DQU563" s="408"/>
      <c r="DQV563" s="472"/>
      <c r="DQW563" s="906"/>
      <c r="DQX563" s="31"/>
      <c r="DQY563" s="419"/>
      <c r="DQZ563" s="419"/>
      <c r="DRA563" s="471"/>
      <c r="DRB563" s="17"/>
      <c r="DRC563" s="419"/>
      <c r="DRD563" s="419"/>
      <c r="DRE563" s="17"/>
      <c r="DRF563" s="17"/>
      <c r="DRG563" s="913"/>
      <c r="DRH563" s="17"/>
      <c r="DRI563" s="17"/>
      <c r="DRJ563" s="219"/>
      <c r="DRK563" s="310"/>
      <c r="DRL563" s="304"/>
      <c r="DRM563" s="408"/>
      <c r="DRN563" s="472"/>
      <c r="DRO563" s="906"/>
      <c r="DRP563" s="31"/>
      <c r="DRQ563" s="419"/>
      <c r="DRR563" s="419"/>
      <c r="DRS563" s="471"/>
      <c r="DRT563" s="17"/>
      <c r="DRU563" s="419"/>
      <c r="DRV563" s="419"/>
      <c r="DRW563" s="17"/>
      <c r="DRX563" s="17"/>
      <c r="DRY563" s="913"/>
      <c r="DRZ563" s="17"/>
      <c r="DSA563" s="17"/>
      <c r="DSB563" s="219"/>
      <c r="DSC563" s="310"/>
      <c r="DSD563" s="304"/>
      <c r="DSE563" s="408"/>
      <c r="DSF563" s="472"/>
      <c r="DSG563" s="906"/>
      <c r="DSH563" s="31"/>
      <c r="DSI563" s="419"/>
      <c r="DSJ563" s="419"/>
      <c r="DSK563" s="471"/>
      <c r="DSL563" s="17"/>
      <c r="DSM563" s="419"/>
      <c r="DSN563" s="419"/>
      <c r="DSO563" s="17"/>
      <c r="DSP563" s="17"/>
      <c r="DSQ563" s="913"/>
      <c r="DSR563" s="17"/>
      <c r="DSS563" s="17"/>
      <c r="DST563" s="219"/>
      <c r="DSU563" s="310"/>
      <c r="DSV563" s="304"/>
      <c r="DSW563" s="408"/>
      <c r="DSX563" s="472"/>
      <c r="DSY563" s="906"/>
      <c r="DSZ563" s="31"/>
      <c r="DTA563" s="419"/>
      <c r="DTB563" s="419"/>
      <c r="DTC563" s="471"/>
      <c r="DTD563" s="17"/>
      <c r="DTE563" s="419"/>
      <c r="DTF563" s="419"/>
      <c r="DTG563" s="17"/>
      <c r="DTH563" s="17"/>
      <c r="DTI563" s="913"/>
      <c r="DTJ563" s="17"/>
      <c r="DTK563" s="17"/>
      <c r="DTL563" s="219"/>
      <c r="DTM563" s="310"/>
      <c r="DTN563" s="304"/>
      <c r="DTO563" s="408"/>
      <c r="DTP563" s="472"/>
      <c r="DTQ563" s="906"/>
      <c r="DTR563" s="31"/>
      <c r="DTS563" s="419"/>
      <c r="DTT563" s="419"/>
      <c r="DTU563" s="471"/>
      <c r="DTV563" s="17"/>
      <c r="DTW563" s="419"/>
      <c r="DTX563" s="419"/>
      <c r="DTY563" s="17"/>
      <c r="DTZ563" s="17"/>
      <c r="DUA563" s="913"/>
      <c r="DUB563" s="17"/>
      <c r="DUC563" s="17"/>
      <c r="DUD563" s="219"/>
      <c r="DUE563" s="310"/>
      <c r="DUF563" s="304"/>
      <c r="DUG563" s="408"/>
      <c r="DUH563" s="472"/>
      <c r="DUI563" s="906"/>
      <c r="DUJ563" s="31"/>
      <c r="DUK563" s="419"/>
      <c r="DUL563" s="419"/>
      <c r="DUM563" s="471"/>
      <c r="DUN563" s="17"/>
      <c r="DUO563" s="419"/>
      <c r="DUP563" s="419"/>
      <c r="DUQ563" s="17"/>
      <c r="DUR563" s="17"/>
      <c r="DUS563" s="913"/>
      <c r="DUT563" s="17"/>
      <c r="DUU563" s="17"/>
      <c r="DUV563" s="219"/>
      <c r="DUW563" s="310"/>
      <c r="DUX563" s="304"/>
      <c r="DUY563" s="408"/>
      <c r="DUZ563" s="472"/>
      <c r="DVA563" s="906"/>
      <c r="DVB563" s="31"/>
      <c r="DVC563" s="419"/>
      <c r="DVD563" s="419"/>
      <c r="DVE563" s="471"/>
      <c r="DVF563" s="17"/>
      <c r="DVG563" s="419"/>
      <c r="DVH563" s="419"/>
      <c r="DVI563" s="17"/>
      <c r="DVJ563" s="17"/>
      <c r="DVK563" s="913"/>
      <c r="DVL563" s="17"/>
      <c r="DVM563" s="17"/>
      <c r="DVN563" s="219"/>
      <c r="DVO563" s="310"/>
      <c r="DVP563" s="304"/>
      <c r="DVQ563" s="408"/>
      <c r="DVR563" s="472"/>
      <c r="DVS563" s="906"/>
      <c r="DVT563" s="31"/>
      <c r="DVU563" s="419"/>
      <c r="DVV563" s="419"/>
      <c r="DVW563" s="471"/>
      <c r="DVX563" s="17"/>
      <c r="DVY563" s="419"/>
      <c r="DVZ563" s="419"/>
      <c r="DWA563" s="17"/>
      <c r="DWB563" s="17"/>
      <c r="DWC563" s="913"/>
      <c r="DWD563" s="17"/>
      <c r="DWE563" s="17"/>
      <c r="DWF563" s="219"/>
      <c r="DWG563" s="310"/>
      <c r="DWH563" s="304"/>
      <c r="DWI563" s="408"/>
      <c r="DWJ563" s="472"/>
      <c r="DWK563" s="906"/>
      <c r="DWL563" s="31"/>
      <c r="DWM563" s="419"/>
      <c r="DWN563" s="419"/>
      <c r="DWO563" s="471"/>
      <c r="DWP563" s="17"/>
      <c r="DWQ563" s="419"/>
      <c r="DWR563" s="419"/>
      <c r="DWS563" s="17"/>
      <c r="DWT563" s="17"/>
      <c r="DWU563" s="913"/>
      <c r="DWV563" s="17"/>
      <c r="DWW563" s="17"/>
      <c r="DWX563" s="219"/>
      <c r="DWY563" s="310"/>
      <c r="DWZ563" s="304"/>
      <c r="DXA563" s="408"/>
      <c r="DXB563" s="472"/>
      <c r="DXC563" s="906"/>
      <c r="DXD563" s="31"/>
      <c r="DXE563" s="419"/>
      <c r="DXF563" s="419"/>
      <c r="DXG563" s="471"/>
      <c r="DXH563" s="17"/>
      <c r="DXI563" s="419"/>
      <c r="DXJ563" s="419"/>
      <c r="DXK563" s="17"/>
      <c r="DXL563" s="17"/>
      <c r="DXM563" s="913"/>
      <c r="DXN563" s="17"/>
      <c r="DXO563" s="17"/>
      <c r="DXP563" s="219"/>
      <c r="DXQ563" s="310"/>
      <c r="DXR563" s="304"/>
      <c r="DXS563" s="408"/>
      <c r="DXT563" s="472"/>
      <c r="DXU563" s="906"/>
      <c r="DXV563" s="31"/>
      <c r="DXW563" s="419"/>
      <c r="DXX563" s="419"/>
      <c r="DXY563" s="471"/>
      <c r="DXZ563" s="17"/>
      <c r="DYA563" s="419"/>
      <c r="DYB563" s="419"/>
      <c r="DYC563" s="17"/>
      <c r="DYD563" s="17"/>
      <c r="DYE563" s="913"/>
      <c r="DYF563" s="17"/>
      <c r="DYG563" s="17"/>
      <c r="DYH563" s="219"/>
      <c r="DYI563" s="310"/>
      <c r="DYJ563" s="304"/>
      <c r="DYK563" s="408"/>
      <c r="DYL563" s="472"/>
      <c r="DYM563" s="906"/>
      <c r="DYN563" s="31"/>
      <c r="DYO563" s="419"/>
      <c r="DYP563" s="419"/>
      <c r="DYQ563" s="471"/>
      <c r="DYR563" s="17"/>
      <c r="DYS563" s="419"/>
      <c r="DYT563" s="419"/>
      <c r="DYU563" s="17"/>
      <c r="DYV563" s="17"/>
      <c r="DYW563" s="913"/>
      <c r="DYX563" s="17"/>
      <c r="DYY563" s="17"/>
      <c r="DYZ563" s="219"/>
      <c r="DZA563" s="310"/>
      <c r="DZB563" s="304"/>
      <c r="DZC563" s="408"/>
      <c r="DZD563" s="472"/>
      <c r="DZE563" s="906"/>
      <c r="DZF563" s="31"/>
      <c r="DZG563" s="419"/>
      <c r="DZH563" s="419"/>
      <c r="DZI563" s="471"/>
      <c r="DZJ563" s="17"/>
      <c r="DZK563" s="419"/>
      <c r="DZL563" s="419"/>
      <c r="DZM563" s="17"/>
      <c r="DZN563" s="17"/>
      <c r="DZO563" s="913"/>
      <c r="DZP563" s="17"/>
      <c r="DZQ563" s="17"/>
      <c r="DZR563" s="219"/>
      <c r="DZS563" s="310"/>
      <c r="DZT563" s="304"/>
      <c r="DZU563" s="408"/>
      <c r="DZV563" s="472"/>
      <c r="DZW563" s="906"/>
      <c r="DZX563" s="31"/>
      <c r="DZY563" s="419"/>
      <c r="DZZ563" s="419"/>
      <c r="EAA563" s="471"/>
      <c r="EAB563" s="17"/>
      <c r="EAC563" s="419"/>
      <c r="EAD563" s="419"/>
      <c r="EAE563" s="17"/>
      <c r="EAF563" s="17"/>
      <c r="EAG563" s="913"/>
      <c r="EAH563" s="17"/>
      <c r="EAI563" s="17"/>
      <c r="EAJ563" s="219"/>
      <c r="EAK563" s="310"/>
      <c r="EAL563" s="304"/>
      <c r="EAM563" s="408"/>
      <c r="EAN563" s="472"/>
      <c r="EAO563" s="906"/>
      <c r="EAP563" s="31"/>
      <c r="EAQ563" s="419"/>
      <c r="EAR563" s="419"/>
      <c r="EAS563" s="471"/>
      <c r="EAT563" s="17"/>
      <c r="EAU563" s="419"/>
      <c r="EAV563" s="419"/>
      <c r="EAW563" s="17"/>
      <c r="EAX563" s="17"/>
      <c r="EAY563" s="913"/>
      <c r="EAZ563" s="17"/>
      <c r="EBA563" s="17"/>
      <c r="EBB563" s="219"/>
      <c r="EBC563" s="310"/>
      <c r="EBD563" s="304"/>
      <c r="EBE563" s="408"/>
      <c r="EBF563" s="472"/>
      <c r="EBG563" s="906"/>
      <c r="EBH563" s="31"/>
      <c r="EBI563" s="419"/>
      <c r="EBJ563" s="419"/>
      <c r="EBK563" s="471"/>
      <c r="EBL563" s="17"/>
      <c r="EBM563" s="419"/>
      <c r="EBN563" s="419"/>
      <c r="EBO563" s="17"/>
      <c r="EBP563" s="17"/>
      <c r="EBQ563" s="913"/>
      <c r="EBR563" s="17"/>
      <c r="EBS563" s="17"/>
      <c r="EBT563" s="219"/>
      <c r="EBU563" s="310"/>
      <c r="EBV563" s="304"/>
      <c r="EBW563" s="408"/>
      <c r="EBX563" s="472"/>
      <c r="EBY563" s="906"/>
      <c r="EBZ563" s="31"/>
      <c r="ECA563" s="419"/>
      <c r="ECB563" s="419"/>
      <c r="ECC563" s="471"/>
      <c r="ECD563" s="17"/>
      <c r="ECE563" s="419"/>
      <c r="ECF563" s="419"/>
      <c r="ECG563" s="17"/>
      <c r="ECH563" s="17"/>
      <c r="ECI563" s="913"/>
      <c r="ECJ563" s="17"/>
      <c r="ECK563" s="17"/>
      <c r="ECL563" s="219"/>
      <c r="ECM563" s="310"/>
      <c r="ECN563" s="304"/>
      <c r="ECO563" s="408"/>
      <c r="ECP563" s="472"/>
      <c r="ECQ563" s="906"/>
      <c r="ECR563" s="31"/>
      <c r="ECS563" s="419"/>
      <c r="ECT563" s="419"/>
      <c r="ECU563" s="471"/>
      <c r="ECV563" s="17"/>
      <c r="ECW563" s="419"/>
      <c r="ECX563" s="419"/>
      <c r="ECY563" s="17"/>
      <c r="ECZ563" s="17"/>
      <c r="EDA563" s="913"/>
      <c r="EDB563" s="17"/>
      <c r="EDC563" s="17"/>
      <c r="EDD563" s="219"/>
      <c r="EDE563" s="310"/>
      <c r="EDF563" s="304"/>
      <c r="EDG563" s="408"/>
      <c r="EDH563" s="472"/>
      <c r="EDI563" s="906"/>
      <c r="EDJ563" s="31"/>
      <c r="EDK563" s="419"/>
      <c r="EDL563" s="419"/>
      <c r="EDM563" s="471"/>
      <c r="EDN563" s="17"/>
      <c r="EDO563" s="419"/>
      <c r="EDP563" s="419"/>
      <c r="EDQ563" s="17"/>
      <c r="EDR563" s="17"/>
      <c r="EDS563" s="913"/>
      <c r="EDT563" s="17"/>
      <c r="EDU563" s="17"/>
      <c r="EDV563" s="219"/>
      <c r="EDW563" s="310"/>
      <c r="EDX563" s="304"/>
      <c r="EDY563" s="408"/>
      <c r="EDZ563" s="472"/>
      <c r="EEA563" s="906"/>
      <c r="EEB563" s="31"/>
      <c r="EEC563" s="419"/>
      <c r="EED563" s="419"/>
      <c r="EEE563" s="471"/>
      <c r="EEF563" s="17"/>
      <c r="EEG563" s="419"/>
      <c r="EEH563" s="419"/>
      <c r="EEI563" s="17"/>
      <c r="EEJ563" s="17"/>
      <c r="EEK563" s="913"/>
      <c r="EEL563" s="17"/>
      <c r="EEM563" s="17"/>
      <c r="EEN563" s="219"/>
      <c r="EEO563" s="310"/>
      <c r="EEP563" s="304"/>
      <c r="EEQ563" s="408"/>
      <c r="EER563" s="472"/>
      <c r="EES563" s="906"/>
      <c r="EET563" s="31"/>
      <c r="EEU563" s="419"/>
      <c r="EEV563" s="419"/>
      <c r="EEW563" s="471"/>
      <c r="EEX563" s="17"/>
      <c r="EEY563" s="419"/>
      <c r="EEZ563" s="419"/>
      <c r="EFA563" s="17"/>
      <c r="EFB563" s="17"/>
      <c r="EFC563" s="913"/>
      <c r="EFD563" s="17"/>
      <c r="EFE563" s="17"/>
      <c r="EFF563" s="219"/>
      <c r="EFG563" s="310"/>
      <c r="EFH563" s="304"/>
      <c r="EFI563" s="408"/>
      <c r="EFJ563" s="472"/>
      <c r="EFK563" s="906"/>
      <c r="EFL563" s="31"/>
      <c r="EFM563" s="419"/>
      <c r="EFN563" s="419"/>
      <c r="EFO563" s="471"/>
      <c r="EFP563" s="17"/>
      <c r="EFQ563" s="419"/>
      <c r="EFR563" s="419"/>
      <c r="EFS563" s="17"/>
      <c r="EFT563" s="17"/>
      <c r="EFU563" s="913"/>
      <c r="EFV563" s="17"/>
      <c r="EFW563" s="17"/>
      <c r="EFX563" s="219"/>
      <c r="EFY563" s="310"/>
      <c r="EFZ563" s="304"/>
      <c r="EGA563" s="408"/>
      <c r="EGB563" s="472"/>
      <c r="EGC563" s="906"/>
      <c r="EGD563" s="31"/>
      <c r="EGE563" s="419"/>
      <c r="EGF563" s="419"/>
      <c r="EGG563" s="471"/>
      <c r="EGH563" s="17"/>
      <c r="EGI563" s="419"/>
      <c r="EGJ563" s="419"/>
      <c r="EGK563" s="17"/>
      <c r="EGL563" s="17"/>
      <c r="EGM563" s="913"/>
      <c r="EGN563" s="17"/>
      <c r="EGO563" s="17"/>
      <c r="EGP563" s="219"/>
      <c r="EGQ563" s="310"/>
      <c r="EGR563" s="304"/>
      <c r="EGS563" s="408"/>
      <c r="EGT563" s="472"/>
      <c r="EGU563" s="906"/>
      <c r="EGV563" s="31"/>
      <c r="EGW563" s="419"/>
      <c r="EGX563" s="419"/>
      <c r="EGY563" s="471"/>
      <c r="EGZ563" s="17"/>
      <c r="EHA563" s="419"/>
      <c r="EHB563" s="419"/>
      <c r="EHC563" s="17"/>
      <c r="EHD563" s="17"/>
      <c r="EHE563" s="913"/>
      <c r="EHF563" s="17"/>
      <c r="EHG563" s="17"/>
      <c r="EHH563" s="219"/>
      <c r="EHI563" s="310"/>
      <c r="EHJ563" s="304"/>
      <c r="EHK563" s="408"/>
      <c r="EHL563" s="472"/>
      <c r="EHM563" s="906"/>
      <c r="EHN563" s="31"/>
      <c r="EHO563" s="419"/>
      <c r="EHP563" s="419"/>
      <c r="EHQ563" s="471"/>
      <c r="EHR563" s="17"/>
      <c r="EHS563" s="419"/>
      <c r="EHT563" s="419"/>
      <c r="EHU563" s="17"/>
      <c r="EHV563" s="17"/>
      <c r="EHW563" s="913"/>
      <c r="EHX563" s="17"/>
      <c r="EHY563" s="17"/>
      <c r="EHZ563" s="219"/>
      <c r="EIA563" s="310"/>
      <c r="EIB563" s="304"/>
      <c r="EIC563" s="408"/>
      <c r="EID563" s="472"/>
      <c r="EIE563" s="906"/>
      <c r="EIF563" s="31"/>
      <c r="EIG563" s="419"/>
      <c r="EIH563" s="419"/>
      <c r="EII563" s="471"/>
      <c r="EIJ563" s="17"/>
      <c r="EIK563" s="419"/>
      <c r="EIL563" s="419"/>
      <c r="EIM563" s="17"/>
      <c r="EIN563" s="17"/>
      <c r="EIO563" s="913"/>
      <c r="EIP563" s="17"/>
      <c r="EIQ563" s="17"/>
      <c r="EIR563" s="219"/>
      <c r="EIS563" s="310"/>
      <c r="EIT563" s="304"/>
      <c r="EIU563" s="408"/>
      <c r="EIV563" s="472"/>
      <c r="EIW563" s="906"/>
      <c r="EIX563" s="31"/>
      <c r="EIY563" s="419"/>
      <c r="EIZ563" s="419"/>
      <c r="EJA563" s="471"/>
      <c r="EJB563" s="17"/>
      <c r="EJC563" s="419"/>
      <c r="EJD563" s="419"/>
      <c r="EJE563" s="17"/>
      <c r="EJF563" s="17"/>
      <c r="EJG563" s="913"/>
      <c r="EJH563" s="17"/>
      <c r="EJI563" s="17"/>
      <c r="EJJ563" s="219"/>
      <c r="EJK563" s="310"/>
      <c r="EJL563" s="304"/>
      <c r="EJM563" s="408"/>
      <c r="EJN563" s="472"/>
      <c r="EJO563" s="906"/>
      <c r="EJP563" s="31"/>
      <c r="EJQ563" s="419"/>
      <c r="EJR563" s="419"/>
      <c r="EJS563" s="471"/>
      <c r="EJT563" s="17"/>
      <c r="EJU563" s="419"/>
      <c r="EJV563" s="419"/>
      <c r="EJW563" s="17"/>
      <c r="EJX563" s="17"/>
      <c r="EJY563" s="913"/>
      <c r="EJZ563" s="17"/>
      <c r="EKA563" s="17"/>
      <c r="EKB563" s="219"/>
      <c r="EKC563" s="310"/>
      <c r="EKD563" s="304"/>
      <c r="EKE563" s="408"/>
      <c r="EKF563" s="472"/>
      <c r="EKG563" s="906"/>
      <c r="EKH563" s="31"/>
      <c r="EKI563" s="419"/>
      <c r="EKJ563" s="419"/>
      <c r="EKK563" s="471"/>
      <c r="EKL563" s="17"/>
      <c r="EKM563" s="419"/>
      <c r="EKN563" s="419"/>
      <c r="EKO563" s="17"/>
      <c r="EKP563" s="17"/>
      <c r="EKQ563" s="913"/>
      <c r="EKR563" s="17"/>
      <c r="EKS563" s="17"/>
      <c r="EKT563" s="219"/>
      <c r="EKU563" s="310"/>
      <c r="EKV563" s="304"/>
      <c r="EKW563" s="408"/>
      <c r="EKX563" s="472"/>
      <c r="EKY563" s="906"/>
      <c r="EKZ563" s="31"/>
      <c r="ELA563" s="419"/>
      <c r="ELB563" s="419"/>
      <c r="ELC563" s="471"/>
      <c r="ELD563" s="17"/>
      <c r="ELE563" s="419"/>
      <c r="ELF563" s="419"/>
      <c r="ELG563" s="17"/>
      <c r="ELH563" s="17"/>
      <c r="ELI563" s="913"/>
      <c r="ELJ563" s="17"/>
      <c r="ELK563" s="17"/>
      <c r="ELL563" s="219"/>
      <c r="ELM563" s="310"/>
      <c r="ELN563" s="304"/>
      <c r="ELO563" s="408"/>
      <c r="ELP563" s="472"/>
      <c r="ELQ563" s="906"/>
      <c r="ELR563" s="31"/>
      <c r="ELS563" s="419"/>
      <c r="ELT563" s="419"/>
      <c r="ELU563" s="471"/>
      <c r="ELV563" s="17"/>
      <c r="ELW563" s="419"/>
      <c r="ELX563" s="419"/>
      <c r="ELY563" s="17"/>
      <c r="ELZ563" s="17"/>
      <c r="EMA563" s="913"/>
      <c r="EMB563" s="17"/>
      <c r="EMC563" s="17"/>
      <c r="EMD563" s="219"/>
      <c r="EME563" s="310"/>
      <c r="EMF563" s="304"/>
      <c r="EMG563" s="408"/>
      <c r="EMH563" s="472"/>
      <c r="EMI563" s="906"/>
      <c r="EMJ563" s="31"/>
      <c r="EMK563" s="419"/>
      <c r="EML563" s="419"/>
      <c r="EMM563" s="471"/>
      <c r="EMN563" s="17"/>
      <c r="EMO563" s="419"/>
      <c r="EMP563" s="419"/>
      <c r="EMQ563" s="17"/>
      <c r="EMR563" s="17"/>
      <c r="EMS563" s="913"/>
      <c r="EMT563" s="17"/>
      <c r="EMU563" s="17"/>
      <c r="EMV563" s="219"/>
      <c r="EMW563" s="310"/>
      <c r="EMX563" s="304"/>
      <c r="EMY563" s="408"/>
      <c r="EMZ563" s="472"/>
      <c r="ENA563" s="906"/>
      <c r="ENB563" s="31"/>
      <c r="ENC563" s="419"/>
      <c r="END563" s="419"/>
      <c r="ENE563" s="471"/>
      <c r="ENF563" s="17"/>
      <c r="ENG563" s="419"/>
      <c r="ENH563" s="419"/>
      <c r="ENI563" s="17"/>
      <c r="ENJ563" s="17"/>
      <c r="ENK563" s="913"/>
      <c r="ENL563" s="17"/>
      <c r="ENM563" s="17"/>
      <c r="ENN563" s="219"/>
      <c r="ENO563" s="310"/>
      <c r="ENP563" s="304"/>
      <c r="ENQ563" s="408"/>
      <c r="ENR563" s="472"/>
      <c r="ENS563" s="906"/>
      <c r="ENT563" s="31"/>
      <c r="ENU563" s="419"/>
      <c r="ENV563" s="419"/>
      <c r="ENW563" s="471"/>
      <c r="ENX563" s="17"/>
      <c r="ENY563" s="419"/>
      <c r="ENZ563" s="419"/>
      <c r="EOA563" s="17"/>
      <c r="EOB563" s="17"/>
      <c r="EOC563" s="913"/>
      <c r="EOD563" s="17"/>
      <c r="EOE563" s="17"/>
      <c r="EOF563" s="219"/>
      <c r="EOG563" s="310"/>
      <c r="EOH563" s="304"/>
      <c r="EOI563" s="408"/>
      <c r="EOJ563" s="472"/>
      <c r="EOK563" s="906"/>
      <c r="EOL563" s="31"/>
      <c r="EOM563" s="419"/>
      <c r="EON563" s="419"/>
      <c r="EOO563" s="471"/>
      <c r="EOP563" s="17"/>
      <c r="EOQ563" s="419"/>
      <c r="EOR563" s="419"/>
      <c r="EOS563" s="17"/>
      <c r="EOT563" s="17"/>
      <c r="EOU563" s="913"/>
      <c r="EOV563" s="17"/>
      <c r="EOW563" s="17"/>
      <c r="EOX563" s="219"/>
      <c r="EOY563" s="310"/>
      <c r="EOZ563" s="304"/>
      <c r="EPA563" s="408"/>
      <c r="EPB563" s="472"/>
      <c r="EPC563" s="906"/>
      <c r="EPD563" s="31"/>
      <c r="EPE563" s="419"/>
      <c r="EPF563" s="419"/>
      <c r="EPG563" s="471"/>
      <c r="EPH563" s="17"/>
      <c r="EPI563" s="419"/>
      <c r="EPJ563" s="419"/>
      <c r="EPK563" s="17"/>
      <c r="EPL563" s="17"/>
      <c r="EPM563" s="913"/>
      <c r="EPN563" s="17"/>
      <c r="EPO563" s="17"/>
      <c r="EPP563" s="219"/>
      <c r="EPQ563" s="310"/>
      <c r="EPR563" s="304"/>
      <c r="EPS563" s="408"/>
      <c r="EPT563" s="472"/>
      <c r="EPU563" s="906"/>
      <c r="EPV563" s="31"/>
      <c r="EPW563" s="419"/>
      <c r="EPX563" s="419"/>
      <c r="EPY563" s="471"/>
      <c r="EPZ563" s="17"/>
      <c r="EQA563" s="419"/>
      <c r="EQB563" s="419"/>
      <c r="EQC563" s="17"/>
      <c r="EQD563" s="17"/>
      <c r="EQE563" s="913"/>
      <c r="EQF563" s="17"/>
      <c r="EQG563" s="17"/>
      <c r="EQH563" s="219"/>
      <c r="EQI563" s="310"/>
      <c r="EQJ563" s="304"/>
      <c r="EQK563" s="408"/>
      <c r="EQL563" s="472"/>
      <c r="EQM563" s="906"/>
      <c r="EQN563" s="31"/>
      <c r="EQO563" s="419"/>
      <c r="EQP563" s="419"/>
      <c r="EQQ563" s="471"/>
      <c r="EQR563" s="17"/>
      <c r="EQS563" s="419"/>
      <c r="EQT563" s="419"/>
      <c r="EQU563" s="17"/>
      <c r="EQV563" s="17"/>
      <c r="EQW563" s="913"/>
      <c r="EQX563" s="17"/>
      <c r="EQY563" s="17"/>
      <c r="EQZ563" s="219"/>
      <c r="ERA563" s="310"/>
      <c r="ERB563" s="304"/>
      <c r="ERC563" s="408"/>
      <c r="ERD563" s="472"/>
      <c r="ERE563" s="906"/>
      <c r="ERF563" s="31"/>
      <c r="ERG563" s="419"/>
      <c r="ERH563" s="419"/>
      <c r="ERI563" s="471"/>
      <c r="ERJ563" s="17"/>
      <c r="ERK563" s="419"/>
      <c r="ERL563" s="419"/>
      <c r="ERM563" s="17"/>
      <c r="ERN563" s="17"/>
      <c r="ERO563" s="913"/>
      <c r="ERP563" s="17"/>
      <c r="ERQ563" s="17"/>
      <c r="ERR563" s="219"/>
      <c r="ERS563" s="310"/>
      <c r="ERT563" s="304"/>
      <c r="ERU563" s="408"/>
      <c r="ERV563" s="472"/>
      <c r="ERW563" s="906"/>
      <c r="ERX563" s="31"/>
      <c r="ERY563" s="419"/>
      <c r="ERZ563" s="419"/>
      <c r="ESA563" s="471"/>
      <c r="ESB563" s="17"/>
      <c r="ESC563" s="419"/>
      <c r="ESD563" s="419"/>
      <c r="ESE563" s="17"/>
      <c r="ESF563" s="17"/>
      <c r="ESG563" s="913"/>
      <c r="ESH563" s="17"/>
      <c r="ESI563" s="17"/>
      <c r="ESJ563" s="219"/>
      <c r="ESK563" s="310"/>
      <c r="ESL563" s="304"/>
      <c r="ESM563" s="408"/>
      <c r="ESN563" s="472"/>
      <c r="ESO563" s="906"/>
      <c r="ESP563" s="31"/>
      <c r="ESQ563" s="419"/>
      <c r="ESR563" s="419"/>
      <c r="ESS563" s="471"/>
      <c r="EST563" s="17"/>
      <c r="ESU563" s="419"/>
      <c r="ESV563" s="419"/>
      <c r="ESW563" s="17"/>
      <c r="ESX563" s="17"/>
      <c r="ESY563" s="913"/>
      <c r="ESZ563" s="17"/>
      <c r="ETA563" s="17"/>
      <c r="ETB563" s="219"/>
      <c r="ETC563" s="310"/>
      <c r="ETD563" s="304"/>
      <c r="ETE563" s="408"/>
      <c r="ETF563" s="472"/>
      <c r="ETG563" s="906"/>
      <c r="ETH563" s="31"/>
      <c r="ETI563" s="419"/>
      <c r="ETJ563" s="419"/>
      <c r="ETK563" s="471"/>
      <c r="ETL563" s="17"/>
      <c r="ETM563" s="419"/>
      <c r="ETN563" s="419"/>
      <c r="ETO563" s="17"/>
      <c r="ETP563" s="17"/>
      <c r="ETQ563" s="913"/>
      <c r="ETR563" s="17"/>
      <c r="ETS563" s="17"/>
      <c r="ETT563" s="219"/>
      <c r="ETU563" s="310"/>
      <c r="ETV563" s="304"/>
      <c r="ETW563" s="408"/>
      <c r="ETX563" s="472"/>
      <c r="ETY563" s="906"/>
      <c r="ETZ563" s="31"/>
      <c r="EUA563" s="419"/>
      <c r="EUB563" s="419"/>
      <c r="EUC563" s="471"/>
      <c r="EUD563" s="17"/>
      <c r="EUE563" s="419"/>
      <c r="EUF563" s="419"/>
      <c r="EUG563" s="17"/>
      <c r="EUH563" s="17"/>
      <c r="EUI563" s="913"/>
      <c r="EUJ563" s="17"/>
      <c r="EUK563" s="17"/>
      <c r="EUL563" s="219"/>
      <c r="EUM563" s="310"/>
      <c r="EUN563" s="304"/>
      <c r="EUO563" s="408"/>
      <c r="EUP563" s="472"/>
      <c r="EUQ563" s="906"/>
      <c r="EUR563" s="31"/>
      <c r="EUS563" s="419"/>
      <c r="EUT563" s="419"/>
      <c r="EUU563" s="471"/>
      <c r="EUV563" s="17"/>
      <c r="EUW563" s="419"/>
      <c r="EUX563" s="419"/>
      <c r="EUY563" s="17"/>
      <c r="EUZ563" s="17"/>
      <c r="EVA563" s="913"/>
      <c r="EVB563" s="17"/>
      <c r="EVC563" s="17"/>
      <c r="EVD563" s="219"/>
      <c r="EVE563" s="310"/>
      <c r="EVF563" s="304"/>
      <c r="EVG563" s="408"/>
      <c r="EVH563" s="472"/>
      <c r="EVI563" s="906"/>
      <c r="EVJ563" s="31"/>
      <c r="EVK563" s="419"/>
      <c r="EVL563" s="419"/>
      <c r="EVM563" s="471"/>
      <c r="EVN563" s="17"/>
      <c r="EVO563" s="419"/>
      <c r="EVP563" s="419"/>
      <c r="EVQ563" s="17"/>
      <c r="EVR563" s="17"/>
      <c r="EVS563" s="913"/>
      <c r="EVT563" s="17"/>
      <c r="EVU563" s="17"/>
      <c r="EVV563" s="219"/>
      <c r="EVW563" s="310"/>
      <c r="EVX563" s="304"/>
      <c r="EVY563" s="408"/>
      <c r="EVZ563" s="472"/>
      <c r="EWA563" s="906"/>
      <c r="EWB563" s="31"/>
      <c r="EWC563" s="419"/>
      <c r="EWD563" s="419"/>
      <c r="EWE563" s="471"/>
      <c r="EWF563" s="17"/>
      <c r="EWG563" s="419"/>
      <c r="EWH563" s="419"/>
      <c r="EWI563" s="17"/>
      <c r="EWJ563" s="17"/>
      <c r="EWK563" s="913"/>
      <c r="EWL563" s="17"/>
      <c r="EWM563" s="17"/>
      <c r="EWN563" s="219"/>
      <c r="EWO563" s="310"/>
      <c r="EWP563" s="304"/>
      <c r="EWQ563" s="408"/>
      <c r="EWR563" s="472"/>
      <c r="EWS563" s="906"/>
      <c r="EWT563" s="31"/>
      <c r="EWU563" s="419"/>
      <c r="EWV563" s="419"/>
      <c r="EWW563" s="471"/>
      <c r="EWX563" s="17"/>
      <c r="EWY563" s="419"/>
      <c r="EWZ563" s="419"/>
      <c r="EXA563" s="17"/>
      <c r="EXB563" s="17"/>
      <c r="EXC563" s="913"/>
      <c r="EXD563" s="17"/>
      <c r="EXE563" s="17"/>
      <c r="EXF563" s="219"/>
      <c r="EXG563" s="310"/>
      <c r="EXH563" s="304"/>
      <c r="EXI563" s="408"/>
      <c r="EXJ563" s="472"/>
      <c r="EXK563" s="906"/>
      <c r="EXL563" s="31"/>
      <c r="EXM563" s="419"/>
      <c r="EXN563" s="419"/>
      <c r="EXO563" s="471"/>
      <c r="EXP563" s="17"/>
      <c r="EXQ563" s="419"/>
      <c r="EXR563" s="419"/>
      <c r="EXS563" s="17"/>
      <c r="EXT563" s="17"/>
      <c r="EXU563" s="913"/>
      <c r="EXV563" s="17"/>
      <c r="EXW563" s="17"/>
      <c r="EXX563" s="219"/>
      <c r="EXY563" s="310"/>
      <c r="EXZ563" s="304"/>
      <c r="EYA563" s="408"/>
      <c r="EYB563" s="472"/>
      <c r="EYC563" s="906"/>
      <c r="EYD563" s="31"/>
      <c r="EYE563" s="419"/>
      <c r="EYF563" s="419"/>
      <c r="EYG563" s="471"/>
      <c r="EYH563" s="17"/>
      <c r="EYI563" s="419"/>
      <c r="EYJ563" s="419"/>
      <c r="EYK563" s="17"/>
      <c r="EYL563" s="17"/>
      <c r="EYM563" s="913"/>
      <c r="EYN563" s="17"/>
      <c r="EYO563" s="17"/>
      <c r="EYP563" s="219"/>
      <c r="EYQ563" s="310"/>
      <c r="EYR563" s="304"/>
      <c r="EYS563" s="408"/>
      <c r="EYT563" s="472"/>
      <c r="EYU563" s="906"/>
      <c r="EYV563" s="31"/>
      <c r="EYW563" s="419"/>
      <c r="EYX563" s="419"/>
      <c r="EYY563" s="471"/>
      <c r="EYZ563" s="17"/>
      <c r="EZA563" s="419"/>
      <c r="EZB563" s="419"/>
      <c r="EZC563" s="17"/>
      <c r="EZD563" s="17"/>
      <c r="EZE563" s="913"/>
      <c r="EZF563" s="17"/>
      <c r="EZG563" s="17"/>
      <c r="EZH563" s="219"/>
      <c r="EZI563" s="310"/>
      <c r="EZJ563" s="304"/>
      <c r="EZK563" s="408"/>
      <c r="EZL563" s="472"/>
      <c r="EZM563" s="906"/>
      <c r="EZN563" s="31"/>
      <c r="EZO563" s="419"/>
      <c r="EZP563" s="419"/>
      <c r="EZQ563" s="471"/>
      <c r="EZR563" s="17"/>
      <c r="EZS563" s="419"/>
      <c r="EZT563" s="419"/>
      <c r="EZU563" s="17"/>
      <c r="EZV563" s="17"/>
      <c r="EZW563" s="913"/>
      <c r="EZX563" s="17"/>
      <c r="EZY563" s="17"/>
      <c r="EZZ563" s="219"/>
      <c r="FAA563" s="310"/>
      <c r="FAB563" s="304"/>
      <c r="FAC563" s="408"/>
      <c r="FAD563" s="472"/>
      <c r="FAE563" s="906"/>
      <c r="FAF563" s="31"/>
      <c r="FAG563" s="419"/>
      <c r="FAH563" s="419"/>
      <c r="FAI563" s="471"/>
      <c r="FAJ563" s="17"/>
      <c r="FAK563" s="419"/>
      <c r="FAL563" s="419"/>
      <c r="FAM563" s="17"/>
      <c r="FAN563" s="17"/>
      <c r="FAO563" s="913"/>
      <c r="FAP563" s="17"/>
      <c r="FAQ563" s="17"/>
      <c r="FAR563" s="219"/>
      <c r="FAS563" s="310"/>
      <c r="FAT563" s="304"/>
      <c r="FAU563" s="408"/>
      <c r="FAV563" s="472"/>
      <c r="FAW563" s="906"/>
      <c r="FAX563" s="31"/>
      <c r="FAY563" s="419"/>
      <c r="FAZ563" s="419"/>
      <c r="FBA563" s="471"/>
      <c r="FBB563" s="17"/>
      <c r="FBC563" s="419"/>
      <c r="FBD563" s="419"/>
      <c r="FBE563" s="17"/>
      <c r="FBF563" s="17"/>
      <c r="FBG563" s="913"/>
      <c r="FBH563" s="17"/>
      <c r="FBI563" s="17"/>
      <c r="FBJ563" s="219"/>
      <c r="FBK563" s="310"/>
      <c r="FBL563" s="304"/>
      <c r="FBM563" s="408"/>
      <c r="FBN563" s="472"/>
      <c r="FBO563" s="906"/>
      <c r="FBP563" s="31"/>
      <c r="FBQ563" s="419"/>
      <c r="FBR563" s="419"/>
      <c r="FBS563" s="471"/>
      <c r="FBT563" s="17"/>
      <c r="FBU563" s="419"/>
      <c r="FBV563" s="419"/>
      <c r="FBW563" s="17"/>
      <c r="FBX563" s="17"/>
      <c r="FBY563" s="913"/>
      <c r="FBZ563" s="17"/>
      <c r="FCA563" s="17"/>
      <c r="FCB563" s="219"/>
      <c r="FCC563" s="310"/>
      <c r="FCD563" s="304"/>
      <c r="FCE563" s="408"/>
      <c r="FCF563" s="472"/>
      <c r="FCG563" s="906"/>
      <c r="FCH563" s="31"/>
      <c r="FCI563" s="419"/>
      <c r="FCJ563" s="419"/>
      <c r="FCK563" s="471"/>
      <c r="FCL563" s="17"/>
      <c r="FCM563" s="419"/>
      <c r="FCN563" s="419"/>
      <c r="FCO563" s="17"/>
      <c r="FCP563" s="17"/>
      <c r="FCQ563" s="913"/>
      <c r="FCR563" s="17"/>
      <c r="FCS563" s="17"/>
      <c r="FCT563" s="219"/>
      <c r="FCU563" s="310"/>
      <c r="FCV563" s="304"/>
      <c r="FCW563" s="408"/>
      <c r="FCX563" s="472"/>
      <c r="FCY563" s="906"/>
      <c r="FCZ563" s="31"/>
      <c r="FDA563" s="419"/>
      <c r="FDB563" s="419"/>
      <c r="FDC563" s="471"/>
      <c r="FDD563" s="17"/>
      <c r="FDE563" s="419"/>
      <c r="FDF563" s="419"/>
      <c r="FDG563" s="17"/>
      <c r="FDH563" s="17"/>
      <c r="FDI563" s="913"/>
      <c r="FDJ563" s="17"/>
      <c r="FDK563" s="17"/>
      <c r="FDL563" s="219"/>
      <c r="FDM563" s="310"/>
      <c r="FDN563" s="304"/>
      <c r="FDO563" s="408"/>
      <c r="FDP563" s="472"/>
      <c r="FDQ563" s="906"/>
      <c r="FDR563" s="31"/>
      <c r="FDS563" s="419"/>
      <c r="FDT563" s="419"/>
      <c r="FDU563" s="471"/>
      <c r="FDV563" s="17"/>
      <c r="FDW563" s="419"/>
      <c r="FDX563" s="419"/>
      <c r="FDY563" s="17"/>
      <c r="FDZ563" s="17"/>
      <c r="FEA563" s="913"/>
      <c r="FEB563" s="17"/>
      <c r="FEC563" s="17"/>
      <c r="FED563" s="219"/>
      <c r="FEE563" s="310"/>
      <c r="FEF563" s="304"/>
      <c r="FEG563" s="408"/>
      <c r="FEH563" s="472"/>
      <c r="FEI563" s="906"/>
      <c r="FEJ563" s="31"/>
      <c r="FEK563" s="419"/>
      <c r="FEL563" s="419"/>
      <c r="FEM563" s="471"/>
      <c r="FEN563" s="17"/>
      <c r="FEO563" s="419"/>
      <c r="FEP563" s="419"/>
      <c r="FEQ563" s="17"/>
      <c r="FER563" s="17"/>
      <c r="FES563" s="913"/>
      <c r="FET563" s="17"/>
      <c r="FEU563" s="17"/>
      <c r="FEV563" s="219"/>
      <c r="FEW563" s="310"/>
      <c r="FEX563" s="304"/>
      <c r="FEY563" s="408"/>
      <c r="FEZ563" s="472"/>
      <c r="FFA563" s="906"/>
      <c r="FFB563" s="31"/>
      <c r="FFC563" s="419"/>
      <c r="FFD563" s="419"/>
      <c r="FFE563" s="471"/>
      <c r="FFF563" s="17"/>
      <c r="FFG563" s="419"/>
      <c r="FFH563" s="419"/>
      <c r="FFI563" s="17"/>
      <c r="FFJ563" s="17"/>
      <c r="FFK563" s="913"/>
      <c r="FFL563" s="17"/>
      <c r="FFM563" s="17"/>
      <c r="FFN563" s="219"/>
      <c r="FFO563" s="310"/>
      <c r="FFP563" s="304"/>
      <c r="FFQ563" s="408"/>
      <c r="FFR563" s="472"/>
      <c r="FFS563" s="906"/>
      <c r="FFT563" s="31"/>
      <c r="FFU563" s="419"/>
      <c r="FFV563" s="419"/>
      <c r="FFW563" s="471"/>
      <c r="FFX563" s="17"/>
      <c r="FFY563" s="419"/>
      <c r="FFZ563" s="419"/>
      <c r="FGA563" s="17"/>
      <c r="FGB563" s="17"/>
      <c r="FGC563" s="913"/>
      <c r="FGD563" s="17"/>
      <c r="FGE563" s="17"/>
      <c r="FGF563" s="219"/>
      <c r="FGG563" s="310"/>
      <c r="FGH563" s="304"/>
      <c r="FGI563" s="408"/>
      <c r="FGJ563" s="472"/>
      <c r="FGK563" s="906"/>
      <c r="FGL563" s="31"/>
      <c r="FGM563" s="419"/>
      <c r="FGN563" s="419"/>
      <c r="FGO563" s="471"/>
      <c r="FGP563" s="17"/>
      <c r="FGQ563" s="419"/>
      <c r="FGR563" s="419"/>
      <c r="FGS563" s="17"/>
      <c r="FGT563" s="17"/>
      <c r="FGU563" s="913"/>
      <c r="FGV563" s="17"/>
      <c r="FGW563" s="17"/>
      <c r="FGX563" s="219"/>
      <c r="FGY563" s="310"/>
      <c r="FGZ563" s="304"/>
      <c r="FHA563" s="408"/>
      <c r="FHB563" s="472"/>
      <c r="FHC563" s="906"/>
      <c r="FHD563" s="31"/>
      <c r="FHE563" s="419"/>
      <c r="FHF563" s="419"/>
      <c r="FHG563" s="471"/>
      <c r="FHH563" s="17"/>
      <c r="FHI563" s="419"/>
      <c r="FHJ563" s="419"/>
      <c r="FHK563" s="17"/>
      <c r="FHL563" s="17"/>
      <c r="FHM563" s="913"/>
      <c r="FHN563" s="17"/>
      <c r="FHO563" s="17"/>
      <c r="FHP563" s="219"/>
      <c r="FHQ563" s="310"/>
      <c r="FHR563" s="304"/>
      <c r="FHS563" s="408"/>
      <c r="FHT563" s="472"/>
      <c r="FHU563" s="906"/>
      <c r="FHV563" s="31"/>
      <c r="FHW563" s="419"/>
      <c r="FHX563" s="419"/>
      <c r="FHY563" s="471"/>
      <c r="FHZ563" s="17"/>
      <c r="FIA563" s="419"/>
      <c r="FIB563" s="419"/>
      <c r="FIC563" s="17"/>
      <c r="FID563" s="17"/>
      <c r="FIE563" s="913"/>
      <c r="FIF563" s="17"/>
      <c r="FIG563" s="17"/>
      <c r="FIH563" s="219"/>
      <c r="FII563" s="310"/>
      <c r="FIJ563" s="304"/>
      <c r="FIK563" s="408"/>
      <c r="FIL563" s="472"/>
      <c r="FIM563" s="906"/>
      <c r="FIN563" s="31"/>
      <c r="FIO563" s="419"/>
      <c r="FIP563" s="419"/>
      <c r="FIQ563" s="471"/>
      <c r="FIR563" s="17"/>
      <c r="FIS563" s="419"/>
      <c r="FIT563" s="419"/>
      <c r="FIU563" s="17"/>
      <c r="FIV563" s="17"/>
      <c r="FIW563" s="913"/>
      <c r="FIX563" s="17"/>
      <c r="FIY563" s="17"/>
      <c r="FIZ563" s="219"/>
      <c r="FJA563" s="310"/>
      <c r="FJB563" s="304"/>
      <c r="FJC563" s="408"/>
      <c r="FJD563" s="472"/>
      <c r="FJE563" s="906"/>
      <c r="FJF563" s="31"/>
      <c r="FJG563" s="419"/>
      <c r="FJH563" s="419"/>
      <c r="FJI563" s="471"/>
      <c r="FJJ563" s="17"/>
      <c r="FJK563" s="419"/>
      <c r="FJL563" s="419"/>
      <c r="FJM563" s="17"/>
      <c r="FJN563" s="17"/>
      <c r="FJO563" s="913"/>
      <c r="FJP563" s="17"/>
      <c r="FJQ563" s="17"/>
      <c r="FJR563" s="219"/>
      <c r="FJS563" s="310"/>
      <c r="FJT563" s="304"/>
      <c r="FJU563" s="408"/>
      <c r="FJV563" s="472"/>
      <c r="FJW563" s="906"/>
      <c r="FJX563" s="31"/>
      <c r="FJY563" s="419"/>
      <c r="FJZ563" s="419"/>
      <c r="FKA563" s="471"/>
      <c r="FKB563" s="17"/>
      <c r="FKC563" s="419"/>
      <c r="FKD563" s="419"/>
      <c r="FKE563" s="17"/>
      <c r="FKF563" s="17"/>
      <c r="FKG563" s="913"/>
      <c r="FKH563" s="17"/>
      <c r="FKI563" s="17"/>
      <c r="FKJ563" s="219"/>
      <c r="FKK563" s="310"/>
      <c r="FKL563" s="304"/>
      <c r="FKM563" s="408"/>
      <c r="FKN563" s="472"/>
      <c r="FKO563" s="906"/>
      <c r="FKP563" s="31"/>
      <c r="FKQ563" s="419"/>
      <c r="FKR563" s="419"/>
      <c r="FKS563" s="471"/>
      <c r="FKT563" s="17"/>
      <c r="FKU563" s="419"/>
      <c r="FKV563" s="419"/>
      <c r="FKW563" s="17"/>
      <c r="FKX563" s="17"/>
      <c r="FKY563" s="913"/>
      <c r="FKZ563" s="17"/>
      <c r="FLA563" s="17"/>
      <c r="FLB563" s="219"/>
      <c r="FLC563" s="310"/>
      <c r="FLD563" s="304"/>
      <c r="FLE563" s="408"/>
      <c r="FLF563" s="472"/>
      <c r="FLG563" s="906"/>
      <c r="FLH563" s="31"/>
      <c r="FLI563" s="419"/>
      <c r="FLJ563" s="419"/>
      <c r="FLK563" s="471"/>
      <c r="FLL563" s="17"/>
      <c r="FLM563" s="419"/>
      <c r="FLN563" s="419"/>
      <c r="FLO563" s="17"/>
      <c r="FLP563" s="17"/>
      <c r="FLQ563" s="913"/>
      <c r="FLR563" s="17"/>
      <c r="FLS563" s="17"/>
      <c r="FLT563" s="219"/>
      <c r="FLU563" s="310"/>
      <c r="FLV563" s="304"/>
      <c r="FLW563" s="408"/>
      <c r="FLX563" s="472"/>
      <c r="FLY563" s="906"/>
      <c r="FLZ563" s="31"/>
      <c r="FMA563" s="419"/>
      <c r="FMB563" s="419"/>
      <c r="FMC563" s="471"/>
      <c r="FMD563" s="17"/>
      <c r="FME563" s="419"/>
      <c r="FMF563" s="419"/>
      <c r="FMG563" s="17"/>
      <c r="FMH563" s="17"/>
      <c r="FMI563" s="913"/>
      <c r="FMJ563" s="17"/>
      <c r="FMK563" s="17"/>
      <c r="FML563" s="219"/>
      <c r="FMM563" s="310"/>
      <c r="FMN563" s="304"/>
      <c r="FMO563" s="408"/>
      <c r="FMP563" s="472"/>
      <c r="FMQ563" s="906"/>
      <c r="FMR563" s="31"/>
      <c r="FMS563" s="419"/>
      <c r="FMT563" s="419"/>
      <c r="FMU563" s="471"/>
      <c r="FMV563" s="17"/>
      <c r="FMW563" s="419"/>
      <c r="FMX563" s="419"/>
      <c r="FMY563" s="17"/>
      <c r="FMZ563" s="17"/>
      <c r="FNA563" s="913"/>
      <c r="FNB563" s="17"/>
      <c r="FNC563" s="17"/>
      <c r="FND563" s="219"/>
      <c r="FNE563" s="310"/>
      <c r="FNF563" s="304"/>
      <c r="FNG563" s="408"/>
      <c r="FNH563" s="472"/>
      <c r="FNI563" s="906"/>
      <c r="FNJ563" s="31"/>
      <c r="FNK563" s="419"/>
      <c r="FNL563" s="419"/>
      <c r="FNM563" s="471"/>
      <c r="FNN563" s="17"/>
      <c r="FNO563" s="419"/>
      <c r="FNP563" s="419"/>
      <c r="FNQ563" s="17"/>
      <c r="FNR563" s="17"/>
      <c r="FNS563" s="913"/>
      <c r="FNT563" s="17"/>
      <c r="FNU563" s="17"/>
      <c r="FNV563" s="219"/>
      <c r="FNW563" s="310"/>
      <c r="FNX563" s="304"/>
      <c r="FNY563" s="408"/>
      <c r="FNZ563" s="472"/>
      <c r="FOA563" s="906"/>
      <c r="FOB563" s="31"/>
      <c r="FOC563" s="419"/>
      <c r="FOD563" s="419"/>
      <c r="FOE563" s="471"/>
      <c r="FOF563" s="17"/>
      <c r="FOG563" s="419"/>
      <c r="FOH563" s="419"/>
      <c r="FOI563" s="17"/>
      <c r="FOJ563" s="17"/>
      <c r="FOK563" s="913"/>
      <c r="FOL563" s="17"/>
      <c r="FOM563" s="17"/>
      <c r="FON563" s="219"/>
      <c r="FOO563" s="310"/>
      <c r="FOP563" s="304"/>
      <c r="FOQ563" s="408"/>
      <c r="FOR563" s="472"/>
      <c r="FOS563" s="906"/>
      <c r="FOT563" s="31"/>
      <c r="FOU563" s="419"/>
      <c r="FOV563" s="419"/>
      <c r="FOW563" s="471"/>
      <c r="FOX563" s="17"/>
      <c r="FOY563" s="419"/>
      <c r="FOZ563" s="419"/>
      <c r="FPA563" s="17"/>
      <c r="FPB563" s="17"/>
      <c r="FPC563" s="913"/>
      <c r="FPD563" s="17"/>
      <c r="FPE563" s="17"/>
      <c r="FPF563" s="219"/>
      <c r="FPG563" s="310"/>
      <c r="FPH563" s="304"/>
      <c r="FPI563" s="408"/>
      <c r="FPJ563" s="472"/>
      <c r="FPK563" s="906"/>
      <c r="FPL563" s="31"/>
      <c r="FPM563" s="419"/>
      <c r="FPN563" s="419"/>
      <c r="FPO563" s="471"/>
      <c r="FPP563" s="17"/>
      <c r="FPQ563" s="419"/>
      <c r="FPR563" s="419"/>
      <c r="FPS563" s="17"/>
      <c r="FPT563" s="17"/>
      <c r="FPU563" s="913"/>
      <c r="FPV563" s="17"/>
      <c r="FPW563" s="17"/>
      <c r="FPX563" s="219"/>
      <c r="FPY563" s="310"/>
      <c r="FPZ563" s="304"/>
      <c r="FQA563" s="408"/>
      <c r="FQB563" s="472"/>
      <c r="FQC563" s="906"/>
      <c r="FQD563" s="31"/>
      <c r="FQE563" s="419"/>
      <c r="FQF563" s="419"/>
      <c r="FQG563" s="471"/>
      <c r="FQH563" s="17"/>
      <c r="FQI563" s="419"/>
      <c r="FQJ563" s="419"/>
      <c r="FQK563" s="17"/>
      <c r="FQL563" s="17"/>
      <c r="FQM563" s="913"/>
      <c r="FQN563" s="17"/>
      <c r="FQO563" s="17"/>
      <c r="FQP563" s="219"/>
      <c r="FQQ563" s="310"/>
      <c r="FQR563" s="304"/>
      <c r="FQS563" s="408"/>
      <c r="FQT563" s="472"/>
      <c r="FQU563" s="906"/>
      <c r="FQV563" s="31"/>
      <c r="FQW563" s="419"/>
      <c r="FQX563" s="419"/>
      <c r="FQY563" s="471"/>
      <c r="FQZ563" s="17"/>
      <c r="FRA563" s="419"/>
      <c r="FRB563" s="419"/>
      <c r="FRC563" s="17"/>
      <c r="FRD563" s="17"/>
      <c r="FRE563" s="913"/>
      <c r="FRF563" s="17"/>
      <c r="FRG563" s="17"/>
      <c r="FRH563" s="219"/>
      <c r="FRI563" s="310"/>
      <c r="FRJ563" s="304"/>
      <c r="FRK563" s="408"/>
      <c r="FRL563" s="472"/>
      <c r="FRM563" s="906"/>
      <c r="FRN563" s="31"/>
      <c r="FRO563" s="419"/>
      <c r="FRP563" s="419"/>
      <c r="FRQ563" s="471"/>
      <c r="FRR563" s="17"/>
      <c r="FRS563" s="419"/>
      <c r="FRT563" s="419"/>
      <c r="FRU563" s="17"/>
      <c r="FRV563" s="17"/>
      <c r="FRW563" s="913"/>
      <c r="FRX563" s="17"/>
      <c r="FRY563" s="17"/>
      <c r="FRZ563" s="219"/>
      <c r="FSA563" s="310"/>
      <c r="FSB563" s="304"/>
      <c r="FSC563" s="408"/>
      <c r="FSD563" s="472"/>
      <c r="FSE563" s="906"/>
      <c r="FSF563" s="31"/>
      <c r="FSG563" s="419"/>
      <c r="FSH563" s="419"/>
      <c r="FSI563" s="471"/>
      <c r="FSJ563" s="17"/>
      <c r="FSK563" s="419"/>
      <c r="FSL563" s="419"/>
      <c r="FSM563" s="17"/>
      <c r="FSN563" s="17"/>
      <c r="FSO563" s="913"/>
      <c r="FSP563" s="17"/>
      <c r="FSQ563" s="17"/>
      <c r="FSR563" s="219"/>
      <c r="FSS563" s="310"/>
      <c r="FST563" s="304"/>
      <c r="FSU563" s="408"/>
      <c r="FSV563" s="472"/>
      <c r="FSW563" s="906"/>
      <c r="FSX563" s="31"/>
      <c r="FSY563" s="419"/>
      <c r="FSZ563" s="419"/>
      <c r="FTA563" s="471"/>
      <c r="FTB563" s="17"/>
      <c r="FTC563" s="419"/>
      <c r="FTD563" s="419"/>
      <c r="FTE563" s="17"/>
      <c r="FTF563" s="17"/>
      <c r="FTG563" s="913"/>
      <c r="FTH563" s="17"/>
      <c r="FTI563" s="17"/>
      <c r="FTJ563" s="219"/>
      <c r="FTK563" s="310"/>
      <c r="FTL563" s="304"/>
      <c r="FTM563" s="408"/>
      <c r="FTN563" s="472"/>
      <c r="FTO563" s="906"/>
      <c r="FTP563" s="31"/>
      <c r="FTQ563" s="419"/>
      <c r="FTR563" s="419"/>
      <c r="FTS563" s="471"/>
      <c r="FTT563" s="17"/>
      <c r="FTU563" s="419"/>
      <c r="FTV563" s="419"/>
      <c r="FTW563" s="17"/>
      <c r="FTX563" s="17"/>
      <c r="FTY563" s="913"/>
      <c r="FTZ563" s="17"/>
      <c r="FUA563" s="17"/>
      <c r="FUB563" s="219"/>
      <c r="FUC563" s="310"/>
      <c r="FUD563" s="304"/>
      <c r="FUE563" s="408"/>
      <c r="FUF563" s="472"/>
      <c r="FUG563" s="906"/>
      <c r="FUH563" s="31"/>
      <c r="FUI563" s="419"/>
      <c r="FUJ563" s="419"/>
      <c r="FUK563" s="471"/>
      <c r="FUL563" s="17"/>
      <c r="FUM563" s="419"/>
      <c r="FUN563" s="419"/>
      <c r="FUO563" s="17"/>
      <c r="FUP563" s="17"/>
      <c r="FUQ563" s="913"/>
      <c r="FUR563" s="17"/>
      <c r="FUS563" s="17"/>
      <c r="FUT563" s="219"/>
      <c r="FUU563" s="310"/>
      <c r="FUV563" s="304"/>
      <c r="FUW563" s="408"/>
      <c r="FUX563" s="472"/>
      <c r="FUY563" s="906"/>
      <c r="FUZ563" s="31"/>
      <c r="FVA563" s="419"/>
      <c r="FVB563" s="419"/>
      <c r="FVC563" s="471"/>
      <c r="FVD563" s="17"/>
      <c r="FVE563" s="419"/>
      <c r="FVF563" s="419"/>
      <c r="FVG563" s="17"/>
      <c r="FVH563" s="17"/>
      <c r="FVI563" s="913"/>
      <c r="FVJ563" s="17"/>
      <c r="FVK563" s="17"/>
      <c r="FVL563" s="219"/>
      <c r="FVM563" s="310"/>
      <c r="FVN563" s="304"/>
      <c r="FVO563" s="408"/>
      <c r="FVP563" s="472"/>
      <c r="FVQ563" s="906"/>
      <c r="FVR563" s="31"/>
      <c r="FVS563" s="419"/>
      <c r="FVT563" s="419"/>
      <c r="FVU563" s="471"/>
      <c r="FVV563" s="17"/>
      <c r="FVW563" s="419"/>
      <c r="FVX563" s="419"/>
      <c r="FVY563" s="17"/>
      <c r="FVZ563" s="17"/>
      <c r="FWA563" s="913"/>
      <c r="FWB563" s="17"/>
      <c r="FWC563" s="17"/>
      <c r="FWD563" s="219"/>
      <c r="FWE563" s="310"/>
      <c r="FWF563" s="304"/>
      <c r="FWG563" s="408"/>
      <c r="FWH563" s="472"/>
      <c r="FWI563" s="906"/>
      <c r="FWJ563" s="31"/>
      <c r="FWK563" s="419"/>
      <c r="FWL563" s="419"/>
      <c r="FWM563" s="471"/>
      <c r="FWN563" s="17"/>
      <c r="FWO563" s="419"/>
      <c r="FWP563" s="419"/>
      <c r="FWQ563" s="17"/>
      <c r="FWR563" s="17"/>
      <c r="FWS563" s="913"/>
      <c r="FWT563" s="17"/>
      <c r="FWU563" s="17"/>
      <c r="FWV563" s="219"/>
      <c r="FWW563" s="310"/>
      <c r="FWX563" s="304"/>
      <c r="FWY563" s="408"/>
      <c r="FWZ563" s="472"/>
      <c r="FXA563" s="906"/>
      <c r="FXB563" s="31"/>
      <c r="FXC563" s="419"/>
      <c r="FXD563" s="419"/>
      <c r="FXE563" s="471"/>
      <c r="FXF563" s="17"/>
      <c r="FXG563" s="419"/>
      <c r="FXH563" s="419"/>
      <c r="FXI563" s="17"/>
      <c r="FXJ563" s="17"/>
      <c r="FXK563" s="913"/>
      <c r="FXL563" s="17"/>
      <c r="FXM563" s="17"/>
      <c r="FXN563" s="219"/>
      <c r="FXO563" s="310"/>
      <c r="FXP563" s="304"/>
      <c r="FXQ563" s="408"/>
      <c r="FXR563" s="472"/>
      <c r="FXS563" s="906"/>
      <c r="FXT563" s="31"/>
      <c r="FXU563" s="419"/>
      <c r="FXV563" s="419"/>
      <c r="FXW563" s="471"/>
      <c r="FXX563" s="17"/>
      <c r="FXY563" s="419"/>
      <c r="FXZ563" s="419"/>
      <c r="FYA563" s="17"/>
      <c r="FYB563" s="17"/>
      <c r="FYC563" s="913"/>
      <c r="FYD563" s="17"/>
      <c r="FYE563" s="17"/>
      <c r="FYF563" s="219"/>
      <c r="FYG563" s="310"/>
      <c r="FYH563" s="304"/>
      <c r="FYI563" s="408"/>
      <c r="FYJ563" s="472"/>
      <c r="FYK563" s="906"/>
      <c r="FYL563" s="31"/>
      <c r="FYM563" s="419"/>
      <c r="FYN563" s="419"/>
      <c r="FYO563" s="471"/>
      <c r="FYP563" s="17"/>
      <c r="FYQ563" s="419"/>
      <c r="FYR563" s="419"/>
      <c r="FYS563" s="17"/>
      <c r="FYT563" s="17"/>
      <c r="FYU563" s="913"/>
      <c r="FYV563" s="17"/>
      <c r="FYW563" s="17"/>
      <c r="FYX563" s="219"/>
      <c r="FYY563" s="310"/>
      <c r="FYZ563" s="304"/>
      <c r="FZA563" s="408"/>
      <c r="FZB563" s="472"/>
      <c r="FZC563" s="906"/>
      <c r="FZD563" s="31"/>
      <c r="FZE563" s="419"/>
      <c r="FZF563" s="419"/>
      <c r="FZG563" s="471"/>
      <c r="FZH563" s="17"/>
      <c r="FZI563" s="419"/>
      <c r="FZJ563" s="419"/>
      <c r="FZK563" s="17"/>
      <c r="FZL563" s="17"/>
      <c r="FZM563" s="913"/>
      <c r="FZN563" s="17"/>
      <c r="FZO563" s="17"/>
      <c r="FZP563" s="219"/>
      <c r="FZQ563" s="310"/>
      <c r="FZR563" s="304"/>
      <c r="FZS563" s="408"/>
      <c r="FZT563" s="472"/>
      <c r="FZU563" s="906"/>
      <c r="FZV563" s="31"/>
      <c r="FZW563" s="419"/>
      <c r="FZX563" s="419"/>
      <c r="FZY563" s="471"/>
      <c r="FZZ563" s="17"/>
      <c r="GAA563" s="419"/>
      <c r="GAB563" s="419"/>
      <c r="GAC563" s="17"/>
      <c r="GAD563" s="17"/>
      <c r="GAE563" s="913"/>
      <c r="GAF563" s="17"/>
      <c r="GAG563" s="17"/>
      <c r="GAH563" s="219"/>
      <c r="GAI563" s="310"/>
      <c r="GAJ563" s="304"/>
      <c r="GAK563" s="408"/>
      <c r="GAL563" s="472"/>
      <c r="GAM563" s="906"/>
      <c r="GAN563" s="31"/>
      <c r="GAO563" s="419"/>
      <c r="GAP563" s="419"/>
      <c r="GAQ563" s="471"/>
      <c r="GAR563" s="17"/>
      <c r="GAS563" s="419"/>
      <c r="GAT563" s="419"/>
      <c r="GAU563" s="17"/>
      <c r="GAV563" s="17"/>
      <c r="GAW563" s="913"/>
      <c r="GAX563" s="17"/>
      <c r="GAY563" s="17"/>
      <c r="GAZ563" s="219"/>
      <c r="GBA563" s="310"/>
      <c r="GBB563" s="304"/>
      <c r="GBC563" s="408"/>
      <c r="GBD563" s="472"/>
      <c r="GBE563" s="906"/>
      <c r="GBF563" s="31"/>
      <c r="GBG563" s="419"/>
      <c r="GBH563" s="419"/>
      <c r="GBI563" s="471"/>
      <c r="GBJ563" s="17"/>
      <c r="GBK563" s="419"/>
      <c r="GBL563" s="419"/>
      <c r="GBM563" s="17"/>
      <c r="GBN563" s="17"/>
      <c r="GBO563" s="913"/>
      <c r="GBP563" s="17"/>
      <c r="GBQ563" s="17"/>
      <c r="GBR563" s="219"/>
      <c r="GBS563" s="310"/>
      <c r="GBT563" s="304"/>
      <c r="GBU563" s="408"/>
      <c r="GBV563" s="472"/>
      <c r="GBW563" s="906"/>
      <c r="GBX563" s="31"/>
      <c r="GBY563" s="419"/>
      <c r="GBZ563" s="419"/>
      <c r="GCA563" s="471"/>
      <c r="GCB563" s="17"/>
      <c r="GCC563" s="419"/>
      <c r="GCD563" s="419"/>
      <c r="GCE563" s="17"/>
      <c r="GCF563" s="17"/>
      <c r="GCG563" s="913"/>
      <c r="GCH563" s="17"/>
      <c r="GCI563" s="17"/>
      <c r="GCJ563" s="219"/>
      <c r="GCK563" s="310"/>
      <c r="GCL563" s="304"/>
      <c r="GCM563" s="408"/>
      <c r="GCN563" s="472"/>
      <c r="GCO563" s="906"/>
      <c r="GCP563" s="31"/>
      <c r="GCQ563" s="419"/>
      <c r="GCR563" s="419"/>
      <c r="GCS563" s="471"/>
      <c r="GCT563" s="17"/>
      <c r="GCU563" s="419"/>
      <c r="GCV563" s="419"/>
      <c r="GCW563" s="17"/>
      <c r="GCX563" s="17"/>
      <c r="GCY563" s="913"/>
      <c r="GCZ563" s="17"/>
      <c r="GDA563" s="17"/>
      <c r="GDB563" s="219"/>
      <c r="GDC563" s="310"/>
      <c r="GDD563" s="304"/>
      <c r="GDE563" s="408"/>
      <c r="GDF563" s="472"/>
      <c r="GDG563" s="906"/>
      <c r="GDH563" s="31"/>
      <c r="GDI563" s="419"/>
      <c r="GDJ563" s="419"/>
      <c r="GDK563" s="471"/>
      <c r="GDL563" s="17"/>
      <c r="GDM563" s="419"/>
      <c r="GDN563" s="419"/>
      <c r="GDO563" s="17"/>
      <c r="GDP563" s="17"/>
      <c r="GDQ563" s="913"/>
      <c r="GDR563" s="17"/>
      <c r="GDS563" s="17"/>
      <c r="GDT563" s="219"/>
      <c r="GDU563" s="310"/>
      <c r="GDV563" s="304"/>
      <c r="GDW563" s="408"/>
      <c r="GDX563" s="472"/>
      <c r="GDY563" s="906"/>
      <c r="GDZ563" s="31"/>
      <c r="GEA563" s="419"/>
      <c r="GEB563" s="419"/>
      <c r="GEC563" s="471"/>
      <c r="GED563" s="17"/>
      <c r="GEE563" s="419"/>
      <c r="GEF563" s="419"/>
      <c r="GEG563" s="17"/>
      <c r="GEH563" s="17"/>
      <c r="GEI563" s="913"/>
      <c r="GEJ563" s="17"/>
      <c r="GEK563" s="17"/>
      <c r="GEL563" s="219"/>
      <c r="GEM563" s="310"/>
      <c r="GEN563" s="304"/>
      <c r="GEO563" s="408"/>
      <c r="GEP563" s="472"/>
      <c r="GEQ563" s="906"/>
      <c r="GER563" s="31"/>
      <c r="GES563" s="419"/>
      <c r="GET563" s="419"/>
      <c r="GEU563" s="471"/>
      <c r="GEV563" s="17"/>
      <c r="GEW563" s="419"/>
      <c r="GEX563" s="419"/>
      <c r="GEY563" s="17"/>
      <c r="GEZ563" s="17"/>
      <c r="GFA563" s="913"/>
      <c r="GFB563" s="17"/>
      <c r="GFC563" s="17"/>
      <c r="GFD563" s="219"/>
      <c r="GFE563" s="310"/>
      <c r="GFF563" s="304"/>
      <c r="GFG563" s="408"/>
      <c r="GFH563" s="472"/>
      <c r="GFI563" s="906"/>
      <c r="GFJ563" s="31"/>
      <c r="GFK563" s="419"/>
      <c r="GFL563" s="419"/>
      <c r="GFM563" s="471"/>
      <c r="GFN563" s="17"/>
      <c r="GFO563" s="419"/>
      <c r="GFP563" s="419"/>
      <c r="GFQ563" s="17"/>
      <c r="GFR563" s="17"/>
      <c r="GFS563" s="913"/>
      <c r="GFT563" s="17"/>
      <c r="GFU563" s="17"/>
      <c r="GFV563" s="219"/>
      <c r="GFW563" s="310"/>
      <c r="GFX563" s="304"/>
      <c r="GFY563" s="408"/>
      <c r="GFZ563" s="472"/>
      <c r="GGA563" s="906"/>
      <c r="GGB563" s="31"/>
      <c r="GGC563" s="419"/>
      <c r="GGD563" s="419"/>
      <c r="GGE563" s="471"/>
      <c r="GGF563" s="17"/>
      <c r="GGG563" s="419"/>
      <c r="GGH563" s="419"/>
      <c r="GGI563" s="17"/>
      <c r="GGJ563" s="17"/>
      <c r="GGK563" s="913"/>
      <c r="GGL563" s="17"/>
      <c r="GGM563" s="17"/>
      <c r="GGN563" s="219"/>
      <c r="GGO563" s="310"/>
      <c r="GGP563" s="304"/>
      <c r="GGQ563" s="408"/>
      <c r="GGR563" s="472"/>
      <c r="GGS563" s="906"/>
      <c r="GGT563" s="31"/>
      <c r="GGU563" s="419"/>
      <c r="GGV563" s="419"/>
      <c r="GGW563" s="471"/>
      <c r="GGX563" s="17"/>
      <c r="GGY563" s="419"/>
      <c r="GGZ563" s="419"/>
      <c r="GHA563" s="17"/>
      <c r="GHB563" s="17"/>
      <c r="GHC563" s="913"/>
      <c r="GHD563" s="17"/>
      <c r="GHE563" s="17"/>
      <c r="GHF563" s="219"/>
      <c r="GHG563" s="310"/>
      <c r="GHH563" s="304"/>
      <c r="GHI563" s="408"/>
      <c r="GHJ563" s="472"/>
      <c r="GHK563" s="906"/>
      <c r="GHL563" s="31"/>
      <c r="GHM563" s="419"/>
      <c r="GHN563" s="419"/>
      <c r="GHO563" s="471"/>
      <c r="GHP563" s="17"/>
      <c r="GHQ563" s="419"/>
      <c r="GHR563" s="419"/>
      <c r="GHS563" s="17"/>
      <c r="GHT563" s="17"/>
      <c r="GHU563" s="913"/>
      <c r="GHV563" s="17"/>
      <c r="GHW563" s="17"/>
      <c r="GHX563" s="219"/>
      <c r="GHY563" s="310"/>
      <c r="GHZ563" s="304"/>
      <c r="GIA563" s="408"/>
      <c r="GIB563" s="472"/>
      <c r="GIC563" s="906"/>
      <c r="GID563" s="31"/>
      <c r="GIE563" s="419"/>
      <c r="GIF563" s="419"/>
      <c r="GIG563" s="471"/>
      <c r="GIH563" s="17"/>
      <c r="GII563" s="419"/>
      <c r="GIJ563" s="419"/>
      <c r="GIK563" s="17"/>
      <c r="GIL563" s="17"/>
      <c r="GIM563" s="913"/>
      <c r="GIN563" s="17"/>
      <c r="GIO563" s="17"/>
      <c r="GIP563" s="219"/>
      <c r="GIQ563" s="310"/>
      <c r="GIR563" s="304"/>
      <c r="GIS563" s="408"/>
      <c r="GIT563" s="472"/>
      <c r="GIU563" s="906"/>
      <c r="GIV563" s="31"/>
      <c r="GIW563" s="419"/>
      <c r="GIX563" s="419"/>
      <c r="GIY563" s="471"/>
      <c r="GIZ563" s="17"/>
      <c r="GJA563" s="419"/>
      <c r="GJB563" s="419"/>
      <c r="GJC563" s="17"/>
      <c r="GJD563" s="17"/>
      <c r="GJE563" s="913"/>
      <c r="GJF563" s="17"/>
      <c r="GJG563" s="17"/>
      <c r="GJH563" s="219"/>
      <c r="GJI563" s="310"/>
      <c r="GJJ563" s="304"/>
      <c r="GJK563" s="408"/>
      <c r="GJL563" s="472"/>
      <c r="GJM563" s="906"/>
      <c r="GJN563" s="31"/>
      <c r="GJO563" s="419"/>
      <c r="GJP563" s="419"/>
      <c r="GJQ563" s="471"/>
      <c r="GJR563" s="17"/>
      <c r="GJS563" s="419"/>
      <c r="GJT563" s="419"/>
      <c r="GJU563" s="17"/>
      <c r="GJV563" s="17"/>
      <c r="GJW563" s="913"/>
      <c r="GJX563" s="17"/>
      <c r="GJY563" s="17"/>
      <c r="GJZ563" s="219"/>
      <c r="GKA563" s="310"/>
      <c r="GKB563" s="304"/>
      <c r="GKC563" s="408"/>
      <c r="GKD563" s="472"/>
      <c r="GKE563" s="906"/>
      <c r="GKF563" s="31"/>
      <c r="GKG563" s="419"/>
      <c r="GKH563" s="419"/>
      <c r="GKI563" s="471"/>
      <c r="GKJ563" s="17"/>
      <c r="GKK563" s="419"/>
      <c r="GKL563" s="419"/>
      <c r="GKM563" s="17"/>
      <c r="GKN563" s="17"/>
      <c r="GKO563" s="913"/>
      <c r="GKP563" s="17"/>
      <c r="GKQ563" s="17"/>
      <c r="GKR563" s="219"/>
      <c r="GKS563" s="310"/>
      <c r="GKT563" s="304"/>
      <c r="GKU563" s="408"/>
      <c r="GKV563" s="472"/>
      <c r="GKW563" s="906"/>
      <c r="GKX563" s="31"/>
      <c r="GKY563" s="419"/>
      <c r="GKZ563" s="419"/>
      <c r="GLA563" s="471"/>
      <c r="GLB563" s="17"/>
      <c r="GLC563" s="419"/>
      <c r="GLD563" s="419"/>
      <c r="GLE563" s="17"/>
      <c r="GLF563" s="17"/>
      <c r="GLG563" s="913"/>
      <c r="GLH563" s="17"/>
      <c r="GLI563" s="17"/>
      <c r="GLJ563" s="219"/>
      <c r="GLK563" s="310"/>
      <c r="GLL563" s="304"/>
      <c r="GLM563" s="408"/>
      <c r="GLN563" s="472"/>
      <c r="GLO563" s="906"/>
      <c r="GLP563" s="31"/>
      <c r="GLQ563" s="419"/>
      <c r="GLR563" s="419"/>
      <c r="GLS563" s="471"/>
      <c r="GLT563" s="17"/>
      <c r="GLU563" s="419"/>
      <c r="GLV563" s="419"/>
      <c r="GLW563" s="17"/>
      <c r="GLX563" s="17"/>
      <c r="GLY563" s="913"/>
      <c r="GLZ563" s="17"/>
      <c r="GMA563" s="17"/>
      <c r="GMB563" s="219"/>
      <c r="GMC563" s="310"/>
      <c r="GMD563" s="304"/>
      <c r="GME563" s="408"/>
      <c r="GMF563" s="472"/>
      <c r="GMG563" s="906"/>
      <c r="GMH563" s="31"/>
      <c r="GMI563" s="419"/>
      <c r="GMJ563" s="419"/>
      <c r="GMK563" s="471"/>
      <c r="GML563" s="17"/>
      <c r="GMM563" s="419"/>
      <c r="GMN563" s="419"/>
      <c r="GMO563" s="17"/>
      <c r="GMP563" s="17"/>
      <c r="GMQ563" s="913"/>
      <c r="GMR563" s="17"/>
      <c r="GMS563" s="17"/>
      <c r="GMT563" s="219"/>
      <c r="GMU563" s="310"/>
      <c r="GMV563" s="304"/>
      <c r="GMW563" s="408"/>
      <c r="GMX563" s="472"/>
      <c r="GMY563" s="906"/>
      <c r="GMZ563" s="31"/>
      <c r="GNA563" s="419"/>
      <c r="GNB563" s="419"/>
      <c r="GNC563" s="471"/>
      <c r="GND563" s="17"/>
      <c r="GNE563" s="419"/>
      <c r="GNF563" s="419"/>
      <c r="GNG563" s="17"/>
      <c r="GNH563" s="17"/>
      <c r="GNI563" s="913"/>
      <c r="GNJ563" s="17"/>
      <c r="GNK563" s="17"/>
      <c r="GNL563" s="219"/>
      <c r="GNM563" s="310"/>
      <c r="GNN563" s="304"/>
      <c r="GNO563" s="408"/>
      <c r="GNP563" s="472"/>
      <c r="GNQ563" s="906"/>
      <c r="GNR563" s="31"/>
      <c r="GNS563" s="419"/>
      <c r="GNT563" s="419"/>
      <c r="GNU563" s="471"/>
      <c r="GNV563" s="17"/>
      <c r="GNW563" s="419"/>
      <c r="GNX563" s="419"/>
      <c r="GNY563" s="17"/>
      <c r="GNZ563" s="17"/>
      <c r="GOA563" s="913"/>
      <c r="GOB563" s="17"/>
      <c r="GOC563" s="17"/>
      <c r="GOD563" s="219"/>
      <c r="GOE563" s="310"/>
      <c r="GOF563" s="304"/>
      <c r="GOG563" s="408"/>
      <c r="GOH563" s="472"/>
      <c r="GOI563" s="906"/>
      <c r="GOJ563" s="31"/>
      <c r="GOK563" s="419"/>
      <c r="GOL563" s="419"/>
      <c r="GOM563" s="471"/>
      <c r="GON563" s="17"/>
      <c r="GOO563" s="419"/>
      <c r="GOP563" s="419"/>
      <c r="GOQ563" s="17"/>
      <c r="GOR563" s="17"/>
      <c r="GOS563" s="913"/>
      <c r="GOT563" s="17"/>
      <c r="GOU563" s="17"/>
      <c r="GOV563" s="219"/>
      <c r="GOW563" s="310"/>
      <c r="GOX563" s="304"/>
      <c r="GOY563" s="408"/>
      <c r="GOZ563" s="472"/>
      <c r="GPA563" s="906"/>
      <c r="GPB563" s="31"/>
      <c r="GPC563" s="419"/>
      <c r="GPD563" s="419"/>
      <c r="GPE563" s="471"/>
      <c r="GPF563" s="17"/>
      <c r="GPG563" s="419"/>
      <c r="GPH563" s="419"/>
      <c r="GPI563" s="17"/>
      <c r="GPJ563" s="17"/>
      <c r="GPK563" s="913"/>
      <c r="GPL563" s="17"/>
      <c r="GPM563" s="17"/>
      <c r="GPN563" s="219"/>
      <c r="GPO563" s="310"/>
      <c r="GPP563" s="304"/>
      <c r="GPQ563" s="408"/>
      <c r="GPR563" s="472"/>
      <c r="GPS563" s="906"/>
      <c r="GPT563" s="31"/>
      <c r="GPU563" s="419"/>
      <c r="GPV563" s="419"/>
      <c r="GPW563" s="471"/>
      <c r="GPX563" s="17"/>
      <c r="GPY563" s="419"/>
      <c r="GPZ563" s="419"/>
      <c r="GQA563" s="17"/>
      <c r="GQB563" s="17"/>
      <c r="GQC563" s="913"/>
      <c r="GQD563" s="17"/>
      <c r="GQE563" s="17"/>
      <c r="GQF563" s="219"/>
      <c r="GQG563" s="310"/>
      <c r="GQH563" s="304"/>
      <c r="GQI563" s="408"/>
      <c r="GQJ563" s="472"/>
      <c r="GQK563" s="906"/>
      <c r="GQL563" s="31"/>
      <c r="GQM563" s="419"/>
      <c r="GQN563" s="419"/>
      <c r="GQO563" s="471"/>
      <c r="GQP563" s="17"/>
      <c r="GQQ563" s="419"/>
      <c r="GQR563" s="419"/>
      <c r="GQS563" s="17"/>
      <c r="GQT563" s="17"/>
      <c r="GQU563" s="913"/>
      <c r="GQV563" s="17"/>
      <c r="GQW563" s="17"/>
      <c r="GQX563" s="219"/>
      <c r="GQY563" s="310"/>
      <c r="GQZ563" s="304"/>
      <c r="GRA563" s="408"/>
      <c r="GRB563" s="472"/>
      <c r="GRC563" s="906"/>
      <c r="GRD563" s="31"/>
      <c r="GRE563" s="419"/>
      <c r="GRF563" s="419"/>
      <c r="GRG563" s="471"/>
      <c r="GRH563" s="17"/>
      <c r="GRI563" s="419"/>
      <c r="GRJ563" s="419"/>
      <c r="GRK563" s="17"/>
      <c r="GRL563" s="17"/>
      <c r="GRM563" s="913"/>
      <c r="GRN563" s="17"/>
      <c r="GRO563" s="17"/>
      <c r="GRP563" s="219"/>
      <c r="GRQ563" s="310"/>
      <c r="GRR563" s="304"/>
      <c r="GRS563" s="408"/>
      <c r="GRT563" s="472"/>
      <c r="GRU563" s="906"/>
      <c r="GRV563" s="31"/>
      <c r="GRW563" s="419"/>
      <c r="GRX563" s="419"/>
      <c r="GRY563" s="471"/>
      <c r="GRZ563" s="17"/>
      <c r="GSA563" s="419"/>
      <c r="GSB563" s="419"/>
      <c r="GSC563" s="17"/>
      <c r="GSD563" s="17"/>
      <c r="GSE563" s="913"/>
      <c r="GSF563" s="17"/>
      <c r="GSG563" s="17"/>
      <c r="GSH563" s="219"/>
      <c r="GSI563" s="310"/>
      <c r="GSJ563" s="304"/>
      <c r="GSK563" s="408"/>
      <c r="GSL563" s="472"/>
      <c r="GSM563" s="906"/>
      <c r="GSN563" s="31"/>
      <c r="GSO563" s="419"/>
      <c r="GSP563" s="419"/>
      <c r="GSQ563" s="471"/>
      <c r="GSR563" s="17"/>
      <c r="GSS563" s="419"/>
      <c r="GST563" s="419"/>
      <c r="GSU563" s="17"/>
      <c r="GSV563" s="17"/>
      <c r="GSW563" s="913"/>
      <c r="GSX563" s="17"/>
      <c r="GSY563" s="17"/>
      <c r="GSZ563" s="219"/>
      <c r="GTA563" s="310"/>
      <c r="GTB563" s="304"/>
      <c r="GTC563" s="408"/>
      <c r="GTD563" s="472"/>
      <c r="GTE563" s="906"/>
      <c r="GTF563" s="31"/>
      <c r="GTG563" s="419"/>
      <c r="GTH563" s="419"/>
      <c r="GTI563" s="471"/>
      <c r="GTJ563" s="17"/>
      <c r="GTK563" s="419"/>
      <c r="GTL563" s="419"/>
      <c r="GTM563" s="17"/>
      <c r="GTN563" s="17"/>
      <c r="GTO563" s="913"/>
      <c r="GTP563" s="17"/>
      <c r="GTQ563" s="17"/>
      <c r="GTR563" s="219"/>
      <c r="GTS563" s="310"/>
      <c r="GTT563" s="304"/>
      <c r="GTU563" s="408"/>
      <c r="GTV563" s="472"/>
      <c r="GTW563" s="906"/>
      <c r="GTX563" s="31"/>
      <c r="GTY563" s="419"/>
      <c r="GTZ563" s="419"/>
      <c r="GUA563" s="471"/>
      <c r="GUB563" s="17"/>
      <c r="GUC563" s="419"/>
      <c r="GUD563" s="419"/>
      <c r="GUE563" s="17"/>
      <c r="GUF563" s="17"/>
      <c r="GUG563" s="913"/>
      <c r="GUH563" s="17"/>
      <c r="GUI563" s="17"/>
      <c r="GUJ563" s="219"/>
      <c r="GUK563" s="310"/>
      <c r="GUL563" s="304"/>
      <c r="GUM563" s="408"/>
      <c r="GUN563" s="472"/>
      <c r="GUO563" s="906"/>
      <c r="GUP563" s="31"/>
      <c r="GUQ563" s="419"/>
      <c r="GUR563" s="419"/>
      <c r="GUS563" s="471"/>
      <c r="GUT563" s="17"/>
      <c r="GUU563" s="419"/>
      <c r="GUV563" s="419"/>
      <c r="GUW563" s="17"/>
      <c r="GUX563" s="17"/>
      <c r="GUY563" s="913"/>
      <c r="GUZ563" s="17"/>
      <c r="GVA563" s="17"/>
      <c r="GVB563" s="219"/>
      <c r="GVC563" s="310"/>
      <c r="GVD563" s="304"/>
      <c r="GVE563" s="408"/>
      <c r="GVF563" s="472"/>
      <c r="GVG563" s="906"/>
      <c r="GVH563" s="31"/>
      <c r="GVI563" s="419"/>
      <c r="GVJ563" s="419"/>
      <c r="GVK563" s="471"/>
      <c r="GVL563" s="17"/>
      <c r="GVM563" s="419"/>
      <c r="GVN563" s="419"/>
      <c r="GVO563" s="17"/>
      <c r="GVP563" s="17"/>
      <c r="GVQ563" s="913"/>
      <c r="GVR563" s="17"/>
      <c r="GVS563" s="17"/>
      <c r="GVT563" s="219"/>
      <c r="GVU563" s="310"/>
      <c r="GVV563" s="304"/>
      <c r="GVW563" s="408"/>
      <c r="GVX563" s="472"/>
      <c r="GVY563" s="906"/>
      <c r="GVZ563" s="31"/>
      <c r="GWA563" s="419"/>
      <c r="GWB563" s="419"/>
      <c r="GWC563" s="471"/>
      <c r="GWD563" s="17"/>
      <c r="GWE563" s="419"/>
      <c r="GWF563" s="419"/>
      <c r="GWG563" s="17"/>
      <c r="GWH563" s="17"/>
      <c r="GWI563" s="913"/>
      <c r="GWJ563" s="17"/>
      <c r="GWK563" s="17"/>
      <c r="GWL563" s="219"/>
      <c r="GWM563" s="310"/>
      <c r="GWN563" s="304"/>
      <c r="GWO563" s="408"/>
      <c r="GWP563" s="472"/>
      <c r="GWQ563" s="906"/>
      <c r="GWR563" s="31"/>
      <c r="GWS563" s="419"/>
      <c r="GWT563" s="419"/>
      <c r="GWU563" s="471"/>
      <c r="GWV563" s="17"/>
      <c r="GWW563" s="419"/>
      <c r="GWX563" s="419"/>
      <c r="GWY563" s="17"/>
      <c r="GWZ563" s="17"/>
      <c r="GXA563" s="913"/>
      <c r="GXB563" s="17"/>
      <c r="GXC563" s="17"/>
      <c r="GXD563" s="219"/>
      <c r="GXE563" s="310"/>
      <c r="GXF563" s="304"/>
      <c r="GXG563" s="408"/>
      <c r="GXH563" s="472"/>
      <c r="GXI563" s="906"/>
      <c r="GXJ563" s="31"/>
      <c r="GXK563" s="419"/>
      <c r="GXL563" s="419"/>
      <c r="GXM563" s="471"/>
      <c r="GXN563" s="17"/>
      <c r="GXO563" s="419"/>
      <c r="GXP563" s="419"/>
      <c r="GXQ563" s="17"/>
      <c r="GXR563" s="17"/>
      <c r="GXS563" s="913"/>
      <c r="GXT563" s="17"/>
      <c r="GXU563" s="17"/>
      <c r="GXV563" s="219"/>
      <c r="GXW563" s="310"/>
      <c r="GXX563" s="304"/>
      <c r="GXY563" s="408"/>
      <c r="GXZ563" s="472"/>
      <c r="GYA563" s="906"/>
      <c r="GYB563" s="31"/>
      <c r="GYC563" s="419"/>
      <c r="GYD563" s="419"/>
      <c r="GYE563" s="471"/>
      <c r="GYF563" s="17"/>
      <c r="GYG563" s="419"/>
      <c r="GYH563" s="419"/>
      <c r="GYI563" s="17"/>
      <c r="GYJ563" s="17"/>
      <c r="GYK563" s="913"/>
      <c r="GYL563" s="17"/>
      <c r="GYM563" s="17"/>
      <c r="GYN563" s="219"/>
      <c r="GYO563" s="310"/>
      <c r="GYP563" s="304"/>
      <c r="GYQ563" s="408"/>
      <c r="GYR563" s="472"/>
      <c r="GYS563" s="906"/>
      <c r="GYT563" s="31"/>
      <c r="GYU563" s="419"/>
      <c r="GYV563" s="419"/>
      <c r="GYW563" s="471"/>
      <c r="GYX563" s="17"/>
      <c r="GYY563" s="419"/>
      <c r="GYZ563" s="419"/>
      <c r="GZA563" s="17"/>
      <c r="GZB563" s="17"/>
      <c r="GZC563" s="913"/>
      <c r="GZD563" s="17"/>
      <c r="GZE563" s="17"/>
      <c r="GZF563" s="219"/>
      <c r="GZG563" s="310"/>
      <c r="GZH563" s="304"/>
      <c r="GZI563" s="408"/>
      <c r="GZJ563" s="472"/>
      <c r="GZK563" s="906"/>
      <c r="GZL563" s="31"/>
      <c r="GZM563" s="419"/>
      <c r="GZN563" s="419"/>
      <c r="GZO563" s="471"/>
      <c r="GZP563" s="17"/>
      <c r="GZQ563" s="419"/>
      <c r="GZR563" s="419"/>
      <c r="GZS563" s="17"/>
      <c r="GZT563" s="17"/>
      <c r="GZU563" s="913"/>
      <c r="GZV563" s="17"/>
      <c r="GZW563" s="17"/>
      <c r="GZX563" s="219"/>
      <c r="GZY563" s="310"/>
      <c r="GZZ563" s="304"/>
      <c r="HAA563" s="408"/>
      <c r="HAB563" s="472"/>
      <c r="HAC563" s="906"/>
      <c r="HAD563" s="31"/>
      <c r="HAE563" s="419"/>
      <c r="HAF563" s="419"/>
      <c r="HAG563" s="471"/>
      <c r="HAH563" s="17"/>
      <c r="HAI563" s="419"/>
      <c r="HAJ563" s="419"/>
      <c r="HAK563" s="17"/>
      <c r="HAL563" s="17"/>
      <c r="HAM563" s="913"/>
      <c r="HAN563" s="17"/>
      <c r="HAO563" s="17"/>
      <c r="HAP563" s="219"/>
      <c r="HAQ563" s="310"/>
      <c r="HAR563" s="304"/>
      <c r="HAS563" s="408"/>
      <c r="HAT563" s="472"/>
      <c r="HAU563" s="906"/>
      <c r="HAV563" s="31"/>
      <c r="HAW563" s="419"/>
      <c r="HAX563" s="419"/>
      <c r="HAY563" s="471"/>
      <c r="HAZ563" s="17"/>
      <c r="HBA563" s="419"/>
      <c r="HBB563" s="419"/>
      <c r="HBC563" s="17"/>
      <c r="HBD563" s="17"/>
      <c r="HBE563" s="913"/>
      <c r="HBF563" s="17"/>
      <c r="HBG563" s="17"/>
      <c r="HBH563" s="219"/>
      <c r="HBI563" s="310"/>
      <c r="HBJ563" s="304"/>
      <c r="HBK563" s="408"/>
      <c r="HBL563" s="472"/>
      <c r="HBM563" s="906"/>
      <c r="HBN563" s="31"/>
      <c r="HBO563" s="419"/>
      <c r="HBP563" s="419"/>
      <c r="HBQ563" s="471"/>
      <c r="HBR563" s="17"/>
      <c r="HBS563" s="419"/>
      <c r="HBT563" s="419"/>
      <c r="HBU563" s="17"/>
      <c r="HBV563" s="17"/>
      <c r="HBW563" s="913"/>
      <c r="HBX563" s="17"/>
      <c r="HBY563" s="17"/>
      <c r="HBZ563" s="219"/>
      <c r="HCA563" s="310"/>
      <c r="HCB563" s="304"/>
      <c r="HCC563" s="408"/>
      <c r="HCD563" s="472"/>
      <c r="HCE563" s="906"/>
      <c r="HCF563" s="31"/>
      <c r="HCG563" s="419"/>
      <c r="HCH563" s="419"/>
      <c r="HCI563" s="471"/>
      <c r="HCJ563" s="17"/>
      <c r="HCK563" s="419"/>
      <c r="HCL563" s="419"/>
      <c r="HCM563" s="17"/>
      <c r="HCN563" s="17"/>
      <c r="HCO563" s="913"/>
      <c r="HCP563" s="17"/>
      <c r="HCQ563" s="17"/>
      <c r="HCR563" s="219"/>
      <c r="HCS563" s="310"/>
      <c r="HCT563" s="304"/>
      <c r="HCU563" s="408"/>
      <c r="HCV563" s="472"/>
      <c r="HCW563" s="906"/>
      <c r="HCX563" s="31"/>
      <c r="HCY563" s="419"/>
      <c r="HCZ563" s="419"/>
      <c r="HDA563" s="471"/>
      <c r="HDB563" s="17"/>
      <c r="HDC563" s="419"/>
      <c r="HDD563" s="419"/>
      <c r="HDE563" s="17"/>
      <c r="HDF563" s="17"/>
      <c r="HDG563" s="913"/>
      <c r="HDH563" s="17"/>
      <c r="HDI563" s="17"/>
      <c r="HDJ563" s="219"/>
      <c r="HDK563" s="310"/>
      <c r="HDL563" s="304"/>
      <c r="HDM563" s="408"/>
      <c r="HDN563" s="472"/>
      <c r="HDO563" s="906"/>
      <c r="HDP563" s="31"/>
      <c r="HDQ563" s="419"/>
      <c r="HDR563" s="419"/>
      <c r="HDS563" s="471"/>
      <c r="HDT563" s="17"/>
      <c r="HDU563" s="419"/>
      <c r="HDV563" s="419"/>
      <c r="HDW563" s="17"/>
      <c r="HDX563" s="17"/>
      <c r="HDY563" s="913"/>
      <c r="HDZ563" s="17"/>
      <c r="HEA563" s="17"/>
      <c r="HEB563" s="219"/>
      <c r="HEC563" s="310"/>
      <c r="HED563" s="304"/>
      <c r="HEE563" s="408"/>
      <c r="HEF563" s="472"/>
      <c r="HEG563" s="906"/>
      <c r="HEH563" s="31"/>
      <c r="HEI563" s="419"/>
      <c r="HEJ563" s="419"/>
      <c r="HEK563" s="471"/>
      <c r="HEL563" s="17"/>
      <c r="HEM563" s="419"/>
      <c r="HEN563" s="419"/>
      <c r="HEO563" s="17"/>
      <c r="HEP563" s="17"/>
      <c r="HEQ563" s="913"/>
      <c r="HER563" s="17"/>
      <c r="HES563" s="17"/>
      <c r="HET563" s="219"/>
      <c r="HEU563" s="310"/>
      <c r="HEV563" s="304"/>
      <c r="HEW563" s="408"/>
      <c r="HEX563" s="472"/>
      <c r="HEY563" s="906"/>
      <c r="HEZ563" s="31"/>
      <c r="HFA563" s="419"/>
      <c r="HFB563" s="419"/>
      <c r="HFC563" s="471"/>
      <c r="HFD563" s="17"/>
      <c r="HFE563" s="419"/>
      <c r="HFF563" s="419"/>
      <c r="HFG563" s="17"/>
      <c r="HFH563" s="17"/>
      <c r="HFI563" s="913"/>
      <c r="HFJ563" s="17"/>
      <c r="HFK563" s="17"/>
      <c r="HFL563" s="219"/>
      <c r="HFM563" s="310"/>
      <c r="HFN563" s="304"/>
      <c r="HFO563" s="408"/>
      <c r="HFP563" s="472"/>
      <c r="HFQ563" s="906"/>
      <c r="HFR563" s="31"/>
      <c r="HFS563" s="419"/>
      <c r="HFT563" s="419"/>
      <c r="HFU563" s="471"/>
      <c r="HFV563" s="17"/>
      <c r="HFW563" s="419"/>
      <c r="HFX563" s="419"/>
      <c r="HFY563" s="17"/>
      <c r="HFZ563" s="17"/>
      <c r="HGA563" s="913"/>
      <c r="HGB563" s="17"/>
      <c r="HGC563" s="17"/>
      <c r="HGD563" s="219"/>
      <c r="HGE563" s="310"/>
      <c r="HGF563" s="304"/>
      <c r="HGG563" s="408"/>
      <c r="HGH563" s="472"/>
      <c r="HGI563" s="906"/>
      <c r="HGJ563" s="31"/>
      <c r="HGK563" s="419"/>
      <c r="HGL563" s="419"/>
      <c r="HGM563" s="471"/>
      <c r="HGN563" s="17"/>
      <c r="HGO563" s="419"/>
      <c r="HGP563" s="419"/>
      <c r="HGQ563" s="17"/>
      <c r="HGR563" s="17"/>
      <c r="HGS563" s="913"/>
      <c r="HGT563" s="17"/>
      <c r="HGU563" s="17"/>
      <c r="HGV563" s="219"/>
      <c r="HGW563" s="310"/>
      <c r="HGX563" s="304"/>
      <c r="HGY563" s="408"/>
      <c r="HGZ563" s="472"/>
      <c r="HHA563" s="906"/>
      <c r="HHB563" s="31"/>
      <c r="HHC563" s="419"/>
      <c r="HHD563" s="419"/>
      <c r="HHE563" s="471"/>
      <c r="HHF563" s="17"/>
      <c r="HHG563" s="419"/>
      <c r="HHH563" s="419"/>
      <c r="HHI563" s="17"/>
      <c r="HHJ563" s="17"/>
      <c r="HHK563" s="913"/>
      <c r="HHL563" s="17"/>
      <c r="HHM563" s="17"/>
      <c r="HHN563" s="219"/>
      <c r="HHO563" s="310"/>
      <c r="HHP563" s="304"/>
      <c r="HHQ563" s="408"/>
      <c r="HHR563" s="472"/>
      <c r="HHS563" s="906"/>
      <c r="HHT563" s="31"/>
      <c r="HHU563" s="419"/>
      <c r="HHV563" s="419"/>
      <c r="HHW563" s="471"/>
      <c r="HHX563" s="17"/>
      <c r="HHY563" s="419"/>
      <c r="HHZ563" s="419"/>
      <c r="HIA563" s="17"/>
      <c r="HIB563" s="17"/>
      <c r="HIC563" s="913"/>
      <c r="HID563" s="17"/>
      <c r="HIE563" s="17"/>
      <c r="HIF563" s="219"/>
      <c r="HIG563" s="310"/>
      <c r="HIH563" s="304"/>
      <c r="HII563" s="408"/>
      <c r="HIJ563" s="472"/>
      <c r="HIK563" s="906"/>
      <c r="HIL563" s="31"/>
      <c r="HIM563" s="419"/>
      <c r="HIN563" s="419"/>
      <c r="HIO563" s="471"/>
      <c r="HIP563" s="17"/>
      <c r="HIQ563" s="419"/>
      <c r="HIR563" s="419"/>
      <c r="HIS563" s="17"/>
      <c r="HIT563" s="17"/>
      <c r="HIU563" s="913"/>
      <c r="HIV563" s="17"/>
      <c r="HIW563" s="17"/>
      <c r="HIX563" s="219"/>
      <c r="HIY563" s="310"/>
      <c r="HIZ563" s="304"/>
      <c r="HJA563" s="408"/>
      <c r="HJB563" s="472"/>
      <c r="HJC563" s="906"/>
      <c r="HJD563" s="31"/>
      <c r="HJE563" s="419"/>
      <c r="HJF563" s="419"/>
      <c r="HJG563" s="471"/>
      <c r="HJH563" s="17"/>
      <c r="HJI563" s="419"/>
      <c r="HJJ563" s="419"/>
      <c r="HJK563" s="17"/>
      <c r="HJL563" s="17"/>
      <c r="HJM563" s="913"/>
      <c r="HJN563" s="17"/>
      <c r="HJO563" s="17"/>
      <c r="HJP563" s="219"/>
      <c r="HJQ563" s="310"/>
      <c r="HJR563" s="304"/>
      <c r="HJS563" s="408"/>
      <c r="HJT563" s="472"/>
      <c r="HJU563" s="906"/>
      <c r="HJV563" s="31"/>
      <c r="HJW563" s="419"/>
      <c r="HJX563" s="419"/>
      <c r="HJY563" s="471"/>
      <c r="HJZ563" s="17"/>
      <c r="HKA563" s="419"/>
      <c r="HKB563" s="419"/>
      <c r="HKC563" s="17"/>
      <c r="HKD563" s="17"/>
      <c r="HKE563" s="913"/>
      <c r="HKF563" s="17"/>
      <c r="HKG563" s="17"/>
      <c r="HKH563" s="219"/>
      <c r="HKI563" s="310"/>
      <c r="HKJ563" s="304"/>
      <c r="HKK563" s="408"/>
      <c r="HKL563" s="472"/>
      <c r="HKM563" s="906"/>
      <c r="HKN563" s="31"/>
      <c r="HKO563" s="419"/>
      <c r="HKP563" s="419"/>
      <c r="HKQ563" s="471"/>
      <c r="HKR563" s="17"/>
      <c r="HKS563" s="419"/>
      <c r="HKT563" s="419"/>
      <c r="HKU563" s="17"/>
      <c r="HKV563" s="17"/>
      <c r="HKW563" s="913"/>
      <c r="HKX563" s="17"/>
      <c r="HKY563" s="17"/>
      <c r="HKZ563" s="219"/>
      <c r="HLA563" s="310"/>
      <c r="HLB563" s="304"/>
      <c r="HLC563" s="408"/>
      <c r="HLD563" s="472"/>
      <c r="HLE563" s="906"/>
      <c r="HLF563" s="31"/>
      <c r="HLG563" s="419"/>
      <c r="HLH563" s="419"/>
      <c r="HLI563" s="471"/>
      <c r="HLJ563" s="17"/>
      <c r="HLK563" s="419"/>
      <c r="HLL563" s="419"/>
      <c r="HLM563" s="17"/>
      <c r="HLN563" s="17"/>
      <c r="HLO563" s="913"/>
      <c r="HLP563" s="17"/>
      <c r="HLQ563" s="17"/>
      <c r="HLR563" s="219"/>
      <c r="HLS563" s="310"/>
      <c r="HLT563" s="304"/>
      <c r="HLU563" s="408"/>
      <c r="HLV563" s="472"/>
      <c r="HLW563" s="906"/>
      <c r="HLX563" s="31"/>
      <c r="HLY563" s="419"/>
      <c r="HLZ563" s="419"/>
      <c r="HMA563" s="471"/>
      <c r="HMB563" s="17"/>
      <c r="HMC563" s="419"/>
      <c r="HMD563" s="419"/>
      <c r="HME563" s="17"/>
      <c r="HMF563" s="17"/>
      <c r="HMG563" s="913"/>
      <c r="HMH563" s="17"/>
      <c r="HMI563" s="17"/>
      <c r="HMJ563" s="219"/>
      <c r="HMK563" s="310"/>
      <c r="HML563" s="304"/>
      <c r="HMM563" s="408"/>
      <c r="HMN563" s="472"/>
      <c r="HMO563" s="906"/>
      <c r="HMP563" s="31"/>
      <c r="HMQ563" s="419"/>
      <c r="HMR563" s="419"/>
      <c r="HMS563" s="471"/>
      <c r="HMT563" s="17"/>
      <c r="HMU563" s="419"/>
      <c r="HMV563" s="419"/>
      <c r="HMW563" s="17"/>
      <c r="HMX563" s="17"/>
      <c r="HMY563" s="913"/>
      <c r="HMZ563" s="17"/>
      <c r="HNA563" s="17"/>
      <c r="HNB563" s="219"/>
      <c r="HNC563" s="310"/>
      <c r="HND563" s="304"/>
      <c r="HNE563" s="408"/>
      <c r="HNF563" s="472"/>
      <c r="HNG563" s="906"/>
      <c r="HNH563" s="31"/>
      <c r="HNI563" s="419"/>
      <c r="HNJ563" s="419"/>
      <c r="HNK563" s="471"/>
      <c r="HNL563" s="17"/>
      <c r="HNM563" s="419"/>
      <c r="HNN563" s="419"/>
      <c r="HNO563" s="17"/>
      <c r="HNP563" s="17"/>
      <c r="HNQ563" s="913"/>
      <c r="HNR563" s="17"/>
      <c r="HNS563" s="17"/>
      <c r="HNT563" s="219"/>
      <c r="HNU563" s="310"/>
      <c r="HNV563" s="304"/>
      <c r="HNW563" s="408"/>
      <c r="HNX563" s="472"/>
      <c r="HNY563" s="906"/>
      <c r="HNZ563" s="31"/>
      <c r="HOA563" s="419"/>
      <c r="HOB563" s="419"/>
      <c r="HOC563" s="471"/>
      <c r="HOD563" s="17"/>
      <c r="HOE563" s="419"/>
      <c r="HOF563" s="419"/>
      <c r="HOG563" s="17"/>
      <c r="HOH563" s="17"/>
      <c r="HOI563" s="913"/>
      <c r="HOJ563" s="17"/>
      <c r="HOK563" s="17"/>
      <c r="HOL563" s="219"/>
      <c r="HOM563" s="310"/>
      <c r="HON563" s="304"/>
      <c r="HOO563" s="408"/>
      <c r="HOP563" s="472"/>
      <c r="HOQ563" s="906"/>
      <c r="HOR563" s="31"/>
      <c r="HOS563" s="419"/>
      <c r="HOT563" s="419"/>
      <c r="HOU563" s="471"/>
      <c r="HOV563" s="17"/>
      <c r="HOW563" s="419"/>
      <c r="HOX563" s="419"/>
      <c r="HOY563" s="17"/>
      <c r="HOZ563" s="17"/>
      <c r="HPA563" s="913"/>
      <c r="HPB563" s="17"/>
      <c r="HPC563" s="17"/>
      <c r="HPD563" s="219"/>
      <c r="HPE563" s="310"/>
      <c r="HPF563" s="304"/>
      <c r="HPG563" s="408"/>
      <c r="HPH563" s="472"/>
      <c r="HPI563" s="906"/>
      <c r="HPJ563" s="31"/>
      <c r="HPK563" s="419"/>
      <c r="HPL563" s="419"/>
      <c r="HPM563" s="471"/>
      <c r="HPN563" s="17"/>
      <c r="HPO563" s="419"/>
      <c r="HPP563" s="419"/>
      <c r="HPQ563" s="17"/>
      <c r="HPR563" s="17"/>
      <c r="HPS563" s="913"/>
      <c r="HPT563" s="17"/>
      <c r="HPU563" s="17"/>
      <c r="HPV563" s="219"/>
      <c r="HPW563" s="310"/>
      <c r="HPX563" s="304"/>
      <c r="HPY563" s="408"/>
      <c r="HPZ563" s="472"/>
      <c r="HQA563" s="906"/>
      <c r="HQB563" s="31"/>
      <c r="HQC563" s="419"/>
      <c r="HQD563" s="419"/>
      <c r="HQE563" s="471"/>
      <c r="HQF563" s="17"/>
      <c r="HQG563" s="419"/>
      <c r="HQH563" s="419"/>
      <c r="HQI563" s="17"/>
      <c r="HQJ563" s="17"/>
      <c r="HQK563" s="913"/>
      <c r="HQL563" s="17"/>
      <c r="HQM563" s="17"/>
      <c r="HQN563" s="219"/>
      <c r="HQO563" s="310"/>
      <c r="HQP563" s="304"/>
      <c r="HQQ563" s="408"/>
      <c r="HQR563" s="472"/>
      <c r="HQS563" s="906"/>
      <c r="HQT563" s="31"/>
      <c r="HQU563" s="419"/>
      <c r="HQV563" s="419"/>
      <c r="HQW563" s="471"/>
      <c r="HQX563" s="17"/>
      <c r="HQY563" s="419"/>
      <c r="HQZ563" s="419"/>
      <c r="HRA563" s="17"/>
      <c r="HRB563" s="17"/>
      <c r="HRC563" s="913"/>
      <c r="HRD563" s="17"/>
      <c r="HRE563" s="17"/>
      <c r="HRF563" s="219"/>
      <c r="HRG563" s="310"/>
      <c r="HRH563" s="304"/>
      <c r="HRI563" s="408"/>
      <c r="HRJ563" s="472"/>
      <c r="HRK563" s="906"/>
      <c r="HRL563" s="31"/>
      <c r="HRM563" s="419"/>
      <c r="HRN563" s="419"/>
      <c r="HRO563" s="471"/>
      <c r="HRP563" s="17"/>
      <c r="HRQ563" s="419"/>
      <c r="HRR563" s="419"/>
      <c r="HRS563" s="17"/>
      <c r="HRT563" s="17"/>
      <c r="HRU563" s="913"/>
      <c r="HRV563" s="17"/>
      <c r="HRW563" s="17"/>
      <c r="HRX563" s="219"/>
      <c r="HRY563" s="310"/>
      <c r="HRZ563" s="304"/>
      <c r="HSA563" s="408"/>
      <c r="HSB563" s="472"/>
      <c r="HSC563" s="906"/>
      <c r="HSD563" s="31"/>
      <c r="HSE563" s="419"/>
      <c r="HSF563" s="419"/>
      <c r="HSG563" s="471"/>
      <c r="HSH563" s="17"/>
      <c r="HSI563" s="419"/>
      <c r="HSJ563" s="419"/>
      <c r="HSK563" s="17"/>
      <c r="HSL563" s="17"/>
      <c r="HSM563" s="913"/>
      <c r="HSN563" s="17"/>
      <c r="HSO563" s="17"/>
      <c r="HSP563" s="219"/>
      <c r="HSQ563" s="310"/>
      <c r="HSR563" s="304"/>
      <c r="HSS563" s="408"/>
      <c r="HST563" s="472"/>
      <c r="HSU563" s="906"/>
      <c r="HSV563" s="31"/>
      <c r="HSW563" s="419"/>
      <c r="HSX563" s="419"/>
      <c r="HSY563" s="471"/>
      <c r="HSZ563" s="17"/>
      <c r="HTA563" s="419"/>
      <c r="HTB563" s="419"/>
      <c r="HTC563" s="17"/>
      <c r="HTD563" s="17"/>
      <c r="HTE563" s="913"/>
      <c r="HTF563" s="17"/>
      <c r="HTG563" s="17"/>
      <c r="HTH563" s="219"/>
      <c r="HTI563" s="310"/>
      <c r="HTJ563" s="304"/>
      <c r="HTK563" s="408"/>
      <c r="HTL563" s="472"/>
      <c r="HTM563" s="906"/>
      <c r="HTN563" s="31"/>
      <c r="HTO563" s="419"/>
      <c r="HTP563" s="419"/>
      <c r="HTQ563" s="471"/>
      <c r="HTR563" s="17"/>
      <c r="HTS563" s="419"/>
      <c r="HTT563" s="419"/>
      <c r="HTU563" s="17"/>
      <c r="HTV563" s="17"/>
      <c r="HTW563" s="913"/>
      <c r="HTX563" s="17"/>
      <c r="HTY563" s="17"/>
      <c r="HTZ563" s="219"/>
      <c r="HUA563" s="310"/>
      <c r="HUB563" s="304"/>
      <c r="HUC563" s="408"/>
      <c r="HUD563" s="472"/>
      <c r="HUE563" s="906"/>
      <c r="HUF563" s="31"/>
      <c r="HUG563" s="419"/>
      <c r="HUH563" s="419"/>
      <c r="HUI563" s="471"/>
      <c r="HUJ563" s="17"/>
      <c r="HUK563" s="419"/>
      <c r="HUL563" s="419"/>
      <c r="HUM563" s="17"/>
      <c r="HUN563" s="17"/>
      <c r="HUO563" s="913"/>
      <c r="HUP563" s="17"/>
      <c r="HUQ563" s="17"/>
      <c r="HUR563" s="219"/>
      <c r="HUS563" s="310"/>
      <c r="HUT563" s="304"/>
      <c r="HUU563" s="408"/>
      <c r="HUV563" s="472"/>
      <c r="HUW563" s="906"/>
      <c r="HUX563" s="31"/>
      <c r="HUY563" s="419"/>
      <c r="HUZ563" s="419"/>
      <c r="HVA563" s="471"/>
      <c r="HVB563" s="17"/>
      <c r="HVC563" s="419"/>
      <c r="HVD563" s="419"/>
      <c r="HVE563" s="17"/>
      <c r="HVF563" s="17"/>
      <c r="HVG563" s="913"/>
      <c r="HVH563" s="17"/>
      <c r="HVI563" s="17"/>
      <c r="HVJ563" s="219"/>
      <c r="HVK563" s="310"/>
      <c r="HVL563" s="304"/>
      <c r="HVM563" s="408"/>
      <c r="HVN563" s="472"/>
      <c r="HVO563" s="906"/>
      <c r="HVP563" s="31"/>
      <c r="HVQ563" s="419"/>
      <c r="HVR563" s="419"/>
      <c r="HVS563" s="471"/>
      <c r="HVT563" s="17"/>
      <c r="HVU563" s="419"/>
      <c r="HVV563" s="419"/>
      <c r="HVW563" s="17"/>
      <c r="HVX563" s="17"/>
      <c r="HVY563" s="913"/>
      <c r="HVZ563" s="17"/>
      <c r="HWA563" s="17"/>
      <c r="HWB563" s="219"/>
      <c r="HWC563" s="310"/>
      <c r="HWD563" s="304"/>
      <c r="HWE563" s="408"/>
      <c r="HWF563" s="472"/>
      <c r="HWG563" s="906"/>
      <c r="HWH563" s="31"/>
      <c r="HWI563" s="419"/>
      <c r="HWJ563" s="419"/>
      <c r="HWK563" s="471"/>
      <c r="HWL563" s="17"/>
      <c r="HWM563" s="419"/>
      <c r="HWN563" s="419"/>
      <c r="HWO563" s="17"/>
      <c r="HWP563" s="17"/>
      <c r="HWQ563" s="913"/>
      <c r="HWR563" s="17"/>
      <c r="HWS563" s="17"/>
      <c r="HWT563" s="219"/>
      <c r="HWU563" s="310"/>
      <c r="HWV563" s="304"/>
      <c r="HWW563" s="408"/>
      <c r="HWX563" s="472"/>
      <c r="HWY563" s="906"/>
      <c r="HWZ563" s="31"/>
      <c r="HXA563" s="419"/>
      <c r="HXB563" s="419"/>
      <c r="HXC563" s="471"/>
      <c r="HXD563" s="17"/>
      <c r="HXE563" s="419"/>
      <c r="HXF563" s="419"/>
      <c r="HXG563" s="17"/>
      <c r="HXH563" s="17"/>
      <c r="HXI563" s="913"/>
      <c r="HXJ563" s="17"/>
      <c r="HXK563" s="17"/>
      <c r="HXL563" s="219"/>
      <c r="HXM563" s="310"/>
      <c r="HXN563" s="304"/>
      <c r="HXO563" s="408"/>
      <c r="HXP563" s="472"/>
      <c r="HXQ563" s="906"/>
      <c r="HXR563" s="31"/>
      <c r="HXS563" s="419"/>
      <c r="HXT563" s="419"/>
      <c r="HXU563" s="471"/>
      <c r="HXV563" s="17"/>
      <c r="HXW563" s="419"/>
      <c r="HXX563" s="419"/>
      <c r="HXY563" s="17"/>
      <c r="HXZ563" s="17"/>
      <c r="HYA563" s="913"/>
      <c r="HYB563" s="17"/>
      <c r="HYC563" s="17"/>
      <c r="HYD563" s="219"/>
      <c r="HYE563" s="310"/>
      <c r="HYF563" s="304"/>
      <c r="HYG563" s="408"/>
      <c r="HYH563" s="472"/>
      <c r="HYI563" s="906"/>
      <c r="HYJ563" s="31"/>
      <c r="HYK563" s="419"/>
      <c r="HYL563" s="419"/>
      <c r="HYM563" s="471"/>
      <c r="HYN563" s="17"/>
      <c r="HYO563" s="419"/>
      <c r="HYP563" s="419"/>
      <c r="HYQ563" s="17"/>
      <c r="HYR563" s="17"/>
      <c r="HYS563" s="913"/>
      <c r="HYT563" s="17"/>
      <c r="HYU563" s="17"/>
      <c r="HYV563" s="219"/>
      <c r="HYW563" s="310"/>
      <c r="HYX563" s="304"/>
      <c r="HYY563" s="408"/>
      <c r="HYZ563" s="472"/>
      <c r="HZA563" s="906"/>
      <c r="HZB563" s="31"/>
      <c r="HZC563" s="419"/>
      <c r="HZD563" s="419"/>
      <c r="HZE563" s="471"/>
      <c r="HZF563" s="17"/>
      <c r="HZG563" s="419"/>
      <c r="HZH563" s="419"/>
      <c r="HZI563" s="17"/>
      <c r="HZJ563" s="17"/>
      <c r="HZK563" s="913"/>
      <c r="HZL563" s="17"/>
      <c r="HZM563" s="17"/>
      <c r="HZN563" s="219"/>
      <c r="HZO563" s="310"/>
      <c r="HZP563" s="304"/>
      <c r="HZQ563" s="408"/>
      <c r="HZR563" s="472"/>
      <c r="HZS563" s="906"/>
      <c r="HZT563" s="31"/>
      <c r="HZU563" s="419"/>
      <c r="HZV563" s="419"/>
      <c r="HZW563" s="471"/>
      <c r="HZX563" s="17"/>
      <c r="HZY563" s="419"/>
      <c r="HZZ563" s="419"/>
      <c r="IAA563" s="17"/>
      <c r="IAB563" s="17"/>
      <c r="IAC563" s="913"/>
      <c r="IAD563" s="17"/>
      <c r="IAE563" s="17"/>
      <c r="IAF563" s="219"/>
      <c r="IAG563" s="310"/>
      <c r="IAH563" s="304"/>
      <c r="IAI563" s="408"/>
      <c r="IAJ563" s="472"/>
      <c r="IAK563" s="906"/>
      <c r="IAL563" s="31"/>
      <c r="IAM563" s="419"/>
      <c r="IAN563" s="419"/>
      <c r="IAO563" s="471"/>
      <c r="IAP563" s="17"/>
      <c r="IAQ563" s="419"/>
      <c r="IAR563" s="419"/>
      <c r="IAS563" s="17"/>
      <c r="IAT563" s="17"/>
      <c r="IAU563" s="913"/>
      <c r="IAV563" s="17"/>
      <c r="IAW563" s="17"/>
      <c r="IAX563" s="219"/>
      <c r="IAY563" s="310"/>
      <c r="IAZ563" s="304"/>
      <c r="IBA563" s="408"/>
      <c r="IBB563" s="472"/>
      <c r="IBC563" s="906"/>
      <c r="IBD563" s="31"/>
      <c r="IBE563" s="419"/>
      <c r="IBF563" s="419"/>
      <c r="IBG563" s="471"/>
      <c r="IBH563" s="17"/>
      <c r="IBI563" s="419"/>
      <c r="IBJ563" s="419"/>
      <c r="IBK563" s="17"/>
      <c r="IBL563" s="17"/>
      <c r="IBM563" s="913"/>
      <c r="IBN563" s="17"/>
      <c r="IBO563" s="17"/>
      <c r="IBP563" s="219"/>
      <c r="IBQ563" s="310"/>
      <c r="IBR563" s="304"/>
      <c r="IBS563" s="408"/>
      <c r="IBT563" s="472"/>
      <c r="IBU563" s="906"/>
      <c r="IBV563" s="31"/>
      <c r="IBW563" s="419"/>
      <c r="IBX563" s="419"/>
      <c r="IBY563" s="471"/>
      <c r="IBZ563" s="17"/>
      <c r="ICA563" s="419"/>
      <c r="ICB563" s="419"/>
      <c r="ICC563" s="17"/>
      <c r="ICD563" s="17"/>
      <c r="ICE563" s="913"/>
      <c r="ICF563" s="17"/>
      <c r="ICG563" s="17"/>
      <c r="ICH563" s="219"/>
      <c r="ICI563" s="310"/>
      <c r="ICJ563" s="304"/>
      <c r="ICK563" s="408"/>
      <c r="ICL563" s="472"/>
      <c r="ICM563" s="906"/>
      <c r="ICN563" s="31"/>
      <c r="ICO563" s="419"/>
      <c r="ICP563" s="419"/>
      <c r="ICQ563" s="471"/>
      <c r="ICR563" s="17"/>
      <c r="ICS563" s="419"/>
      <c r="ICT563" s="419"/>
      <c r="ICU563" s="17"/>
      <c r="ICV563" s="17"/>
      <c r="ICW563" s="913"/>
      <c r="ICX563" s="17"/>
      <c r="ICY563" s="17"/>
      <c r="ICZ563" s="219"/>
      <c r="IDA563" s="310"/>
      <c r="IDB563" s="304"/>
      <c r="IDC563" s="408"/>
      <c r="IDD563" s="472"/>
      <c r="IDE563" s="906"/>
      <c r="IDF563" s="31"/>
      <c r="IDG563" s="419"/>
      <c r="IDH563" s="419"/>
      <c r="IDI563" s="471"/>
      <c r="IDJ563" s="17"/>
      <c r="IDK563" s="419"/>
      <c r="IDL563" s="419"/>
      <c r="IDM563" s="17"/>
      <c r="IDN563" s="17"/>
      <c r="IDO563" s="913"/>
      <c r="IDP563" s="17"/>
      <c r="IDQ563" s="17"/>
      <c r="IDR563" s="219"/>
      <c r="IDS563" s="310"/>
      <c r="IDT563" s="304"/>
      <c r="IDU563" s="408"/>
      <c r="IDV563" s="472"/>
      <c r="IDW563" s="906"/>
      <c r="IDX563" s="31"/>
      <c r="IDY563" s="419"/>
      <c r="IDZ563" s="419"/>
      <c r="IEA563" s="471"/>
      <c r="IEB563" s="17"/>
      <c r="IEC563" s="419"/>
      <c r="IED563" s="419"/>
      <c r="IEE563" s="17"/>
      <c r="IEF563" s="17"/>
      <c r="IEG563" s="913"/>
      <c r="IEH563" s="17"/>
      <c r="IEI563" s="17"/>
      <c r="IEJ563" s="219"/>
      <c r="IEK563" s="310"/>
      <c r="IEL563" s="304"/>
      <c r="IEM563" s="408"/>
      <c r="IEN563" s="472"/>
      <c r="IEO563" s="906"/>
      <c r="IEP563" s="31"/>
      <c r="IEQ563" s="419"/>
      <c r="IER563" s="419"/>
      <c r="IES563" s="471"/>
      <c r="IET563" s="17"/>
      <c r="IEU563" s="419"/>
      <c r="IEV563" s="419"/>
      <c r="IEW563" s="17"/>
      <c r="IEX563" s="17"/>
      <c r="IEY563" s="913"/>
      <c r="IEZ563" s="17"/>
      <c r="IFA563" s="17"/>
      <c r="IFB563" s="219"/>
      <c r="IFC563" s="310"/>
      <c r="IFD563" s="304"/>
      <c r="IFE563" s="408"/>
      <c r="IFF563" s="472"/>
      <c r="IFG563" s="906"/>
      <c r="IFH563" s="31"/>
      <c r="IFI563" s="419"/>
      <c r="IFJ563" s="419"/>
      <c r="IFK563" s="471"/>
      <c r="IFL563" s="17"/>
      <c r="IFM563" s="419"/>
      <c r="IFN563" s="419"/>
      <c r="IFO563" s="17"/>
      <c r="IFP563" s="17"/>
      <c r="IFQ563" s="913"/>
      <c r="IFR563" s="17"/>
      <c r="IFS563" s="17"/>
      <c r="IFT563" s="219"/>
      <c r="IFU563" s="310"/>
      <c r="IFV563" s="304"/>
      <c r="IFW563" s="408"/>
      <c r="IFX563" s="472"/>
      <c r="IFY563" s="906"/>
      <c r="IFZ563" s="31"/>
      <c r="IGA563" s="419"/>
      <c r="IGB563" s="419"/>
      <c r="IGC563" s="471"/>
      <c r="IGD563" s="17"/>
      <c r="IGE563" s="419"/>
      <c r="IGF563" s="419"/>
      <c r="IGG563" s="17"/>
      <c r="IGH563" s="17"/>
      <c r="IGI563" s="913"/>
      <c r="IGJ563" s="17"/>
      <c r="IGK563" s="17"/>
      <c r="IGL563" s="219"/>
      <c r="IGM563" s="310"/>
      <c r="IGN563" s="304"/>
      <c r="IGO563" s="408"/>
      <c r="IGP563" s="472"/>
      <c r="IGQ563" s="906"/>
      <c r="IGR563" s="31"/>
      <c r="IGS563" s="419"/>
      <c r="IGT563" s="419"/>
      <c r="IGU563" s="471"/>
      <c r="IGV563" s="17"/>
      <c r="IGW563" s="419"/>
      <c r="IGX563" s="419"/>
      <c r="IGY563" s="17"/>
      <c r="IGZ563" s="17"/>
      <c r="IHA563" s="913"/>
      <c r="IHB563" s="17"/>
      <c r="IHC563" s="17"/>
      <c r="IHD563" s="219"/>
      <c r="IHE563" s="310"/>
      <c r="IHF563" s="304"/>
      <c r="IHG563" s="408"/>
      <c r="IHH563" s="472"/>
      <c r="IHI563" s="906"/>
      <c r="IHJ563" s="31"/>
      <c r="IHK563" s="419"/>
      <c r="IHL563" s="419"/>
      <c r="IHM563" s="471"/>
      <c r="IHN563" s="17"/>
      <c r="IHO563" s="419"/>
      <c r="IHP563" s="419"/>
      <c r="IHQ563" s="17"/>
      <c r="IHR563" s="17"/>
      <c r="IHS563" s="913"/>
      <c r="IHT563" s="17"/>
      <c r="IHU563" s="17"/>
      <c r="IHV563" s="219"/>
      <c r="IHW563" s="310"/>
      <c r="IHX563" s="304"/>
      <c r="IHY563" s="408"/>
      <c r="IHZ563" s="472"/>
      <c r="IIA563" s="906"/>
      <c r="IIB563" s="31"/>
      <c r="IIC563" s="419"/>
      <c r="IID563" s="419"/>
      <c r="IIE563" s="471"/>
      <c r="IIF563" s="17"/>
      <c r="IIG563" s="419"/>
      <c r="IIH563" s="419"/>
      <c r="III563" s="17"/>
      <c r="IIJ563" s="17"/>
      <c r="IIK563" s="913"/>
      <c r="IIL563" s="17"/>
      <c r="IIM563" s="17"/>
      <c r="IIN563" s="219"/>
      <c r="IIO563" s="310"/>
      <c r="IIP563" s="304"/>
      <c r="IIQ563" s="408"/>
      <c r="IIR563" s="472"/>
      <c r="IIS563" s="906"/>
      <c r="IIT563" s="31"/>
      <c r="IIU563" s="419"/>
      <c r="IIV563" s="419"/>
      <c r="IIW563" s="471"/>
      <c r="IIX563" s="17"/>
      <c r="IIY563" s="419"/>
      <c r="IIZ563" s="419"/>
      <c r="IJA563" s="17"/>
      <c r="IJB563" s="17"/>
      <c r="IJC563" s="913"/>
      <c r="IJD563" s="17"/>
      <c r="IJE563" s="17"/>
      <c r="IJF563" s="219"/>
      <c r="IJG563" s="310"/>
      <c r="IJH563" s="304"/>
      <c r="IJI563" s="408"/>
      <c r="IJJ563" s="472"/>
      <c r="IJK563" s="906"/>
      <c r="IJL563" s="31"/>
      <c r="IJM563" s="419"/>
      <c r="IJN563" s="419"/>
      <c r="IJO563" s="471"/>
      <c r="IJP563" s="17"/>
      <c r="IJQ563" s="419"/>
      <c r="IJR563" s="419"/>
      <c r="IJS563" s="17"/>
      <c r="IJT563" s="17"/>
      <c r="IJU563" s="913"/>
      <c r="IJV563" s="17"/>
      <c r="IJW563" s="17"/>
      <c r="IJX563" s="219"/>
      <c r="IJY563" s="310"/>
      <c r="IJZ563" s="304"/>
      <c r="IKA563" s="408"/>
      <c r="IKB563" s="472"/>
      <c r="IKC563" s="906"/>
      <c r="IKD563" s="31"/>
      <c r="IKE563" s="419"/>
      <c r="IKF563" s="419"/>
      <c r="IKG563" s="471"/>
      <c r="IKH563" s="17"/>
      <c r="IKI563" s="419"/>
      <c r="IKJ563" s="419"/>
      <c r="IKK563" s="17"/>
      <c r="IKL563" s="17"/>
      <c r="IKM563" s="913"/>
      <c r="IKN563" s="17"/>
      <c r="IKO563" s="17"/>
      <c r="IKP563" s="219"/>
      <c r="IKQ563" s="310"/>
      <c r="IKR563" s="304"/>
      <c r="IKS563" s="408"/>
      <c r="IKT563" s="472"/>
      <c r="IKU563" s="906"/>
      <c r="IKV563" s="31"/>
      <c r="IKW563" s="419"/>
      <c r="IKX563" s="419"/>
      <c r="IKY563" s="471"/>
      <c r="IKZ563" s="17"/>
      <c r="ILA563" s="419"/>
      <c r="ILB563" s="419"/>
      <c r="ILC563" s="17"/>
      <c r="ILD563" s="17"/>
      <c r="ILE563" s="913"/>
      <c r="ILF563" s="17"/>
      <c r="ILG563" s="17"/>
      <c r="ILH563" s="219"/>
      <c r="ILI563" s="310"/>
      <c r="ILJ563" s="304"/>
      <c r="ILK563" s="408"/>
      <c r="ILL563" s="472"/>
      <c r="ILM563" s="906"/>
      <c r="ILN563" s="31"/>
      <c r="ILO563" s="419"/>
      <c r="ILP563" s="419"/>
      <c r="ILQ563" s="471"/>
      <c r="ILR563" s="17"/>
      <c r="ILS563" s="419"/>
      <c r="ILT563" s="419"/>
      <c r="ILU563" s="17"/>
      <c r="ILV563" s="17"/>
      <c r="ILW563" s="913"/>
      <c r="ILX563" s="17"/>
      <c r="ILY563" s="17"/>
      <c r="ILZ563" s="219"/>
      <c r="IMA563" s="310"/>
      <c r="IMB563" s="304"/>
      <c r="IMC563" s="408"/>
      <c r="IMD563" s="472"/>
      <c r="IME563" s="906"/>
      <c r="IMF563" s="31"/>
      <c r="IMG563" s="419"/>
      <c r="IMH563" s="419"/>
      <c r="IMI563" s="471"/>
      <c r="IMJ563" s="17"/>
      <c r="IMK563" s="419"/>
      <c r="IML563" s="419"/>
      <c r="IMM563" s="17"/>
      <c r="IMN563" s="17"/>
      <c r="IMO563" s="913"/>
      <c r="IMP563" s="17"/>
      <c r="IMQ563" s="17"/>
      <c r="IMR563" s="219"/>
      <c r="IMS563" s="310"/>
      <c r="IMT563" s="304"/>
      <c r="IMU563" s="408"/>
      <c r="IMV563" s="472"/>
      <c r="IMW563" s="906"/>
      <c r="IMX563" s="31"/>
      <c r="IMY563" s="419"/>
      <c r="IMZ563" s="419"/>
      <c r="INA563" s="471"/>
      <c r="INB563" s="17"/>
      <c r="INC563" s="419"/>
      <c r="IND563" s="419"/>
      <c r="INE563" s="17"/>
      <c r="INF563" s="17"/>
      <c r="ING563" s="913"/>
      <c r="INH563" s="17"/>
      <c r="INI563" s="17"/>
      <c r="INJ563" s="219"/>
      <c r="INK563" s="310"/>
      <c r="INL563" s="304"/>
      <c r="INM563" s="408"/>
      <c r="INN563" s="472"/>
      <c r="INO563" s="906"/>
      <c r="INP563" s="31"/>
      <c r="INQ563" s="419"/>
      <c r="INR563" s="419"/>
      <c r="INS563" s="471"/>
      <c r="INT563" s="17"/>
      <c r="INU563" s="419"/>
      <c r="INV563" s="419"/>
      <c r="INW563" s="17"/>
      <c r="INX563" s="17"/>
      <c r="INY563" s="913"/>
      <c r="INZ563" s="17"/>
      <c r="IOA563" s="17"/>
      <c r="IOB563" s="219"/>
      <c r="IOC563" s="310"/>
      <c r="IOD563" s="304"/>
      <c r="IOE563" s="408"/>
      <c r="IOF563" s="472"/>
      <c r="IOG563" s="906"/>
      <c r="IOH563" s="31"/>
      <c r="IOI563" s="419"/>
      <c r="IOJ563" s="419"/>
      <c r="IOK563" s="471"/>
      <c r="IOL563" s="17"/>
      <c r="IOM563" s="419"/>
      <c r="ION563" s="419"/>
      <c r="IOO563" s="17"/>
      <c r="IOP563" s="17"/>
      <c r="IOQ563" s="913"/>
      <c r="IOR563" s="17"/>
      <c r="IOS563" s="17"/>
      <c r="IOT563" s="219"/>
      <c r="IOU563" s="310"/>
      <c r="IOV563" s="304"/>
      <c r="IOW563" s="408"/>
      <c r="IOX563" s="472"/>
      <c r="IOY563" s="906"/>
      <c r="IOZ563" s="31"/>
      <c r="IPA563" s="419"/>
      <c r="IPB563" s="419"/>
      <c r="IPC563" s="471"/>
      <c r="IPD563" s="17"/>
      <c r="IPE563" s="419"/>
      <c r="IPF563" s="419"/>
      <c r="IPG563" s="17"/>
      <c r="IPH563" s="17"/>
      <c r="IPI563" s="913"/>
      <c r="IPJ563" s="17"/>
      <c r="IPK563" s="17"/>
      <c r="IPL563" s="219"/>
      <c r="IPM563" s="310"/>
      <c r="IPN563" s="304"/>
      <c r="IPO563" s="408"/>
      <c r="IPP563" s="472"/>
      <c r="IPQ563" s="906"/>
      <c r="IPR563" s="31"/>
      <c r="IPS563" s="419"/>
      <c r="IPT563" s="419"/>
      <c r="IPU563" s="471"/>
      <c r="IPV563" s="17"/>
      <c r="IPW563" s="419"/>
      <c r="IPX563" s="419"/>
      <c r="IPY563" s="17"/>
      <c r="IPZ563" s="17"/>
      <c r="IQA563" s="913"/>
      <c r="IQB563" s="17"/>
      <c r="IQC563" s="17"/>
      <c r="IQD563" s="219"/>
      <c r="IQE563" s="310"/>
      <c r="IQF563" s="304"/>
      <c r="IQG563" s="408"/>
      <c r="IQH563" s="472"/>
      <c r="IQI563" s="906"/>
      <c r="IQJ563" s="31"/>
      <c r="IQK563" s="419"/>
      <c r="IQL563" s="419"/>
      <c r="IQM563" s="471"/>
      <c r="IQN563" s="17"/>
      <c r="IQO563" s="419"/>
      <c r="IQP563" s="419"/>
      <c r="IQQ563" s="17"/>
      <c r="IQR563" s="17"/>
      <c r="IQS563" s="913"/>
      <c r="IQT563" s="17"/>
      <c r="IQU563" s="17"/>
      <c r="IQV563" s="219"/>
      <c r="IQW563" s="310"/>
      <c r="IQX563" s="304"/>
      <c r="IQY563" s="408"/>
      <c r="IQZ563" s="472"/>
      <c r="IRA563" s="906"/>
      <c r="IRB563" s="31"/>
      <c r="IRC563" s="419"/>
      <c r="IRD563" s="419"/>
      <c r="IRE563" s="471"/>
      <c r="IRF563" s="17"/>
      <c r="IRG563" s="419"/>
      <c r="IRH563" s="419"/>
      <c r="IRI563" s="17"/>
      <c r="IRJ563" s="17"/>
      <c r="IRK563" s="913"/>
      <c r="IRL563" s="17"/>
      <c r="IRM563" s="17"/>
      <c r="IRN563" s="219"/>
      <c r="IRO563" s="310"/>
      <c r="IRP563" s="304"/>
      <c r="IRQ563" s="408"/>
      <c r="IRR563" s="472"/>
      <c r="IRS563" s="906"/>
      <c r="IRT563" s="31"/>
      <c r="IRU563" s="419"/>
      <c r="IRV563" s="419"/>
      <c r="IRW563" s="471"/>
      <c r="IRX563" s="17"/>
      <c r="IRY563" s="419"/>
      <c r="IRZ563" s="419"/>
      <c r="ISA563" s="17"/>
      <c r="ISB563" s="17"/>
      <c r="ISC563" s="913"/>
      <c r="ISD563" s="17"/>
      <c r="ISE563" s="17"/>
      <c r="ISF563" s="219"/>
      <c r="ISG563" s="310"/>
      <c r="ISH563" s="304"/>
      <c r="ISI563" s="408"/>
      <c r="ISJ563" s="472"/>
      <c r="ISK563" s="906"/>
      <c r="ISL563" s="31"/>
      <c r="ISM563" s="419"/>
      <c r="ISN563" s="419"/>
      <c r="ISO563" s="471"/>
      <c r="ISP563" s="17"/>
      <c r="ISQ563" s="419"/>
      <c r="ISR563" s="419"/>
      <c r="ISS563" s="17"/>
      <c r="IST563" s="17"/>
      <c r="ISU563" s="913"/>
      <c r="ISV563" s="17"/>
      <c r="ISW563" s="17"/>
      <c r="ISX563" s="219"/>
      <c r="ISY563" s="310"/>
      <c r="ISZ563" s="304"/>
      <c r="ITA563" s="408"/>
      <c r="ITB563" s="472"/>
      <c r="ITC563" s="906"/>
      <c r="ITD563" s="31"/>
      <c r="ITE563" s="419"/>
      <c r="ITF563" s="419"/>
      <c r="ITG563" s="471"/>
      <c r="ITH563" s="17"/>
      <c r="ITI563" s="419"/>
      <c r="ITJ563" s="419"/>
      <c r="ITK563" s="17"/>
      <c r="ITL563" s="17"/>
      <c r="ITM563" s="913"/>
      <c r="ITN563" s="17"/>
      <c r="ITO563" s="17"/>
      <c r="ITP563" s="219"/>
      <c r="ITQ563" s="310"/>
      <c r="ITR563" s="304"/>
      <c r="ITS563" s="408"/>
      <c r="ITT563" s="472"/>
      <c r="ITU563" s="906"/>
      <c r="ITV563" s="31"/>
      <c r="ITW563" s="419"/>
      <c r="ITX563" s="419"/>
      <c r="ITY563" s="471"/>
      <c r="ITZ563" s="17"/>
      <c r="IUA563" s="419"/>
      <c r="IUB563" s="419"/>
      <c r="IUC563" s="17"/>
      <c r="IUD563" s="17"/>
      <c r="IUE563" s="913"/>
      <c r="IUF563" s="17"/>
      <c r="IUG563" s="17"/>
      <c r="IUH563" s="219"/>
      <c r="IUI563" s="310"/>
      <c r="IUJ563" s="304"/>
      <c r="IUK563" s="408"/>
      <c r="IUL563" s="472"/>
      <c r="IUM563" s="906"/>
      <c r="IUN563" s="31"/>
      <c r="IUO563" s="419"/>
      <c r="IUP563" s="419"/>
      <c r="IUQ563" s="471"/>
      <c r="IUR563" s="17"/>
      <c r="IUS563" s="419"/>
      <c r="IUT563" s="419"/>
      <c r="IUU563" s="17"/>
      <c r="IUV563" s="17"/>
      <c r="IUW563" s="913"/>
      <c r="IUX563" s="17"/>
      <c r="IUY563" s="17"/>
      <c r="IUZ563" s="219"/>
      <c r="IVA563" s="310"/>
      <c r="IVB563" s="304"/>
      <c r="IVC563" s="408"/>
      <c r="IVD563" s="472"/>
      <c r="IVE563" s="906"/>
      <c r="IVF563" s="31"/>
      <c r="IVG563" s="419"/>
      <c r="IVH563" s="419"/>
      <c r="IVI563" s="471"/>
      <c r="IVJ563" s="17"/>
      <c r="IVK563" s="419"/>
      <c r="IVL563" s="419"/>
      <c r="IVM563" s="17"/>
      <c r="IVN563" s="17"/>
      <c r="IVO563" s="913"/>
      <c r="IVP563" s="17"/>
      <c r="IVQ563" s="17"/>
      <c r="IVR563" s="219"/>
      <c r="IVS563" s="310"/>
      <c r="IVT563" s="304"/>
      <c r="IVU563" s="408"/>
      <c r="IVV563" s="472"/>
      <c r="IVW563" s="906"/>
      <c r="IVX563" s="31"/>
      <c r="IVY563" s="419"/>
      <c r="IVZ563" s="419"/>
      <c r="IWA563" s="471"/>
      <c r="IWB563" s="17"/>
      <c r="IWC563" s="419"/>
      <c r="IWD563" s="419"/>
      <c r="IWE563" s="17"/>
      <c r="IWF563" s="17"/>
      <c r="IWG563" s="913"/>
      <c r="IWH563" s="17"/>
      <c r="IWI563" s="17"/>
      <c r="IWJ563" s="219"/>
      <c r="IWK563" s="310"/>
      <c r="IWL563" s="304"/>
      <c r="IWM563" s="408"/>
      <c r="IWN563" s="472"/>
      <c r="IWO563" s="906"/>
      <c r="IWP563" s="31"/>
      <c r="IWQ563" s="419"/>
      <c r="IWR563" s="419"/>
      <c r="IWS563" s="471"/>
      <c r="IWT563" s="17"/>
      <c r="IWU563" s="419"/>
      <c r="IWV563" s="419"/>
      <c r="IWW563" s="17"/>
      <c r="IWX563" s="17"/>
      <c r="IWY563" s="913"/>
      <c r="IWZ563" s="17"/>
      <c r="IXA563" s="17"/>
      <c r="IXB563" s="219"/>
      <c r="IXC563" s="310"/>
      <c r="IXD563" s="304"/>
      <c r="IXE563" s="408"/>
      <c r="IXF563" s="472"/>
      <c r="IXG563" s="906"/>
      <c r="IXH563" s="31"/>
      <c r="IXI563" s="419"/>
      <c r="IXJ563" s="419"/>
      <c r="IXK563" s="471"/>
      <c r="IXL563" s="17"/>
      <c r="IXM563" s="419"/>
      <c r="IXN563" s="419"/>
      <c r="IXO563" s="17"/>
      <c r="IXP563" s="17"/>
      <c r="IXQ563" s="913"/>
      <c r="IXR563" s="17"/>
      <c r="IXS563" s="17"/>
      <c r="IXT563" s="219"/>
      <c r="IXU563" s="310"/>
      <c r="IXV563" s="304"/>
      <c r="IXW563" s="408"/>
      <c r="IXX563" s="472"/>
      <c r="IXY563" s="906"/>
      <c r="IXZ563" s="31"/>
      <c r="IYA563" s="419"/>
      <c r="IYB563" s="419"/>
      <c r="IYC563" s="471"/>
      <c r="IYD563" s="17"/>
      <c r="IYE563" s="419"/>
      <c r="IYF563" s="419"/>
      <c r="IYG563" s="17"/>
      <c r="IYH563" s="17"/>
      <c r="IYI563" s="913"/>
      <c r="IYJ563" s="17"/>
      <c r="IYK563" s="17"/>
      <c r="IYL563" s="219"/>
      <c r="IYM563" s="310"/>
      <c r="IYN563" s="304"/>
      <c r="IYO563" s="408"/>
      <c r="IYP563" s="472"/>
      <c r="IYQ563" s="906"/>
      <c r="IYR563" s="31"/>
      <c r="IYS563" s="419"/>
      <c r="IYT563" s="419"/>
      <c r="IYU563" s="471"/>
      <c r="IYV563" s="17"/>
      <c r="IYW563" s="419"/>
      <c r="IYX563" s="419"/>
      <c r="IYY563" s="17"/>
      <c r="IYZ563" s="17"/>
      <c r="IZA563" s="913"/>
      <c r="IZB563" s="17"/>
      <c r="IZC563" s="17"/>
      <c r="IZD563" s="219"/>
      <c r="IZE563" s="310"/>
      <c r="IZF563" s="304"/>
      <c r="IZG563" s="408"/>
      <c r="IZH563" s="472"/>
      <c r="IZI563" s="906"/>
      <c r="IZJ563" s="31"/>
      <c r="IZK563" s="419"/>
      <c r="IZL563" s="419"/>
      <c r="IZM563" s="471"/>
      <c r="IZN563" s="17"/>
      <c r="IZO563" s="419"/>
      <c r="IZP563" s="419"/>
      <c r="IZQ563" s="17"/>
      <c r="IZR563" s="17"/>
      <c r="IZS563" s="913"/>
      <c r="IZT563" s="17"/>
      <c r="IZU563" s="17"/>
      <c r="IZV563" s="219"/>
      <c r="IZW563" s="310"/>
      <c r="IZX563" s="304"/>
      <c r="IZY563" s="408"/>
      <c r="IZZ563" s="472"/>
      <c r="JAA563" s="906"/>
      <c r="JAB563" s="31"/>
      <c r="JAC563" s="419"/>
      <c r="JAD563" s="419"/>
      <c r="JAE563" s="471"/>
      <c r="JAF563" s="17"/>
      <c r="JAG563" s="419"/>
      <c r="JAH563" s="419"/>
      <c r="JAI563" s="17"/>
      <c r="JAJ563" s="17"/>
      <c r="JAK563" s="913"/>
      <c r="JAL563" s="17"/>
      <c r="JAM563" s="17"/>
      <c r="JAN563" s="219"/>
      <c r="JAO563" s="310"/>
      <c r="JAP563" s="304"/>
      <c r="JAQ563" s="408"/>
      <c r="JAR563" s="472"/>
      <c r="JAS563" s="906"/>
      <c r="JAT563" s="31"/>
      <c r="JAU563" s="419"/>
      <c r="JAV563" s="419"/>
      <c r="JAW563" s="471"/>
      <c r="JAX563" s="17"/>
      <c r="JAY563" s="419"/>
      <c r="JAZ563" s="419"/>
      <c r="JBA563" s="17"/>
      <c r="JBB563" s="17"/>
      <c r="JBC563" s="913"/>
      <c r="JBD563" s="17"/>
      <c r="JBE563" s="17"/>
      <c r="JBF563" s="219"/>
      <c r="JBG563" s="310"/>
      <c r="JBH563" s="304"/>
      <c r="JBI563" s="408"/>
      <c r="JBJ563" s="472"/>
      <c r="JBK563" s="906"/>
      <c r="JBL563" s="31"/>
      <c r="JBM563" s="419"/>
      <c r="JBN563" s="419"/>
      <c r="JBO563" s="471"/>
      <c r="JBP563" s="17"/>
      <c r="JBQ563" s="419"/>
      <c r="JBR563" s="419"/>
      <c r="JBS563" s="17"/>
      <c r="JBT563" s="17"/>
      <c r="JBU563" s="913"/>
      <c r="JBV563" s="17"/>
      <c r="JBW563" s="17"/>
      <c r="JBX563" s="219"/>
      <c r="JBY563" s="310"/>
      <c r="JBZ563" s="304"/>
      <c r="JCA563" s="408"/>
      <c r="JCB563" s="472"/>
      <c r="JCC563" s="906"/>
      <c r="JCD563" s="31"/>
      <c r="JCE563" s="419"/>
      <c r="JCF563" s="419"/>
      <c r="JCG563" s="471"/>
      <c r="JCH563" s="17"/>
      <c r="JCI563" s="419"/>
      <c r="JCJ563" s="419"/>
      <c r="JCK563" s="17"/>
      <c r="JCL563" s="17"/>
      <c r="JCM563" s="913"/>
      <c r="JCN563" s="17"/>
      <c r="JCO563" s="17"/>
      <c r="JCP563" s="219"/>
      <c r="JCQ563" s="310"/>
      <c r="JCR563" s="304"/>
      <c r="JCS563" s="408"/>
      <c r="JCT563" s="472"/>
      <c r="JCU563" s="906"/>
      <c r="JCV563" s="31"/>
      <c r="JCW563" s="419"/>
      <c r="JCX563" s="419"/>
      <c r="JCY563" s="471"/>
      <c r="JCZ563" s="17"/>
      <c r="JDA563" s="419"/>
      <c r="JDB563" s="419"/>
      <c r="JDC563" s="17"/>
      <c r="JDD563" s="17"/>
      <c r="JDE563" s="913"/>
      <c r="JDF563" s="17"/>
      <c r="JDG563" s="17"/>
      <c r="JDH563" s="219"/>
      <c r="JDI563" s="310"/>
      <c r="JDJ563" s="304"/>
      <c r="JDK563" s="408"/>
      <c r="JDL563" s="472"/>
      <c r="JDM563" s="906"/>
      <c r="JDN563" s="31"/>
      <c r="JDO563" s="419"/>
      <c r="JDP563" s="419"/>
      <c r="JDQ563" s="471"/>
      <c r="JDR563" s="17"/>
      <c r="JDS563" s="419"/>
      <c r="JDT563" s="419"/>
      <c r="JDU563" s="17"/>
      <c r="JDV563" s="17"/>
      <c r="JDW563" s="913"/>
      <c r="JDX563" s="17"/>
      <c r="JDY563" s="17"/>
      <c r="JDZ563" s="219"/>
      <c r="JEA563" s="310"/>
      <c r="JEB563" s="304"/>
      <c r="JEC563" s="408"/>
      <c r="JED563" s="472"/>
      <c r="JEE563" s="906"/>
      <c r="JEF563" s="31"/>
      <c r="JEG563" s="419"/>
      <c r="JEH563" s="419"/>
      <c r="JEI563" s="471"/>
      <c r="JEJ563" s="17"/>
      <c r="JEK563" s="419"/>
      <c r="JEL563" s="419"/>
      <c r="JEM563" s="17"/>
      <c r="JEN563" s="17"/>
      <c r="JEO563" s="913"/>
      <c r="JEP563" s="17"/>
      <c r="JEQ563" s="17"/>
      <c r="JER563" s="219"/>
      <c r="JES563" s="310"/>
      <c r="JET563" s="304"/>
      <c r="JEU563" s="408"/>
      <c r="JEV563" s="472"/>
      <c r="JEW563" s="906"/>
      <c r="JEX563" s="31"/>
      <c r="JEY563" s="419"/>
      <c r="JEZ563" s="419"/>
      <c r="JFA563" s="471"/>
      <c r="JFB563" s="17"/>
      <c r="JFC563" s="419"/>
      <c r="JFD563" s="419"/>
      <c r="JFE563" s="17"/>
      <c r="JFF563" s="17"/>
      <c r="JFG563" s="913"/>
      <c r="JFH563" s="17"/>
      <c r="JFI563" s="17"/>
      <c r="JFJ563" s="219"/>
      <c r="JFK563" s="310"/>
      <c r="JFL563" s="304"/>
      <c r="JFM563" s="408"/>
      <c r="JFN563" s="472"/>
      <c r="JFO563" s="906"/>
      <c r="JFP563" s="31"/>
      <c r="JFQ563" s="419"/>
      <c r="JFR563" s="419"/>
      <c r="JFS563" s="471"/>
      <c r="JFT563" s="17"/>
      <c r="JFU563" s="419"/>
      <c r="JFV563" s="419"/>
      <c r="JFW563" s="17"/>
      <c r="JFX563" s="17"/>
      <c r="JFY563" s="913"/>
      <c r="JFZ563" s="17"/>
      <c r="JGA563" s="17"/>
      <c r="JGB563" s="219"/>
      <c r="JGC563" s="310"/>
      <c r="JGD563" s="304"/>
      <c r="JGE563" s="408"/>
      <c r="JGF563" s="472"/>
      <c r="JGG563" s="906"/>
      <c r="JGH563" s="31"/>
      <c r="JGI563" s="419"/>
      <c r="JGJ563" s="419"/>
      <c r="JGK563" s="471"/>
      <c r="JGL563" s="17"/>
      <c r="JGM563" s="419"/>
      <c r="JGN563" s="419"/>
      <c r="JGO563" s="17"/>
      <c r="JGP563" s="17"/>
      <c r="JGQ563" s="913"/>
      <c r="JGR563" s="17"/>
      <c r="JGS563" s="17"/>
      <c r="JGT563" s="219"/>
      <c r="JGU563" s="310"/>
      <c r="JGV563" s="304"/>
      <c r="JGW563" s="408"/>
      <c r="JGX563" s="472"/>
      <c r="JGY563" s="906"/>
      <c r="JGZ563" s="31"/>
      <c r="JHA563" s="419"/>
      <c r="JHB563" s="419"/>
      <c r="JHC563" s="471"/>
      <c r="JHD563" s="17"/>
      <c r="JHE563" s="419"/>
      <c r="JHF563" s="419"/>
      <c r="JHG563" s="17"/>
      <c r="JHH563" s="17"/>
      <c r="JHI563" s="913"/>
      <c r="JHJ563" s="17"/>
      <c r="JHK563" s="17"/>
      <c r="JHL563" s="219"/>
      <c r="JHM563" s="310"/>
      <c r="JHN563" s="304"/>
      <c r="JHO563" s="408"/>
      <c r="JHP563" s="472"/>
      <c r="JHQ563" s="906"/>
      <c r="JHR563" s="31"/>
      <c r="JHS563" s="419"/>
      <c r="JHT563" s="419"/>
      <c r="JHU563" s="471"/>
      <c r="JHV563" s="17"/>
      <c r="JHW563" s="419"/>
      <c r="JHX563" s="419"/>
      <c r="JHY563" s="17"/>
      <c r="JHZ563" s="17"/>
      <c r="JIA563" s="913"/>
      <c r="JIB563" s="17"/>
      <c r="JIC563" s="17"/>
      <c r="JID563" s="219"/>
      <c r="JIE563" s="310"/>
      <c r="JIF563" s="304"/>
      <c r="JIG563" s="408"/>
      <c r="JIH563" s="472"/>
      <c r="JII563" s="906"/>
      <c r="JIJ563" s="31"/>
      <c r="JIK563" s="419"/>
      <c r="JIL563" s="419"/>
      <c r="JIM563" s="471"/>
      <c r="JIN563" s="17"/>
      <c r="JIO563" s="419"/>
      <c r="JIP563" s="419"/>
      <c r="JIQ563" s="17"/>
      <c r="JIR563" s="17"/>
      <c r="JIS563" s="913"/>
      <c r="JIT563" s="17"/>
      <c r="JIU563" s="17"/>
      <c r="JIV563" s="219"/>
      <c r="JIW563" s="310"/>
      <c r="JIX563" s="304"/>
      <c r="JIY563" s="408"/>
      <c r="JIZ563" s="472"/>
      <c r="JJA563" s="906"/>
      <c r="JJB563" s="31"/>
      <c r="JJC563" s="419"/>
      <c r="JJD563" s="419"/>
      <c r="JJE563" s="471"/>
      <c r="JJF563" s="17"/>
      <c r="JJG563" s="419"/>
      <c r="JJH563" s="419"/>
      <c r="JJI563" s="17"/>
      <c r="JJJ563" s="17"/>
      <c r="JJK563" s="913"/>
      <c r="JJL563" s="17"/>
      <c r="JJM563" s="17"/>
      <c r="JJN563" s="219"/>
      <c r="JJO563" s="310"/>
      <c r="JJP563" s="304"/>
      <c r="JJQ563" s="408"/>
      <c r="JJR563" s="472"/>
      <c r="JJS563" s="906"/>
      <c r="JJT563" s="31"/>
      <c r="JJU563" s="419"/>
      <c r="JJV563" s="419"/>
      <c r="JJW563" s="471"/>
      <c r="JJX563" s="17"/>
      <c r="JJY563" s="419"/>
      <c r="JJZ563" s="419"/>
      <c r="JKA563" s="17"/>
      <c r="JKB563" s="17"/>
      <c r="JKC563" s="913"/>
      <c r="JKD563" s="17"/>
      <c r="JKE563" s="17"/>
      <c r="JKF563" s="219"/>
      <c r="JKG563" s="310"/>
      <c r="JKH563" s="304"/>
      <c r="JKI563" s="408"/>
      <c r="JKJ563" s="472"/>
      <c r="JKK563" s="906"/>
      <c r="JKL563" s="31"/>
      <c r="JKM563" s="419"/>
      <c r="JKN563" s="419"/>
      <c r="JKO563" s="471"/>
      <c r="JKP563" s="17"/>
      <c r="JKQ563" s="419"/>
      <c r="JKR563" s="419"/>
      <c r="JKS563" s="17"/>
      <c r="JKT563" s="17"/>
      <c r="JKU563" s="913"/>
      <c r="JKV563" s="17"/>
      <c r="JKW563" s="17"/>
      <c r="JKX563" s="219"/>
      <c r="JKY563" s="310"/>
      <c r="JKZ563" s="304"/>
      <c r="JLA563" s="408"/>
      <c r="JLB563" s="472"/>
      <c r="JLC563" s="906"/>
      <c r="JLD563" s="31"/>
      <c r="JLE563" s="419"/>
      <c r="JLF563" s="419"/>
      <c r="JLG563" s="471"/>
      <c r="JLH563" s="17"/>
      <c r="JLI563" s="419"/>
      <c r="JLJ563" s="419"/>
      <c r="JLK563" s="17"/>
      <c r="JLL563" s="17"/>
      <c r="JLM563" s="913"/>
      <c r="JLN563" s="17"/>
      <c r="JLO563" s="17"/>
      <c r="JLP563" s="219"/>
      <c r="JLQ563" s="310"/>
      <c r="JLR563" s="304"/>
      <c r="JLS563" s="408"/>
      <c r="JLT563" s="472"/>
      <c r="JLU563" s="906"/>
      <c r="JLV563" s="31"/>
      <c r="JLW563" s="419"/>
      <c r="JLX563" s="419"/>
      <c r="JLY563" s="471"/>
      <c r="JLZ563" s="17"/>
      <c r="JMA563" s="419"/>
      <c r="JMB563" s="419"/>
      <c r="JMC563" s="17"/>
      <c r="JMD563" s="17"/>
      <c r="JME563" s="913"/>
      <c r="JMF563" s="17"/>
      <c r="JMG563" s="17"/>
      <c r="JMH563" s="219"/>
      <c r="JMI563" s="310"/>
      <c r="JMJ563" s="304"/>
      <c r="JMK563" s="408"/>
      <c r="JML563" s="472"/>
      <c r="JMM563" s="906"/>
      <c r="JMN563" s="31"/>
      <c r="JMO563" s="419"/>
      <c r="JMP563" s="419"/>
      <c r="JMQ563" s="471"/>
      <c r="JMR563" s="17"/>
      <c r="JMS563" s="419"/>
      <c r="JMT563" s="419"/>
      <c r="JMU563" s="17"/>
      <c r="JMV563" s="17"/>
      <c r="JMW563" s="913"/>
      <c r="JMX563" s="17"/>
      <c r="JMY563" s="17"/>
      <c r="JMZ563" s="219"/>
      <c r="JNA563" s="310"/>
      <c r="JNB563" s="304"/>
      <c r="JNC563" s="408"/>
      <c r="JND563" s="472"/>
      <c r="JNE563" s="906"/>
      <c r="JNF563" s="31"/>
      <c r="JNG563" s="419"/>
      <c r="JNH563" s="419"/>
      <c r="JNI563" s="471"/>
      <c r="JNJ563" s="17"/>
      <c r="JNK563" s="419"/>
      <c r="JNL563" s="419"/>
      <c r="JNM563" s="17"/>
      <c r="JNN563" s="17"/>
      <c r="JNO563" s="913"/>
      <c r="JNP563" s="17"/>
      <c r="JNQ563" s="17"/>
      <c r="JNR563" s="219"/>
      <c r="JNS563" s="310"/>
      <c r="JNT563" s="304"/>
      <c r="JNU563" s="408"/>
      <c r="JNV563" s="472"/>
      <c r="JNW563" s="906"/>
      <c r="JNX563" s="31"/>
      <c r="JNY563" s="419"/>
      <c r="JNZ563" s="419"/>
      <c r="JOA563" s="471"/>
      <c r="JOB563" s="17"/>
      <c r="JOC563" s="419"/>
      <c r="JOD563" s="419"/>
      <c r="JOE563" s="17"/>
      <c r="JOF563" s="17"/>
      <c r="JOG563" s="913"/>
      <c r="JOH563" s="17"/>
      <c r="JOI563" s="17"/>
      <c r="JOJ563" s="219"/>
      <c r="JOK563" s="310"/>
      <c r="JOL563" s="304"/>
      <c r="JOM563" s="408"/>
      <c r="JON563" s="472"/>
      <c r="JOO563" s="906"/>
      <c r="JOP563" s="31"/>
      <c r="JOQ563" s="419"/>
      <c r="JOR563" s="419"/>
      <c r="JOS563" s="471"/>
      <c r="JOT563" s="17"/>
      <c r="JOU563" s="419"/>
      <c r="JOV563" s="419"/>
      <c r="JOW563" s="17"/>
      <c r="JOX563" s="17"/>
      <c r="JOY563" s="913"/>
      <c r="JOZ563" s="17"/>
      <c r="JPA563" s="17"/>
      <c r="JPB563" s="219"/>
      <c r="JPC563" s="310"/>
      <c r="JPD563" s="304"/>
      <c r="JPE563" s="408"/>
      <c r="JPF563" s="472"/>
      <c r="JPG563" s="906"/>
      <c r="JPH563" s="31"/>
      <c r="JPI563" s="419"/>
      <c r="JPJ563" s="419"/>
      <c r="JPK563" s="471"/>
      <c r="JPL563" s="17"/>
      <c r="JPM563" s="419"/>
      <c r="JPN563" s="419"/>
      <c r="JPO563" s="17"/>
      <c r="JPP563" s="17"/>
      <c r="JPQ563" s="913"/>
      <c r="JPR563" s="17"/>
      <c r="JPS563" s="17"/>
      <c r="JPT563" s="219"/>
      <c r="JPU563" s="310"/>
      <c r="JPV563" s="304"/>
      <c r="JPW563" s="408"/>
      <c r="JPX563" s="472"/>
      <c r="JPY563" s="906"/>
      <c r="JPZ563" s="31"/>
      <c r="JQA563" s="419"/>
      <c r="JQB563" s="419"/>
      <c r="JQC563" s="471"/>
      <c r="JQD563" s="17"/>
      <c r="JQE563" s="419"/>
      <c r="JQF563" s="419"/>
      <c r="JQG563" s="17"/>
      <c r="JQH563" s="17"/>
      <c r="JQI563" s="913"/>
      <c r="JQJ563" s="17"/>
      <c r="JQK563" s="17"/>
      <c r="JQL563" s="219"/>
      <c r="JQM563" s="310"/>
      <c r="JQN563" s="304"/>
      <c r="JQO563" s="408"/>
      <c r="JQP563" s="472"/>
      <c r="JQQ563" s="906"/>
      <c r="JQR563" s="31"/>
      <c r="JQS563" s="419"/>
      <c r="JQT563" s="419"/>
      <c r="JQU563" s="471"/>
      <c r="JQV563" s="17"/>
      <c r="JQW563" s="419"/>
      <c r="JQX563" s="419"/>
      <c r="JQY563" s="17"/>
      <c r="JQZ563" s="17"/>
      <c r="JRA563" s="913"/>
      <c r="JRB563" s="17"/>
      <c r="JRC563" s="17"/>
      <c r="JRD563" s="219"/>
      <c r="JRE563" s="310"/>
      <c r="JRF563" s="304"/>
      <c r="JRG563" s="408"/>
      <c r="JRH563" s="472"/>
      <c r="JRI563" s="906"/>
      <c r="JRJ563" s="31"/>
      <c r="JRK563" s="419"/>
      <c r="JRL563" s="419"/>
      <c r="JRM563" s="471"/>
      <c r="JRN563" s="17"/>
      <c r="JRO563" s="419"/>
      <c r="JRP563" s="419"/>
      <c r="JRQ563" s="17"/>
      <c r="JRR563" s="17"/>
      <c r="JRS563" s="913"/>
      <c r="JRT563" s="17"/>
      <c r="JRU563" s="17"/>
      <c r="JRV563" s="219"/>
      <c r="JRW563" s="310"/>
      <c r="JRX563" s="304"/>
      <c r="JRY563" s="408"/>
      <c r="JRZ563" s="472"/>
      <c r="JSA563" s="906"/>
      <c r="JSB563" s="31"/>
      <c r="JSC563" s="419"/>
      <c r="JSD563" s="419"/>
      <c r="JSE563" s="471"/>
      <c r="JSF563" s="17"/>
      <c r="JSG563" s="419"/>
      <c r="JSH563" s="419"/>
      <c r="JSI563" s="17"/>
      <c r="JSJ563" s="17"/>
      <c r="JSK563" s="913"/>
      <c r="JSL563" s="17"/>
      <c r="JSM563" s="17"/>
      <c r="JSN563" s="219"/>
      <c r="JSO563" s="310"/>
      <c r="JSP563" s="304"/>
      <c r="JSQ563" s="408"/>
      <c r="JSR563" s="472"/>
      <c r="JSS563" s="906"/>
      <c r="JST563" s="31"/>
      <c r="JSU563" s="419"/>
      <c r="JSV563" s="419"/>
      <c r="JSW563" s="471"/>
      <c r="JSX563" s="17"/>
      <c r="JSY563" s="419"/>
      <c r="JSZ563" s="419"/>
      <c r="JTA563" s="17"/>
      <c r="JTB563" s="17"/>
      <c r="JTC563" s="913"/>
      <c r="JTD563" s="17"/>
      <c r="JTE563" s="17"/>
      <c r="JTF563" s="219"/>
      <c r="JTG563" s="310"/>
      <c r="JTH563" s="304"/>
      <c r="JTI563" s="408"/>
      <c r="JTJ563" s="472"/>
      <c r="JTK563" s="906"/>
      <c r="JTL563" s="31"/>
      <c r="JTM563" s="419"/>
      <c r="JTN563" s="419"/>
      <c r="JTO563" s="471"/>
      <c r="JTP563" s="17"/>
      <c r="JTQ563" s="419"/>
      <c r="JTR563" s="419"/>
      <c r="JTS563" s="17"/>
      <c r="JTT563" s="17"/>
      <c r="JTU563" s="913"/>
      <c r="JTV563" s="17"/>
      <c r="JTW563" s="17"/>
      <c r="JTX563" s="219"/>
      <c r="JTY563" s="310"/>
      <c r="JTZ563" s="304"/>
      <c r="JUA563" s="408"/>
      <c r="JUB563" s="472"/>
      <c r="JUC563" s="906"/>
      <c r="JUD563" s="31"/>
      <c r="JUE563" s="419"/>
      <c r="JUF563" s="419"/>
      <c r="JUG563" s="471"/>
      <c r="JUH563" s="17"/>
      <c r="JUI563" s="419"/>
      <c r="JUJ563" s="419"/>
      <c r="JUK563" s="17"/>
      <c r="JUL563" s="17"/>
      <c r="JUM563" s="913"/>
      <c r="JUN563" s="17"/>
      <c r="JUO563" s="17"/>
      <c r="JUP563" s="219"/>
      <c r="JUQ563" s="310"/>
      <c r="JUR563" s="304"/>
      <c r="JUS563" s="408"/>
      <c r="JUT563" s="472"/>
      <c r="JUU563" s="906"/>
      <c r="JUV563" s="31"/>
      <c r="JUW563" s="419"/>
      <c r="JUX563" s="419"/>
      <c r="JUY563" s="471"/>
      <c r="JUZ563" s="17"/>
      <c r="JVA563" s="419"/>
      <c r="JVB563" s="419"/>
      <c r="JVC563" s="17"/>
      <c r="JVD563" s="17"/>
      <c r="JVE563" s="913"/>
      <c r="JVF563" s="17"/>
      <c r="JVG563" s="17"/>
      <c r="JVH563" s="219"/>
      <c r="JVI563" s="310"/>
      <c r="JVJ563" s="304"/>
      <c r="JVK563" s="408"/>
      <c r="JVL563" s="472"/>
      <c r="JVM563" s="906"/>
      <c r="JVN563" s="31"/>
      <c r="JVO563" s="419"/>
      <c r="JVP563" s="419"/>
      <c r="JVQ563" s="471"/>
      <c r="JVR563" s="17"/>
      <c r="JVS563" s="419"/>
      <c r="JVT563" s="419"/>
      <c r="JVU563" s="17"/>
      <c r="JVV563" s="17"/>
      <c r="JVW563" s="913"/>
      <c r="JVX563" s="17"/>
      <c r="JVY563" s="17"/>
      <c r="JVZ563" s="219"/>
      <c r="JWA563" s="310"/>
      <c r="JWB563" s="304"/>
      <c r="JWC563" s="408"/>
      <c r="JWD563" s="472"/>
      <c r="JWE563" s="906"/>
      <c r="JWF563" s="31"/>
      <c r="JWG563" s="419"/>
      <c r="JWH563" s="419"/>
      <c r="JWI563" s="471"/>
      <c r="JWJ563" s="17"/>
      <c r="JWK563" s="419"/>
      <c r="JWL563" s="419"/>
      <c r="JWM563" s="17"/>
      <c r="JWN563" s="17"/>
      <c r="JWO563" s="913"/>
      <c r="JWP563" s="17"/>
      <c r="JWQ563" s="17"/>
      <c r="JWR563" s="219"/>
      <c r="JWS563" s="310"/>
      <c r="JWT563" s="304"/>
      <c r="JWU563" s="408"/>
      <c r="JWV563" s="472"/>
      <c r="JWW563" s="906"/>
      <c r="JWX563" s="31"/>
      <c r="JWY563" s="419"/>
      <c r="JWZ563" s="419"/>
      <c r="JXA563" s="471"/>
      <c r="JXB563" s="17"/>
      <c r="JXC563" s="419"/>
      <c r="JXD563" s="419"/>
      <c r="JXE563" s="17"/>
      <c r="JXF563" s="17"/>
      <c r="JXG563" s="913"/>
      <c r="JXH563" s="17"/>
      <c r="JXI563" s="17"/>
      <c r="JXJ563" s="219"/>
      <c r="JXK563" s="310"/>
      <c r="JXL563" s="304"/>
      <c r="JXM563" s="408"/>
      <c r="JXN563" s="472"/>
      <c r="JXO563" s="906"/>
      <c r="JXP563" s="31"/>
      <c r="JXQ563" s="419"/>
      <c r="JXR563" s="419"/>
      <c r="JXS563" s="471"/>
      <c r="JXT563" s="17"/>
      <c r="JXU563" s="419"/>
      <c r="JXV563" s="419"/>
      <c r="JXW563" s="17"/>
      <c r="JXX563" s="17"/>
      <c r="JXY563" s="913"/>
      <c r="JXZ563" s="17"/>
      <c r="JYA563" s="17"/>
      <c r="JYB563" s="219"/>
      <c r="JYC563" s="310"/>
      <c r="JYD563" s="304"/>
      <c r="JYE563" s="408"/>
      <c r="JYF563" s="472"/>
      <c r="JYG563" s="906"/>
      <c r="JYH563" s="31"/>
      <c r="JYI563" s="419"/>
      <c r="JYJ563" s="419"/>
      <c r="JYK563" s="471"/>
      <c r="JYL563" s="17"/>
      <c r="JYM563" s="419"/>
      <c r="JYN563" s="419"/>
      <c r="JYO563" s="17"/>
      <c r="JYP563" s="17"/>
      <c r="JYQ563" s="913"/>
      <c r="JYR563" s="17"/>
      <c r="JYS563" s="17"/>
      <c r="JYT563" s="219"/>
      <c r="JYU563" s="310"/>
      <c r="JYV563" s="304"/>
      <c r="JYW563" s="408"/>
      <c r="JYX563" s="472"/>
      <c r="JYY563" s="906"/>
      <c r="JYZ563" s="31"/>
      <c r="JZA563" s="419"/>
      <c r="JZB563" s="419"/>
      <c r="JZC563" s="471"/>
      <c r="JZD563" s="17"/>
      <c r="JZE563" s="419"/>
      <c r="JZF563" s="419"/>
      <c r="JZG563" s="17"/>
      <c r="JZH563" s="17"/>
      <c r="JZI563" s="913"/>
      <c r="JZJ563" s="17"/>
      <c r="JZK563" s="17"/>
      <c r="JZL563" s="219"/>
      <c r="JZM563" s="310"/>
      <c r="JZN563" s="304"/>
      <c r="JZO563" s="408"/>
      <c r="JZP563" s="472"/>
      <c r="JZQ563" s="906"/>
      <c r="JZR563" s="31"/>
      <c r="JZS563" s="419"/>
      <c r="JZT563" s="419"/>
      <c r="JZU563" s="471"/>
      <c r="JZV563" s="17"/>
      <c r="JZW563" s="419"/>
      <c r="JZX563" s="419"/>
      <c r="JZY563" s="17"/>
      <c r="JZZ563" s="17"/>
      <c r="KAA563" s="913"/>
      <c r="KAB563" s="17"/>
      <c r="KAC563" s="17"/>
      <c r="KAD563" s="219"/>
      <c r="KAE563" s="310"/>
      <c r="KAF563" s="304"/>
      <c r="KAG563" s="408"/>
      <c r="KAH563" s="472"/>
      <c r="KAI563" s="906"/>
      <c r="KAJ563" s="31"/>
      <c r="KAK563" s="419"/>
      <c r="KAL563" s="419"/>
      <c r="KAM563" s="471"/>
      <c r="KAN563" s="17"/>
      <c r="KAO563" s="419"/>
      <c r="KAP563" s="419"/>
      <c r="KAQ563" s="17"/>
      <c r="KAR563" s="17"/>
      <c r="KAS563" s="913"/>
      <c r="KAT563" s="17"/>
      <c r="KAU563" s="17"/>
      <c r="KAV563" s="219"/>
      <c r="KAW563" s="310"/>
      <c r="KAX563" s="304"/>
      <c r="KAY563" s="408"/>
      <c r="KAZ563" s="472"/>
      <c r="KBA563" s="906"/>
      <c r="KBB563" s="31"/>
      <c r="KBC563" s="419"/>
      <c r="KBD563" s="419"/>
      <c r="KBE563" s="471"/>
      <c r="KBF563" s="17"/>
      <c r="KBG563" s="419"/>
      <c r="KBH563" s="419"/>
      <c r="KBI563" s="17"/>
      <c r="KBJ563" s="17"/>
      <c r="KBK563" s="913"/>
      <c r="KBL563" s="17"/>
      <c r="KBM563" s="17"/>
      <c r="KBN563" s="219"/>
      <c r="KBO563" s="310"/>
      <c r="KBP563" s="304"/>
      <c r="KBQ563" s="408"/>
      <c r="KBR563" s="472"/>
      <c r="KBS563" s="906"/>
      <c r="KBT563" s="31"/>
      <c r="KBU563" s="419"/>
      <c r="KBV563" s="419"/>
      <c r="KBW563" s="471"/>
      <c r="KBX563" s="17"/>
      <c r="KBY563" s="419"/>
      <c r="KBZ563" s="419"/>
      <c r="KCA563" s="17"/>
      <c r="KCB563" s="17"/>
      <c r="KCC563" s="913"/>
      <c r="KCD563" s="17"/>
      <c r="KCE563" s="17"/>
      <c r="KCF563" s="219"/>
      <c r="KCG563" s="310"/>
      <c r="KCH563" s="304"/>
      <c r="KCI563" s="408"/>
      <c r="KCJ563" s="472"/>
      <c r="KCK563" s="906"/>
      <c r="KCL563" s="31"/>
      <c r="KCM563" s="419"/>
      <c r="KCN563" s="419"/>
      <c r="KCO563" s="471"/>
      <c r="KCP563" s="17"/>
      <c r="KCQ563" s="419"/>
      <c r="KCR563" s="419"/>
      <c r="KCS563" s="17"/>
      <c r="KCT563" s="17"/>
      <c r="KCU563" s="913"/>
      <c r="KCV563" s="17"/>
      <c r="KCW563" s="17"/>
      <c r="KCX563" s="219"/>
      <c r="KCY563" s="310"/>
      <c r="KCZ563" s="304"/>
      <c r="KDA563" s="408"/>
      <c r="KDB563" s="472"/>
      <c r="KDC563" s="906"/>
      <c r="KDD563" s="31"/>
      <c r="KDE563" s="419"/>
      <c r="KDF563" s="419"/>
      <c r="KDG563" s="471"/>
      <c r="KDH563" s="17"/>
      <c r="KDI563" s="419"/>
      <c r="KDJ563" s="419"/>
      <c r="KDK563" s="17"/>
      <c r="KDL563" s="17"/>
      <c r="KDM563" s="913"/>
      <c r="KDN563" s="17"/>
      <c r="KDO563" s="17"/>
      <c r="KDP563" s="219"/>
      <c r="KDQ563" s="310"/>
      <c r="KDR563" s="304"/>
      <c r="KDS563" s="408"/>
      <c r="KDT563" s="472"/>
      <c r="KDU563" s="906"/>
      <c r="KDV563" s="31"/>
      <c r="KDW563" s="419"/>
      <c r="KDX563" s="419"/>
      <c r="KDY563" s="471"/>
      <c r="KDZ563" s="17"/>
      <c r="KEA563" s="419"/>
      <c r="KEB563" s="419"/>
      <c r="KEC563" s="17"/>
      <c r="KED563" s="17"/>
      <c r="KEE563" s="913"/>
      <c r="KEF563" s="17"/>
      <c r="KEG563" s="17"/>
      <c r="KEH563" s="219"/>
      <c r="KEI563" s="310"/>
      <c r="KEJ563" s="304"/>
      <c r="KEK563" s="408"/>
      <c r="KEL563" s="472"/>
      <c r="KEM563" s="906"/>
      <c r="KEN563" s="31"/>
      <c r="KEO563" s="419"/>
      <c r="KEP563" s="419"/>
      <c r="KEQ563" s="471"/>
      <c r="KER563" s="17"/>
      <c r="KES563" s="419"/>
      <c r="KET563" s="419"/>
      <c r="KEU563" s="17"/>
      <c r="KEV563" s="17"/>
      <c r="KEW563" s="913"/>
      <c r="KEX563" s="17"/>
      <c r="KEY563" s="17"/>
      <c r="KEZ563" s="219"/>
      <c r="KFA563" s="310"/>
      <c r="KFB563" s="304"/>
      <c r="KFC563" s="408"/>
      <c r="KFD563" s="472"/>
      <c r="KFE563" s="906"/>
      <c r="KFF563" s="31"/>
      <c r="KFG563" s="419"/>
      <c r="KFH563" s="419"/>
      <c r="KFI563" s="471"/>
      <c r="KFJ563" s="17"/>
      <c r="KFK563" s="419"/>
      <c r="KFL563" s="419"/>
      <c r="KFM563" s="17"/>
      <c r="KFN563" s="17"/>
      <c r="KFO563" s="913"/>
      <c r="KFP563" s="17"/>
      <c r="KFQ563" s="17"/>
      <c r="KFR563" s="219"/>
      <c r="KFS563" s="310"/>
      <c r="KFT563" s="304"/>
      <c r="KFU563" s="408"/>
      <c r="KFV563" s="472"/>
      <c r="KFW563" s="906"/>
      <c r="KFX563" s="31"/>
      <c r="KFY563" s="419"/>
      <c r="KFZ563" s="419"/>
      <c r="KGA563" s="471"/>
      <c r="KGB563" s="17"/>
      <c r="KGC563" s="419"/>
      <c r="KGD563" s="419"/>
      <c r="KGE563" s="17"/>
      <c r="KGF563" s="17"/>
      <c r="KGG563" s="913"/>
      <c r="KGH563" s="17"/>
      <c r="KGI563" s="17"/>
      <c r="KGJ563" s="219"/>
      <c r="KGK563" s="310"/>
      <c r="KGL563" s="304"/>
      <c r="KGM563" s="408"/>
      <c r="KGN563" s="472"/>
      <c r="KGO563" s="906"/>
      <c r="KGP563" s="31"/>
      <c r="KGQ563" s="419"/>
      <c r="KGR563" s="419"/>
      <c r="KGS563" s="471"/>
      <c r="KGT563" s="17"/>
      <c r="KGU563" s="419"/>
      <c r="KGV563" s="419"/>
      <c r="KGW563" s="17"/>
      <c r="KGX563" s="17"/>
      <c r="KGY563" s="913"/>
      <c r="KGZ563" s="17"/>
      <c r="KHA563" s="17"/>
      <c r="KHB563" s="219"/>
      <c r="KHC563" s="310"/>
      <c r="KHD563" s="304"/>
      <c r="KHE563" s="408"/>
      <c r="KHF563" s="472"/>
      <c r="KHG563" s="906"/>
      <c r="KHH563" s="31"/>
      <c r="KHI563" s="419"/>
      <c r="KHJ563" s="419"/>
      <c r="KHK563" s="471"/>
      <c r="KHL563" s="17"/>
      <c r="KHM563" s="419"/>
      <c r="KHN563" s="419"/>
      <c r="KHO563" s="17"/>
      <c r="KHP563" s="17"/>
      <c r="KHQ563" s="913"/>
      <c r="KHR563" s="17"/>
      <c r="KHS563" s="17"/>
      <c r="KHT563" s="219"/>
      <c r="KHU563" s="310"/>
      <c r="KHV563" s="304"/>
      <c r="KHW563" s="408"/>
      <c r="KHX563" s="472"/>
      <c r="KHY563" s="906"/>
      <c r="KHZ563" s="31"/>
      <c r="KIA563" s="419"/>
      <c r="KIB563" s="419"/>
      <c r="KIC563" s="471"/>
      <c r="KID563" s="17"/>
      <c r="KIE563" s="419"/>
      <c r="KIF563" s="419"/>
      <c r="KIG563" s="17"/>
      <c r="KIH563" s="17"/>
      <c r="KII563" s="913"/>
      <c r="KIJ563" s="17"/>
      <c r="KIK563" s="17"/>
      <c r="KIL563" s="219"/>
      <c r="KIM563" s="310"/>
      <c r="KIN563" s="304"/>
      <c r="KIO563" s="408"/>
      <c r="KIP563" s="472"/>
      <c r="KIQ563" s="906"/>
      <c r="KIR563" s="31"/>
      <c r="KIS563" s="419"/>
      <c r="KIT563" s="419"/>
      <c r="KIU563" s="471"/>
      <c r="KIV563" s="17"/>
      <c r="KIW563" s="419"/>
      <c r="KIX563" s="419"/>
      <c r="KIY563" s="17"/>
      <c r="KIZ563" s="17"/>
      <c r="KJA563" s="913"/>
      <c r="KJB563" s="17"/>
      <c r="KJC563" s="17"/>
      <c r="KJD563" s="219"/>
      <c r="KJE563" s="310"/>
      <c r="KJF563" s="304"/>
      <c r="KJG563" s="408"/>
      <c r="KJH563" s="472"/>
      <c r="KJI563" s="906"/>
      <c r="KJJ563" s="31"/>
      <c r="KJK563" s="419"/>
      <c r="KJL563" s="419"/>
      <c r="KJM563" s="471"/>
      <c r="KJN563" s="17"/>
      <c r="KJO563" s="419"/>
      <c r="KJP563" s="419"/>
      <c r="KJQ563" s="17"/>
      <c r="KJR563" s="17"/>
      <c r="KJS563" s="913"/>
      <c r="KJT563" s="17"/>
      <c r="KJU563" s="17"/>
      <c r="KJV563" s="219"/>
      <c r="KJW563" s="310"/>
      <c r="KJX563" s="304"/>
      <c r="KJY563" s="408"/>
      <c r="KJZ563" s="472"/>
      <c r="KKA563" s="906"/>
      <c r="KKB563" s="31"/>
      <c r="KKC563" s="419"/>
      <c r="KKD563" s="419"/>
      <c r="KKE563" s="471"/>
      <c r="KKF563" s="17"/>
      <c r="KKG563" s="419"/>
      <c r="KKH563" s="419"/>
      <c r="KKI563" s="17"/>
      <c r="KKJ563" s="17"/>
      <c r="KKK563" s="913"/>
      <c r="KKL563" s="17"/>
      <c r="KKM563" s="17"/>
      <c r="KKN563" s="219"/>
      <c r="KKO563" s="310"/>
      <c r="KKP563" s="304"/>
      <c r="KKQ563" s="408"/>
      <c r="KKR563" s="472"/>
      <c r="KKS563" s="906"/>
      <c r="KKT563" s="31"/>
      <c r="KKU563" s="419"/>
      <c r="KKV563" s="419"/>
      <c r="KKW563" s="471"/>
      <c r="KKX563" s="17"/>
      <c r="KKY563" s="419"/>
      <c r="KKZ563" s="419"/>
      <c r="KLA563" s="17"/>
      <c r="KLB563" s="17"/>
      <c r="KLC563" s="913"/>
      <c r="KLD563" s="17"/>
      <c r="KLE563" s="17"/>
      <c r="KLF563" s="219"/>
      <c r="KLG563" s="310"/>
      <c r="KLH563" s="304"/>
      <c r="KLI563" s="408"/>
      <c r="KLJ563" s="472"/>
      <c r="KLK563" s="906"/>
      <c r="KLL563" s="31"/>
      <c r="KLM563" s="419"/>
      <c r="KLN563" s="419"/>
      <c r="KLO563" s="471"/>
      <c r="KLP563" s="17"/>
      <c r="KLQ563" s="419"/>
      <c r="KLR563" s="419"/>
      <c r="KLS563" s="17"/>
      <c r="KLT563" s="17"/>
      <c r="KLU563" s="913"/>
      <c r="KLV563" s="17"/>
      <c r="KLW563" s="17"/>
      <c r="KLX563" s="219"/>
      <c r="KLY563" s="310"/>
      <c r="KLZ563" s="304"/>
      <c r="KMA563" s="408"/>
      <c r="KMB563" s="472"/>
      <c r="KMC563" s="906"/>
      <c r="KMD563" s="31"/>
      <c r="KME563" s="419"/>
      <c r="KMF563" s="419"/>
      <c r="KMG563" s="471"/>
      <c r="KMH563" s="17"/>
      <c r="KMI563" s="419"/>
      <c r="KMJ563" s="419"/>
      <c r="KMK563" s="17"/>
      <c r="KML563" s="17"/>
      <c r="KMM563" s="913"/>
      <c r="KMN563" s="17"/>
      <c r="KMO563" s="17"/>
      <c r="KMP563" s="219"/>
      <c r="KMQ563" s="310"/>
      <c r="KMR563" s="304"/>
      <c r="KMS563" s="408"/>
      <c r="KMT563" s="472"/>
      <c r="KMU563" s="906"/>
      <c r="KMV563" s="31"/>
      <c r="KMW563" s="419"/>
      <c r="KMX563" s="419"/>
      <c r="KMY563" s="471"/>
      <c r="KMZ563" s="17"/>
      <c r="KNA563" s="419"/>
      <c r="KNB563" s="419"/>
      <c r="KNC563" s="17"/>
      <c r="KND563" s="17"/>
      <c r="KNE563" s="913"/>
      <c r="KNF563" s="17"/>
      <c r="KNG563" s="17"/>
      <c r="KNH563" s="219"/>
      <c r="KNI563" s="310"/>
      <c r="KNJ563" s="304"/>
      <c r="KNK563" s="408"/>
      <c r="KNL563" s="472"/>
      <c r="KNM563" s="906"/>
      <c r="KNN563" s="31"/>
      <c r="KNO563" s="419"/>
      <c r="KNP563" s="419"/>
      <c r="KNQ563" s="471"/>
      <c r="KNR563" s="17"/>
      <c r="KNS563" s="419"/>
      <c r="KNT563" s="419"/>
      <c r="KNU563" s="17"/>
      <c r="KNV563" s="17"/>
      <c r="KNW563" s="913"/>
      <c r="KNX563" s="17"/>
      <c r="KNY563" s="17"/>
      <c r="KNZ563" s="219"/>
      <c r="KOA563" s="310"/>
      <c r="KOB563" s="304"/>
      <c r="KOC563" s="408"/>
      <c r="KOD563" s="472"/>
      <c r="KOE563" s="906"/>
      <c r="KOF563" s="31"/>
      <c r="KOG563" s="419"/>
      <c r="KOH563" s="419"/>
      <c r="KOI563" s="471"/>
      <c r="KOJ563" s="17"/>
      <c r="KOK563" s="419"/>
      <c r="KOL563" s="419"/>
      <c r="KOM563" s="17"/>
      <c r="KON563" s="17"/>
      <c r="KOO563" s="913"/>
      <c r="KOP563" s="17"/>
      <c r="KOQ563" s="17"/>
      <c r="KOR563" s="219"/>
      <c r="KOS563" s="310"/>
      <c r="KOT563" s="304"/>
      <c r="KOU563" s="408"/>
      <c r="KOV563" s="472"/>
      <c r="KOW563" s="906"/>
      <c r="KOX563" s="31"/>
      <c r="KOY563" s="419"/>
      <c r="KOZ563" s="419"/>
      <c r="KPA563" s="471"/>
      <c r="KPB563" s="17"/>
      <c r="KPC563" s="419"/>
      <c r="KPD563" s="419"/>
      <c r="KPE563" s="17"/>
      <c r="KPF563" s="17"/>
      <c r="KPG563" s="913"/>
      <c r="KPH563" s="17"/>
      <c r="KPI563" s="17"/>
      <c r="KPJ563" s="219"/>
      <c r="KPK563" s="310"/>
      <c r="KPL563" s="304"/>
      <c r="KPM563" s="408"/>
      <c r="KPN563" s="472"/>
      <c r="KPO563" s="906"/>
      <c r="KPP563" s="31"/>
      <c r="KPQ563" s="419"/>
      <c r="KPR563" s="419"/>
      <c r="KPS563" s="471"/>
      <c r="KPT563" s="17"/>
      <c r="KPU563" s="419"/>
      <c r="KPV563" s="419"/>
      <c r="KPW563" s="17"/>
      <c r="KPX563" s="17"/>
      <c r="KPY563" s="913"/>
      <c r="KPZ563" s="17"/>
      <c r="KQA563" s="17"/>
      <c r="KQB563" s="219"/>
      <c r="KQC563" s="310"/>
      <c r="KQD563" s="304"/>
      <c r="KQE563" s="408"/>
      <c r="KQF563" s="472"/>
      <c r="KQG563" s="906"/>
      <c r="KQH563" s="31"/>
      <c r="KQI563" s="419"/>
      <c r="KQJ563" s="419"/>
      <c r="KQK563" s="471"/>
      <c r="KQL563" s="17"/>
      <c r="KQM563" s="419"/>
      <c r="KQN563" s="419"/>
      <c r="KQO563" s="17"/>
      <c r="KQP563" s="17"/>
      <c r="KQQ563" s="913"/>
      <c r="KQR563" s="17"/>
      <c r="KQS563" s="17"/>
      <c r="KQT563" s="219"/>
      <c r="KQU563" s="310"/>
      <c r="KQV563" s="304"/>
      <c r="KQW563" s="408"/>
      <c r="KQX563" s="472"/>
      <c r="KQY563" s="906"/>
      <c r="KQZ563" s="31"/>
      <c r="KRA563" s="419"/>
      <c r="KRB563" s="419"/>
      <c r="KRC563" s="471"/>
      <c r="KRD563" s="17"/>
      <c r="KRE563" s="419"/>
      <c r="KRF563" s="419"/>
      <c r="KRG563" s="17"/>
      <c r="KRH563" s="17"/>
      <c r="KRI563" s="913"/>
      <c r="KRJ563" s="17"/>
      <c r="KRK563" s="17"/>
      <c r="KRL563" s="219"/>
      <c r="KRM563" s="310"/>
      <c r="KRN563" s="304"/>
      <c r="KRO563" s="408"/>
      <c r="KRP563" s="472"/>
      <c r="KRQ563" s="906"/>
      <c r="KRR563" s="31"/>
      <c r="KRS563" s="419"/>
      <c r="KRT563" s="419"/>
      <c r="KRU563" s="471"/>
      <c r="KRV563" s="17"/>
      <c r="KRW563" s="419"/>
      <c r="KRX563" s="419"/>
      <c r="KRY563" s="17"/>
      <c r="KRZ563" s="17"/>
      <c r="KSA563" s="913"/>
      <c r="KSB563" s="17"/>
      <c r="KSC563" s="17"/>
      <c r="KSD563" s="219"/>
      <c r="KSE563" s="310"/>
      <c r="KSF563" s="304"/>
      <c r="KSG563" s="408"/>
      <c r="KSH563" s="472"/>
      <c r="KSI563" s="906"/>
      <c r="KSJ563" s="31"/>
      <c r="KSK563" s="419"/>
      <c r="KSL563" s="419"/>
      <c r="KSM563" s="471"/>
      <c r="KSN563" s="17"/>
      <c r="KSO563" s="419"/>
      <c r="KSP563" s="419"/>
      <c r="KSQ563" s="17"/>
      <c r="KSR563" s="17"/>
      <c r="KSS563" s="913"/>
      <c r="KST563" s="17"/>
      <c r="KSU563" s="17"/>
      <c r="KSV563" s="219"/>
      <c r="KSW563" s="310"/>
      <c r="KSX563" s="304"/>
      <c r="KSY563" s="408"/>
      <c r="KSZ563" s="472"/>
      <c r="KTA563" s="906"/>
      <c r="KTB563" s="31"/>
      <c r="KTC563" s="419"/>
      <c r="KTD563" s="419"/>
      <c r="KTE563" s="471"/>
      <c r="KTF563" s="17"/>
      <c r="KTG563" s="419"/>
      <c r="KTH563" s="419"/>
      <c r="KTI563" s="17"/>
      <c r="KTJ563" s="17"/>
      <c r="KTK563" s="913"/>
      <c r="KTL563" s="17"/>
      <c r="KTM563" s="17"/>
      <c r="KTN563" s="219"/>
      <c r="KTO563" s="310"/>
      <c r="KTP563" s="304"/>
      <c r="KTQ563" s="408"/>
      <c r="KTR563" s="472"/>
      <c r="KTS563" s="906"/>
      <c r="KTT563" s="31"/>
      <c r="KTU563" s="419"/>
      <c r="KTV563" s="419"/>
      <c r="KTW563" s="471"/>
      <c r="KTX563" s="17"/>
      <c r="KTY563" s="419"/>
      <c r="KTZ563" s="419"/>
      <c r="KUA563" s="17"/>
      <c r="KUB563" s="17"/>
      <c r="KUC563" s="913"/>
      <c r="KUD563" s="17"/>
      <c r="KUE563" s="17"/>
      <c r="KUF563" s="219"/>
      <c r="KUG563" s="310"/>
      <c r="KUH563" s="304"/>
      <c r="KUI563" s="408"/>
      <c r="KUJ563" s="472"/>
      <c r="KUK563" s="906"/>
      <c r="KUL563" s="31"/>
      <c r="KUM563" s="419"/>
      <c r="KUN563" s="419"/>
      <c r="KUO563" s="471"/>
      <c r="KUP563" s="17"/>
      <c r="KUQ563" s="419"/>
      <c r="KUR563" s="419"/>
      <c r="KUS563" s="17"/>
      <c r="KUT563" s="17"/>
      <c r="KUU563" s="913"/>
      <c r="KUV563" s="17"/>
      <c r="KUW563" s="17"/>
      <c r="KUX563" s="219"/>
      <c r="KUY563" s="310"/>
      <c r="KUZ563" s="304"/>
      <c r="KVA563" s="408"/>
      <c r="KVB563" s="472"/>
      <c r="KVC563" s="906"/>
      <c r="KVD563" s="31"/>
      <c r="KVE563" s="419"/>
      <c r="KVF563" s="419"/>
      <c r="KVG563" s="471"/>
      <c r="KVH563" s="17"/>
      <c r="KVI563" s="419"/>
      <c r="KVJ563" s="419"/>
      <c r="KVK563" s="17"/>
      <c r="KVL563" s="17"/>
      <c r="KVM563" s="913"/>
      <c r="KVN563" s="17"/>
      <c r="KVO563" s="17"/>
      <c r="KVP563" s="219"/>
      <c r="KVQ563" s="310"/>
      <c r="KVR563" s="304"/>
      <c r="KVS563" s="408"/>
      <c r="KVT563" s="472"/>
      <c r="KVU563" s="906"/>
      <c r="KVV563" s="31"/>
      <c r="KVW563" s="419"/>
      <c r="KVX563" s="419"/>
      <c r="KVY563" s="471"/>
      <c r="KVZ563" s="17"/>
      <c r="KWA563" s="419"/>
      <c r="KWB563" s="419"/>
      <c r="KWC563" s="17"/>
      <c r="KWD563" s="17"/>
      <c r="KWE563" s="913"/>
      <c r="KWF563" s="17"/>
      <c r="KWG563" s="17"/>
      <c r="KWH563" s="219"/>
      <c r="KWI563" s="310"/>
      <c r="KWJ563" s="304"/>
      <c r="KWK563" s="408"/>
      <c r="KWL563" s="472"/>
      <c r="KWM563" s="906"/>
      <c r="KWN563" s="31"/>
      <c r="KWO563" s="419"/>
      <c r="KWP563" s="419"/>
      <c r="KWQ563" s="471"/>
      <c r="KWR563" s="17"/>
      <c r="KWS563" s="419"/>
      <c r="KWT563" s="419"/>
      <c r="KWU563" s="17"/>
      <c r="KWV563" s="17"/>
      <c r="KWW563" s="913"/>
      <c r="KWX563" s="17"/>
      <c r="KWY563" s="17"/>
      <c r="KWZ563" s="219"/>
      <c r="KXA563" s="310"/>
      <c r="KXB563" s="304"/>
      <c r="KXC563" s="408"/>
      <c r="KXD563" s="472"/>
      <c r="KXE563" s="906"/>
      <c r="KXF563" s="31"/>
      <c r="KXG563" s="419"/>
      <c r="KXH563" s="419"/>
      <c r="KXI563" s="471"/>
      <c r="KXJ563" s="17"/>
      <c r="KXK563" s="419"/>
      <c r="KXL563" s="419"/>
      <c r="KXM563" s="17"/>
      <c r="KXN563" s="17"/>
      <c r="KXO563" s="913"/>
      <c r="KXP563" s="17"/>
      <c r="KXQ563" s="17"/>
      <c r="KXR563" s="219"/>
      <c r="KXS563" s="310"/>
      <c r="KXT563" s="304"/>
      <c r="KXU563" s="408"/>
      <c r="KXV563" s="472"/>
      <c r="KXW563" s="906"/>
      <c r="KXX563" s="31"/>
      <c r="KXY563" s="419"/>
      <c r="KXZ563" s="419"/>
      <c r="KYA563" s="471"/>
      <c r="KYB563" s="17"/>
      <c r="KYC563" s="419"/>
      <c r="KYD563" s="419"/>
      <c r="KYE563" s="17"/>
      <c r="KYF563" s="17"/>
      <c r="KYG563" s="913"/>
      <c r="KYH563" s="17"/>
      <c r="KYI563" s="17"/>
      <c r="KYJ563" s="219"/>
      <c r="KYK563" s="310"/>
      <c r="KYL563" s="304"/>
      <c r="KYM563" s="408"/>
      <c r="KYN563" s="472"/>
      <c r="KYO563" s="906"/>
      <c r="KYP563" s="31"/>
      <c r="KYQ563" s="419"/>
      <c r="KYR563" s="419"/>
      <c r="KYS563" s="471"/>
      <c r="KYT563" s="17"/>
      <c r="KYU563" s="419"/>
      <c r="KYV563" s="419"/>
      <c r="KYW563" s="17"/>
      <c r="KYX563" s="17"/>
      <c r="KYY563" s="913"/>
      <c r="KYZ563" s="17"/>
      <c r="KZA563" s="17"/>
      <c r="KZB563" s="219"/>
      <c r="KZC563" s="310"/>
      <c r="KZD563" s="304"/>
      <c r="KZE563" s="408"/>
      <c r="KZF563" s="472"/>
      <c r="KZG563" s="906"/>
      <c r="KZH563" s="31"/>
      <c r="KZI563" s="419"/>
      <c r="KZJ563" s="419"/>
      <c r="KZK563" s="471"/>
      <c r="KZL563" s="17"/>
      <c r="KZM563" s="419"/>
      <c r="KZN563" s="419"/>
      <c r="KZO563" s="17"/>
      <c r="KZP563" s="17"/>
      <c r="KZQ563" s="913"/>
      <c r="KZR563" s="17"/>
      <c r="KZS563" s="17"/>
      <c r="KZT563" s="219"/>
      <c r="KZU563" s="310"/>
      <c r="KZV563" s="304"/>
      <c r="KZW563" s="408"/>
      <c r="KZX563" s="472"/>
      <c r="KZY563" s="906"/>
      <c r="KZZ563" s="31"/>
      <c r="LAA563" s="419"/>
      <c r="LAB563" s="419"/>
      <c r="LAC563" s="471"/>
      <c r="LAD563" s="17"/>
      <c r="LAE563" s="419"/>
      <c r="LAF563" s="419"/>
      <c r="LAG563" s="17"/>
      <c r="LAH563" s="17"/>
      <c r="LAI563" s="913"/>
      <c r="LAJ563" s="17"/>
      <c r="LAK563" s="17"/>
      <c r="LAL563" s="219"/>
      <c r="LAM563" s="310"/>
      <c r="LAN563" s="304"/>
      <c r="LAO563" s="408"/>
      <c r="LAP563" s="472"/>
      <c r="LAQ563" s="906"/>
      <c r="LAR563" s="31"/>
      <c r="LAS563" s="419"/>
      <c r="LAT563" s="419"/>
      <c r="LAU563" s="471"/>
      <c r="LAV563" s="17"/>
      <c r="LAW563" s="419"/>
      <c r="LAX563" s="419"/>
      <c r="LAY563" s="17"/>
      <c r="LAZ563" s="17"/>
      <c r="LBA563" s="913"/>
      <c r="LBB563" s="17"/>
      <c r="LBC563" s="17"/>
      <c r="LBD563" s="219"/>
      <c r="LBE563" s="310"/>
      <c r="LBF563" s="304"/>
      <c r="LBG563" s="408"/>
      <c r="LBH563" s="472"/>
      <c r="LBI563" s="906"/>
      <c r="LBJ563" s="31"/>
      <c r="LBK563" s="419"/>
      <c r="LBL563" s="419"/>
      <c r="LBM563" s="471"/>
      <c r="LBN563" s="17"/>
      <c r="LBO563" s="419"/>
      <c r="LBP563" s="419"/>
      <c r="LBQ563" s="17"/>
      <c r="LBR563" s="17"/>
      <c r="LBS563" s="913"/>
      <c r="LBT563" s="17"/>
      <c r="LBU563" s="17"/>
      <c r="LBV563" s="219"/>
      <c r="LBW563" s="310"/>
      <c r="LBX563" s="304"/>
      <c r="LBY563" s="408"/>
      <c r="LBZ563" s="472"/>
      <c r="LCA563" s="906"/>
      <c r="LCB563" s="31"/>
      <c r="LCC563" s="419"/>
      <c r="LCD563" s="419"/>
      <c r="LCE563" s="471"/>
      <c r="LCF563" s="17"/>
      <c r="LCG563" s="419"/>
      <c r="LCH563" s="419"/>
      <c r="LCI563" s="17"/>
      <c r="LCJ563" s="17"/>
      <c r="LCK563" s="913"/>
      <c r="LCL563" s="17"/>
      <c r="LCM563" s="17"/>
      <c r="LCN563" s="219"/>
      <c r="LCO563" s="310"/>
      <c r="LCP563" s="304"/>
      <c r="LCQ563" s="408"/>
      <c r="LCR563" s="472"/>
      <c r="LCS563" s="906"/>
      <c r="LCT563" s="31"/>
      <c r="LCU563" s="419"/>
      <c r="LCV563" s="419"/>
      <c r="LCW563" s="471"/>
      <c r="LCX563" s="17"/>
      <c r="LCY563" s="419"/>
      <c r="LCZ563" s="419"/>
      <c r="LDA563" s="17"/>
      <c r="LDB563" s="17"/>
      <c r="LDC563" s="913"/>
      <c r="LDD563" s="17"/>
      <c r="LDE563" s="17"/>
      <c r="LDF563" s="219"/>
      <c r="LDG563" s="310"/>
      <c r="LDH563" s="304"/>
      <c r="LDI563" s="408"/>
      <c r="LDJ563" s="472"/>
      <c r="LDK563" s="906"/>
      <c r="LDL563" s="31"/>
      <c r="LDM563" s="419"/>
      <c r="LDN563" s="419"/>
      <c r="LDO563" s="471"/>
      <c r="LDP563" s="17"/>
      <c r="LDQ563" s="419"/>
      <c r="LDR563" s="419"/>
      <c r="LDS563" s="17"/>
      <c r="LDT563" s="17"/>
      <c r="LDU563" s="913"/>
      <c r="LDV563" s="17"/>
      <c r="LDW563" s="17"/>
      <c r="LDX563" s="219"/>
      <c r="LDY563" s="310"/>
      <c r="LDZ563" s="304"/>
      <c r="LEA563" s="408"/>
      <c r="LEB563" s="472"/>
      <c r="LEC563" s="906"/>
      <c r="LED563" s="31"/>
      <c r="LEE563" s="419"/>
      <c r="LEF563" s="419"/>
      <c r="LEG563" s="471"/>
      <c r="LEH563" s="17"/>
      <c r="LEI563" s="419"/>
      <c r="LEJ563" s="419"/>
      <c r="LEK563" s="17"/>
      <c r="LEL563" s="17"/>
      <c r="LEM563" s="913"/>
      <c r="LEN563" s="17"/>
      <c r="LEO563" s="17"/>
      <c r="LEP563" s="219"/>
      <c r="LEQ563" s="310"/>
      <c r="LER563" s="304"/>
      <c r="LES563" s="408"/>
      <c r="LET563" s="472"/>
      <c r="LEU563" s="906"/>
      <c r="LEV563" s="31"/>
      <c r="LEW563" s="419"/>
      <c r="LEX563" s="419"/>
      <c r="LEY563" s="471"/>
      <c r="LEZ563" s="17"/>
      <c r="LFA563" s="419"/>
      <c r="LFB563" s="419"/>
      <c r="LFC563" s="17"/>
      <c r="LFD563" s="17"/>
      <c r="LFE563" s="913"/>
      <c r="LFF563" s="17"/>
      <c r="LFG563" s="17"/>
      <c r="LFH563" s="219"/>
      <c r="LFI563" s="310"/>
      <c r="LFJ563" s="304"/>
      <c r="LFK563" s="408"/>
      <c r="LFL563" s="472"/>
      <c r="LFM563" s="906"/>
      <c r="LFN563" s="31"/>
      <c r="LFO563" s="419"/>
      <c r="LFP563" s="419"/>
      <c r="LFQ563" s="471"/>
      <c r="LFR563" s="17"/>
      <c r="LFS563" s="419"/>
      <c r="LFT563" s="419"/>
      <c r="LFU563" s="17"/>
      <c r="LFV563" s="17"/>
      <c r="LFW563" s="913"/>
      <c r="LFX563" s="17"/>
      <c r="LFY563" s="17"/>
      <c r="LFZ563" s="219"/>
      <c r="LGA563" s="310"/>
      <c r="LGB563" s="304"/>
      <c r="LGC563" s="408"/>
      <c r="LGD563" s="472"/>
      <c r="LGE563" s="906"/>
      <c r="LGF563" s="31"/>
      <c r="LGG563" s="419"/>
      <c r="LGH563" s="419"/>
      <c r="LGI563" s="471"/>
      <c r="LGJ563" s="17"/>
      <c r="LGK563" s="419"/>
      <c r="LGL563" s="419"/>
      <c r="LGM563" s="17"/>
      <c r="LGN563" s="17"/>
      <c r="LGO563" s="913"/>
      <c r="LGP563" s="17"/>
      <c r="LGQ563" s="17"/>
      <c r="LGR563" s="219"/>
      <c r="LGS563" s="310"/>
      <c r="LGT563" s="304"/>
      <c r="LGU563" s="408"/>
      <c r="LGV563" s="472"/>
      <c r="LGW563" s="906"/>
      <c r="LGX563" s="31"/>
      <c r="LGY563" s="419"/>
      <c r="LGZ563" s="419"/>
      <c r="LHA563" s="471"/>
      <c r="LHB563" s="17"/>
      <c r="LHC563" s="419"/>
      <c r="LHD563" s="419"/>
      <c r="LHE563" s="17"/>
      <c r="LHF563" s="17"/>
      <c r="LHG563" s="913"/>
      <c r="LHH563" s="17"/>
      <c r="LHI563" s="17"/>
      <c r="LHJ563" s="219"/>
      <c r="LHK563" s="310"/>
      <c r="LHL563" s="304"/>
      <c r="LHM563" s="408"/>
      <c r="LHN563" s="472"/>
      <c r="LHO563" s="906"/>
      <c r="LHP563" s="31"/>
      <c r="LHQ563" s="419"/>
      <c r="LHR563" s="419"/>
      <c r="LHS563" s="471"/>
      <c r="LHT563" s="17"/>
      <c r="LHU563" s="419"/>
      <c r="LHV563" s="419"/>
      <c r="LHW563" s="17"/>
      <c r="LHX563" s="17"/>
      <c r="LHY563" s="913"/>
      <c r="LHZ563" s="17"/>
      <c r="LIA563" s="17"/>
      <c r="LIB563" s="219"/>
      <c r="LIC563" s="310"/>
      <c r="LID563" s="304"/>
      <c r="LIE563" s="408"/>
      <c r="LIF563" s="472"/>
      <c r="LIG563" s="906"/>
      <c r="LIH563" s="31"/>
      <c r="LII563" s="419"/>
      <c r="LIJ563" s="419"/>
      <c r="LIK563" s="471"/>
      <c r="LIL563" s="17"/>
      <c r="LIM563" s="419"/>
      <c r="LIN563" s="419"/>
      <c r="LIO563" s="17"/>
      <c r="LIP563" s="17"/>
      <c r="LIQ563" s="913"/>
      <c r="LIR563" s="17"/>
      <c r="LIS563" s="17"/>
      <c r="LIT563" s="219"/>
      <c r="LIU563" s="310"/>
      <c r="LIV563" s="304"/>
      <c r="LIW563" s="408"/>
      <c r="LIX563" s="472"/>
      <c r="LIY563" s="906"/>
      <c r="LIZ563" s="31"/>
      <c r="LJA563" s="419"/>
      <c r="LJB563" s="419"/>
      <c r="LJC563" s="471"/>
      <c r="LJD563" s="17"/>
      <c r="LJE563" s="419"/>
      <c r="LJF563" s="419"/>
      <c r="LJG563" s="17"/>
      <c r="LJH563" s="17"/>
      <c r="LJI563" s="913"/>
      <c r="LJJ563" s="17"/>
      <c r="LJK563" s="17"/>
      <c r="LJL563" s="219"/>
      <c r="LJM563" s="310"/>
      <c r="LJN563" s="304"/>
      <c r="LJO563" s="408"/>
      <c r="LJP563" s="472"/>
      <c r="LJQ563" s="906"/>
      <c r="LJR563" s="31"/>
      <c r="LJS563" s="419"/>
      <c r="LJT563" s="419"/>
      <c r="LJU563" s="471"/>
      <c r="LJV563" s="17"/>
      <c r="LJW563" s="419"/>
      <c r="LJX563" s="419"/>
      <c r="LJY563" s="17"/>
      <c r="LJZ563" s="17"/>
      <c r="LKA563" s="913"/>
      <c r="LKB563" s="17"/>
      <c r="LKC563" s="17"/>
      <c r="LKD563" s="219"/>
      <c r="LKE563" s="310"/>
      <c r="LKF563" s="304"/>
      <c r="LKG563" s="408"/>
      <c r="LKH563" s="472"/>
      <c r="LKI563" s="906"/>
      <c r="LKJ563" s="31"/>
      <c r="LKK563" s="419"/>
      <c r="LKL563" s="419"/>
      <c r="LKM563" s="471"/>
      <c r="LKN563" s="17"/>
      <c r="LKO563" s="419"/>
      <c r="LKP563" s="419"/>
      <c r="LKQ563" s="17"/>
      <c r="LKR563" s="17"/>
      <c r="LKS563" s="913"/>
      <c r="LKT563" s="17"/>
      <c r="LKU563" s="17"/>
      <c r="LKV563" s="219"/>
      <c r="LKW563" s="310"/>
      <c r="LKX563" s="304"/>
      <c r="LKY563" s="408"/>
      <c r="LKZ563" s="472"/>
      <c r="LLA563" s="906"/>
      <c r="LLB563" s="31"/>
      <c r="LLC563" s="419"/>
      <c r="LLD563" s="419"/>
      <c r="LLE563" s="471"/>
      <c r="LLF563" s="17"/>
      <c r="LLG563" s="419"/>
      <c r="LLH563" s="419"/>
      <c r="LLI563" s="17"/>
      <c r="LLJ563" s="17"/>
      <c r="LLK563" s="913"/>
      <c r="LLL563" s="17"/>
      <c r="LLM563" s="17"/>
      <c r="LLN563" s="219"/>
      <c r="LLO563" s="310"/>
      <c r="LLP563" s="304"/>
      <c r="LLQ563" s="408"/>
      <c r="LLR563" s="472"/>
      <c r="LLS563" s="906"/>
      <c r="LLT563" s="31"/>
      <c r="LLU563" s="419"/>
      <c r="LLV563" s="419"/>
      <c r="LLW563" s="471"/>
      <c r="LLX563" s="17"/>
      <c r="LLY563" s="419"/>
      <c r="LLZ563" s="419"/>
      <c r="LMA563" s="17"/>
      <c r="LMB563" s="17"/>
      <c r="LMC563" s="913"/>
      <c r="LMD563" s="17"/>
      <c r="LME563" s="17"/>
      <c r="LMF563" s="219"/>
      <c r="LMG563" s="310"/>
      <c r="LMH563" s="304"/>
      <c r="LMI563" s="408"/>
      <c r="LMJ563" s="472"/>
      <c r="LMK563" s="906"/>
      <c r="LML563" s="31"/>
      <c r="LMM563" s="419"/>
      <c r="LMN563" s="419"/>
      <c r="LMO563" s="471"/>
      <c r="LMP563" s="17"/>
      <c r="LMQ563" s="419"/>
      <c r="LMR563" s="419"/>
      <c r="LMS563" s="17"/>
      <c r="LMT563" s="17"/>
      <c r="LMU563" s="913"/>
      <c r="LMV563" s="17"/>
      <c r="LMW563" s="17"/>
      <c r="LMX563" s="219"/>
      <c r="LMY563" s="310"/>
      <c r="LMZ563" s="304"/>
      <c r="LNA563" s="408"/>
      <c r="LNB563" s="472"/>
      <c r="LNC563" s="906"/>
      <c r="LND563" s="31"/>
      <c r="LNE563" s="419"/>
      <c r="LNF563" s="419"/>
      <c r="LNG563" s="471"/>
      <c r="LNH563" s="17"/>
      <c r="LNI563" s="419"/>
      <c r="LNJ563" s="419"/>
      <c r="LNK563" s="17"/>
      <c r="LNL563" s="17"/>
      <c r="LNM563" s="913"/>
      <c r="LNN563" s="17"/>
      <c r="LNO563" s="17"/>
      <c r="LNP563" s="219"/>
      <c r="LNQ563" s="310"/>
      <c r="LNR563" s="304"/>
      <c r="LNS563" s="408"/>
      <c r="LNT563" s="472"/>
      <c r="LNU563" s="906"/>
      <c r="LNV563" s="31"/>
      <c r="LNW563" s="419"/>
      <c r="LNX563" s="419"/>
      <c r="LNY563" s="471"/>
      <c r="LNZ563" s="17"/>
      <c r="LOA563" s="419"/>
      <c r="LOB563" s="419"/>
      <c r="LOC563" s="17"/>
      <c r="LOD563" s="17"/>
      <c r="LOE563" s="913"/>
      <c r="LOF563" s="17"/>
      <c r="LOG563" s="17"/>
      <c r="LOH563" s="219"/>
      <c r="LOI563" s="310"/>
      <c r="LOJ563" s="304"/>
      <c r="LOK563" s="408"/>
      <c r="LOL563" s="472"/>
      <c r="LOM563" s="906"/>
      <c r="LON563" s="31"/>
      <c r="LOO563" s="419"/>
      <c r="LOP563" s="419"/>
      <c r="LOQ563" s="471"/>
      <c r="LOR563" s="17"/>
      <c r="LOS563" s="419"/>
      <c r="LOT563" s="419"/>
      <c r="LOU563" s="17"/>
      <c r="LOV563" s="17"/>
      <c r="LOW563" s="913"/>
      <c r="LOX563" s="17"/>
      <c r="LOY563" s="17"/>
      <c r="LOZ563" s="219"/>
      <c r="LPA563" s="310"/>
      <c r="LPB563" s="304"/>
      <c r="LPC563" s="408"/>
      <c r="LPD563" s="472"/>
      <c r="LPE563" s="906"/>
      <c r="LPF563" s="31"/>
      <c r="LPG563" s="419"/>
      <c r="LPH563" s="419"/>
      <c r="LPI563" s="471"/>
      <c r="LPJ563" s="17"/>
      <c r="LPK563" s="419"/>
      <c r="LPL563" s="419"/>
      <c r="LPM563" s="17"/>
      <c r="LPN563" s="17"/>
      <c r="LPO563" s="913"/>
      <c r="LPP563" s="17"/>
      <c r="LPQ563" s="17"/>
      <c r="LPR563" s="219"/>
      <c r="LPS563" s="310"/>
      <c r="LPT563" s="304"/>
      <c r="LPU563" s="408"/>
      <c r="LPV563" s="472"/>
      <c r="LPW563" s="906"/>
      <c r="LPX563" s="31"/>
      <c r="LPY563" s="419"/>
      <c r="LPZ563" s="419"/>
      <c r="LQA563" s="471"/>
      <c r="LQB563" s="17"/>
      <c r="LQC563" s="419"/>
      <c r="LQD563" s="419"/>
      <c r="LQE563" s="17"/>
      <c r="LQF563" s="17"/>
      <c r="LQG563" s="913"/>
      <c r="LQH563" s="17"/>
      <c r="LQI563" s="17"/>
      <c r="LQJ563" s="219"/>
      <c r="LQK563" s="310"/>
      <c r="LQL563" s="304"/>
      <c r="LQM563" s="408"/>
      <c r="LQN563" s="472"/>
      <c r="LQO563" s="906"/>
      <c r="LQP563" s="31"/>
      <c r="LQQ563" s="419"/>
      <c r="LQR563" s="419"/>
      <c r="LQS563" s="471"/>
      <c r="LQT563" s="17"/>
      <c r="LQU563" s="419"/>
      <c r="LQV563" s="419"/>
      <c r="LQW563" s="17"/>
      <c r="LQX563" s="17"/>
      <c r="LQY563" s="913"/>
      <c r="LQZ563" s="17"/>
      <c r="LRA563" s="17"/>
      <c r="LRB563" s="219"/>
      <c r="LRC563" s="310"/>
      <c r="LRD563" s="304"/>
      <c r="LRE563" s="408"/>
      <c r="LRF563" s="472"/>
      <c r="LRG563" s="906"/>
      <c r="LRH563" s="31"/>
      <c r="LRI563" s="419"/>
      <c r="LRJ563" s="419"/>
      <c r="LRK563" s="471"/>
      <c r="LRL563" s="17"/>
      <c r="LRM563" s="419"/>
      <c r="LRN563" s="419"/>
      <c r="LRO563" s="17"/>
      <c r="LRP563" s="17"/>
      <c r="LRQ563" s="913"/>
      <c r="LRR563" s="17"/>
      <c r="LRS563" s="17"/>
      <c r="LRT563" s="219"/>
      <c r="LRU563" s="310"/>
      <c r="LRV563" s="304"/>
      <c r="LRW563" s="408"/>
      <c r="LRX563" s="472"/>
      <c r="LRY563" s="906"/>
      <c r="LRZ563" s="31"/>
      <c r="LSA563" s="419"/>
      <c r="LSB563" s="419"/>
      <c r="LSC563" s="471"/>
      <c r="LSD563" s="17"/>
      <c r="LSE563" s="419"/>
      <c r="LSF563" s="419"/>
      <c r="LSG563" s="17"/>
      <c r="LSH563" s="17"/>
      <c r="LSI563" s="913"/>
      <c r="LSJ563" s="17"/>
      <c r="LSK563" s="17"/>
      <c r="LSL563" s="219"/>
      <c r="LSM563" s="310"/>
      <c r="LSN563" s="304"/>
      <c r="LSO563" s="408"/>
      <c r="LSP563" s="472"/>
      <c r="LSQ563" s="906"/>
      <c r="LSR563" s="31"/>
      <c r="LSS563" s="419"/>
      <c r="LST563" s="419"/>
      <c r="LSU563" s="471"/>
      <c r="LSV563" s="17"/>
      <c r="LSW563" s="419"/>
      <c r="LSX563" s="419"/>
      <c r="LSY563" s="17"/>
      <c r="LSZ563" s="17"/>
      <c r="LTA563" s="913"/>
      <c r="LTB563" s="17"/>
      <c r="LTC563" s="17"/>
      <c r="LTD563" s="219"/>
      <c r="LTE563" s="310"/>
      <c r="LTF563" s="304"/>
      <c r="LTG563" s="408"/>
      <c r="LTH563" s="472"/>
      <c r="LTI563" s="906"/>
      <c r="LTJ563" s="31"/>
      <c r="LTK563" s="419"/>
      <c r="LTL563" s="419"/>
      <c r="LTM563" s="471"/>
      <c r="LTN563" s="17"/>
      <c r="LTO563" s="419"/>
      <c r="LTP563" s="419"/>
      <c r="LTQ563" s="17"/>
      <c r="LTR563" s="17"/>
      <c r="LTS563" s="913"/>
      <c r="LTT563" s="17"/>
      <c r="LTU563" s="17"/>
      <c r="LTV563" s="219"/>
      <c r="LTW563" s="310"/>
      <c r="LTX563" s="304"/>
      <c r="LTY563" s="408"/>
      <c r="LTZ563" s="472"/>
      <c r="LUA563" s="906"/>
      <c r="LUB563" s="31"/>
      <c r="LUC563" s="419"/>
      <c r="LUD563" s="419"/>
      <c r="LUE563" s="471"/>
      <c r="LUF563" s="17"/>
      <c r="LUG563" s="419"/>
      <c r="LUH563" s="419"/>
      <c r="LUI563" s="17"/>
      <c r="LUJ563" s="17"/>
      <c r="LUK563" s="913"/>
      <c r="LUL563" s="17"/>
      <c r="LUM563" s="17"/>
      <c r="LUN563" s="219"/>
      <c r="LUO563" s="310"/>
      <c r="LUP563" s="304"/>
      <c r="LUQ563" s="408"/>
      <c r="LUR563" s="472"/>
      <c r="LUS563" s="906"/>
      <c r="LUT563" s="31"/>
      <c r="LUU563" s="419"/>
      <c r="LUV563" s="419"/>
      <c r="LUW563" s="471"/>
      <c r="LUX563" s="17"/>
      <c r="LUY563" s="419"/>
      <c r="LUZ563" s="419"/>
      <c r="LVA563" s="17"/>
      <c r="LVB563" s="17"/>
      <c r="LVC563" s="913"/>
      <c r="LVD563" s="17"/>
      <c r="LVE563" s="17"/>
      <c r="LVF563" s="219"/>
      <c r="LVG563" s="310"/>
      <c r="LVH563" s="304"/>
      <c r="LVI563" s="408"/>
      <c r="LVJ563" s="472"/>
      <c r="LVK563" s="906"/>
      <c r="LVL563" s="31"/>
      <c r="LVM563" s="419"/>
      <c r="LVN563" s="419"/>
      <c r="LVO563" s="471"/>
      <c r="LVP563" s="17"/>
      <c r="LVQ563" s="419"/>
      <c r="LVR563" s="419"/>
      <c r="LVS563" s="17"/>
      <c r="LVT563" s="17"/>
      <c r="LVU563" s="913"/>
      <c r="LVV563" s="17"/>
      <c r="LVW563" s="17"/>
      <c r="LVX563" s="219"/>
      <c r="LVY563" s="310"/>
      <c r="LVZ563" s="304"/>
      <c r="LWA563" s="408"/>
      <c r="LWB563" s="472"/>
      <c r="LWC563" s="906"/>
      <c r="LWD563" s="31"/>
      <c r="LWE563" s="419"/>
      <c r="LWF563" s="419"/>
      <c r="LWG563" s="471"/>
      <c r="LWH563" s="17"/>
      <c r="LWI563" s="419"/>
      <c r="LWJ563" s="419"/>
      <c r="LWK563" s="17"/>
      <c r="LWL563" s="17"/>
      <c r="LWM563" s="913"/>
      <c r="LWN563" s="17"/>
      <c r="LWO563" s="17"/>
      <c r="LWP563" s="219"/>
      <c r="LWQ563" s="310"/>
      <c r="LWR563" s="304"/>
      <c r="LWS563" s="408"/>
      <c r="LWT563" s="472"/>
      <c r="LWU563" s="906"/>
      <c r="LWV563" s="31"/>
      <c r="LWW563" s="419"/>
      <c r="LWX563" s="419"/>
      <c r="LWY563" s="471"/>
      <c r="LWZ563" s="17"/>
      <c r="LXA563" s="419"/>
      <c r="LXB563" s="419"/>
      <c r="LXC563" s="17"/>
      <c r="LXD563" s="17"/>
      <c r="LXE563" s="913"/>
      <c r="LXF563" s="17"/>
      <c r="LXG563" s="17"/>
      <c r="LXH563" s="219"/>
      <c r="LXI563" s="310"/>
      <c r="LXJ563" s="304"/>
      <c r="LXK563" s="408"/>
      <c r="LXL563" s="472"/>
      <c r="LXM563" s="906"/>
      <c r="LXN563" s="31"/>
      <c r="LXO563" s="419"/>
      <c r="LXP563" s="419"/>
      <c r="LXQ563" s="471"/>
      <c r="LXR563" s="17"/>
      <c r="LXS563" s="419"/>
      <c r="LXT563" s="419"/>
      <c r="LXU563" s="17"/>
      <c r="LXV563" s="17"/>
      <c r="LXW563" s="913"/>
      <c r="LXX563" s="17"/>
      <c r="LXY563" s="17"/>
      <c r="LXZ563" s="219"/>
      <c r="LYA563" s="310"/>
      <c r="LYB563" s="304"/>
      <c r="LYC563" s="408"/>
      <c r="LYD563" s="472"/>
      <c r="LYE563" s="906"/>
      <c r="LYF563" s="31"/>
      <c r="LYG563" s="419"/>
      <c r="LYH563" s="419"/>
      <c r="LYI563" s="471"/>
      <c r="LYJ563" s="17"/>
      <c r="LYK563" s="419"/>
      <c r="LYL563" s="419"/>
      <c r="LYM563" s="17"/>
      <c r="LYN563" s="17"/>
      <c r="LYO563" s="913"/>
      <c r="LYP563" s="17"/>
      <c r="LYQ563" s="17"/>
      <c r="LYR563" s="219"/>
      <c r="LYS563" s="310"/>
      <c r="LYT563" s="304"/>
      <c r="LYU563" s="408"/>
      <c r="LYV563" s="472"/>
      <c r="LYW563" s="906"/>
      <c r="LYX563" s="31"/>
      <c r="LYY563" s="419"/>
      <c r="LYZ563" s="419"/>
      <c r="LZA563" s="471"/>
      <c r="LZB563" s="17"/>
      <c r="LZC563" s="419"/>
      <c r="LZD563" s="419"/>
      <c r="LZE563" s="17"/>
      <c r="LZF563" s="17"/>
      <c r="LZG563" s="913"/>
      <c r="LZH563" s="17"/>
      <c r="LZI563" s="17"/>
      <c r="LZJ563" s="219"/>
      <c r="LZK563" s="310"/>
      <c r="LZL563" s="304"/>
      <c r="LZM563" s="408"/>
      <c r="LZN563" s="472"/>
      <c r="LZO563" s="906"/>
      <c r="LZP563" s="31"/>
      <c r="LZQ563" s="419"/>
      <c r="LZR563" s="419"/>
      <c r="LZS563" s="471"/>
      <c r="LZT563" s="17"/>
      <c r="LZU563" s="419"/>
      <c r="LZV563" s="419"/>
      <c r="LZW563" s="17"/>
      <c r="LZX563" s="17"/>
      <c r="LZY563" s="913"/>
      <c r="LZZ563" s="17"/>
      <c r="MAA563" s="17"/>
      <c r="MAB563" s="219"/>
      <c r="MAC563" s="310"/>
      <c r="MAD563" s="304"/>
      <c r="MAE563" s="408"/>
      <c r="MAF563" s="472"/>
      <c r="MAG563" s="906"/>
      <c r="MAH563" s="31"/>
      <c r="MAI563" s="419"/>
      <c r="MAJ563" s="419"/>
      <c r="MAK563" s="471"/>
      <c r="MAL563" s="17"/>
      <c r="MAM563" s="419"/>
      <c r="MAN563" s="419"/>
      <c r="MAO563" s="17"/>
      <c r="MAP563" s="17"/>
      <c r="MAQ563" s="913"/>
      <c r="MAR563" s="17"/>
      <c r="MAS563" s="17"/>
      <c r="MAT563" s="219"/>
      <c r="MAU563" s="310"/>
      <c r="MAV563" s="304"/>
      <c r="MAW563" s="408"/>
      <c r="MAX563" s="472"/>
      <c r="MAY563" s="906"/>
      <c r="MAZ563" s="31"/>
      <c r="MBA563" s="419"/>
      <c r="MBB563" s="419"/>
      <c r="MBC563" s="471"/>
      <c r="MBD563" s="17"/>
      <c r="MBE563" s="419"/>
      <c r="MBF563" s="419"/>
      <c r="MBG563" s="17"/>
      <c r="MBH563" s="17"/>
      <c r="MBI563" s="913"/>
      <c r="MBJ563" s="17"/>
      <c r="MBK563" s="17"/>
      <c r="MBL563" s="219"/>
      <c r="MBM563" s="310"/>
      <c r="MBN563" s="304"/>
      <c r="MBO563" s="408"/>
      <c r="MBP563" s="472"/>
      <c r="MBQ563" s="906"/>
      <c r="MBR563" s="31"/>
      <c r="MBS563" s="419"/>
      <c r="MBT563" s="419"/>
      <c r="MBU563" s="471"/>
      <c r="MBV563" s="17"/>
      <c r="MBW563" s="419"/>
      <c r="MBX563" s="419"/>
      <c r="MBY563" s="17"/>
      <c r="MBZ563" s="17"/>
      <c r="MCA563" s="913"/>
      <c r="MCB563" s="17"/>
      <c r="MCC563" s="17"/>
      <c r="MCD563" s="219"/>
      <c r="MCE563" s="310"/>
      <c r="MCF563" s="304"/>
      <c r="MCG563" s="408"/>
      <c r="MCH563" s="472"/>
      <c r="MCI563" s="906"/>
      <c r="MCJ563" s="31"/>
      <c r="MCK563" s="419"/>
      <c r="MCL563" s="419"/>
      <c r="MCM563" s="471"/>
      <c r="MCN563" s="17"/>
      <c r="MCO563" s="419"/>
      <c r="MCP563" s="419"/>
      <c r="MCQ563" s="17"/>
      <c r="MCR563" s="17"/>
      <c r="MCS563" s="913"/>
      <c r="MCT563" s="17"/>
      <c r="MCU563" s="17"/>
      <c r="MCV563" s="219"/>
      <c r="MCW563" s="310"/>
      <c r="MCX563" s="304"/>
      <c r="MCY563" s="408"/>
      <c r="MCZ563" s="472"/>
      <c r="MDA563" s="906"/>
      <c r="MDB563" s="31"/>
      <c r="MDC563" s="419"/>
      <c r="MDD563" s="419"/>
      <c r="MDE563" s="471"/>
      <c r="MDF563" s="17"/>
      <c r="MDG563" s="419"/>
      <c r="MDH563" s="419"/>
      <c r="MDI563" s="17"/>
      <c r="MDJ563" s="17"/>
      <c r="MDK563" s="913"/>
      <c r="MDL563" s="17"/>
      <c r="MDM563" s="17"/>
      <c r="MDN563" s="219"/>
      <c r="MDO563" s="310"/>
      <c r="MDP563" s="304"/>
      <c r="MDQ563" s="408"/>
      <c r="MDR563" s="472"/>
      <c r="MDS563" s="906"/>
      <c r="MDT563" s="31"/>
      <c r="MDU563" s="419"/>
      <c r="MDV563" s="419"/>
      <c r="MDW563" s="471"/>
      <c r="MDX563" s="17"/>
      <c r="MDY563" s="419"/>
      <c r="MDZ563" s="419"/>
      <c r="MEA563" s="17"/>
      <c r="MEB563" s="17"/>
      <c r="MEC563" s="913"/>
      <c r="MED563" s="17"/>
      <c r="MEE563" s="17"/>
      <c r="MEF563" s="219"/>
      <c r="MEG563" s="310"/>
      <c r="MEH563" s="304"/>
      <c r="MEI563" s="408"/>
      <c r="MEJ563" s="472"/>
      <c r="MEK563" s="906"/>
      <c r="MEL563" s="31"/>
      <c r="MEM563" s="419"/>
      <c r="MEN563" s="419"/>
      <c r="MEO563" s="471"/>
      <c r="MEP563" s="17"/>
      <c r="MEQ563" s="419"/>
      <c r="MER563" s="419"/>
      <c r="MES563" s="17"/>
      <c r="MET563" s="17"/>
      <c r="MEU563" s="913"/>
      <c r="MEV563" s="17"/>
      <c r="MEW563" s="17"/>
      <c r="MEX563" s="219"/>
      <c r="MEY563" s="310"/>
      <c r="MEZ563" s="304"/>
      <c r="MFA563" s="408"/>
      <c r="MFB563" s="472"/>
      <c r="MFC563" s="906"/>
      <c r="MFD563" s="31"/>
      <c r="MFE563" s="419"/>
      <c r="MFF563" s="419"/>
      <c r="MFG563" s="471"/>
      <c r="MFH563" s="17"/>
      <c r="MFI563" s="419"/>
      <c r="MFJ563" s="419"/>
      <c r="MFK563" s="17"/>
      <c r="MFL563" s="17"/>
      <c r="MFM563" s="913"/>
      <c r="MFN563" s="17"/>
      <c r="MFO563" s="17"/>
      <c r="MFP563" s="219"/>
      <c r="MFQ563" s="310"/>
      <c r="MFR563" s="304"/>
      <c r="MFS563" s="408"/>
      <c r="MFT563" s="472"/>
      <c r="MFU563" s="906"/>
      <c r="MFV563" s="31"/>
      <c r="MFW563" s="419"/>
      <c r="MFX563" s="419"/>
      <c r="MFY563" s="471"/>
      <c r="MFZ563" s="17"/>
      <c r="MGA563" s="419"/>
      <c r="MGB563" s="419"/>
      <c r="MGC563" s="17"/>
      <c r="MGD563" s="17"/>
      <c r="MGE563" s="913"/>
      <c r="MGF563" s="17"/>
      <c r="MGG563" s="17"/>
      <c r="MGH563" s="219"/>
      <c r="MGI563" s="310"/>
      <c r="MGJ563" s="304"/>
      <c r="MGK563" s="408"/>
      <c r="MGL563" s="472"/>
      <c r="MGM563" s="906"/>
      <c r="MGN563" s="31"/>
      <c r="MGO563" s="419"/>
      <c r="MGP563" s="419"/>
      <c r="MGQ563" s="471"/>
      <c r="MGR563" s="17"/>
      <c r="MGS563" s="419"/>
      <c r="MGT563" s="419"/>
      <c r="MGU563" s="17"/>
      <c r="MGV563" s="17"/>
      <c r="MGW563" s="913"/>
      <c r="MGX563" s="17"/>
      <c r="MGY563" s="17"/>
      <c r="MGZ563" s="219"/>
      <c r="MHA563" s="310"/>
      <c r="MHB563" s="304"/>
      <c r="MHC563" s="408"/>
      <c r="MHD563" s="472"/>
      <c r="MHE563" s="906"/>
      <c r="MHF563" s="31"/>
      <c r="MHG563" s="419"/>
      <c r="MHH563" s="419"/>
      <c r="MHI563" s="471"/>
      <c r="MHJ563" s="17"/>
      <c r="MHK563" s="419"/>
      <c r="MHL563" s="419"/>
      <c r="MHM563" s="17"/>
      <c r="MHN563" s="17"/>
      <c r="MHO563" s="913"/>
      <c r="MHP563" s="17"/>
      <c r="MHQ563" s="17"/>
      <c r="MHR563" s="219"/>
      <c r="MHS563" s="310"/>
      <c r="MHT563" s="304"/>
      <c r="MHU563" s="408"/>
      <c r="MHV563" s="472"/>
      <c r="MHW563" s="906"/>
      <c r="MHX563" s="31"/>
      <c r="MHY563" s="419"/>
      <c r="MHZ563" s="419"/>
      <c r="MIA563" s="471"/>
      <c r="MIB563" s="17"/>
      <c r="MIC563" s="419"/>
      <c r="MID563" s="419"/>
      <c r="MIE563" s="17"/>
      <c r="MIF563" s="17"/>
      <c r="MIG563" s="913"/>
      <c r="MIH563" s="17"/>
      <c r="MII563" s="17"/>
      <c r="MIJ563" s="219"/>
      <c r="MIK563" s="310"/>
      <c r="MIL563" s="304"/>
      <c r="MIM563" s="408"/>
      <c r="MIN563" s="472"/>
      <c r="MIO563" s="906"/>
      <c r="MIP563" s="31"/>
      <c r="MIQ563" s="419"/>
      <c r="MIR563" s="419"/>
      <c r="MIS563" s="471"/>
      <c r="MIT563" s="17"/>
      <c r="MIU563" s="419"/>
      <c r="MIV563" s="419"/>
      <c r="MIW563" s="17"/>
      <c r="MIX563" s="17"/>
      <c r="MIY563" s="913"/>
      <c r="MIZ563" s="17"/>
      <c r="MJA563" s="17"/>
      <c r="MJB563" s="219"/>
      <c r="MJC563" s="310"/>
      <c r="MJD563" s="304"/>
      <c r="MJE563" s="408"/>
      <c r="MJF563" s="472"/>
      <c r="MJG563" s="906"/>
      <c r="MJH563" s="31"/>
      <c r="MJI563" s="419"/>
      <c r="MJJ563" s="419"/>
      <c r="MJK563" s="471"/>
      <c r="MJL563" s="17"/>
      <c r="MJM563" s="419"/>
      <c r="MJN563" s="419"/>
      <c r="MJO563" s="17"/>
      <c r="MJP563" s="17"/>
      <c r="MJQ563" s="913"/>
      <c r="MJR563" s="17"/>
      <c r="MJS563" s="17"/>
      <c r="MJT563" s="219"/>
      <c r="MJU563" s="310"/>
      <c r="MJV563" s="304"/>
      <c r="MJW563" s="408"/>
      <c r="MJX563" s="472"/>
      <c r="MJY563" s="906"/>
      <c r="MJZ563" s="31"/>
      <c r="MKA563" s="419"/>
      <c r="MKB563" s="419"/>
      <c r="MKC563" s="471"/>
      <c r="MKD563" s="17"/>
      <c r="MKE563" s="419"/>
      <c r="MKF563" s="419"/>
      <c r="MKG563" s="17"/>
      <c r="MKH563" s="17"/>
      <c r="MKI563" s="913"/>
      <c r="MKJ563" s="17"/>
      <c r="MKK563" s="17"/>
      <c r="MKL563" s="219"/>
      <c r="MKM563" s="310"/>
      <c r="MKN563" s="304"/>
      <c r="MKO563" s="408"/>
      <c r="MKP563" s="472"/>
      <c r="MKQ563" s="906"/>
      <c r="MKR563" s="31"/>
      <c r="MKS563" s="419"/>
      <c r="MKT563" s="419"/>
      <c r="MKU563" s="471"/>
      <c r="MKV563" s="17"/>
      <c r="MKW563" s="419"/>
      <c r="MKX563" s="419"/>
      <c r="MKY563" s="17"/>
      <c r="MKZ563" s="17"/>
      <c r="MLA563" s="913"/>
      <c r="MLB563" s="17"/>
      <c r="MLC563" s="17"/>
      <c r="MLD563" s="219"/>
      <c r="MLE563" s="310"/>
      <c r="MLF563" s="304"/>
      <c r="MLG563" s="408"/>
      <c r="MLH563" s="472"/>
      <c r="MLI563" s="906"/>
      <c r="MLJ563" s="31"/>
      <c r="MLK563" s="419"/>
      <c r="MLL563" s="419"/>
      <c r="MLM563" s="471"/>
      <c r="MLN563" s="17"/>
      <c r="MLO563" s="419"/>
      <c r="MLP563" s="419"/>
      <c r="MLQ563" s="17"/>
      <c r="MLR563" s="17"/>
      <c r="MLS563" s="913"/>
      <c r="MLT563" s="17"/>
      <c r="MLU563" s="17"/>
      <c r="MLV563" s="219"/>
      <c r="MLW563" s="310"/>
      <c r="MLX563" s="304"/>
      <c r="MLY563" s="408"/>
      <c r="MLZ563" s="472"/>
      <c r="MMA563" s="906"/>
      <c r="MMB563" s="31"/>
      <c r="MMC563" s="419"/>
      <c r="MMD563" s="419"/>
      <c r="MME563" s="471"/>
      <c r="MMF563" s="17"/>
      <c r="MMG563" s="419"/>
      <c r="MMH563" s="419"/>
      <c r="MMI563" s="17"/>
      <c r="MMJ563" s="17"/>
      <c r="MMK563" s="913"/>
      <c r="MML563" s="17"/>
      <c r="MMM563" s="17"/>
      <c r="MMN563" s="219"/>
      <c r="MMO563" s="310"/>
      <c r="MMP563" s="304"/>
      <c r="MMQ563" s="408"/>
      <c r="MMR563" s="472"/>
      <c r="MMS563" s="906"/>
      <c r="MMT563" s="31"/>
      <c r="MMU563" s="419"/>
      <c r="MMV563" s="419"/>
      <c r="MMW563" s="471"/>
      <c r="MMX563" s="17"/>
      <c r="MMY563" s="419"/>
      <c r="MMZ563" s="419"/>
      <c r="MNA563" s="17"/>
      <c r="MNB563" s="17"/>
      <c r="MNC563" s="913"/>
      <c r="MND563" s="17"/>
      <c r="MNE563" s="17"/>
      <c r="MNF563" s="219"/>
      <c r="MNG563" s="310"/>
      <c r="MNH563" s="304"/>
      <c r="MNI563" s="408"/>
      <c r="MNJ563" s="472"/>
      <c r="MNK563" s="906"/>
      <c r="MNL563" s="31"/>
      <c r="MNM563" s="419"/>
      <c r="MNN563" s="419"/>
      <c r="MNO563" s="471"/>
      <c r="MNP563" s="17"/>
      <c r="MNQ563" s="419"/>
      <c r="MNR563" s="419"/>
      <c r="MNS563" s="17"/>
      <c r="MNT563" s="17"/>
      <c r="MNU563" s="913"/>
      <c r="MNV563" s="17"/>
      <c r="MNW563" s="17"/>
      <c r="MNX563" s="219"/>
      <c r="MNY563" s="310"/>
      <c r="MNZ563" s="304"/>
      <c r="MOA563" s="408"/>
      <c r="MOB563" s="472"/>
      <c r="MOC563" s="906"/>
      <c r="MOD563" s="31"/>
      <c r="MOE563" s="419"/>
      <c r="MOF563" s="419"/>
      <c r="MOG563" s="471"/>
      <c r="MOH563" s="17"/>
      <c r="MOI563" s="419"/>
      <c r="MOJ563" s="419"/>
      <c r="MOK563" s="17"/>
      <c r="MOL563" s="17"/>
      <c r="MOM563" s="913"/>
      <c r="MON563" s="17"/>
      <c r="MOO563" s="17"/>
      <c r="MOP563" s="219"/>
      <c r="MOQ563" s="310"/>
      <c r="MOR563" s="304"/>
      <c r="MOS563" s="408"/>
      <c r="MOT563" s="472"/>
      <c r="MOU563" s="906"/>
      <c r="MOV563" s="31"/>
      <c r="MOW563" s="419"/>
      <c r="MOX563" s="419"/>
      <c r="MOY563" s="471"/>
      <c r="MOZ563" s="17"/>
      <c r="MPA563" s="419"/>
      <c r="MPB563" s="419"/>
      <c r="MPC563" s="17"/>
      <c r="MPD563" s="17"/>
      <c r="MPE563" s="913"/>
      <c r="MPF563" s="17"/>
      <c r="MPG563" s="17"/>
      <c r="MPH563" s="219"/>
      <c r="MPI563" s="310"/>
      <c r="MPJ563" s="304"/>
      <c r="MPK563" s="408"/>
      <c r="MPL563" s="472"/>
      <c r="MPM563" s="906"/>
      <c r="MPN563" s="31"/>
      <c r="MPO563" s="419"/>
      <c r="MPP563" s="419"/>
      <c r="MPQ563" s="471"/>
      <c r="MPR563" s="17"/>
      <c r="MPS563" s="419"/>
      <c r="MPT563" s="419"/>
      <c r="MPU563" s="17"/>
      <c r="MPV563" s="17"/>
      <c r="MPW563" s="913"/>
      <c r="MPX563" s="17"/>
      <c r="MPY563" s="17"/>
      <c r="MPZ563" s="219"/>
      <c r="MQA563" s="310"/>
      <c r="MQB563" s="304"/>
      <c r="MQC563" s="408"/>
      <c r="MQD563" s="472"/>
      <c r="MQE563" s="906"/>
      <c r="MQF563" s="31"/>
      <c r="MQG563" s="419"/>
      <c r="MQH563" s="419"/>
      <c r="MQI563" s="471"/>
      <c r="MQJ563" s="17"/>
      <c r="MQK563" s="419"/>
      <c r="MQL563" s="419"/>
      <c r="MQM563" s="17"/>
      <c r="MQN563" s="17"/>
      <c r="MQO563" s="913"/>
      <c r="MQP563" s="17"/>
      <c r="MQQ563" s="17"/>
      <c r="MQR563" s="219"/>
      <c r="MQS563" s="310"/>
      <c r="MQT563" s="304"/>
      <c r="MQU563" s="408"/>
      <c r="MQV563" s="472"/>
      <c r="MQW563" s="906"/>
      <c r="MQX563" s="31"/>
      <c r="MQY563" s="419"/>
      <c r="MQZ563" s="419"/>
      <c r="MRA563" s="471"/>
      <c r="MRB563" s="17"/>
      <c r="MRC563" s="419"/>
      <c r="MRD563" s="419"/>
      <c r="MRE563" s="17"/>
      <c r="MRF563" s="17"/>
      <c r="MRG563" s="913"/>
      <c r="MRH563" s="17"/>
      <c r="MRI563" s="17"/>
      <c r="MRJ563" s="219"/>
      <c r="MRK563" s="310"/>
      <c r="MRL563" s="304"/>
      <c r="MRM563" s="408"/>
      <c r="MRN563" s="472"/>
      <c r="MRO563" s="906"/>
      <c r="MRP563" s="31"/>
      <c r="MRQ563" s="419"/>
      <c r="MRR563" s="419"/>
      <c r="MRS563" s="471"/>
      <c r="MRT563" s="17"/>
      <c r="MRU563" s="419"/>
      <c r="MRV563" s="419"/>
      <c r="MRW563" s="17"/>
      <c r="MRX563" s="17"/>
      <c r="MRY563" s="913"/>
      <c r="MRZ563" s="17"/>
      <c r="MSA563" s="17"/>
      <c r="MSB563" s="219"/>
      <c r="MSC563" s="310"/>
      <c r="MSD563" s="304"/>
      <c r="MSE563" s="408"/>
      <c r="MSF563" s="472"/>
      <c r="MSG563" s="906"/>
      <c r="MSH563" s="31"/>
      <c r="MSI563" s="419"/>
      <c r="MSJ563" s="419"/>
      <c r="MSK563" s="471"/>
      <c r="MSL563" s="17"/>
      <c r="MSM563" s="419"/>
      <c r="MSN563" s="419"/>
      <c r="MSO563" s="17"/>
      <c r="MSP563" s="17"/>
      <c r="MSQ563" s="913"/>
      <c r="MSR563" s="17"/>
      <c r="MSS563" s="17"/>
      <c r="MST563" s="219"/>
      <c r="MSU563" s="310"/>
      <c r="MSV563" s="304"/>
      <c r="MSW563" s="408"/>
      <c r="MSX563" s="472"/>
      <c r="MSY563" s="906"/>
      <c r="MSZ563" s="31"/>
      <c r="MTA563" s="419"/>
      <c r="MTB563" s="419"/>
      <c r="MTC563" s="471"/>
      <c r="MTD563" s="17"/>
      <c r="MTE563" s="419"/>
      <c r="MTF563" s="419"/>
      <c r="MTG563" s="17"/>
      <c r="MTH563" s="17"/>
      <c r="MTI563" s="913"/>
      <c r="MTJ563" s="17"/>
      <c r="MTK563" s="17"/>
      <c r="MTL563" s="219"/>
      <c r="MTM563" s="310"/>
      <c r="MTN563" s="304"/>
      <c r="MTO563" s="408"/>
      <c r="MTP563" s="472"/>
      <c r="MTQ563" s="906"/>
      <c r="MTR563" s="31"/>
      <c r="MTS563" s="419"/>
      <c r="MTT563" s="419"/>
      <c r="MTU563" s="471"/>
      <c r="MTV563" s="17"/>
      <c r="MTW563" s="419"/>
      <c r="MTX563" s="419"/>
      <c r="MTY563" s="17"/>
      <c r="MTZ563" s="17"/>
      <c r="MUA563" s="913"/>
      <c r="MUB563" s="17"/>
      <c r="MUC563" s="17"/>
      <c r="MUD563" s="219"/>
      <c r="MUE563" s="310"/>
      <c r="MUF563" s="304"/>
      <c r="MUG563" s="408"/>
      <c r="MUH563" s="472"/>
      <c r="MUI563" s="906"/>
      <c r="MUJ563" s="31"/>
      <c r="MUK563" s="419"/>
      <c r="MUL563" s="419"/>
      <c r="MUM563" s="471"/>
      <c r="MUN563" s="17"/>
      <c r="MUO563" s="419"/>
      <c r="MUP563" s="419"/>
      <c r="MUQ563" s="17"/>
      <c r="MUR563" s="17"/>
      <c r="MUS563" s="913"/>
      <c r="MUT563" s="17"/>
      <c r="MUU563" s="17"/>
      <c r="MUV563" s="219"/>
      <c r="MUW563" s="310"/>
      <c r="MUX563" s="304"/>
      <c r="MUY563" s="408"/>
      <c r="MUZ563" s="472"/>
      <c r="MVA563" s="906"/>
      <c r="MVB563" s="31"/>
      <c r="MVC563" s="419"/>
      <c r="MVD563" s="419"/>
      <c r="MVE563" s="471"/>
      <c r="MVF563" s="17"/>
      <c r="MVG563" s="419"/>
      <c r="MVH563" s="419"/>
      <c r="MVI563" s="17"/>
      <c r="MVJ563" s="17"/>
      <c r="MVK563" s="913"/>
      <c r="MVL563" s="17"/>
      <c r="MVM563" s="17"/>
      <c r="MVN563" s="219"/>
      <c r="MVO563" s="310"/>
      <c r="MVP563" s="304"/>
      <c r="MVQ563" s="408"/>
      <c r="MVR563" s="472"/>
      <c r="MVS563" s="906"/>
      <c r="MVT563" s="31"/>
      <c r="MVU563" s="419"/>
      <c r="MVV563" s="419"/>
      <c r="MVW563" s="471"/>
      <c r="MVX563" s="17"/>
      <c r="MVY563" s="419"/>
      <c r="MVZ563" s="419"/>
      <c r="MWA563" s="17"/>
      <c r="MWB563" s="17"/>
      <c r="MWC563" s="913"/>
      <c r="MWD563" s="17"/>
      <c r="MWE563" s="17"/>
      <c r="MWF563" s="219"/>
      <c r="MWG563" s="310"/>
      <c r="MWH563" s="304"/>
      <c r="MWI563" s="408"/>
      <c r="MWJ563" s="472"/>
      <c r="MWK563" s="906"/>
      <c r="MWL563" s="31"/>
      <c r="MWM563" s="419"/>
      <c r="MWN563" s="419"/>
      <c r="MWO563" s="471"/>
      <c r="MWP563" s="17"/>
      <c r="MWQ563" s="419"/>
      <c r="MWR563" s="419"/>
      <c r="MWS563" s="17"/>
      <c r="MWT563" s="17"/>
      <c r="MWU563" s="913"/>
      <c r="MWV563" s="17"/>
      <c r="MWW563" s="17"/>
      <c r="MWX563" s="219"/>
      <c r="MWY563" s="310"/>
      <c r="MWZ563" s="304"/>
      <c r="MXA563" s="408"/>
      <c r="MXB563" s="472"/>
      <c r="MXC563" s="906"/>
      <c r="MXD563" s="31"/>
      <c r="MXE563" s="419"/>
      <c r="MXF563" s="419"/>
      <c r="MXG563" s="471"/>
      <c r="MXH563" s="17"/>
      <c r="MXI563" s="419"/>
      <c r="MXJ563" s="419"/>
      <c r="MXK563" s="17"/>
      <c r="MXL563" s="17"/>
      <c r="MXM563" s="913"/>
      <c r="MXN563" s="17"/>
      <c r="MXO563" s="17"/>
      <c r="MXP563" s="219"/>
      <c r="MXQ563" s="310"/>
      <c r="MXR563" s="304"/>
      <c r="MXS563" s="408"/>
      <c r="MXT563" s="472"/>
      <c r="MXU563" s="906"/>
      <c r="MXV563" s="31"/>
      <c r="MXW563" s="419"/>
      <c r="MXX563" s="419"/>
      <c r="MXY563" s="471"/>
      <c r="MXZ563" s="17"/>
      <c r="MYA563" s="419"/>
      <c r="MYB563" s="419"/>
      <c r="MYC563" s="17"/>
      <c r="MYD563" s="17"/>
      <c r="MYE563" s="913"/>
      <c r="MYF563" s="17"/>
      <c r="MYG563" s="17"/>
      <c r="MYH563" s="219"/>
      <c r="MYI563" s="310"/>
      <c r="MYJ563" s="304"/>
      <c r="MYK563" s="408"/>
      <c r="MYL563" s="472"/>
      <c r="MYM563" s="906"/>
      <c r="MYN563" s="31"/>
      <c r="MYO563" s="419"/>
      <c r="MYP563" s="419"/>
      <c r="MYQ563" s="471"/>
      <c r="MYR563" s="17"/>
      <c r="MYS563" s="419"/>
      <c r="MYT563" s="419"/>
      <c r="MYU563" s="17"/>
      <c r="MYV563" s="17"/>
      <c r="MYW563" s="913"/>
      <c r="MYX563" s="17"/>
      <c r="MYY563" s="17"/>
      <c r="MYZ563" s="219"/>
      <c r="MZA563" s="310"/>
      <c r="MZB563" s="304"/>
      <c r="MZC563" s="408"/>
      <c r="MZD563" s="472"/>
      <c r="MZE563" s="906"/>
      <c r="MZF563" s="31"/>
      <c r="MZG563" s="419"/>
      <c r="MZH563" s="419"/>
      <c r="MZI563" s="471"/>
      <c r="MZJ563" s="17"/>
      <c r="MZK563" s="419"/>
      <c r="MZL563" s="419"/>
      <c r="MZM563" s="17"/>
      <c r="MZN563" s="17"/>
      <c r="MZO563" s="913"/>
      <c r="MZP563" s="17"/>
      <c r="MZQ563" s="17"/>
      <c r="MZR563" s="219"/>
      <c r="MZS563" s="310"/>
      <c r="MZT563" s="304"/>
      <c r="MZU563" s="408"/>
      <c r="MZV563" s="472"/>
      <c r="MZW563" s="906"/>
      <c r="MZX563" s="31"/>
      <c r="MZY563" s="419"/>
      <c r="MZZ563" s="419"/>
      <c r="NAA563" s="471"/>
      <c r="NAB563" s="17"/>
      <c r="NAC563" s="419"/>
      <c r="NAD563" s="419"/>
      <c r="NAE563" s="17"/>
      <c r="NAF563" s="17"/>
      <c r="NAG563" s="913"/>
      <c r="NAH563" s="17"/>
      <c r="NAI563" s="17"/>
      <c r="NAJ563" s="219"/>
      <c r="NAK563" s="310"/>
      <c r="NAL563" s="304"/>
      <c r="NAM563" s="408"/>
      <c r="NAN563" s="472"/>
      <c r="NAO563" s="906"/>
      <c r="NAP563" s="31"/>
      <c r="NAQ563" s="419"/>
      <c r="NAR563" s="419"/>
      <c r="NAS563" s="471"/>
      <c r="NAT563" s="17"/>
      <c r="NAU563" s="419"/>
      <c r="NAV563" s="419"/>
      <c r="NAW563" s="17"/>
      <c r="NAX563" s="17"/>
      <c r="NAY563" s="913"/>
      <c r="NAZ563" s="17"/>
      <c r="NBA563" s="17"/>
      <c r="NBB563" s="219"/>
      <c r="NBC563" s="310"/>
      <c r="NBD563" s="304"/>
      <c r="NBE563" s="408"/>
      <c r="NBF563" s="472"/>
      <c r="NBG563" s="906"/>
      <c r="NBH563" s="31"/>
      <c r="NBI563" s="419"/>
      <c r="NBJ563" s="419"/>
      <c r="NBK563" s="471"/>
      <c r="NBL563" s="17"/>
      <c r="NBM563" s="419"/>
      <c r="NBN563" s="419"/>
      <c r="NBO563" s="17"/>
      <c r="NBP563" s="17"/>
      <c r="NBQ563" s="913"/>
      <c r="NBR563" s="17"/>
      <c r="NBS563" s="17"/>
      <c r="NBT563" s="219"/>
      <c r="NBU563" s="310"/>
      <c r="NBV563" s="304"/>
      <c r="NBW563" s="408"/>
      <c r="NBX563" s="472"/>
      <c r="NBY563" s="906"/>
      <c r="NBZ563" s="31"/>
      <c r="NCA563" s="419"/>
      <c r="NCB563" s="419"/>
      <c r="NCC563" s="471"/>
      <c r="NCD563" s="17"/>
      <c r="NCE563" s="419"/>
      <c r="NCF563" s="419"/>
      <c r="NCG563" s="17"/>
      <c r="NCH563" s="17"/>
      <c r="NCI563" s="913"/>
      <c r="NCJ563" s="17"/>
      <c r="NCK563" s="17"/>
      <c r="NCL563" s="219"/>
      <c r="NCM563" s="310"/>
      <c r="NCN563" s="304"/>
      <c r="NCO563" s="408"/>
      <c r="NCP563" s="472"/>
      <c r="NCQ563" s="906"/>
      <c r="NCR563" s="31"/>
      <c r="NCS563" s="419"/>
      <c r="NCT563" s="419"/>
      <c r="NCU563" s="471"/>
      <c r="NCV563" s="17"/>
      <c r="NCW563" s="419"/>
      <c r="NCX563" s="419"/>
      <c r="NCY563" s="17"/>
      <c r="NCZ563" s="17"/>
      <c r="NDA563" s="913"/>
      <c r="NDB563" s="17"/>
      <c r="NDC563" s="17"/>
      <c r="NDD563" s="219"/>
      <c r="NDE563" s="310"/>
      <c r="NDF563" s="304"/>
      <c r="NDG563" s="408"/>
      <c r="NDH563" s="472"/>
      <c r="NDI563" s="906"/>
      <c r="NDJ563" s="31"/>
      <c r="NDK563" s="419"/>
      <c r="NDL563" s="419"/>
      <c r="NDM563" s="471"/>
      <c r="NDN563" s="17"/>
      <c r="NDO563" s="419"/>
      <c r="NDP563" s="419"/>
      <c r="NDQ563" s="17"/>
      <c r="NDR563" s="17"/>
      <c r="NDS563" s="913"/>
      <c r="NDT563" s="17"/>
      <c r="NDU563" s="17"/>
      <c r="NDV563" s="219"/>
      <c r="NDW563" s="310"/>
      <c r="NDX563" s="304"/>
      <c r="NDY563" s="408"/>
      <c r="NDZ563" s="472"/>
      <c r="NEA563" s="906"/>
      <c r="NEB563" s="31"/>
      <c r="NEC563" s="419"/>
      <c r="NED563" s="419"/>
      <c r="NEE563" s="471"/>
      <c r="NEF563" s="17"/>
      <c r="NEG563" s="419"/>
      <c r="NEH563" s="419"/>
      <c r="NEI563" s="17"/>
      <c r="NEJ563" s="17"/>
      <c r="NEK563" s="913"/>
      <c r="NEL563" s="17"/>
      <c r="NEM563" s="17"/>
      <c r="NEN563" s="219"/>
      <c r="NEO563" s="310"/>
      <c r="NEP563" s="304"/>
      <c r="NEQ563" s="408"/>
      <c r="NER563" s="472"/>
      <c r="NES563" s="906"/>
      <c r="NET563" s="31"/>
      <c r="NEU563" s="419"/>
      <c r="NEV563" s="419"/>
      <c r="NEW563" s="471"/>
      <c r="NEX563" s="17"/>
      <c r="NEY563" s="419"/>
      <c r="NEZ563" s="419"/>
      <c r="NFA563" s="17"/>
      <c r="NFB563" s="17"/>
      <c r="NFC563" s="913"/>
      <c r="NFD563" s="17"/>
      <c r="NFE563" s="17"/>
      <c r="NFF563" s="219"/>
      <c r="NFG563" s="310"/>
      <c r="NFH563" s="304"/>
      <c r="NFI563" s="408"/>
      <c r="NFJ563" s="472"/>
      <c r="NFK563" s="906"/>
      <c r="NFL563" s="31"/>
      <c r="NFM563" s="419"/>
      <c r="NFN563" s="419"/>
      <c r="NFO563" s="471"/>
      <c r="NFP563" s="17"/>
      <c r="NFQ563" s="419"/>
      <c r="NFR563" s="419"/>
      <c r="NFS563" s="17"/>
      <c r="NFT563" s="17"/>
      <c r="NFU563" s="913"/>
      <c r="NFV563" s="17"/>
      <c r="NFW563" s="17"/>
      <c r="NFX563" s="219"/>
      <c r="NFY563" s="310"/>
      <c r="NFZ563" s="304"/>
      <c r="NGA563" s="408"/>
      <c r="NGB563" s="472"/>
      <c r="NGC563" s="906"/>
      <c r="NGD563" s="31"/>
      <c r="NGE563" s="419"/>
      <c r="NGF563" s="419"/>
      <c r="NGG563" s="471"/>
      <c r="NGH563" s="17"/>
      <c r="NGI563" s="419"/>
      <c r="NGJ563" s="419"/>
      <c r="NGK563" s="17"/>
      <c r="NGL563" s="17"/>
      <c r="NGM563" s="913"/>
      <c r="NGN563" s="17"/>
      <c r="NGO563" s="17"/>
      <c r="NGP563" s="219"/>
      <c r="NGQ563" s="310"/>
      <c r="NGR563" s="304"/>
      <c r="NGS563" s="408"/>
      <c r="NGT563" s="472"/>
      <c r="NGU563" s="906"/>
      <c r="NGV563" s="31"/>
      <c r="NGW563" s="419"/>
      <c r="NGX563" s="419"/>
      <c r="NGY563" s="471"/>
      <c r="NGZ563" s="17"/>
      <c r="NHA563" s="419"/>
      <c r="NHB563" s="419"/>
      <c r="NHC563" s="17"/>
      <c r="NHD563" s="17"/>
      <c r="NHE563" s="913"/>
      <c r="NHF563" s="17"/>
      <c r="NHG563" s="17"/>
      <c r="NHH563" s="219"/>
      <c r="NHI563" s="310"/>
      <c r="NHJ563" s="304"/>
      <c r="NHK563" s="408"/>
      <c r="NHL563" s="472"/>
      <c r="NHM563" s="906"/>
      <c r="NHN563" s="31"/>
      <c r="NHO563" s="419"/>
      <c r="NHP563" s="419"/>
      <c r="NHQ563" s="471"/>
      <c r="NHR563" s="17"/>
      <c r="NHS563" s="419"/>
      <c r="NHT563" s="419"/>
      <c r="NHU563" s="17"/>
      <c r="NHV563" s="17"/>
      <c r="NHW563" s="913"/>
      <c r="NHX563" s="17"/>
      <c r="NHY563" s="17"/>
      <c r="NHZ563" s="219"/>
      <c r="NIA563" s="310"/>
      <c r="NIB563" s="304"/>
      <c r="NIC563" s="408"/>
      <c r="NID563" s="472"/>
      <c r="NIE563" s="906"/>
      <c r="NIF563" s="31"/>
      <c r="NIG563" s="419"/>
      <c r="NIH563" s="419"/>
      <c r="NII563" s="471"/>
      <c r="NIJ563" s="17"/>
      <c r="NIK563" s="419"/>
      <c r="NIL563" s="419"/>
      <c r="NIM563" s="17"/>
      <c r="NIN563" s="17"/>
      <c r="NIO563" s="913"/>
      <c r="NIP563" s="17"/>
      <c r="NIQ563" s="17"/>
      <c r="NIR563" s="219"/>
      <c r="NIS563" s="310"/>
      <c r="NIT563" s="304"/>
      <c r="NIU563" s="408"/>
      <c r="NIV563" s="472"/>
      <c r="NIW563" s="906"/>
      <c r="NIX563" s="31"/>
      <c r="NIY563" s="419"/>
      <c r="NIZ563" s="419"/>
      <c r="NJA563" s="471"/>
      <c r="NJB563" s="17"/>
      <c r="NJC563" s="419"/>
      <c r="NJD563" s="419"/>
      <c r="NJE563" s="17"/>
      <c r="NJF563" s="17"/>
      <c r="NJG563" s="913"/>
      <c r="NJH563" s="17"/>
      <c r="NJI563" s="17"/>
      <c r="NJJ563" s="219"/>
      <c r="NJK563" s="310"/>
      <c r="NJL563" s="304"/>
      <c r="NJM563" s="408"/>
      <c r="NJN563" s="472"/>
      <c r="NJO563" s="906"/>
      <c r="NJP563" s="31"/>
      <c r="NJQ563" s="419"/>
      <c r="NJR563" s="419"/>
      <c r="NJS563" s="471"/>
      <c r="NJT563" s="17"/>
      <c r="NJU563" s="419"/>
      <c r="NJV563" s="419"/>
      <c r="NJW563" s="17"/>
      <c r="NJX563" s="17"/>
      <c r="NJY563" s="913"/>
      <c r="NJZ563" s="17"/>
      <c r="NKA563" s="17"/>
      <c r="NKB563" s="219"/>
      <c r="NKC563" s="310"/>
      <c r="NKD563" s="304"/>
      <c r="NKE563" s="408"/>
      <c r="NKF563" s="472"/>
      <c r="NKG563" s="906"/>
      <c r="NKH563" s="31"/>
      <c r="NKI563" s="419"/>
      <c r="NKJ563" s="419"/>
      <c r="NKK563" s="471"/>
      <c r="NKL563" s="17"/>
      <c r="NKM563" s="419"/>
      <c r="NKN563" s="419"/>
      <c r="NKO563" s="17"/>
      <c r="NKP563" s="17"/>
      <c r="NKQ563" s="913"/>
      <c r="NKR563" s="17"/>
      <c r="NKS563" s="17"/>
      <c r="NKT563" s="219"/>
      <c r="NKU563" s="310"/>
      <c r="NKV563" s="304"/>
      <c r="NKW563" s="408"/>
      <c r="NKX563" s="472"/>
      <c r="NKY563" s="906"/>
      <c r="NKZ563" s="31"/>
      <c r="NLA563" s="419"/>
      <c r="NLB563" s="419"/>
      <c r="NLC563" s="471"/>
      <c r="NLD563" s="17"/>
      <c r="NLE563" s="419"/>
      <c r="NLF563" s="419"/>
      <c r="NLG563" s="17"/>
      <c r="NLH563" s="17"/>
      <c r="NLI563" s="913"/>
      <c r="NLJ563" s="17"/>
      <c r="NLK563" s="17"/>
      <c r="NLL563" s="219"/>
      <c r="NLM563" s="310"/>
      <c r="NLN563" s="304"/>
      <c r="NLO563" s="408"/>
      <c r="NLP563" s="472"/>
      <c r="NLQ563" s="906"/>
      <c r="NLR563" s="31"/>
      <c r="NLS563" s="419"/>
      <c r="NLT563" s="419"/>
      <c r="NLU563" s="471"/>
      <c r="NLV563" s="17"/>
      <c r="NLW563" s="419"/>
      <c r="NLX563" s="419"/>
      <c r="NLY563" s="17"/>
      <c r="NLZ563" s="17"/>
      <c r="NMA563" s="913"/>
      <c r="NMB563" s="17"/>
      <c r="NMC563" s="17"/>
      <c r="NMD563" s="219"/>
      <c r="NME563" s="310"/>
      <c r="NMF563" s="304"/>
      <c r="NMG563" s="408"/>
      <c r="NMH563" s="472"/>
      <c r="NMI563" s="906"/>
      <c r="NMJ563" s="31"/>
      <c r="NMK563" s="419"/>
      <c r="NML563" s="419"/>
      <c r="NMM563" s="471"/>
      <c r="NMN563" s="17"/>
      <c r="NMO563" s="419"/>
      <c r="NMP563" s="419"/>
      <c r="NMQ563" s="17"/>
      <c r="NMR563" s="17"/>
      <c r="NMS563" s="913"/>
      <c r="NMT563" s="17"/>
      <c r="NMU563" s="17"/>
      <c r="NMV563" s="219"/>
      <c r="NMW563" s="310"/>
      <c r="NMX563" s="304"/>
      <c r="NMY563" s="408"/>
      <c r="NMZ563" s="472"/>
      <c r="NNA563" s="906"/>
      <c r="NNB563" s="31"/>
      <c r="NNC563" s="419"/>
      <c r="NND563" s="419"/>
      <c r="NNE563" s="471"/>
      <c r="NNF563" s="17"/>
      <c r="NNG563" s="419"/>
      <c r="NNH563" s="419"/>
      <c r="NNI563" s="17"/>
      <c r="NNJ563" s="17"/>
      <c r="NNK563" s="913"/>
      <c r="NNL563" s="17"/>
      <c r="NNM563" s="17"/>
      <c r="NNN563" s="219"/>
      <c r="NNO563" s="310"/>
      <c r="NNP563" s="304"/>
      <c r="NNQ563" s="408"/>
      <c r="NNR563" s="472"/>
      <c r="NNS563" s="906"/>
      <c r="NNT563" s="31"/>
      <c r="NNU563" s="419"/>
      <c r="NNV563" s="419"/>
      <c r="NNW563" s="471"/>
      <c r="NNX563" s="17"/>
      <c r="NNY563" s="419"/>
      <c r="NNZ563" s="419"/>
      <c r="NOA563" s="17"/>
      <c r="NOB563" s="17"/>
      <c r="NOC563" s="913"/>
      <c r="NOD563" s="17"/>
      <c r="NOE563" s="17"/>
      <c r="NOF563" s="219"/>
      <c r="NOG563" s="310"/>
      <c r="NOH563" s="304"/>
      <c r="NOI563" s="408"/>
      <c r="NOJ563" s="472"/>
      <c r="NOK563" s="906"/>
      <c r="NOL563" s="31"/>
      <c r="NOM563" s="419"/>
      <c r="NON563" s="419"/>
      <c r="NOO563" s="471"/>
      <c r="NOP563" s="17"/>
      <c r="NOQ563" s="419"/>
      <c r="NOR563" s="419"/>
      <c r="NOS563" s="17"/>
      <c r="NOT563" s="17"/>
      <c r="NOU563" s="913"/>
      <c r="NOV563" s="17"/>
      <c r="NOW563" s="17"/>
      <c r="NOX563" s="219"/>
      <c r="NOY563" s="310"/>
      <c r="NOZ563" s="304"/>
      <c r="NPA563" s="408"/>
      <c r="NPB563" s="472"/>
      <c r="NPC563" s="906"/>
      <c r="NPD563" s="31"/>
      <c r="NPE563" s="419"/>
      <c r="NPF563" s="419"/>
      <c r="NPG563" s="471"/>
      <c r="NPH563" s="17"/>
      <c r="NPI563" s="419"/>
      <c r="NPJ563" s="419"/>
      <c r="NPK563" s="17"/>
      <c r="NPL563" s="17"/>
      <c r="NPM563" s="913"/>
      <c r="NPN563" s="17"/>
      <c r="NPO563" s="17"/>
      <c r="NPP563" s="219"/>
      <c r="NPQ563" s="310"/>
      <c r="NPR563" s="304"/>
      <c r="NPS563" s="408"/>
      <c r="NPT563" s="472"/>
      <c r="NPU563" s="906"/>
      <c r="NPV563" s="31"/>
      <c r="NPW563" s="419"/>
      <c r="NPX563" s="419"/>
      <c r="NPY563" s="471"/>
      <c r="NPZ563" s="17"/>
      <c r="NQA563" s="419"/>
      <c r="NQB563" s="419"/>
      <c r="NQC563" s="17"/>
      <c r="NQD563" s="17"/>
      <c r="NQE563" s="913"/>
      <c r="NQF563" s="17"/>
      <c r="NQG563" s="17"/>
      <c r="NQH563" s="219"/>
      <c r="NQI563" s="310"/>
      <c r="NQJ563" s="304"/>
      <c r="NQK563" s="408"/>
      <c r="NQL563" s="472"/>
      <c r="NQM563" s="906"/>
      <c r="NQN563" s="31"/>
      <c r="NQO563" s="419"/>
      <c r="NQP563" s="419"/>
      <c r="NQQ563" s="471"/>
      <c r="NQR563" s="17"/>
      <c r="NQS563" s="419"/>
      <c r="NQT563" s="419"/>
      <c r="NQU563" s="17"/>
      <c r="NQV563" s="17"/>
      <c r="NQW563" s="913"/>
      <c r="NQX563" s="17"/>
      <c r="NQY563" s="17"/>
      <c r="NQZ563" s="219"/>
      <c r="NRA563" s="310"/>
      <c r="NRB563" s="304"/>
      <c r="NRC563" s="408"/>
      <c r="NRD563" s="472"/>
      <c r="NRE563" s="906"/>
      <c r="NRF563" s="31"/>
      <c r="NRG563" s="419"/>
      <c r="NRH563" s="419"/>
      <c r="NRI563" s="471"/>
      <c r="NRJ563" s="17"/>
      <c r="NRK563" s="419"/>
      <c r="NRL563" s="419"/>
      <c r="NRM563" s="17"/>
      <c r="NRN563" s="17"/>
      <c r="NRO563" s="913"/>
      <c r="NRP563" s="17"/>
      <c r="NRQ563" s="17"/>
      <c r="NRR563" s="219"/>
      <c r="NRS563" s="310"/>
      <c r="NRT563" s="304"/>
      <c r="NRU563" s="408"/>
      <c r="NRV563" s="472"/>
      <c r="NRW563" s="906"/>
      <c r="NRX563" s="31"/>
      <c r="NRY563" s="419"/>
      <c r="NRZ563" s="419"/>
      <c r="NSA563" s="471"/>
      <c r="NSB563" s="17"/>
      <c r="NSC563" s="419"/>
      <c r="NSD563" s="419"/>
      <c r="NSE563" s="17"/>
      <c r="NSF563" s="17"/>
      <c r="NSG563" s="913"/>
      <c r="NSH563" s="17"/>
      <c r="NSI563" s="17"/>
      <c r="NSJ563" s="219"/>
      <c r="NSK563" s="310"/>
      <c r="NSL563" s="304"/>
      <c r="NSM563" s="408"/>
      <c r="NSN563" s="472"/>
      <c r="NSO563" s="906"/>
      <c r="NSP563" s="31"/>
      <c r="NSQ563" s="419"/>
      <c r="NSR563" s="419"/>
      <c r="NSS563" s="471"/>
      <c r="NST563" s="17"/>
      <c r="NSU563" s="419"/>
      <c r="NSV563" s="419"/>
      <c r="NSW563" s="17"/>
      <c r="NSX563" s="17"/>
      <c r="NSY563" s="913"/>
      <c r="NSZ563" s="17"/>
      <c r="NTA563" s="17"/>
      <c r="NTB563" s="219"/>
      <c r="NTC563" s="310"/>
      <c r="NTD563" s="304"/>
      <c r="NTE563" s="408"/>
      <c r="NTF563" s="472"/>
      <c r="NTG563" s="906"/>
      <c r="NTH563" s="31"/>
      <c r="NTI563" s="419"/>
      <c r="NTJ563" s="419"/>
      <c r="NTK563" s="471"/>
      <c r="NTL563" s="17"/>
      <c r="NTM563" s="419"/>
      <c r="NTN563" s="419"/>
      <c r="NTO563" s="17"/>
      <c r="NTP563" s="17"/>
      <c r="NTQ563" s="913"/>
      <c r="NTR563" s="17"/>
      <c r="NTS563" s="17"/>
      <c r="NTT563" s="219"/>
      <c r="NTU563" s="310"/>
      <c r="NTV563" s="304"/>
      <c r="NTW563" s="408"/>
      <c r="NTX563" s="472"/>
      <c r="NTY563" s="906"/>
      <c r="NTZ563" s="31"/>
      <c r="NUA563" s="419"/>
      <c r="NUB563" s="419"/>
      <c r="NUC563" s="471"/>
      <c r="NUD563" s="17"/>
      <c r="NUE563" s="419"/>
      <c r="NUF563" s="419"/>
      <c r="NUG563" s="17"/>
      <c r="NUH563" s="17"/>
      <c r="NUI563" s="913"/>
      <c r="NUJ563" s="17"/>
      <c r="NUK563" s="17"/>
      <c r="NUL563" s="219"/>
      <c r="NUM563" s="310"/>
      <c r="NUN563" s="304"/>
      <c r="NUO563" s="408"/>
      <c r="NUP563" s="472"/>
      <c r="NUQ563" s="906"/>
      <c r="NUR563" s="31"/>
      <c r="NUS563" s="419"/>
      <c r="NUT563" s="419"/>
      <c r="NUU563" s="471"/>
      <c r="NUV563" s="17"/>
      <c r="NUW563" s="419"/>
      <c r="NUX563" s="419"/>
      <c r="NUY563" s="17"/>
      <c r="NUZ563" s="17"/>
      <c r="NVA563" s="913"/>
      <c r="NVB563" s="17"/>
      <c r="NVC563" s="17"/>
      <c r="NVD563" s="219"/>
      <c r="NVE563" s="310"/>
      <c r="NVF563" s="304"/>
      <c r="NVG563" s="408"/>
      <c r="NVH563" s="472"/>
      <c r="NVI563" s="906"/>
      <c r="NVJ563" s="31"/>
      <c r="NVK563" s="419"/>
      <c r="NVL563" s="419"/>
      <c r="NVM563" s="471"/>
      <c r="NVN563" s="17"/>
      <c r="NVO563" s="419"/>
      <c r="NVP563" s="419"/>
      <c r="NVQ563" s="17"/>
      <c r="NVR563" s="17"/>
      <c r="NVS563" s="913"/>
      <c r="NVT563" s="17"/>
      <c r="NVU563" s="17"/>
      <c r="NVV563" s="219"/>
      <c r="NVW563" s="310"/>
      <c r="NVX563" s="304"/>
      <c r="NVY563" s="408"/>
      <c r="NVZ563" s="472"/>
      <c r="NWA563" s="906"/>
      <c r="NWB563" s="31"/>
      <c r="NWC563" s="419"/>
      <c r="NWD563" s="419"/>
      <c r="NWE563" s="471"/>
      <c r="NWF563" s="17"/>
      <c r="NWG563" s="419"/>
      <c r="NWH563" s="419"/>
      <c r="NWI563" s="17"/>
      <c r="NWJ563" s="17"/>
      <c r="NWK563" s="913"/>
      <c r="NWL563" s="17"/>
      <c r="NWM563" s="17"/>
      <c r="NWN563" s="219"/>
      <c r="NWO563" s="310"/>
      <c r="NWP563" s="304"/>
      <c r="NWQ563" s="408"/>
      <c r="NWR563" s="472"/>
      <c r="NWS563" s="906"/>
      <c r="NWT563" s="31"/>
      <c r="NWU563" s="419"/>
      <c r="NWV563" s="419"/>
      <c r="NWW563" s="471"/>
      <c r="NWX563" s="17"/>
      <c r="NWY563" s="419"/>
      <c r="NWZ563" s="419"/>
      <c r="NXA563" s="17"/>
      <c r="NXB563" s="17"/>
      <c r="NXC563" s="913"/>
      <c r="NXD563" s="17"/>
      <c r="NXE563" s="17"/>
      <c r="NXF563" s="219"/>
      <c r="NXG563" s="310"/>
      <c r="NXH563" s="304"/>
      <c r="NXI563" s="408"/>
      <c r="NXJ563" s="472"/>
      <c r="NXK563" s="906"/>
      <c r="NXL563" s="31"/>
      <c r="NXM563" s="419"/>
      <c r="NXN563" s="419"/>
      <c r="NXO563" s="471"/>
      <c r="NXP563" s="17"/>
      <c r="NXQ563" s="419"/>
      <c r="NXR563" s="419"/>
      <c r="NXS563" s="17"/>
      <c r="NXT563" s="17"/>
      <c r="NXU563" s="913"/>
      <c r="NXV563" s="17"/>
      <c r="NXW563" s="17"/>
      <c r="NXX563" s="219"/>
      <c r="NXY563" s="310"/>
      <c r="NXZ563" s="304"/>
      <c r="NYA563" s="408"/>
      <c r="NYB563" s="472"/>
      <c r="NYC563" s="906"/>
      <c r="NYD563" s="31"/>
      <c r="NYE563" s="419"/>
      <c r="NYF563" s="419"/>
      <c r="NYG563" s="471"/>
      <c r="NYH563" s="17"/>
      <c r="NYI563" s="419"/>
      <c r="NYJ563" s="419"/>
      <c r="NYK563" s="17"/>
      <c r="NYL563" s="17"/>
      <c r="NYM563" s="913"/>
      <c r="NYN563" s="17"/>
      <c r="NYO563" s="17"/>
      <c r="NYP563" s="219"/>
      <c r="NYQ563" s="310"/>
      <c r="NYR563" s="304"/>
      <c r="NYS563" s="408"/>
      <c r="NYT563" s="472"/>
      <c r="NYU563" s="906"/>
      <c r="NYV563" s="31"/>
      <c r="NYW563" s="419"/>
      <c r="NYX563" s="419"/>
      <c r="NYY563" s="471"/>
      <c r="NYZ563" s="17"/>
      <c r="NZA563" s="419"/>
      <c r="NZB563" s="419"/>
      <c r="NZC563" s="17"/>
      <c r="NZD563" s="17"/>
      <c r="NZE563" s="913"/>
      <c r="NZF563" s="17"/>
      <c r="NZG563" s="17"/>
      <c r="NZH563" s="219"/>
      <c r="NZI563" s="310"/>
      <c r="NZJ563" s="304"/>
      <c r="NZK563" s="408"/>
      <c r="NZL563" s="472"/>
      <c r="NZM563" s="906"/>
      <c r="NZN563" s="31"/>
      <c r="NZO563" s="419"/>
      <c r="NZP563" s="419"/>
      <c r="NZQ563" s="471"/>
      <c r="NZR563" s="17"/>
      <c r="NZS563" s="419"/>
      <c r="NZT563" s="419"/>
      <c r="NZU563" s="17"/>
      <c r="NZV563" s="17"/>
      <c r="NZW563" s="913"/>
      <c r="NZX563" s="17"/>
      <c r="NZY563" s="17"/>
      <c r="NZZ563" s="219"/>
      <c r="OAA563" s="310"/>
      <c r="OAB563" s="304"/>
      <c r="OAC563" s="408"/>
      <c r="OAD563" s="472"/>
      <c r="OAE563" s="906"/>
      <c r="OAF563" s="31"/>
      <c r="OAG563" s="419"/>
      <c r="OAH563" s="419"/>
      <c r="OAI563" s="471"/>
      <c r="OAJ563" s="17"/>
      <c r="OAK563" s="419"/>
      <c r="OAL563" s="419"/>
      <c r="OAM563" s="17"/>
      <c r="OAN563" s="17"/>
      <c r="OAO563" s="913"/>
      <c r="OAP563" s="17"/>
      <c r="OAQ563" s="17"/>
      <c r="OAR563" s="219"/>
      <c r="OAS563" s="310"/>
      <c r="OAT563" s="304"/>
      <c r="OAU563" s="408"/>
      <c r="OAV563" s="472"/>
      <c r="OAW563" s="906"/>
      <c r="OAX563" s="31"/>
      <c r="OAY563" s="419"/>
      <c r="OAZ563" s="419"/>
      <c r="OBA563" s="471"/>
      <c r="OBB563" s="17"/>
      <c r="OBC563" s="419"/>
      <c r="OBD563" s="419"/>
      <c r="OBE563" s="17"/>
      <c r="OBF563" s="17"/>
      <c r="OBG563" s="913"/>
      <c r="OBH563" s="17"/>
      <c r="OBI563" s="17"/>
      <c r="OBJ563" s="219"/>
      <c r="OBK563" s="310"/>
      <c r="OBL563" s="304"/>
      <c r="OBM563" s="408"/>
      <c r="OBN563" s="472"/>
      <c r="OBO563" s="906"/>
      <c r="OBP563" s="31"/>
      <c r="OBQ563" s="419"/>
      <c r="OBR563" s="419"/>
      <c r="OBS563" s="471"/>
      <c r="OBT563" s="17"/>
      <c r="OBU563" s="419"/>
      <c r="OBV563" s="419"/>
      <c r="OBW563" s="17"/>
      <c r="OBX563" s="17"/>
      <c r="OBY563" s="913"/>
      <c r="OBZ563" s="17"/>
      <c r="OCA563" s="17"/>
      <c r="OCB563" s="219"/>
      <c r="OCC563" s="310"/>
      <c r="OCD563" s="304"/>
      <c r="OCE563" s="408"/>
      <c r="OCF563" s="472"/>
      <c r="OCG563" s="906"/>
      <c r="OCH563" s="31"/>
      <c r="OCI563" s="419"/>
      <c r="OCJ563" s="419"/>
      <c r="OCK563" s="471"/>
      <c r="OCL563" s="17"/>
      <c r="OCM563" s="419"/>
      <c r="OCN563" s="419"/>
      <c r="OCO563" s="17"/>
      <c r="OCP563" s="17"/>
      <c r="OCQ563" s="913"/>
      <c r="OCR563" s="17"/>
      <c r="OCS563" s="17"/>
      <c r="OCT563" s="219"/>
      <c r="OCU563" s="310"/>
      <c r="OCV563" s="304"/>
      <c r="OCW563" s="408"/>
      <c r="OCX563" s="472"/>
      <c r="OCY563" s="906"/>
      <c r="OCZ563" s="31"/>
      <c r="ODA563" s="419"/>
      <c r="ODB563" s="419"/>
      <c r="ODC563" s="471"/>
      <c r="ODD563" s="17"/>
      <c r="ODE563" s="419"/>
      <c r="ODF563" s="419"/>
      <c r="ODG563" s="17"/>
      <c r="ODH563" s="17"/>
      <c r="ODI563" s="913"/>
      <c r="ODJ563" s="17"/>
      <c r="ODK563" s="17"/>
      <c r="ODL563" s="219"/>
      <c r="ODM563" s="310"/>
      <c r="ODN563" s="304"/>
      <c r="ODO563" s="408"/>
      <c r="ODP563" s="472"/>
      <c r="ODQ563" s="906"/>
      <c r="ODR563" s="31"/>
      <c r="ODS563" s="419"/>
      <c r="ODT563" s="419"/>
      <c r="ODU563" s="471"/>
      <c r="ODV563" s="17"/>
      <c r="ODW563" s="419"/>
      <c r="ODX563" s="419"/>
      <c r="ODY563" s="17"/>
      <c r="ODZ563" s="17"/>
      <c r="OEA563" s="913"/>
      <c r="OEB563" s="17"/>
      <c r="OEC563" s="17"/>
      <c r="OED563" s="219"/>
      <c r="OEE563" s="310"/>
      <c r="OEF563" s="304"/>
      <c r="OEG563" s="408"/>
      <c r="OEH563" s="472"/>
      <c r="OEI563" s="906"/>
      <c r="OEJ563" s="31"/>
      <c r="OEK563" s="419"/>
      <c r="OEL563" s="419"/>
      <c r="OEM563" s="471"/>
      <c r="OEN563" s="17"/>
      <c r="OEO563" s="419"/>
      <c r="OEP563" s="419"/>
      <c r="OEQ563" s="17"/>
      <c r="OER563" s="17"/>
      <c r="OES563" s="913"/>
      <c r="OET563" s="17"/>
      <c r="OEU563" s="17"/>
      <c r="OEV563" s="219"/>
      <c r="OEW563" s="310"/>
      <c r="OEX563" s="304"/>
      <c r="OEY563" s="408"/>
      <c r="OEZ563" s="472"/>
      <c r="OFA563" s="906"/>
      <c r="OFB563" s="31"/>
      <c r="OFC563" s="419"/>
      <c r="OFD563" s="419"/>
      <c r="OFE563" s="471"/>
      <c r="OFF563" s="17"/>
      <c r="OFG563" s="419"/>
      <c r="OFH563" s="419"/>
      <c r="OFI563" s="17"/>
      <c r="OFJ563" s="17"/>
      <c r="OFK563" s="913"/>
      <c r="OFL563" s="17"/>
      <c r="OFM563" s="17"/>
      <c r="OFN563" s="219"/>
      <c r="OFO563" s="310"/>
      <c r="OFP563" s="304"/>
      <c r="OFQ563" s="408"/>
      <c r="OFR563" s="472"/>
      <c r="OFS563" s="906"/>
      <c r="OFT563" s="31"/>
      <c r="OFU563" s="419"/>
      <c r="OFV563" s="419"/>
      <c r="OFW563" s="471"/>
      <c r="OFX563" s="17"/>
      <c r="OFY563" s="419"/>
      <c r="OFZ563" s="419"/>
      <c r="OGA563" s="17"/>
      <c r="OGB563" s="17"/>
      <c r="OGC563" s="913"/>
      <c r="OGD563" s="17"/>
      <c r="OGE563" s="17"/>
      <c r="OGF563" s="219"/>
      <c r="OGG563" s="310"/>
      <c r="OGH563" s="304"/>
      <c r="OGI563" s="408"/>
      <c r="OGJ563" s="472"/>
      <c r="OGK563" s="906"/>
      <c r="OGL563" s="31"/>
      <c r="OGM563" s="419"/>
      <c r="OGN563" s="419"/>
      <c r="OGO563" s="471"/>
      <c r="OGP563" s="17"/>
      <c r="OGQ563" s="419"/>
      <c r="OGR563" s="419"/>
      <c r="OGS563" s="17"/>
      <c r="OGT563" s="17"/>
      <c r="OGU563" s="913"/>
      <c r="OGV563" s="17"/>
      <c r="OGW563" s="17"/>
      <c r="OGX563" s="219"/>
      <c r="OGY563" s="310"/>
      <c r="OGZ563" s="304"/>
      <c r="OHA563" s="408"/>
      <c r="OHB563" s="472"/>
      <c r="OHC563" s="906"/>
      <c r="OHD563" s="31"/>
      <c r="OHE563" s="419"/>
      <c r="OHF563" s="419"/>
      <c r="OHG563" s="471"/>
      <c r="OHH563" s="17"/>
      <c r="OHI563" s="419"/>
      <c r="OHJ563" s="419"/>
      <c r="OHK563" s="17"/>
      <c r="OHL563" s="17"/>
      <c r="OHM563" s="913"/>
      <c r="OHN563" s="17"/>
      <c r="OHO563" s="17"/>
      <c r="OHP563" s="219"/>
      <c r="OHQ563" s="310"/>
      <c r="OHR563" s="304"/>
      <c r="OHS563" s="408"/>
      <c r="OHT563" s="472"/>
      <c r="OHU563" s="906"/>
      <c r="OHV563" s="31"/>
      <c r="OHW563" s="419"/>
      <c r="OHX563" s="419"/>
      <c r="OHY563" s="471"/>
      <c r="OHZ563" s="17"/>
      <c r="OIA563" s="419"/>
      <c r="OIB563" s="419"/>
      <c r="OIC563" s="17"/>
      <c r="OID563" s="17"/>
      <c r="OIE563" s="913"/>
      <c r="OIF563" s="17"/>
      <c r="OIG563" s="17"/>
      <c r="OIH563" s="219"/>
      <c r="OII563" s="310"/>
      <c r="OIJ563" s="304"/>
      <c r="OIK563" s="408"/>
      <c r="OIL563" s="472"/>
      <c r="OIM563" s="906"/>
      <c r="OIN563" s="31"/>
      <c r="OIO563" s="419"/>
      <c r="OIP563" s="419"/>
      <c r="OIQ563" s="471"/>
      <c r="OIR563" s="17"/>
      <c r="OIS563" s="419"/>
      <c r="OIT563" s="419"/>
      <c r="OIU563" s="17"/>
      <c r="OIV563" s="17"/>
      <c r="OIW563" s="913"/>
      <c r="OIX563" s="17"/>
      <c r="OIY563" s="17"/>
      <c r="OIZ563" s="219"/>
      <c r="OJA563" s="310"/>
      <c r="OJB563" s="304"/>
      <c r="OJC563" s="408"/>
      <c r="OJD563" s="472"/>
      <c r="OJE563" s="906"/>
      <c r="OJF563" s="31"/>
      <c r="OJG563" s="419"/>
      <c r="OJH563" s="419"/>
      <c r="OJI563" s="471"/>
      <c r="OJJ563" s="17"/>
      <c r="OJK563" s="419"/>
      <c r="OJL563" s="419"/>
      <c r="OJM563" s="17"/>
      <c r="OJN563" s="17"/>
      <c r="OJO563" s="913"/>
      <c r="OJP563" s="17"/>
      <c r="OJQ563" s="17"/>
      <c r="OJR563" s="219"/>
      <c r="OJS563" s="310"/>
      <c r="OJT563" s="304"/>
      <c r="OJU563" s="408"/>
      <c r="OJV563" s="472"/>
      <c r="OJW563" s="906"/>
      <c r="OJX563" s="31"/>
      <c r="OJY563" s="419"/>
      <c r="OJZ563" s="419"/>
      <c r="OKA563" s="471"/>
      <c r="OKB563" s="17"/>
      <c r="OKC563" s="419"/>
      <c r="OKD563" s="419"/>
      <c r="OKE563" s="17"/>
      <c r="OKF563" s="17"/>
      <c r="OKG563" s="913"/>
      <c r="OKH563" s="17"/>
      <c r="OKI563" s="17"/>
      <c r="OKJ563" s="219"/>
      <c r="OKK563" s="310"/>
      <c r="OKL563" s="304"/>
      <c r="OKM563" s="408"/>
      <c r="OKN563" s="472"/>
      <c r="OKO563" s="906"/>
      <c r="OKP563" s="31"/>
      <c r="OKQ563" s="419"/>
      <c r="OKR563" s="419"/>
      <c r="OKS563" s="471"/>
      <c r="OKT563" s="17"/>
      <c r="OKU563" s="419"/>
      <c r="OKV563" s="419"/>
      <c r="OKW563" s="17"/>
      <c r="OKX563" s="17"/>
      <c r="OKY563" s="913"/>
      <c r="OKZ563" s="17"/>
      <c r="OLA563" s="17"/>
      <c r="OLB563" s="219"/>
      <c r="OLC563" s="310"/>
      <c r="OLD563" s="304"/>
      <c r="OLE563" s="408"/>
      <c r="OLF563" s="472"/>
      <c r="OLG563" s="906"/>
      <c r="OLH563" s="31"/>
      <c r="OLI563" s="419"/>
      <c r="OLJ563" s="419"/>
      <c r="OLK563" s="471"/>
      <c r="OLL563" s="17"/>
      <c r="OLM563" s="419"/>
      <c r="OLN563" s="419"/>
      <c r="OLO563" s="17"/>
      <c r="OLP563" s="17"/>
      <c r="OLQ563" s="913"/>
      <c r="OLR563" s="17"/>
      <c r="OLS563" s="17"/>
      <c r="OLT563" s="219"/>
      <c r="OLU563" s="310"/>
      <c r="OLV563" s="304"/>
      <c r="OLW563" s="408"/>
      <c r="OLX563" s="472"/>
      <c r="OLY563" s="906"/>
      <c r="OLZ563" s="31"/>
      <c r="OMA563" s="419"/>
      <c r="OMB563" s="419"/>
      <c r="OMC563" s="471"/>
      <c r="OMD563" s="17"/>
      <c r="OME563" s="419"/>
      <c r="OMF563" s="419"/>
      <c r="OMG563" s="17"/>
      <c r="OMH563" s="17"/>
      <c r="OMI563" s="913"/>
      <c r="OMJ563" s="17"/>
      <c r="OMK563" s="17"/>
      <c r="OML563" s="219"/>
      <c r="OMM563" s="310"/>
      <c r="OMN563" s="304"/>
      <c r="OMO563" s="408"/>
      <c r="OMP563" s="472"/>
      <c r="OMQ563" s="906"/>
      <c r="OMR563" s="31"/>
      <c r="OMS563" s="419"/>
      <c r="OMT563" s="419"/>
      <c r="OMU563" s="471"/>
      <c r="OMV563" s="17"/>
      <c r="OMW563" s="419"/>
      <c r="OMX563" s="419"/>
      <c r="OMY563" s="17"/>
      <c r="OMZ563" s="17"/>
      <c r="ONA563" s="913"/>
      <c r="ONB563" s="17"/>
      <c r="ONC563" s="17"/>
      <c r="OND563" s="219"/>
      <c r="ONE563" s="310"/>
      <c r="ONF563" s="304"/>
      <c r="ONG563" s="408"/>
      <c r="ONH563" s="472"/>
      <c r="ONI563" s="906"/>
      <c r="ONJ563" s="31"/>
      <c r="ONK563" s="419"/>
      <c r="ONL563" s="419"/>
      <c r="ONM563" s="471"/>
      <c r="ONN563" s="17"/>
      <c r="ONO563" s="419"/>
      <c r="ONP563" s="419"/>
      <c r="ONQ563" s="17"/>
      <c r="ONR563" s="17"/>
      <c r="ONS563" s="913"/>
      <c r="ONT563" s="17"/>
      <c r="ONU563" s="17"/>
      <c r="ONV563" s="219"/>
      <c r="ONW563" s="310"/>
      <c r="ONX563" s="304"/>
      <c r="ONY563" s="408"/>
      <c r="ONZ563" s="472"/>
      <c r="OOA563" s="906"/>
      <c r="OOB563" s="31"/>
      <c r="OOC563" s="419"/>
      <c r="OOD563" s="419"/>
      <c r="OOE563" s="471"/>
      <c r="OOF563" s="17"/>
      <c r="OOG563" s="419"/>
      <c r="OOH563" s="419"/>
      <c r="OOI563" s="17"/>
      <c r="OOJ563" s="17"/>
      <c r="OOK563" s="913"/>
      <c r="OOL563" s="17"/>
      <c r="OOM563" s="17"/>
      <c r="OON563" s="219"/>
      <c r="OOO563" s="310"/>
      <c r="OOP563" s="304"/>
      <c r="OOQ563" s="408"/>
      <c r="OOR563" s="472"/>
      <c r="OOS563" s="906"/>
      <c r="OOT563" s="31"/>
      <c r="OOU563" s="419"/>
      <c r="OOV563" s="419"/>
      <c r="OOW563" s="471"/>
      <c r="OOX563" s="17"/>
      <c r="OOY563" s="419"/>
      <c r="OOZ563" s="419"/>
      <c r="OPA563" s="17"/>
      <c r="OPB563" s="17"/>
      <c r="OPC563" s="913"/>
      <c r="OPD563" s="17"/>
      <c r="OPE563" s="17"/>
      <c r="OPF563" s="219"/>
      <c r="OPG563" s="310"/>
      <c r="OPH563" s="304"/>
      <c r="OPI563" s="408"/>
      <c r="OPJ563" s="472"/>
      <c r="OPK563" s="906"/>
      <c r="OPL563" s="31"/>
      <c r="OPM563" s="419"/>
      <c r="OPN563" s="419"/>
      <c r="OPO563" s="471"/>
      <c r="OPP563" s="17"/>
      <c r="OPQ563" s="419"/>
      <c r="OPR563" s="419"/>
      <c r="OPS563" s="17"/>
      <c r="OPT563" s="17"/>
      <c r="OPU563" s="913"/>
      <c r="OPV563" s="17"/>
      <c r="OPW563" s="17"/>
      <c r="OPX563" s="219"/>
      <c r="OPY563" s="310"/>
      <c r="OPZ563" s="304"/>
      <c r="OQA563" s="408"/>
      <c r="OQB563" s="472"/>
      <c r="OQC563" s="906"/>
      <c r="OQD563" s="31"/>
      <c r="OQE563" s="419"/>
      <c r="OQF563" s="419"/>
      <c r="OQG563" s="471"/>
      <c r="OQH563" s="17"/>
      <c r="OQI563" s="419"/>
      <c r="OQJ563" s="419"/>
      <c r="OQK563" s="17"/>
      <c r="OQL563" s="17"/>
      <c r="OQM563" s="913"/>
      <c r="OQN563" s="17"/>
      <c r="OQO563" s="17"/>
      <c r="OQP563" s="219"/>
      <c r="OQQ563" s="310"/>
      <c r="OQR563" s="304"/>
      <c r="OQS563" s="408"/>
      <c r="OQT563" s="472"/>
      <c r="OQU563" s="906"/>
      <c r="OQV563" s="31"/>
      <c r="OQW563" s="419"/>
      <c r="OQX563" s="419"/>
      <c r="OQY563" s="471"/>
      <c r="OQZ563" s="17"/>
      <c r="ORA563" s="419"/>
      <c r="ORB563" s="419"/>
      <c r="ORC563" s="17"/>
      <c r="ORD563" s="17"/>
      <c r="ORE563" s="913"/>
      <c r="ORF563" s="17"/>
      <c r="ORG563" s="17"/>
      <c r="ORH563" s="219"/>
      <c r="ORI563" s="310"/>
      <c r="ORJ563" s="304"/>
      <c r="ORK563" s="408"/>
      <c r="ORL563" s="472"/>
      <c r="ORM563" s="906"/>
      <c r="ORN563" s="31"/>
      <c r="ORO563" s="419"/>
      <c r="ORP563" s="419"/>
      <c r="ORQ563" s="471"/>
      <c r="ORR563" s="17"/>
      <c r="ORS563" s="419"/>
      <c r="ORT563" s="419"/>
      <c r="ORU563" s="17"/>
      <c r="ORV563" s="17"/>
      <c r="ORW563" s="913"/>
      <c r="ORX563" s="17"/>
      <c r="ORY563" s="17"/>
      <c r="ORZ563" s="219"/>
      <c r="OSA563" s="310"/>
      <c r="OSB563" s="304"/>
      <c r="OSC563" s="408"/>
      <c r="OSD563" s="472"/>
      <c r="OSE563" s="906"/>
      <c r="OSF563" s="31"/>
      <c r="OSG563" s="419"/>
      <c r="OSH563" s="419"/>
      <c r="OSI563" s="471"/>
      <c r="OSJ563" s="17"/>
      <c r="OSK563" s="419"/>
      <c r="OSL563" s="419"/>
      <c r="OSM563" s="17"/>
      <c r="OSN563" s="17"/>
      <c r="OSO563" s="913"/>
      <c r="OSP563" s="17"/>
      <c r="OSQ563" s="17"/>
      <c r="OSR563" s="219"/>
      <c r="OSS563" s="310"/>
      <c r="OST563" s="304"/>
      <c r="OSU563" s="408"/>
      <c r="OSV563" s="472"/>
      <c r="OSW563" s="906"/>
      <c r="OSX563" s="31"/>
      <c r="OSY563" s="419"/>
      <c r="OSZ563" s="419"/>
      <c r="OTA563" s="471"/>
      <c r="OTB563" s="17"/>
      <c r="OTC563" s="419"/>
      <c r="OTD563" s="419"/>
      <c r="OTE563" s="17"/>
      <c r="OTF563" s="17"/>
      <c r="OTG563" s="913"/>
      <c r="OTH563" s="17"/>
      <c r="OTI563" s="17"/>
      <c r="OTJ563" s="219"/>
      <c r="OTK563" s="310"/>
      <c r="OTL563" s="304"/>
      <c r="OTM563" s="408"/>
      <c r="OTN563" s="472"/>
      <c r="OTO563" s="906"/>
      <c r="OTP563" s="31"/>
      <c r="OTQ563" s="419"/>
      <c r="OTR563" s="419"/>
      <c r="OTS563" s="471"/>
      <c r="OTT563" s="17"/>
      <c r="OTU563" s="419"/>
      <c r="OTV563" s="419"/>
      <c r="OTW563" s="17"/>
      <c r="OTX563" s="17"/>
      <c r="OTY563" s="913"/>
      <c r="OTZ563" s="17"/>
      <c r="OUA563" s="17"/>
      <c r="OUB563" s="219"/>
      <c r="OUC563" s="310"/>
      <c r="OUD563" s="304"/>
      <c r="OUE563" s="408"/>
      <c r="OUF563" s="472"/>
      <c r="OUG563" s="906"/>
      <c r="OUH563" s="31"/>
      <c r="OUI563" s="419"/>
      <c r="OUJ563" s="419"/>
      <c r="OUK563" s="471"/>
      <c r="OUL563" s="17"/>
      <c r="OUM563" s="419"/>
      <c r="OUN563" s="419"/>
      <c r="OUO563" s="17"/>
      <c r="OUP563" s="17"/>
      <c r="OUQ563" s="913"/>
      <c r="OUR563" s="17"/>
      <c r="OUS563" s="17"/>
      <c r="OUT563" s="219"/>
      <c r="OUU563" s="310"/>
      <c r="OUV563" s="304"/>
      <c r="OUW563" s="408"/>
      <c r="OUX563" s="472"/>
      <c r="OUY563" s="906"/>
      <c r="OUZ563" s="31"/>
      <c r="OVA563" s="419"/>
      <c r="OVB563" s="419"/>
      <c r="OVC563" s="471"/>
      <c r="OVD563" s="17"/>
      <c r="OVE563" s="419"/>
      <c r="OVF563" s="419"/>
      <c r="OVG563" s="17"/>
      <c r="OVH563" s="17"/>
      <c r="OVI563" s="913"/>
      <c r="OVJ563" s="17"/>
      <c r="OVK563" s="17"/>
      <c r="OVL563" s="219"/>
      <c r="OVM563" s="310"/>
      <c r="OVN563" s="304"/>
      <c r="OVO563" s="408"/>
      <c r="OVP563" s="472"/>
      <c r="OVQ563" s="906"/>
      <c r="OVR563" s="31"/>
      <c r="OVS563" s="419"/>
      <c r="OVT563" s="419"/>
      <c r="OVU563" s="471"/>
      <c r="OVV563" s="17"/>
      <c r="OVW563" s="419"/>
      <c r="OVX563" s="419"/>
      <c r="OVY563" s="17"/>
      <c r="OVZ563" s="17"/>
      <c r="OWA563" s="913"/>
      <c r="OWB563" s="17"/>
      <c r="OWC563" s="17"/>
      <c r="OWD563" s="219"/>
      <c r="OWE563" s="310"/>
      <c r="OWF563" s="304"/>
      <c r="OWG563" s="408"/>
      <c r="OWH563" s="472"/>
      <c r="OWI563" s="906"/>
      <c r="OWJ563" s="31"/>
      <c r="OWK563" s="419"/>
      <c r="OWL563" s="419"/>
      <c r="OWM563" s="471"/>
      <c r="OWN563" s="17"/>
      <c r="OWO563" s="419"/>
      <c r="OWP563" s="419"/>
      <c r="OWQ563" s="17"/>
      <c r="OWR563" s="17"/>
      <c r="OWS563" s="913"/>
      <c r="OWT563" s="17"/>
      <c r="OWU563" s="17"/>
      <c r="OWV563" s="219"/>
      <c r="OWW563" s="310"/>
      <c r="OWX563" s="304"/>
      <c r="OWY563" s="408"/>
      <c r="OWZ563" s="472"/>
      <c r="OXA563" s="906"/>
      <c r="OXB563" s="31"/>
      <c r="OXC563" s="419"/>
      <c r="OXD563" s="419"/>
      <c r="OXE563" s="471"/>
      <c r="OXF563" s="17"/>
      <c r="OXG563" s="419"/>
      <c r="OXH563" s="419"/>
      <c r="OXI563" s="17"/>
      <c r="OXJ563" s="17"/>
      <c r="OXK563" s="913"/>
      <c r="OXL563" s="17"/>
      <c r="OXM563" s="17"/>
      <c r="OXN563" s="219"/>
      <c r="OXO563" s="310"/>
      <c r="OXP563" s="304"/>
      <c r="OXQ563" s="408"/>
      <c r="OXR563" s="472"/>
      <c r="OXS563" s="906"/>
      <c r="OXT563" s="31"/>
      <c r="OXU563" s="419"/>
      <c r="OXV563" s="419"/>
      <c r="OXW563" s="471"/>
      <c r="OXX563" s="17"/>
      <c r="OXY563" s="419"/>
      <c r="OXZ563" s="419"/>
      <c r="OYA563" s="17"/>
      <c r="OYB563" s="17"/>
      <c r="OYC563" s="913"/>
      <c r="OYD563" s="17"/>
      <c r="OYE563" s="17"/>
      <c r="OYF563" s="219"/>
      <c r="OYG563" s="310"/>
      <c r="OYH563" s="304"/>
      <c r="OYI563" s="408"/>
      <c r="OYJ563" s="472"/>
      <c r="OYK563" s="906"/>
      <c r="OYL563" s="31"/>
      <c r="OYM563" s="419"/>
      <c r="OYN563" s="419"/>
      <c r="OYO563" s="471"/>
      <c r="OYP563" s="17"/>
      <c r="OYQ563" s="419"/>
      <c r="OYR563" s="419"/>
      <c r="OYS563" s="17"/>
      <c r="OYT563" s="17"/>
      <c r="OYU563" s="913"/>
      <c r="OYV563" s="17"/>
      <c r="OYW563" s="17"/>
      <c r="OYX563" s="219"/>
      <c r="OYY563" s="310"/>
      <c r="OYZ563" s="304"/>
      <c r="OZA563" s="408"/>
      <c r="OZB563" s="472"/>
      <c r="OZC563" s="906"/>
      <c r="OZD563" s="31"/>
      <c r="OZE563" s="419"/>
      <c r="OZF563" s="419"/>
      <c r="OZG563" s="471"/>
      <c r="OZH563" s="17"/>
      <c r="OZI563" s="419"/>
      <c r="OZJ563" s="419"/>
      <c r="OZK563" s="17"/>
      <c r="OZL563" s="17"/>
      <c r="OZM563" s="913"/>
      <c r="OZN563" s="17"/>
      <c r="OZO563" s="17"/>
      <c r="OZP563" s="219"/>
      <c r="OZQ563" s="310"/>
      <c r="OZR563" s="304"/>
      <c r="OZS563" s="408"/>
      <c r="OZT563" s="472"/>
      <c r="OZU563" s="906"/>
      <c r="OZV563" s="31"/>
      <c r="OZW563" s="419"/>
      <c r="OZX563" s="419"/>
      <c r="OZY563" s="471"/>
      <c r="OZZ563" s="17"/>
      <c r="PAA563" s="419"/>
      <c r="PAB563" s="419"/>
      <c r="PAC563" s="17"/>
      <c r="PAD563" s="17"/>
      <c r="PAE563" s="913"/>
      <c r="PAF563" s="17"/>
      <c r="PAG563" s="17"/>
      <c r="PAH563" s="219"/>
      <c r="PAI563" s="310"/>
      <c r="PAJ563" s="304"/>
      <c r="PAK563" s="408"/>
      <c r="PAL563" s="472"/>
      <c r="PAM563" s="906"/>
      <c r="PAN563" s="31"/>
      <c r="PAO563" s="419"/>
      <c r="PAP563" s="419"/>
      <c r="PAQ563" s="471"/>
      <c r="PAR563" s="17"/>
      <c r="PAS563" s="419"/>
      <c r="PAT563" s="419"/>
      <c r="PAU563" s="17"/>
      <c r="PAV563" s="17"/>
      <c r="PAW563" s="913"/>
      <c r="PAX563" s="17"/>
      <c r="PAY563" s="17"/>
      <c r="PAZ563" s="219"/>
      <c r="PBA563" s="310"/>
      <c r="PBB563" s="304"/>
      <c r="PBC563" s="408"/>
      <c r="PBD563" s="472"/>
      <c r="PBE563" s="906"/>
      <c r="PBF563" s="31"/>
      <c r="PBG563" s="419"/>
      <c r="PBH563" s="419"/>
      <c r="PBI563" s="471"/>
      <c r="PBJ563" s="17"/>
      <c r="PBK563" s="419"/>
      <c r="PBL563" s="419"/>
      <c r="PBM563" s="17"/>
      <c r="PBN563" s="17"/>
      <c r="PBO563" s="913"/>
      <c r="PBP563" s="17"/>
      <c r="PBQ563" s="17"/>
      <c r="PBR563" s="219"/>
      <c r="PBS563" s="310"/>
      <c r="PBT563" s="304"/>
      <c r="PBU563" s="408"/>
      <c r="PBV563" s="472"/>
      <c r="PBW563" s="906"/>
      <c r="PBX563" s="31"/>
      <c r="PBY563" s="419"/>
      <c r="PBZ563" s="419"/>
      <c r="PCA563" s="471"/>
      <c r="PCB563" s="17"/>
      <c r="PCC563" s="419"/>
      <c r="PCD563" s="419"/>
      <c r="PCE563" s="17"/>
      <c r="PCF563" s="17"/>
      <c r="PCG563" s="913"/>
      <c r="PCH563" s="17"/>
      <c r="PCI563" s="17"/>
      <c r="PCJ563" s="219"/>
      <c r="PCK563" s="310"/>
      <c r="PCL563" s="304"/>
      <c r="PCM563" s="408"/>
      <c r="PCN563" s="472"/>
      <c r="PCO563" s="906"/>
      <c r="PCP563" s="31"/>
      <c r="PCQ563" s="419"/>
      <c r="PCR563" s="419"/>
      <c r="PCS563" s="471"/>
      <c r="PCT563" s="17"/>
      <c r="PCU563" s="419"/>
      <c r="PCV563" s="419"/>
      <c r="PCW563" s="17"/>
      <c r="PCX563" s="17"/>
      <c r="PCY563" s="913"/>
      <c r="PCZ563" s="17"/>
      <c r="PDA563" s="17"/>
      <c r="PDB563" s="219"/>
      <c r="PDC563" s="310"/>
      <c r="PDD563" s="304"/>
      <c r="PDE563" s="408"/>
      <c r="PDF563" s="472"/>
      <c r="PDG563" s="906"/>
      <c r="PDH563" s="31"/>
      <c r="PDI563" s="419"/>
      <c r="PDJ563" s="419"/>
      <c r="PDK563" s="471"/>
      <c r="PDL563" s="17"/>
      <c r="PDM563" s="419"/>
      <c r="PDN563" s="419"/>
      <c r="PDO563" s="17"/>
      <c r="PDP563" s="17"/>
      <c r="PDQ563" s="913"/>
      <c r="PDR563" s="17"/>
      <c r="PDS563" s="17"/>
      <c r="PDT563" s="219"/>
      <c r="PDU563" s="310"/>
      <c r="PDV563" s="304"/>
      <c r="PDW563" s="408"/>
      <c r="PDX563" s="472"/>
      <c r="PDY563" s="906"/>
      <c r="PDZ563" s="31"/>
      <c r="PEA563" s="419"/>
      <c r="PEB563" s="419"/>
      <c r="PEC563" s="471"/>
      <c r="PED563" s="17"/>
      <c r="PEE563" s="419"/>
      <c r="PEF563" s="419"/>
      <c r="PEG563" s="17"/>
      <c r="PEH563" s="17"/>
      <c r="PEI563" s="913"/>
      <c r="PEJ563" s="17"/>
      <c r="PEK563" s="17"/>
      <c r="PEL563" s="219"/>
      <c r="PEM563" s="310"/>
      <c r="PEN563" s="304"/>
      <c r="PEO563" s="408"/>
      <c r="PEP563" s="472"/>
      <c r="PEQ563" s="906"/>
      <c r="PER563" s="31"/>
      <c r="PES563" s="419"/>
      <c r="PET563" s="419"/>
      <c r="PEU563" s="471"/>
      <c r="PEV563" s="17"/>
      <c r="PEW563" s="419"/>
      <c r="PEX563" s="419"/>
      <c r="PEY563" s="17"/>
      <c r="PEZ563" s="17"/>
      <c r="PFA563" s="913"/>
      <c r="PFB563" s="17"/>
      <c r="PFC563" s="17"/>
      <c r="PFD563" s="219"/>
      <c r="PFE563" s="310"/>
      <c r="PFF563" s="304"/>
      <c r="PFG563" s="408"/>
      <c r="PFH563" s="472"/>
      <c r="PFI563" s="906"/>
      <c r="PFJ563" s="31"/>
      <c r="PFK563" s="419"/>
      <c r="PFL563" s="419"/>
      <c r="PFM563" s="471"/>
      <c r="PFN563" s="17"/>
      <c r="PFO563" s="419"/>
      <c r="PFP563" s="419"/>
      <c r="PFQ563" s="17"/>
      <c r="PFR563" s="17"/>
      <c r="PFS563" s="913"/>
      <c r="PFT563" s="17"/>
      <c r="PFU563" s="17"/>
      <c r="PFV563" s="219"/>
      <c r="PFW563" s="310"/>
      <c r="PFX563" s="304"/>
      <c r="PFY563" s="408"/>
      <c r="PFZ563" s="472"/>
      <c r="PGA563" s="906"/>
      <c r="PGB563" s="31"/>
      <c r="PGC563" s="419"/>
      <c r="PGD563" s="419"/>
      <c r="PGE563" s="471"/>
      <c r="PGF563" s="17"/>
      <c r="PGG563" s="419"/>
      <c r="PGH563" s="419"/>
      <c r="PGI563" s="17"/>
      <c r="PGJ563" s="17"/>
      <c r="PGK563" s="913"/>
      <c r="PGL563" s="17"/>
      <c r="PGM563" s="17"/>
      <c r="PGN563" s="219"/>
      <c r="PGO563" s="310"/>
      <c r="PGP563" s="304"/>
      <c r="PGQ563" s="408"/>
      <c r="PGR563" s="472"/>
      <c r="PGS563" s="906"/>
      <c r="PGT563" s="31"/>
      <c r="PGU563" s="419"/>
      <c r="PGV563" s="419"/>
      <c r="PGW563" s="471"/>
      <c r="PGX563" s="17"/>
      <c r="PGY563" s="419"/>
      <c r="PGZ563" s="419"/>
      <c r="PHA563" s="17"/>
      <c r="PHB563" s="17"/>
      <c r="PHC563" s="913"/>
      <c r="PHD563" s="17"/>
      <c r="PHE563" s="17"/>
      <c r="PHF563" s="219"/>
      <c r="PHG563" s="310"/>
      <c r="PHH563" s="304"/>
      <c r="PHI563" s="408"/>
      <c r="PHJ563" s="472"/>
      <c r="PHK563" s="906"/>
      <c r="PHL563" s="31"/>
      <c r="PHM563" s="419"/>
      <c r="PHN563" s="419"/>
      <c r="PHO563" s="471"/>
      <c r="PHP563" s="17"/>
      <c r="PHQ563" s="419"/>
      <c r="PHR563" s="419"/>
      <c r="PHS563" s="17"/>
      <c r="PHT563" s="17"/>
      <c r="PHU563" s="913"/>
      <c r="PHV563" s="17"/>
      <c r="PHW563" s="17"/>
      <c r="PHX563" s="219"/>
      <c r="PHY563" s="310"/>
      <c r="PHZ563" s="304"/>
      <c r="PIA563" s="408"/>
      <c r="PIB563" s="472"/>
      <c r="PIC563" s="906"/>
      <c r="PID563" s="31"/>
      <c r="PIE563" s="419"/>
      <c r="PIF563" s="419"/>
      <c r="PIG563" s="471"/>
      <c r="PIH563" s="17"/>
      <c r="PII563" s="419"/>
      <c r="PIJ563" s="419"/>
      <c r="PIK563" s="17"/>
      <c r="PIL563" s="17"/>
      <c r="PIM563" s="913"/>
      <c r="PIN563" s="17"/>
      <c r="PIO563" s="17"/>
      <c r="PIP563" s="219"/>
      <c r="PIQ563" s="310"/>
      <c r="PIR563" s="304"/>
      <c r="PIS563" s="408"/>
      <c r="PIT563" s="472"/>
      <c r="PIU563" s="906"/>
      <c r="PIV563" s="31"/>
      <c r="PIW563" s="419"/>
      <c r="PIX563" s="419"/>
      <c r="PIY563" s="471"/>
      <c r="PIZ563" s="17"/>
      <c r="PJA563" s="419"/>
      <c r="PJB563" s="419"/>
      <c r="PJC563" s="17"/>
      <c r="PJD563" s="17"/>
      <c r="PJE563" s="913"/>
      <c r="PJF563" s="17"/>
      <c r="PJG563" s="17"/>
      <c r="PJH563" s="219"/>
      <c r="PJI563" s="310"/>
      <c r="PJJ563" s="304"/>
      <c r="PJK563" s="408"/>
      <c r="PJL563" s="472"/>
      <c r="PJM563" s="906"/>
      <c r="PJN563" s="31"/>
      <c r="PJO563" s="419"/>
      <c r="PJP563" s="419"/>
      <c r="PJQ563" s="471"/>
      <c r="PJR563" s="17"/>
      <c r="PJS563" s="419"/>
      <c r="PJT563" s="419"/>
      <c r="PJU563" s="17"/>
      <c r="PJV563" s="17"/>
      <c r="PJW563" s="913"/>
      <c r="PJX563" s="17"/>
      <c r="PJY563" s="17"/>
      <c r="PJZ563" s="219"/>
      <c r="PKA563" s="310"/>
      <c r="PKB563" s="304"/>
      <c r="PKC563" s="408"/>
      <c r="PKD563" s="472"/>
      <c r="PKE563" s="906"/>
      <c r="PKF563" s="31"/>
      <c r="PKG563" s="419"/>
      <c r="PKH563" s="419"/>
      <c r="PKI563" s="471"/>
      <c r="PKJ563" s="17"/>
      <c r="PKK563" s="419"/>
      <c r="PKL563" s="419"/>
      <c r="PKM563" s="17"/>
      <c r="PKN563" s="17"/>
      <c r="PKO563" s="913"/>
      <c r="PKP563" s="17"/>
      <c r="PKQ563" s="17"/>
      <c r="PKR563" s="219"/>
      <c r="PKS563" s="310"/>
      <c r="PKT563" s="304"/>
      <c r="PKU563" s="408"/>
      <c r="PKV563" s="472"/>
      <c r="PKW563" s="906"/>
      <c r="PKX563" s="31"/>
      <c r="PKY563" s="419"/>
      <c r="PKZ563" s="419"/>
      <c r="PLA563" s="471"/>
      <c r="PLB563" s="17"/>
      <c r="PLC563" s="419"/>
      <c r="PLD563" s="419"/>
      <c r="PLE563" s="17"/>
      <c r="PLF563" s="17"/>
      <c r="PLG563" s="913"/>
      <c r="PLH563" s="17"/>
      <c r="PLI563" s="17"/>
      <c r="PLJ563" s="219"/>
      <c r="PLK563" s="310"/>
      <c r="PLL563" s="304"/>
      <c r="PLM563" s="408"/>
      <c r="PLN563" s="472"/>
      <c r="PLO563" s="906"/>
      <c r="PLP563" s="31"/>
      <c r="PLQ563" s="419"/>
      <c r="PLR563" s="419"/>
      <c r="PLS563" s="471"/>
      <c r="PLT563" s="17"/>
      <c r="PLU563" s="419"/>
      <c r="PLV563" s="419"/>
      <c r="PLW563" s="17"/>
      <c r="PLX563" s="17"/>
      <c r="PLY563" s="913"/>
      <c r="PLZ563" s="17"/>
      <c r="PMA563" s="17"/>
      <c r="PMB563" s="219"/>
      <c r="PMC563" s="310"/>
      <c r="PMD563" s="304"/>
      <c r="PME563" s="408"/>
      <c r="PMF563" s="472"/>
      <c r="PMG563" s="906"/>
      <c r="PMH563" s="31"/>
      <c r="PMI563" s="419"/>
      <c r="PMJ563" s="419"/>
      <c r="PMK563" s="471"/>
      <c r="PML563" s="17"/>
      <c r="PMM563" s="419"/>
      <c r="PMN563" s="419"/>
      <c r="PMO563" s="17"/>
      <c r="PMP563" s="17"/>
      <c r="PMQ563" s="913"/>
      <c r="PMR563" s="17"/>
      <c r="PMS563" s="17"/>
      <c r="PMT563" s="219"/>
      <c r="PMU563" s="310"/>
      <c r="PMV563" s="304"/>
      <c r="PMW563" s="408"/>
      <c r="PMX563" s="472"/>
      <c r="PMY563" s="906"/>
      <c r="PMZ563" s="31"/>
      <c r="PNA563" s="419"/>
      <c r="PNB563" s="419"/>
      <c r="PNC563" s="471"/>
      <c r="PND563" s="17"/>
      <c r="PNE563" s="419"/>
      <c r="PNF563" s="419"/>
      <c r="PNG563" s="17"/>
      <c r="PNH563" s="17"/>
      <c r="PNI563" s="913"/>
      <c r="PNJ563" s="17"/>
      <c r="PNK563" s="17"/>
      <c r="PNL563" s="219"/>
      <c r="PNM563" s="310"/>
      <c r="PNN563" s="304"/>
      <c r="PNO563" s="408"/>
      <c r="PNP563" s="472"/>
      <c r="PNQ563" s="906"/>
      <c r="PNR563" s="31"/>
      <c r="PNS563" s="419"/>
      <c r="PNT563" s="419"/>
      <c r="PNU563" s="471"/>
      <c r="PNV563" s="17"/>
      <c r="PNW563" s="419"/>
      <c r="PNX563" s="419"/>
      <c r="PNY563" s="17"/>
      <c r="PNZ563" s="17"/>
      <c r="POA563" s="913"/>
      <c r="POB563" s="17"/>
      <c r="POC563" s="17"/>
      <c r="POD563" s="219"/>
      <c r="POE563" s="310"/>
      <c r="POF563" s="304"/>
      <c r="POG563" s="408"/>
      <c r="POH563" s="472"/>
      <c r="POI563" s="906"/>
      <c r="POJ563" s="31"/>
      <c r="POK563" s="419"/>
      <c r="POL563" s="419"/>
      <c r="POM563" s="471"/>
      <c r="PON563" s="17"/>
      <c r="POO563" s="419"/>
      <c r="POP563" s="419"/>
      <c r="POQ563" s="17"/>
      <c r="POR563" s="17"/>
      <c r="POS563" s="913"/>
      <c r="POT563" s="17"/>
      <c r="POU563" s="17"/>
      <c r="POV563" s="219"/>
      <c r="POW563" s="310"/>
      <c r="POX563" s="304"/>
      <c r="POY563" s="408"/>
      <c r="POZ563" s="472"/>
      <c r="PPA563" s="906"/>
      <c r="PPB563" s="31"/>
      <c r="PPC563" s="419"/>
      <c r="PPD563" s="419"/>
      <c r="PPE563" s="471"/>
      <c r="PPF563" s="17"/>
      <c r="PPG563" s="419"/>
      <c r="PPH563" s="419"/>
      <c r="PPI563" s="17"/>
      <c r="PPJ563" s="17"/>
      <c r="PPK563" s="913"/>
      <c r="PPL563" s="17"/>
      <c r="PPM563" s="17"/>
      <c r="PPN563" s="219"/>
      <c r="PPO563" s="310"/>
      <c r="PPP563" s="304"/>
      <c r="PPQ563" s="408"/>
      <c r="PPR563" s="472"/>
      <c r="PPS563" s="906"/>
      <c r="PPT563" s="31"/>
      <c r="PPU563" s="419"/>
      <c r="PPV563" s="419"/>
      <c r="PPW563" s="471"/>
      <c r="PPX563" s="17"/>
      <c r="PPY563" s="419"/>
      <c r="PPZ563" s="419"/>
      <c r="PQA563" s="17"/>
      <c r="PQB563" s="17"/>
      <c r="PQC563" s="913"/>
      <c r="PQD563" s="17"/>
      <c r="PQE563" s="17"/>
      <c r="PQF563" s="219"/>
      <c r="PQG563" s="310"/>
      <c r="PQH563" s="304"/>
      <c r="PQI563" s="408"/>
      <c r="PQJ563" s="472"/>
      <c r="PQK563" s="906"/>
      <c r="PQL563" s="31"/>
      <c r="PQM563" s="419"/>
      <c r="PQN563" s="419"/>
      <c r="PQO563" s="471"/>
      <c r="PQP563" s="17"/>
      <c r="PQQ563" s="419"/>
      <c r="PQR563" s="419"/>
      <c r="PQS563" s="17"/>
      <c r="PQT563" s="17"/>
      <c r="PQU563" s="913"/>
      <c r="PQV563" s="17"/>
      <c r="PQW563" s="17"/>
      <c r="PQX563" s="219"/>
      <c r="PQY563" s="310"/>
      <c r="PQZ563" s="304"/>
      <c r="PRA563" s="408"/>
      <c r="PRB563" s="472"/>
      <c r="PRC563" s="906"/>
      <c r="PRD563" s="31"/>
      <c r="PRE563" s="419"/>
      <c r="PRF563" s="419"/>
      <c r="PRG563" s="471"/>
      <c r="PRH563" s="17"/>
      <c r="PRI563" s="419"/>
      <c r="PRJ563" s="419"/>
      <c r="PRK563" s="17"/>
      <c r="PRL563" s="17"/>
      <c r="PRM563" s="913"/>
      <c r="PRN563" s="17"/>
      <c r="PRO563" s="17"/>
      <c r="PRP563" s="219"/>
      <c r="PRQ563" s="310"/>
      <c r="PRR563" s="304"/>
      <c r="PRS563" s="408"/>
      <c r="PRT563" s="472"/>
      <c r="PRU563" s="906"/>
      <c r="PRV563" s="31"/>
      <c r="PRW563" s="419"/>
      <c r="PRX563" s="419"/>
      <c r="PRY563" s="471"/>
      <c r="PRZ563" s="17"/>
      <c r="PSA563" s="419"/>
      <c r="PSB563" s="419"/>
      <c r="PSC563" s="17"/>
      <c r="PSD563" s="17"/>
      <c r="PSE563" s="913"/>
      <c r="PSF563" s="17"/>
      <c r="PSG563" s="17"/>
      <c r="PSH563" s="219"/>
      <c r="PSI563" s="310"/>
      <c r="PSJ563" s="304"/>
      <c r="PSK563" s="408"/>
      <c r="PSL563" s="472"/>
      <c r="PSM563" s="906"/>
      <c r="PSN563" s="31"/>
      <c r="PSO563" s="419"/>
      <c r="PSP563" s="419"/>
      <c r="PSQ563" s="471"/>
      <c r="PSR563" s="17"/>
      <c r="PSS563" s="419"/>
      <c r="PST563" s="419"/>
      <c r="PSU563" s="17"/>
      <c r="PSV563" s="17"/>
      <c r="PSW563" s="913"/>
      <c r="PSX563" s="17"/>
      <c r="PSY563" s="17"/>
      <c r="PSZ563" s="219"/>
      <c r="PTA563" s="310"/>
      <c r="PTB563" s="304"/>
      <c r="PTC563" s="408"/>
      <c r="PTD563" s="472"/>
      <c r="PTE563" s="906"/>
      <c r="PTF563" s="31"/>
      <c r="PTG563" s="419"/>
      <c r="PTH563" s="419"/>
      <c r="PTI563" s="471"/>
      <c r="PTJ563" s="17"/>
      <c r="PTK563" s="419"/>
      <c r="PTL563" s="419"/>
      <c r="PTM563" s="17"/>
      <c r="PTN563" s="17"/>
      <c r="PTO563" s="913"/>
      <c r="PTP563" s="17"/>
      <c r="PTQ563" s="17"/>
      <c r="PTR563" s="219"/>
      <c r="PTS563" s="310"/>
      <c r="PTT563" s="304"/>
      <c r="PTU563" s="408"/>
      <c r="PTV563" s="472"/>
      <c r="PTW563" s="906"/>
      <c r="PTX563" s="31"/>
      <c r="PTY563" s="419"/>
      <c r="PTZ563" s="419"/>
      <c r="PUA563" s="471"/>
      <c r="PUB563" s="17"/>
      <c r="PUC563" s="419"/>
      <c r="PUD563" s="419"/>
      <c r="PUE563" s="17"/>
      <c r="PUF563" s="17"/>
      <c r="PUG563" s="913"/>
      <c r="PUH563" s="17"/>
      <c r="PUI563" s="17"/>
      <c r="PUJ563" s="219"/>
      <c r="PUK563" s="310"/>
      <c r="PUL563" s="304"/>
      <c r="PUM563" s="408"/>
      <c r="PUN563" s="472"/>
      <c r="PUO563" s="906"/>
      <c r="PUP563" s="31"/>
      <c r="PUQ563" s="419"/>
      <c r="PUR563" s="419"/>
      <c r="PUS563" s="471"/>
      <c r="PUT563" s="17"/>
      <c r="PUU563" s="419"/>
      <c r="PUV563" s="419"/>
      <c r="PUW563" s="17"/>
      <c r="PUX563" s="17"/>
      <c r="PUY563" s="913"/>
      <c r="PUZ563" s="17"/>
      <c r="PVA563" s="17"/>
      <c r="PVB563" s="219"/>
      <c r="PVC563" s="310"/>
      <c r="PVD563" s="304"/>
      <c r="PVE563" s="408"/>
      <c r="PVF563" s="472"/>
      <c r="PVG563" s="906"/>
      <c r="PVH563" s="31"/>
      <c r="PVI563" s="419"/>
      <c r="PVJ563" s="419"/>
      <c r="PVK563" s="471"/>
      <c r="PVL563" s="17"/>
      <c r="PVM563" s="419"/>
      <c r="PVN563" s="419"/>
      <c r="PVO563" s="17"/>
      <c r="PVP563" s="17"/>
      <c r="PVQ563" s="913"/>
      <c r="PVR563" s="17"/>
      <c r="PVS563" s="17"/>
      <c r="PVT563" s="219"/>
      <c r="PVU563" s="310"/>
      <c r="PVV563" s="304"/>
      <c r="PVW563" s="408"/>
      <c r="PVX563" s="472"/>
      <c r="PVY563" s="906"/>
      <c r="PVZ563" s="31"/>
      <c r="PWA563" s="419"/>
      <c r="PWB563" s="419"/>
      <c r="PWC563" s="471"/>
      <c r="PWD563" s="17"/>
      <c r="PWE563" s="419"/>
      <c r="PWF563" s="419"/>
      <c r="PWG563" s="17"/>
      <c r="PWH563" s="17"/>
      <c r="PWI563" s="913"/>
      <c r="PWJ563" s="17"/>
      <c r="PWK563" s="17"/>
      <c r="PWL563" s="219"/>
      <c r="PWM563" s="310"/>
      <c r="PWN563" s="304"/>
      <c r="PWO563" s="408"/>
      <c r="PWP563" s="472"/>
      <c r="PWQ563" s="906"/>
      <c r="PWR563" s="31"/>
      <c r="PWS563" s="419"/>
      <c r="PWT563" s="419"/>
      <c r="PWU563" s="471"/>
      <c r="PWV563" s="17"/>
      <c r="PWW563" s="419"/>
      <c r="PWX563" s="419"/>
      <c r="PWY563" s="17"/>
      <c r="PWZ563" s="17"/>
      <c r="PXA563" s="913"/>
      <c r="PXB563" s="17"/>
      <c r="PXC563" s="17"/>
      <c r="PXD563" s="219"/>
      <c r="PXE563" s="310"/>
      <c r="PXF563" s="304"/>
      <c r="PXG563" s="408"/>
      <c r="PXH563" s="472"/>
      <c r="PXI563" s="906"/>
      <c r="PXJ563" s="31"/>
      <c r="PXK563" s="419"/>
      <c r="PXL563" s="419"/>
      <c r="PXM563" s="471"/>
      <c r="PXN563" s="17"/>
      <c r="PXO563" s="419"/>
      <c r="PXP563" s="419"/>
      <c r="PXQ563" s="17"/>
      <c r="PXR563" s="17"/>
      <c r="PXS563" s="913"/>
      <c r="PXT563" s="17"/>
      <c r="PXU563" s="17"/>
      <c r="PXV563" s="219"/>
      <c r="PXW563" s="310"/>
      <c r="PXX563" s="304"/>
      <c r="PXY563" s="408"/>
      <c r="PXZ563" s="472"/>
      <c r="PYA563" s="906"/>
      <c r="PYB563" s="31"/>
      <c r="PYC563" s="419"/>
      <c r="PYD563" s="419"/>
      <c r="PYE563" s="471"/>
      <c r="PYF563" s="17"/>
      <c r="PYG563" s="419"/>
      <c r="PYH563" s="419"/>
      <c r="PYI563" s="17"/>
      <c r="PYJ563" s="17"/>
      <c r="PYK563" s="913"/>
      <c r="PYL563" s="17"/>
      <c r="PYM563" s="17"/>
      <c r="PYN563" s="219"/>
      <c r="PYO563" s="310"/>
      <c r="PYP563" s="304"/>
      <c r="PYQ563" s="408"/>
      <c r="PYR563" s="472"/>
      <c r="PYS563" s="906"/>
      <c r="PYT563" s="31"/>
      <c r="PYU563" s="419"/>
      <c r="PYV563" s="419"/>
      <c r="PYW563" s="471"/>
      <c r="PYX563" s="17"/>
      <c r="PYY563" s="419"/>
      <c r="PYZ563" s="419"/>
      <c r="PZA563" s="17"/>
      <c r="PZB563" s="17"/>
      <c r="PZC563" s="913"/>
      <c r="PZD563" s="17"/>
      <c r="PZE563" s="17"/>
      <c r="PZF563" s="219"/>
      <c r="PZG563" s="310"/>
      <c r="PZH563" s="304"/>
      <c r="PZI563" s="408"/>
      <c r="PZJ563" s="472"/>
      <c r="PZK563" s="906"/>
      <c r="PZL563" s="31"/>
      <c r="PZM563" s="419"/>
      <c r="PZN563" s="419"/>
      <c r="PZO563" s="471"/>
      <c r="PZP563" s="17"/>
      <c r="PZQ563" s="419"/>
      <c r="PZR563" s="419"/>
      <c r="PZS563" s="17"/>
      <c r="PZT563" s="17"/>
      <c r="PZU563" s="913"/>
      <c r="PZV563" s="17"/>
      <c r="PZW563" s="17"/>
      <c r="PZX563" s="219"/>
      <c r="PZY563" s="310"/>
      <c r="PZZ563" s="304"/>
      <c r="QAA563" s="408"/>
      <c r="QAB563" s="472"/>
      <c r="QAC563" s="906"/>
      <c r="QAD563" s="31"/>
      <c r="QAE563" s="419"/>
      <c r="QAF563" s="419"/>
      <c r="QAG563" s="471"/>
      <c r="QAH563" s="17"/>
      <c r="QAI563" s="419"/>
      <c r="QAJ563" s="419"/>
      <c r="QAK563" s="17"/>
      <c r="QAL563" s="17"/>
      <c r="QAM563" s="913"/>
      <c r="QAN563" s="17"/>
      <c r="QAO563" s="17"/>
      <c r="QAP563" s="219"/>
      <c r="QAQ563" s="310"/>
      <c r="QAR563" s="304"/>
      <c r="QAS563" s="408"/>
      <c r="QAT563" s="472"/>
      <c r="QAU563" s="906"/>
      <c r="QAV563" s="31"/>
      <c r="QAW563" s="419"/>
      <c r="QAX563" s="419"/>
      <c r="QAY563" s="471"/>
      <c r="QAZ563" s="17"/>
      <c r="QBA563" s="419"/>
      <c r="QBB563" s="419"/>
      <c r="QBC563" s="17"/>
      <c r="QBD563" s="17"/>
      <c r="QBE563" s="913"/>
      <c r="QBF563" s="17"/>
      <c r="QBG563" s="17"/>
      <c r="QBH563" s="219"/>
      <c r="QBI563" s="310"/>
      <c r="QBJ563" s="304"/>
      <c r="QBK563" s="408"/>
      <c r="QBL563" s="472"/>
      <c r="QBM563" s="906"/>
      <c r="QBN563" s="31"/>
      <c r="QBO563" s="419"/>
      <c r="QBP563" s="419"/>
      <c r="QBQ563" s="471"/>
      <c r="QBR563" s="17"/>
      <c r="QBS563" s="419"/>
      <c r="QBT563" s="419"/>
      <c r="QBU563" s="17"/>
      <c r="QBV563" s="17"/>
      <c r="QBW563" s="913"/>
      <c r="QBX563" s="17"/>
      <c r="QBY563" s="17"/>
      <c r="QBZ563" s="219"/>
      <c r="QCA563" s="310"/>
      <c r="QCB563" s="304"/>
      <c r="QCC563" s="408"/>
      <c r="QCD563" s="472"/>
      <c r="QCE563" s="906"/>
      <c r="QCF563" s="31"/>
      <c r="QCG563" s="419"/>
      <c r="QCH563" s="419"/>
      <c r="QCI563" s="471"/>
      <c r="QCJ563" s="17"/>
      <c r="QCK563" s="419"/>
      <c r="QCL563" s="419"/>
      <c r="QCM563" s="17"/>
      <c r="QCN563" s="17"/>
      <c r="QCO563" s="913"/>
      <c r="QCP563" s="17"/>
      <c r="QCQ563" s="17"/>
      <c r="QCR563" s="219"/>
      <c r="QCS563" s="310"/>
      <c r="QCT563" s="304"/>
      <c r="QCU563" s="408"/>
      <c r="QCV563" s="472"/>
      <c r="QCW563" s="906"/>
      <c r="QCX563" s="31"/>
      <c r="QCY563" s="419"/>
      <c r="QCZ563" s="419"/>
      <c r="QDA563" s="471"/>
      <c r="QDB563" s="17"/>
      <c r="QDC563" s="419"/>
      <c r="QDD563" s="419"/>
      <c r="QDE563" s="17"/>
      <c r="QDF563" s="17"/>
      <c r="QDG563" s="913"/>
      <c r="QDH563" s="17"/>
      <c r="QDI563" s="17"/>
      <c r="QDJ563" s="219"/>
      <c r="QDK563" s="310"/>
      <c r="QDL563" s="304"/>
      <c r="QDM563" s="408"/>
      <c r="QDN563" s="472"/>
      <c r="QDO563" s="906"/>
      <c r="QDP563" s="31"/>
      <c r="QDQ563" s="419"/>
      <c r="QDR563" s="419"/>
      <c r="QDS563" s="471"/>
      <c r="QDT563" s="17"/>
      <c r="QDU563" s="419"/>
      <c r="QDV563" s="419"/>
      <c r="QDW563" s="17"/>
      <c r="QDX563" s="17"/>
      <c r="QDY563" s="913"/>
      <c r="QDZ563" s="17"/>
      <c r="QEA563" s="17"/>
      <c r="QEB563" s="219"/>
      <c r="QEC563" s="310"/>
      <c r="QED563" s="304"/>
      <c r="QEE563" s="408"/>
      <c r="QEF563" s="472"/>
      <c r="QEG563" s="906"/>
      <c r="QEH563" s="31"/>
      <c r="QEI563" s="419"/>
      <c r="QEJ563" s="419"/>
      <c r="QEK563" s="471"/>
      <c r="QEL563" s="17"/>
      <c r="QEM563" s="419"/>
      <c r="QEN563" s="419"/>
      <c r="QEO563" s="17"/>
      <c r="QEP563" s="17"/>
      <c r="QEQ563" s="913"/>
      <c r="QER563" s="17"/>
      <c r="QES563" s="17"/>
      <c r="QET563" s="219"/>
      <c r="QEU563" s="310"/>
      <c r="QEV563" s="304"/>
      <c r="QEW563" s="408"/>
      <c r="QEX563" s="472"/>
      <c r="QEY563" s="906"/>
      <c r="QEZ563" s="31"/>
      <c r="QFA563" s="419"/>
      <c r="QFB563" s="419"/>
      <c r="QFC563" s="471"/>
      <c r="QFD563" s="17"/>
      <c r="QFE563" s="419"/>
      <c r="QFF563" s="419"/>
      <c r="QFG563" s="17"/>
      <c r="QFH563" s="17"/>
      <c r="QFI563" s="913"/>
      <c r="QFJ563" s="17"/>
      <c r="QFK563" s="17"/>
      <c r="QFL563" s="219"/>
      <c r="QFM563" s="310"/>
      <c r="QFN563" s="304"/>
      <c r="QFO563" s="408"/>
      <c r="QFP563" s="472"/>
      <c r="QFQ563" s="906"/>
      <c r="QFR563" s="31"/>
      <c r="QFS563" s="419"/>
      <c r="QFT563" s="419"/>
      <c r="QFU563" s="471"/>
      <c r="QFV563" s="17"/>
      <c r="QFW563" s="419"/>
      <c r="QFX563" s="419"/>
      <c r="QFY563" s="17"/>
      <c r="QFZ563" s="17"/>
      <c r="QGA563" s="913"/>
      <c r="QGB563" s="17"/>
      <c r="QGC563" s="17"/>
      <c r="QGD563" s="219"/>
      <c r="QGE563" s="310"/>
      <c r="QGF563" s="304"/>
      <c r="QGG563" s="408"/>
      <c r="QGH563" s="472"/>
      <c r="QGI563" s="906"/>
      <c r="QGJ563" s="31"/>
      <c r="QGK563" s="419"/>
      <c r="QGL563" s="419"/>
      <c r="QGM563" s="471"/>
      <c r="QGN563" s="17"/>
      <c r="QGO563" s="419"/>
      <c r="QGP563" s="419"/>
      <c r="QGQ563" s="17"/>
      <c r="QGR563" s="17"/>
      <c r="QGS563" s="913"/>
      <c r="QGT563" s="17"/>
      <c r="QGU563" s="17"/>
      <c r="QGV563" s="219"/>
      <c r="QGW563" s="310"/>
      <c r="QGX563" s="304"/>
      <c r="QGY563" s="408"/>
      <c r="QGZ563" s="472"/>
      <c r="QHA563" s="906"/>
      <c r="QHB563" s="31"/>
      <c r="QHC563" s="419"/>
      <c r="QHD563" s="419"/>
      <c r="QHE563" s="471"/>
      <c r="QHF563" s="17"/>
      <c r="QHG563" s="419"/>
      <c r="QHH563" s="419"/>
      <c r="QHI563" s="17"/>
      <c r="QHJ563" s="17"/>
      <c r="QHK563" s="913"/>
      <c r="QHL563" s="17"/>
      <c r="QHM563" s="17"/>
      <c r="QHN563" s="219"/>
      <c r="QHO563" s="310"/>
      <c r="QHP563" s="304"/>
      <c r="QHQ563" s="408"/>
      <c r="QHR563" s="472"/>
      <c r="QHS563" s="906"/>
      <c r="QHT563" s="31"/>
      <c r="QHU563" s="419"/>
      <c r="QHV563" s="419"/>
      <c r="QHW563" s="471"/>
      <c r="QHX563" s="17"/>
      <c r="QHY563" s="419"/>
      <c r="QHZ563" s="419"/>
      <c r="QIA563" s="17"/>
      <c r="QIB563" s="17"/>
      <c r="QIC563" s="913"/>
      <c r="QID563" s="17"/>
      <c r="QIE563" s="17"/>
      <c r="QIF563" s="219"/>
      <c r="QIG563" s="310"/>
      <c r="QIH563" s="304"/>
      <c r="QII563" s="408"/>
      <c r="QIJ563" s="472"/>
      <c r="QIK563" s="906"/>
      <c r="QIL563" s="31"/>
      <c r="QIM563" s="419"/>
      <c r="QIN563" s="419"/>
      <c r="QIO563" s="471"/>
      <c r="QIP563" s="17"/>
      <c r="QIQ563" s="419"/>
      <c r="QIR563" s="419"/>
      <c r="QIS563" s="17"/>
      <c r="QIT563" s="17"/>
      <c r="QIU563" s="913"/>
      <c r="QIV563" s="17"/>
      <c r="QIW563" s="17"/>
      <c r="QIX563" s="219"/>
      <c r="QIY563" s="310"/>
      <c r="QIZ563" s="304"/>
      <c r="QJA563" s="408"/>
      <c r="QJB563" s="472"/>
      <c r="QJC563" s="906"/>
      <c r="QJD563" s="31"/>
      <c r="QJE563" s="419"/>
      <c r="QJF563" s="419"/>
      <c r="QJG563" s="471"/>
      <c r="QJH563" s="17"/>
      <c r="QJI563" s="419"/>
      <c r="QJJ563" s="419"/>
      <c r="QJK563" s="17"/>
      <c r="QJL563" s="17"/>
      <c r="QJM563" s="913"/>
      <c r="QJN563" s="17"/>
      <c r="QJO563" s="17"/>
      <c r="QJP563" s="219"/>
      <c r="QJQ563" s="310"/>
      <c r="QJR563" s="304"/>
      <c r="QJS563" s="408"/>
      <c r="QJT563" s="472"/>
      <c r="QJU563" s="906"/>
      <c r="QJV563" s="31"/>
      <c r="QJW563" s="419"/>
      <c r="QJX563" s="419"/>
      <c r="QJY563" s="471"/>
      <c r="QJZ563" s="17"/>
      <c r="QKA563" s="419"/>
      <c r="QKB563" s="419"/>
      <c r="QKC563" s="17"/>
      <c r="QKD563" s="17"/>
      <c r="QKE563" s="913"/>
      <c r="QKF563" s="17"/>
      <c r="QKG563" s="17"/>
      <c r="QKH563" s="219"/>
      <c r="QKI563" s="310"/>
      <c r="QKJ563" s="304"/>
      <c r="QKK563" s="408"/>
      <c r="QKL563" s="472"/>
      <c r="QKM563" s="906"/>
      <c r="QKN563" s="31"/>
      <c r="QKO563" s="419"/>
      <c r="QKP563" s="419"/>
      <c r="QKQ563" s="471"/>
      <c r="QKR563" s="17"/>
      <c r="QKS563" s="419"/>
      <c r="QKT563" s="419"/>
      <c r="QKU563" s="17"/>
      <c r="QKV563" s="17"/>
      <c r="QKW563" s="913"/>
      <c r="QKX563" s="17"/>
      <c r="QKY563" s="17"/>
      <c r="QKZ563" s="219"/>
      <c r="QLA563" s="310"/>
      <c r="QLB563" s="304"/>
      <c r="QLC563" s="408"/>
      <c r="QLD563" s="472"/>
      <c r="QLE563" s="906"/>
      <c r="QLF563" s="31"/>
      <c r="QLG563" s="419"/>
      <c r="QLH563" s="419"/>
      <c r="QLI563" s="471"/>
      <c r="QLJ563" s="17"/>
      <c r="QLK563" s="419"/>
      <c r="QLL563" s="419"/>
      <c r="QLM563" s="17"/>
      <c r="QLN563" s="17"/>
      <c r="QLO563" s="913"/>
      <c r="QLP563" s="17"/>
      <c r="QLQ563" s="17"/>
      <c r="QLR563" s="219"/>
      <c r="QLS563" s="310"/>
      <c r="QLT563" s="304"/>
      <c r="QLU563" s="408"/>
      <c r="QLV563" s="472"/>
      <c r="QLW563" s="906"/>
      <c r="QLX563" s="31"/>
      <c r="QLY563" s="419"/>
      <c r="QLZ563" s="419"/>
      <c r="QMA563" s="471"/>
      <c r="QMB563" s="17"/>
      <c r="QMC563" s="419"/>
      <c r="QMD563" s="419"/>
      <c r="QME563" s="17"/>
      <c r="QMF563" s="17"/>
      <c r="QMG563" s="913"/>
      <c r="QMH563" s="17"/>
      <c r="QMI563" s="17"/>
      <c r="QMJ563" s="219"/>
      <c r="QMK563" s="310"/>
      <c r="QML563" s="304"/>
      <c r="QMM563" s="408"/>
      <c r="QMN563" s="472"/>
      <c r="QMO563" s="906"/>
      <c r="QMP563" s="31"/>
      <c r="QMQ563" s="419"/>
      <c r="QMR563" s="419"/>
      <c r="QMS563" s="471"/>
      <c r="QMT563" s="17"/>
      <c r="QMU563" s="419"/>
      <c r="QMV563" s="419"/>
      <c r="QMW563" s="17"/>
      <c r="QMX563" s="17"/>
      <c r="QMY563" s="913"/>
      <c r="QMZ563" s="17"/>
      <c r="QNA563" s="17"/>
      <c r="QNB563" s="219"/>
      <c r="QNC563" s="310"/>
      <c r="QND563" s="304"/>
      <c r="QNE563" s="408"/>
      <c r="QNF563" s="472"/>
      <c r="QNG563" s="906"/>
      <c r="QNH563" s="31"/>
      <c r="QNI563" s="419"/>
      <c r="QNJ563" s="419"/>
      <c r="QNK563" s="471"/>
      <c r="QNL563" s="17"/>
      <c r="QNM563" s="419"/>
      <c r="QNN563" s="419"/>
      <c r="QNO563" s="17"/>
      <c r="QNP563" s="17"/>
      <c r="QNQ563" s="913"/>
      <c r="QNR563" s="17"/>
      <c r="QNS563" s="17"/>
      <c r="QNT563" s="219"/>
      <c r="QNU563" s="310"/>
      <c r="QNV563" s="304"/>
      <c r="QNW563" s="408"/>
      <c r="QNX563" s="472"/>
      <c r="QNY563" s="906"/>
      <c r="QNZ563" s="31"/>
      <c r="QOA563" s="419"/>
      <c r="QOB563" s="419"/>
      <c r="QOC563" s="471"/>
      <c r="QOD563" s="17"/>
      <c r="QOE563" s="419"/>
      <c r="QOF563" s="419"/>
      <c r="QOG563" s="17"/>
      <c r="QOH563" s="17"/>
      <c r="QOI563" s="913"/>
      <c r="QOJ563" s="17"/>
      <c r="QOK563" s="17"/>
      <c r="QOL563" s="219"/>
      <c r="QOM563" s="310"/>
      <c r="QON563" s="304"/>
      <c r="QOO563" s="408"/>
      <c r="QOP563" s="472"/>
      <c r="QOQ563" s="906"/>
      <c r="QOR563" s="31"/>
      <c r="QOS563" s="419"/>
      <c r="QOT563" s="419"/>
      <c r="QOU563" s="471"/>
      <c r="QOV563" s="17"/>
      <c r="QOW563" s="419"/>
      <c r="QOX563" s="419"/>
      <c r="QOY563" s="17"/>
      <c r="QOZ563" s="17"/>
      <c r="QPA563" s="913"/>
      <c r="QPB563" s="17"/>
      <c r="QPC563" s="17"/>
      <c r="QPD563" s="219"/>
      <c r="QPE563" s="310"/>
      <c r="QPF563" s="304"/>
      <c r="QPG563" s="408"/>
      <c r="QPH563" s="472"/>
      <c r="QPI563" s="906"/>
      <c r="QPJ563" s="31"/>
      <c r="QPK563" s="419"/>
      <c r="QPL563" s="419"/>
      <c r="QPM563" s="471"/>
      <c r="QPN563" s="17"/>
      <c r="QPO563" s="419"/>
      <c r="QPP563" s="419"/>
      <c r="QPQ563" s="17"/>
      <c r="QPR563" s="17"/>
      <c r="QPS563" s="913"/>
      <c r="QPT563" s="17"/>
      <c r="QPU563" s="17"/>
      <c r="QPV563" s="219"/>
      <c r="QPW563" s="310"/>
      <c r="QPX563" s="304"/>
      <c r="QPY563" s="408"/>
      <c r="QPZ563" s="472"/>
      <c r="QQA563" s="906"/>
      <c r="QQB563" s="31"/>
      <c r="QQC563" s="419"/>
      <c r="QQD563" s="419"/>
      <c r="QQE563" s="471"/>
      <c r="QQF563" s="17"/>
      <c r="QQG563" s="419"/>
      <c r="QQH563" s="419"/>
      <c r="QQI563" s="17"/>
      <c r="QQJ563" s="17"/>
      <c r="QQK563" s="913"/>
      <c r="QQL563" s="17"/>
      <c r="QQM563" s="17"/>
      <c r="QQN563" s="219"/>
      <c r="QQO563" s="310"/>
      <c r="QQP563" s="304"/>
      <c r="QQQ563" s="408"/>
      <c r="QQR563" s="472"/>
      <c r="QQS563" s="906"/>
      <c r="QQT563" s="31"/>
      <c r="QQU563" s="419"/>
      <c r="QQV563" s="419"/>
      <c r="QQW563" s="471"/>
      <c r="QQX563" s="17"/>
      <c r="QQY563" s="419"/>
      <c r="QQZ563" s="419"/>
      <c r="QRA563" s="17"/>
      <c r="QRB563" s="17"/>
      <c r="QRC563" s="913"/>
      <c r="QRD563" s="17"/>
      <c r="QRE563" s="17"/>
      <c r="QRF563" s="219"/>
      <c r="QRG563" s="310"/>
      <c r="QRH563" s="304"/>
      <c r="QRI563" s="408"/>
      <c r="QRJ563" s="472"/>
      <c r="QRK563" s="906"/>
      <c r="QRL563" s="31"/>
      <c r="QRM563" s="419"/>
      <c r="QRN563" s="419"/>
      <c r="QRO563" s="471"/>
      <c r="QRP563" s="17"/>
      <c r="QRQ563" s="419"/>
      <c r="QRR563" s="419"/>
      <c r="QRS563" s="17"/>
      <c r="QRT563" s="17"/>
      <c r="QRU563" s="913"/>
      <c r="QRV563" s="17"/>
      <c r="QRW563" s="17"/>
      <c r="QRX563" s="219"/>
      <c r="QRY563" s="310"/>
      <c r="QRZ563" s="304"/>
      <c r="QSA563" s="408"/>
      <c r="QSB563" s="472"/>
      <c r="QSC563" s="906"/>
      <c r="QSD563" s="31"/>
      <c r="QSE563" s="419"/>
      <c r="QSF563" s="419"/>
      <c r="QSG563" s="471"/>
      <c r="QSH563" s="17"/>
      <c r="QSI563" s="419"/>
      <c r="QSJ563" s="419"/>
      <c r="QSK563" s="17"/>
      <c r="QSL563" s="17"/>
      <c r="QSM563" s="913"/>
      <c r="QSN563" s="17"/>
      <c r="QSO563" s="17"/>
      <c r="QSP563" s="219"/>
      <c r="QSQ563" s="310"/>
      <c r="QSR563" s="304"/>
      <c r="QSS563" s="408"/>
      <c r="QST563" s="472"/>
      <c r="QSU563" s="906"/>
      <c r="QSV563" s="31"/>
      <c r="QSW563" s="419"/>
      <c r="QSX563" s="419"/>
      <c r="QSY563" s="471"/>
      <c r="QSZ563" s="17"/>
      <c r="QTA563" s="419"/>
      <c r="QTB563" s="419"/>
      <c r="QTC563" s="17"/>
      <c r="QTD563" s="17"/>
      <c r="QTE563" s="913"/>
      <c r="QTF563" s="17"/>
      <c r="QTG563" s="17"/>
      <c r="QTH563" s="219"/>
      <c r="QTI563" s="310"/>
      <c r="QTJ563" s="304"/>
      <c r="QTK563" s="408"/>
      <c r="QTL563" s="472"/>
      <c r="QTM563" s="906"/>
      <c r="QTN563" s="31"/>
      <c r="QTO563" s="419"/>
      <c r="QTP563" s="419"/>
      <c r="QTQ563" s="471"/>
      <c r="QTR563" s="17"/>
      <c r="QTS563" s="419"/>
      <c r="QTT563" s="419"/>
      <c r="QTU563" s="17"/>
      <c r="QTV563" s="17"/>
      <c r="QTW563" s="913"/>
      <c r="QTX563" s="17"/>
      <c r="QTY563" s="17"/>
      <c r="QTZ563" s="219"/>
      <c r="QUA563" s="310"/>
      <c r="QUB563" s="304"/>
      <c r="QUC563" s="408"/>
      <c r="QUD563" s="472"/>
      <c r="QUE563" s="906"/>
      <c r="QUF563" s="31"/>
      <c r="QUG563" s="419"/>
      <c r="QUH563" s="419"/>
      <c r="QUI563" s="471"/>
      <c r="QUJ563" s="17"/>
      <c r="QUK563" s="419"/>
      <c r="QUL563" s="419"/>
      <c r="QUM563" s="17"/>
      <c r="QUN563" s="17"/>
      <c r="QUO563" s="913"/>
      <c r="QUP563" s="17"/>
      <c r="QUQ563" s="17"/>
      <c r="QUR563" s="219"/>
      <c r="QUS563" s="310"/>
      <c r="QUT563" s="304"/>
      <c r="QUU563" s="408"/>
      <c r="QUV563" s="472"/>
      <c r="QUW563" s="906"/>
      <c r="QUX563" s="31"/>
      <c r="QUY563" s="419"/>
      <c r="QUZ563" s="419"/>
      <c r="QVA563" s="471"/>
      <c r="QVB563" s="17"/>
      <c r="QVC563" s="419"/>
      <c r="QVD563" s="419"/>
      <c r="QVE563" s="17"/>
      <c r="QVF563" s="17"/>
      <c r="QVG563" s="913"/>
      <c r="QVH563" s="17"/>
      <c r="QVI563" s="17"/>
      <c r="QVJ563" s="219"/>
      <c r="QVK563" s="310"/>
      <c r="QVL563" s="304"/>
      <c r="QVM563" s="408"/>
      <c r="QVN563" s="472"/>
      <c r="QVO563" s="906"/>
      <c r="QVP563" s="31"/>
      <c r="QVQ563" s="419"/>
      <c r="QVR563" s="419"/>
      <c r="QVS563" s="471"/>
      <c r="QVT563" s="17"/>
      <c r="QVU563" s="419"/>
      <c r="QVV563" s="419"/>
      <c r="QVW563" s="17"/>
      <c r="QVX563" s="17"/>
      <c r="QVY563" s="913"/>
      <c r="QVZ563" s="17"/>
      <c r="QWA563" s="17"/>
      <c r="QWB563" s="219"/>
      <c r="QWC563" s="310"/>
      <c r="QWD563" s="304"/>
      <c r="QWE563" s="408"/>
      <c r="QWF563" s="472"/>
      <c r="QWG563" s="906"/>
      <c r="QWH563" s="31"/>
      <c r="QWI563" s="419"/>
      <c r="QWJ563" s="419"/>
      <c r="QWK563" s="471"/>
      <c r="QWL563" s="17"/>
      <c r="QWM563" s="419"/>
      <c r="QWN563" s="419"/>
      <c r="QWO563" s="17"/>
      <c r="QWP563" s="17"/>
      <c r="QWQ563" s="913"/>
      <c r="QWR563" s="17"/>
      <c r="QWS563" s="17"/>
      <c r="QWT563" s="219"/>
      <c r="QWU563" s="310"/>
      <c r="QWV563" s="304"/>
      <c r="QWW563" s="408"/>
      <c r="QWX563" s="472"/>
      <c r="QWY563" s="906"/>
      <c r="QWZ563" s="31"/>
      <c r="QXA563" s="419"/>
      <c r="QXB563" s="419"/>
      <c r="QXC563" s="471"/>
      <c r="QXD563" s="17"/>
      <c r="QXE563" s="419"/>
      <c r="QXF563" s="419"/>
      <c r="QXG563" s="17"/>
      <c r="QXH563" s="17"/>
      <c r="QXI563" s="913"/>
      <c r="QXJ563" s="17"/>
      <c r="QXK563" s="17"/>
      <c r="QXL563" s="219"/>
      <c r="QXM563" s="310"/>
      <c r="QXN563" s="304"/>
      <c r="QXO563" s="408"/>
      <c r="QXP563" s="472"/>
      <c r="QXQ563" s="906"/>
      <c r="QXR563" s="31"/>
      <c r="QXS563" s="419"/>
      <c r="QXT563" s="419"/>
      <c r="QXU563" s="471"/>
      <c r="QXV563" s="17"/>
      <c r="QXW563" s="419"/>
      <c r="QXX563" s="419"/>
      <c r="QXY563" s="17"/>
      <c r="QXZ563" s="17"/>
      <c r="QYA563" s="913"/>
      <c r="QYB563" s="17"/>
      <c r="QYC563" s="17"/>
      <c r="QYD563" s="219"/>
      <c r="QYE563" s="310"/>
      <c r="QYF563" s="304"/>
      <c r="QYG563" s="408"/>
      <c r="QYH563" s="472"/>
      <c r="QYI563" s="906"/>
      <c r="QYJ563" s="31"/>
      <c r="QYK563" s="419"/>
      <c r="QYL563" s="419"/>
      <c r="QYM563" s="471"/>
      <c r="QYN563" s="17"/>
      <c r="QYO563" s="419"/>
      <c r="QYP563" s="419"/>
      <c r="QYQ563" s="17"/>
      <c r="QYR563" s="17"/>
      <c r="QYS563" s="913"/>
      <c r="QYT563" s="17"/>
      <c r="QYU563" s="17"/>
      <c r="QYV563" s="219"/>
      <c r="QYW563" s="310"/>
      <c r="QYX563" s="304"/>
      <c r="QYY563" s="408"/>
      <c r="QYZ563" s="472"/>
      <c r="QZA563" s="906"/>
      <c r="QZB563" s="31"/>
      <c r="QZC563" s="419"/>
      <c r="QZD563" s="419"/>
      <c r="QZE563" s="471"/>
      <c r="QZF563" s="17"/>
      <c r="QZG563" s="419"/>
      <c r="QZH563" s="419"/>
      <c r="QZI563" s="17"/>
      <c r="QZJ563" s="17"/>
      <c r="QZK563" s="913"/>
      <c r="QZL563" s="17"/>
      <c r="QZM563" s="17"/>
      <c r="QZN563" s="219"/>
      <c r="QZO563" s="310"/>
      <c r="QZP563" s="304"/>
      <c r="QZQ563" s="408"/>
      <c r="QZR563" s="472"/>
      <c r="QZS563" s="906"/>
      <c r="QZT563" s="31"/>
      <c r="QZU563" s="419"/>
      <c r="QZV563" s="419"/>
      <c r="QZW563" s="471"/>
      <c r="QZX563" s="17"/>
      <c r="QZY563" s="419"/>
      <c r="QZZ563" s="419"/>
      <c r="RAA563" s="17"/>
      <c r="RAB563" s="17"/>
      <c r="RAC563" s="913"/>
      <c r="RAD563" s="17"/>
      <c r="RAE563" s="17"/>
      <c r="RAF563" s="219"/>
      <c r="RAG563" s="310"/>
      <c r="RAH563" s="304"/>
      <c r="RAI563" s="408"/>
      <c r="RAJ563" s="472"/>
      <c r="RAK563" s="906"/>
      <c r="RAL563" s="31"/>
      <c r="RAM563" s="419"/>
      <c r="RAN563" s="419"/>
      <c r="RAO563" s="471"/>
      <c r="RAP563" s="17"/>
      <c r="RAQ563" s="419"/>
      <c r="RAR563" s="419"/>
      <c r="RAS563" s="17"/>
      <c r="RAT563" s="17"/>
      <c r="RAU563" s="913"/>
      <c r="RAV563" s="17"/>
      <c r="RAW563" s="17"/>
      <c r="RAX563" s="219"/>
      <c r="RAY563" s="310"/>
      <c r="RAZ563" s="304"/>
      <c r="RBA563" s="408"/>
      <c r="RBB563" s="472"/>
      <c r="RBC563" s="906"/>
      <c r="RBD563" s="31"/>
      <c r="RBE563" s="419"/>
      <c r="RBF563" s="419"/>
      <c r="RBG563" s="471"/>
      <c r="RBH563" s="17"/>
      <c r="RBI563" s="419"/>
      <c r="RBJ563" s="419"/>
      <c r="RBK563" s="17"/>
      <c r="RBL563" s="17"/>
      <c r="RBM563" s="913"/>
      <c r="RBN563" s="17"/>
      <c r="RBO563" s="17"/>
      <c r="RBP563" s="219"/>
      <c r="RBQ563" s="310"/>
      <c r="RBR563" s="304"/>
      <c r="RBS563" s="408"/>
      <c r="RBT563" s="472"/>
      <c r="RBU563" s="906"/>
      <c r="RBV563" s="31"/>
      <c r="RBW563" s="419"/>
      <c r="RBX563" s="419"/>
      <c r="RBY563" s="471"/>
      <c r="RBZ563" s="17"/>
      <c r="RCA563" s="419"/>
      <c r="RCB563" s="419"/>
      <c r="RCC563" s="17"/>
      <c r="RCD563" s="17"/>
      <c r="RCE563" s="913"/>
      <c r="RCF563" s="17"/>
      <c r="RCG563" s="17"/>
      <c r="RCH563" s="219"/>
      <c r="RCI563" s="310"/>
      <c r="RCJ563" s="304"/>
      <c r="RCK563" s="408"/>
      <c r="RCL563" s="472"/>
      <c r="RCM563" s="906"/>
      <c r="RCN563" s="31"/>
      <c r="RCO563" s="419"/>
      <c r="RCP563" s="419"/>
      <c r="RCQ563" s="471"/>
      <c r="RCR563" s="17"/>
      <c r="RCS563" s="419"/>
      <c r="RCT563" s="419"/>
      <c r="RCU563" s="17"/>
      <c r="RCV563" s="17"/>
      <c r="RCW563" s="913"/>
      <c r="RCX563" s="17"/>
      <c r="RCY563" s="17"/>
      <c r="RCZ563" s="219"/>
      <c r="RDA563" s="310"/>
      <c r="RDB563" s="304"/>
      <c r="RDC563" s="408"/>
      <c r="RDD563" s="472"/>
      <c r="RDE563" s="906"/>
      <c r="RDF563" s="31"/>
      <c r="RDG563" s="419"/>
      <c r="RDH563" s="419"/>
      <c r="RDI563" s="471"/>
      <c r="RDJ563" s="17"/>
      <c r="RDK563" s="419"/>
      <c r="RDL563" s="419"/>
      <c r="RDM563" s="17"/>
      <c r="RDN563" s="17"/>
      <c r="RDO563" s="913"/>
      <c r="RDP563" s="17"/>
      <c r="RDQ563" s="17"/>
      <c r="RDR563" s="219"/>
      <c r="RDS563" s="310"/>
      <c r="RDT563" s="304"/>
      <c r="RDU563" s="408"/>
      <c r="RDV563" s="472"/>
      <c r="RDW563" s="906"/>
      <c r="RDX563" s="31"/>
      <c r="RDY563" s="419"/>
      <c r="RDZ563" s="419"/>
      <c r="REA563" s="471"/>
      <c r="REB563" s="17"/>
      <c r="REC563" s="419"/>
      <c r="RED563" s="419"/>
      <c r="REE563" s="17"/>
      <c r="REF563" s="17"/>
      <c r="REG563" s="913"/>
      <c r="REH563" s="17"/>
      <c r="REI563" s="17"/>
      <c r="REJ563" s="219"/>
      <c r="REK563" s="310"/>
      <c r="REL563" s="304"/>
      <c r="REM563" s="408"/>
      <c r="REN563" s="472"/>
      <c r="REO563" s="906"/>
      <c r="REP563" s="31"/>
      <c r="REQ563" s="419"/>
      <c r="RER563" s="419"/>
      <c r="RES563" s="471"/>
      <c r="RET563" s="17"/>
      <c r="REU563" s="419"/>
      <c r="REV563" s="419"/>
      <c r="REW563" s="17"/>
      <c r="REX563" s="17"/>
      <c r="REY563" s="913"/>
      <c r="REZ563" s="17"/>
      <c r="RFA563" s="17"/>
      <c r="RFB563" s="219"/>
      <c r="RFC563" s="310"/>
      <c r="RFD563" s="304"/>
      <c r="RFE563" s="408"/>
      <c r="RFF563" s="472"/>
      <c r="RFG563" s="906"/>
      <c r="RFH563" s="31"/>
      <c r="RFI563" s="419"/>
      <c r="RFJ563" s="419"/>
      <c r="RFK563" s="471"/>
      <c r="RFL563" s="17"/>
      <c r="RFM563" s="419"/>
      <c r="RFN563" s="419"/>
      <c r="RFO563" s="17"/>
      <c r="RFP563" s="17"/>
      <c r="RFQ563" s="913"/>
      <c r="RFR563" s="17"/>
      <c r="RFS563" s="17"/>
      <c r="RFT563" s="219"/>
      <c r="RFU563" s="310"/>
      <c r="RFV563" s="304"/>
      <c r="RFW563" s="408"/>
      <c r="RFX563" s="472"/>
      <c r="RFY563" s="906"/>
      <c r="RFZ563" s="31"/>
      <c r="RGA563" s="419"/>
      <c r="RGB563" s="419"/>
      <c r="RGC563" s="471"/>
      <c r="RGD563" s="17"/>
      <c r="RGE563" s="419"/>
      <c r="RGF563" s="419"/>
      <c r="RGG563" s="17"/>
      <c r="RGH563" s="17"/>
      <c r="RGI563" s="913"/>
      <c r="RGJ563" s="17"/>
      <c r="RGK563" s="17"/>
      <c r="RGL563" s="219"/>
      <c r="RGM563" s="310"/>
      <c r="RGN563" s="304"/>
      <c r="RGO563" s="408"/>
      <c r="RGP563" s="472"/>
      <c r="RGQ563" s="906"/>
      <c r="RGR563" s="31"/>
      <c r="RGS563" s="419"/>
      <c r="RGT563" s="419"/>
      <c r="RGU563" s="471"/>
      <c r="RGV563" s="17"/>
      <c r="RGW563" s="419"/>
      <c r="RGX563" s="419"/>
      <c r="RGY563" s="17"/>
      <c r="RGZ563" s="17"/>
      <c r="RHA563" s="913"/>
      <c r="RHB563" s="17"/>
      <c r="RHC563" s="17"/>
      <c r="RHD563" s="219"/>
      <c r="RHE563" s="310"/>
      <c r="RHF563" s="304"/>
      <c r="RHG563" s="408"/>
      <c r="RHH563" s="472"/>
      <c r="RHI563" s="906"/>
      <c r="RHJ563" s="31"/>
      <c r="RHK563" s="419"/>
      <c r="RHL563" s="419"/>
      <c r="RHM563" s="471"/>
      <c r="RHN563" s="17"/>
      <c r="RHO563" s="419"/>
      <c r="RHP563" s="419"/>
      <c r="RHQ563" s="17"/>
      <c r="RHR563" s="17"/>
      <c r="RHS563" s="913"/>
      <c r="RHT563" s="17"/>
      <c r="RHU563" s="17"/>
      <c r="RHV563" s="219"/>
      <c r="RHW563" s="310"/>
      <c r="RHX563" s="304"/>
      <c r="RHY563" s="408"/>
      <c r="RHZ563" s="472"/>
      <c r="RIA563" s="906"/>
      <c r="RIB563" s="31"/>
      <c r="RIC563" s="419"/>
      <c r="RID563" s="419"/>
      <c r="RIE563" s="471"/>
      <c r="RIF563" s="17"/>
      <c r="RIG563" s="419"/>
      <c r="RIH563" s="419"/>
      <c r="RII563" s="17"/>
      <c r="RIJ563" s="17"/>
      <c r="RIK563" s="913"/>
      <c r="RIL563" s="17"/>
      <c r="RIM563" s="17"/>
      <c r="RIN563" s="219"/>
      <c r="RIO563" s="310"/>
      <c r="RIP563" s="304"/>
      <c r="RIQ563" s="408"/>
      <c r="RIR563" s="472"/>
      <c r="RIS563" s="906"/>
      <c r="RIT563" s="31"/>
      <c r="RIU563" s="419"/>
      <c r="RIV563" s="419"/>
      <c r="RIW563" s="471"/>
      <c r="RIX563" s="17"/>
      <c r="RIY563" s="419"/>
      <c r="RIZ563" s="419"/>
      <c r="RJA563" s="17"/>
      <c r="RJB563" s="17"/>
      <c r="RJC563" s="913"/>
      <c r="RJD563" s="17"/>
      <c r="RJE563" s="17"/>
      <c r="RJF563" s="219"/>
      <c r="RJG563" s="310"/>
      <c r="RJH563" s="304"/>
      <c r="RJI563" s="408"/>
      <c r="RJJ563" s="472"/>
      <c r="RJK563" s="906"/>
      <c r="RJL563" s="31"/>
      <c r="RJM563" s="419"/>
      <c r="RJN563" s="419"/>
      <c r="RJO563" s="471"/>
      <c r="RJP563" s="17"/>
      <c r="RJQ563" s="419"/>
      <c r="RJR563" s="419"/>
      <c r="RJS563" s="17"/>
      <c r="RJT563" s="17"/>
      <c r="RJU563" s="913"/>
      <c r="RJV563" s="17"/>
      <c r="RJW563" s="17"/>
      <c r="RJX563" s="219"/>
      <c r="RJY563" s="310"/>
      <c r="RJZ563" s="304"/>
      <c r="RKA563" s="408"/>
      <c r="RKB563" s="472"/>
      <c r="RKC563" s="906"/>
      <c r="RKD563" s="31"/>
      <c r="RKE563" s="419"/>
      <c r="RKF563" s="419"/>
      <c r="RKG563" s="471"/>
      <c r="RKH563" s="17"/>
      <c r="RKI563" s="419"/>
      <c r="RKJ563" s="419"/>
      <c r="RKK563" s="17"/>
      <c r="RKL563" s="17"/>
      <c r="RKM563" s="913"/>
      <c r="RKN563" s="17"/>
      <c r="RKO563" s="17"/>
      <c r="RKP563" s="219"/>
      <c r="RKQ563" s="310"/>
      <c r="RKR563" s="304"/>
      <c r="RKS563" s="408"/>
      <c r="RKT563" s="472"/>
      <c r="RKU563" s="906"/>
      <c r="RKV563" s="31"/>
      <c r="RKW563" s="419"/>
      <c r="RKX563" s="419"/>
      <c r="RKY563" s="471"/>
      <c r="RKZ563" s="17"/>
      <c r="RLA563" s="419"/>
      <c r="RLB563" s="419"/>
      <c r="RLC563" s="17"/>
      <c r="RLD563" s="17"/>
      <c r="RLE563" s="913"/>
      <c r="RLF563" s="17"/>
      <c r="RLG563" s="17"/>
      <c r="RLH563" s="219"/>
      <c r="RLI563" s="310"/>
      <c r="RLJ563" s="304"/>
      <c r="RLK563" s="408"/>
      <c r="RLL563" s="472"/>
      <c r="RLM563" s="906"/>
      <c r="RLN563" s="31"/>
      <c r="RLO563" s="419"/>
      <c r="RLP563" s="419"/>
      <c r="RLQ563" s="471"/>
      <c r="RLR563" s="17"/>
      <c r="RLS563" s="419"/>
      <c r="RLT563" s="419"/>
      <c r="RLU563" s="17"/>
      <c r="RLV563" s="17"/>
      <c r="RLW563" s="913"/>
      <c r="RLX563" s="17"/>
      <c r="RLY563" s="17"/>
      <c r="RLZ563" s="219"/>
      <c r="RMA563" s="310"/>
      <c r="RMB563" s="304"/>
      <c r="RMC563" s="408"/>
      <c r="RMD563" s="472"/>
      <c r="RME563" s="906"/>
      <c r="RMF563" s="31"/>
      <c r="RMG563" s="419"/>
      <c r="RMH563" s="419"/>
      <c r="RMI563" s="471"/>
      <c r="RMJ563" s="17"/>
      <c r="RMK563" s="419"/>
      <c r="RML563" s="419"/>
      <c r="RMM563" s="17"/>
      <c r="RMN563" s="17"/>
      <c r="RMO563" s="913"/>
      <c r="RMP563" s="17"/>
      <c r="RMQ563" s="17"/>
      <c r="RMR563" s="219"/>
      <c r="RMS563" s="310"/>
      <c r="RMT563" s="304"/>
      <c r="RMU563" s="408"/>
      <c r="RMV563" s="472"/>
      <c r="RMW563" s="906"/>
      <c r="RMX563" s="31"/>
      <c r="RMY563" s="419"/>
      <c r="RMZ563" s="419"/>
      <c r="RNA563" s="471"/>
      <c r="RNB563" s="17"/>
      <c r="RNC563" s="419"/>
      <c r="RND563" s="419"/>
      <c r="RNE563" s="17"/>
      <c r="RNF563" s="17"/>
      <c r="RNG563" s="913"/>
      <c r="RNH563" s="17"/>
      <c r="RNI563" s="17"/>
      <c r="RNJ563" s="219"/>
      <c r="RNK563" s="310"/>
      <c r="RNL563" s="304"/>
      <c r="RNM563" s="408"/>
      <c r="RNN563" s="472"/>
      <c r="RNO563" s="906"/>
      <c r="RNP563" s="31"/>
      <c r="RNQ563" s="419"/>
      <c r="RNR563" s="419"/>
      <c r="RNS563" s="471"/>
      <c r="RNT563" s="17"/>
      <c r="RNU563" s="419"/>
      <c r="RNV563" s="419"/>
      <c r="RNW563" s="17"/>
      <c r="RNX563" s="17"/>
      <c r="RNY563" s="913"/>
      <c r="RNZ563" s="17"/>
      <c r="ROA563" s="17"/>
      <c r="ROB563" s="219"/>
      <c r="ROC563" s="310"/>
      <c r="ROD563" s="304"/>
      <c r="ROE563" s="408"/>
      <c r="ROF563" s="472"/>
      <c r="ROG563" s="906"/>
      <c r="ROH563" s="31"/>
      <c r="ROI563" s="419"/>
      <c r="ROJ563" s="419"/>
      <c r="ROK563" s="471"/>
      <c r="ROL563" s="17"/>
      <c r="ROM563" s="419"/>
      <c r="RON563" s="419"/>
      <c r="ROO563" s="17"/>
      <c r="ROP563" s="17"/>
      <c r="ROQ563" s="913"/>
      <c r="ROR563" s="17"/>
      <c r="ROS563" s="17"/>
      <c r="ROT563" s="219"/>
      <c r="ROU563" s="310"/>
      <c r="ROV563" s="304"/>
      <c r="ROW563" s="408"/>
      <c r="ROX563" s="472"/>
      <c r="ROY563" s="906"/>
      <c r="ROZ563" s="31"/>
      <c r="RPA563" s="419"/>
      <c r="RPB563" s="419"/>
      <c r="RPC563" s="471"/>
      <c r="RPD563" s="17"/>
      <c r="RPE563" s="419"/>
      <c r="RPF563" s="419"/>
      <c r="RPG563" s="17"/>
      <c r="RPH563" s="17"/>
      <c r="RPI563" s="913"/>
      <c r="RPJ563" s="17"/>
      <c r="RPK563" s="17"/>
      <c r="RPL563" s="219"/>
      <c r="RPM563" s="310"/>
      <c r="RPN563" s="304"/>
      <c r="RPO563" s="408"/>
      <c r="RPP563" s="472"/>
      <c r="RPQ563" s="906"/>
      <c r="RPR563" s="31"/>
      <c r="RPS563" s="419"/>
      <c r="RPT563" s="419"/>
      <c r="RPU563" s="471"/>
      <c r="RPV563" s="17"/>
      <c r="RPW563" s="419"/>
      <c r="RPX563" s="419"/>
      <c r="RPY563" s="17"/>
      <c r="RPZ563" s="17"/>
      <c r="RQA563" s="913"/>
      <c r="RQB563" s="17"/>
      <c r="RQC563" s="17"/>
      <c r="RQD563" s="219"/>
      <c r="RQE563" s="310"/>
      <c r="RQF563" s="304"/>
      <c r="RQG563" s="408"/>
      <c r="RQH563" s="472"/>
      <c r="RQI563" s="906"/>
      <c r="RQJ563" s="31"/>
      <c r="RQK563" s="419"/>
      <c r="RQL563" s="419"/>
      <c r="RQM563" s="471"/>
      <c r="RQN563" s="17"/>
      <c r="RQO563" s="419"/>
      <c r="RQP563" s="419"/>
      <c r="RQQ563" s="17"/>
      <c r="RQR563" s="17"/>
      <c r="RQS563" s="913"/>
      <c r="RQT563" s="17"/>
      <c r="RQU563" s="17"/>
      <c r="RQV563" s="219"/>
      <c r="RQW563" s="310"/>
      <c r="RQX563" s="304"/>
      <c r="RQY563" s="408"/>
      <c r="RQZ563" s="472"/>
      <c r="RRA563" s="906"/>
      <c r="RRB563" s="31"/>
      <c r="RRC563" s="419"/>
      <c r="RRD563" s="419"/>
      <c r="RRE563" s="471"/>
      <c r="RRF563" s="17"/>
      <c r="RRG563" s="419"/>
      <c r="RRH563" s="419"/>
      <c r="RRI563" s="17"/>
      <c r="RRJ563" s="17"/>
      <c r="RRK563" s="913"/>
      <c r="RRL563" s="17"/>
      <c r="RRM563" s="17"/>
      <c r="RRN563" s="219"/>
      <c r="RRO563" s="310"/>
      <c r="RRP563" s="304"/>
      <c r="RRQ563" s="408"/>
      <c r="RRR563" s="472"/>
      <c r="RRS563" s="906"/>
      <c r="RRT563" s="31"/>
      <c r="RRU563" s="419"/>
      <c r="RRV563" s="419"/>
      <c r="RRW563" s="471"/>
      <c r="RRX563" s="17"/>
      <c r="RRY563" s="419"/>
      <c r="RRZ563" s="419"/>
      <c r="RSA563" s="17"/>
      <c r="RSB563" s="17"/>
      <c r="RSC563" s="913"/>
      <c r="RSD563" s="17"/>
      <c r="RSE563" s="17"/>
      <c r="RSF563" s="219"/>
      <c r="RSG563" s="310"/>
      <c r="RSH563" s="304"/>
      <c r="RSI563" s="408"/>
      <c r="RSJ563" s="472"/>
      <c r="RSK563" s="906"/>
      <c r="RSL563" s="31"/>
      <c r="RSM563" s="419"/>
      <c r="RSN563" s="419"/>
      <c r="RSO563" s="471"/>
      <c r="RSP563" s="17"/>
      <c r="RSQ563" s="419"/>
      <c r="RSR563" s="419"/>
      <c r="RSS563" s="17"/>
      <c r="RST563" s="17"/>
      <c r="RSU563" s="913"/>
      <c r="RSV563" s="17"/>
      <c r="RSW563" s="17"/>
      <c r="RSX563" s="219"/>
      <c r="RSY563" s="310"/>
      <c r="RSZ563" s="304"/>
      <c r="RTA563" s="408"/>
      <c r="RTB563" s="472"/>
      <c r="RTC563" s="906"/>
      <c r="RTD563" s="31"/>
      <c r="RTE563" s="419"/>
      <c r="RTF563" s="419"/>
      <c r="RTG563" s="471"/>
      <c r="RTH563" s="17"/>
      <c r="RTI563" s="419"/>
      <c r="RTJ563" s="419"/>
      <c r="RTK563" s="17"/>
      <c r="RTL563" s="17"/>
      <c r="RTM563" s="913"/>
      <c r="RTN563" s="17"/>
      <c r="RTO563" s="17"/>
      <c r="RTP563" s="219"/>
      <c r="RTQ563" s="310"/>
      <c r="RTR563" s="304"/>
      <c r="RTS563" s="408"/>
      <c r="RTT563" s="472"/>
      <c r="RTU563" s="906"/>
      <c r="RTV563" s="31"/>
      <c r="RTW563" s="419"/>
      <c r="RTX563" s="419"/>
      <c r="RTY563" s="471"/>
      <c r="RTZ563" s="17"/>
      <c r="RUA563" s="419"/>
      <c r="RUB563" s="419"/>
      <c r="RUC563" s="17"/>
      <c r="RUD563" s="17"/>
      <c r="RUE563" s="913"/>
      <c r="RUF563" s="17"/>
      <c r="RUG563" s="17"/>
      <c r="RUH563" s="219"/>
      <c r="RUI563" s="310"/>
      <c r="RUJ563" s="304"/>
      <c r="RUK563" s="408"/>
      <c r="RUL563" s="472"/>
      <c r="RUM563" s="906"/>
      <c r="RUN563" s="31"/>
      <c r="RUO563" s="419"/>
      <c r="RUP563" s="419"/>
      <c r="RUQ563" s="471"/>
      <c r="RUR563" s="17"/>
      <c r="RUS563" s="419"/>
      <c r="RUT563" s="419"/>
      <c r="RUU563" s="17"/>
      <c r="RUV563" s="17"/>
      <c r="RUW563" s="913"/>
      <c r="RUX563" s="17"/>
      <c r="RUY563" s="17"/>
      <c r="RUZ563" s="219"/>
      <c r="RVA563" s="310"/>
      <c r="RVB563" s="304"/>
      <c r="RVC563" s="408"/>
      <c r="RVD563" s="472"/>
      <c r="RVE563" s="906"/>
      <c r="RVF563" s="31"/>
      <c r="RVG563" s="419"/>
      <c r="RVH563" s="419"/>
      <c r="RVI563" s="471"/>
      <c r="RVJ563" s="17"/>
      <c r="RVK563" s="419"/>
      <c r="RVL563" s="419"/>
      <c r="RVM563" s="17"/>
      <c r="RVN563" s="17"/>
      <c r="RVO563" s="913"/>
      <c r="RVP563" s="17"/>
      <c r="RVQ563" s="17"/>
      <c r="RVR563" s="219"/>
      <c r="RVS563" s="310"/>
      <c r="RVT563" s="304"/>
      <c r="RVU563" s="408"/>
      <c r="RVV563" s="472"/>
      <c r="RVW563" s="906"/>
      <c r="RVX563" s="31"/>
      <c r="RVY563" s="419"/>
      <c r="RVZ563" s="419"/>
      <c r="RWA563" s="471"/>
      <c r="RWB563" s="17"/>
      <c r="RWC563" s="419"/>
      <c r="RWD563" s="419"/>
      <c r="RWE563" s="17"/>
      <c r="RWF563" s="17"/>
      <c r="RWG563" s="913"/>
      <c r="RWH563" s="17"/>
      <c r="RWI563" s="17"/>
      <c r="RWJ563" s="219"/>
      <c r="RWK563" s="310"/>
      <c r="RWL563" s="304"/>
      <c r="RWM563" s="408"/>
      <c r="RWN563" s="472"/>
      <c r="RWO563" s="906"/>
      <c r="RWP563" s="31"/>
      <c r="RWQ563" s="419"/>
      <c r="RWR563" s="419"/>
      <c r="RWS563" s="471"/>
      <c r="RWT563" s="17"/>
      <c r="RWU563" s="419"/>
      <c r="RWV563" s="419"/>
      <c r="RWW563" s="17"/>
      <c r="RWX563" s="17"/>
      <c r="RWY563" s="913"/>
      <c r="RWZ563" s="17"/>
      <c r="RXA563" s="17"/>
      <c r="RXB563" s="219"/>
      <c r="RXC563" s="310"/>
      <c r="RXD563" s="304"/>
      <c r="RXE563" s="408"/>
      <c r="RXF563" s="472"/>
      <c r="RXG563" s="906"/>
      <c r="RXH563" s="31"/>
      <c r="RXI563" s="419"/>
      <c r="RXJ563" s="419"/>
      <c r="RXK563" s="471"/>
      <c r="RXL563" s="17"/>
      <c r="RXM563" s="419"/>
      <c r="RXN563" s="419"/>
      <c r="RXO563" s="17"/>
      <c r="RXP563" s="17"/>
      <c r="RXQ563" s="913"/>
      <c r="RXR563" s="17"/>
      <c r="RXS563" s="17"/>
      <c r="RXT563" s="219"/>
      <c r="RXU563" s="310"/>
      <c r="RXV563" s="304"/>
      <c r="RXW563" s="408"/>
      <c r="RXX563" s="472"/>
      <c r="RXY563" s="906"/>
      <c r="RXZ563" s="31"/>
      <c r="RYA563" s="419"/>
      <c r="RYB563" s="419"/>
      <c r="RYC563" s="471"/>
      <c r="RYD563" s="17"/>
      <c r="RYE563" s="419"/>
      <c r="RYF563" s="419"/>
      <c r="RYG563" s="17"/>
      <c r="RYH563" s="17"/>
      <c r="RYI563" s="913"/>
      <c r="RYJ563" s="17"/>
      <c r="RYK563" s="17"/>
      <c r="RYL563" s="219"/>
      <c r="RYM563" s="310"/>
      <c r="RYN563" s="304"/>
      <c r="RYO563" s="408"/>
      <c r="RYP563" s="472"/>
      <c r="RYQ563" s="906"/>
      <c r="RYR563" s="31"/>
      <c r="RYS563" s="419"/>
      <c r="RYT563" s="419"/>
      <c r="RYU563" s="471"/>
      <c r="RYV563" s="17"/>
      <c r="RYW563" s="419"/>
      <c r="RYX563" s="419"/>
      <c r="RYY563" s="17"/>
      <c r="RYZ563" s="17"/>
      <c r="RZA563" s="913"/>
      <c r="RZB563" s="17"/>
      <c r="RZC563" s="17"/>
      <c r="RZD563" s="219"/>
      <c r="RZE563" s="310"/>
      <c r="RZF563" s="304"/>
      <c r="RZG563" s="408"/>
      <c r="RZH563" s="472"/>
      <c r="RZI563" s="906"/>
      <c r="RZJ563" s="31"/>
      <c r="RZK563" s="419"/>
      <c r="RZL563" s="419"/>
      <c r="RZM563" s="471"/>
      <c r="RZN563" s="17"/>
      <c r="RZO563" s="419"/>
      <c r="RZP563" s="419"/>
      <c r="RZQ563" s="17"/>
      <c r="RZR563" s="17"/>
      <c r="RZS563" s="913"/>
      <c r="RZT563" s="17"/>
      <c r="RZU563" s="17"/>
      <c r="RZV563" s="219"/>
      <c r="RZW563" s="310"/>
      <c r="RZX563" s="304"/>
      <c r="RZY563" s="408"/>
      <c r="RZZ563" s="472"/>
      <c r="SAA563" s="906"/>
      <c r="SAB563" s="31"/>
      <c r="SAC563" s="419"/>
      <c r="SAD563" s="419"/>
      <c r="SAE563" s="471"/>
      <c r="SAF563" s="17"/>
      <c r="SAG563" s="419"/>
      <c r="SAH563" s="419"/>
      <c r="SAI563" s="17"/>
      <c r="SAJ563" s="17"/>
      <c r="SAK563" s="913"/>
      <c r="SAL563" s="17"/>
      <c r="SAM563" s="17"/>
      <c r="SAN563" s="219"/>
      <c r="SAO563" s="310"/>
      <c r="SAP563" s="304"/>
      <c r="SAQ563" s="408"/>
      <c r="SAR563" s="472"/>
      <c r="SAS563" s="906"/>
      <c r="SAT563" s="31"/>
      <c r="SAU563" s="419"/>
      <c r="SAV563" s="419"/>
      <c r="SAW563" s="471"/>
      <c r="SAX563" s="17"/>
      <c r="SAY563" s="419"/>
      <c r="SAZ563" s="419"/>
      <c r="SBA563" s="17"/>
      <c r="SBB563" s="17"/>
      <c r="SBC563" s="913"/>
      <c r="SBD563" s="17"/>
      <c r="SBE563" s="17"/>
      <c r="SBF563" s="219"/>
      <c r="SBG563" s="310"/>
      <c r="SBH563" s="304"/>
      <c r="SBI563" s="408"/>
      <c r="SBJ563" s="472"/>
      <c r="SBK563" s="906"/>
      <c r="SBL563" s="31"/>
      <c r="SBM563" s="419"/>
      <c r="SBN563" s="419"/>
      <c r="SBO563" s="471"/>
      <c r="SBP563" s="17"/>
      <c r="SBQ563" s="419"/>
      <c r="SBR563" s="419"/>
      <c r="SBS563" s="17"/>
      <c r="SBT563" s="17"/>
      <c r="SBU563" s="913"/>
      <c r="SBV563" s="17"/>
      <c r="SBW563" s="17"/>
      <c r="SBX563" s="219"/>
      <c r="SBY563" s="310"/>
      <c r="SBZ563" s="304"/>
      <c r="SCA563" s="408"/>
      <c r="SCB563" s="472"/>
      <c r="SCC563" s="906"/>
      <c r="SCD563" s="31"/>
      <c r="SCE563" s="419"/>
      <c r="SCF563" s="419"/>
      <c r="SCG563" s="471"/>
      <c r="SCH563" s="17"/>
      <c r="SCI563" s="419"/>
      <c r="SCJ563" s="419"/>
      <c r="SCK563" s="17"/>
      <c r="SCL563" s="17"/>
      <c r="SCM563" s="913"/>
      <c r="SCN563" s="17"/>
      <c r="SCO563" s="17"/>
      <c r="SCP563" s="219"/>
      <c r="SCQ563" s="310"/>
      <c r="SCR563" s="304"/>
      <c r="SCS563" s="408"/>
      <c r="SCT563" s="472"/>
      <c r="SCU563" s="906"/>
      <c r="SCV563" s="31"/>
      <c r="SCW563" s="419"/>
      <c r="SCX563" s="419"/>
      <c r="SCY563" s="471"/>
      <c r="SCZ563" s="17"/>
      <c r="SDA563" s="419"/>
      <c r="SDB563" s="419"/>
      <c r="SDC563" s="17"/>
      <c r="SDD563" s="17"/>
      <c r="SDE563" s="913"/>
      <c r="SDF563" s="17"/>
      <c r="SDG563" s="17"/>
      <c r="SDH563" s="219"/>
      <c r="SDI563" s="310"/>
      <c r="SDJ563" s="304"/>
      <c r="SDK563" s="408"/>
      <c r="SDL563" s="472"/>
      <c r="SDM563" s="906"/>
      <c r="SDN563" s="31"/>
      <c r="SDO563" s="419"/>
      <c r="SDP563" s="419"/>
      <c r="SDQ563" s="471"/>
      <c r="SDR563" s="17"/>
      <c r="SDS563" s="419"/>
      <c r="SDT563" s="419"/>
      <c r="SDU563" s="17"/>
      <c r="SDV563" s="17"/>
      <c r="SDW563" s="913"/>
      <c r="SDX563" s="17"/>
      <c r="SDY563" s="17"/>
      <c r="SDZ563" s="219"/>
      <c r="SEA563" s="310"/>
      <c r="SEB563" s="304"/>
      <c r="SEC563" s="408"/>
      <c r="SED563" s="472"/>
      <c r="SEE563" s="906"/>
      <c r="SEF563" s="31"/>
      <c r="SEG563" s="419"/>
      <c r="SEH563" s="419"/>
      <c r="SEI563" s="471"/>
      <c r="SEJ563" s="17"/>
      <c r="SEK563" s="419"/>
      <c r="SEL563" s="419"/>
      <c r="SEM563" s="17"/>
      <c r="SEN563" s="17"/>
      <c r="SEO563" s="913"/>
      <c r="SEP563" s="17"/>
      <c r="SEQ563" s="17"/>
      <c r="SER563" s="219"/>
      <c r="SES563" s="310"/>
      <c r="SET563" s="304"/>
      <c r="SEU563" s="408"/>
      <c r="SEV563" s="472"/>
      <c r="SEW563" s="906"/>
      <c r="SEX563" s="31"/>
      <c r="SEY563" s="419"/>
      <c r="SEZ563" s="419"/>
      <c r="SFA563" s="471"/>
      <c r="SFB563" s="17"/>
      <c r="SFC563" s="419"/>
      <c r="SFD563" s="419"/>
      <c r="SFE563" s="17"/>
      <c r="SFF563" s="17"/>
      <c r="SFG563" s="913"/>
      <c r="SFH563" s="17"/>
      <c r="SFI563" s="17"/>
      <c r="SFJ563" s="219"/>
      <c r="SFK563" s="310"/>
      <c r="SFL563" s="304"/>
      <c r="SFM563" s="408"/>
      <c r="SFN563" s="472"/>
      <c r="SFO563" s="906"/>
      <c r="SFP563" s="31"/>
      <c r="SFQ563" s="419"/>
      <c r="SFR563" s="419"/>
      <c r="SFS563" s="471"/>
      <c r="SFT563" s="17"/>
      <c r="SFU563" s="419"/>
      <c r="SFV563" s="419"/>
      <c r="SFW563" s="17"/>
      <c r="SFX563" s="17"/>
      <c r="SFY563" s="913"/>
      <c r="SFZ563" s="17"/>
      <c r="SGA563" s="17"/>
      <c r="SGB563" s="219"/>
      <c r="SGC563" s="310"/>
      <c r="SGD563" s="304"/>
      <c r="SGE563" s="408"/>
      <c r="SGF563" s="472"/>
      <c r="SGG563" s="906"/>
      <c r="SGH563" s="31"/>
      <c r="SGI563" s="419"/>
      <c r="SGJ563" s="419"/>
      <c r="SGK563" s="471"/>
      <c r="SGL563" s="17"/>
      <c r="SGM563" s="419"/>
      <c r="SGN563" s="419"/>
      <c r="SGO563" s="17"/>
      <c r="SGP563" s="17"/>
      <c r="SGQ563" s="913"/>
      <c r="SGR563" s="17"/>
      <c r="SGS563" s="17"/>
      <c r="SGT563" s="219"/>
      <c r="SGU563" s="310"/>
      <c r="SGV563" s="304"/>
      <c r="SGW563" s="408"/>
      <c r="SGX563" s="472"/>
      <c r="SGY563" s="906"/>
      <c r="SGZ563" s="31"/>
      <c r="SHA563" s="419"/>
      <c r="SHB563" s="419"/>
      <c r="SHC563" s="471"/>
      <c r="SHD563" s="17"/>
      <c r="SHE563" s="419"/>
      <c r="SHF563" s="419"/>
      <c r="SHG563" s="17"/>
      <c r="SHH563" s="17"/>
      <c r="SHI563" s="913"/>
      <c r="SHJ563" s="17"/>
      <c r="SHK563" s="17"/>
      <c r="SHL563" s="219"/>
      <c r="SHM563" s="310"/>
      <c r="SHN563" s="304"/>
      <c r="SHO563" s="408"/>
      <c r="SHP563" s="472"/>
      <c r="SHQ563" s="906"/>
      <c r="SHR563" s="31"/>
      <c r="SHS563" s="419"/>
      <c r="SHT563" s="419"/>
      <c r="SHU563" s="471"/>
      <c r="SHV563" s="17"/>
      <c r="SHW563" s="419"/>
      <c r="SHX563" s="419"/>
      <c r="SHY563" s="17"/>
      <c r="SHZ563" s="17"/>
      <c r="SIA563" s="913"/>
      <c r="SIB563" s="17"/>
      <c r="SIC563" s="17"/>
      <c r="SID563" s="219"/>
      <c r="SIE563" s="310"/>
      <c r="SIF563" s="304"/>
      <c r="SIG563" s="408"/>
      <c r="SIH563" s="472"/>
      <c r="SII563" s="906"/>
      <c r="SIJ563" s="31"/>
      <c r="SIK563" s="419"/>
      <c r="SIL563" s="419"/>
      <c r="SIM563" s="471"/>
      <c r="SIN563" s="17"/>
      <c r="SIO563" s="419"/>
      <c r="SIP563" s="419"/>
      <c r="SIQ563" s="17"/>
      <c r="SIR563" s="17"/>
      <c r="SIS563" s="913"/>
      <c r="SIT563" s="17"/>
      <c r="SIU563" s="17"/>
      <c r="SIV563" s="219"/>
      <c r="SIW563" s="310"/>
      <c r="SIX563" s="304"/>
      <c r="SIY563" s="408"/>
      <c r="SIZ563" s="472"/>
      <c r="SJA563" s="906"/>
      <c r="SJB563" s="31"/>
      <c r="SJC563" s="419"/>
      <c r="SJD563" s="419"/>
      <c r="SJE563" s="471"/>
      <c r="SJF563" s="17"/>
      <c r="SJG563" s="419"/>
      <c r="SJH563" s="419"/>
      <c r="SJI563" s="17"/>
      <c r="SJJ563" s="17"/>
      <c r="SJK563" s="913"/>
      <c r="SJL563" s="17"/>
      <c r="SJM563" s="17"/>
      <c r="SJN563" s="219"/>
      <c r="SJO563" s="310"/>
      <c r="SJP563" s="304"/>
      <c r="SJQ563" s="408"/>
      <c r="SJR563" s="472"/>
      <c r="SJS563" s="906"/>
      <c r="SJT563" s="31"/>
      <c r="SJU563" s="419"/>
      <c r="SJV563" s="419"/>
      <c r="SJW563" s="471"/>
      <c r="SJX563" s="17"/>
      <c r="SJY563" s="419"/>
      <c r="SJZ563" s="419"/>
      <c r="SKA563" s="17"/>
      <c r="SKB563" s="17"/>
      <c r="SKC563" s="913"/>
      <c r="SKD563" s="17"/>
      <c r="SKE563" s="17"/>
      <c r="SKF563" s="219"/>
      <c r="SKG563" s="310"/>
      <c r="SKH563" s="304"/>
      <c r="SKI563" s="408"/>
      <c r="SKJ563" s="472"/>
      <c r="SKK563" s="906"/>
      <c r="SKL563" s="31"/>
      <c r="SKM563" s="419"/>
      <c r="SKN563" s="419"/>
      <c r="SKO563" s="471"/>
      <c r="SKP563" s="17"/>
      <c r="SKQ563" s="419"/>
      <c r="SKR563" s="419"/>
      <c r="SKS563" s="17"/>
      <c r="SKT563" s="17"/>
      <c r="SKU563" s="913"/>
      <c r="SKV563" s="17"/>
      <c r="SKW563" s="17"/>
      <c r="SKX563" s="219"/>
      <c r="SKY563" s="310"/>
      <c r="SKZ563" s="304"/>
      <c r="SLA563" s="408"/>
      <c r="SLB563" s="472"/>
      <c r="SLC563" s="906"/>
      <c r="SLD563" s="31"/>
      <c r="SLE563" s="419"/>
      <c r="SLF563" s="419"/>
      <c r="SLG563" s="471"/>
      <c r="SLH563" s="17"/>
      <c r="SLI563" s="419"/>
      <c r="SLJ563" s="419"/>
      <c r="SLK563" s="17"/>
      <c r="SLL563" s="17"/>
      <c r="SLM563" s="913"/>
      <c r="SLN563" s="17"/>
      <c r="SLO563" s="17"/>
      <c r="SLP563" s="219"/>
      <c r="SLQ563" s="310"/>
      <c r="SLR563" s="304"/>
      <c r="SLS563" s="408"/>
      <c r="SLT563" s="472"/>
      <c r="SLU563" s="906"/>
      <c r="SLV563" s="31"/>
      <c r="SLW563" s="419"/>
      <c r="SLX563" s="419"/>
      <c r="SLY563" s="471"/>
      <c r="SLZ563" s="17"/>
      <c r="SMA563" s="419"/>
      <c r="SMB563" s="419"/>
      <c r="SMC563" s="17"/>
      <c r="SMD563" s="17"/>
      <c r="SME563" s="913"/>
      <c r="SMF563" s="17"/>
      <c r="SMG563" s="17"/>
      <c r="SMH563" s="219"/>
      <c r="SMI563" s="310"/>
      <c r="SMJ563" s="304"/>
      <c r="SMK563" s="408"/>
      <c r="SML563" s="472"/>
      <c r="SMM563" s="906"/>
      <c r="SMN563" s="31"/>
      <c r="SMO563" s="419"/>
      <c r="SMP563" s="419"/>
      <c r="SMQ563" s="471"/>
      <c r="SMR563" s="17"/>
      <c r="SMS563" s="419"/>
      <c r="SMT563" s="419"/>
      <c r="SMU563" s="17"/>
      <c r="SMV563" s="17"/>
      <c r="SMW563" s="913"/>
      <c r="SMX563" s="17"/>
      <c r="SMY563" s="17"/>
      <c r="SMZ563" s="219"/>
      <c r="SNA563" s="310"/>
      <c r="SNB563" s="304"/>
      <c r="SNC563" s="408"/>
      <c r="SND563" s="472"/>
      <c r="SNE563" s="906"/>
      <c r="SNF563" s="31"/>
      <c r="SNG563" s="419"/>
      <c r="SNH563" s="419"/>
      <c r="SNI563" s="471"/>
      <c r="SNJ563" s="17"/>
      <c r="SNK563" s="419"/>
      <c r="SNL563" s="419"/>
      <c r="SNM563" s="17"/>
      <c r="SNN563" s="17"/>
      <c r="SNO563" s="913"/>
      <c r="SNP563" s="17"/>
      <c r="SNQ563" s="17"/>
      <c r="SNR563" s="219"/>
      <c r="SNS563" s="310"/>
      <c r="SNT563" s="304"/>
      <c r="SNU563" s="408"/>
      <c r="SNV563" s="472"/>
      <c r="SNW563" s="906"/>
      <c r="SNX563" s="31"/>
      <c r="SNY563" s="419"/>
      <c r="SNZ563" s="419"/>
      <c r="SOA563" s="471"/>
      <c r="SOB563" s="17"/>
      <c r="SOC563" s="419"/>
      <c r="SOD563" s="419"/>
      <c r="SOE563" s="17"/>
      <c r="SOF563" s="17"/>
      <c r="SOG563" s="913"/>
      <c r="SOH563" s="17"/>
      <c r="SOI563" s="17"/>
      <c r="SOJ563" s="219"/>
      <c r="SOK563" s="310"/>
      <c r="SOL563" s="304"/>
      <c r="SOM563" s="408"/>
      <c r="SON563" s="472"/>
      <c r="SOO563" s="906"/>
      <c r="SOP563" s="31"/>
      <c r="SOQ563" s="419"/>
      <c r="SOR563" s="419"/>
      <c r="SOS563" s="471"/>
      <c r="SOT563" s="17"/>
      <c r="SOU563" s="419"/>
      <c r="SOV563" s="419"/>
      <c r="SOW563" s="17"/>
      <c r="SOX563" s="17"/>
      <c r="SOY563" s="913"/>
      <c r="SOZ563" s="17"/>
      <c r="SPA563" s="17"/>
      <c r="SPB563" s="219"/>
      <c r="SPC563" s="310"/>
      <c r="SPD563" s="304"/>
      <c r="SPE563" s="408"/>
      <c r="SPF563" s="472"/>
      <c r="SPG563" s="906"/>
      <c r="SPH563" s="31"/>
      <c r="SPI563" s="419"/>
      <c r="SPJ563" s="419"/>
      <c r="SPK563" s="471"/>
      <c r="SPL563" s="17"/>
      <c r="SPM563" s="419"/>
      <c r="SPN563" s="419"/>
      <c r="SPO563" s="17"/>
      <c r="SPP563" s="17"/>
      <c r="SPQ563" s="913"/>
      <c r="SPR563" s="17"/>
      <c r="SPS563" s="17"/>
      <c r="SPT563" s="219"/>
      <c r="SPU563" s="310"/>
      <c r="SPV563" s="304"/>
      <c r="SPW563" s="408"/>
      <c r="SPX563" s="472"/>
      <c r="SPY563" s="906"/>
      <c r="SPZ563" s="31"/>
      <c r="SQA563" s="419"/>
      <c r="SQB563" s="419"/>
      <c r="SQC563" s="471"/>
      <c r="SQD563" s="17"/>
      <c r="SQE563" s="419"/>
      <c r="SQF563" s="419"/>
      <c r="SQG563" s="17"/>
      <c r="SQH563" s="17"/>
      <c r="SQI563" s="913"/>
      <c r="SQJ563" s="17"/>
      <c r="SQK563" s="17"/>
      <c r="SQL563" s="219"/>
      <c r="SQM563" s="310"/>
      <c r="SQN563" s="304"/>
      <c r="SQO563" s="408"/>
      <c r="SQP563" s="472"/>
      <c r="SQQ563" s="906"/>
      <c r="SQR563" s="31"/>
      <c r="SQS563" s="419"/>
      <c r="SQT563" s="419"/>
      <c r="SQU563" s="471"/>
      <c r="SQV563" s="17"/>
      <c r="SQW563" s="419"/>
      <c r="SQX563" s="419"/>
      <c r="SQY563" s="17"/>
      <c r="SQZ563" s="17"/>
      <c r="SRA563" s="913"/>
      <c r="SRB563" s="17"/>
      <c r="SRC563" s="17"/>
      <c r="SRD563" s="219"/>
      <c r="SRE563" s="310"/>
      <c r="SRF563" s="304"/>
      <c r="SRG563" s="408"/>
      <c r="SRH563" s="472"/>
      <c r="SRI563" s="906"/>
      <c r="SRJ563" s="31"/>
      <c r="SRK563" s="419"/>
      <c r="SRL563" s="419"/>
      <c r="SRM563" s="471"/>
      <c r="SRN563" s="17"/>
      <c r="SRO563" s="419"/>
      <c r="SRP563" s="419"/>
      <c r="SRQ563" s="17"/>
      <c r="SRR563" s="17"/>
      <c r="SRS563" s="913"/>
      <c r="SRT563" s="17"/>
      <c r="SRU563" s="17"/>
      <c r="SRV563" s="219"/>
      <c r="SRW563" s="310"/>
      <c r="SRX563" s="304"/>
      <c r="SRY563" s="408"/>
      <c r="SRZ563" s="472"/>
      <c r="SSA563" s="906"/>
      <c r="SSB563" s="31"/>
      <c r="SSC563" s="419"/>
      <c r="SSD563" s="419"/>
      <c r="SSE563" s="471"/>
      <c r="SSF563" s="17"/>
      <c r="SSG563" s="419"/>
      <c r="SSH563" s="419"/>
      <c r="SSI563" s="17"/>
      <c r="SSJ563" s="17"/>
      <c r="SSK563" s="913"/>
      <c r="SSL563" s="17"/>
      <c r="SSM563" s="17"/>
      <c r="SSN563" s="219"/>
      <c r="SSO563" s="310"/>
      <c r="SSP563" s="304"/>
      <c r="SSQ563" s="408"/>
      <c r="SSR563" s="472"/>
      <c r="SSS563" s="906"/>
      <c r="SST563" s="31"/>
      <c r="SSU563" s="419"/>
      <c r="SSV563" s="419"/>
      <c r="SSW563" s="471"/>
      <c r="SSX563" s="17"/>
      <c r="SSY563" s="419"/>
      <c r="SSZ563" s="419"/>
      <c r="STA563" s="17"/>
      <c r="STB563" s="17"/>
      <c r="STC563" s="913"/>
      <c r="STD563" s="17"/>
      <c r="STE563" s="17"/>
      <c r="STF563" s="219"/>
      <c r="STG563" s="310"/>
      <c r="STH563" s="304"/>
      <c r="STI563" s="408"/>
      <c r="STJ563" s="472"/>
      <c r="STK563" s="906"/>
      <c r="STL563" s="31"/>
      <c r="STM563" s="419"/>
      <c r="STN563" s="419"/>
      <c r="STO563" s="471"/>
      <c r="STP563" s="17"/>
      <c r="STQ563" s="419"/>
      <c r="STR563" s="419"/>
      <c r="STS563" s="17"/>
      <c r="STT563" s="17"/>
      <c r="STU563" s="913"/>
      <c r="STV563" s="17"/>
      <c r="STW563" s="17"/>
      <c r="STX563" s="219"/>
      <c r="STY563" s="310"/>
      <c r="STZ563" s="304"/>
      <c r="SUA563" s="408"/>
      <c r="SUB563" s="472"/>
      <c r="SUC563" s="906"/>
      <c r="SUD563" s="31"/>
      <c r="SUE563" s="419"/>
      <c r="SUF563" s="419"/>
      <c r="SUG563" s="471"/>
      <c r="SUH563" s="17"/>
      <c r="SUI563" s="419"/>
      <c r="SUJ563" s="419"/>
      <c r="SUK563" s="17"/>
      <c r="SUL563" s="17"/>
      <c r="SUM563" s="913"/>
      <c r="SUN563" s="17"/>
      <c r="SUO563" s="17"/>
      <c r="SUP563" s="219"/>
      <c r="SUQ563" s="310"/>
      <c r="SUR563" s="304"/>
      <c r="SUS563" s="408"/>
      <c r="SUT563" s="472"/>
      <c r="SUU563" s="906"/>
      <c r="SUV563" s="31"/>
      <c r="SUW563" s="419"/>
      <c r="SUX563" s="419"/>
      <c r="SUY563" s="471"/>
      <c r="SUZ563" s="17"/>
      <c r="SVA563" s="419"/>
      <c r="SVB563" s="419"/>
      <c r="SVC563" s="17"/>
      <c r="SVD563" s="17"/>
      <c r="SVE563" s="913"/>
      <c r="SVF563" s="17"/>
      <c r="SVG563" s="17"/>
      <c r="SVH563" s="219"/>
      <c r="SVI563" s="310"/>
      <c r="SVJ563" s="304"/>
      <c r="SVK563" s="408"/>
      <c r="SVL563" s="472"/>
      <c r="SVM563" s="906"/>
      <c r="SVN563" s="31"/>
      <c r="SVO563" s="419"/>
      <c r="SVP563" s="419"/>
      <c r="SVQ563" s="471"/>
      <c r="SVR563" s="17"/>
      <c r="SVS563" s="419"/>
      <c r="SVT563" s="419"/>
      <c r="SVU563" s="17"/>
      <c r="SVV563" s="17"/>
      <c r="SVW563" s="913"/>
      <c r="SVX563" s="17"/>
      <c r="SVY563" s="17"/>
      <c r="SVZ563" s="219"/>
      <c r="SWA563" s="310"/>
      <c r="SWB563" s="304"/>
      <c r="SWC563" s="408"/>
      <c r="SWD563" s="472"/>
      <c r="SWE563" s="906"/>
      <c r="SWF563" s="31"/>
      <c r="SWG563" s="419"/>
      <c r="SWH563" s="419"/>
      <c r="SWI563" s="471"/>
      <c r="SWJ563" s="17"/>
      <c r="SWK563" s="419"/>
      <c r="SWL563" s="419"/>
      <c r="SWM563" s="17"/>
      <c r="SWN563" s="17"/>
      <c r="SWO563" s="913"/>
      <c r="SWP563" s="17"/>
      <c r="SWQ563" s="17"/>
      <c r="SWR563" s="219"/>
      <c r="SWS563" s="310"/>
      <c r="SWT563" s="304"/>
      <c r="SWU563" s="408"/>
      <c r="SWV563" s="472"/>
      <c r="SWW563" s="906"/>
      <c r="SWX563" s="31"/>
      <c r="SWY563" s="419"/>
      <c r="SWZ563" s="419"/>
      <c r="SXA563" s="471"/>
      <c r="SXB563" s="17"/>
      <c r="SXC563" s="419"/>
      <c r="SXD563" s="419"/>
      <c r="SXE563" s="17"/>
      <c r="SXF563" s="17"/>
      <c r="SXG563" s="913"/>
      <c r="SXH563" s="17"/>
      <c r="SXI563" s="17"/>
      <c r="SXJ563" s="219"/>
      <c r="SXK563" s="310"/>
      <c r="SXL563" s="304"/>
      <c r="SXM563" s="408"/>
      <c r="SXN563" s="472"/>
      <c r="SXO563" s="906"/>
      <c r="SXP563" s="31"/>
      <c r="SXQ563" s="419"/>
      <c r="SXR563" s="419"/>
      <c r="SXS563" s="471"/>
      <c r="SXT563" s="17"/>
      <c r="SXU563" s="419"/>
      <c r="SXV563" s="419"/>
      <c r="SXW563" s="17"/>
      <c r="SXX563" s="17"/>
      <c r="SXY563" s="913"/>
      <c r="SXZ563" s="17"/>
      <c r="SYA563" s="17"/>
      <c r="SYB563" s="219"/>
      <c r="SYC563" s="310"/>
      <c r="SYD563" s="304"/>
      <c r="SYE563" s="408"/>
      <c r="SYF563" s="472"/>
      <c r="SYG563" s="906"/>
      <c r="SYH563" s="31"/>
      <c r="SYI563" s="419"/>
      <c r="SYJ563" s="419"/>
      <c r="SYK563" s="471"/>
      <c r="SYL563" s="17"/>
      <c r="SYM563" s="419"/>
      <c r="SYN563" s="419"/>
      <c r="SYO563" s="17"/>
      <c r="SYP563" s="17"/>
      <c r="SYQ563" s="913"/>
      <c r="SYR563" s="17"/>
      <c r="SYS563" s="17"/>
      <c r="SYT563" s="219"/>
      <c r="SYU563" s="310"/>
      <c r="SYV563" s="304"/>
      <c r="SYW563" s="408"/>
      <c r="SYX563" s="472"/>
      <c r="SYY563" s="906"/>
      <c r="SYZ563" s="31"/>
      <c r="SZA563" s="419"/>
      <c r="SZB563" s="419"/>
      <c r="SZC563" s="471"/>
      <c r="SZD563" s="17"/>
      <c r="SZE563" s="419"/>
      <c r="SZF563" s="419"/>
      <c r="SZG563" s="17"/>
      <c r="SZH563" s="17"/>
      <c r="SZI563" s="913"/>
      <c r="SZJ563" s="17"/>
      <c r="SZK563" s="17"/>
      <c r="SZL563" s="219"/>
      <c r="SZM563" s="310"/>
      <c r="SZN563" s="304"/>
      <c r="SZO563" s="408"/>
      <c r="SZP563" s="472"/>
      <c r="SZQ563" s="906"/>
      <c r="SZR563" s="31"/>
      <c r="SZS563" s="419"/>
      <c r="SZT563" s="419"/>
      <c r="SZU563" s="471"/>
      <c r="SZV563" s="17"/>
      <c r="SZW563" s="419"/>
      <c r="SZX563" s="419"/>
      <c r="SZY563" s="17"/>
      <c r="SZZ563" s="17"/>
      <c r="TAA563" s="913"/>
      <c r="TAB563" s="17"/>
      <c r="TAC563" s="17"/>
      <c r="TAD563" s="219"/>
      <c r="TAE563" s="310"/>
      <c r="TAF563" s="304"/>
      <c r="TAG563" s="408"/>
      <c r="TAH563" s="472"/>
      <c r="TAI563" s="906"/>
      <c r="TAJ563" s="31"/>
      <c r="TAK563" s="419"/>
      <c r="TAL563" s="419"/>
      <c r="TAM563" s="471"/>
      <c r="TAN563" s="17"/>
      <c r="TAO563" s="419"/>
      <c r="TAP563" s="419"/>
      <c r="TAQ563" s="17"/>
      <c r="TAR563" s="17"/>
      <c r="TAS563" s="913"/>
      <c r="TAT563" s="17"/>
      <c r="TAU563" s="17"/>
      <c r="TAV563" s="219"/>
      <c r="TAW563" s="310"/>
      <c r="TAX563" s="304"/>
      <c r="TAY563" s="408"/>
      <c r="TAZ563" s="472"/>
      <c r="TBA563" s="906"/>
      <c r="TBB563" s="31"/>
      <c r="TBC563" s="419"/>
      <c r="TBD563" s="419"/>
      <c r="TBE563" s="471"/>
      <c r="TBF563" s="17"/>
      <c r="TBG563" s="419"/>
      <c r="TBH563" s="419"/>
      <c r="TBI563" s="17"/>
      <c r="TBJ563" s="17"/>
      <c r="TBK563" s="913"/>
      <c r="TBL563" s="17"/>
      <c r="TBM563" s="17"/>
      <c r="TBN563" s="219"/>
      <c r="TBO563" s="310"/>
      <c r="TBP563" s="304"/>
      <c r="TBQ563" s="408"/>
      <c r="TBR563" s="472"/>
      <c r="TBS563" s="906"/>
      <c r="TBT563" s="31"/>
      <c r="TBU563" s="419"/>
      <c r="TBV563" s="419"/>
      <c r="TBW563" s="471"/>
      <c r="TBX563" s="17"/>
      <c r="TBY563" s="419"/>
      <c r="TBZ563" s="419"/>
      <c r="TCA563" s="17"/>
      <c r="TCB563" s="17"/>
      <c r="TCC563" s="913"/>
      <c r="TCD563" s="17"/>
      <c r="TCE563" s="17"/>
      <c r="TCF563" s="219"/>
      <c r="TCG563" s="310"/>
      <c r="TCH563" s="304"/>
      <c r="TCI563" s="408"/>
      <c r="TCJ563" s="472"/>
      <c r="TCK563" s="906"/>
      <c r="TCL563" s="31"/>
      <c r="TCM563" s="419"/>
      <c r="TCN563" s="419"/>
      <c r="TCO563" s="471"/>
      <c r="TCP563" s="17"/>
      <c r="TCQ563" s="419"/>
      <c r="TCR563" s="419"/>
      <c r="TCS563" s="17"/>
      <c r="TCT563" s="17"/>
      <c r="TCU563" s="913"/>
      <c r="TCV563" s="17"/>
      <c r="TCW563" s="17"/>
      <c r="TCX563" s="219"/>
      <c r="TCY563" s="310"/>
      <c r="TCZ563" s="304"/>
      <c r="TDA563" s="408"/>
      <c r="TDB563" s="472"/>
      <c r="TDC563" s="906"/>
      <c r="TDD563" s="31"/>
      <c r="TDE563" s="419"/>
      <c r="TDF563" s="419"/>
      <c r="TDG563" s="471"/>
      <c r="TDH563" s="17"/>
      <c r="TDI563" s="419"/>
      <c r="TDJ563" s="419"/>
      <c r="TDK563" s="17"/>
      <c r="TDL563" s="17"/>
      <c r="TDM563" s="913"/>
      <c r="TDN563" s="17"/>
      <c r="TDO563" s="17"/>
      <c r="TDP563" s="219"/>
      <c r="TDQ563" s="310"/>
      <c r="TDR563" s="304"/>
      <c r="TDS563" s="408"/>
      <c r="TDT563" s="472"/>
      <c r="TDU563" s="906"/>
      <c r="TDV563" s="31"/>
      <c r="TDW563" s="419"/>
      <c r="TDX563" s="419"/>
      <c r="TDY563" s="471"/>
      <c r="TDZ563" s="17"/>
      <c r="TEA563" s="419"/>
      <c r="TEB563" s="419"/>
      <c r="TEC563" s="17"/>
      <c r="TED563" s="17"/>
      <c r="TEE563" s="913"/>
      <c r="TEF563" s="17"/>
      <c r="TEG563" s="17"/>
      <c r="TEH563" s="219"/>
      <c r="TEI563" s="310"/>
      <c r="TEJ563" s="304"/>
      <c r="TEK563" s="408"/>
      <c r="TEL563" s="472"/>
      <c r="TEM563" s="906"/>
      <c r="TEN563" s="31"/>
      <c r="TEO563" s="419"/>
      <c r="TEP563" s="419"/>
      <c r="TEQ563" s="471"/>
      <c r="TER563" s="17"/>
      <c r="TES563" s="419"/>
      <c r="TET563" s="419"/>
      <c r="TEU563" s="17"/>
      <c r="TEV563" s="17"/>
      <c r="TEW563" s="913"/>
      <c r="TEX563" s="17"/>
      <c r="TEY563" s="17"/>
      <c r="TEZ563" s="219"/>
      <c r="TFA563" s="310"/>
      <c r="TFB563" s="304"/>
      <c r="TFC563" s="408"/>
      <c r="TFD563" s="472"/>
      <c r="TFE563" s="906"/>
      <c r="TFF563" s="31"/>
      <c r="TFG563" s="419"/>
      <c r="TFH563" s="419"/>
      <c r="TFI563" s="471"/>
      <c r="TFJ563" s="17"/>
      <c r="TFK563" s="419"/>
      <c r="TFL563" s="419"/>
      <c r="TFM563" s="17"/>
      <c r="TFN563" s="17"/>
      <c r="TFO563" s="913"/>
      <c r="TFP563" s="17"/>
      <c r="TFQ563" s="17"/>
      <c r="TFR563" s="219"/>
      <c r="TFS563" s="310"/>
      <c r="TFT563" s="304"/>
      <c r="TFU563" s="408"/>
      <c r="TFV563" s="472"/>
      <c r="TFW563" s="906"/>
      <c r="TFX563" s="31"/>
      <c r="TFY563" s="419"/>
      <c r="TFZ563" s="419"/>
      <c r="TGA563" s="471"/>
      <c r="TGB563" s="17"/>
      <c r="TGC563" s="419"/>
      <c r="TGD563" s="419"/>
      <c r="TGE563" s="17"/>
      <c r="TGF563" s="17"/>
      <c r="TGG563" s="913"/>
      <c r="TGH563" s="17"/>
      <c r="TGI563" s="17"/>
      <c r="TGJ563" s="219"/>
      <c r="TGK563" s="310"/>
      <c r="TGL563" s="304"/>
      <c r="TGM563" s="408"/>
      <c r="TGN563" s="472"/>
      <c r="TGO563" s="906"/>
      <c r="TGP563" s="31"/>
      <c r="TGQ563" s="419"/>
      <c r="TGR563" s="419"/>
      <c r="TGS563" s="471"/>
      <c r="TGT563" s="17"/>
      <c r="TGU563" s="419"/>
      <c r="TGV563" s="419"/>
      <c r="TGW563" s="17"/>
      <c r="TGX563" s="17"/>
      <c r="TGY563" s="913"/>
      <c r="TGZ563" s="17"/>
      <c r="THA563" s="17"/>
      <c r="THB563" s="219"/>
      <c r="THC563" s="310"/>
      <c r="THD563" s="304"/>
      <c r="THE563" s="408"/>
      <c r="THF563" s="472"/>
      <c r="THG563" s="906"/>
      <c r="THH563" s="31"/>
      <c r="THI563" s="419"/>
      <c r="THJ563" s="419"/>
      <c r="THK563" s="471"/>
      <c r="THL563" s="17"/>
      <c r="THM563" s="419"/>
      <c r="THN563" s="419"/>
      <c r="THO563" s="17"/>
      <c r="THP563" s="17"/>
      <c r="THQ563" s="913"/>
      <c r="THR563" s="17"/>
      <c r="THS563" s="17"/>
      <c r="THT563" s="219"/>
      <c r="THU563" s="310"/>
      <c r="THV563" s="304"/>
      <c r="THW563" s="408"/>
      <c r="THX563" s="472"/>
      <c r="THY563" s="906"/>
      <c r="THZ563" s="31"/>
      <c r="TIA563" s="419"/>
      <c r="TIB563" s="419"/>
      <c r="TIC563" s="471"/>
      <c r="TID563" s="17"/>
      <c r="TIE563" s="419"/>
      <c r="TIF563" s="419"/>
      <c r="TIG563" s="17"/>
      <c r="TIH563" s="17"/>
      <c r="TII563" s="913"/>
      <c r="TIJ563" s="17"/>
      <c r="TIK563" s="17"/>
      <c r="TIL563" s="219"/>
      <c r="TIM563" s="310"/>
      <c r="TIN563" s="304"/>
      <c r="TIO563" s="408"/>
      <c r="TIP563" s="472"/>
      <c r="TIQ563" s="906"/>
      <c r="TIR563" s="31"/>
      <c r="TIS563" s="419"/>
      <c r="TIT563" s="419"/>
      <c r="TIU563" s="471"/>
      <c r="TIV563" s="17"/>
      <c r="TIW563" s="419"/>
      <c r="TIX563" s="419"/>
      <c r="TIY563" s="17"/>
      <c r="TIZ563" s="17"/>
      <c r="TJA563" s="913"/>
      <c r="TJB563" s="17"/>
      <c r="TJC563" s="17"/>
      <c r="TJD563" s="219"/>
      <c r="TJE563" s="310"/>
      <c r="TJF563" s="304"/>
      <c r="TJG563" s="408"/>
      <c r="TJH563" s="472"/>
      <c r="TJI563" s="906"/>
      <c r="TJJ563" s="31"/>
      <c r="TJK563" s="419"/>
      <c r="TJL563" s="419"/>
      <c r="TJM563" s="471"/>
      <c r="TJN563" s="17"/>
      <c r="TJO563" s="419"/>
      <c r="TJP563" s="419"/>
      <c r="TJQ563" s="17"/>
      <c r="TJR563" s="17"/>
      <c r="TJS563" s="913"/>
      <c r="TJT563" s="17"/>
      <c r="TJU563" s="17"/>
      <c r="TJV563" s="219"/>
      <c r="TJW563" s="310"/>
      <c r="TJX563" s="304"/>
      <c r="TJY563" s="408"/>
      <c r="TJZ563" s="472"/>
      <c r="TKA563" s="906"/>
      <c r="TKB563" s="31"/>
      <c r="TKC563" s="419"/>
      <c r="TKD563" s="419"/>
      <c r="TKE563" s="471"/>
      <c r="TKF563" s="17"/>
      <c r="TKG563" s="419"/>
      <c r="TKH563" s="419"/>
      <c r="TKI563" s="17"/>
      <c r="TKJ563" s="17"/>
      <c r="TKK563" s="913"/>
      <c r="TKL563" s="17"/>
      <c r="TKM563" s="17"/>
      <c r="TKN563" s="219"/>
      <c r="TKO563" s="310"/>
      <c r="TKP563" s="304"/>
      <c r="TKQ563" s="408"/>
      <c r="TKR563" s="472"/>
      <c r="TKS563" s="906"/>
      <c r="TKT563" s="31"/>
      <c r="TKU563" s="419"/>
      <c r="TKV563" s="419"/>
      <c r="TKW563" s="471"/>
      <c r="TKX563" s="17"/>
      <c r="TKY563" s="419"/>
      <c r="TKZ563" s="419"/>
      <c r="TLA563" s="17"/>
      <c r="TLB563" s="17"/>
      <c r="TLC563" s="913"/>
      <c r="TLD563" s="17"/>
      <c r="TLE563" s="17"/>
      <c r="TLF563" s="219"/>
      <c r="TLG563" s="310"/>
      <c r="TLH563" s="304"/>
      <c r="TLI563" s="408"/>
      <c r="TLJ563" s="472"/>
      <c r="TLK563" s="906"/>
      <c r="TLL563" s="31"/>
      <c r="TLM563" s="419"/>
      <c r="TLN563" s="419"/>
      <c r="TLO563" s="471"/>
      <c r="TLP563" s="17"/>
      <c r="TLQ563" s="419"/>
      <c r="TLR563" s="419"/>
      <c r="TLS563" s="17"/>
      <c r="TLT563" s="17"/>
      <c r="TLU563" s="913"/>
      <c r="TLV563" s="17"/>
      <c r="TLW563" s="17"/>
      <c r="TLX563" s="219"/>
      <c r="TLY563" s="310"/>
      <c r="TLZ563" s="304"/>
      <c r="TMA563" s="408"/>
      <c r="TMB563" s="472"/>
      <c r="TMC563" s="906"/>
      <c r="TMD563" s="31"/>
      <c r="TME563" s="419"/>
      <c r="TMF563" s="419"/>
      <c r="TMG563" s="471"/>
      <c r="TMH563" s="17"/>
      <c r="TMI563" s="419"/>
      <c r="TMJ563" s="419"/>
      <c r="TMK563" s="17"/>
      <c r="TML563" s="17"/>
      <c r="TMM563" s="913"/>
      <c r="TMN563" s="17"/>
      <c r="TMO563" s="17"/>
      <c r="TMP563" s="219"/>
      <c r="TMQ563" s="310"/>
      <c r="TMR563" s="304"/>
      <c r="TMS563" s="408"/>
      <c r="TMT563" s="472"/>
      <c r="TMU563" s="906"/>
      <c r="TMV563" s="31"/>
      <c r="TMW563" s="419"/>
      <c r="TMX563" s="419"/>
      <c r="TMY563" s="471"/>
      <c r="TMZ563" s="17"/>
      <c r="TNA563" s="419"/>
      <c r="TNB563" s="419"/>
      <c r="TNC563" s="17"/>
      <c r="TND563" s="17"/>
      <c r="TNE563" s="913"/>
      <c r="TNF563" s="17"/>
      <c r="TNG563" s="17"/>
      <c r="TNH563" s="219"/>
      <c r="TNI563" s="310"/>
      <c r="TNJ563" s="304"/>
      <c r="TNK563" s="408"/>
      <c r="TNL563" s="472"/>
      <c r="TNM563" s="906"/>
      <c r="TNN563" s="31"/>
      <c r="TNO563" s="419"/>
      <c r="TNP563" s="419"/>
      <c r="TNQ563" s="471"/>
      <c r="TNR563" s="17"/>
      <c r="TNS563" s="419"/>
      <c r="TNT563" s="419"/>
      <c r="TNU563" s="17"/>
      <c r="TNV563" s="17"/>
      <c r="TNW563" s="913"/>
      <c r="TNX563" s="17"/>
      <c r="TNY563" s="17"/>
      <c r="TNZ563" s="219"/>
      <c r="TOA563" s="310"/>
      <c r="TOB563" s="304"/>
      <c r="TOC563" s="408"/>
      <c r="TOD563" s="472"/>
      <c r="TOE563" s="906"/>
      <c r="TOF563" s="31"/>
      <c r="TOG563" s="419"/>
      <c r="TOH563" s="419"/>
      <c r="TOI563" s="471"/>
      <c r="TOJ563" s="17"/>
      <c r="TOK563" s="419"/>
      <c r="TOL563" s="419"/>
      <c r="TOM563" s="17"/>
      <c r="TON563" s="17"/>
      <c r="TOO563" s="913"/>
      <c r="TOP563" s="17"/>
      <c r="TOQ563" s="17"/>
      <c r="TOR563" s="219"/>
      <c r="TOS563" s="310"/>
      <c r="TOT563" s="304"/>
      <c r="TOU563" s="408"/>
      <c r="TOV563" s="472"/>
      <c r="TOW563" s="906"/>
      <c r="TOX563" s="31"/>
      <c r="TOY563" s="419"/>
      <c r="TOZ563" s="419"/>
      <c r="TPA563" s="471"/>
      <c r="TPB563" s="17"/>
      <c r="TPC563" s="419"/>
      <c r="TPD563" s="419"/>
      <c r="TPE563" s="17"/>
      <c r="TPF563" s="17"/>
      <c r="TPG563" s="913"/>
      <c r="TPH563" s="17"/>
      <c r="TPI563" s="17"/>
      <c r="TPJ563" s="219"/>
      <c r="TPK563" s="310"/>
      <c r="TPL563" s="304"/>
      <c r="TPM563" s="408"/>
      <c r="TPN563" s="472"/>
      <c r="TPO563" s="906"/>
      <c r="TPP563" s="31"/>
      <c r="TPQ563" s="419"/>
      <c r="TPR563" s="419"/>
      <c r="TPS563" s="471"/>
      <c r="TPT563" s="17"/>
      <c r="TPU563" s="419"/>
      <c r="TPV563" s="419"/>
      <c r="TPW563" s="17"/>
      <c r="TPX563" s="17"/>
      <c r="TPY563" s="913"/>
      <c r="TPZ563" s="17"/>
      <c r="TQA563" s="17"/>
      <c r="TQB563" s="219"/>
      <c r="TQC563" s="310"/>
      <c r="TQD563" s="304"/>
      <c r="TQE563" s="408"/>
      <c r="TQF563" s="472"/>
      <c r="TQG563" s="906"/>
      <c r="TQH563" s="31"/>
      <c r="TQI563" s="419"/>
      <c r="TQJ563" s="419"/>
      <c r="TQK563" s="471"/>
      <c r="TQL563" s="17"/>
      <c r="TQM563" s="419"/>
      <c r="TQN563" s="419"/>
      <c r="TQO563" s="17"/>
      <c r="TQP563" s="17"/>
      <c r="TQQ563" s="913"/>
      <c r="TQR563" s="17"/>
      <c r="TQS563" s="17"/>
      <c r="TQT563" s="219"/>
      <c r="TQU563" s="310"/>
      <c r="TQV563" s="304"/>
      <c r="TQW563" s="408"/>
      <c r="TQX563" s="472"/>
      <c r="TQY563" s="906"/>
      <c r="TQZ563" s="31"/>
      <c r="TRA563" s="419"/>
      <c r="TRB563" s="419"/>
      <c r="TRC563" s="471"/>
      <c r="TRD563" s="17"/>
      <c r="TRE563" s="419"/>
      <c r="TRF563" s="419"/>
      <c r="TRG563" s="17"/>
      <c r="TRH563" s="17"/>
      <c r="TRI563" s="913"/>
      <c r="TRJ563" s="17"/>
      <c r="TRK563" s="17"/>
      <c r="TRL563" s="219"/>
      <c r="TRM563" s="310"/>
      <c r="TRN563" s="304"/>
      <c r="TRO563" s="408"/>
      <c r="TRP563" s="472"/>
      <c r="TRQ563" s="906"/>
      <c r="TRR563" s="31"/>
      <c r="TRS563" s="419"/>
      <c r="TRT563" s="419"/>
      <c r="TRU563" s="471"/>
      <c r="TRV563" s="17"/>
      <c r="TRW563" s="419"/>
      <c r="TRX563" s="419"/>
      <c r="TRY563" s="17"/>
      <c r="TRZ563" s="17"/>
      <c r="TSA563" s="913"/>
      <c r="TSB563" s="17"/>
      <c r="TSC563" s="17"/>
      <c r="TSD563" s="219"/>
      <c r="TSE563" s="310"/>
      <c r="TSF563" s="304"/>
      <c r="TSG563" s="408"/>
      <c r="TSH563" s="472"/>
      <c r="TSI563" s="906"/>
      <c r="TSJ563" s="31"/>
      <c r="TSK563" s="419"/>
      <c r="TSL563" s="419"/>
      <c r="TSM563" s="471"/>
      <c r="TSN563" s="17"/>
      <c r="TSO563" s="419"/>
      <c r="TSP563" s="419"/>
      <c r="TSQ563" s="17"/>
      <c r="TSR563" s="17"/>
      <c r="TSS563" s="913"/>
      <c r="TST563" s="17"/>
      <c r="TSU563" s="17"/>
      <c r="TSV563" s="219"/>
      <c r="TSW563" s="310"/>
      <c r="TSX563" s="304"/>
      <c r="TSY563" s="408"/>
      <c r="TSZ563" s="472"/>
      <c r="TTA563" s="906"/>
      <c r="TTB563" s="31"/>
      <c r="TTC563" s="419"/>
      <c r="TTD563" s="419"/>
      <c r="TTE563" s="471"/>
      <c r="TTF563" s="17"/>
      <c r="TTG563" s="419"/>
      <c r="TTH563" s="419"/>
      <c r="TTI563" s="17"/>
      <c r="TTJ563" s="17"/>
      <c r="TTK563" s="913"/>
      <c r="TTL563" s="17"/>
      <c r="TTM563" s="17"/>
      <c r="TTN563" s="219"/>
      <c r="TTO563" s="310"/>
      <c r="TTP563" s="304"/>
      <c r="TTQ563" s="408"/>
      <c r="TTR563" s="472"/>
      <c r="TTS563" s="906"/>
      <c r="TTT563" s="31"/>
      <c r="TTU563" s="419"/>
      <c r="TTV563" s="419"/>
      <c r="TTW563" s="471"/>
      <c r="TTX563" s="17"/>
      <c r="TTY563" s="419"/>
      <c r="TTZ563" s="419"/>
      <c r="TUA563" s="17"/>
      <c r="TUB563" s="17"/>
      <c r="TUC563" s="913"/>
      <c r="TUD563" s="17"/>
      <c r="TUE563" s="17"/>
      <c r="TUF563" s="219"/>
      <c r="TUG563" s="310"/>
      <c r="TUH563" s="304"/>
      <c r="TUI563" s="408"/>
      <c r="TUJ563" s="472"/>
      <c r="TUK563" s="906"/>
      <c r="TUL563" s="31"/>
      <c r="TUM563" s="419"/>
      <c r="TUN563" s="419"/>
      <c r="TUO563" s="471"/>
      <c r="TUP563" s="17"/>
      <c r="TUQ563" s="419"/>
      <c r="TUR563" s="419"/>
      <c r="TUS563" s="17"/>
      <c r="TUT563" s="17"/>
      <c r="TUU563" s="913"/>
      <c r="TUV563" s="17"/>
      <c r="TUW563" s="17"/>
      <c r="TUX563" s="219"/>
      <c r="TUY563" s="310"/>
      <c r="TUZ563" s="304"/>
      <c r="TVA563" s="408"/>
      <c r="TVB563" s="472"/>
      <c r="TVC563" s="906"/>
      <c r="TVD563" s="31"/>
      <c r="TVE563" s="419"/>
      <c r="TVF563" s="419"/>
      <c r="TVG563" s="471"/>
      <c r="TVH563" s="17"/>
      <c r="TVI563" s="419"/>
      <c r="TVJ563" s="419"/>
      <c r="TVK563" s="17"/>
      <c r="TVL563" s="17"/>
      <c r="TVM563" s="913"/>
      <c r="TVN563" s="17"/>
      <c r="TVO563" s="17"/>
      <c r="TVP563" s="219"/>
      <c r="TVQ563" s="310"/>
      <c r="TVR563" s="304"/>
      <c r="TVS563" s="408"/>
      <c r="TVT563" s="472"/>
      <c r="TVU563" s="906"/>
      <c r="TVV563" s="31"/>
      <c r="TVW563" s="419"/>
      <c r="TVX563" s="419"/>
      <c r="TVY563" s="471"/>
      <c r="TVZ563" s="17"/>
      <c r="TWA563" s="419"/>
      <c r="TWB563" s="419"/>
      <c r="TWC563" s="17"/>
      <c r="TWD563" s="17"/>
      <c r="TWE563" s="913"/>
      <c r="TWF563" s="17"/>
      <c r="TWG563" s="17"/>
      <c r="TWH563" s="219"/>
      <c r="TWI563" s="310"/>
      <c r="TWJ563" s="304"/>
      <c r="TWK563" s="408"/>
      <c r="TWL563" s="472"/>
      <c r="TWM563" s="906"/>
      <c r="TWN563" s="31"/>
      <c r="TWO563" s="419"/>
      <c r="TWP563" s="419"/>
      <c r="TWQ563" s="471"/>
      <c r="TWR563" s="17"/>
      <c r="TWS563" s="419"/>
      <c r="TWT563" s="419"/>
      <c r="TWU563" s="17"/>
      <c r="TWV563" s="17"/>
      <c r="TWW563" s="913"/>
      <c r="TWX563" s="17"/>
      <c r="TWY563" s="17"/>
      <c r="TWZ563" s="219"/>
      <c r="TXA563" s="310"/>
      <c r="TXB563" s="304"/>
      <c r="TXC563" s="408"/>
      <c r="TXD563" s="472"/>
      <c r="TXE563" s="906"/>
      <c r="TXF563" s="31"/>
      <c r="TXG563" s="419"/>
      <c r="TXH563" s="419"/>
      <c r="TXI563" s="471"/>
      <c r="TXJ563" s="17"/>
      <c r="TXK563" s="419"/>
      <c r="TXL563" s="419"/>
      <c r="TXM563" s="17"/>
      <c r="TXN563" s="17"/>
      <c r="TXO563" s="913"/>
      <c r="TXP563" s="17"/>
      <c r="TXQ563" s="17"/>
      <c r="TXR563" s="219"/>
      <c r="TXS563" s="310"/>
      <c r="TXT563" s="304"/>
      <c r="TXU563" s="408"/>
      <c r="TXV563" s="472"/>
      <c r="TXW563" s="906"/>
      <c r="TXX563" s="31"/>
      <c r="TXY563" s="419"/>
      <c r="TXZ563" s="419"/>
      <c r="TYA563" s="471"/>
      <c r="TYB563" s="17"/>
      <c r="TYC563" s="419"/>
      <c r="TYD563" s="419"/>
      <c r="TYE563" s="17"/>
      <c r="TYF563" s="17"/>
      <c r="TYG563" s="913"/>
      <c r="TYH563" s="17"/>
      <c r="TYI563" s="17"/>
      <c r="TYJ563" s="219"/>
      <c r="TYK563" s="310"/>
      <c r="TYL563" s="304"/>
      <c r="TYM563" s="408"/>
      <c r="TYN563" s="472"/>
      <c r="TYO563" s="906"/>
      <c r="TYP563" s="31"/>
      <c r="TYQ563" s="419"/>
      <c r="TYR563" s="419"/>
      <c r="TYS563" s="471"/>
      <c r="TYT563" s="17"/>
      <c r="TYU563" s="419"/>
      <c r="TYV563" s="419"/>
      <c r="TYW563" s="17"/>
      <c r="TYX563" s="17"/>
      <c r="TYY563" s="913"/>
      <c r="TYZ563" s="17"/>
      <c r="TZA563" s="17"/>
      <c r="TZB563" s="219"/>
      <c r="TZC563" s="310"/>
      <c r="TZD563" s="304"/>
      <c r="TZE563" s="408"/>
      <c r="TZF563" s="472"/>
      <c r="TZG563" s="906"/>
      <c r="TZH563" s="31"/>
      <c r="TZI563" s="419"/>
      <c r="TZJ563" s="419"/>
      <c r="TZK563" s="471"/>
      <c r="TZL563" s="17"/>
      <c r="TZM563" s="419"/>
      <c r="TZN563" s="419"/>
      <c r="TZO563" s="17"/>
      <c r="TZP563" s="17"/>
      <c r="TZQ563" s="913"/>
      <c r="TZR563" s="17"/>
      <c r="TZS563" s="17"/>
      <c r="TZT563" s="219"/>
      <c r="TZU563" s="310"/>
      <c r="TZV563" s="304"/>
      <c r="TZW563" s="408"/>
      <c r="TZX563" s="472"/>
      <c r="TZY563" s="906"/>
      <c r="TZZ563" s="31"/>
      <c r="UAA563" s="419"/>
      <c r="UAB563" s="419"/>
      <c r="UAC563" s="471"/>
      <c r="UAD563" s="17"/>
      <c r="UAE563" s="419"/>
      <c r="UAF563" s="419"/>
      <c r="UAG563" s="17"/>
      <c r="UAH563" s="17"/>
      <c r="UAI563" s="913"/>
      <c r="UAJ563" s="17"/>
      <c r="UAK563" s="17"/>
      <c r="UAL563" s="219"/>
      <c r="UAM563" s="310"/>
      <c r="UAN563" s="304"/>
      <c r="UAO563" s="408"/>
      <c r="UAP563" s="472"/>
      <c r="UAQ563" s="906"/>
      <c r="UAR563" s="31"/>
      <c r="UAS563" s="419"/>
      <c r="UAT563" s="419"/>
      <c r="UAU563" s="471"/>
      <c r="UAV563" s="17"/>
      <c r="UAW563" s="419"/>
      <c r="UAX563" s="419"/>
      <c r="UAY563" s="17"/>
      <c r="UAZ563" s="17"/>
      <c r="UBA563" s="913"/>
      <c r="UBB563" s="17"/>
      <c r="UBC563" s="17"/>
      <c r="UBD563" s="219"/>
      <c r="UBE563" s="310"/>
      <c r="UBF563" s="304"/>
      <c r="UBG563" s="408"/>
      <c r="UBH563" s="472"/>
      <c r="UBI563" s="906"/>
      <c r="UBJ563" s="31"/>
      <c r="UBK563" s="419"/>
      <c r="UBL563" s="419"/>
      <c r="UBM563" s="471"/>
      <c r="UBN563" s="17"/>
      <c r="UBO563" s="419"/>
      <c r="UBP563" s="419"/>
      <c r="UBQ563" s="17"/>
      <c r="UBR563" s="17"/>
      <c r="UBS563" s="913"/>
      <c r="UBT563" s="17"/>
      <c r="UBU563" s="17"/>
      <c r="UBV563" s="219"/>
      <c r="UBW563" s="310"/>
      <c r="UBX563" s="304"/>
      <c r="UBY563" s="408"/>
      <c r="UBZ563" s="472"/>
      <c r="UCA563" s="906"/>
      <c r="UCB563" s="31"/>
      <c r="UCC563" s="419"/>
      <c r="UCD563" s="419"/>
      <c r="UCE563" s="471"/>
      <c r="UCF563" s="17"/>
      <c r="UCG563" s="419"/>
      <c r="UCH563" s="419"/>
      <c r="UCI563" s="17"/>
      <c r="UCJ563" s="17"/>
      <c r="UCK563" s="913"/>
      <c r="UCL563" s="17"/>
      <c r="UCM563" s="17"/>
      <c r="UCN563" s="219"/>
      <c r="UCO563" s="310"/>
      <c r="UCP563" s="304"/>
      <c r="UCQ563" s="408"/>
      <c r="UCR563" s="472"/>
      <c r="UCS563" s="906"/>
      <c r="UCT563" s="31"/>
      <c r="UCU563" s="419"/>
      <c r="UCV563" s="419"/>
      <c r="UCW563" s="471"/>
      <c r="UCX563" s="17"/>
      <c r="UCY563" s="419"/>
      <c r="UCZ563" s="419"/>
      <c r="UDA563" s="17"/>
      <c r="UDB563" s="17"/>
      <c r="UDC563" s="913"/>
      <c r="UDD563" s="17"/>
      <c r="UDE563" s="17"/>
      <c r="UDF563" s="219"/>
      <c r="UDG563" s="310"/>
      <c r="UDH563" s="304"/>
      <c r="UDI563" s="408"/>
      <c r="UDJ563" s="472"/>
      <c r="UDK563" s="906"/>
      <c r="UDL563" s="31"/>
      <c r="UDM563" s="419"/>
      <c r="UDN563" s="419"/>
      <c r="UDO563" s="471"/>
      <c r="UDP563" s="17"/>
      <c r="UDQ563" s="419"/>
      <c r="UDR563" s="419"/>
      <c r="UDS563" s="17"/>
      <c r="UDT563" s="17"/>
      <c r="UDU563" s="913"/>
      <c r="UDV563" s="17"/>
      <c r="UDW563" s="17"/>
      <c r="UDX563" s="219"/>
      <c r="UDY563" s="310"/>
      <c r="UDZ563" s="304"/>
      <c r="UEA563" s="408"/>
      <c r="UEB563" s="472"/>
      <c r="UEC563" s="906"/>
      <c r="UED563" s="31"/>
      <c r="UEE563" s="419"/>
      <c r="UEF563" s="419"/>
      <c r="UEG563" s="471"/>
      <c r="UEH563" s="17"/>
      <c r="UEI563" s="419"/>
      <c r="UEJ563" s="419"/>
      <c r="UEK563" s="17"/>
      <c r="UEL563" s="17"/>
      <c r="UEM563" s="913"/>
      <c r="UEN563" s="17"/>
      <c r="UEO563" s="17"/>
      <c r="UEP563" s="219"/>
      <c r="UEQ563" s="310"/>
      <c r="UER563" s="304"/>
      <c r="UES563" s="408"/>
      <c r="UET563" s="472"/>
      <c r="UEU563" s="906"/>
      <c r="UEV563" s="31"/>
      <c r="UEW563" s="419"/>
      <c r="UEX563" s="419"/>
      <c r="UEY563" s="471"/>
      <c r="UEZ563" s="17"/>
      <c r="UFA563" s="419"/>
      <c r="UFB563" s="419"/>
      <c r="UFC563" s="17"/>
      <c r="UFD563" s="17"/>
      <c r="UFE563" s="913"/>
      <c r="UFF563" s="17"/>
      <c r="UFG563" s="17"/>
      <c r="UFH563" s="219"/>
      <c r="UFI563" s="310"/>
      <c r="UFJ563" s="304"/>
      <c r="UFK563" s="408"/>
      <c r="UFL563" s="472"/>
      <c r="UFM563" s="906"/>
      <c r="UFN563" s="31"/>
      <c r="UFO563" s="419"/>
      <c r="UFP563" s="419"/>
      <c r="UFQ563" s="471"/>
      <c r="UFR563" s="17"/>
      <c r="UFS563" s="419"/>
      <c r="UFT563" s="419"/>
      <c r="UFU563" s="17"/>
      <c r="UFV563" s="17"/>
      <c r="UFW563" s="913"/>
      <c r="UFX563" s="17"/>
      <c r="UFY563" s="17"/>
      <c r="UFZ563" s="219"/>
      <c r="UGA563" s="310"/>
      <c r="UGB563" s="304"/>
      <c r="UGC563" s="408"/>
      <c r="UGD563" s="472"/>
      <c r="UGE563" s="906"/>
      <c r="UGF563" s="31"/>
      <c r="UGG563" s="419"/>
      <c r="UGH563" s="419"/>
      <c r="UGI563" s="471"/>
      <c r="UGJ563" s="17"/>
      <c r="UGK563" s="419"/>
      <c r="UGL563" s="419"/>
      <c r="UGM563" s="17"/>
      <c r="UGN563" s="17"/>
      <c r="UGO563" s="913"/>
      <c r="UGP563" s="17"/>
      <c r="UGQ563" s="17"/>
      <c r="UGR563" s="219"/>
      <c r="UGS563" s="310"/>
      <c r="UGT563" s="304"/>
      <c r="UGU563" s="408"/>
      <c r="UGV563" s="472"/>
      <c r="UGW563" s="906"/>
      <c r="UGX563" s="31"/>
      <c r="UGY563" s="419"/>
      <c r="UGZ563" s="419"/>
      <c r="UHA563" s="471"/>
      <c r="UHB563" s="17"/>
      <c r="UHC563" s="419"/>
      <c r="UHD563" s="419"/>
      <c r="UHE563" s="17"/>
      <c r="UHF563" s="17"/>
      <c r="UHG563" s="913"/>
      <c r="UHH563" s="17"/>
      <c r="UHI563" s="17"/>
      <c r="UHJ563" s="219"/>
      <c r="UHK563" s="310"/>
      <c r="UHL563" s="304"/>
      <c r="UHM563" s="408"/>
      <c r="UHN563" s="472"/>
      <c r="UHO563" s="906"/>
      <c r="UHP563" s="31"/>
      <c r="UHQ563" s="419"/>
      <c r="UHR563" s="419"/>
      <c r="UHS563" s="471"/>
      <c r="UHT563" s="17"/>
      <c r="UHU563" s="419"/>
      <c r="UHV563" s="419"/>
      <c r="UHW563" s="17"/>
      <c r="UHX563" s="17"/>
      <c r="UHY563" s="913"/>
      <c r="UHZ563" s="17"/>
      <c r="UIA563" s="17"/>
      <c r="UIB563" s="219"/>
      <c r="UIC563" s="310"/>
      <c r="UID563" s="304"/>
      <c r="UIE563" s="408"/>
      <c r="UIF563" s="472"/>
      <c r="UIG563" s="906"/>
      <c r="UIH563" s="31"/>
      <c r="UII563" s="419"/>
      <c r="UIJ563" s="419"/>
      <c r="UIK563" s="471"/>
      <c r="UIL563" s="17"/>
      <c r="UIM563" s="419"/>
      <c r="UIN563" s="419"/>
      <c r="UIO563" s="17"/>
      <c r="UIP563" s="17"/>
      <c r="UIQ563" s="913"/>
      <c r="UIR563" s="17"/>
      <c r="UIS563" s="17"/>
      <c r="UIT563" s="219"/>
      <c r="UIU563" s="310"/>
      <c r="UIV563" s="304"/>
      <c r="UIW563" s="408"/>
      <c r="UIX563" s="472"/>
      <c r="UIY563" s="906"/>
      <c r="UIZ563" s="31"/>
      <c r="UJA563" s="419"/>
      <c r="UJB563" s="419"/>
      <c r="UJC563" s="471"/>
      <c r="UJD563" s="17"/>
      <c r="UJE563" s="419"/>
      <c r="UJF563" s="419"/>
      <c r="UJG563" s="17"/>
      <c r="UJH563" s="17"/>
      <c r="UJI563" s="913"/>
      <c r="UJJ563" s="17"/>
      <c r="UJK563" s="17"/>
      <c r="UJL563" s="219"/>
      <c r="UJM563" s="310"/>
      <c r="UJN563" s="304"/>
      <c r="UJO563" s="408"/>
      <c r="UJP563" s="472"/>
      <c r="UJQ563" s="906"/>
      <c r="UJR563" s="31"/>
      <c r="UJS563" s="419"/>
      <c r="UJT563" s="419"/>
      <c r="UJU563" s="471"/>
      <c r="UJV563" s="17"/>
      <c r="UJW563" s="419"/>
      <c r="UJX563" s="419"/>
      <c r="UJY563" s="17"/>
      <c r="UJZ563" s="17"/>
      <c r="UKA563" s="913"/>
      <c r="UKB563" s="17"/>
      <c r="UKC563" s="17"/>
      <c r="UKD563" s="219"/>
      <c r="UKE563" s="310"/>
      <c r="UKF563" s="304"/>
      <c r="UKG563" s="408"/>
      <c r="UKH563" s="472"/>
      <c r="UKI563" s="906"/>
      <c r="UKJ563" s="31"/>
      <c r="UKK563" s="419"/>
      <c r="UKL563" s="419"/>
      <c r="UKM563" s="471"/>
      <c r="UKN563" s="17"/>
      <c r="UKO563" s="419"/>
      <c r="UKP563" s="419"/>
      <c r="UKQ563" s="17"/>
      <c r="UKR563" s="17"/>
      <c r="UKS563" s="913"/>
      <c r="UKT563" s="17"/>
      <c r="UKU563" s="17"/>
      <c r="UKV563" s="219"/>
      <c r="UKW563" s="310"/>
      <c r="UKX563" s="304"/>
      <c r="UKY563" s="408"/>
      <c r="UKZ563" s="472"/>
      <c r="ULA563" s="906"/>
      <c r="ULB563" s="31"/>
      <c r="ULC563" s="419"/>
      <c r="ULD563" s="419"/>
      <c r="ULE563" s="471"/>
      <c r="ULF563" s="17"/>
      <c r="ULG563" s="419"/>
      <c r="ULH563" s="419"/>
      <c r="ULI563" s="17"/>
      <c r="ULJ563" s="17"/>
      <c r="ULK563" s="913"/>
      <c r="ULL563" s="17"/>
      <c r="ULM563" s="17"/>
      <c r="ULN563" s="219"/>
      <c r="ULO563" s="310"/>
      <c r="ULP563" s="304"/>
      <c r="ULQ563" s="408"/>
      <c r="ULR563" s="472"/>
      <c r="ULS563" s="906"/>
      <c r="ULT563" s="31"/>
      <c r="ULU563" s="419"/>
      <c r="ULV563" s="419"/>
      <c r="ULW563" s="471"/>
      <c r="ULX563" s="17"/>
      <c r="ULY563" s="419"/>
      <c r="ULZ563" s="419"/>
      <c r="UMA563" s="17"/>
      <c r="UMB563" s="17"/>
      <c r="UMC563" s="913"/>
      <c r="UMD563" s="17"/>
      <c r="UME563" s="17"/>
      <c r="UMF563" s="219"/>
      <c r="UMG563" s="310"/>
      <c r="UMH563" s="304"/>
      <c r="UMI563" s="408"/>
      <c r="UMJ563" s="472"/>
      <c r="UMK563" s="906"/>
      <c r="UML563" s="31"/>
      <c r="UMM563" s="419"/>
      <c r="UMN563" s="419"/>
      <c r="UMO563" s="471"/>
      <c r="UMP563" s="17"/>
      <c r="UMQ563" s="419"/>
      <c r="UMR563" s="419"/>
      <c r="UMS563" s="17"/>
      <c r="UMT563" s="17"/>
      <c r="UMU563" s="913"/>
      <c r="UMV563" s="17"/>
      <c r="UMW563" s="17"/>
      <c r="UMX563" s="219"/>
      <c r="UMY563" s="310"/>
      <c r="UMZ563" s="304"/>
      <c r="UNA563" s="408"/>
      <c r="UNB563" s="472"/>
      <c r="UNC563" s="906"/>
      <c r="UND563" s="31"/>
      <c r="UNE563" s="419"/>
      <c r="UNF563" s="419"/>
      <c r="UNG563" s="471"/>
      <c r="UNH563" s="17"/>
      <c r="UNI563" s="419"/>
      <c r="UNJ563" s="419"/>
      <c r="UNK563" s="17"/>
      <c r="UNL563" s="17"/>
      <c r="UNM563" s="913"/>
      <c r="UNN563" s="17"/>
      <c r="UNO563" s="17"/>
      <c r="UNP563" s="219"/>
      <c r="UNQ563" s="310"/>
      <c r="UNR563" s="304"/>
      <c r="UNS563" s="408"/>
      <c r="UNT563" s="472"/>
      <c r="UNU563" s="906"/>
      <c r="UNV563" s="31"/>
      <c r="UNW563" s="419"/>
      <c r="UNX563" s="419"/>
      <c r="UNY563" s="471"/>
      <c r="UNZ563" s="17"/>
      <c r="UOA563" s="419"/>
      <c r="UOB563" s="419"/>
      <c r="UOC563" s="17"/>
      <c r="UOD563" s="17"/>
      <c r="UOE563" s="913"/>
      <c r="UOF563" s="17"/>
      <c r="UOG563" s="17"/>
      <c r="UOH563" s="219"/>
      <c r="UOI563" s="310"/>
      <c r="UOJ563" s="304"/>
      <c r="UOK563" s="408"/>
      <c r="UOL563" s="472"/>
      <c r="UOM563" s="906"/>
      <c r="UON563" s="31"/>
      <c r="UOO563" s="419"/>
      <c r="UOP563" s="419"/>
      <c r="UOQ563" s="471"/>
      <c r="UOR563" s="17"/>
      <c r="UOS563" s="419"/>
      <c r="UOT563" s="419"/>
      <c r="UOU563" s="17"/>
      <c r="UOV563" s="17"/>
      <c r="UOW563" s="913"/>
      <c r="UOX563" s="17"/>
      <c r="UOY563" s="17"/>
      <c r="UOZ563" s="219"/>
      <c r="UPA563" s="310"/>
      <c r="UPB563" s="304"/>
      <c r="UPC563" s="408"/>
      <c r="UPD563" s="472"/>
      <c r="UPE563" s="906"/>
      <c r="UPF563" s="31"/>
      <c r="UPG563" s="419"/>
      <c r="UPH563" s="419"/>
      <c r="UPI563" s="471"/>
      <c r="UPJ563" s="17"/>
      <c r="UPK563" s="419"/>
      <c r="UPL563" s="419"/>
      <c r="UPM563" s="17"/>
      <c r="UPN563" s="17"/>
      <c r="UPO563" s="913"/>
      <c r="UPP563" s="17"/>
      <c r="UPQ563" s="17"/>
      <c r="UPR563" s="219"/>
      <c r="UPS563" s="310"/>
      <c r="UPT563" s="304"/>
      <c r="UPU563" s="408"/>
      <c r="UPV563" s="472"/>
      <c r="UPW563" s="906"/>
      <c r="UPX563" s="31"/>
      <c r="UPY563" s="419"/>
      <c r="UPZ563" s="419"/>
      <c r="UQA563" s="471"/>
      <c r="UQB563" s="17"/>
      <c r="UQC563" s="419"/>
      <c r="UQD563" s="419"/>
      <c r="UQE563" s="17"/>
      <c r="UQF563" s="17"/>
      <c r="UQG563" s="913"/>
      <c r="UQH563" s="17"/>
      <c r="UQI563" s="17"/>
      <c r="UQJ563" s="219"/>
      <c r="UQK563" s="310"/>
      <c r="UQL563" s="304"/>
      <c r="UQM563" s="408"/>
      <c r="UQN563" s="472"/>
      <c r="UQO563" s="906"/>
      <c r="UQP563" s="31"/>
      <c r="UQQ563" s="419"/>
      <c r="UQR563" s="419"/>
      <c r="UQS563" s="471"/>
      <c r="UQT563" s="17"/>
      <c r="UQU563" s="419"/>
      <c r="UQV563" s="419"/>
      <c r="UQW563" s="17"/>
      <c r="UQX563" s="17"/>
      <c r="UQY563" s="913"/>
      <c r="UQZ563" s="17"/>
      <c r="URA563" s="17"/>
      <c r="URB563" s="219"/>
      <c r="URC563" s="310"/>
      <c r="URD563" s="304"/>
      <c r="URE563" s="408"/>
      <c r="URF563" s="472"/>
      <c r="URG563" s="906"/>
      <c r="URH563" s="31"/>
      <c r="URI563" s="419"/>
      <c r="URJ563" s="419"/>
      <c r="URK563" s="471"/>
      <c r="URL563" s="17"/>
      <c r="URM563" s="419"/>
      <c r="URN563" s="419"/>
      <c r="URO563" s="17"/>
      <c r="URP563" s="17"/>
      <c r="URQ563" s="913"/>
      <c r="URR563" s="17"/>
      <c r="URS563" s="17"/>
      <c r="URT563" s="219"/>
      <c r="URU563" s="310"/>
      <c r="URV563" s="304"/>
      <c r="URW563" s="408"/>
      <c r="URX563" s="472"/>
      <c r="URY563" s="906"/>
      <c r="URZ563" s="31"/>
      <c r="USA563" s="419"/>
      <c r="USB563" s="419"/>
      <c r="USC563" s="471"/>
      <c r="USD563" s="17"/>
      <c r="USE563" s="419"/>
      <c r="USF563" s="419"/>
      <c r="USG563" s="17"/>
      <c r="USH563" s="17"/>
      <c r="USI563" s="913"/>
      <c r="USJ563" s="17"/>
      <c r="USK563" s="17"/>
      <c r="USL563" s="219"/>
      <c r="USM563" s="310"/>
      <c r="USN563" s="304"/>
      <c r="USO563" s="408"/>
      <c r="USP563" s="472"/>
      <c r="USQ563" s="906"/>
      <c r="USR563" s="31"/>
      <c r="USS563" s="419"/>
      <c r="UST563" s="419"/>
      <c r="USU563" s="471"/>
      <c r="USV563" s="17"/>
      <c r="USW563" s="419"/>
      <c r="USX563" s="419"/>
      <c r="USY563" s="17"/>
      <c r="USZ563" s="17"/>
      <c r="UTA563" s="913"/>
      <c r="UTB563" s="17"/>
      <c r="UTC563" s="17"/>
      <c r="UTD563" s="219"/>
      <c r="UTE563" s="310"/>
      <c r="UTF563" s="304"/>
      <c r="UTG563" s="408"/>
      <c r="UTH563" s="472"/>
      <c r="UTI563" s="906"/>
      <c r="UTJ563" s="31"/>
      <c r="UTK563" s="419"/>
      <c r="UTL563" s="419"/>
      <c r="UTM563" s="471"/>
      <c r="UTN563" s="17"/>
      <c r="UTO563" s="419"/>
      <c r="UTP563" s="419"/>
      <c r="UTQ563" s="17"/>
      <c r="UTR563" s="17"/>
      <c r="UTS563" s="913"/>
      <c r="UTT563" s="17"/>
      <c r="UTU563" s="17"/>
      <c r="UTV563" s="219"/>
      <c r="UTW563" s="310"/>
      <c r="UTX563" s="304"/>
      <c r="UTY563" s="408"/>
      <c r="UTZ563" s="472"/>
      <c r="UUA563" s="906"/>
      <c r="UUB563" s="31"/>
      <c r="UUC563" s="419"/>
      <c r="UUD563" s="419"/>
      <c r="UUE563" s="471"/>
      <c r="UUF563" s="17"/>
      <c r="UUG563" s="419"/>
      <c r="UUH563" s="419"/>
      <c r="UUI563" s="17"/>
      <c r="UUJ563" s="17"/>
      <c r="UUK563" s="913"/>
      <c r="UUL563" s="17"/>
      <c r="UUM563" s="17"/>
      <c r="UUN563" s="219"/>
      <c r="UUO563" s="310"/>
      <c r="UUP563" s="304"/>
      <c r="UUQ563" s="408"/>
      <c r="UUR563" s="472"/>
      <c r="UUS563" s="906"/>
      <c r="UUT563" s="31"/>
      <c r="UUU563" s="419"/>
      <c r="UUV563" s="419"/>
      <c r="UUW563" s="471"/>
      <c r="UUX563" s="17"/>
      <c r="UUY563" s="419"/>
      <c r="UUZ563" s="419"/>
      <c r="UVA563" s="17"/>
      <c r="UVB563" s="17"/>
      <c r="UVC563" s="913"/>
      <c r="UVD563" s="17"/>
      <c r="UVE563" s="17"/>
      <c r="UVF563" s="219"/>
      <c r="UVG563" s="310"/>
      <c r="UVH563" s="304"/>
      <c r="UVI563" s="408"/>
      <c r="UVJ563" s="472"/>
      <c r="UVK563" s="906"/>
      <c r="UVL563" s="31"/>
      <c r="UVM563" s="419"/>
      <c r="UVN563" s="419"/>
      <c r="UVO563" s="471"/>
      <c r="UVP563" s="17"/>
      <c r="UVQ563" s="419"/>
      <c r="UVR563" s="419"/>
      <c r="UVS563" s="17"/>
      <c r="UVT563" s="17"/>
      <c r="UVU563" s="913"/>
      <c r="UVV563" s="17"/>
      <c r="UVW563" s="17"/>
      <c r="UVX563" s="219"/>
      <c r="UVY563" s="310"/>
      <c r="UVZ563" s="304"/>
      <c r="UWA563" s="408"/>
      <c r="UWB563" s="472"/>
      <c r="UWC563" s="906"/>
      <c r="UWD563" s="31"/>
      <c r="UWE563" s="419"/>
      <c r="UWF563" s="419"/>
      <c r="UWG563" s="471"/>
      <c r="UWH563" s="17"/>
      <c r="UWI563" s="419"/>
      <c r="UWJ563" s="419"/>
      <c r="UWK563" s="17"/>
      <c r="UWL563" s="17"/>
      <c r="UWM563" s="913"/>
      <c r="UWN563" s="17"/>
      <c r="UWO563" s="17"/>
      <c r="UWP563" s="219"/>
      <c r="UWQ563" s="310"/>
      <c r="UWR563" s="304"/>
      <c r="UWS563" s="408"/>
      <c r="UWT563" s="472"/>
      <c r="UWU563" s="906"/>
      <c r="UWV563" s="31"/>
      <c r="UWW563" s="419"/>
      <c r="UWX563" s="419"/>
      <c r="UWY563" s="471"/>
      <c r="UWZ563" s="17"/>
      <c r="UXA563" s="419"/>
      <c r="UXB563" s="419"/>
      <c r="UXC563" s="17"/>
      <c r="UXD563" s="17"/>
      <c r="UXE563" s="913"/>
      <c r="UXF563" s="17"/>
      <c r="UXG563" s="17"/>
      <c r="UXH563" s="219"/>
      <c r="UXI563" s="310"/>
      <c r="UXJ563" s="304"/>
      <c r="UXK563" s="408"/>
      <c r="UXL563" s="472"/>
      <c r="UXM563" s="906"/>
      <c r="UXN563" s="31"/>
      <c r="UXO563" s="419"/>
      <c r="UXP563" s="419"/>
      <c r="UXQ563" s="471"/>
      <c r="UXR563" s="17"/>
      <c r="UXS563" s="419"/>
      <c r="UXT563" s="419"/>
      <c r="UXU563" s="17"/>
      <c r="UXV563" s="17"/>
      <c r="UXW563" s="913"/>
      <c r="UXX563" s="17"/>
      <c r="UXY563" s="17"/>
      <c r="UXZ563" s="219"/>
      <c r="UYA563" s="310"/>
      <c r="UYB563" s="304"/>
      <c r="UYC563" s="408"/>
      <c r="UYD563" s="472"/>
      <c r="UYE563" s="906"/>
      <c r="UYF563" s="31"/>
      <c r="UYG563" s="419"/>
      <c r="UYH563" s="419"/>
      <c r="UYI563" s="471"/>
      <c r="UYJ563" s="17"/>
      <c r="UYK563" s="419"/>
      <c r="UYL563" s="419"/>
      <c r="UYM563" s="17"/>
      <c r="UYN563" s="17"/>
      <c r="UYO563" s="913"/>
      <c r="UYP563" s="17"/>
      <c r="UYQ563" s="17"/>
      <c r="UYR563" s="219"/>
      <c r="UYS563" s="310"/>
      <c r="UYT563" s="304"/>
      <c r="UYU563" s="408"/>
      <c r="UYV563" s="472"/>
      <c r="UYW563" s="906"/>
      <c r="UYX563" s="31"/>
      <c r="UYY563" s="419"/>
      <c r="UYZ563" s="419"/>
      <c r="UZA563" s="471"/>
      <c r="UZB563" s="17"/>
      <c r="UZC563" s="419"/>
      <c r="UZD563" s="419"/>
      <c r="UZE563" s="17"/>
      <c r="UZF563" s="17"/>
      <c r="UZG563" s="913"/>
      <c r="UZH563" s="17"/>
      <c r="UZI563" s="17"/>
      <c r="UZJ563" s="219"/>
      <c r="UZK563" s="310"/>
      <c r="UZL563" s="304"/>
      <c r="UZM563" s="408"/>
      <c r="UZN563" s="472"/>
      <c r="UZO563" s="906"/>
      <c r="UZP563" s="31"/>
      <c r="UZQ563" s="419"/>
      <c r="UZR563" s="419"/>
      <c r="UZS563" s="471"/>
      <c r="UZT563" s="17"/>
      <c r="UZU563" s="419"/>
      <c r="UZV563" s="419"/>
      <c r="UZW563" s="17"/>
      <c r="UZX563" s="17"/>
      <c r="UZY563" s="913"/>
      <c r="UZZ563" s="17"/>
      <c r="VAA563" s="17"/>
      <c r="VAB563" s="219"/>
      <c r="VAC563" s="310"/>
      <c r="VAD563" s="304"/>
      <c r="VAE563" s="408"/>
      <c r="VAF563" s="472"/>
      <c r="VAG563" s="906"/>
      <c r="VAH563" s="31"/>
      <c r="VAI563" s="419"/>
      <c r="VAJ563" s="419"/>
      <c r="VAK563" s="471"/>
      <c r="VAL563" s="17"/>
      <c r="VAM563" s="419"/>
      <c r="VAN563" s="419"/>
      <c r="VAO563" s="17"/>
      <c r="VAP563" s="17"/>
      <c r="VAQ563" s="913"/>
      <c r="VAR563" s="17"/>
      <c r="VAS563" s="17"/>
      <c r="VAT563" s="219"/>
      <c r="VAU563" s="310"/>
      <c r="VAV563" s="304"/>
      <c r="VAW563" s="408"/>
      <c r="VAX563" s="472"/>
      <c r="VAY563" s="906"/>
      <c r="VAZ563" s="31"/>
      <c r="VBA563" s="419"/>
      <c r="VBB563" s="419"/>
      <c r="VBC563" s="471"/>
      <c r="VBD563" s="17"/>
      <c r="VBE563" s="419"/>
      <c r="VBF563" s="419"/>
      <c r="VBG563" s="17"/>
      <c r="VBH563" s="17"/>
      <c r="VBI563" s="913"/>
      <c r="VBJ563" s="17"/>
      <c r="VBK563" s="17"/>
      <c r="VBL563" s="219"/>
      <c r="VBM563" s="310"/>
      <c r="VBN563" s="304"/>
      <c r="VBO563" s="408"/>
      <c r="VBP563" s="472"/>
      <c r="VBQ563" s="906"/>
      <c r="VBR563" s="31"/>
      <c r="VBS563" s="419"/>
      <c r="VBT563" s="419"/>
      <c r="VBU563" s="471"/>
      <c r="VBV563" s="17"/>
      <c r="VBW563" s="419"/>
      <c r="VBX563" s="419"/>
      <c r="VBY563" s="17"/>
      <c r="VBZ563" s="17"/>
      <c r="VCA563" s="913"/>
      <c r="VCB563" s="17"/>
      <c r="VCC563" s="17"/>
      <c r="VCD563" s="219"/>
      <c r="VCE563" s="310"/>
      <c r="VCF563" s="304"/>
      <c r="VCG563" s="408"/>
      <c r="VCH563" s="472"/>
      <c r="VCI563" s="906"/>
      <c r="VCJ563" s="31"/>
      <c r="VCK563" s="419"/>
      <c r="VCL563" s="419"/>
      <c r="VCM563" s="471"/>
      <c r="VCN563" s="17"/>
      <c r="VCO563" s="419"/>
      <c r="VCP563" s="419"/>
      <c r="VCQ563" s="17"/>
      <c r="VCR563" s="17"/>
      <c r="VCS563" s="913"/>
      <c r="VCT563" s="17"/>
      <c r="VCU563" s="17"/>
      <c r="VCV563" s="219"/>
      <c r="VCW563" s="310"/>
      <c r="VCX563" s="304"/>
      <c r="VCY563" s="408"/>
      <c r="VCZ563" s="472"/>
      <c r="VDA563" s="906"/>
      <c r="VDB563" s="31"/>
      <c r="VDC563" s="419"/>
      <c r="VDD563" s="419"/>
      <c r="VDE563" s="471"/>
      <c r="VDF563" s="17"/>
      <c r="VDG563" s="419"/>
      <c r="VDH563" s="419"/>
      <c r="VDI563" s="17"/>
      <c r="VDJ563" s="17"/>
      <c r="VDK563" s="913"/>
      <c r="VDL563" s="17"/>
      <c r="VDM563" s="17"/>
      <c r="VDN563" s="219"/>
      <c r="VDO563" s="310"/>
      <c r="VDP563" s="304"/>
      <c r="VDQ563" s="408"/>
      <c r="VDR563" s="472"/>
      <c r="VDS563" s="906"/>
      <c r="VDT563" s="31"/>
      <c r="VDU563" s="419"/>
      <c r="VDV563" s="419"/>
      <c r="VDW563" s="471"/>
      <c r="VDX563" s="17"/>
      <c r="VDY563" s="419"/>
      <c r="VDZ563" s="419"/>
      <c r="VEA563" s="17"/>
      <c r="VEB563" s="17"/>
      <c r="VEC563" s="913"/>
      <c r="VED563" s="17"/>
      <c r="VEE563" s="17"/>
      <c r="VEF563" s="219"/>
      <c r="VEG563" s="310"/>
      <c r="VEH563" s="304"/>
      <c r="VEI563" s="408"/>
      <c r="VEJ563" s="472"/>
      <c r="VEK563" s="906"/>
      <c r="VEL563" s="31"/>
      <c r="VEM563" s="419"/>
      <c r="VEN563" s="419"/>
      <c r="VEO563" s="471"/>
      <c r="VEP563" s="17"/>
      <c r="VEQ563" s="419"/>
      <c r="VER563" s="419"/>
      <c r="VES563" s="17"/>
      <c r="VET563" s="17"/>
      <c r="VEU563" s="913"/>
      <c r="VEV563" s="17"/>
      <c r="VEW563" s="17"/>
      <c r="VEX563" s="219"/>
      <c r="VEY563" s="310"/>
      <c r="VEZ563" s="304"/>
      <c r="VFA563" s="408"/>
      <c r="VFB563" s="472"/>
      <c r="VFC563" s="906"/>
      <c r="VFD563" s="31"/>
      <c r="VFE563" s="419"/>
      <c r="VFF563" s="419"/>
      <c r="VFG563" s="471"/>
      <c r="VFH563" s="17"/>
      <c r="VFI563" s="419"/>
      <c r="VFJ563" s="419"/>
      <c r="VFK563" s="17"/>
      <c r="VFL563" s="17"/>
      <c r="VFM563" s="913"/>
      <c r="VFN563" s="17"/>
      <c r="VFO563" s="17"/>
      <c r="VFP563" s="219"/>
      <c r="VFQ563" s="310"/>
      <c r="VFR563" s="304"/>
      <c r="VFS563" s="408"/>
      <c r="VFT563" s="472"/>
      <c r="VFU563" s="906"/>
      <c r="VFV563" s="31"/>
      <c r="VFW563" s="419"/>
      <c r="VFX563" s="419"/>
      <c r="VFY563" s="471"/>
      <c r="VFZ563" s="17"/>
      <c r="VGA563" s="419"/>
      <c r="VGB563" s="419"/>
      <c r="VGC563" s="17"/>
      <c r="VGD563" s="17"/>
      <c r="VGE563" s="913"/>
      <c r="VGF563" s="17"/>
      <c r="VGG563" s="17"/>
      <c r="VGH563" s="219"/>
      <c r="VGI563" s="310"/>
      <c r="VGJ563" s="304"/>
      <c r="VGK563" s="408"/>
      <c r="VGL563" s="472"/>
      <c r="VGM563" s="906"/>
      <c r="VGN563" s="31"/>
      <c r="VGO563" s="419"/>
      <c r="VGP563" s="419"/>
      <c r="VGQ563" s="471"/>
      <c r="VGR563" s="17"/>
      <c r="VGS563" s="419"/>
      <c r="VGT563" s="419"/>
      <c r="VGU563" s="17"/>
      <c r="VGV563" s="17"/>
      <c r="VGW563" s="913"/>
      <c r="VGX563" s="17"/>
      <c r="VGY563" s="17"/>
      <c r="VGZ563" s="219"/>
      <c r="VHA563" s="310"/>
      <c r="VHB563" s="304"/>
      <c r="VHC563" s="408"/>
      <c r="VHD563" s="472"/>
      <c r="VHE563" s="906"/>
      <c r="VHF563" s="31"/>
      <c r="VHG563" s="419"/>
      <c r="VHH563" s="419"/>
      <c r="VHI563" s="471"/>
      <c r="VHJ563" s="17"/>
      <c r="VHK563" s="419"/>
      <c r="VHL563" s="419"/>
      <c r="VHM563" s="17"/>
      <c r="VHN563" s="17"/>
      <c r="VHO563" s="913"/>
      <c r="VHP563" s="17"/>
      <c r="VHQ563" s="17"/>
      <c r="VHR563" s="219"/>
      <c r="VHS563" s="310"/>
      <c r="VHT563" s="304"/>
      <c r="VHU563" s="408"/>
      <c r="VHV563" s="472"/>
      <c r="VHW563" s="906"/>
      <c r="VHX563" s="31"/>
      <c r="VHY563" s="419"/>
      <c r="VHZ563" s="419"/>
      <c r="VIA563" s="471"/>
      <c r="VIB563" s="17"/>
      <c r="VIC563" s="419"/>
      <c r="VID563" s="419"/>
      <c r="VIE563" s="17"/>
      <c r="VIF563" s="17"/>
      <c r="VIG563" s="913"/>
      <c r="VIH563" s="17"/>
      <c r="VII563" s="17"/>
      <c r="VIJ563" s="219"/>
      <c r="VIK563" s="310"/>
      <c r="VIL563" s="304"/>
      <c r="VIM563" s="408"/>
      <c r="VIN563" s="472"/>
      <c r="VIO563" s="906"/>
      <c r="VIP563" s="31"/>
      <c r="VIQ563" s="419"/>
      <c r="VIR563" s="419"/>
      <c r="VIS563" s="471"/>
      <c r="VIT563" s="17"/>
      <c r="VIU563" s="419"/>
      <c r="VIV563" s="419"/>
      <c r="VIW563" s="17"/>
      <c r="VIX563" s="17"/>
      <c r="VIY563" s="913"/>
      <c r="VIZ563" s="17"/>
      <c r="VJA563" s="17"/>
      <c r="VJB563" s="219"/>
      <c r="VJC563" s="310"/>
      <c r="VJD563" s="304"/>
      <c r="VJE563" s="408"/>
      <c r="VJF563" s="472"/>
      <c r="VJG563" s="906"/>
      <c r="VJH563" s="31"/>
      <c r="VJI563" s="419"/>
      <c r="VJJ563" s="419"/>
      <c r="VJK563" s="471"/>
      <c r="VJL563" s="17"/>
      <c r="VJM563" s="419"/>
      <c r="VJN563" s="419"/>
      <c r="VJO563" s="17"/>
      <c r="VJP563" s="17"/>
      <c r="VJQ563" s="913"/>
      <c r="VJR563" s="17"/>
      <c r="VJS563" s="17"/>
      <c r="VJT563" s="219"/>
      <c r="VJU563" s="310"/>
      <c r="VJV563" s="304"/>
      <c r="VJW563" s="408"/>
      <c r="VJX563" s="472"/>
      <c r="VJY563" s="906"/>
      <c r="VJZ563" s="31"/>
      <c r="VKA563" s="419"/>
      <c r="VKB563" s="419"/>
      <c r="VKC563" s="471"/>
      <c r="VKD563" s="17"/>
      <c r="VKE563" s="419"/>
      <c r="VKF563" s="419"/>
      <c r="VKG563" s="17"/>
      <c r="VKH563" s="17"/>
      <c r="VKI563" s="913"/>
      <c r="VKJ563" s="17"/>
      <c r="VKK563" s="17"/>
      <c r="VKL563" s="219"/>
      <c r="VKM563" s="310"/>
      <c r="VKN563" s="304"/>
      <c r="VKO563" s="408"/>
      <c r="VKP563" s="472"/>
      <c r="VKQ563" s="906"/>
      <c r="VKR563" s="31"/>
      <c r="VKS563" s="419"/>
      <c r="VKT563" s="419"/>
      <c r="VKU563" s="471"/>
      <c r="VKV563" s="17"/>
      <c r="VKW563" s="419"/>
      <c r="VKX563" s="419"/>
      <c r="VKY563" s="17"/>
      <c r="VKZ563" s="17"/>
      <c r="VLA563" s="913"/>
      <c r="VLB563" s="17"/>
      <c r="VLC563" s="17"/>
      <c r="VLD563" s="219"/>
      <c r="VLE563" s="310"/>
      <c r="VLF563" s="304"/>
      <c r="VLG563" s="408"/>
      <c r="VLH563" s="472"/>
      <c r="VLI563" s="906"/>
      <c r="VLJ563" s="31"/>
      <c r="VLK563" s="419"/>
      <c r="VLL563" s="419"/>
      <c r="VLM563" s="471"/>
      <c r="VLN563" s="17"/>
      <c r="VLO563" s="419"/>
      <c r="VLP563" s="419"/>
      <c r="VLQ563" s="17"/>
      <c r="VLR563" s="17"/>
      <c r="VLS563" s="913"/>
      <c r="VLT563" s="17"/>
      <c r="VLU563" s="17"/>
      <c r="VLV563" s="219"/>
      <c r="VLW563" s="310"/>
      <c r="VLX563" s="304"/>
      <c r="VLY563" s="408"/>
      <c r="VLZ563" s="472"/>
      <c r="VMA563" s="906"/>
      <c r="VMB563" s="31"/>
      <c r="VMC563" s="419"/>
      <c r="VMD563" s="419"/>
      <c r="VME563" s="471"/>
      <c r="VMF563" s="17"/>
      <c r="VMG563" s="419"/>
      <c r="VMH563" s="419"/>
      <c r="VMI563" s="17"/>
      <c r="VMJ563" s="17"/>
      <c r="VMK563" s="913"/>
      <c r="VML563" s="17"/>
      <c r="VMM563" s="17"/>
      <c r="VMN563" s="219"/>
      <c r="VMO563" s="310"/>
      <c r="VMP563" s="304"/>
      <c r="VMQ563" s="408"/>
      <c r="VMR563" s="472"/>
      <c r="VMS563" s="906"/>
      <c r="VMT563" s="31"/>
      <c r="VMU563" s="419"/>
      <c r="VMV563" s="419"/>
      <c r="VMW563" s="471"/>
      <c r="VMX563" s="17"/>
      <c r="VMY563" s="419"/>
      <c r="VMZ563" s="419"/>
      <c r="VNA563" s="17"/>
      <c r="VNB563" s="17"/>
      <c r="VNC563" s="913"/>
      <c r="VND563" s="17"/>
      <c r="VNE563" s="17"/>
      <c r="VNF563" s="219"/>
      <c r="VNG563" s="310"/>
      <c r="VNH563" s="304"/>
      <c r="VNI563" s="408"/>
      <c r="VNJ563" s="472"/>
      <c r="VNK563" s="906"/>
      <c r="VNL563" s="31"/>
      <c r="VNM563" s="419"/>
      <c r="VNN563" s="419"/>
      <c r="VNO563" s="471"/>
      <c r="VNP563" s="17"/>
      <c r="VNQ563" s="419"/>
      <c r="VNR563" s="419"/>
      <c r="VNS563" s="17"/>
      <c r="VNT563" s="17"/>
      <c r="VNU563" s="913"/>
      <c r="VNV563" s="17"/>
      <c r="VNW563" s="17"/>
      <c r="VNX563" s="219"/>
      <c r="VNY563" s="310"/>
      <c r="VNZ563" s="304"/>
      <c r="VOA563" s="408"/>
      <c r="VOB563" s="472"/>
      <c r="VOC563" s="906"/>
      <c r="VOD563" s="31"/>
      <c r="VOE563" s="419"/>
      <c r="VOF563" s="419"/>
      <c r="VOG563" s="471"/>
      <c r="VOH563" s="17"/>
      <c r="VOI563" s="419"/>
      <c r="VOJ563" s="419"/>
      <c r="VOK563" s="17"/>
      <c r="VOL563" s="17"/>
      <c r="VOM563" s="913"/>
      <c r="VON563" s="17"/>
      <c r="VOO563" s="17"/>
      <c r="VOP563" s="219"/>
      <c r="VOQ563" s="310"/>
      <c r="VOR563" s="304"/>
      <c r="VOS563" s="408"/>
      <c r="VOT563" s="472"/>
      <c r="VOU563" s="906"/>
      <c r="VOV563" s="31"/>
      <c r="VOW563" s="419"/>
      <c r="VOX563" s="419"/>
      <c r="VOY563" s="471"/>
      <c r="VOZ563" s="17"/>
      <c r="VPA563" s="419"/>
      <c r="VPB563" s="419"/>
      <c r="VPC563" s="17"/>
      <c r="VPD563" s="17"/>
      <c r="VPE563" s="913"/>
      <c r="VPF563" s="17"/>
      <c r="VPG563" s="17"/>
      <c r="VPH563" s="219"/>
      <c r="VPI563" s="310"/>
      <c r="VPJ563" s="304"/>
      <c r="VPK563" s="408"/>
      <c r="VPL563" s="472"/>
      <c r="VPM563" s="906"/>
      <c r="VPN563" s="31"/>
      <c r="VPO563" s="419"/>
      <c r="VPP563" s="419"/>
      <c r="VPQ563" s="471"/>
      <c r="VPR563" s="17"/>
      <c r="VPS563" s="419"/>
      <c r="VPT563" s="419"/>
      <c r="VPU563" s="17"/>
      <c r="VPV563" s="17"/>
      <c r="VPW563" s="913"/>
      <c r="VPX563" s="17"/>
      <c r="VPY563" s="17"/>
      <c r="VPZ563" s="219"/>
      <c r="VQA563" s="310"/>
      <c r="VQB563" s="304"/>
      <c r="VQC563" s="408"/>
      <c r="VQD563" s="472"/>
      <c r="VQE563" s="906"/>
      <c r="VQF563" s="31"/>
      <c r="VQG563" s="419"/>
      <c r="VQH563" s="419"/>
      <c r="VQI563" s="471"/>
      <c r="VQJ563" s="17"/>
      <c r="VQK563" s="419"/>
      <c r="VQL563" s="419"/>
      <c r="VQM563" s="17"/>
      <c r="VQN563" s="17"/>
      <c r="VQO563" s="913"/>
      <c r="VQP563" s="17"/>
      <c r="VQQ563" s="17"/>
      <c r="VQR563" s="219"/>
      <c r="VQS563" s="310"/>
      <c r="VQT563" s="304"/>
      <c r="VQU563" s="408"/>
      <c r="VQV563" s="472"/>
      <c r="VQW563" s="906"/>
      <c r="VQX563" s="31"/>
      <c r="VQY563" s="419"/>
      <c r="VQZ563" s="419"/>
      <c r="VRA563" s="471"/>
      <c r="VRB563" s="17"/>
      <c r="VRC563" s="419"/>
      <c r="VRD563" s="419"/>
      <c r="VRE563" s="17"/>
      <c r="VRF563" s="17"/>
      <c r="VRG563" s="913"/>
      <c r="VRH563" s="17"/>
      <c r="VRI563" s="17"/>
      <c r="VRJ563" s="219"/>
      <c r="VRK563" s="310"/>
      <c r="VRL563" s="304"/>
      <c r="VRM563" s="408"/>
      <c r="VRN563" s="472"/>
      <c r="VRO563" s="906"/>
      <c r="VRP563" s="31"/>
      <c r="VRQ563" s="419"/>
      <c r="VRR563" s="419"/>
      <c r="VRS563" s="471"/>
      <c r="VRT563" s="17"/>
      <c r="VRU563" s="419"/>
      <c r="VRV563" s="419"/>
      <c r="VRW563" s="17"/>
      <c r="VRX563" s="17"/>
      <c r="VRY563" s="913"/>
      <c r="VRZ563" s="17"/>
      <c r="VSA563" s="17"/>
      <c r="VSB563" s="219"/>
      <c r="VSC563" s="310"/>
      <c r="VSD563" s="304"/>
      <c r="VSE563" s="408"/>
      <c r="VSF563" s="472"/>
      <c r="VSG563" s="906"/>
      <c r="VSH563" s="31"/>
      <c r="VSI563" s="419"/>
      <c r="VSJ563" s="419"/>
      <c r="VSK563" s="471"/>
      <c r="VSL563" s="17"/>
      <c r="VSM563" s="419"/>
      <c r="VSN563" s="419"/>
      <c r="VSO563" s="17"/>
      <c r="VSP563" s="17"/>
      <c r="VSQ563" s="913"/>
      <c r="VSR563" s="17"/>
      <c r="VSS563" s="17"/>
      <c r="VST563" s="219"/>
      <c r="VSU563" s="310"/>
      <c r="VSV563" s="304"/>
      <c r="VSW563" s="408"/>
      <c r="VSX563" s="472"/>
      <c r="VSY563" s="906"/>
      <c r="VSZ563" s="31"/>
      <c r="VTA563" s="419"/>
      <c r="VTB563" s="419"/>
      <c r="VTC563" s="471"/>
      <c r="VTD563" s="17"/>
      <c r="VTE563" s="419"/>
      <c r="VTF563" s="419"/>
      <c r="VTG563" s="17"/>
      <c r="VTH563" s="17"/>
      <c r="VTI563" s="913"/>
      <c r="VTJ563" s="17"/>
      <c r="VTK563" s="17"/>
      <c r="VTL563" s="219"/>
      <c r="VTM563" s="310"/>
      <c r="VTN563" s="304"/>
      <c r="VTO563" s="408"/>
      <c r="VTP563" s="472"/>
      <c r="VTQ563" s="906"/>
      <c r="VTR563" s="31"/>
      <c r="VTS563" s="419"/>
      <c r="VTT563" s="419"/>
      <c r="VTU563" s="471"/>
      <c r="VTV563" s="17"/>
      <c r="VTW563" s="419"/>
      <c r="VTX563" s="419"/>
      <c r="VTY563" s="17"/>
      <c r="VTZ563" s="17"/>
      <c r="VUA563" s="913"/>
      <c r="VUB563" s="17"/>
      <c r="VUC563" s="17"/>
      <c r="VUD563" s="219"/>
      <c r="VUE563" s="310"/>
      <c r="VUF563" s="304"/>
      <c r="VUG563" s="408"/>
      <c r="VUH563" s="472"/>
      <c r="VUI563" s="906"/>
      <c r="VUJ563" s="31"/>
      <c r="VUK563" s="419"/>
      <c r="VUL563" s="419"/>
      <c r="VUM563" s="471"/>
      <c r="VUN563" s="17"/>
      <c r="VUO563" s="419"/>
      <c r="VUP563" s="419"/>
      <c r="VUQ563" s="17"/>
      <c r="VUR563" s="17"/>
      <c r="VUS563" s="913"/>
      <c r="VUT563" s="17"/>
      <c r="VUU563" s="17"/>
      <c r="VUV563" s="219"/>
      <c r="VUW563" s="310"/>
      <c r="VUX563" s="304"/>
      <c r="VUY563" s="408"/>
      <c r="VUZ563" s="472"/>
      <c r="VVA563" s="906"/>
      <c r="VVB563" s="31"/>
      <c r="VVC563" s="419"/>
      <c r="VVD563" s="419"/>
      <c r="VVE563" s="471"/>
      <c r="VVF563" s="17"/>
      <c r="VVG563" s="419"/>
      <c r="VVH563" s="419"/>
      <c r="VVI563" s="17"/>
      <c r="VVJ563" s="17"/>
      <c r="VVK563" s="913"/>
      <c r="VVL563" s="17"/>
      <c r="VVM563" s="17"/>
      <c r="VVN563" s="219"/>
      <c r="VVO563" s="310"/>
      <c r="VVP563" s="304"/>
      <c r="VVQ563" s="408"/>
      <c r="VVR563" s="472"/>
      <c r="VVS563" s="906"/>
      <c r="VVT563" s="31"/>
      <c r="VVU563" s="419"/>
      <c r="VVV563" s="419"/>
      <c r="VVW563" s="471"/>
      <c r="VVX563" s="17"/>
      <c r="VVY563" s="419"/>
      <c r="VVZ563" s="419"/>
      <c r="VWA563" s="17"/>
      <c r="VWB563" s="17"/>
      <c r="VWC563" s="913"/>
      <c r="VWD563" s="17"/>
      <c r="VWE563" s="17"/>
      <c r="VWF563" s="219"/>
      <c r="VWG563" s="310"/>
      <c r="VWH563" s="304"/>
      <c r="VWI563" s="408"/>
      <c r="VWJ563" s="472"/>
      <c r="VWK563" s="906"/>
      <c r="VWL563" s="31"/>
      <c r="VWM563" s="419"/>
      <c r="VWN563" s="419"/>
      <c r="VWO563" s="471"/>
      <c r="VWP563" s="17"/>
      <c r="VWQ563" s="419"/>
      <c r="VWR563" s="419"/>
      <c r="VWS563" s="17"/>
      <c r="VWT563" s="17"/>
      <c r="VWU563" s="913"/>
      <c r="VWV563" s="17"/>
      <c r="VWW563" s="17"/>
      <c r="VWX563" s="219"/>
      <c r="VWY563" s="310"/>
      <c r="VWZ563" s="304"/>
      <c r="VXA563" s="408"/>
      <c r="VXB563" s="472"/>
      <c r="VXC563" s="906"/>
      <c r="VXD563" s="31"/>
      <c r="VXE563" s="419"/>
      <c r="VXF563" s="419"/>
      <c r="VXG563" s="471"/>
      <c r="VXH563" s="17"/>
      <c r="VXI563" s="419"/>
      <c r="VXJ563" s="419"/>
      <c r="VXK563" s="17"/>
      <c r="VXL563" s="17"/>
      <c r="VXM563" s="913"/>
      <c r="VXN563" s="17"/>
      <c r="VXO563" s="17"/>
      <c r="VXP563" s="219"/>
      <c r="VXQ563" s="310"/>
      <c r="VXR563" s="304"/>
      <c r="VXS563" s="408"/>
      <c r="VXT563" s="472"/>
      <c r="VXU563" s="906"/>
      <c r="VXV563" s="31"/>
      <c r="VXW563" s="419"/>
      <c r="VXX563" s="419"/>
      <c r="VXY563" s="471"/>
      <c r="VXZ563" s="17"/>
      <c r="VYA563" s="419"/>
      <c r="VYB563" s="419"/>
      <c r="VYC563" s="17"/>
      <c r="VYD563" s="17"/>
      <c r="VYE563" s="913"/>
      <c r="VYF563" s="17"/>
      <c r="VYG563" s="17"/>
      <c r="VYH563" s="219"/>
      <c r="VYI563" s="310"/>
      <c r="VYJ563" s="304"/>
      <c r="VYK563" s="408"/>
      <c r="VYL563" s="472"/>
      <c r="VYM563" s="906"/>
      <c r="VYN563" s="31"/>
      <c r="VYO563" s="419"/>
      <c r="VYP563" s="419"/>
      <c r="VYQ563" s="471"/>
      <c r="VYR563" s="17"/>
      <c r="VYS563" s="419"/>
      <c r="VYT563" s="419"/>
      <c r="VYU563" s="17"/>
      <c r="VYV563" s="17"/>
      <c r="VYW563" s="913"/>
      <c r="VYX563" s="17"/>
      <c r="VYY563" s="17"/>
      <c r="VYZ563" s="219"/>
      <c r="VZA563" s="310"/>
      <c r="VZB563" s="304"/>
      <c r="VZC563" s="408"/>
      <c r="VZD563" s="472"/>
      <c r="VZE563" s="906"/>
      <c r="VZF563" s="31"/>
      <c r="VZG563" s="419"/>
      <c r="VZH563" s="419"/>
      <c r="VZI563" s="471"/>
      <c r="VZJ563" s="17"/>
      <c r="VZK563" s="419"/>
      <c r="VZL563" s="419"/>
      <c r="VZM563" s="17"/>
      <c r="VZN563" s="17"/>
      <c r="VZO563" s="913"/>
      <c r="VZP563" s="17"/>
      <c r="VZQ563" s="17"/>
      <c r="VZR563" s="219"/>
      <c r="VZS563" s="310"/>
      <c r="VZT563" s="304"/>
      <c r="VZU563" s="408"/>
      <c r="VZV563" s="472"/>
      <c r="VZW563" s="906"/>
      <c r="VZX563" s="31"/>
      <c r="VZY563" s="419"/>
      <c r="VZZ563" s="419"/>
      <c r="WAA563" s="471"/>
      <c r="WAB563" s="17"/>
      <c r="WAC563" s="419"/>
      <c r="WAD563" s="419"/>
      <c r="WAE563" s="17"/>
      <c r="WAF563" s="17"/>
      <c r="WAG563" s="913"/>
      <c r="WAH563" s="17"/>
      <c r="WAI563" s="17"/>
      <c r="WAJ563" s="219"/>
      <c r="WAK563" s="310"/>
      <c r="WAL563" s="304"/>
      <c r="WAM563" s="408"/>
      <c r="WAN563" s="472"/>
      <c r="WAO563" s="906"/>
      <c r="WAP563" s="31"/>
      <c r="WAQ563" s="419"/>
      <c r="WAR563" s="419"/>
      <c r="WAS563" s="471"/>
      <c r="WAT563" s="17"/>
      <c r="WAU563" s="419"/>
      <c r="WAV563" s="419"/>
      <c r="WAW563" s="17"/>
      <c r="WAX563" s="17"/>
      <c r="WAY563" s="913"/>
      <c r="WAZ563" s="17"/>
      <c r="WBA563" s="17"/>
      <c r="WBB563" s="219"/>
      <c r="WBC563" s="310"/>
      <c r="WBD563" s="304"/>
      <c r="WBE563" s="408"/>
      <c r="WBF563" s="472"/>
      <c r="WBG563" s="906"/>
      <c r="WBH563" s="31"/>
      <c r="WBI563" s="419"/>
      <c r="WBJ563" s="419"/>
      <c r="WBK563" s="471"/>
      <c r="WBL563" s="17"/>
      <c r="WBM563" s="419"/>
      <c r="WBN563" s="419"/>
      <c r="WBO563" s="17"/>
      <c r="WBP563" s="17"/>
      <c r="WBQ563" s="913"/>
      <c r="WBR563" s="17"/>
      <c r="WBS563" s="17"/>
      <c r="WBT563" s="219"/>
      <c r="WBU563" s="310"/>
      <c r="WBV563" s="304"/>
      <c r="WBW563" s="408"/>
      <c r="WBX563" s="472"/>
      <c r="WBY563" s="906"/>
      <c r="WBZ563" s="31"/>
      <c r="WCA563" s="419"/>
      <c r="WCB563" s="419"/>
      <c r="WCC563" s="471"/>
      <c r="WCD563" s="17"/>
      <c r="WCE563" s="419"/>
      <c r="WCF563" s="419"/>
      <c r="WCG563" s="17"/>
      <c r="WCH563" s="17"/>
      <c r="WCI563" s="913"/>
      <c r="WCJ563" s="17"/>
      <c r="WCK563" s="17"/>
      <c r="WCL563" s="219"/>
      <c r="WCM563" s="310"/>
      <c r="WCN563" s="304"/>
      <c r="WCO563" s="408"/>
      <c r="WCP563" s="472"/>
      <c r="WCQ563" s="906"/>
      <c r="WCR563" s="31"/>
      <c r="WCS563" s="419"/>
      <c r="WCT563" s="419"/>
      <c r="WCU563" s="471"/>
      <c r="WCV563" s="17"/>
      <c r="WCW563" s="419"/>
      <c r="WCX563" s="419"/>
      <c r="WCY563" s="17"/>
      <c r="WCZ563" s="17"/>
      <c r="WDA563" s="913"/>
      <c r="WDB563" s="17"/>
      <c r="WDC563" s="17"/>
      <c r="WDD563" s="219"/>
      <c r="WDE563" s="310"/>
      <c r="WDF563" s="304"/>
      <c r="WDG563" s="408"/>
      <c r="WDH563" s="472"/>
      <c r="WDI563" s="906"/>
      <c r="WDJ563" s="31"/>
      <c r="WDK563" s="419"/>
      <c r="WDL563" s="419"/>
      <c r="WDM563" s="471"/>
      <c r="WDN563" s="17"/>
      <c r="WDO563" s="419"/>
      <c r="WDP563" s="419"/>
      <c r="WDQ563" s="17"/>
      <c r="WDR563" s="17"/>
      <c r="WDS563" s="913"/>
      <c r="WDT563" s="17"/>
      <c r="WDU563" s="17"/>
      <c r="WDV563" s="219"/>
      <c r="WDW563" s="310"/>
      <c r="WDX563" s="304"/>
      <c r="WDY563" s="408"/>
      <c r="WDZ563" s="472"/>
      <c r="WEA563" s="906"/>
      <c r="WEB563" s="31"/>
      <c r="WEC563" s="419"/>
      <c r="WED563" s="419"/>
      <c r="WEE563" s="471"/>
      <c r="WEF563" s="17"/>
      <c r="WEG563" s="419"/>
      <c r="WEH563" s="419"/>
      <c r="WEI563" s="17"/>
      <c r="WEJ563" s="17"/>
      <c r="WEK563" s="913"/>
      <c r="WEL563" s="17"/>
      <c r="WEM563" s="17"/>
      <c r="WEN563" s="219"/>
      <c r="WEO563" s="310"/>
      <c r="WEP563" s="304"/>
      <c r="WEQ563" s="408"/>
      <c r="WER563" s="472"/>
      <c r="WES563" s="906"/>
      <c r="WET563" s="31"/>
      <c r="WEU563" s="419"/>
      <c r="WEV563" s="419"/>
      <c r="WEW563" s="471"/>
      <c r="WEX563" s="17"/>
      <c r="WEY563" s="419"/>
      <c r="WEZ563" s="419"/>
      <c r="WFA563" s="17"/>
      <c r="WFB563" s="17"/>
      <c r="WFC563" s="913"/>
      <c r="WFD563" s="17"/>
      <c r="WFE563" s="17"/>
      <c r="WFF563" s="219"/>
      <c r="WFG563" s="310"/>
      <c r="WFH563" s="304"/>
      <c r="WFI563" s="408"/>
      <c r="WFJ563" s="472"/>
      <c r="WFK563" s="906"/>
      <c r="WFL563" s="31"/>
      <c r="WFM563" s="419"/>
      <c r="WFN563" s="419"/>
      <c r="WFO563" s="471"/>
      <c r="WFP563" s="17"/>
      <c r="WFQ563" s="419"/>
      <c r="WFR563" s="419"/>
      <c r="WFS563" s="17"/>
      <c r="WFT563" s="17"/>
      <c r="WFU563" s="913"/>
      <c r="WFV563" s="17"/>
      <c r="WFW563" s="17"/>
      <c r="WFX563" s="219"/>
      <c r="WFY563" s="310"/>
      <c r="WFZ563" s="304"/>
      <c r="WGA563" s="408"/>
      <c r="WGB563" s="472"/>
      <c r="WGC563" s="906"/>
      <c r="WGD563" s="31"/>
      <c r="WGE563" s="419"/>
      <c r="WGF563" s="419"/>
      <c r="WGG563" s="471"/>
      <c r="WGH563" s="17"/>
      <c r="WGI563" s="419"/>
      <c r="WGJ563" s="419"/>
      <c r="WGK563" s="17"/>
      <c r="WGL563" s="17"/>
      <c r="WGM563" s="913"/>
      <c r="WGN563" s="17"/>
      <c r="WGO563" s="17"/>
      <c r="WGP563" s="219"/>
      <c r="WGQ563" s="310"/>
      <c r="WGR563" s="304"/>
      <c r="WGS563" s="408"/>
      <c r="WGT563" s="472"/>
      <c r="WGU563" s="906"/>
      <c r="WGV563" s="31"/>
      <c r="WGW563" s="419"/>
      <c r="WGX563" s="419"/>
      <c r="WGY563" s="471"/>
      <c r="WGZ563" s="17"/>
      <c r="WHA563" s="419"/>
      <c r="WHB563" s="419"/>
      <c r="WHC563" s="17"/>
      <c r="WHD563" s="17"/>
      <c r="WHE563" s="913"/>
      <c r="WHF563" s="17"/>
      <c r="WHG563" s="17"/>
      <c r="WHH563" s="219"/>
      <c r="WHI563" s="310"/>
      <c r="WHJ563" s="304"/>
      <c r="WHK563" s="408"/>
      <c r="WHL563" s="472"/>
      <c r="WHM563" s="906"/>
      <c r="WHN563" s="31"/>
      <c r="WHO563" s="419"/>
      <c r="WHP563" s="419"/>
      <c r="WHQ563" s="471"/>
      <c r="WHR563" s="17"/>
      <c r="WHS563" s="419"/>
      <c r="WHT563" s="419"/>
      <c r="WHU563" s="17"/>
      <c r="WHV563" s="17"/>
      <c r="WHW563" s="913"/>
      <c r="WHX563" s="17"/>
      <c r="WHY563" s="17"/>
      <c r="WHZ563" s="219"/>
      <c r="WIA563" s="310"/>
      <c r="WIB563" s="304"/>
      <c r="WIC563" s="408"/>
      <c r="WID563" s="472"/>
      <c r="WIE563" s="906"/>
      <c r="WIF563" s="31"/>
      <c r="WIG563" s="419"/>
      <c r="WIH563" s="419"/>
      <c r="WII563" s="471"/>
      <c r="WIJ563" s="17"/>
      <c r="WIK563" s="419"/>
      <c r="WIL563" s="419"/>
      <c r="WIM563" s="17"/>
      <c r="WIN563" s="17"/>
      <c r="WIO563" s="913"/>
      <c r="WIP563" s="17"/>
      <c r="WIQ563" s="17"/>
      <c r="WIR563" s="219"/>
      <c r="WIS563" s="310"/>
      <c r="WIT563" s="304"/>
      <c r="WIU563" s="408"/>
      <c r="WIV563" s="472"/>
      <c r="WIW563" s="906"/>
      <c r="WIX563" s="31"/>
      <c r="WIY563" s="419"/>
      <c r="WIZ563" s="419"/>
      <c r="WJA563" s="471"/>
      <c r="WJB563" s="17"/>
      <c r="WJC563" s="419"/>
      <c r="WJD563" s="419"/>
      <c r="WJE563" s="17"/>
      <c r="WJF563" s="17"/>
      <c r="WJG563" s="913"/>
      <c r="WJH563" s="17"/>
      <c r="WJI563" s="17"/>
      <c r="WJJ563" s="219"/>
      <c r="WJK563" s="310"/>
      <c r="WJL563" s="304"/>
      <c r="WJM563" s="408"/>
      <c r="WJN563" s="472"/>
      <c r="WJO563" s="906"/>
      <c r="WJP563" s="31"/>
      <c r="WJQ563" s="419"/>
      <c r="WJR563" s="419"/>
      <c r="WJS563" s="471"/>
      <c r="WJT563" s="17"/>
      <c r="WJU563" s="419"/>
      <c r="WJV563" s="419"/>
      <c r="WJW563" s="17"/>
      <c r="WJX563" s="17"/>
      <c r="WJY563" s="913"/>
      <c r="WJZ563" s="17"/>
      <c r="WKA563" s="17"/>
      <c r="WKB563" s="219"/>
      <c r="WKC563" s="310"/>
      <c r="WKD563" s="304"/>
      <c r="WKE563" s="408"/>
      <c r="WKF563" s="472"/>
      <c r="WKG563" s="906"/>
      <c r="WKH563" s="31"/>
      <c r="WKI563" s="419"/>
      <c r="WKJ563" s="419"/>
      <c r="WKK563" s="471"/>
      <c r="WKL563" s="17"/>
      <c r="WKM563" s="419"/>
      <c r="WKN563" s="419"/>
      <c r="WKO563" s="17"/>
      <c r="WKP563" s="17"/>
      <c r="WKQ563" s="913"/>
      <c r="WKR563" s="17"/>
      <c r="WKS563" s="17"/>
      <c r="WKT563" s="219"/>
      <c r="WKU563" s="310"/>
      <c r="WKV563" s="304"/>
      <c r="WKW563" s="408"/>
      <c r="WKX563" s="472"/>
      <c r="WKY563" s="906"/>
      <c r="WKZ563" s="31"/>
      <c r="WLA563" s="419"/>
      <c r="WLB563" s="419"/>
      <c r="WLC563" s="471"/>
      <c r="WLD563" s="17"/>
      <c r="WLE563" s="419"/>
      <c r="WLF563" s="419"/>
      <c r="WLG563" s="17"/>
      <c r="WLH563" s="17"/>
      <c r="WLI563" s="913"/>
      <c r="WLJ563" s="17"/>
      <c r="WLK563" s="17"/>
      <c r="WLL563" s="219"/>
      <c r="WLM563" s="310"/>
      <c r="WLN563" s="304"/>
      <c r="WLO563" s="408"/>
      <c r="WLP563" s="472"/>
      <c r="WLQ563" s="906"/>
      <c r="WLR563" s="31"/>
      <c r="WLS563" s="419"/>
      <c r="WLT563" s="419"/>
      <c r="WLU563" s="471"/>
      <c r="WLV563" s="17"/>
      <c r="WLW563" s="419"/>
      <c r="WLX563" s="419"/>
      <c r="WLY563" s="17"/>
      <c r="WLZ563" s="17"/>
      <c r="WMA563" s="913"/>
      <c r="WMB563" s="17"/>
      <c r="WMC563" s="17"/>
      <c r="WMD563" s="219"/>
      <c r="WME563" s="310"/>
      <c r="WMF563" s="304"/>
      <c r="WMG563" s="408"/>
      <c r="WMH563" s="472"/>
      <c r="WMI563" s="906"/>
      <c r="WMJ563" s="31"/>
      <c r="WMK563" s="419"/>
      <c r="WML563" s="419"/>
      <c r="WMM563" s="471"/>
      <c r="WMN563" s="17"/>
      <c r="WMO563" s="419"/>
      <c r="WMP563" s="419"/>
      <c r="WMQ563" s="17"/>
      <c r="WMR563" s="17"/>
      <c r="WMS563" s="913"/>
      <c r="WMT563" s="17"/>
      <c r="WMU563" s="17"/>
      <c r="WMV563" s="219"/>
      <c r="WMW563" s="310"/>
      <c r="WMX563" s="304"/>
      <c r="WMY563" s="408"/>
      <c r="WMZ563" s="472"/>
      <c r="WNA563" s="906"/>
      <c r="WNB563" s="31"/>
      <c r="WNC563" s="419"/>
      <c r="WND563" s="419"/>
      <c r="WNE563" s="471"/>
      <c r="WNF563" s="17"/>
      <c r="WNG563" s="419"/>
      <c r="WNH563" s="419"/>
      <c r="WNI563" s="17"/>
      <c r="WNJ563" s="17"/>
      <c r="WNK563" s="913"/>
      <c r="WNL563" s="17"/>
      <c r="WNM563" s="17"/>
      <c r="WNN563" s="219"/>
      <c r="WNO563" s="310"/>
      <c r="WNP563" s="304"/>
      <c r="WNQ563" s="408"/>
      <c r="WNR563" s="472"/>
      <c r="WNS563" s="906"/>
      <c r="WNT563" s="31"/>
      <c r="WNU563" s="419"/>
      <c r="WNV563" s="419"/>
      <c r="WNW563" s="471"/>
      <c r="WNX563" s="17"/>
      <c r="WNY563" s="419"/>
      <c r="WNZ563" s="419"/>
      <c r="WOA563" s="17"/>
      <c r="WOB563" s="17"/>
      <c r="WOC563" s="913"/>
      <c r="WOD563" s="17"/>
      <c r="WOE563" s="17"/>
      <c r="WOF563" s="219"/>
      <c r="WOG563" s="310"/>
      <c r="WOH563" s="304"/>
      <c r="WOI563" s="408"/>
      <c r="WOJ563" s="472"/>
      <c r="WOK563" s="906"/>
      <c r="WOL563" s="31"/>
      <c r="WOM563" s="419"/>
      <c r="WON563" s="419"/>
      <c r="WOO563" s="471"/>
      <c r="WOP563" s="17"/>
      <c r="WOQ563" s="419"/>
      <c r="WOR563" s="419"/>
      <c r="WOS563" s="17"/>
      <c r="WOT563" s="17"/>
      <c r="WOU563" s="913"/>
      <c r="WOV563" s="17"/>
      <c r="WOW563" s="17"/>
      <c r="WOX563" s="219"/>
      <c r="WOY563" s="310"/>
      <c r="WOZ563" s="304"/>
      <c r="WPA563" s="408"/>
      <c r="WPB563" s="472"/>
      <c r="WPC563" s="906"/>
      <c r="WPD563" s="31"/>
      <c r="WPE563" s="419"/>
      <c r="WPF563" s="419"/>
      <c r="WPG563" s="471"/>
      <c r="WPH563" s="17"/>
      <c r="WPI563" s="419"/>
      <c r="WPJ563" s="419"/>
      <c r="WPK563" s="17"/>
      <c r="WPL563" s="17"/>
      <c r="WPM563" s="913"/>
      <c r="WPN563" s="17"/>
      <c r="WPO563" s="17"/>
      <c r="WPP563" s="219"/>
      <c r="WPQ563" s="310"/>
      <c r="WPR563" s="304"/>
      <c r="WPS563" s="408"/>
      <c r="WPT563" s="472"/>
      <c r="WPU563" s="906"/>
      <c r="WPV563" s="31"/>
      <c r="WPW563" s="419"/>
      <c r="WPX563" s="419"/>
      <c r="WPY563" s="471"/>
      <c r="WPZ563" s="17"/>
      <c r="WQA563" s="419"/>
      <c r="WQB563" s="419"/>
      <c r="WQC563" s="17"/>
      <c r="WQD563" s="17"/>
      <c r="WQE563" s="913"/>
      <c r="WQF563" s="17"/>
      <c r="WQG563" s="17"/>
      <c r="WQH563" s="219"/>
      <c r="WQI563" s="310"/>
      <c r="WQJ563" s="304"/>
      <c r="WQK563" s="408"/>
      <c r="WQL563" s="472"/>
      <c r="WQM563" s="906"/>
      <c r="WQN563" s="31"/>
      <c r="WQO563" s="419"/>
      <c r="WQP563" s="419"/>
      <c r="WQQ563" s="471"/>
      <c r="WQR563" s="17"/>
      <c r="WQS563" s="419"/>
      <c r="WQT563" s="419"/>
      <c r="WQU563" s="17"/>
      <c r="WQV563" s="17"/>
      <c r="WQW563" s="913"/>
      <c r="WQX563" s="17"/>
      <c r="WQY563" s="17"/>
      <c r="WQZ563" s="219"/>
      <c r="WRA563" s="310"/>
      <c r="WRB563" s="304"/>
      <c r="WRC563" s="408"/>
      <c r="WRD563" s="472"/>
      <c r="WRE563" s="906"/>
      <c r="WRF563" s="31"/>
      <c r="WRG563" s="419"/>
      <c r="WRH563" s="419"/>
      <c r="WRI563" s="471"/>
      <c r="WRJ563" s="17"/>
      <c r="WRK563" s="419"/>
      <c r="WRL563" s="419"/>
      <c r="WRM563" s="17"/>
      <c r="WRN563" s="17"/>
      <c r="WRO563" s="913"/>
      <c r="WRP563" s="17"/>
      <c r="WRQ563" s="17"/>
      <c r="WRR563" s="219"/>
      <c r="WRS563" s="310"/>
      <c r="WRT563" s="304"/>
      <c r="WRU563" s="408"/>
      <c r="WRV563" s="472"/>
      <c r="WRW563" s="906"/>
      <c r="WRX563" s="31"/>
      <c r="WRY563" s="419"/>
      <c r="WRZ563" s="419"/>
      <c r="WSA563" s="471"/>
      <c r="WSB563" s="17"/>
      <c r="WSC563" s="419"/>
      <c r="WSD563" s="419"/>
      <c r="WSE563" s="17"/>
      <c r="WSF563" s="17"/>
      <c r="WSG563" s="913"/>
      <c r="WSH563" s="17"/>
      <c r="WSI563" s="17"/>
      <c r="WSJ563" s="219"/>
      <c r="WSK563" s="310"/>
      <c r="WSL563" s="304"/>
      <c r="WSM563" s="408"/>
      <c r="WSN563" s="472"/>
      <c r="WSO563" s="906"/>
      <c r="WSP563" s="31"/>
      <c r="WSQ563" s="419"/>
      <c r="WSR563" s="419"/>
      <c r="WSS563" s="471"/>
      <c r="WST563" s="17"/>
      <c r="WSU563" s="419"/>
      <c r="WSV563" s="419"/>
      <c r="WSW563" s="17"/>
      <c r="WSX563" s="17"/>
      <c r="WSY563" s="913"/>
      <c r="WSZ563" s="17"/>
      <c r="WTA563" s="17"/>
      <c r="WTB563" s="219"/>
      <c r="WTC563" s="310"/>
      <c r="WTD563" s="304"/>
      <c r="WTE563" s="408"/>
      <c r="WTF563" s="472"/>
      <c r="WTG563" s="906"/>
      <c r="WTH563" s="31"/>
      <c r="WTI563" s="419"/>
      <c r="WTJ563" s="419"/>
      <c r="WTK563" s="471"/>
      <c r="WTL563" s="17"/>
      <c r="WTM563" s="419"/>
      <c r="WTN563" s="419"/>
      <c r="WTO563" s="17"/>
      <c r="WTP563" s="17"/>
      <c r="WTQ563" s="913"/>
      <c r="WTR563" s="17"/>
      <c r="WTS563" s="17"/>
      <c r="WTT563" s="219"/>
      <c r="WTU563" s="310"/>
      <c r="WTV563" s="304"/>
      <c r="WTW563" s="408"/>
      <c r="WTX563" s="472"/>
      <c r="WTY563" s="906"/>
      <c r="WTZ563" s="31"/>
      <c r="WUA563" s="419"/>
      <c r="WUB563" s="419"/>
      <c r="WUC563" s="471"/>
      <c r="WUD563" s="17"/>
      <c r="WUE563" s="419"/>
      <c r="WUF563" s="419"/>
      <c r="WUG563" s="17"/>
      <c r="WUH563" s="17"/>
      <c r="WUI563" s="913"/>
      <c r="WUJ563" s="17"/>
      <c r="WUK563" s="17"/>
      <c r="WUL563" s="219"/>
      <c r="WUM563" s="310"/>
      <c r="WUN563" s="304"/>
      <c r="WUO563" s="408"/>
      <c r="WUP563" s="472"/>
      <c r="WUQ563" s="906"/>
      <c r="WUR563" s="31"/>
      <c r="WUS563" s="419"/>
      <c r="WUT563" s="419"/>
      <c r="WUU563" s="471"/>
      <c r="WUV563" s="17"/>
      <c r="WUW563" s="419"/>
      <c r="WUX563" s="419"/>
      <c r="WUY563" s="17"/>
      <c r="WUZ563" s="17"/>
      <c r="WVA563" s="913"/>
      <c r="WVB563" s="17"/>
      <c r="WVC563" s="17"/>
      <c r="WVD563" s="219"/>
      <c r="WVE563" s="310"/>
      <c r="WVF563" s="304"/>
      <c r="WVG563" s="408"/>
      <c r="WVH563" s="472"/>
      <c r="WVI563" s="906"/>
      <c r="WVJ563" s="31"/>
      <c r="WVK563" s="419"/>
      <c r="WVL563" s="419"/>
      <c r="WVM563" s="471"/>
      <c r="WVN563" s="17"/>
      <c r="WVO563" s="419"/>
      <c r="WVP563" s="419"/>
      <c r="WVQ563" s="17"/>
      <c r="WVR563" s="17"/>
      <c r="WVS563" s="913"/>
      <c r="WVT563" s="17"/>
      <c r="WVU563" s="17"/>
      <c r="WVV563" s="219"/>
      <c r="WVW563" s="310"/>
      <c r="WVX563" s="304"/>
      <c r="WVY563" s="408"/>
      <c r="WVZ563" s="472"/>
      <c r="WWA563" s="906"/>
      <c r="WWB563" s="31"/>
      <c r="WWC563" s="419"/>
      <c r="WWD563" s="419"/>
      <c r="WWE563" s="471"/>
      <c r="WWF563" s="17"/>
      <c r="WWG563" s="419"/>
      <c r="WWH563" s="419"/>
      <c r="WWI563" s="17"/>
      <c r="WWJ563" s="17"/>
      <c r="WWK563" s="913"/>
      <c r="WWL563" s="17"/>
      <c r="WWM563" s="17"/>
      <c r="WWN563" s="219"/>
      <c r="WWO563" s="310"/>
      <c r="WWP563" s="304"/>
      <c r="WWQ563" s="408"/>
      <c r="WWR563" s="472"/>
      <c r="WWS563" s="906"/>
      <c r="WWT563" s="31"/>
      <c r="WWU563" s="419"/>
      <c r="WWV563" s="419"/>
      <c r="WWW563" s="471"/>
      <c r="WWX563" s="17"/>
      <c r="WWY563" s="419"/>
      <c r="WWZ563" s="419"/>
      <c r="WXA563" s="17"/>
      <c r="WXB563" s="17"/>
      <c r="WXC563" s="913"/>
      <c r="WXD563" s="17"/>
      <c r="WXE563" s="17"/>
      <c r="WXF563" s="219"/>
      <c r="WXG563" s="310"/>
      <c r="WXH563" s="304"/>
      <c r="WXI563" s="408"/>
      <c r="WXJ563" s="472"/>
      <c r="WXK563" s="906"/>
      <c r="WXL563" s="31"/>
      <c r="WXM563" s="419"/>
      <c r="WXN563" s="419"/>
      <c r="WXO563" s="471"/>
      <c r="WXP563" s="17"/>
      <c r="WXQ563" s="419"/>
      <c r="WXR563" s="419"/>
      <c r="WXS563" s="17"/>
      <c r="WXT563" s="17"/>
      <c r="WXU563" s="913"/>
      <c r="WXV563" s="17"/>
      <c r="WXW563" s="17"/>
      <c r="WXX563" s="219"/>
      <c r="WXY563" s="310"/>
      <c r="WXZ563" s="304"/>
      <c r="WYA563" s="408"/>
      <c r="WYB563" s="472"/>
      <c r="WYC563" s="906"/>
      <c r="WYD563" s="31"/>
      <c r="WYE563" s="419"/>
      <c r="WYF563" s="419"/>
      <c r="WYG563" s="471"/>
      <c r="WYH563" s="17"/>
      <c r="WYI563" s="419"/>
      <c r="WYJ563" s="419"/>
      <c r="WYK563" s="17"/>
      <c r="WYL563" s="17"/>
      <c r="WYM563" s="913"/>
      <c r="WYN563" s="17"/>
      <c r="WYO563" s="17"/>
      <c r="WYP563" s="219"/>
      <c r="WYQ563" s="310"/>
      <c r="WYR563" s="304"/>
      <c r="WYS563" s="408"/>
      <c r="WYT563" s="472"/>
      <c r="WYU563" s="906"/>
      <c r="WYV563" s="31"/>
      <c r="WYW563" s="419"/>
      <c r="WYX563" s="419"/>
      <c r="WYY563" s="471"/>
      <c r="WYZ563" s="17"/>
      <c r="WZA563" s="419"/>
      <c r="WZB563" s="419"/>
      <c r="WZC563" s="17"/>
      <c r="WZD563" s="17"/>
      <c r="WZE563" s="913"/>
      <c r="WZF563" s="17"/>
      <c r="WZG563" s="17"/>
      <c r="WZH563" s="219"/>
      <c r="WZI563" s="310"/>
      <c r="WZJ563" s="304"/>
      <c r="WZK563" s="408"/>
      <c r="WZL563" s="472"/>
      <c r="WZM563" s="906"/>
      <c r="WZN563" s="31"/>
      <c r="WZO563" s="419"/>
      <c r="WZP563" s="419"/>
      <c r="WZQ563" s="471"/>
      <c r="WZR563" s="17"/>
      <c r="WZS563" s="419"/>
      <c r="WZT563" s="419"/>
      <c r="WZU563" s="17"/>
      <c r="WZV563" s="17"/>
      <c r="WZW563" s="913"/>
      <c r="WZX563" s="17"/>
      <c r="WZY563" s="17"/>
      <c r="WZZ563" s="219"/>
      <c r="XAA563" s="310"/>
      <c r="XAB563" s="304"/>
      <c r="XAC563" s="408"/>
      <c r="XAD563" s="472"/>
      <c r="XAE563" s="906"/>
      <c r="XAF563" s="31"/>
      <c r="XAG563" s="419"/>
      <c r="XAH563" s="419"/>
      <c r="XAI563" s="471"/>
      <c r="XAJ563" s="17"/>
      <c r="XAK563" s="419"/>
      <c r="XAL563" s="419"/>
      <c r="XAM563" s="17"/>
      <c r="XAN563" s="17"/>
      <c r="XAO563" s="913"/>
      <c r="XAP563" s="17"/>
      <c r="XAQ563" s="17"/>
      <c r="XAR563" s="219"/>
      <c r="XAS563" s="310"/>
      <c r="XAT563" s="304"/>
      <c r="XAU563" s="408"/>
      <c r="XAV563" s="472"/>
      <c r="XAW563" s="906"/>
      <c r="XAX563" s="31"/>
      <c r="XAY563" s="419"/>
      <c r="XAZ563" s="419"/>
      <c r="XBA563" s="471"/>
      <c r="XBB563" s="17"/>
      <c r="XBC563" s="419"/>
      <c r="XBD563" s="419"/>
      <c r="XBE563" s="17"/>
      <c r="XBF563" s="17"/>
      <c r="XBG563" s="913"/>
      <c r="XBH563" s="17"/>
      <c r="XBI563" s="17"/>
      <c r="XBJ563" s="219"/>
      <c r="XBK563" s="310"/>
      <c r="XBL563" s="304"/>
      <c r="XBM563" s="408"/>
      <c r="XBN563" s="472"/>
      <c r="XBO563" s="906"/>
      <c r="XBP563" s="31"/>
      <c r="XBQ563" s="419"/>
      <c r="XBR563" s="419"/>
      <c r="XBS563" s="471"/>
      <c r="XBT563" s="17"/>
      <c r="XBU563" s="419"/>
      <c r="XBV563" s="419"/>
      <c r="XBW563" s="17"/>
      <c r="XBX563" s="17"/>
      <c r="XBY563" s="913"/>
      <c r="XBZ563" s="17"/>
      <c r="XCA563" s="17"/>
      <c r="XCB563" s="219"/>
      <c r="XCC563" s="310"/>
      <c r="XCD563" s="304"/>
      <c r="XCE563" s="408"/>
      <c r="XCF563" s="472"/>
      <c r="XCG563" s="906"/>
      <c r="XCH563" s="31"/>
      <c r="XCI563" s="419"/>
      <c r="XCJ563" s="419"/>
      <c r="XCK563" s="471"/>
      <c r="XCL563" s="17"/>
      <c r="XCM563" s="419"/>
      <c r="XCN563" s="419"/>
      <c r="XCO563" s="17"/>
      <c r="XCP563" s="17"/>
      <c r="XCQ563" s="913"/>
      <c r="XCR563" s="17"/>
      <c r="XCS563" s="17"/>
      <c r="XCT563" s="219"/>
      <c r="XCU563" s="310"/>
      <c r="XCV563" s="304"/>
      <c r="XCW563" s="408"/>
      <c r="XCX563" s="472"/>
      <c r="XCY563" s="906"/>
      <c r="XCZ563" s="31"/>
      <c r="XDA563" s="419"/>
      <c r="XDB563" s="419"/>
      <c r="XDC563" s="471"/>
      <c r="XDD563" s="17"/>
      <c r="XDE563" s="419"/>
      <c r="XDF563" s="419"/>
      <c r="XDG563" s="17"/>
      <c r="XDH563" s="17"/>
      <c r="XDI563" s="913"/>
      <c r="XDJ563" s="17"/>
      <c r="XDK563" s="17"/>
      <c r="XDL563" s="219"/>
      <c r="XDM563" s="310"/>
      <c r="XDN563" s="304"/>
      <c r="XDO563" s="408"/>
      <c r="XDP563" s="472"/>
      <c r="XDQ563" s="906"/>
      <c r="XDR563" s="31"/>
      <c r="XDS563" s="419"/>
      <c r="XDT563" s="419"/>
      <c r="XDU563" s="471"/>
      <c r="XDV563" s="17"/>
      <c r="XDW563" s="419"/>
      <c r="XDX563" s="419"/>
      <c r="XDY563" s="17"/>
      <c r="XDZ563" s="17"/>
      <c r="XEA563" s="913"/>
      <c r="XEB563" s="17"/>
      <c r="XEC563" s="17"/>
      <c r="XED563" s="219"/>
      <c r="XEE563" s="310"/>
      <c r="XEF563" s="304"/>
      <c r="XEG563" s="408"/>
      <c r="XEH563" s="472"/>
      <c r="XEI563" s="906"/>
      <c r="XEJ563" s="31"/>
      <c r="XEK563" s="419"/>
      <c r="XEL563" s="419"/>
      <c r="XEM563" s="471"/>
      <c r="XEN563" s="17"/>
      <c r="XEO563" s="419"/>
      <c r="XEP563" s="419"/>
      <c r="XEQ563" s="17"/>
      <c r="XER563" s="17"/>
      <c r="XES563" s="913"/>
      <c r="XET563" s="17"/>
      <c r="XEU563" s="17"/>
      <c r="XEV563" s="219"/>
      <c r="XEW563" s="310"/>
      <c r="XEX563" s="304"/>
      <c r="XEY563" s="408"/>
      <c r="XEZ563" s="472"/>
      <c r="XFA563" s="906"/>
      <c r="XFB563" s="31"/>
      <c r="XFC563" s="419"/>
      <c r="XFD563" s="419"/>
    </row>
    <row r="564" spans="1:16384" s="246" customFormat="1" ht="15" x14ac:dyDescent="0.25">
      <c r="A564" s="906" t="s">
        <v>2736</v>
      </c>
      <c r="B564" s="31" t="s">
        <v>1324</v>
      </c>
      <c r="C564" s="419" t="s">
        <v>600</v>
      </c>
      <c r="D564" s="419">
        <v>7</v>
      </c>
      <c r="E564" s="471" t="s">
        <v>1864</v>
      </c>
      <c r="F564" s="17"/>
      <c r="G564" s="419">
        <v>11451800</v>
      </c>
      <c r="H564" s="419">
        <v>201803071131</v>
      </c>
      <c r="I564" s="17"/>
      <c r="J564" s="17"/>
      <c r="K564" s="17" t="s">
        <v>1691</v>
      </c>
      <c r="L564" s="17" t="s">
        <v>1692</v>
      </c>
      <c r="M564" s="17"/>
      <c r="N564" s="219"/>
      <c r="O564" s="310" t="s">
        <v>45</v>
      </c>
      <c r="P564" s="304">
        <v>43166</v>
      </c>
      <c r="Q564" s="408">
        <v>0.47986111111111113</v>
      </c>
      <c r="R564" s="472" t="s">
        <v>2731</v>
      </c>
      <c r="S564" s="472" t="s">
        <v>2731</v>
      </c>
      <c r="T564" s="246">
        <v>127.4</v>
      </c>
      <c r="U564" s="246">
        <v>133</v>
      </c>
      <c r="V564" s="246">
        <f t="shared" si="381"/>
        <v>5.5999999999999943</v>
      </c>
      <c r="W564" s="246">
        <v>682</v>
      </c>
      <c r="X564" s="617">
        <v>8.2111436950146537</v>
      </c>
      <c r="Y564" s="643"/>
      <c r="Z564" s="472" t="s">
        <v>2731</v>
      </c>
      <c r="AA564" s="617">
        <v>130</v>
      </c>
      <c r="AB564" s="617">
        <v>135.69999999999999</v>
      </c>
      <c r="AC564" s="617">
        <v>5.6999999999999886</v>
      </c>
      <c r="AD564" s="617">
        <v>686</v>
      </c>
      <c r="AE564" s="617">
        <v>8.3090379008746176</v>
      </c>
      <c r="AF564" s="643"/>
      <c r="AG564" s="472" t="s">
        <v>2731</v>
      </c>
      <c r="AH564" s="617">
        <v>129.4</v>
      </c>
      <c r="AI564" s="617">
        <v>135.5</v>
      </c>
      <c r="AJ564" s="617">
        <v>6.0999999999999943</v>
      </c>
      <c r="AK564" s="617">
        <v>694</v>
      </c>
      <c r="AL564" s="617">
        <v>8.7896253602305396</v>
      </c>
      <c r="AM564" s="643"/>
      <c r="AN564" s="617">
        <v>8.436602318706603</v>
      </c>
      <c r="AO564" s="617">
        <v>0.30962036394647274</v>
      </c>
      <c r="AP564" s="617">
        <v>3.66996513821621</v>
      </c>
      <c r="AQ564" s="1036">
        <v>3</v>
      </c>
      <c r="AR564" s="643"/>
      <c r="AS564" s="17"/>
      <c r="AT564" s="86" t="s">
        <v>191</v>
      </c>
      <c r="AU564" s="86" t="s">
        <v>191</v>
      </c>
      <c r="AV564" s="86" t="s">
        <v>191</v>
      </c>
      <c r="AW564" s="17"/>
      <c r="AX564" s="219"/>
      <c r="AY564" s="86" t="s">
        <v>191</v>
      </c>
      <c r="AZ564" s="86" t="s">
        <v>191</v>
      </c>
      <c r="BA564" s="86" t="s">
        <v>191</v>
      </c>
      <c r="BB564" s="472"/>
      <c r="BC564" s="906"/>
      <c r="BD564" s="31"/>
      <c r="BE564" s="247" t="s">
        <v>2731</v>
      </c>
      <c r="BF564" s="198">
        <v>3.0140415330531432</v>
      </c>
      <c r="BG564" s="471"/>
      <c r="BH564" s="17"/>
      <c r="BI564" s="419"/>
      <c r="BJ564" s="419"/>
      <c r="BK564" s="17"/>
      <c r="BL564" s="17"/>
      <c r="BM564" s="913"/>
      <c r="BN564" s="17"/>
      <c r="BO564" s="17"/>
      <c r="BP564" s="219"/>
      <c r="BQ564" s="310"/>
      <c r="BR564" s="304"/>
      <c r="BS564" s="408"/>
      <c r="BT564" s="472"/>
      <c r="BU564" s="906"/>
      <c r="BV564" s="31"/>
      <c r="BW564" s="419"/>
      <c r="BX564" s="419"/>
      <c r="BY564" s="471"/>
      <c r="BZ564" s="17"/>
      <c r="CA564" s="419"/>
      <c r="CB564" s="419"/>
      <c r="CC564" s="17"/>
      <c r="CD564" s="17"/>
      <c r="CE564" s="913"/>
      <c r="CF564" s="17"/>
      <c r="CG564" s="17"/>
      <c r="CH564" s="219"/>
      <c r="CI564" s="310"/>
      <c r="CJ564" s="304"/>
      <c r="CK564" s="408"/>
      <c r="CL564" s="472"/>
      <c r="CM564" s="906"/>
      <c r="CN564" s="31"/>
      <c r="CO564" s="419"/>
      <c r="CP564" s="419"/>
      <c r="CQ564" s="471"/>
      <c r="CR564" s="17"/>
      <c r="CS564" s="419"/>
      <c r="CT564" s="419"/>
      <c r="CU564" s="17"/>
      <c r="CV564" s="17"/>
      <c r="CW564" s="913"/>
      <c r="CX564" s="17"/>
      <c r="CY564" s="17"/>
      <c r="CZ564" s="219"/>
      <c r="DA564" s="310"/>
      <c r="DB564" s="304"/>
      <c r="DC564" s="408"/>
      <c r="DD564" s="472"/>
      <c r="DE564" s="906"/>
      <c r="DF564" s="31"/>
      <c r="DG564" s="419"/>
      <c r="DH564" s="419"/>
      <c r="DI564" s="471"/>
      <c r="DJ564" s="17"/>
      <c r="DK564" s="419"/>
      <c r="DL564" s="419"/>
      <c r="DM564" s="17"/>
      <c r="DN564" s="17"/>
      <c r="DO564" s="913"/>
      <c r="DP564" s="17"/>
      <c r="DQ564" s="17"/>
      <c r="DR564" s="219"/>
      <c r="DS564" s="310"/>
      <c r="DT564" s="304"/>
      <c r="DU564" s="408"/>
      <c r="DV564" s="472"/>
      <c r="DW564" s="906"/>
      <c r="DX564" s="31"/>
      <c r="DY564" s="419"/>
      <c r="DZ564" s="419"/>
      <c r="EA564" s="471"/>
      <c r="EB564" s="17"/>
      <c r="EC564" s="419"/>
      <c r="ED564" s="419"/>
      <c r="EE564" s="17"/>
      <c r="EF564" s="17"/>
      <c r="EG564" s="913"/>
      <c r="EH564" s="17"/>
      <c r="EI564" s="17"/>
      <c r="EJ564" s="219"/>
      <c r="EK564" s="310"/>
      <c r="EL564" s="304"/>
      <c r="EM564" s="408"/>
      <c r="EN564" s="472"/>
      <c r="EO564" s="906"/>
      <c r="EP564" s="31"/>
      <c r="EQ564" s="419"/>
      <c r="ER564" s="419"/>
      <c r="ES564" s="471"/>
      <c r="ET564" s="17"/>
      <c r="EU564" s="419"/>
      <c r="EV564" s="419"/>
      <c r="EW564" s="17"/>
      <c r="EX564" s="17"/>
      <c r="EY564" s="913"/>
      <c r="EZ564" s="17"/>
      <c r="FA564" s="17"/>
      <c r="FB564" s="219"/>
      <c r="FC564" s="310"/>
      <c r="FD564" s="304"/>
      <c r="FE564" s="408"/>
      <c r="FF564" s="472"/>
      <c r="FG564" s="906"/>
      <c r="FH564" s="31"/>
      <c r="FI564" s="419"/>
      <c r="FJ564" s="419"/>
      <c r="FK564" s="471"/>
      <c r="FL564" s="17"/>
      <c r="FM564" s="419"/>
      <c r="FN564" s="419"/>
      <c r="FO564" s="17"/>
      <c r="FP564" s="17"/>
      <c r="FQ564" s="913"/>
      <c r="FR564" s="17"/>
      <c r="FS564" s="17"/>
      <c r="FT564" s="219"/>
      <c r="FU564" s="310"/>
      <c r="FV564" s="304"/>
      <c r="FW564" s="408"/>
      <c r="FX564" s="472"/>
      <c r="FY564" s="906"/>
      <c r="FZ564" s="31"/>
      <c r="GA564" s="419"/>
      <c r="GB564" s="419"/>
      <c r="GC564" s="471"/>
      <c r="GD564" s="17"/>
      <c r="GE564" s="419"/>
      <c r="GF564" s="419"/>
      <c r="GG564" s="17"/>
      <c r="GH564" s="17"/>
      <c r="GI564" s="913"/>
      <c r="GJ564" s="17"/>
      <c r="GK564" s="17"/>
      <c r="GL564" s="219"/>
      <c r="GM564" s="310"/>
      <c r="GN564" s="304"/>
      <c r="GO564" s="408"/>
      <c r="GP564" s="472"/>
      <c r="GQ564" s="906"/>
      <c r="GR564" s="31"/>
      <c r="GS564" s="419"/>
      <c r="GT564" s="419"/>
      <c r="GU564" s="471"/>
      <c r="GV564" s="17"/>
      <c r="GW564" s="419"/>
      <c r="GX564" s="419"/>
      <c r="GY564" s="17"/>
      <c r="GZ564" s="17"/>
      <c r="HA564" s="913"/>
      <c r="HB564" s="17"/>
      <c r="HC564" s="17"/>
      <c r="HD564" s="219"/>
      <c r="HE564" s="310"/>
      <c r="HF564" s="304"/>
      <c r="HG564" s="408"/>
      <c r="HH564" s="472"/>
      <c r="HI564" s="906"/>
      <c r="HJ564" s="31"/>
      <c r="HK564" s="419"/>
      <c r="HL564" s="419"/>
      <c r="HM564" s="471"/>
      <c r="HN564" s="17"/>
      <c r="HO564" s="419"/>
      <c r="HP564" s="419"/>
      <c r="HQ564" s="17"/>
      <c r="HR564" s="17"/>
      <c r="HS564" s="913"/>
      <c r="HT564" s="17"/>
      <c r="HU564" s="17"/>
      <c r="HV564" s="219"/>
      <c r="HW564" s="310"/>
      <c r="HX564" s="304"/>
      <c r="HY564" s="408"/>
      <c r="HZ564" s="472"/>
      <c r="IA564" s="906"/>
      <c r="IB564" s="31"/>
      <c r="IC564" s="419"/>
      <c r="ID564" s="419"/>
      <c r="IE564" s="471"/>
      <c r="IF564" s="17"/>
      <c r="IG564" s="419"/>
      <c r="IH564" s="419"/>
      <c r="II564" s="17"/>
      <c r="IJ564" s="17"/>
      <c r="IK564" s="913"/>
      <c r="IL564" s="17"/>
      <c r="IM564" s="17"/>
      <c r="IN564" s="219"/>
      <c r="IO564" s="310"/>
      <c r="IP564" s="304"/>
      <c r="IQ564" s="408"/>
      <c r="IR564" s="472"/>
      <c r="IS564" s="906"/>
      <c r="IT564" s="31"/>
      <c r="IU564" s="419"/>
      <c r="IV564" s="419"/>
      <c r="IW564" s="471"/>
      <c r="IX564" s="17"/>
      <c r="IY564" s="419"/>
      <c r="IZ564" s="419"/>
      <c r="JA564" s="17"/>
      <c r="JB564" s="17"/>
      <c r="JC564" s="913"/>
      <c r="JD564" s="17"/>
      <c r="JE564" s="17"/>
      <c r="JF564" s="219"/>
      <c r="JG564" s="310"/>
      <c r="JH564" s="304"/>
      <c r="JI564" s="408"/>
      <c r="JJ564" s="472"/>
      <c r="JK564" s="906"/>
      <c r="JL564" s="31"/>
      <c r="JM564" s="419"/>
      <c r="JN564" s="419"/>
      <c r="JO564" s="471"/>
      <c r="JP564" s="17"/>
      <c r="JQ564" s="419"/>
      <c r="JR564" s="419"/>
      <c r="JS564" s="17"/>
      <c r="JT564" s="17"/>
      <c r="JU564" s="913"/>
      <c r="JV564" s="17"/>
      <c r="JW564" s="17"/>
      <c r="JX564" s="219"/>
      <c r="JY564" s="310"/>
      <c r="JZ564" s="304"/>
      <c r="KA564" s="408"/>
      <c r="KB564" s="472"/>
      <c r="KC564" s="906"/>
      <c r="KD564" s="31"/>
      <c r="KE564" s="419"/>
      <c r="KF564" s="419"/>
      <c r="KG564" s="471"/>
      <c r="KH564" s="17"/>
      <c r="KI564" s="419"/>
      <c r="KJ564" s="419"/>
      <c r="KK564" s="17"/>
      <c r="KL564" s="17"/>
      <c r="KM564" s="913"/>
      <c r="KN564" s="17"/>
      <c r="KO564" s="17"/>
      <c r="KP564" s="219"/>
      <c r="KQ564" s="310"/>
      <c r="KR564" s="304"/>
      <c r="KS564" s="408"/>
      <c r="KT564" s="472"/>
      <c r="KU564" s="906"/>
      <c r="KV564" s="31"/>
      <c r="KW564" s="419"/>
      <c r="KX564" s="419"/>
      <c r="KY564" s="471"/>
      <c r="KZ564" s="17"/>
      <c r="LA564" s="419"/>
      <c r="LB564" s="419"/>
      <c r="LC564" s="17"/>
      <c r="LD564" s="17"/>
      <c r="LE564" s="913"/>
      <c r="LF564" s="17"/>
      <c r="LG564" s="17"/>
      <c r="LH564" s="219"/>
      <c r="LI564" s="310"/>
      <c r="LJ564" s="304"/>
      <c r="LK564" s="408"/>
      <c r="LL564" s="472"/>
      <c r="LM564" s="906"/>
      <c r="LN564" s="31"/>
      <c r="LO564" s="419"/>
      <c r="LP564" s="419"/>
      <c r="LQ564" s="471"/>
      <c r="LR564" s="17"/>
      <c r="LS564" s="419"/>
      <c r="LT564" s="419"/>
      <c r="LU564" s="17"/>
      <c r="LV564" s="17"/>
      <c r="LW564" s="913"/>
      <c r="LX564" s="17"/>
      <c r="LY564" s="17"/>
      <c r="LZ564" s="219"/>
      <c r="MA564" s="310"/>
      <c r="MB564" s="304"/>
      <c r="MC564" s="408"/>
      <c r="MD564" s="472"/>
      <c r="ME564" s="906"/>
      <c r="MF564" s="31"/>
      <c r="MG564" s="419"/>
      <c r="MH564" s="419"/>
      <c r="MI564" s="471"/>
      <c r="MJ564" s="17"/>
      <c r="MK564" s="419"/>
      <c r="ML564" s="419"/>
      <c r="MM564" s="17"/>
      <c r="MN564" s="17"/>
      <c r="MO564" s="913"/>
      <c r="MP564" s="17"/>
      <c r="MQ564" s="17"/>
      <c r="MR564" s="219"/>
      <c r="MS564" s="310"/>
      <c r="MT564" s="304"/>
      <c r="MU564" s="408"/>
      <c r="MV564" s="472"/>
      <c r="MW564" s="906"/>
      <c r="MX564" s="31"/>
      <c r="MY564" s="419"/>
      <c r="MZ564" s="419"/>
      <c r="NA564" s="471"/>
      <c r="NB564" s="17"/>
      <c r="NC564" s="419"/>
      <c r="ND564" s="419"/>
      <c r="NE564" s="17"/>
      <c r="NF564" s="17"/>
      <c r="NG564" s="913"/>
      <c r="NH564" s="17"/>
      <c r="NI564" s="17"/>
      <c r="NJ564" s="219"/>
      <c r="NK564" s="310"/>
      <c r="NL564" s="304"/>
      <c r="NM564" s="408"/>
      <c r="NN564" s="472"/>
      <c r="NO564" s="906"/>
      <c r="NP564" s="31"/>
      <c r="NQ564" s="419"/>
      <c r="NR564" s="419"/>
      <c r="NS564" s="471"/>
      <c r="NT564" s="17"/>
      <c r="NU564" s="419"/>
      <c r="NV564" s="419"/>
      <c r="NW564" s="17"/>
      <c r="NX564" s="17"/>
      <c r="NY564" s="913"/>
      <c r="NZ564" s="17"/>
      <c r="OA564" s="17"/>
      <c r="OB564" s="219"/>
      <c r="OC564" s="310"/>
      <c r="OD564" s="304"/>
      <c r="OE564" s="408"/>
      <c r="OF564" s="472"/>
      <c r="OG564" s="906"/>
      <c r="OH564" s="31"/>
      <c r="OI564" s="419"/>
      <c r="OJ564" s="419"/>
      <c r="OK564" s="471"/>
      <c r="OL564" s="17"/>
      <c r="OM564" s="419"/>
      <c r="ON564" s="419"/>
      <c r="OO564" s="17"/>
      <c r="OP564" s="17"/>
      <c r="OQ564" s="913"/>
      <c r="OR564" s="17"/>
      <c r="OS564" s="17"/>
      <c r="OT564" s="219"/>
      <c r="OU564" s="310"/>
      <c r="OV564" s="304"/>
      <c r="OW564" s="408"/>
      <c r="OX564" s="472"/>
      <c r="OY564" s="906"/>
      <c r="OZ564" s="31"/>
      <c r="PA564" s="419"/>
      <c r="PB564" s="419"/>
      <c r="PC564" s="471"/>
      <c r="PD564" s="17"/>
      <c r="PE564" s="419"/>
      <c r="PF564" s="419"/>
      <c r="PG564" s="17"/>
      <c r="PH564" s="17"/>
      <c r="PI564" s="913"/>
      <c r="PJ564" s="17"/>
      <c r="PK564" s="17"/>
      <c r="PL564" s="219"/>
      <c r="PM564" s="310"/>
      <c r="PN564" s="304"/>
      <c r="PO564" s="408"/>
      <c r="PP564" s="472"/>
      <c r="PQ564" s="906"/>
      <c r="PR564" s="31"/>
      <c r="PS564" s="419"/>
      <c r="PT564" s="419"/>
      <c r="PU564" s="471"/>
      <c r="PV564" s="17"/>
      <c r="PW564" s="419"/>
      <c r="PX564" s="419"/>
      <c r="PY564" s="17"/>
      <c r="PZ564" s="17"/>
      <c r="QA564" s="913"/>
      <c r="QB564" s="17"/>
      <c r="QC564" s="17"/>
      <c r="QD564" s="219"/>
      <c r="QE564" s="310"/>
      <c r="QF564" s="304"/>
      <c r="QG564" s="408"/>
      <c r="QH564" s="472"/>
      <c r="QI564" s="906"/>
      <c r="QJ564" s="31"/>
      <c r="QK564" s="419"/>
      <c r="QL564" s="419"/>
      <c r="QM564" s="471"/>
      <c r="QN564" s="17"/>
      <c r="QO564" s="419"/>
      <c r="QP564" s="419"/>
      <c r="QQ564" s="17"/>
      <c r="QR564" s="17"/>
      <c r="QS564" s="913"/>
      <c r="QT564" s="17"/>
      <c r="QU564" s="17"/>
      <c r="QV564" s="219"/>
      <c r="QW564" s="310"/>
      <c r="QX564" s="304"/>
      <c r="QY564" s="408"/>
      <c r="QZ564" s="472"/>
      <c r="RA564" s="906"/>
      <c r="RB564" s="31"/>
      <c r="RC564" s="419"/>
      <c r="RD564" s="419"/>
      <c r="RE564" s="471"/>
      <c r="RF564" s="17"/>
      <c r="RG564" s="419"/>
      <c r="RH564" s="419"/>
      <c r="RI564" s="17"/>
      <c r="RJ564" s="17"/>
      <c r="RK564" s="913"/>
      <c r="RL564" s="17"/>
      <c r="RM564" s="17"/>
      <c r="RN564" s="219"/>
      <c r="RO564" s="310"/>
      <c r="RP564" s="304"/>
      <c r="RQ564" s="408"/>
      <c r="RR564" s="472"/>
      <c r="RS564" s="906"/>
      <c r="RT564" s="31"/>
      <c r="RU564" s="419"/>
      <c r="RV564" s="419"/>
      <c r="RW564" s="471"/>
      <c r="RX564" s="17"/>
      <c r="RY564" s="419"/>
      <c r="RZ564" s="419"/>
      <c r="SA564" s="17"/>
      <c r="SB564" s="17"/>
      <c r="SC564" s="913"/>
      <c r="SD564" s="17"/>
      <c r="SE564" s="17"/>
      <c r="SF564" s="219"/>
      <c r="SG564" s="310"/>
      <c r="SH564" s="304"/>
      <c r="SI564" s="408"/>
      <c r="SJ564" s="472"/>
      <c r="SK564" s="906"/>
      <c r="SL564" s="31"/>
      <c r="SM564" s="419"/>
      <c r="SN564" s="419"/>
      <c r="SO564" s="471"/>
      <c r="SP564" s="17"/>
      <c r="SQ564" s="419"/>
      <c r="SR564" s="419"/>
      <c r="SS564" s="17"/>
      <c r="ST564" s="17"/>
      <c r="SU564" s="913"/>
      <c r="SV564" s="17"/>
      <c r="SW564" s="17"/>
      <c r="SX564" s="219"/>
      <c r="SY564" s="310"/>
      <c r="SZ564" s="304"/>
      <c r="TA564" s="408"/>
      <c r="TB564" s="472"/>
      <c r="TC564" s="906"/>
      <c r="TD564" s="31"/>
      <c r="TE564" s="419"/>
      <c r="TF564" s="419"/>
      <c r="TG564" s="471"/>
      <c r="TH564" s="17"/>
      <c r="TI564" s="419"/>
      <c r="TJ564" s="419"/>
      <c r="TK564" s="17"/>
      <c r="TL564" s="17"/>
      <c r="TM564" s="913"/>
      <c r="TN564" s="17"/>
      <c r="TO564" s="17"/>
      <c r="TP564" s="219"/>
      <c r="TQ564" s="310"/>
      <c r="TR564" s="304"/>
      <c r="TS564" s="408"/>
      <c r="TT564" s="472"/>
      <c r="TU564" s="906"/>
      <c r="TV564" s="31"/>
      <c r="TW564" s="419"/>
      <c r="TX564" s="419"/>
      <c r="TY564" s="471"/>
      <c r="TZ564" s="17"/>
      <c r="UA564" s="419"/>
      <c r="UB564" s="419"/>
      <c r="UC564" s="17"/>
      <c r="UD564" s="17"/>
      <c r="UE564" s="913"/>
      <c r="UF564" s="17"/>
      <c r="UG564" s="17"/>
      <c r="UH564" s="219"/>
      <c r="UI564" s="310"/>
      <c r="UJ564" s="304"/>
      <c r="UK564" s="408"/>
      <c r="UL564" s="472"/>
      <c r="UM564" s="906"/>
      <c r="UN564" s="31"/>
      <c r="UO564" s="419"/>
      <c r="UP564" s="419"/>
      <c r="UQ564" s="471"/>
      <c r="UR564" s="17"/>
      <c r="US564" s="419"/>
      <c r="UT564" s="419"/>
      <c r="UU564" s="17"/>
      <c r="UV564" s="17"/>
      <c r="UW564" s="913"/>
      <c r="UX564" s="17"/>
      <c r="UY564" s="17"/>
      <c r="UZ564" s="219"/>
      <c r="VA564" s="310"/>
      <c r="VB564" s="304"/>
      <c r="VC564" s="408"/>
      <c r="VD564" s="472"/>
      <c r="VE564" s="906"/>
      <c r="VF564" s="31"/>
      <c r="VG564" s="419"/>
      <c r="VH564" s="419"/>
      <c r="VI564" s="471"/>
      <c r="VJ564" s="17"/>
      <c r="VK564" s="419"/>
      <c r="VL564" s="419"/>
      <c r="VM564" s="17"/>
      <c r="VN564" s="17"/>
      <c r="VO564" s="913"/>
      <c r="VP564" s="17"/>
      <c r="VQ564" s="17"/>
      <c r="VR564" s="219"/>
      <c r="VS564" s="310"/>
      <c r="VT564" s="304"/>
      <c r="VU564" s="408"/>
      <c r="VV564" s="472"/>
      <c r="VW564" s="906"/>
      <c r="VX564" s="31"/>
      <c r="VY564" s="419"/>
      <c r="VZ564" s="419"/>
      <c r="WA564" s="471"/>
      <c r="WB564" s="17"/>
      <c r="WC564" s="419"/>
      <c r="WD564" s="419"/>
      <c r="WE564" s="17"/>
      <c r="WF564" s="17"/>
      <c r="WG564" s="913"/>
      <c r="WH564" s="17"/>
      <c r="WI564" s="17"/>
      <c r="WJ564" s="219"/>
      <c r="WK564" s="310"/>
      <c r="WL564" s="304"/>
      <c r="WM564" s="408"/>
      <c r="WN564" s="472"/>
      <c r="WO564" s="906"/>
      <c r="WP564" s="31"/>
      <c r="WQ564" s="419"/>
      <c r="WR564" s="419"/>
      <c r="WS564" s="471"/>
      <c r="WT564" s="17"/>
      <c r="WU564" s="419"/>
      <c r="WV564" s="419"/>
      <c r="WW564" s="17"/>
      <c r="WX564" s="17"/>
      <c r="WY564" s="913"/>
      <c r="WZ564" s="17"/>
      <c r="XA564" s="17"/>
      <c r="XB564" s="219"/>
      <c r="XC564" s="310"/>
      <c r="XD564" s="304"/>
      <c r="XE564" s="408"/>
      <c r="XF564" s="472"/>
      <c r="XG564" s="906"/>
      <c r="XH564" s="31"/>
      <c r="XI564" s="419"/>
      <c r="XJ564" s="419"/>
      <c r="XK564" s="471"/>
      <c r="XL564" s="17"/>
      <c r="XM564" s="419"/>
      <c r="XN564" s="419"/>
      <c r="XO564" s="17"/>
      <c r="XP564" s="17"/>
      <c r="XQ564" s="913"/>
      <c r="XR564" s="17"/>
      <c r="XS564" s="17"/>
      <c r="XT564" s="219"/>
      <c r="XU564" s="310"/>
      <c r="XV564" s="304"/>
      <c r="XW564" s="408"/>
      <c r="XX564" s="472"/>
      <c r="XY564" s="906"/>
      <c r="XZ564" s="31"/>
      <c r="YA564" s="419"/>
      <c r="YB564" s="419"/>
      <c r="YC564" s="471"/>
      <c r="YD564" s="17"/>
      <c r="YE564" s="419"/>
      <c r="YF564" s="419"/>
      <c r="YG564" s="17"/>
      <c r="YH564" s="17"/>
      <c r="YI564" s="913"/>
      <c r="YJ564" s="17"/>
      <c r="YK564" s="17"/>
      <c r="YL564" s="219"/>
      <c r="YM564" s="310"/>
      <c r="YN564" s="304"/>
      <c r="YO564" s="408"/>
      <c r="YP564" s="472"/>
      <c r="YQ564" s="906"/>
      <c r="YR564" s="31"/>
      <c r="YS564" s="419"/>
      <c r="YT564" s="419"/>
      <c r="YU564" s="471"/>
      <c r="YV564" s="17"/>
      <c r="YW564" s="419"/>
      <c r="YX564" s="419"/>
      <c r="YY564" s="17"/>
      <c r="YZ564" s="17"/>
      <c r="ZA564" s="913"/>
      <c r="ZB564" s="17"/>
      <c r="ZC564" s="17"/>
      <c r="ZD564" s="219"/>
      <c r="ZE564" s="310"/>
      <c r="ZF564" s="304"/>
      <c r="ZG564" s="408"/>
      <c r="ZH564" s="472"/>
      <c r="ZI564" s="906"/>
      <c r="ZJ564" s="31"/>
      <c r="ZK564" s="419"/>
      <c r="ZL564" s="419"/>
      <c r="ZM564" s="471"/>
      <c r="ZN564" s="17"/>
      <c r="ZO564" s="419"/>
      <c r="ZP564" s="419"/>
      <c r="ZQ564" s="17"/>
      <c r="ZR564" s="17"/>
      <c r="ZS564" s="913"/>
      <c r="ZT564" s="17"/>
      <c r="ZU564" s="17"/>
      <c r="ZV564" s="219"/>
      <c r="ZW564" s="310"/>
      <c r="ZX564" s="304"/>
      <c r="ZY564" s="408"/>
      <c r="ZZ564" s="472"/>
      <c r="AAA564" s="906"/>
      <c r="AAB564" s="31"/>
      <c r="AAC564" s="419"/>
      <c r="AAD564" s="419"/>
      <c r="AAE564" s="471"/>
      <c r="AAF564" s="17"/>
      <c r="AAG564" s="419"/>
      <c r="AAH564" s="419"/>
      <c r="AAI564" s="17"/>
      <c r="AAJ564" s="17"/>
      <c r="AAK564" s="913"/>
      <c r="AAL564" s="17"/>
      <c r="AAM564" s="17"/>
      <c r="AAN564" s="219"/>
      <c r="AAO564" s="310"/>
      <c r="AAP564" s="304"/>
      <c r="AAQ564" s="408"/>
      <c r="AAR564" s="472"/>
      <c r="AAS564" s="906"/>
      <c r="AAT564" s="31"/>
      <c r="AAU564" s="419"/>
      <c r="AAV564" s="419"/>
      <c r="AAW564" s="471"/>
      <c r="AAX564" s="17"/>
      <c r="AAY564" s="419"/>
      <c r="AAZ564" s="419"/>
      <c r="ABA564" s="17"/>
      <c r="ABB564" s="17"/>
      <c r="ABC564" s="913"/>
      <c r="ABD564" s="17"/>
      <c r="ABE564" s="17"/>
      <c r="ABF564" s="219"/>
      <c r="ABG564" s="310"/>
      <c r="ABH564" s="304"/>
      <c r="ABI564" s="408"/>
      <c r="ABJ564" s="472"/>
      <c r="ABK564" s="906"/>
      <c r="ABL564" s="31"/>
      <c r="ABM564" s="419"/>
      <c r="ABN564" s="419"/>
      <c r="ABO564" s="471"/>
      <c r="ABP564" s="17"/>
      <c r="ABQ564" s="419"/>
      <c r="ABR564" s="419"/>
      <c r="ABS564" s="17"/>
      <c r="ABT564" s="17"/>
      <c r="ABU564" s="913"/>
      <c r="ABV564" s="17"/>
      <c r="ABW564" s="17"/>
      <c r="ABX564" s="219"/>
      <c r="ABY564" s="310"/>
      <c r="ABZ564" s="304"/>
      <c r="ACA564" s="408"/>
      <c r="ACB564" s="472"/>
      <c r="ACC564" s="906"/>
      <c r="ACD564" s="31"/>
      <c r="ACE564" s="419"/>
      <c r="ACF564" s="419"/>
      <c r="ACG564" s="471"/>
      <c r="ACH564" s="17"/>
      <c r="ACI564" s="419"/>
      <c r="ACJ564" s="419"/>
      <c r="ACK564" s="17"/>
      <c r="ACL564" s="17"/>
      <c r="ACM564" s="913"/>
      <c r="ACN564" s="17"/>
      <c r="ACO564" s="17"/>
      <c r="ACP564" s="219"/>
      <c r="ACQ564" s="310"/>
      <c r="ACR564" s="304"/>
      <c r="ACS564" s="408"/>
      <c r="ACT564" s="472"/>
      <c r="ACU564" s="906"/>
      <c r="ACV564" s="31"/>
      <c r="ACW564" s="419"/>
      <c r="ACX564" s="419"/>
      <c r="ACY564" s="471"/>
      <c r="ACZ564" s="17"/>
      <c r="ADA564" s="419"/>
      <c r="ADB564" s="419"/>
      <c r="ADC564" s="17"/>
      <c r="ADD564" s="17"/>
      <c r="ADE564" s="913"/>
      <c r="ADF564" s="17"/>
      <c r="ADG564" s="17"/>
      <c r="ADH564" s="219"/>
      <c r="ADI564" s="310"/>
      <c r="ADJ564" s="304"/>
      <c r="ADK564" s="408"/>
      <c r="ADL564" s="472"/>
      <c r="ADM564" s="906"/>
      <c r="ADN564" s="31"/>
      <c r="ADO564" s="419"/>
      <c r="ADP564" s="419"/>
      <c r="ADQ564" s="471"/>
      <c r="ADR564" s="17"/>
      <c r="ADS564" s="419"/>
      <c r="ADT564" s="419"/>
      <c r="ADU564" s="17"/>
      <c r="ADV564" s="17"/>
      <c r="ADW564" s="913"/>
      <c r="ADX564" s="17"/>
      <c r="ADY564" s="17"/>
      <c r="ADZ564" s="219"/>
      <c r="AEA564" s="310"/>
      <c r="AEB564" s="304"/>
      <c r="AEC564" s="408"/>
      <c r="AED564" s="472"/>
      <c r="AEE564" s="906"/>
      <c r="AEF564" s="31"/>
      <c r="AEG564" s="419"/>
      <c r="AEH564" s="419"/>
      <c r="AEI564" s="471"/>
      <c r="AEJ564" s="17"/>
      <c r="AEK564" s="419"/>
      <c r="AEL564" s="419"/>
      <c r="AEM564" s="17"/>
      <c r="AEN564" s="17"/>
      <c r="AEO564" s="913"/>
      <c r="AEP564" s="17"/>
      <c r="AEQ564" s="17"/>
      <c r="AER564" s="219"/>
      <c r="AES564" s="310"/>
      <c r="AET564" s="304"/>
      <c r="AEU564" s="408"/>
      <c r="AEV564" s="472"/>
      <c r="AEW564" s="906"/>
      <c r="AEX564" s="31"/>
      <c r="AEY564" s="419"/>
      <c r="AEZ564" s="419"/>
      <c r="AFA564" s="471"/>
      <c r="AFB564" s="17"/>
      <c r="AFC564" s="419"/>
      <c r="AFD564" s="419"/>
      <c r="AFE564" s="17"/>
      <c r="AFF564" s="17"/>
      <c r="AFG564" s="913"/>
      <c r="AFH564" s="17"/>
      <c r="AFI564" s="17"/>
      <c r="AFJ564" s="219"/>
      <c r="AFK564" s="310"/>
      <c r="AFL564" s="304"/>
      <c r="AFM564" s="408"/>
      <c r="AFN564" s="472"/>
      <c r="AFO564" s="906"/>
      <c r="AFP564" s="31"/>
      <c r="AFQ564" s="419"/>
      <c r="AFR564" s="419"/>
      <c r="AFS564" s="471"/>
      <c r="AFT564" s="17"/>
      <c r="AFU564" s="419"/>
      <c r="AFV564" s="419"/>
      <c r="AFW564" s="17"/>
      <c r="AFX564" s="17"/>
      <c r="AFY564" s="913"/>
      <c r="AFZ564" s="17"/>
      <c r="AGA564" s="17"/>
      <c r="AGB564" s="219"/>
      <c r="AGC564" s="310"/>
      <c r="AGD564" s="304"/>
      <c r="AGE564" s="408"/>
      <c r="AGF564" s="472"/>
      <c r="AGG564" s="906"/>
      <c r="AGH564" s="31"/>
      <c r="AGI564" s="419"/>
      <c r="AGJ564" s="419"/>
      <c r="AGK564" s="471"/>
      <c r="AGL564" s="17"/>
      <c r="AGM564" s="419"/>
      <c r="AGN564" s="419"/>
      <c r="AGO564" s="17"/>
      <c r="AGP564" s="17"/>
      <c r="AGQ564" s="913"/>
      <c r="AGR564" s="17"/>
      <c r="AGS564" s="17"/>
      <c r="AGT564" s="219"/>
      <c r="AGU564" s="310"/>
      <c r="AGV564" s="304"/>
      <c r="AGW564" s="408"/>
      <c r="AGX564" s="472"/>
      <c r="AGY564" s="906"/>
      <c r="AGZ564" s="31"/>
      <c r="AHA564" s="419"/>
      <c r="AHB564" s="419"/>
      <c r="AHC564" s="471"/>
      <c r="AHD564" s="17"/>
      <c r="AHE564" s="419"/>
      <c r="AHF564" s="419"/>
      <c r="AHG564" s="17"/>
      <c r="AHH564" s="17"/>
      <c r="AHI564" s="913"/>
      <c r="AHJ564" s="17"/>
      <c r="AHK564" s="17"/>
      <c r="AHL564" s="219"/>
      <c r="AHM564" s="310"/>
      <c r="AHN564" s="304"/>
      <c r="AHO564" s="408"/>
      <c r="AHP564" s="472"/>
      <c r="AHQ564" s="906"/>
      <c r="AHR564" s="31"/>
      <c r="AHS564" s="419"/>
      <c r="AHT564" s="419"/>
      <c r="AHU564" s="471"/>
      <c r="AHV564" s="17"/>
      <c r="AHW564" s="419"/>
      <c r="AHX564" s="419"/>
      <c r="AHY564" s="17"/>
      <c r="AHZ564" s="17"/>
      <c r="AIA564" s="913"/>
      <c r="AIB564" s="17"/>
      <c r="AIC564" s="17"/>
      <c r="AID564" s="219"/>
      <c r="AIE564" s="310"/>
      <c r="AIF564" s="304"/>
      <c r="AIG564" s="408"/>
      <c r="AIH564" s="472"/>
      <c r="AII564" s="906"/>
      <c r="AIJ564" s="31"/>
      <c r="AIK564" s="419"/>
      <c r="AIL564" s="419"/>
      <c r="AIM564" s="471"/>
      <c r="AIN564" s="17"/>
      <c r="AIO564" s="419"/>
      <c r="AIP564" s="419"/>
      <c r="AIQ564" s="17"/>
      <c r="AIR564" s="17"/>
      <c r="AIS564" s="913"/>
      <c r="AIT564" s="17"/>
      <c r="AIU564" s="17"/>
      <c r="AIV564" s="219"/>
      <c r="AIW564" s="310"/>
      <c r="AIX564" s="304"/>
      <c r="AIY564" s="408"/>
      <c r="AIZ564" s="472"/>
      <c r="AJA564" s="906"/>
      <c r="AJB564" s="31"/>
      <c r="AJC564" s="419"/>
      <c r="AJD564" s="419"/>
      <c r="AJE564" s="471"/>
      <c r="AJF564" s="17"/>
      <c r="AJG564" s="419"/>
      <c r="AJH564" s="419"/>
      <c r="AJI564" s="17"/>
      <c r="AJJ564" s="17"/>
      <c r="AJK564" s="913"/>
      <c r="AJL564" s="17"/>
      <c r="AJM564" s="17"/>
      <c r="AJN564" s="219"/>
      <c r="AJO564" s="310"/>
      <c r="AJP564" s="304"/>
      <c r="AJQ564" s="408"/>
      <c r="AJR564" s="472"/>
      <c r="AJS564" s="906"/>
      <c r="AJT564" s="31"/>
      <c r="AJU564" s="419"/>
      <c r="AJV564" s="419"/>
      <c r="AJW564" s="471"/>
      <c r="AJX564" s="17"/>
      <c r="AJY564" s="419"/>
      <c r="AJZ564" s="419"/>
      <c r="AKA564" s="17"/>
      <c r="AKB564" s="17"/>
      <c r="AKC564" s="913"/>
      <c r="AKD564" s="17"/>
      <c r="AKE564" s="17"/>
      <c r="AKF564" s="219"/>
      <c r="AKG564" s="310"/>
      <c r="AKH564" s="304"/>
      <c r="AKI564" s="408"/>
      <c r="AKJ564" s="472"/>
      <c r="AKK564" s="906"/>
      <c r="AKL564" s="31"/>
      <c r="AKM564" s="419"/>
      <c r="AKN564" s="419"/>
      <c r="AKO564" s="471"/>
      <c r="AKP564" s="17"/>
      <c r="AKQ564" s="419"/>
      <c r="AKR564" s="419"/>
      <c r="AKS564" s="17"/>
      <c r="AKT564" s="17"/>
      <c r="AKU564" s="913"/>
      <c r="AKV564" s="17"/>
      <c r="AKW564" s="17"/>
      <c r="AKX564" s="219"/>
      <c r="AKY564" s="310"/>
      <c r="AKZ564" s="304"/>
      <c r="ALA564" s="408"/>
      <c r="ALB564" s="472"/>
      <c r="ALC564" s="906"/>
      <c r="ALD564" s="31"/>
      <c r="ALE564" s="419"/>
      <c r="ALF564" s="419"/>
      <c r="ALG564" s="471"/>
      <c r="ALH564" s="17"/>
      <c r="ALI564" s="419"/>
      <c r="ALJ564" s="419"/>
      <c r="ALK564" s="17"/>
      <c r="ALL564" s="17"/>
      <c r="ALM564" s="913"/>
      <c r="ALN564" s="17"/>
      <c r="ALO564" s="17"/>
      <c r="ALP564" s="219"/>
      <c r="ALQ564" s="310"/>
      <c r="ALR564" s="304"/>
      <c r="ALS564" s="408"/>
      <c r="ALT564" s="472"/>
      <c r="ALU564" s="906"/>
      <c r="ALV564" s="31"/>
      <c r="ALW564" s="419"/>
      <c r="ALX564" s="419"/>
      <c r="ALY564" s="471"/>
      <c r="ALZ564" s="17"/>
      <c r="AMA564" s="419"/>
      <c r="AMB564" s="419"/>
      <c r="AMC564" s="17"/>
      <c r="AMD564" s="17"/>
      <c r="AME564" s="913"/>
      <c r="AMF564" s="17"/>
      <c r="AMG564" s="17"/>
      <c r="AMH564" s="219"/>
      <c r="AMI564" s="310"/>
      <c r="AMJ564" s="304"/>
      <c r="AMK564" s="408"/>
      <c r="AML564" s="472"/>
      <c r="AMM564" s="906"/>
      <c r="AMN564" s="31"/>
      <c r="AMO564" s="419"/>
      <c r="AMP564" s="419"/>
      <c r="AMQ564" s="471"/>
      <c r="AMR564" s="17"/>
      <c r="AMS564" s="419"/>
      <c r="AMT564" s="419"/>
      <c r="AMU564" s="17"/>
      <c r="AMV564" s="17"/>
      <c r="AMW564" s="913"/>
      <c r="AMX564" s="17"/>
      <c r="AMY564" s="17"/>
      <c r="AMZ564" s="219"/>
      <c r="ANA564" s="310"/>
      <c r="ANB564" s="304"/>
      <c r="ANC564" s="408"/>
      <c r="AND564" s="472"/>
      <c r="ANE564" s="906"/>
      <c r="ANF564" s="31"/>
      <c r="ANG564" s="419"/>
      <c r="ANH564" s="419"/>
      <c r="ANI564" s="471"/>
      <c r="ANJ564" s="17"/>
      <c r="ANK564" s="419"/>
      <c r="ANL564" s="419"/>
      <c r="ANM564" s="17"/>
      <c r="ANN564" s="17"/>
      <c r="ANO564" s="913"/>
      <c r="ANP564" s="17"/>
      <c r="ANQ564" s="17"/>
      <c r="ANR564" s="219"/>
      <c r="ANS564" s="310"/>
      <c r="ANT564" s="304"/>
      <c r="ANU564" s="408"/>
      <c r="ANV564" s="472"/>
      <c r="ANW564" s="906"/>
      <c r="ANX564" s="31"/>
      <c r="ANY564" s="419"/>
      <c r="ANZ564" s="419"/>
      <c r="AOA564" s="471"/>
      <c r="AOB564" s="17"/>
      <c r="AOC564" s="419"/>
      <c r="AOD564" s="419"/>
      <c r="AOE564" s="17"/>
      <c r="AOF564" s="17"/>
      <c r="AOG564" s="913"/>
      <c r="AOH564" s="17"/>
      <c r="AOI564" s="17"/>
      <c r="AOJ564" s="219"/>
      <c r="AOK564" s="310"/>
      <c r="AOL564" s="304"/>
      <c r="AOM564" s="408"/>
      <c r="AON564" s="472"/>
      <c r="AOO564" s="906"/>
      <c r="AOP564" s="31"/>
      <c r="AOQ564" s="419"/>
      <c r="AOR564" s="419"/>
      <c r="AOS564" s="471"/>
      <c r="AOT564" s="17"/>
      <c r="AOU564" s="419"/>
      <c r="AOV564" s="419"/>
      <c r="AOW564" s="17"/>
      <c r="AOX564" s="17"/>
      <c r="AOY564" s="913"/>
      <c r="AOZ564" s="17"/>
      <c r="APA564" s="17"/>
      <c r="APB564" s="219"/>
      <c r="APC564" s="310"/>
      <c r="APD564" s="304"/>
      <c r="APE564" s="408"/>
      <c r="APF564" s="472"/>
      <c r="APG564" s="906"/>
      <c r="APH564" s="31"/>
      <c r="API564" s="419"/>
      <c r="APJ564" s="419"/>
      <c r="APK564" s="471"/>
      <c r="APL564" s="17"/>
      <c r="APM564" s="419"/>
      <c r="APN564" s="419"/>
      <c r="APO564" s="17"/>
      <c r="APP564" s="17"/>
      <c r="APQ564" s="913"/>
      <c r="APR564" s="17"/>
      <c r="APS564" s="17"/>
      <c r="APT564" s="219"/>
      <c r="APU564" s="310"/>
      <c r="APV564" s="304"/>
      <c r="APW564" s="408"/>
      <c r="APX564" s="472"/>
      <c r="APY564" s="906"/>
      <c r="APZ564" s="31"/>
      <c r="AQA564" s="419"/>
      <c r="AQB564" s="419"/>
      <c r="AQC564" s="471"/>
      <c r="AQD564" s="17"/>
      <c r="AQE564" s="419"/>
      <c r="AQF564" s="419"/>
      <c r="AQG564" s="17"/>
      <c r="AQH564" s="17"/>
      <c r="AQI564" s="913"/>
      <c r="AQJ564" s="17"/>
      <c r="AQK564" s="17"/>
      <c r="AQL564" s="219"/>
      <c r="AQM564" s="310"/>
      <c r="AQN564" s="304"/>
      <c r="AQO564" s="408"/>
      <c r="AQP564" s="472"/>
      <c r="AQQ564" s="906"/>
      <c r="AQR564" s="31"/>
      <c r="AQS564" s="419"/>
      <c r="AQT564" s="419"/>
      <c r="AQU564" s="471"/>
      <c r="AQV564" s="17"/>
      <c r="AQW564" s="419"/>
      <c r="AQX564" s="419"/>
      <c r="AQY564" s="17"/>
      <c r="AQZ564" s="17"/>
      <c r="ARA564" s="913"/>
      <c r="ARB564" s="17"/>
      <c r="ARC564" s="17"/>
      <c r="ARD564" s="219"/>
      <c r="ARE564" s="310"/>
      <c r="ARF564" s="304"/>
      <c r="ARG564" s="408"/>
      <c r="ARH564" s="472"/>
      <c r="ARI564" s="906"/>
      <c r="ARJ564" s="31"/>
      <c r="ARK564" s="419"/>
      <c r="ARL564" s="419"/>
      <c r="ARM564" s="471"/>
      <c r="ARN564" s="17"/>
      <c r="ARO564" s="419"/>
      <c r="ARP564" s="419"/>
      <c r="ARQ564" s="17"/>
      <c r="ARR564" s="17"/>
      <c r="ARS564" s="913"/>
      <c r="ART564" s="17"/>
      <c r="ARU564" s="17"/>
      <c r="ARV564" s="219"/>
      <c r="ARW564" s="310"/>
      <c r="ARX564" s="304"/>
      <c r="ARY564" s="408"/>
      <c r="ARZ564" s="472"/>
      <c r="ASA564" s="906"/>
      <c r="ASB564" s="31"/>
      <c r="ASC564" s="419"/>
      <c r="ASD564" s="419"/>
      <c r="ASE564" s="471"/>
      <c r="ASF564" s="17"/>
      <c r="ASG564" s="419"/>
      <c r="ASH564" s="419"/>
      <c r="ASI564" s="17"/>
      <c r="ASJ564" s="17"/>
      <c r="ASK564" s="913"/>
      <c r="ASL564" s="17"/>
      <c r="ASM564" s="17"/>
      <c r="ASN564" s="219"/>
      <c r="ASO564" s="310"/>
      <c r="ASP564" s="304"/>
      <c r="ASQ564" s="408"/>
      <c r="ASR564" s="472"/>
      <c r="ASS564" s="906"/>
      <c r="AST564" s="31"/>
      <c r="ASU564" s="419"/>
      <c r="ASV564" s="419"/>
      <c r="ASW564" s="471"/>
      <c r="ASX564" s="17"/>
      <c r="ASY564" s="419"/>
      <c r="ASZ564" s="419"/>
      <c r="ATA564" s="17"/>
      <c r="ATB564" s="17"/>
      <c r="ATC564" s="913"/>
      <c r="ATD564" s="17"/>
      <c r="ATE564" s="17"/>
      <c r="ATF564" s="219"/>
      <c r="ATG564" s="310"/>
      <c r="ATH564" s="304"/>
      <c r="ATI564" s="408"/>
      <c r="ATJ564" s="472"/>
      <c r="ATK564" s="906"/>
      <c r="ATL564" s="31"/>
      <c r="ATM564" s="419"/>
      <c r="ATN564" s="419"/>
      <c r="ATO564" s="471"/>
      <c r="ATP564" s="17"/>
      <c r="ATQ564" s="419"/>
      <c r="ATR564" s="419"/>
      <c r="ATS564" s="17"/>
      <c r="ATT564" s="17"/>
      <c r="ATU564" s="913"/>
      <c r="ATV564" s="17"/>
      <c r="ATW564" s="17"/>
      <c r="ATX564" s="219"/>
      <c r="ATY564" s="310"/>
      <c r="ATZ564" s="304"/>
      <c r="AUA564" s="408"/>
      <c r="AUB564" s="472"/>
      <c r="AUC564" s="906"/>
      <c r="AUD564" s="31"/>
      <c r="AUE564" s="419"/>
      <c r="AUF564" s="419"/>
      <c r="AUG564" s="471"/>
      <c r="AUH564" s="17"/>
      <c r="AUI564" s="419"/>
      <c r="AUJ564" s="419"/>
      <c r="AUK564" s="17"/>
      <c r="AUL564" s="17"/>
      <c r="AUM564" s="913"/>
      <c r="AUN564" s="17"/>
      <c r="AUO564" s="17"/>
      <c r="AUP564" s="219"/>
      <c r="AUQ564" s="310"/>
      <c r="AUR564" s="304"/>
      <c r="AUS564" s="408"/>
      <c r="AUT564" s="472"/>
      <c r="AUU564" s="906"/>
      <c r="AUV564" s="31"/>
      <c r="AUW564" s="419"/>
      <c r="AUX564" s="419"/>
      <c r="AUY564" s="471"/>
      <c r="AUZ564" s="17"/>
      <c r="AVA564" s="419"/>
      <c r="AVB564" s="419"/>
      <c r="AVC564" s="17"/>
      <c r="AVD564" s="17"/>
      <c r="AVE564" s="913"/>
      <c r="AVF564" s="17"/>
      <c r="AVG564" s="17"/>
      <c r="AVH564" s="219"/>
      <c r="AVI564" s="310"/>
      <c r="AVJ564" s="304"/>
      <c r="AVK564" s="408"/>
      <c r="AVL564" s="472"/>
      <c r="AVM564" s="906"/>
      <c r="AVN564" s="31"/>
      <c r="AVO564" s="419"/>
      <c r="AVP564" s="419"/>
      <c r="AVQ564" s="471"/>
      <c r="AVR564" s="17"/>
      <c r="AVS564" s="419"/>
      <c r="AVT564" s="419"/>
      <c r="AVU564" s="17"/>
      <c r="AVV564" s="17"/>
      <c r="AVW564" s="913"/>
      <c r="AVX564" s="17"/>
      <c r="AVY564" s="17"/>
      <c r="AVZ564" s="219"/>
      <c r="AWA564" s="310"/>
      <c r="AWB564" s="304"/>
      <c r="AWC564" s="408"/>
      <c r="AWD564" s="472"/>
      <c r="AWE564" s="906"/>
      <c r="AWF564" s="31"/>
      <c r="AWG564" s="419"/>
      <c r="AWH564" s="419"/>
      <c r="AWI564" s="471"/>
      <c r="AWJ564" s="17"/>
      <c r="AWK564" s="419"/>
      <c r="AWL564" s="419"/>
      <c r="AWM564" s="17"/>
      <c r="AWN564" s="17"/>
      <c r="AWO564" s="913"/>
      <c r="AWP564" s="17"/>
      <c r="AWQ564" s="17"/>
      <c r="AWR564" s="219"/>
      <c r="AWS564" s="310"/>
      <c r="AWT564" s="304"/>
      <c r="AWU564" s="408"/>
      <c r="AWV564" s="472"/>
      <c r="AWW564" s="906"/>
      <c r="AWX564" s="31"/>
      <c r="AWY564" s="419"/>
      <c r="AWZ564" s="419"/>
      <c r="AXA564" s="471"/>
      <c r="AXB564" s="17"/>
      <c r="AXC564" s="419"/>
      <c r="AXD564" s="419"/>
      <c r="AXE564" s="17"/>
      <c r="AXF564" s="17"/>
      <c r="AXG564" s="913"/>
      <c r="AXH564" s="17"/>
      <c r="AXI564" s="17"/>
      <c r="AXJ564" s="219"/>
      <c r="AXK564" s="310"/>
      <c r="AXL564" s="304"/>
      <c r="AXM564" s="408"/>
      <c r="AXN564" s="472"/>
      <c r="AXO564" s="906"/>
      <c r="AXP564" s="31"/>
      <c r="AXQ564" s="419"/>
      <c r="AXR564" s="419"/>
      <c r="AXS564" s="471"/>
      <c r="AXT564" s="17"/>
      <c r="AXU564" s="419"/>
      <c r="AXV564" s="419"/>
      <c r="AXW564" s="17"/>
      <c r="AXX564" s="17"/>
      <c r="AXY564" s="913"/>
      <c r="AXZ564" s="17"/>
      <c r="AYA564" s="17"/>
      <c r="AYB564" s="219"/>
      <c r="AYC564" s="310"/>
      <c r="AYD564" s="304"/>
      <c r="AYE564" s="408"/>
      <c r="AYF564" s="472"/>
      <c r="AYG564" s="906"/>
      <c r="AYH564" s="31"/>
      <c r="AYI564" s="419"/>
      <c r="AYJ564" s="419"/>
      <c r="AYK564" s="471"/>
      <c r="AYL564" s="17"/>
      <c r="AYM564" s="419"/>
      <c r="AYN564" s="419"/>
      <c r="AYO564" s="17"/>
      <c r="AYP564" s="17"/>
      <c r="AYQ564" s="913"/>
      <c r="AYR564" s="17"/>
      <c r="AYS564" s="17"/>
      <c r="AYT564" s="219"/>
      <c r="AYU564" s="310"/>
      <c r="AYV564" s="304"/>
      <c r="AYW564" s="408"/>
      <c r="AYX564" s="472"/>
      <c r="AYY564" s="906"/>
      <c r="AYZ564" s="31"/>
      <c r="AZA564" s="419"/>
      <c r="AZB564" s="419"/>
      <c r="AZC564" s="471"/>
      <c r="AZD564" s="17"/>
      <c r="AZE564" s="419"/>
      <c r="AZF564" s="419"/>
      <c r="AZG564" s="17"/>
      <c r="AZH564" s="17"/>
      <c r="AZI564" s="913"/>
      <c r="AZJ564" s="17"/>
      <c r="AZK564" s="17"/>
      <c r="AZL564" s="219"/>
      <c r="AZM564" s="310"/>
      <c r="AZN564" s="304"/>
      <c r="AZO564" s="408"/>
      <c r="AZP564" s="472"/>
      <c r="AZQ564" s="906"/>
      <c r="AZR564" s="31"/>
      <c r="AZS564" s="419"/>
      <c r="AZT564" s="419"/>
      <c r="AZU564" s="471"/>
      <c r="AZV564" s="17"/>
      <c r="AZW564" s="419"/>
      <c r="AZX564" s="419"/>
      <c r="AZY564" s="17"/>
      <c r="AZZ564" s="17"/>
      <c r="BAA564" s="913"/>
      <c r="BAB564" s="17"/>
      <c r="BAC564" s="17"/>
      <c r="BAD564" s="219"/>
      <c r="BAE564" s="310"/>
      <c r="BAF564" s="304"/>
      <c r="BAG564" s="408"/>
      <c r="BAH564" s="472"/>
      <c r="BAI564" s="906"/>
      <c r="BAJ564" s="31"/>
      <c r="BAK564" s="419"/>
      <c r="BAL564" s="419"/>
      <c r="BAM564" s="471"/>
      <c r="BAN564" s="17"/>
      <c r="BAO564" s="419"/>
      <c r="BAP564" s="419"/>
      <c r="BAQ564" s="17"/>
      <c r="BAR564" s="17"/>
      <c r="BAS564" s="913"/>
      <c r="BAT564" s="17"/>
      <c r="BAU564" s="17"/>
      <c r="BAV564" s="219"/>
      <c r="BAW564" s="310"/>
      <c r="BAX564" s="304"/>
      <c r="BAY564" s="408"/>
      <c r="BAZ564" s="472"/>
      <c r="BBA564" s="906"/>
      <c r="BBB564" s="31"/>
      <c r="BBC564" s="419"/>
      <c r="BBD564" s="419"/>
      <c r="BBE564" s="471"/>
      <c r="BBF564" s="17"/>
      <c r="BBG564" s="419"/>
      <c r="BBH564" s="419"/>
      <c r="BBI564" s="17"/>
      <c r="BBJ564" s="17"/>
      <c r="BBK564" s="913"/>
      <c r="BBL564" s="17"/>
      <c r="BBM564" s="17"/>
      <c r="BBN564" s="219"/>
      <c r="BBO564" s="310"/>
      <c r="BBP564" s="304"/>
      <c r="BBQ564" s="408"/>
      <c r="BBR564" s="472"/>
      <c r="BBS564" s="906"/>
      <c r="BBT564" s="31"/>
      <c r="BBU564" s="419"/>
      <c r="BBV564" s="419"/>
      <c r="BBW564" s="471"/>
      <c r="BBX564" s="17"/>
      <c r="BBY564" s="419"/>
      <c r="BBZ564" s="419"/>
      <c r="BCA564" s="17"/>
      <c r="BCB564" s="17"/>
      <c r="BCC564" s="913"/>
      <c r="BCD564" s="17"/>
      <c r="BCE564" s="17"/>
      <c r="BCF564" s="219"/>
      <c r="BCG564" s="310"/>
      <c r="BCH564" s="304"/>
      <c r="BCI564" s="408"/>
      <c r="BCJ564" s="472"/>
      <c r="BCK564" s="906"/>
      <c r="BCL564" s="31"/>
      <c r="BCM564" s="419"/>
      <c r="BCN564" s="419"/>
      <c r="BCO564" s="471"/>
      <c r="BCP564" s="17"/>
      <c r="BCQ564" s="419"/>
      <c r="BCR564" s="419"/>
      <c r="BCS564" s="17"/>
      <c r="BCT564" s="17"/>
      <c r="BCU564" s="913"/>
      <c r="BCV564" s="17"/>
      <c r="BCW564" s="17"/>
      <c r="BCX564" s="219"/>
      <c r="BCY564" s="310"/>
      <c r="BCZ564" s="304"/>
      <c r="BDA564" s="408"/>
      <c r="BDB564" s="472"/>
      <c r="BDC564" s="906"/>
      <c r="BDD564" s="31"/>
      <c r="BDE564" s="419"/>
      <c r="BDF564" s="419"/>
      <c r="BDG564" s="471"/>
      <c r="BDH564" s="17"/>
      <c r="BDI564" s="419"/>
      <c r="BDJ564" s="419"/>
      <c r="BDK564" s="17"/>
      <c r="BDL564" s="17"/>
      <c r="BDM564" s="913"/>
      <c r="BDN564" s="17"/>
      <c r="BDO564" s="17"/>
      <c r="BDP564" s="219"/>
      <c r="BDQ564" s="310"/>
      <c r="BDR564" s="304"/>
      <c r="BDS564" s="408"/>
      <c r="BDT564" s="472"/>
      <c r="BDU564" s="906"/>
      <c r="BDV564" s="31"/>
      <c r="BDW564" s="419"/>
      <c r="BDX564" s="419"/>
      <c r="BDY564" s="471"/>
      <c r="BDZ564" s="17"/>
      <c r="BEA564" s="419"/>
      <c r="BEB564" s="419"/>
      <c r="BEC564" s="17"/>
      <c r="BED564" s="17"/>
      <c r="BEE564" s="913"/>
      <c r="BEF564" s="17"/>
      <c r="BEG564" s="17"/>
      <c r="BEH564" s="219"/>
      <c r="BEI564" s="310"/>
      <c r="BEJ564" s="304"/>
      <c r="BEK564" s="408"/>
      <c r="BEL564" s="472"/>
      <c r="BEM564" s="906"/>
      <c r="BEN564" s="31"/>
      <c r="BEO564" s="419"/>
      <c r="BEP564" s="419"/>
      <c r="BEQ564" s="471"/>
      <c r="BER564" s="17"/>
      <c r="BES564" s="419"/>
      <c r="BET564" s="419"/>
      <c r="BEU564" s="17"/>
      <c r="BEV564" s="17"/>
      <c r="BEW564" s="913"/>
      <c r="BEX564" s="17"/>
      <c r="BEY564" s="17"/>
      <c r="BEZ564" s="219"/>
      <c r="BFA564" s="310"/>
      <c r="BFB564" s="304"/>
      <c r="BFC564" s="408"/>
      <c r="BFD564" s="472"/>
      <c r="BFE564" s="906"/>
      <c r="BFF564" s="31"/>
      <c r="BFG564" s="419"/>
      <c r="BFH564" s="419"/>
      <c r="BFI564" s="471"/>
      <c r="BFJ564" s="17"/>
      <c r="BFK564" s="419"/>
      <c r="BFL564" s="419"/>
      <c r="BFM564" s="17"/>
      <c r="BFN564" s="17"/>
      <c r="BFO564" s="913"/>
      <c r="BFP564" s="17"/>
      <c r="BFQ564" s="17"/>
      <c r="BFR564" s="219"/>
      <c r="BFS564" s="310"/>
      <c r="BFT564" s="304"/>
      <c r="BFU564" s="408"/>
      <c r="BFV564" s="472"/>
      <c r="BFW564" s="906"/>
      <c r="BFX564" s="31"/>
      <c r="BFY564" s="419"/>
      <c r="BFZ564" s="419"/>
      <c r="BGA564" s="471"/>
      <c r="BGB564" s="17"/>
      <c r="BGC564" s="419"/>
      <c r="BGD564" s="419"/>
      <c r="BGE564" s="17"/>
      <c r="BGF564" s="17"/>
      <c r="BGG564" s="913"/>
      <c r="BGH564" s="17"/>
      <c r="BGI564" s="17"/>
      <c r="BGJ564" s="219"/>
      <c r="BGK564" s="310"/>
      <c r="BGL564" s="304"/>
      <c r="BGM564" s="408"/>
      <c r="BGN564" s="472"/>
      <c r="BGO564" s="906"/>
      <c r="BGP564" s="31"/>
      <c r="BGQ564" s="419"/>
      <c r="BGR564" s="419"/>
      <c r="BGS564" s="471"/>
      <c r="BGT564" s="17"/>
      <c r="BGU564" s="419"/>
      <c r="BGV564" s="419"/>
      <c r="BGW564" s="17"/>
      <c r="BGX564" s="17"/>
      <c r="BGY564" s="913"/>
      <c r="BGZ564" s="17"/>
      <c r="BHA564" s="17"/>
      <c r="BHB564" s="219"/>
      <c r="BHC564" s="310"/>
      <c r="BHD564" s="304"/>
      <c r="BHE564" s="408"/>
      <c r="BHF564" s="472"/>
      <c r="BHG564" s="906"/>
      <c r="BHH564" s="31"/>
      <c r="BHI564" s="419"/>
      <c r="BHJ564" s="419"/>
      <c r="BHK564" s="471"/>
      <c r="BHL564" s="17"/>
      <c r="BHM564" s="419"/>
      <c r="BHN564" s="419"/>
      <c r="BHO564" s="17"/>
      <c r="BHP564" s="17"/>
      <c r="BHQ564" s="913"/>
      <c r="BHR564" s="17"/>
      <c r="BHS564" s="17"/>
      <c r="BHT564" s="219"/>
      <c r="BHU564" s="310"/>
      <c r="BHV564" s="304"/>
      <c r="BHW564" s="408"/>
      <c r="BHX564" s="472"/>
      <c r="BHY564" s="906"/>
      <c r="BHZ564" s="31"/>
      <c r="BIA564" s="419"/>
      <c r="BIB564" s="419"/>
      <c r="BIC564" s="471"/>
      <c r="BID564" s="17"/>
      <c r="BIE564" s="419"/>
      <c r="BIF564" s="419"/>
      <c r="BIG564" s="17"/>
      <c r="BIH564" s="17"/>
      <c r="BII564" s="913"/>
      <c r="BIJ564" s="17"/>
      <c r="BIK564" s="17"/>
      <c r="BIL564" s="219"/>
      <c r="BIM564" s="310"/>
      <c r="BIN564" s="304"/>
      <c r="BIO564" s="408"/>
      <c r="BIP564" s="472"/>
      <c r="BIQ564" s="906"/>
      <c r="BIR564" s="31"/>
      <c r="BIS564" s="419"/>
      <c r="BIT564" s="419"/>
      <c r="BIU564" s="471"/>
      <c r="BIV564" s="17"/>
      <c r="BIW564" s="419"/>
      <c r="BIX564" s="419"/>
      <c r="BIY564" s="17"/>
      <c r="BIZ564" s="17"/>
      <c r="BJA564" s="913"/>
      <c r="BJB564" s="17"/>
      <c r="BJC564" s="17"/>
      <c r="BJD564" s="219"/>
      <c r="BJE564" s="310"/>
      <c r="BJF564" s="304"/>
      <c r="BJG564" s="408"/>
      <c r="BJH564" s="472"/>
      <c r="BJI564" s="906"/>
      <c r="BJJ564" s="31"/>
      <c r="BJK564" s="419"/>
      <c r="BJL564" s="419"/>
      <c r="BJM564" s="471"/>
      <c r="BJN564" s="17"/>
      <c r="BJO564" s="419"/>
      <c r="BJP564" s="419"/>
      <c r="BJQ564" s="17"/>
      <c r="BJR564" s="17"/>
      <c r="BJS564" s="913"/>
      <c r="BJT564" s="17"/>
      <c r="BJU564" s="17"/>
      <c r="BJV564" s="219"/>
      <c r="BJW564" s="310"/>
      <c r="BJX564" s="304"/>
      <c r="BJY564" s="408"/>
      <c r="BJZ564" s="472"/>
      <c r="BKA564" s="906"/>
      <c r="BKB564" s="31"/>
      <c r="BKC564" s="419"/>
      <c r="BKD564" s="419"/>
      <c r="BKE564" s="471"/>
      <c r="BKF564" s="17"/>
      <c r="BKG564" s="419"/>
      <c r="BKH564" s="419"/>
      <c r="BKI564" s="17"/>
      <c r="BKJ564" s="17"/>
      <c r="BKK564" s="913"/>
      <c r="BKL564" s="17"/>
      <c r="BKM564" s="17"/>
      <c r="BKN564" s="219"/>
      <c r="BKO564" s="310"/>
      <c r="BKP564" s="304"/>
      <c r="BKQ564" s="408"/>
      <c r="BKR564" s="472"/>
      <c r="BKS564" s="906"/>
      <c r="BKT564" s="31"/>
      <c r="BKU564" s="419"/>
      <c r="BKV564" s="419"/>
      <c r="BKW564" s="471"/>
      <c r="BKX564" s="17"/>
      <c r="BKY564" s="419"/>
      <c r="BKZ564" s="419"/>
      <c r="BLA564" s="17"/>
      <c r="BLB564" s="17"/>
      <c r="BLC564" s="913"/>
      <c r="BLD564" s="17"/>
      <c r="BLE564" s="17"/>
      <c r="BLF564" s="219"/>
      <c r="BLG564" s="310"/>
      <c r="BLH564" s="304"/>
      <c r="BLI564" s="408"/>
      <c r="BLJ564" s="472"/>
      <c r="BLK564" s="906"/>
      <c r="BLL564" s="31"/>
      <c r="BLM564" s="419"/>
      <c r="BLN564" s="419"/>
      <c r="BLO564" s="471"/>
      <c r="BLP564" s="17"/>
      <c r="BLQ564" s="419"/>
      <c r="BLR564" s="419"/>
      <c r="BLS564" s="17"/>
      <c r="BLT564" s="17"/>
      <c r="BLU564" s="913"/>
      <c r="BLV564" s="17"/>
      <c r="BLW564" s="17"/>
      <c r="BLX564" s="219"/>
      <c r="BLY564" s="310"/>
      <c r="BLZ564" s="304"/>
      <c r="BMA564" s="408"/>
      <c r="BMB564" s="472"/>
      <c r="BMC564" s="906"/>
      <c r="BMD564" s="31"/>
      <c r="BME564" s="419"/>
      <c r="BMF564" s="419"/>
      <c r="BMG564" s="471"/>
      <c r="BMH564" s="17"/>
      <c r="BMI564" s="419"/>
      <c r="BMJ564" s="419"/>
      <c r="BMK564" s="17"/>
      <c r="BML564" s="17"/>
      <c r="BMM564" s="913"/>
      <c r="BMN564" s="17"/>
      <c r="BMO564" s="17"/>
      <c r="BMP564" s="219"/>
      <c r="BMQ564" s="310"/>
      <c r="BMR564" s="304"/>
      <c r="BMS564" s="408"/>
      <c r="BMT564" s="472"/>
      <c r="BMU564" s="906"/>
      <c r="BMV564" s="31"/>
      <c r="BMW564" s="419"/>
      <c r="BMX564" s="419"/>
      <c r="BMY564" s="471"/>
      <c r="BMZ564" s="17"/>
      <c r="BNA564" s="419"/>
      <c r="BNB564" s="419"/>
      <c r="BNC564" s="17"/>
      <c r="BND564" s="17"/>
      <c r="BNE564" s="913"/>
      <c r="BNF564" s="17"/>
      <c r="BNG564" s="17"/>
      <c r="BNH564" s="219"/>
      <c r="BNI564" s="310"/>
      <c r="BNJ564" s="304"/>
      <c r="BNK564" s="408"/>
      <c r="BNL564" s="472"/>
      <c r="BNM564" s="906"/>
      <c r="BNN564" s="31"/>
      <c r="BNO564" s="419"/>
      <c r="BNP564" s="419"/>
      <c r="BNQ564" s="471"/>
      <c r="BNR564" s="17"/>
      <c r="BNS564" s="419"/>
      <c r="BNT564" s="419"/>
      <c r="BNU564" s="17"/>
      <c r="BNV564" s="17"/>
      <c r="BNW564" s="913"/>
      <c r="BNX564" s="17"/>
      <c r="BNY564" s="17"/>
      <c r="BNZ564" s="219"/>
      <c r="BOA564" s="310"/>
      <c r="BOB564" s="304"/>
      <c r="BOC564" s="408"/>
      <c r="BOD564" s="472"/>
      <c r="BOE564" s="906"/>
      <c r="BOF564" s="31"/>
      <c r="BOG564" s="419"/>
      <c r="BOH564" s="419"/>
      <c r="BOI564" s="471"/>
      <c r="BOJ564" s="17"/>
      <c r="BOK564" s="419"/>
      <c r="BOL564" s="419"/>
      <c r="BOM564" s="17"/>
      <c r="BON564" s="17"/>
      <c r="BOO564" s="913"/>
      <c r="BOP564" s="17"/>
      <c r="BOQ564" s="17"/>
      <c r="BOR564" s="219"/>
      <c r="BOS564" s="310"/>
      <c r="BOT564" s="304"/>
      <c r="BOU564" s="408"/>
      <c r="BOV564" s="472"/>
      <c r="BOW564" s="906"/>
      <c r="BOX564" s="31"/>
      <c r="BOY564" s="419"/>
      <c r="BOZ564" s="419"/>
      <c r="BPA564" s="471"/>
      <c r="BPB564" s="17"/>
      <c r="BPC564" s="419"/>
      <c r="BPD564" s="419"/>
      <c r="BPE564" s="17"/>
      <c r="BPF564" s="17"/>
      <c r="BPG564" s="913"/>
      <c r="BPH564" s="17"/>
      <c r="BPI564" s="17"/>
      <c r="BPJ564" s="219"/>
      <c r="BPK564" s="310"/>
      <c r="BPL564" s="304"/>
      <c r="BPM564" s="408"/>
      <c r="BPN564" s="472"/>
      <c r="BPO564" s="906"/>
      <c r="BPP564" s="31"/>
      <c r="BPQ564" s="419"/>
      <c r="BPR564" s="419"/>
      <c r="BPS564" s="471"/>
      <c r="BPT564" s="17"/>
      <c r="BPU564" s="419"/>
      <c r="BPV564" s="419"/>
      <c r="BPW564" s="17"/>
      <c r="BPX564" s="17"/>
      <c r="BPY564" s="913"/>
      <c r="BPZ564" s="17"/>
      <c r="BQA564" s="17"/>
      <c r="BQB564" s="219"/>
      <c r="BQC564" s="310"/>
      <c r="BQD564" s="304"/>
      <c r="BQE564" s="408"/>
      <c r="BQF564" s="472"/>
      <c r="BQG564" s="906"/>
      <c r="BQH564" s="31"/>
      <c r="BQI564" s="419"/>
      <c r="BQJ564" s="419"/>
      <c r="BQK564" s="471"/>
      <c r="BQL564" s="17"/>
      <c r="BQM564" s="419"/>
      <c r="BQN564" s="419"/>
      <c r="BQO564" s="17"/>
      <c r="BQP564" s="17"/>
      <c r="BQQ564" s="913"/>
      <c r="BQR564" s="17"/>
      <c r="BQS564" s="17"/>
      <c r="BQT564" s="219"/>
      <c r="BQU564" s="310"/>
      <c r="BQV564" s="304"/>
      <c r="BQW564" s="408"/>
      <c r="BQX564" s="472"/>
      <c r="BQY564" s="906"/>
      <c r="BQZ564" s="31"/>
      <c r="BRA564" s="419"/>
      <c r="BRB564" s="419"/>
      <c r="BRC564" s="471"/>
      <c r="BRD564" s="17"/>
      <c r="BRE564" s="419"/>
      <c r="BRF564" s="419"/>
      <c r="BRG564" s="17"/>
      <c r="BRH564" s="17"/>
      <c r="BRI564" s="913"/>
      <c r="BRJ564" s="17"/>
      <c r="BRK564" s="17"/>
      <c r="BRL564" s="219"/>
      <c r="BRM564" s="310"/>
      <c r="BRN564" s="304"/>
      <c r="BRO564" s="408"/>
      <c r="BRP564" s="472"/>
      <c r="BRQ564" s="906"/>
      <c r="BRR564" s="31"/>
      <c r="BRS564" s="419"/>
      <c r="BRT564" s="419"/>
      <c r="BRU564" s="471"/>
      <c r="BRV564" s="17"/>
      <c r="BRW564" s="419"/>
      <c r="BRX564" s="419"/>
      <c r="BRY564" s="17"/>
      <c r="BRZ564" s="17"/>
      <c r="BSA564" s="913"/>
      <c r="BSB564" s="17"/>
      <c r="BSC564" s="17"/>
      <c r="BSD564" s="219"/>
      <c r="BSE564" s="310"/>
      <c r="BSF564" s="304"/>
      <c r="BSG564" s="408"/>
      <c r="BSH564" s="472"/>
      <c r="BSI564" s="906"/>
      <c r="BSJ564" s="31"/>
      <c r="BSK564" s="419"/>
      <c r="BSL564" s="419"/>
      <c r="BSM564" s="471"/>
      <c r="BSN564" s="17"/>
      <c r="BSO564" s="419"/>
      <c r="BSP564" s="419"/>
      <c r="BSQ564" s="17"/>
      <c r="BSR564" s="17"/>
      <c r="BSS564" s="913"/>
      <c r="BST564" s="17"/>
      <c r="BSU564" s="17"/>
      <c r="BSV564" s="219"/>
      <c r="BSW564" s="310"/>
      <c r="BSX564" s="304"/>
      <c r="BSY564" s="408"/>
      <c r="BSZ564" s="472"/>
      <c r="BTA564" s="906"/>
      <c r="BTB564" s="31"/>
      <c r="BTC564" s="419"/>
      <c r="BTD564" s="419"/>
      <c r="BTE564" s="471"/>
      <c r="BTF564" s="17"/>
      <c r="BTG564" s="419"/>
      <c r="BTH564" s="419"/>
      <c r="BTI564" s="17"/>
      <c r="BTJ564" s="17"/>
      <c r="BTK564" s="913"/>
      <c r="BTL564" s="17"/>
      <c r="BTM564" s="17"/>
      <c r="BTN564" s="219"/>
      <c r="BTO564" s="310"/>
      <c r="BTP564" s="304"/>
      <c r="BTQ564" s="408"/>
      <c r="BTR564" s="472"/>
      <c r="BTS564" s="906"/>
      <c r="BTT564" s="31"/>
      <c r="BTU564" s="419"/>
      <c r="BTV564" s="419"/>
      <c r="BTW564" s="471"/>
      <c r="BTX564" s="17"/>
      <c r="BTY564" s="419"/>
      <c r="BTZ564" s="419"/>
      <c r="BUA564" s="17"/>
      <c r="BUB564" s="17"/>
      <c r="BUC564" s="913"/>
      <c r="BUD564" s="17"/>
      <c r="BUE564" s="17"/>
      <c r="BUF564" s="219"/>
      <c r="BUG564" s="310"/>
      <c r="BUH564" s="304"/>
      <c r="BUI564" s="408"/>
      <c r="BUJ564" s="472"/>
      <c r="BUK564" s="906"/>
      <c r="BUL564" s="31"/>
      <c r="BUM564" s="419"/>
      <c r="BUN564" s="419"/>
      <c r="BUO564" s="471"/>
      <c r="BUP564" s="17"/>
      <c r="BUQ564" s="419"/>
      <c r="BUR564" s="419"/>
      <c r="BUS564" s="17"/>
      <c r="BUT564" s="17"/>
      <c r="BUU564" s="913"/>
      <c r="BUV564" s="17"/>
      <c r="BUW564" s="17"/>
      <c r="BUX564" s="219"/>
      <c r="BUY564" s="310"/>
      <c r="BUZ564" s="304"/>
      <c r="BVA564" s="408"/>
      <c r="BVB564" s="472"/>
      <c r="BVC564" s="906"/>
      <c r="BVD564" s="31"/>
      <c r="BVE564" s="419"/>
      <c r="BVF564" s="419"/>
      <c r="BVG564" s="471"/>
      <c r="BVH564" s="17"/>
      <c r="BVI564" s="419"/>
      <c r="BVJ564" s="419"/>
      <c r="BVK564" s="17"/>
      <c r="BVL564" s="17"/>
      <c r="BVM564" s="913"/>
      <c r="BVN564" s="17"/>
      <c r="BVO564" s="17"/>
      <c r="BVP564" s="219"/>
      <c r="BVQ564" s="310"/>
      <c r="BVR564" s="304"/>
      <c r="BVS564" s="408"/>
      <c r="BVT564" s="472"/>
      <c r="BVU564" s="906"/>
      <c r="BVV564" s="31"/>
      <c r="BVW564" s="419"/>
      <c r="BVX564" s="419"/>
      <c r="BVY564" s="471"/>
      <c r="BVZ564" s="17"/>
      <c r="BWA564" s="419"/>
      <c r="BWB564" s="419"/>
      <c r="BWC564" s="17"/>
      <c r="BWD564" s="17"/>
      <c r="BWE564" s="913"/>
      <c r="BWF564" s="17"/>
      <c r="BWG564" s="17"/>
      <c r="BWH564" s="219"/>
      <c r="BWI564" s="310"/>
      <c r="BWJ564" s="304"/>
      <c r="BWK564" s="408"/>
      <c r="BWL564" s="472"/>
      <c r="BWM564" s="906"/>
      <c r="BWN564" s="31"/>
      <c r="BWO564" s="419"/>
      <c r="BWP564" s="419"/>
      <c r="BWQ564" s="471"/>
      <c r="BWR564" s="17"/>
      <c r="BWS564" s="419"/>
      <c r="BWT564" s="419"/>
      <c r="BWU564" s="17"/>
      <c r="BWV564" s="17"/>
      <c r="BWW564" s="913"/>
      <c r="BWX564" s="17"/>
      <c r="BWY564" s="17"/>
      <c r="BWZ564" s="219"/>
      <c r="BXA564" s="310"/>
      <c r="BXB564" s="304"/>
      <c r="BXC564" s="408"/>
      <c r="BXD564" s="472"/>
      <c r="BXE564" s="906"/>
      <c r="BXF564" s="31"/>
      <c r="BXG564" s="419"/>
      <c r="BXH564" s="419"/>
      <c r="BXI564" s="471"/>
      <c r="BXJ564" s="17"/>
      <c r="BXK564" s="419"/>
      <c r="BXL564" s="419"/>
      <c r="BXM564" s="17"/>
      <c r="BXN564" s="17"/>
      <c r="BXO564" s="913"/>
      <c r="BXP564" s="17"/>
      <c r="BXQ564" s="17"/>
      <c r="BXR564" s="219"/>
      <c r="BXS564" s="310"/>
      <c r="BXT564" s="304"/>
      <c r="BXU564" s="408"/>
      <c r="BXV564" s="472"/>
      <c r="BXW564" s="906"/>
      <c r="BXX564" s="31"/>
      <c r="BXY564" s="419"/>
      <c r="BXZ564" s="419"/>
      <c r="BYA564" s="471"/>
      <c r="BYB564" s="17"/>
      <c r="BYC564" s="419"/>
      <c r="BYD564" s="419"/>
      <c r="BYE564" s="17"/>
      <c r="BYF564" s="17"/>
      <c r="BYG564" s="913"/>
      <c r="BYH564" s="17"/>
      <c r="BYI564" s="17"/>
      <c r="BYJ564" s="219"/>
      <c r="BYK564" s="310"/>
      <c r="BYL564" s="304"/>
      <c r="BYM564" s="408"/>
      <c r="BYN564" s="472"/>
      <c r="BYO564" s="906"/>
      <c r="BYP564" s="31"/>
      <c r="BYQ564" s="419"/>
      <c r="BYR564" s="419"/>
      <c r="BYS564" s="471"/>
      <c r="BYT564" s="17"/>
      <c r="BYU564" s="419"/>
      <c r="BYV564" s="419"/>
      <c r="BYW564" s="17"/>
      <c r="BYX564" s="17"/>
      <c r="BYY564" s="913"/>
      <c r="BYZ564" s="17"/>
      <c r="BZA564" s="17"/>
      <c r="BZB564" s="219"/>
      <c r="BZC564" s="310"/>
      <c r="BZD564" s="304"/>
      <c r="BZE564" s="408"/>
      <c r="BZF564" s="472"/>
      <c r="BZG564" s="906"/>
      <c r="BZH564" s="31"/>
      <c r="BZI564" s="419"/>
      <c r="BZJ564" s="419"/>
      <c r="BZK564" s="471"/>
      <c r="BZL564" s="17"/>
      <c r="BZM564" s="419"/>
      <c r="BZN564" s="419"/>
      <c r="BZO564" s="17"/>
      <c r="BZP564" s="17"/>
      <c r="BZQ564" s="913"/>
      <c r="BZR564" s="17"/>
      <c r="BZS564" s="17"/>
      <c r="BZT564" s="219"/>
      <c r="BZU564" s="310"/>
      <c r="BZV564" s="304"/>
      <c r="BZW564" s="408"/>
      <c r="BZX564" s="472"/>
      <c r="BZY564" s="906"/>
      <c r="BZZ564" s="31"/>
      <c r="CAA564" s="419"/>
      <c r="CAB564" s="419"/>
      <c r="CAC564" s="471"/>
      <c r="CAD564" s="17"/>
      <c r="CAE564" s="419"/>
      <c r="CAF564" s="419"/>
      <c r="CAG564" s="17"/>
      <c r="CAH564" s="17"/>
      <c r="CAI564" s="913"/>
      <c r="CAJ564" s="17"/>
      <c r="CAK564" s="17"/>
      <c r="CAL564" s="219"/>
      <c r="CAM564" s="310"/>
      <c r="CAN564" s="304"/>
      <c r="CAO564" s="408"/>
      <c r="CAP564" s="472"/>
      <c r="CAQ564" s="906"/>
      <c r="CAR564" s="31"/>
      <c r="CAS564" s="419"/>
      <c r="CAT564" s="419"/>
      <c r="CAU564" s="471"/>
      <c r="CAV564" s="17"/>
      <c r="CAW564" s="419"/>
      <c r="CAX564" s="419"/>
      <c r="CAY564" s="17"/>
      <c r="CAZ564" s="17"/>
      <c r="CBA564" s="913"/>
      <c r="CBB564" s="17"/>
      <c r="CBC564" s="17"/>
      <c r="CBD564" s="219"/>
      <c r="CBE564" s="310"/>
      <c r="CBF564" s="304"/>
      <c r="CBG564" s="408"/>
      <c r="CBH564" s="472"/>
      <c r="CBI564" s="906"/>
      <c r="CBJ564" s="31"/>
      <c r="CBK564" s="419"/>
      <c r="CBL564" s="419"/>
      <c r="CBM564" s="471"/>
      <c r="CBN564" s="17"/>
      <c r="CBO564" s="419"/>
      <c r="CBP564" s="419"/>
      <c r="CBQ564" s="17"/>
      <c r="CBR564" s="17"/>
      <c r="CBS564" s="913"/>
      <c r="CBT564" s="17"/>
      <c r="CBU564" s="17"/>
      <c r="CBV564" s="219"/>
      <c r="CBW564" s="310"/>
      <c r="CBX564" s="304"/>
      <c r="CBY564" s="408"/>
      <c r="CBZ564" s="472"/>
      <c r="CCA564" s="906"/>
      <c r="CCB564" s="31"/>
      <c r="CCC564" s="419"/>
      <c r="CCD564" s="419"/>
      <c r="CCE564" s="471"/>
      <c r="CCF564" s="17"/>
      <c r="CCG564" s="419"/>
      <c r="CCH564" s="419"/>
      <c r="CCI564" s="17"/>
      <c r="CCJ564" s="17"/>
      <c r="CCK564" s="913"/>
      <c r="CCL564" s="17"/>
      <c r="CCM564" s="17"/>
      <c r="CCN564" s="219"/>
      <c r="CCO564" s="310"/>
      <c r="CCP564" s="304"/>
      <c r="CCQ564" s="408"/>
      <c r="CCR564" s="472"/>
      <c r="CCS564" s="906"/>
      <c r="CCT564" s="31"/>
      <c r="CCU564" s="419"/>
      <c r="CCV564" s="419"/>
      <c r="CCW564" s="471"/>
      <c r="CCX564" s="17"/>
      <c r="CCY564" s="419"/>
      <c r="CCZ564" s="419"/>
      <c r="CDA564" s="17"/>
      <c r="CDB564" s="17"/>
      <c r="CDC564" s="913"/>
      <c r="CDD564" s="17"/>
      <c r="CDE564" s="17"/>
      <c r="CDF564" s="219"/>
      <c r="CDG564" s="310"/>
      <c r="CDH564" s="304"/>
      <c r="CDI564" s="408"/>
      <c r="CDJ564" s="472"/>
      <c r="CDK564" s="906"/>
      <c r="CDL564" s="31"/>
      <c r="CDM564" s="419"/>
      <c r="CDN564" s="419"/>
      <c r="CDO564" s="471"/>
      <c r="CDP564" s="17"/>
      <c r="CDQ564" s="419"/>
      <c r="CDR564" s="419"/>
      <c r="CDS564" s="17"/>
      <c r="CDT564" s="17"/>
      <c r="CDU564" s="913"/>
      <c r="CDV564" s="17"/>
      <c r="CDW564" s="17"/>
      <c r="CDX564" s="219"/>
      <c r="CDY564" s="310"/>
      <c r="CDZ564" s="304"/>
      <c r="CEA564" s="408"/>
      <c r="CEB564" s="472"/>
      <c r="CEC564" s="906"/>
      <c r="CED564" s="31"/>
      <c r="CEE564" s="419"/>
      <c r="CEF564" s="419"/>
      <c r="CEG564" s="471"/>
      <c r="CEH564" s="17"/>
      <c r="CEI564" s="419"/>
      <c r="CEJ564" s="419"/>
      <c r="CEK564" s="17"/>
      <c r="CEL564" s="17"/>
      <c r="CEM564" s="913"/>
      <c r="CEN564" s="17"/>
      <c r="CEO564" s="17"/>
      <c r="CEP564" s="219"/>
      <c r="CEQ564" s="310"/>
      <c r="CER564" s="304"/>
      <c r="CES564" s="408"/>
      <c r="CET564" s="472"/>
      <c r="CEU564" s="906"/>
      <c r="CEV564" s="31"/>
      <c r="CEW564" s="419"/>
      <c r="CEX564" s="419"/>
      <c r="CEY564" s="471"/>
      <c r="CEZ564" s="17"/>
      <c r="CFA564" s="419"/>
      <c r="CFB564" s="419"/>
      <c r="CFC564" s="17"/>
      <c r="CFD564" s="17"/>
      <c r="CFE564" s="913"/>
      <c r="CFF564" s="17"/>
      <c r="CFG564" s="17"/>
      <c r="CFH564" s="219"/>
      <c r="CFI564" s="310"/>
      <c r="CFJ564" s="304"/>
      <c r="CFK564" s="408"/>
      <c r="CFL564" s="472"/>
      <c r="CFM564" s="906"/>
      <c r="CFN564" s="31"/>
      <c r="CFO564" s="419"/>
      <c r="CFP564" s="419"/>
      <c r="CFQ564" s="471"/>
      <c r="CFR564" s="17"/>
      <c r="CFS564" s="419"/>
      <c r="CFT564" s="419"/>
      <c r="CFU564" s="17"/>
      <c r="CFV564" s="17"/>
      <c r="CFW564" s="913"/>
      <c r="CFX564" s="17"/>
      <c r="CFY564" s="17"/>
      <c r="CFZ564" s="219"/>
      <c r="CGA564" s="310"/>
      <c r="CGB564" s="304"/>
      <c r="CGC564" s="408"/>
      <c r="CGD564" s="472"/>
      <c r="CGE564" s="906"/>
      <c r="CGF564" s="31"/>
      <c r="CGG564" s="419"/>
      <c r="CGH564" s="419"/>
      <c r="CGI564" s="471"/>
      <c r="CGJ564" s="17"/>
      <c r="CGK564" s="419"/>
      <c r="CGL564" s="419"/>
      <c r="CGM564" s="17"/>
      <c r="CGN564" s="17"/>
      <c r="CGO564" s="913"/>
      <c r="CGP564" s="17"/>
      <c r="CGQ564" s="17"/>
      <c r="CGR564" s="219"/>
      <c r="CGS564" s="310"/>
      <c r="CGT564" s="304"/>
      <c r="CGU564" s="408"/>
      <c r="CGV564" s="472"/>
      <c r="CGW564" s="906"/>
      <c r="CGX564" s="31"/>
      <c r="CGY564" s="419"/>
      <c r="CGZ564" s="419"/>
      <c r="CHA564" s="471"/>
      <c r="CHB564" s="17"/>
      <c r="CHC564" s="419"/>
      <c r="CHD564" s="419"/>
      <c r="CHE564" s="17"/>
      <c r="CHF564" s="17"/>
      <c r="CHG564" s="913"/>
      <c r="CHH564" s="17"/>
      <c r="CHI564" s="17"/>
      <c r="CHJ564" s="219"/>
      <c r="CHK564" s="310"/>
      <c r="CHL564" s="304"/>
      <c r="CHM564" s="408"/>
      <c r="CHN564" s="472"/>
      <c r="CHO564" s="906"/>
      <c r="CHP564" s="31"/>
      <c r="CHQ564" s="419"/>
      <c r="CHR564" s="419"/>
      <c r="CHS564" s="471"/>
      <c r="CHT564" s="17"/>
      <c r="CHU564" s="419"/>
      <c r="CHV564" s="419"/>
      <c r="CHW564" s="17"/>
      <c r="CHX564" s="17"/>
      <c r="CHY564" s="913"/>
      <c r="CHZ564" s="17"/>
      <c r="CIA564" s="17"/>
      <c r="CIB564" s="219"/>
      <c r="CIC564" s="310"/>
      <c r="CID564" s="304"/>
      <c r="CIE564" s="408"/>
      <c r="CIF564" s="472"/>
      <c r="CIG564" s="906"/>
      <c r="CIH564" s="31"/>
      <c r="CII564" s="419"/>
      <c r="CIJ564" s="419"/>
      <c r="CIK564" s="471"/>
      <c r="CIL564" s="17"/>
      <c r="CIM564" s="419"/>
      <c r="CIN564" s="419"/>
      <c r="CIO564" s="17"/>
      <c r="CIP564" s="17"/>
      <c r="CIQ564" s="913"/>
      <c r="CIR564" s="17"/>
      <c r="CIS564" s="17"/>
      <c r="CIT564" s="219"/>
      <c r="CIU564" s="310"/>
      <c r="CIV564" s="304"/>
      <c r="CIW564" s="408"/>
      <c r="CIX564" s="472"/>
      <c r="CIY564" s="906"/>
      <c r="CIZ564" s="31"/>
      <c r="CJA564" s="419"/>
      <c r="CJB564" s="419"/>
      <c r="CJC564" s="471"/>
      <c r="CJD564" s="17"/>
      <c r="CJE564" s="419"/>
      <c r="CJF564" s="419"/>
      <c r="CJG564" s="17"/>
      <c r="CJH564" s="17"/>
      <c r="CJI564" s="913"/>
      <c r="CJJ564" s="17"/>
      <c r="CJK564" s="17"/>
      <c r="CJL564" s="219"/>
      <c r="CJM564" s="310"/>
      <c r="CJN564" s="304"/>
      <c r="CJO564" s="408"/>
      <c r="CJP564" s="472"/>
      <c r="CJQ564" s="906"/>
      <c r="CJR564" s="31"/>
      <c r="CJS564" s="419"/>
      <c r="CJT564" s="419"/>
      <c r="CJU564" s="471"/>
      <c r="CJV564" s="17"/>
      <c r="CJW564" s="419"/>
      <c r="CJX564" s="419"/>
      <c r="CJY564" s="17"/>
      <c r="CJZ564" s="17"/>
      <c r="CKA564" s="913"/>
      <c r="CKB564" s="17"/>
      <c r="CKC564" s="17"/>
      <c r="CKD564" s="219"/>
      <c r="CKE564" s="310"/>
      <c r="CKF564" s="304"/>
      <c r="CKG564" s="408"/>
      <c r="CKH564" s="472"/>
      <c r="CKI564" s="906"/>
      <c r="CKJ564" s="31"/>
      <c r="CKK564" s="419"/>
      <c r="CKL564" s="419"/>
      <c r="CKM564" s="471"/>
      <c r="CKN564" s="17"/>
      <c r="CKO564" s="419"/>
      <c r="CKP564" s="419"/>
      <c r="CKQ564" s="17"/>
      <c r="CKR564" s="17"/>
      <c r="CKS564" s="913"/>
      <c r="CKT564" s="17"/>
      <c r="CKU564" s="17"/>
      <c r="CKV564" s="219"/>
      <c r="CKW564" s="310"/>
      <c r="CKX564" s="304"/>
      <c r="CKY564" s="408"/>
      <c r="CKZ564" s="472"/>
      <c r="CLA564" s="906"/>
      <c r="CLB564" s="31"/>
      <c r="CLC564" s="419"/>
      <c r="CLD564" s="419"/>
      <c r="CLE564" s="471"/>
      <c r="CLF564" s="17"/>
      <c r="CLG564" s="419"/>
      <c r="CLH564" s="419"/>
      <c r="CLI564" s="17"/>
      <c r="CLJ564" s="17"/>
      <c r="CLK564" s="913"/>
      <c r="CLL564" s="17"/>
      <c r="CLM564" s="17"/>
      <c r="CLN564" s="219"/>
      <c r="CLO564" s="310"/>
      <c r="CLP564" s="304"/>
      <c r="CLQ564" s="408"/>
      <c r="CLR564" s="472"/>
      <c r="CLS564" s="906"/>
      <c r="CLT564" s="31"/>
      <c r="CLU564" s="419"/>
      <c r="CLV564" s="419"/>
      <c r="CLW564" s="471"/>
      <c r="CLX564" s="17"/>
      <c r="CLY564" s="419"/>
      <c r="CLZ564" s="419"/>
      <c r="CMA564" s="17"/>
      <c r="CMB564" s="17"/>
      <c r="CMC564" s="913"/>
      <c r="CMD564" s="17"/>
      <c r="CME564" s="17"/>
      <c r="CMF564" s="219"/>
      <c r="CMG564" s="310"/>
      <c r="CMH564" s="304"/>
      <c r="CMI564" s="408"/>
      <c r="CMJ564" s="472"/>
      <c r="CMK564" s="906"/>
      <c r="CML564" s="31"/>
      <c r="CMM564" s="419"/>
      <c r="CMN564" s="419"/>
      <c r="CMO564" s="471"/>
      <c r="CMP564" s="17"/>
      <c r="CMQ564" s="419"/>
      <c r="CMR564" s="419"/>
      <c r="CMS564" s="17"/>
      <c r="CMT564" s="17"/>
      <c r="CMU564" s="913"/>
      <c r="CMV564" s="17"/>
      <c r="CMW564" s="17"/>
      <c r="CMX564" s="219"/>
      <c r="CMY564" s="310"/>
      <c r="CMZ564" s="304"/>
      <c r="CNA564" s="408"/>
      <c r="CNB564" s="472"/>
      <c r="CNC564" s="906"/>
      <c r="CND564" s="31"/>
      <c r="CNE564" s="419"/>
      <c r="CNF564" s="419"/>
      <c r="CNG564" s="471"/>
      <c r="CNH564" s="17"/>
      <c r="CNI564" s="419"/>
      <c r="CNJ564" s="419"/>
      <c r="CNK564" s="17"/>
      <c r="CNL564" s="17"/>
      <c r="CNM564" s="913"/>
      <c r="CNN564" s="17"/>
      <c r="CNO564" s="17"/>
      <c r="CNP564" s="219"/>
      <c r="CNQ564" s="310"/>
      <c r="CNR564" s="304"/>
      <c r="CNS564" s="408"/>
      <c r="CNT564" s="472"/>
      <c r="CNU564" s="906"/>
      <c r="CNV564" s="31"/>
      <c r="CNW564" s="419"/>
      <c r="CNX564" s="419"/>
      <c r="CNY564" s="471"/>
      <c r="CNZ564" s="17"/>
      <c r="COA564" s="419"/>
      <c r="COB564" s="419"/>
      <c r="COC564" s="17"/>
      <c r="COD564" s="17"/>
      <c r="COE564" s="913"/>
      <c r="COF564" s="17"/>
      <c r="COG564" s="17"/>
      <c r="COH564" s="219"/>
      <c r="COI564" s="310"/>
      <c r="COJ564" s="304"/>
      <c r="COK564" s="408"/>
      <c r="COL564" s="472"/>
      <c r="COM564" s="906"/>
      <c r="CON564" s="31"/>
      <c r="COO564" s="419"/>
      <c r="COP564" s="419"/>
      <c r="COQ564" s="471"/>
      <c r="COR564" s="17"/>
      <c r="COS564" s="419"/>
      <c r="COT564" s="419"/>
      <c r="COU564" s="17"/>
      <c r="COV564" s="17"/>
      <c r="COW564" s="913"/>
      <c r="COX564" s="17"/>
      <c r="COY564" s="17"/>
      <c r="COZ564" s="219"/>
      <c r="CPA564" s="310"/>
      <c r="CPB564" s="304"/>
      <c r="CPC564" s="408"/>
      <c r="CPD564" s="472"/>
      <c r="CPE564" s="906"/>
      <c r="CPF564" s="31"/>
      <c r="CPG564" s="419"/>
      <c r="CPH564" s="419"/>
      <c r="CPI564" s="471"/>
      <c r="CPJ564" s="17"/>
      <c r="CPK564" s="419"/>
      <c r="CPL564" s="419"/>
      <c r="CPM564" s="17"/>
      <c r="CPN564" s="17"/>
      <c r="CPO564" s="913"/>
      <c r="CPP564" s="17"/>
      <c r="CPQ564" s="17"/>
      <c r="CPR564" s="219"/>
      <c r="CPS564" s="310"/>
      <c r="CPT564" s="304"/>
      <c r="CPU564" s="408"/>
      <c r="CPV564" s="472"/>
      <c r="CPW564" s="906"/>
      <c r="CPX564" s="31"/>
      <c r="CPY564" s="419"/>
      <c r="CPZ564" s="419"/>
      <c r="CQA564" s="471"/>
      <c r="CQB564" s="17"/>
      <c r="CQC564" s="419"/>
      <c r="CQD564" s="419"/>
      <c r="CQE564" s="17"/>
      <c r="CQF564" s="17"/>
      <c r="CQG564" s="913"/>
      <c r="CQH564" s="17"/>
      <c r="CQI564" s="17"/>
      <c r="CQJ564" s="219"/>
      <c r="CQK564" s="310"/>
      <c r="CQL564" s="304"/>
      <c r="CQM564" s="408"/>
      <c r="CQN564" s="472"/>
      <c r="CQO564" s="906"/>
      <c r="CQP564" s="31"/>
      <c r="CQQ564" s="419"/>
      <c r="CQR564" s="419"/>
      <c r="CQS564" s="471"/>
      <c r="CQT564" s="17"/>
      <c r="CQU564" s="419"/>
      <c r="CQV564" s="419"/>
      <c r="CQW564" s="17"/>
      <c r="CQX564" s="17"/>
      <c r="CQY564" s="913"/>
      <c r="CQZ564" s="17"/>
      <c r="CRA564" s="17"/>
      <c r="CRB564" s="219"/>
      <c r="CRC564" s="310"/>
      <c r="CRD564" s="304"/>
      <c r="CRE564" s="408"/>
      <c r="CRF564" s="472"/>
      <c r="CRG564" s="906"/>
      <c r="CRH564" s="31"/>
      <c r="CRI564" s="419"/>
      <c r="CRJ564" s="419"/>
      <c r="CRK564" s="471"/>
      <c r="CRL564" s="17"/>
      <c r="CRM564" s="419"/>
      <c r="CRN564" s="419"/>
      <c r="CRO564" s="17"/>
      <c r="CRP564" s="17"/>
      <c r="CRQ564" s="913"/>
      <c r="CRR564" s="17"/>
      <c r="CRS564" s="17"/>
      <c r="CRT564" s="219"/>
      <c r="CRU564" s="310"/>
      <c r="CRV564" s="304"/>
      <c r="CRW564" s="408"/>
      <c r="CRX564" s="472"/>
      <c r="CRY564" s="906"/>
      <c r="CRZ564" s="31"/>
      <c r="CSA564" s="419"/>
      <c r="CSB564" s="419"/>
      <c r="CSC564" s="471"/>
      <c r="CSD564" s="17"/>
      <c r="CSE564" s="419"/>
      <c r="CSF564" s="419"/>
      <c r="CSG564" s="17"/>
      <c r="CSH564" s="17"/>
      <c r="CSI564" s="913"/>
      <c r="CSJ564" s="17"/>
      <c r="CSK564" s="17"/>
      <c r="CSL564" s="219"/>
      <c r="CSM564" s="310"/>
      <c r="CSN564" s="304"/>
      <c r="CSO564" s="408"/>
      <c r="CSP564" s="472"/>
      <c r="CSQ564" s="906"/>
      <c r="CSR564" s="31"/>
      <c r="CSS564" s="419"/>
      <c r="CST564" s="419"/>
      <c r="CSU564" s="471"/>
      <c r="CSV564" s="17"/>
      <c r="CSW564" s="419"/>
      <c r="CSX564" s="419"/>
      <c r="CSY564" s="17"/>
      <c r="CSZ564" s="17"/>
      <c r="CTA564" s="913"/>
      <c r="CTB564" s="17"/>
      <c r="CTC564" s="17"/>
      <c r="CTD564" s="219"/>
      <c r="CTE564" s="310"/>
      <c r="CTF564" s="304"/>
      <c r="CTG564" s="408"/>
      <c r="CTH564" s="472"/>
      <c r="CTI564" s="906"/>
      <c r="CTJ564" s="31"/>
      <c r="CTK564" s="419"/>
      <c r="CTL564" s="419"/>
      <c r="CTM564" s="471"/>
      <c r="CTN564" s="17"/>
      <c r="CTO564" s="419"/>
      <c r="CTP564" s="419"/>
      <c r="CTQ564" s="17"/>
      <c r="CTR564" s="17"/>
      <c r="CTS564" s="913"/>
      <c r="CTT564" s="17"/>
      <c r="CTU564" s="17"/>
      <c r="CTV564" s="219"/>
      <c r="CTW564" s="310"/>
      <c r="CTX564" s="304"/>
      <c r="CTY564" s="408"/>
      <c r="CTZ564" s="472"/>
      <c r="CUA564" s="906"/>
      <c r="CUB564" s="31"/>
      <c r="CUC564" s="419"/>
      <c r="CUD564" s="419"/>
      <c r="CUE564" s="471"/>
      <c r="CUF564" s="17"/>
      <c r="CUG564" s="419"/>
      <c r="CUH564" s="419"/>
      <c r="CUI564" s="17"/>
      <c r="CUJ564" s="17"/>
      <c r="CUK564" s="913"/>
      <c r="CUL564" s="17"/>
      <c r="CUM564" s="17"/>
      <c r="CUN564" s="219"/>
      <c r="CUO564" s="310"/>
      <c r="CUP564" s="304"/>
      <c r="CUQ564" s="408"/>
      <c r="CUR564" s="472"/>
      <c r="CUS564" s="906"/>
      <c r="CUT564" s="31"/>
      <c r="CUU564" s="419"/>
      <c r="CUV564" s="419"/>
      <c r="CUW564" s="471"/>
      <c r="CUX564" s="17"/>
      <c r="CUY564" s="419"/>
      <c r="CUZ564" s="419"/>
      <c r="CVA564" s="17"/>
      <c r="CVB564" s="17"/>
      <c r="CVC564" s="913"/>
      <c r="CVD564" s="17"/>
      <c r="CVE564" s="17"/>
      <c r="CVF564" s="219"/>
      <c r="CVG564" s="310"/>
      <c r="CVH564" s="304"/>
      <c r="CVI564" s="408"/>
      <c r="CVJ564" s="472"/>
      <c r="CVK564" s="906"/>
      <c r="CVL564" s="31"/>
      <c r="CVM564" s="419"/>
      <c r="CVN564" s="419"/>
      <c r="CVO564" s="471"/>
      <c r="CVP564" s="17"/>
      <c r="CVQ564" s="419"/>
      <c r="CVR564" s="419"/>
      <c r="CVS564" s="17"/>
      <c r="CVT564" s="17"/>
      <c r="CVU564" s="913"/>
      <c r="CVV564" s="17"/>
      <c r="CVW564" s="17"/>
      <c r="CVX564" s="219"/>
      <c r="CVY564" s="310"/>
      <c r="CVZ564" s="304"/>
      <c r="CWA564" s="408"/>
      <c r="CWB564" s="472"/>
      <c r="CWC564" s="906"/>
      <c r="CWD564" s="31"/>
      <c r="CWE564" s="419"/>
      <c r="CWF564" s="419"/>
      <c r="CWG564" s="471"/>
      <c r="CWH564" s="17"/>
      <c r="CWI564" s="419"/>
      <c r="CWJ564" s="419"/>
      <c r="CWK564" s="17"/>
      <c r="CWL564" s="17"/>
      <c r="CWM564" s="913"/>
      <c r="CWN564" s="17"/>
      <c r="CWO564" s="17"/>
      <c r="CWP564" s="219"/>
      <c r="CWQ564" s="310"/>
      <c r="CWR564" s="304"/>
      <c r="CWS564" s="408"/>
      <c r="CWT564" s="472"/>
      <c r="CWU564" s="906"/>
      <c r="CWV564" s="31"/>
      <c r="CWW564" s="419"/>
      <c r="CWX564" s="419"/>
      <c r="CWY564" s="471"/>
      <c r="CWZ564" s="17"/>
      <c r="CXA564" s="419"/>
      <c r="CXB564" s="419"/>
      <c r="CXC564" s="17"/>
      <c r="CXD564" s="17"/>
      <c r="CXE564" s="913"/>
      <c r="CXF564" s="17"/>
      <c r="CXG564" s="17"/>
      <c r="CXH564" s="219"/>
      <c r="CXI564" s="310"/>
      <c r="CXJ564" s="304"/>
      <c r="CXK564" s="408"/>
      <c r="CXL564" s="472"/>
      <c r="CXM564" s="906"/>
      <c r="CXN564" s="31"/>
      <c r="CXO564" s="419"/>
      <c r="CXP564" s="419"/>
      <c r="CXQ564" s="471"/>
      <c r="CXR564" s="17"/>
      <c r="CXS564" s="419"/>
      <c r="CXT564" s="419"/>
      <c r="CXU564" s="17"/>
      <c r="CXV564" s="17"/>
      <c r="CXW564" s="913"/>
      <c r="CXX564" s="17"/>
      <c r="CXY564" s="17"/>
      <c r="CXZ564" s="219"/>
      <c r="CYA564" s="310"/>
      <c r="CYB564" s="304"/>
      <c r="CYC564" s="408"/>
      <c r="CYD564" s="472"/>
      <c r="CYE564" s="906"/>
      <c r="CYF564" s="31"/>
      <c r="CYG564" s="419"/>
      <c r="CYH564" s="419"/>
      <c r="CYI564" s="471"/>
      <c r="CYJ564" s="17"/>
      <c r="CYK564" s="419"/>
      <c r="CYL564" s="419"/>
      <c r="CYM564" s="17"/>
      <c r="CYN564" s="17"/>
      <c r="CYO564" s="913"/>
      <c r="CYP564" s="17"/>
      <c r="CYQ564" s="17"/>
      <c r="CYR564" s="219"/>
      <c r="CYS564" s="310"/>
      <c r="CYT564" s="304"/>
      <c r="CYU564" s="408"/>
      <c r="CYV564" s="472"/>
      <c r="CYW564" s="906"/>
      <c r="CYX564" s="31"/>
      <c r="CYY564" s="419"/>
      <c r="CYZ564" s="419"/>
      <c r="CZA564" s="471"/>
      <c r="CZB564" s="17"/>
      <c r="CZC564" s="419"/>
      <c r="CZD564" s="419"/>
      <c r="CZE564" s="17"/>
      <c r="CZF564" s="17"/>
      <c r="CZG564" s="913"/>
      <c r="CZH564" s="17"/>
      <c r="CZI564" s="17"/>
      <c r="CZJ564" s="219"/>
      <c r="CZK564" s="310"/>
      <c r="CZL564" s="304"/>
      <c r="CZM564" s="408"/>
      <c r="CZN564" s="472"/>
      <c r="CZO564" s="906"/>
      <c r="CZP564" s="31"/>
      <c r="CZQ564" s="419"/>
      <c r="CZR564" s="419"/>
      <c r="CZS564" s="471"/>
      <c r="CZT564" s="17"/>
      <c r="CZU564" s="419"/>
      <c r="CZV564" s="419"/>
      <c r="CZW564" s="17"/>
      <c r="CZX564" s="17"/>
      <c r="CZY564" s="913"/>
      <c r="CZZ564" s="17"/>
      <c r="DAA564" s="17"/>
      <c r="DAB564" s="219"/>
      <c r="DAC564" s="310"/>
      <c r="DAD564" s="304"/>
      <c r="DAE564" s="408"/>
      <c r="DAF564" s="472"/>
      <c r="DAG564" s="906"/>
      <c r="DAH564" s="31"/>
      <c r="DAI564" s="419"/>
      <c r="DAJ564" s="419"/>
      <c r="DAK564" s="471"/>
      <c r="DAL564" s="17"/>
      <c r="DAM564" s="419"/>
      <c r="DAN564" s="419"/>
      <c r="DAO564" s="17"/>
      <c r="DAP564" s="17"/>
      <c r="DAQ564" s="913"/>
      <c r="DAR564" s="17"/>
      <c r="DAS564" s="17"/>
      <c r="DAT564" s="219"/>
      <c r="DAU564" s="310"/>
      <c r="DAV564" s="304"/>
      <c r="DAW564" s="408"/>
      <c r="DAX564" s="472"/>
      <c r="DAY564" s="906"/>
      <c r="DAZ564" s="31"/>
      <c r="DBA564" s="419"/>
      <c r="DBB564" s="419"/>
      <c r="DBC564" s="471"/>
      <c r="DBD564" s="17"/>
      <c r="DBE564" s="419"/>
      <c r="DBF564" s="419"/>
      <c r="DBG564" s="17"/>
      <c r="DBH564" s="17"/>
      <c r="DBI564" s="913"/>
      <c r="DBJ564" s="17"/>
      <c r="DBK564" s="17"/>
      <c r="DBL564" s="219"/>
      <c r="DBM564" s="310"/>
      <c r="DBN564" s="304"/>
      <c r="DBO564" s="408"/>
      <c r="DBP564" s="472"/>
      <c r="DBQ564" s="906"/>
      <c r="DBR564" s="31"/>
      <c r="DBS564" s="419"/>
      <c r="DBT564" s="419"/>
      <c r="DBU564" s="471"/>
      <c r="DBV564" s="17"/>
      <c r="DBW564" s="419"/>
      <c r="DBX564" s="419"/>
      <c r="DBY564" s="17"/>
      <c r="DBZ564" s="17"/>
      <c r="DCA564" s="913"/>
      <c r="DCB564" s="17"/>
      <c r="DCC564" s="17"/>
      <c r="DCD564" s="219"/>
      <c r="DCE564" s="310"/>
      <c r="DCF564" s="304"/>
      <c r="DCG564" s="408"/>
      <c r="DCH564" s="472"/>
      <c r="DCI564" s="906"/>
      <c r="DCJ564" s="31"/>
      <c r="DCK564" s="419"/>
      <c r="DCL564" s="419"/>
      <c r="DCM564" s="471"/>
      <c r="DCN564" s="17"/>
      <c r="DCO564" s="419"/>
      <c r="DCP564" s="419"/>
      <c r="DCQ564" s="17"/>
      <c r="DCR564" s="17"/>
      <c r="DCS564" s="913"/>
      <c r="DCT564" s="17"/>
      <c r="DCU564" s="17"/>
      <c r="DCV564" s="219"/>
      <c r="DCW564" s="310"/>
      <c r="DCX564" s="304"/>
      <c r="DCY564" s="408"/>
      <c r="DCZ564" s="472"/>
      <c r="DDA564" s="906"/>
      <c r="DDB564" s="31"/>
      <c r="DDC564" s="419"/>
      <c r="DDD564" s="419"/>
      <c r="DDE564" s="471"/>
      <c r="DDF564" s="17"/>
      <c r="DDG564" s="419"/>
      <c r="DDH564" s="419"/>
      <c r="DDI564" s="17"/>
      <c r="DDJ564" s="17"/>
      <c r="DDK564" s="913"/>
      <c r="DDL564" s="17"/>
      <c r="DDM564" s="17"/>
      <c r="DDN564" s="219"/>
      <c r="DDO564" s="310"/>
      <c r="DDP564" s="304"/>
      <c r="DDQ564" s="408"/>
      <c r="DDR564" s="472"/>
      <c r="DDS564" s="906"/>
      <c r="DDT564" s="31"/>
      <c r="DDU564" s="419"/>
      <c r="DDV564" s="419"/>
      <c r="DDW564" s="471"/>
      <c r="DDX564" s="17"/>
      <c r="DDY564" s="419"/>
      <c r="DDZ564" s="419"/>
      <c r="DEA564" s="17"/>
      <c r="DEB564" s="17"/>
      <c r="DEC564" s="913"/>
      <c r="DED564" s="17"/>
      <c r="DEE564" s="17"/>
      <c r="DEF564" s="219"/>
      <c r="DEG564" s="310"/>
      <c r="DEH564" s="304"/>
      <c r="DEI564" s="408"/>
      <c r="DEJ564" s="472"/>
      <c r="DEK564" s="906"/>
      <c r="DEL564" s="31"/>
      <c r="DEM564" s="419"/>
      <c r="DEN564" s="419"/>
      <c r="DEO564" s="471"/>
      <c r="DEP564" s="17"/>
      <c r="DEQ564" s="419"/>
      <c r="DER564" s="419"/>
      <c r="DES564" s="17"/>
      <c r="DET564" s="17"/>
      <c r="DEU564" s="913"/>
      <c r="DEV564" s="17"/>
      <c r="DEW564" s="17"/>
      <c r="DEX564" s="219"/>
      <c r="DEY564" s="310"/>
      <c r="DEZ564" s="304"/>
      <c r="DFA564" s="408"/>
      <c r="DFB564" s="472"/>
      <c r="DFC564" s="906"/>
      <c r="DFD564" s="31"/>
      <c r="DFE564" s="419"/>
      <c r="DFF564" s="419"/>
      <c r="DFG564" s="471"/>
      <c r="DFH564" s="17"/>
      <c r="DFI564" s="419"/>
      <c r="DFJ564" s="419"/>
      <c r="DFK564" s="17"/>
      <c r="DFL564" s="17"/>
      <c r="DFM564" s="913"/>
      <c r="DFN564" s="17"/>
      <c r="DFO564" s="17"/>
      <c r="DFP564" s="219"/>
      <c r="DFQ564" s="310"/>
      <c r="DFR564" s="304"/>
      <c r="DFS564" s="408"/>
      <c r="DFT564" s="472"/>
      <c r="DFU564" s="906"/>
      <c r="DFV564" s="31"/>
      <c r="DFW564" s="419"/>
      <c r="DFX564" s="419"/>
      <c r="DFY564" s="471"/>
      <c r="DFZ564" s="17"/>
      <c r="DGA564" s="419"/>
      <c r="DGB564" s="419"/>
      <c r="DGC564" s="17"/>
      <c r="DGD564" s="17"/>
      <c r="DGE564" s="913"/>
      <c r="DGF564" s="17"/>
      <c r="DGG564" s="17"/>
      <c r="DGH564" s="219"/>
      <c r="DGI564" s="310"/>
      <c r="DGJ564" s="304"/>
      <c r="DGK564" s="408"/>
      <c r="DGL564" s="472"/>
      <c r="DGM564" s="906"/>
      <c r="DGN564" s="31"/>
      <c r="DGO564" s="419"/>
      <c r="DGP564" s="419"/>
      <c r="DGQ564" s="471"/>
      <c r="DGR564" s="17"/>
      <c r="DGS564" s="419"/>
      <c r="DGT564" s="419"/>
      <c r="DGU564" s="17"/>
      <c r="DGV564" s="17"/>
      <c r="DGW564" s="913"/>
      <c r="DGX564" s="17"/>
      <c r="DGY564" s="17"/>
      <c r="DGZ564" s="219"/>
      <c r="DHA564" s="310"/>
      <c r="DHB564" s="304"/>
      <c r="DHC564" s="408"/>
      <c r="DHD564" s="472"/>
      <c r="DHE564" s="906"/>
      <c r="DHF564" s="31"/>
      <c r="DHG564" s="419"/>
      <c r="DHH564" s="419"/>
      <c r="DHI564" s="471"/>
      <c r="DHJ564" s="17"/>
      <c r="DHK564" s="419"/>
      <c r="DHL564" s="419"/>
      <c r="DHM564" s="17"/>
      <c r="DHN564" s="17"/>
      <c r="DHO564" s="913"/>
      <c r="DHP564" s="17"/>
      <c r="DHQ564" s="17"/>
      <c r="DHR564" s="219"/>
      <c r="DHS564" s="310"/>
      <c r="DHT564" s="304"/>
      <c r="DHU564" s="408"/>
      <c r="DHV564" s="472"/>
      <c r="DHW564" s="906"/>
      <c r="DHX564" s="31"/>
      <c r="DHY564" s="419"/>
      <c r="DHZ564" s="419"/>
      <c r="DIA564" s="471"/>
      <c r="DIB564" s="17"/>
      <c r="DIC564" s="419"/>
      <c r="DID564" s="419"/>
      <c r="DIE564" s="17"/>
      <c r="DIF564" s="17"/>
      <c r="DIG564" s="913"/>
      <c r="DIH564" s="17"/>
      <c r="DII564" s="17"/>
      <c r="DIJ564" s="219"/>
      <c r="DIK564" s="310"/>
      <c r="DIL564" s="304"/>
      <c r="DIM564" s="408"/>
      <c r="DIN564" s="472"/>
      <c r="DIO564" s="906"/>
      <c r="DIP564" s="31"/>
      <c r="DIQ564" s="419"/>
      <c r="DIR564" s="419"/>
      <c r="DIS564" s="471"/>
      <c r="DIT564" s="17"/>
      <c r="DIU564" s="419"/>
      <c r="DIV564" s="419"/>
      <c r="DIW564" s="17"/>
      <c r="DIX564" s="17"/>
      <c r="DIY564" s="913"/>
      <c r="DIZ564" s="17"/>
      <c r="DJA564" s="17"/>
      <c r="DJB564" s="219"/>
      <c r="DJC564" s="310"/>
      <c r="DJD564" s="304"/>
      <c r="DJE564" s="408"/>
      <c r="DJF564" s="472"/>
      <c r="DJG564" s="906"/>
      <c r="DJH564" s="31"/>
      <c r="DJI564" s="419"/>
      <c r="DJJ564" s="419"/>
      <c r="DJK564" s="471"/>
      <c r="DJL564" s="17"/>
      <c r="DJM564" s="419"/>
      <c r="DJN564" s="419"/>
      <c r="DJO564" s="17"/>
      <c r="DJP564" s="17"/>
      <c r="DJQ564" s="913"/>
      <c r="DJR564" s="17"/>
      <c r="DJS564" s="17"/>
      <c r="DJT564" s="219"/>
      <c r="DJU564" s="310"/>
      <c r="DJV564" s="304"/>
      <c r="DJW564" s="408"/>
      <c r="DJX564" s="472"/>
      <c r="DJY564" s="906"/>
      <c r="DJZ564" s="31"/>
      <c r="DKA564" s="419"/>
      <c r="DKB564" s="419"/>
      <c r="DKC564" s="471"/>
      <c r="DKD564" s="17"/>
      <c r="DKE564" s="419"/>
      <c r="DKF564" s="419"/>
      <c r="DKG564" s="17"/>
      <c r="DKH564" s="17"/>
      <c r="DKI564" s="913"/>
      <c r="DKJ564" s="17"/>
      <c r="DKK564" s="17"/>
      <c r="DKL564" s="219"/>
      <c r="DKM564" s="310"/>
      <c r="DKN564" s="304"/>
      <c r="DKO564" s="408"/>
      <c r="DKP564" s="472"/>
      <c r="DKQ564" s="906"/>
      <c r="DKR564" s="31"/>
      <c r="DKS564" s="419"/>
      <c r="DKT564" s="419"/>
      <c r="DKU564" s="471"/>
      <c r="DKV564" s="17"/>
      <c r="DKW564" s="419"/>
      <c r="DKX564" s="419"/>
      <c r="DKY564" s="17"/>
      <c r="DKZ564" s="17"/>
      <c r="DLA564" s="913"/>
      <c r="DLB564" s="17"/>
      <c r="DLC564" s="17"/>
      <c r="DLD564" s="219"/>
      <c r="DLE564" s="310"/>
      <c r="DLF564" s="304"/>
      <c r="DLG564" s="408"/>
      <c r="DLH564" s="472"/>
      <c r="DLI564" s="906"/>
      <c r="DLJ564" s="31"/>
      <c r="DLK564" s="419"/>
      <c r="DLL564" s="419"/>
      <c r="DLM564" s="471"/>
      <c r="DLN564" s="17"/>
      <c r="DLO564" s="419"/>
      <c r="DLP564" s="419"/>
      <c r="DLQ564" s="17"/>
      <c r="DLR564" s="17"/>
      <c r="DLS564" s="913"/>
      <c r="DLT564" s="17"/>
      <c r="DLU564" s="17"/>
      <c r="DLV564" s="219"/>
      <c r="DLW564" s="310"/>
      <c r="DLX564" s="304"/>
      <c r="DLY564" s="408"/>
      <c r="DLZ564" s="472"/>
      <c r="DMA564" s="906"/>
      <c r="DMB564" s="31"/>
      <c r="DMC564" s="419"/>
      <c r="DMD564" s="419"/>
      <c r="DME564" s="471"/>
      <c r="DMF564" s="17"/>
      <c r="DMG564" s="419"/>
      <c r="DMH564" s="419"/>
      <c r="DMI564" s="17"/>
      <c r="DMJ564" s="17"/>
      <c r="DMK564" s="913"/>
      <c r="DML564" s="17"/>
      <c r="DMM564" s="17"/>
      <c r="DMN564" s="219"/>
      <c r="DMO564" s="310"/>
      <c r="DMP564" s="304"/>
      <c r="DMQ564" s="408"/>
      <c r="DMR564" s="472"/>
      <c r="DMS564" s="906"/>
      <c r="DMT564" s="31"/>
      <c r="DMU564" s="419"/>
      <c r="DMV564" s="419"/>
      <c r="DMW564" s="471"/>
      <c r="DMX564" s="17"/>
      <c r="DMY564" s="419"/>
      <c r="DMZ564" s="419"/>
      <c r="DNA564" s="17"/>
      <c r="DNB564" s="17"/>
      <c r="DNC564" s="913"/>
      <c r="DND564" s="17"/>
      <c r="DNE564" s="17"/>
      <c r="DNF564" s="219"/>
      <c r="DNG564" s="310"/>
      <c r="DNH564" s="304"/>
      <c r="DNI564" s="408"/>
      <c r="DNJ564" s="472"/>
      <c r="DNK564" s="906"/>
      <c r="DNL564" s="31"/>
      <c r="DNM564" s="419"/>
      <c r="DNN564" s="419"/>
      <c r="DNO564" s="471"/>
      <c r="DNP564" s="17"/>
      <c r="DNQ564" s="419"/>
      <c r="DNR564" s="419"/>
      <c r="DNS564" s="17"/>
      <c r="DNT564" s="17"/>
      <c r="DNU564" s="913"/>
      <c r="DNV564" s="17"/>
      <c r="DNW564" s="17"/>
      <c r="DNX564" s="219"/>
      <c r="DNY564" s="310"/>
      <c r="DNZ564" s="304"/>
      <c r="DOA564" s="408"/>
      <c r="DOB564" s="472"/>
      <c r="DOC564" s="906"/>
      <c r="DOD564" s="31"/>
      <c r="DOE564" s="419"/>
      <c r="DOF564" s="419"/>
      <c r="DOG564" s="471"/>
      <c r="DOH564" s="17"/>
      <c r="DOI564" s="419"/>
      <c r="DOJ564" s="419"/>
      <c r="DOK564" s="17"/>
      <c r="DOL564" s="17"/>
      <c r="DOM564" s="913"/>
      <c r="DON564" s="17"/>
      <c r="DOO564" s="17"/>
      <c r="DOP564" s="219"/>
      <c r="DOQ564" s="310"/>
      <c r="DOR564" s="304"/>
      <c r="DOS564" s="408"/>
      <c r="DOT564" s="472"/>
      <c r="DOU564" s="906"/>
      <c r="DOV564" s="31"/>
      <c r="DOW564" s="419"/>
      <c r="DOX564" s="419"/>
      <c r="DOY564" s="471"/>
      <c r="DOZ564" s="17"/>
      <c r="DPA564" s="419"/>
      <c r="DPB564" s="419"/>
      <c r="DPC564" s="17"/>
      <c r="DPD564" s="17"/>
      <c r="DPE564" s="913"/>
      <c r="DPF564" s="17"/>
      <c r="DPG564" s="17"/>
      <c r="DPH564" s="219"/>
      <c r="DPI564" s="310"/>
      <c r="DPJ564" s="304"/>
      <c r="DPK564" s="408"/>
      <c r="DPL564" s="472"/>
      <c r="DPM564" s="906"/>
      <c r="DPN564" s="31"/>
      <c r="DPO564" s="419"/>
      <c r="DPP564" s="419"/>
      <c r="DPQ564" s="471"/>
      <c r="DPR564" s="17"/>
      <c r="DPS564" s="419"/>
      <c r="DPT564" s="419"/>
      <c r="DPU564" s="17"/>
      <c r="DPV564" s="17"/>
      <c r="DPW564" s="913"/>
      <c r="DPX564" s="17"/>
      <c r="DPY564" s="17"/>
      <c r="DPZ564" s="219"/>
      <c r="DQA564" s="310"/>
      <c r="DQB564" s="304"/>
      <c r="DQC564" s="408"/>
      <c r="DQD564" s="472"/>
      <c r="DQE564" s="906"/>
      <c r="DQF564" s="31"/>
      <c r="DQG564" s="419"/>
      <c r="DQH564" s="419"/>
      <c r="DQI564" s="471"/>
      <c r="DQJ564" s="17"/>
      <c r="DQK564" s="419"/>
      <c r="DQL564" s="419"/>
      <c r="DQM564" s="17"/>
      <c r="DQN564" s="17"/>
      <c r="DQO564" s="913"/>
      <c r="DQP564" s="17"/>
      <c r="DQQ564" s="17"/>
      <c r="DQR564" s="219"/>
      <c r="DQS564" s="310"/>
      <c r="DQT564" s="304"/>
      <c r="DQU564" s="408"/>
      <c r="DQV564" s="472"/>
      <c r="DQW564" s="906"/>
      <c r="DQX564" s="31"/>
      <c r="DQY564" s="419"/>
      <c r="DQZ564" s="419"/>
      <c r="DRA564" s="471"/>
      <c r="DRB564" s="17"/>
      <c r="DRC564" s="419"/>
      <c r="DRD564" s="419"/>
      <c r="DRE564" s="17"/>
      <c r="DRF564" s="17"/>
      <c r="DRG564" s="913"/>
      <c r="DRH564" s="17"/>
      <c r="DRI564" s="17"/>
      <c r="DRJ564" s="219"/>
      <c r="DRK564" s="310"/>
      <c r="DRL564" s="304"/>
      <c r="DRM564" s="408"/>
      <c r="DRN564" s="472"/>
      <c r="DRO564" s="906"/>
      <c r="DRP564" s="31"/>
      <c r="DRQ564" s="419"/>
      <c r="DRR564" s="419"/>
      <c r="DRS564" s="471"/>
      <c r="DRT564" s="17"/>
      <c r="DRU564" s="419"/>
      <c r="DRV564" s="419"/>
      <c r="DRW564" s="17"/>
      <c r="DRX564" s="17"/>
      <c r="DRY564" s="913"/>
      <c r="DRZ564" s="17"/>
      <c r="DSA564" s="17"/>
      <c r="DSB564" s="219"/>
      <c r="DSC564" s="310"/>
      <c r="DSD564" s="304"/>
      <c r="DSE564" s="408"/>
      <c r="DSF564" s="472"/>
      <c r="DSG564" s="906"/>
      <c r="DSH564" s="31"/>
      <c r="DSI564" s="419"/>
      <c r="DSJ564" s="419"/>
      <c r="DSK564" s="471"/>
      <c r="DSL564" s="17"/>
      <c r="DSM564" s="419"/>
      <c r="DSN564" s="419"/>
      <c r="DSO564" s="17"/>
      <c r="DSP564" s="17"/>
      <c r="DSQ564" s="913"/>
      <c r="DSR564" s="17"/>
      <c r="DSS564" s="17"/>
      <c r="DST564" s="219"/>
      <c r="DSU564" s="310"/>
      <c r="DSV564" s="304"/>
      <c r="DSW564" s="408"/>
      <c r="DSX564" s="472"/>
      <c r="DSY564" s="906"/>
      <c r="DSZ564" s="31"/>
      <c r="DTA564" s="419"/>
      <c r="DTB564" s="419"/>
      <c r="DTC564" s="471"/>
      <c r="DTD564" s="17"/>
      <c r="DTE564" s="419"/>
      <c r="DTF564" s="419"/>
      <c r="DTG564" s="17"/>
      <c r="DTH564" s="17"/>
      <c r="DTI564" s="913"/>
      <c r="DTJ564" s="17"/>
      <c r="DTK564" s="17"/>
      <c r="DTL564" s="219"/>
      <c r="DTM564" s="310"/>
      <c r="DTN564" s="304"/>
      <c r="DTO564" s="408"/>
      <c r="DTP564" s="472"/>
      <c r="DTQ564" s="906"/>
      <c r="DTR564" s="31"/>
      <c r="DTS564" s="419"/>
      <c r="DTT564" s="419"/>
      <c r="DTU564" s="471"/>
      <c r="DTV564" s="17"/>
      <c r="DTW564" s="419"/>
      <c r="DTX564" s="419"/>
      <c r="DTY564" s="17"/>
      <c r="DTZ564" s="17"/>
      <c r="DUA564" s="913"/>
      <c r="DUB564" s="17"/>
      <c r="DUC564" s="17"/>
      <c r="DUD564" s="219"/>
      <c r="DUE564" s="310"/>
      <c r="DUF564" s="304"/>
      <c r="DUG564" s="408"/>
      <c r="DUH564" s="472"/>
      <c r="DUI564" s="906"/>
      <c r="DUJ564" s="31"/>
      <c r="DUK564" s="419"/>
      <c r="DUL564" s="419"/>
      <c r="DUM564" s="471"/>
      <c r="DUN564" s="17"/>
      <c r="DUO564" s="419"/>
      <c r="DUP564" s="419"/>
      <c r="DUQ564" s="17"/>
      <c r="DUR564" s="17"/>
      <c r="DUS564" s="913"/>
      <c r="DUT564" s="17"/>
      <c r="DUU564" s="17"/>
      <c r="DUV564" s="219"/>
      <c r="DUW564" s="310"/>
      <c r="DUX564" s="304"/>
      <c r="DUY564" s="408"/>
      <c r="DUZ564" s="472"/>
      <c r="DVA564" s="906"/>
      <c r="DVB564" s="31"/>
      <c r="DVC564" s="419"/>
      <c r="DVD564" s="419"/>
      <c r="DVE564" s="471"/>
      <c r="DVF564" s="17"/>
      <c r="DVG564" s="419"/>
      <c r="DVH564" s="419"/>
      <c r="DVI564" s="17"/>
      <c r="DVJ564" s="17"/>
      <c r="DVK564" s="913"/>
      <c r="DVL564" s="17"/>
      <c r="DVM564" s="17"/>
      <c r="DVN564" s="219"/>
      <c r="DVO564" s="310"/>
      <c r="DVP564" s="304"/>
      <c r="DVQ564" s="408"/>
      <c r="DVR564" s="472"/>
      <c r="DVS564" s="906"/>
      <c r="DVT564" s="31"/>
      <c r="DVU564" s="419"/>
      <c r="DVV564" s="419"/>
      <c r="DVW564" s="471"/>
      <c r="DVX564" s="17"/>
      <c r="DVY564" s="419"/>
      <c r="DVZ564" s="419"/>
      <c r="DWA564" s="17"/>
      <c r="DWB564" s="17"/>
      <c r="DWC564" s="913"/>
      <c r="DWD564" s="17"/>
      <c r="DWE564" s="17"/>
      <c r="DWF564" s="219"/>
      <c r="DWG564" s="310"/>
      <c r="DWH564" s="304"/>
      <c r="DWI564" s="408"/>
      <c r="DWJ564" s="472"/>
      <c r="DWK564" s="906"/>
      <c r="DWL564" s="31"/>
      <c r="DWM564" s="419"/>
      <c r="DWN564" s="419"/>
      <c r="DWO564" s="471"/>
      <c r="DWP564" s="17"/>
      <c r="DWQ564" s="419"/>
      <c r="DWR564" s="419"/>
      <c r="DWS564" s="17"/>
      <c r="DWT564" s="17"/>
      <c r="DWU564" s="913"/>
      <c r="DWV564" s="17"/>
      <c r="DWW564" s="17"/>
      <c r="DWX564" s="219"/>
      <c r="DWY564" s="310"/>
      <c r="DWZ564" s="304"/>
      <c r="DXA564" s="408"/>
      <c r="DXB564" s="472"/>
      <c r="DXC564" s="906"/>
      <c r="DXD564" s="31"/>
      <c r="DXE564" s="419"/>
      <c r="DXF564" s="419"/>
      <c r="DXG564" s="471"/>
      <c r="DXH564" s="17"/>
      <c r="DXI564" s="419"/>
      <c r="DXJ564" s="419"/>
      <c r="DXK564" s="17"/>
      <c r="DXL564" s="17"/>
      <c r="DXM564" s="913"/>
      <c r="DXN564" s="17"/>
      <c r="DXO564" s="17"/>
      <c r="DXP564" s="219"/>
      <c r="DXQ564" s="310"/>
      <c r="DXR564" s="304"/>
      <c r="DXS564" s="408"/>
      <c r="DXT564" s="472"/>
      <c r="DXU564" s="906"/>
      <c r="DXV564" s="31"/>
      <c r="DXW564" s="419"/>
      <c r="DXX564" s="419"/>
      <c r="DXY564" s="471"/>
      <c r="DXZ564" s="17"/>
      <c r="DYA564" s="419"/>
      <c r="DYB564" s="419"/>
      <c r="DYC564" s="17"/>
      <c r="DYD564" s="17"/>
      <c r="DYE564" s="913"/>
      <c r="DYF564" s="17"/>
      <c r="DYG564" s="17"/>
      <c r="DYH564" s="219"/>
      <c r="DYI564" s="310"/>
      <c r="DYJ564" s="304"/>
      <c r="DYK564" s="408"/>
      <c r="DYL564" s="472"/>
      <c r="DYM564" s="906"/>
      <c r="DYN564" s="31"/>
      <c r="DYO564" s="419"/>
      <c r="DYP564" s="419"/>
      <c r="DYQ564" s="471"/>
      <c r="DYR564" s="17"/>
      <c r="DYS564" s="419"/>
      <c r="DYT564" s="419"/>
      <c r="DYU564" s="17"/>
      <c r="DYV564" s="17"/>
      <c r="DYW564" s="913"/>
      <c r="DYX564" s="17"/>
      <c r="DYY564" s="17"/>
      <c r="DYZ564" s="219"/>
      <c r="DZA564" s="310"/>
      <c r="DZB564" s="304"/>
      <c r="DZC564" s="408"/>
      <c r="DZD564" s="472"/>
      <c r="DZE564" s="906"/>
      <c r="DZF564" s="31"/>
      <c r="DZG564" s="419"/>
      <c r="DZH564" s="419"/>
      <c r="DZI564" s="471"/>
      <c r="DZJ564" s="17"/>
      <c r="DZK564" s="419"/>
      <c r="DZL564" s="419"/>
      <c r="DZM564" s="17"/>
      <c r="DZN564" s="17"/>
      <c r="DZO564" s="913"/>
      <c r="DZP564" s="17"/>
      <c r="DZQ564" s="17"/>
      <c r="DZR564" s="219"/>
      <c r="DZS564" s="310"/>
      <c r="DZT564" s="304"/>
      <c r="DZU564" s="408"/>
      <c r="DZV564" s="472"/>
      <c r="DZW564" s="906"/>
      <c r="DZX564" s="31"/>
      <c r="DZY564" s="419"/>
      <c r="DZZ564" s="419"/>
      <c r="EAA564" s="471"/>
      <c r="EAB564" s="17"/>
      <c r="EAC564" s="419"/>
      <c r="EAD564" s="419"/>
      <c r="EAE564" s="17"/>
      <c r="EAF564" s="17"/>
      <c r="EAG564" s="913"/>
      <c r="EAH564" s="17"/>
      <c r="EAI564" s="17"/>
      <c r="EAJ564" s="219"/>
      <c r="EAK564" s="310"/>
      <c r="EAL564" s="304"/>
      <c r="EAM564" s="408"/>
      <c r="EAN564" s="472"/>
      <c r="EAO564" s="906"/>
      <c r="EAP564" s="31"/>
      <c r="EAQ564" s="419"/>
      <c r="EAR564" s="419"/>
      <c r="EAS564" s="471"/>
      <c r="EAT564" s="17"/>
      <c r="EAU564" s="419"/>
      <c r="EAV564" s="419"/>
      <c r="EAW564" s="17"/>
      <c r="EAX564" s="17"/>
      <c r="EAY564" s="913"/>
      <c r="EAZ564" s="17"/>
      <c r="EBA564" s="17"/>
      <c r="EBB564" s="219"/>
      <c r="EBC564" s="310"/>
      <c r="EBD564" s="304"/>
      <c r="EBE564" s="408"/>
      <c r="EBF564" s="472"/>
      <c r="EBG564" s="906"/>
      <c r="EBH564" s="31"/>
      <c r="EBI564" s="419"/>
      <c r="EBJ564" s="419"/>
      <c r="EBK564" s="471"/>
      <c r="EBL564" s="17"/>
      <c r="EBM564" s="419"/>
      <c r="EBN564" s="419"/>
      <c r="EBO564" s="17"/>
      <c r="EBP564" s="17"/>
      <c r="EBQ564" s="913"/>
      <c r="EBR564" s="17"/>
      <c r="EBS564" s="17"/>
      <c r="EBT564" s="219"/>
      <c r="EBU564" s="310"/>
      <c r="EBV564" s="304"/>
      <c r="EBW564" s="408"/>
      <c r="EBX564" s="472"/>
      <c r="EBY564" s="906"/>
      <c r="EBZ564" s="31"/>
      <c r="ECA564" s="419"/>
      <c r="ECB564" s="419"/>
      <c r="ECC564" s="471"/>
      <c r="ECD564" s="17"/>
      <c r="ECE564" s="419"/>
      <c r="ECF564" s="419"/>
      <c r="ECG564" s="17"/>
      <c r="ECH564" s="17"/>
      <c r="ECI564" s="913"/>
      <c r="ECJ564" s="17"/>
      <c r="ECK564" s="17"/>
      <c r="ECL564" s="219"/>
      <c r="ECM564" s="310"/>
      <c r="ECN564" s="304"/>
      <c r="ECO564" s="408"/>
      <c r="ECP564" s="472"/>
      <c r="ECQ564" s="906"/>
      <c r="ECR564" s="31"/>
      <c r="ECS564" s="419"/>
      <c r="ECT564" s="419"/>
      <c r="ECU564" s="471"/>
      <c r="ECV564" s="17"/>
      <c r="ECW564" s="419"/>
      <c r="ECX564" s="419"/>
      <c r="ECY564" s="17"/>
      <c r="ECZ564" s="17"/>
      <c r="EDA564" s="913"/>
      <c r="EDB564" s="17"/>
      <c r="EDC564" s="17"/>
      <c r="EDD564" s="219"/>
      <c r="EDE564" s="310"/>
      <c r="EDF564" s="304"/>
      <c r="EDG564" s="408"/>
      <c r="EDH564" s="472"/>
      <c r="EDI564" s="906"/>
      <c r="EDJ564" s="31"/>
      <c r="EDK564" s="419"/>
      <c r="EDL564" s="419"/>
      <c r="EDM564" s="471"/>
      <c r="EDN564" s="17"/>
      <c r="EDO564" s="419"/>
      <c r="EDP564" s="419"/>
      <c r="EDQ564" s="17"/>
      <c r="EDR564" s="17"/>
      <c r="EDS564" s="913"/>
      <c r="EDT564" s="17"/>
      <c r="EDU564" s="17"/>
      <c r="EDV564" s="219"/>
      <c r="EDW564" s="310"/>
      <c r="EDX564" s="304"/>
      <c r="EDY564" s="408"/>
      <c r="EDZ564" s="472"/>
      <c r="EEA564" s="906"/>
      <c r="EEB564" s="31"/>
      <c r="EEC564" s="419"/>
      <c r="EED564" s="419"/>
      <c r="EEE564" s="471"/>
      <c r="EEF564" s="17"/>
      <c r="EEG564" s="419"/>
      <c r="EEH564" s="419"/>
      <c r="EEI564" s="17"/>
      <c r="EEJ564" s="17"/>
      <c r="EEK564" s="913"/>
      <c r="EEL564" s="17"/>
      <c r="EEM564" s="17"/>
      <c r="EEN564" s="219"/>
      <c r="EEO564" s="310"/>
      <c r="EEP564" s="304"/>
      <c r="EEQ564" s="408"/>
      <c r="EER564" s="472"/>
      <c r="EES564" s="906"/>
      <c r="EET564" s="31"/>
      <c r="EEU564" s="419"/>
      <c r="EEV564" s="419"/>
      <c r="EEW564" s="471"/>
      <c r="EEX564" s="17"/>
      <c r="EEY564" s="419"/>
      <c r="EEZ564" s="419"/>
      <c r="EFA564" s="17"/>
      <c r="EFB564" s="17"/>
      <c r="EFC564" s="913"/>
      <c r="EFD564" s="17"/>
      <c r="EFE564" s="17"/>
      <c r="EFF564" s="219"/>
      <c r="EFG564" s="310"/>
      <c r="EFH564" s="304"/>
      <c r="EFI564" s="408"/>
      <c r="EFJ564" s="472"/>
      <c r="EFK564" s="906"/>
      <c r="EFL564" s="31"/>
      <c r="EFM564" s="419"/>
      <c r="EFN564" s="419"/>
      <c r="EFO564" s="471"/>
      <c r="EFP564" s="17"/>
      <c r="EFQ564" s="419"/>
      <c r="EFR564" s="419"/>
      <c r="EFS564" s="17"/>
      <c r="EFT564" s="17"/>
      <c r="EFU564" s="913"/>
      <c r="EFV564" s="17"/>
      <c r="EFW564" s="17"/>
      <c r="EFX564" s="219"/>
      <c r="EFY564" s="310"/>
      <c r="EFZ564" s="304"/>
      <c r="EGA564" s="408"/>
      <c r="EGB564" s="472"/>
      <c r="EGC564" s="906"/>
      <c r="EGD564" s="31"/>
      <c r="EGE564" s="419"/>
      <c r="EGF564" s="419"/>
      <c r="EGG564" s="471"/>
      <c r="EGH564" s="17"/>
      <c r="EGI564" s="419"/>
      <c r="EGJ564" s="419"/>
      <c r="EGK564" s="17"/>
      <c r="EGL564" s="17"/>
      <c r="EGM564" s="913"/>
      <c r="EGN564" s="17"/>
      <c r="EGO564" s="17"/>
      <c r="EGP564" s="219"/>
      <c r="EGQ564" s="310"/>
      <c r="EGR564" s="304"/>
      <c r="EGS564" s="408"/>
      <c r="EGT564" s="472"/>
      <c r="EGU564" s="906"/>
      <c r="EGV564" s="31"/>
      <c r="EGW564" s="419"/>
      <c r="EGX564" s="419"/>
      <c r="EGY564" s="471"/>
      <c r="EGZ564" s="17"/>
      <c r="EHA564" s="419"/>
      <c r="EHB564" s="419"/>
      <c r="EHC564" s="17"/>
      <c r="EHD564" s="17"/>
      <c r="EHE564" s="913"/>
      <c r="EHF564" s="17"/>
      <c r="EHG564" s="17"/>
      <c r="EHH564" s="219"/>
      <c r="EHI564" s="310"/>
      <c r="EHJ564" s="304"/>
      <c r="EHK564" s="408"/>
      <c r="EHL564" s="472"/>
      <c r="EHM564" s="906"/>
      <c r="EHN564" s="31"/>
      <c r="EHO564" s="419"/>
      <c r="EHP564" s="419"/>
      <c r="EHQ564" s="471"/>
      <c r="EHR564" s="17"/>
      <c r="EHS564" s="419"/>
      <c r="EHT564" s="419"/>
      <c r="EHU564" s="17"/>
      <c r="EHV564" s="17"/>
      <c r="EHW564" s="913"/>
      <c r="EHX564" s="17"/>
      <c r="EHY564" s="17"/>
      <c r="EHZ564" s="219"/>
      <c r="EIA564" s="310"/>
      <c r="EIB564" s="304"/>
      <c r="EIC564" s="408"/>
      <c r="EID564" s="472"/>
      <c r="EIE564" s="906"/>
      <c r="EIF564" s="31"/>
      <c r="EIG564" s="419"/>
      <c r="EIH564" s="419"/>
      <c r="EII564" s="471"/>
      <c r="EIJ564" s="17"/>
      <c r="EIK564" s="419"/>
      <c r="EIL564" s="419"/>
      <c r="EIM564" s="17"/>
      <c r="EIN564" s="17"/>
      <c r="EIO564" s="913"/>
      <c r="EIP564" s="17"/>
      <c r="EIQ564" s="17"/>
      <c r="EIR564" s="219"/>
      <c r="EIS564" s="310"/>
      <c r="EIT564" s="304"/>
      <c r="EIU564" s="408"/>
      <c r="EIV564" s="472"/>
      <c r="EIW564" s="906"/>
      <c r="EIX564" s="31"/>
      <c r="EIY564" s="419"/>
      <c r="EIZ564" s="419"/>
      <c r="EJA564" s="471"/>
      <c r="EJB564" s="17"/>
      <c r="EJC564" s="419"/>
      <c r="EJD564" s="419"/>
      <c r="EJE564" s="17"/>
      <c r="EJF564" s="17"/>
      <c r="EJG564" s="913"/>
      <c r="EJH564" s="17"/>
      <c r="EJI564" s="17"/>
      <c r="EJJ564" s="219"/>
      <c r="EJK564" s="310"/>
      <c r="EJL564" s="304"/>
      <c r="EJM564" s="408"/>
      <c r="EJN564" s="472"/>
      <c r="EJO564" s="906"/>
      <c r="EJP564" s="31"/>
      <c r="EJQ564" s="419"/>
      <c r="EJR564" s="419"/>
      <c r="EJS564" s="471"/>
      <c r="EJT564" s="17"/>
      <c r="EJU564" s="419"/>
      <c r="EJV564" s="419"/>
      <c r="EJW564" s="17"/>
      <c r="EJX564" s="17"/>
      <c r="EJY564" s="913"/>
      <c r="EJZ564" s="17"/>
      <c r="EKA564" s="17"/>
      <c r="EKB564" s="219"/>
      <c r="EKC564" s="310"/>
      <c r="EKD564" s="304"/>
      <c r="EKE564" s="408"/>
      <c r="EKF564" s="472"/>
      <c r="EKG564" s="906"/>
      <c r="EKH564" s="31"/>
      <c r="EKI564" s="419"/>
      <c r="EKJ564" s="419"/>
      <c r="EKK564" s="471"/>
      <c r="EKL564" s="17"/>
      <c r="EKM564" s="419"/>
      <c r="EKN564" s="419"/>
      <c r="EKO564" s="17"/>
      <c r="EKP564" s="17"/>
      <c r="EKQ564" s="913"/>
      <c r="EKR564" s="17"/>
      <c r="EKS564" s="17"/>
      <c r="EKT564" s="219"/>
      <c r="EKU564" s="310"/>
      <c r="EKV564" s="304"/>
      <c r="EKW564" s="408"/>
      <c r="EKX564" s="472"/>
      <c r="EKY564" s="906"/>
      <c r="EKZ564" s="31"/>
      <c r="ELA564" s="419"/>
      <c r="ELB564" s="419"/>
      <c r="ELC564" s="471"/>
      <c r="ELD564" s="17"/>
      <c r="ELE564" s="419"/>
      <c r="ELF564" s="419"/>
      <c r="ELG564" s="17"/>
      <c r="ELH564" s="17"/>
      <c r="ELI564" s="913"/>
      <c r="ELJ564" s="17"/>
      <c r="ELK564" s="17"/>
      <c r="ELL564" s="219"/>
      <c r="ELM564" s="310"/>
      <c r="ELN564" s="304"/>
      <c r="ELO564" s="408"/>
      <c r="ELP564" s="472"/>
      <c r="ELQ564" s="906"/>
      <c r="ELR564" s="31"/>
      <c r="ELS564" s="419"/>
      <c r="ELT564" s="419"/>
      <c r="ELU564" s="471"/>
      <c r="ELV564" s="17"/>
      <c r="ELW564" s="419"/>
      <c r="ELX564" s="419"/>
      <c r="ELY564" s="17"/>
      <c r="ELZ564" s="17"/>
      <c r="EMA564" s="913"/>
      <c r="EMB564" s="17"/>
      <c r="EMC564" s="17"/>
      <c r="EMD564" s="219"/>
      <c r="EME564" s="310"/>
      <c r="EMF564" s="304"/>
      <c r="EMG564" s="408"/>
      <c r="EMH564" s="472"/>
      <c r="EMI564" s="906"/>
      <c r="EMJ564" s="31"/>
      <c r="EMK564" s="419"/>
      <c r="EML564" s="419"/>
      <c r="EMM564" s="471"/>
      <c r="EMN564" s="17"/>
      <c r="EMO564" s="419"/>
      <c r="EMP564" s="419"/>
      <c r="EMQ564" s="17"/>
      <c r="EMR564" s="17"/>
      <c r="EMS564" s="913"/>
      <c r="EMT564" s="17"/>
      <c r="EMU564" s="17"/>
      <c r="EMV564" s="219"/>
      <c r="EMW564" s="310"/>
      <c r="EMX564" s="304"/>
      <c r="EMY564" s="408"/>
      <c r="EMZ564" s="472"/>
      <c r="ENA564" s="906"/>
      <c r="ENB564" s="31"/>
      <c r="ENC564" s="419"/>
      <c r="END564" s="419"/>
      <c r="ENE564" s="471"/>
      <c r="ENF564" s="17"/>
      <c r="ENG564" s="419"/>
      <c r="ENH564" s="419"/>
      <c r="ENI564" s="17"/>
      <c r="ENJ564" s="17"/>
      <c r="ENK564" s="913"/>
      <c r="ENL564" s="17"/>
      <c r="ENM564" s="17"/>
      <c r="ENN564" s="219"/>
      <c r="ENO564" s="310"/>
      <c r="ENP564" s="304"/>
      <c r="ENQ564" s="408"/>
      <c r="ENR564" s="472"/>
      <c r="ENS564" s="906"/>
      <c r="ENT564" s="31"/>
      <c r="ENU564" s="419"/>
      <c r="ENV564" s="419"/>
      <c r="ENW564" s="471"/>
      <c r="ENX564" s="17"/>
      <c r="ENY564" s="419"/>
      <c r="ENZ564" s="419"/>
      <c r="EOA564" s="17"/>
      <c r="EOB564" s="17"/>
      <c r="EOC564" s="913"/>
      <c r="EOD564" s="17"/>
      <c r="EOE564" s="17"/>
      <c r="EOF564" s="219"/>
      <c r="EOG564" s="310"/>
      <c r="EOH564" s="304"/>
      <c r="EOI564" s="408"/>
      <c r="EOJ564" s="472"/>
      <c r="EOK564" s="906"/>
      <c r="EOL564" s="31"/>
      <c r="EOM564" s="419"/>
      <c r="EON564" s="419"/>
      <c r="EOO564" s="471"/>
      <c r="EOP564" s="17"/>
      <c r="EOQ564" s="419"/>
      <c r="EOR564" s="419"/>
      <c r="EOS564" s="17"/>
      <c r="EOT564" s="17"/>
      <c r="EOU564" s="913"/>
      <c r="EOV564" s="17"/>
      <c r="EOW564" s="17"/>
      <c r="EOX564" s="219"/>
      <c r="EOY564" s="310"/>
      <c r="EOZ564" s="304"/>
      <c r="EPA564" s="408"/>
      <c r="EPB564" s="472"/>
      <c r="EPC564" s="906"/>
      <c r="EPD564" s="31"/>
      <c r="EPE564" s="419"/>
      <c r="EPF564" s="419"/>
      <c r="EPG564" s="471"/>
      <c r="EPH564" s="17"/>
      <c r="EPI564" s="419"/>
      <c r="EPJ564" s="419"/>
      <c r="EPK564" s="17"/>
      <c r="EPL564" s="17"/>
      <c r="EPM564" s="913"/>
      <c r="EPN564" s="17"/>
      <c r="EPO564" s="17"/>
      <c r="EPP564" s="219"/>
      <c r="EPQ564" s="310"/>
      <c r="EPR564" s="304"/>
      <c r="EPS564" s="408"/>
      <c r="EPT564" s="472"/>
      <c r="EPU564" s="906"/>
      <c r="EPV564" s="31"/>
      <c r="EPW564" s="419"/>
      <c r="EPX564" s="419"/>
      <c r="EPY564" s="471"/>
      <c r="EPZ564" s="17"/>
      <c r="EQA564" s="419"/>
      <c r="EQB564" s="419"/>
      <c r="EQC564" s="17"/>
      <c r="EQD564" s="17"/>
      <c r="EQE564" s="913"/>
      <c r="EQF564" s="17"/>
      <c r="EQG564" s="17"/>
      <c r="EQH564" s="219"/>
      <c r="EQI564" s="310"/>
      <c r="EQJ564" s="304"/>
      <c r="EQK564" s="408"/>
      <c r="EQL564" s="472"/>
      <c r="EQM564" s="906"/>
      <c r="EQN564" s="31"/>
      <c r="EQO564" s="419"/>
      <c r="EQP564" s="419"/>
      <c r="EQQ564" s="471"/>
      <c r="EQR564" s="17"/>
      <c r="EQS564" s="419"/>
      <c r="EQT564" s="419"/>
      <c r="EQU564" s="17"/>
      <c r="EQV564" s="17"/>
      <c r="EQW564" s="913"/>
      <c r="EQX564" s="17"/>
      <c r="EQY564" s="17"/>
      <c r="EQZ564" s="219"/>
      <c r="ERA564" s="310"/>
      <c r="ERB564" s="304"/>
      <c r="ERC564" s="408"/>
      <c r="ERD564" s="472"/>
      <c r="ERE564" s="906"/>
      <c r="ERF564" s="31"/>
      <c r="ERG564" s="419"/>
      <c r="ERH564" s="419"/>
      <c r="ERI564" s="471"/>
      <c r="ERJ564" s="17"/>
      <c r="ERK564" s="419"/>
      <c r="ERL564" s="419"/>
      <c r="ERM564" s="17"/>
      <c r="ERN564" s="17"/>
      <c r="ERO564" s="913"/>
      <c r="ERP564" s="17"/>
      <c r="ERQ564" s="17"/>
      <c r="ERR564" s="219"/>
      <c r="ERS564" s="310"/>
      <c r="ERT564" s="304"/>
      <c r="ERU564" s="408"/>
      <c r="ERV564" s="472"/>
      <c r="ERW564" s="906"/>
      <c r="ERX564" s="31"/>
      <c r="ERY564" s="419"/>
      <c r="ERZ564" s="419"/>
      <c r="ESA564" s="471"/>
      <c r="ESB564" s="17"/>
      <c r="ESC564" s="419"/>
      <c r="ESD564" s="419"/>
      <c r="ESE564" s="17"/>
      <c r="ESF564" s="17"/>
      <c r="ESG564" s="913"/>
      <c r="ESH564" s="17"/>
      <c r="ESI564" s="17"/>
      <c r="ESJ564" s="219"/>
      <c r="ESK564" s="310"/>
      <c r="ESL564" s="304"/>
      <c r="ESM564" s="408"/>
      <c r="ESN564" s="472"/>
      <c r="ESO564" s="906"/>
      <c r="ESP564" s="31"/>
      <c r="ESQ564" s="419"/>
      <c r="ESR564" s="419"/>
      <c r="ESS564" s="471"/>
      <c r="EST564" s="17"/>
      <c r="ESU564" s="419"/>
      <c r="ESV564" s="419"/>
      <c r="ESW564" s="17"/>
      <c r="ESX564" s="17"/>
      <c r="ESY564" s="913"/>
      <c r="ESZ564" s="17"/>
      <c r="ETA564" s="17"/>
      <c r="ETB564" s="219"/>
      <c r="ETC564" s="310"/>
      <c r="ETD564" s="304"/>
      <c r="ETE564" s="408"/>
      <c r="ETF564" s="472"/>
      <c r="ETG564" s="906"/>
      <c r="ETH564" s="31"/>
      <c r="ETI564" s="419"/>
      <c r="ETJ564" s="419"/>
      <c r="ETK564" s="471"/>
      <c r="ETL564" s="17"/>
      <c r="ETM564" s="419"/>
      <c r="ETN564" s="419"/>
      <c r="ETO564" s="17"/>
      <c r="ETP564" s="17"/>
      <c r="ETQ564" s="913"/>
      <c r="ETR564" s="17"/>
      <c r="ETS564" s="17"/>
      <c r="ETT564" s="219"/>
      <c r="ETU564" s="310"/>
      <c r="ETV564" s="304"/>
      <c r="ETW564" s="408"/>
      <c r="ETX564" s="472"/>
      <c r="ETY564" s="906"/>
      <c r="ETZ564" s="31"/>
      <c r="EUA564" s="419"/>
      <c r="EUB564" s="419"/>
      <c r="EUC564" s="471"/>
      <c r="EUD564" s="17"/>
      <c r="EUE564" s="419"/>
      <c r="EUF564" s="419"/>
      <c r="EUG564" s="17"/>
      <c r="EUH564" s="17"/>
      <c r="EUI564" s="913"/>
      <c r="EUJ564" s="17"/>
      <c r="EUK564" s="17"/>
      <c r="EUL564" s="219"/>
      <c r="EUM564" s="310"/>
      <c r="EUN564" s="304"/>
      <c r="EUO564" s="408"/>
      <c r="EUP564" s="472"/>
      <c r="EUQ564" s="906"/>
      <c r="EUR564" s="31"/>
      <c r="EUS564" s="419"/>
      <c r="EUT564" s="419"/>
      <c r="EUU564" s="471"/>
      <c r="EUV564" s="17"/>
      <c r="EUW564" s="419"/>
      <c r="EUX564" s="419"/>
      <c r="EUY564" s="17"/>
      <c r="EUZ564" s="17"/>
      <c r="EVA564" s="913"/>
      <c r="EVB564" s="17"/>
      <c r="EVC564" s="17"/>
      <c r="EVD564" s="219"/>
      <c r="EVE564" s="310"/>
      <c r="EVF564" s="304"/>
      <c r="EVG564" s="408"/>
      <c r="EVH564" s="472"/>
      <c r="EVI564" s="906"/>
      <c r="EVJ564" s="31"/>
      <c r="EVK564" s="419"/>
      <c r="EVL564" s="419"/>
      <c r="EVM564" s="471"/>
      <c r="EVN564" s="17"/>
      <c r="EVO564" s="419"/>
      <c r="EVP564" s="419"/>
      <c r="EVQ564" s="17"/>
      <c r="EVR564" s="17"/>
      <c r="EVS564" s="913"/>
      <c r="EVT564" s="17"/>
      <c r="EVU564" s="17"/>
      <c r="EVV564" s="219"/>
      <c r="EVW564" s="310"/>
      <c r="EVX564" s="304"/>
      <c r="EVY564" s="408"/>
      <c r="EVZ564" s="472"/>
      <c r="EWA564" s="906"/>
      <c r="EWB564" s="31"/>
      <c r="EWC564" s="419"/>
      <c r="EWD564" s="419"/>
      <c r="EWE564" s="471"/>
      <c r="EWF564" s="17"/>
      <c r="EWG564" s="419"/>
      <c r="EWH564" s="419"/>
      <c r="EWI564" s="17"/>
      <c r="EWJ564" s="17"/>
      <c r="EWK564" s="913"/>
      <c r="EWL564" s="17"/>
      <c r="EWM564" s="17"/>
      <c r="EWN564" s="219"/>
      <c r="EWO564" s="310"/>
      <c r="EWP564" s="304"/>
      <c r="EWQ564" s="408"/>
      <c r="EWR564" s="472"/>
      <c r="EWS564" s="906"/>
      <c r="EWT564" s="31"/>
      <c r="EWU564" s="419"/>
      <c r="EWV564" s="419"/>
      <c r="EWW564" s="471"/>
      <c r="EWX564" s="17"/>
      <c r="EWY564" s="419"/>
      <c r="EWZ564" s="419"/>
      <c r="EXA564" s="17"/>
      <c r="EXB564" s="17"/>
      <c r="EXC564" s="913"/>
      <c r="EXD564" s="17"/>
      <c r="EXE564" s="17"/>
      <c r="EXF564" s="219"/>
      <c r="EXG564" s="310"/>
      <c r="EXH564" s="304"/>
      <c r="EXI564" s="408"/>
      <c r="EXJ564" s="472"/>
      <c r="EXK564" s="906"/>
      <c r="EXL564" s="31"/>
      <c r="EXM564" s="419"/>
      <c r="EXN564" s="419"/>
      <c r="EXO564" s="471"/>
      <c r="EXP564" s="17"/>
      <c r="EXQ564" s="419"/>
      <c r="EXR564" s="419"/>
      <c r="EXS564" s="17"/>
      <c r="EXT564" s="17"/>
      <c r="EXU564" s="913"/>
      <c r="EXV564" s="17"/>
      <c r="EXW564" s="17"/>
      <c r="EXX564" s="219"/>
      <c r="EXY564" s="310"/>
      <c r="EXZ564" s="304"/>
      <c r="EYA564" s="408"/>
      <c r="EYB564" s="472"/>
      <c r="EYC564" s="906"/>
      <c r="EYD564" s="31"/>
      <c r="EYE564" s="419"/>
      <c r="EYF564" s="419"/>
      <c r="EYG564" s="471"/>
      <c r="EYH564" s="17"/>
      <c r="EYI564" s="419"/>
      <c r="EYJ564" s="419"/>
      <c r="EYK564" s="17"/>
      <c r="EYL564" s="17"/>
      <c r="EYM564" s="913"/>
      <c r="EYN564" s="17"/>
      <c r="EYO564" s="17"/>
      <c r="EYP564" s="219"/>
      <c r="EYQ564" s="310"/>
      <c r="EYR564" s="304"/>
      <c r="EYS564" s="408"/>
      <c r="EYT564" s="472"/>
      <c r="EYU564" s="906"/>
      <c r="EYV564" s="31"/>
      <c r="EYW564" s="419"/>
      <c r="EYX564" s="419"/>
      <c r="EYY564" s="471"/>
      <c r="EYZ564" s="17"/>
      <c r="EZA564" s="419"/>
      <c r="EZB564" s="419"/>
      <c r="EZC564" s="17"/>
      <c r="EZD564" s="17"/>
      <c r="EZE564" s="913"/>
      <c r="EZF564" s="17"/>
      <c r="EZG564" s="17"/>
      <c r="EZH564" s="219"/>
      <c r="EZI564" s="310"/>
      <c r="EZJ564" s="304"/>
      <c r="EZK564" s="408"/>
      <c r="EZL564" s="472"/>
      <c r="EZM564" s="906"/>
      <c r="EZN564" s="31"/>
      <c r="EZO564" s="419"/>
      <c r="EZP564" s="419"/>
      <c r="EZQ564" s="471"/>
      <c r="EZR564" s="17"/>
      <c r="EZS564" s="419"/>
      <c r="EZT564" s="419"/>
      <c r="EZU564" s="17"/>
      <c r="EZV564" s="17"/>
      <c r="EZW564" s="913"/>
      <c r="EZX564" s="17"/>
      <c r="EZY564" s="17"/>
      <c r="EZZ564" s="219"/>
      <c r="FAA564" s="310"/>
      <c r="FAB564" s="304"/>
      <c r="FAC564" s="408"/>
      <c r="FAD564" s="472"/>
      <c r="FAE564" s="906"/>
      <c r="FAF564" s="31"/>
      <c r="FAG564" s="419"/>
      <c r="FAH564" s="419"/>
      <c r="FAI564" s="471"/>
      <c r="FAJ564" s="17"/>
      <c r="FAK564" s="419"/>
      <c r="FAL564" s="419"/>
      <c r="FAM564" s="17"/>
      <c r="FAN564" s="17"/>
      <c r="FAO564" s="913"/>
      <c r="FAP564" s="17"/>
      <c r="FAQ564" s="17"/>
      <c r="FAR564" s="219"/>
      <c r="FAS564" s="310"/>
      <c r="FAT564" s="304"/>
      <c r="FAU564" s="408"/>
      <c r="FAV564" s="472"/>
      <c r="FAW564" s="906"/>
      <c r="FAX564" s="31"/>
      <c r="FAY564" s="419"/>
      <c r="FAZ564" s="419"/>
      <c r="FBA564" s="471"/>
      <c r="FBB564" s="17"/>
      <c r="FBC564" s="419"/>
      <c r="FBD564" s="419"/>
      <c r="FBE564" s="17"/>
      <c r="FBF564" s="17"/>
      <c r="FBG564" s="913"/>
      <c r="FBH564" s="17"/>
      <c r="FBI564" s="17"/>
      <c r="FBJ564" s="219"/>
      <c r="FBK564" s="310"/>
      <c r="FBL564" s="304"/>
      <c r="FBM564" s="408"/>
      <c r="FBN564" s="472"/>
      <c r="FBO564" s="906"/>
      <c r="FBP564" s="31"/>
      <c r="FBQ564" s="419"/>
      <c r="FBR564" s="419"/>
      <c r="FBS564" s="471"/>
      <c r="FBT564" s="17"/>
      <c r="FBU564" s="419"/>
      <c r="FBV564" s="419"/>
      <c r="FBW564" s="17"/>
      <c r="FBX564" s="17"/>
      <c r="FBY564" s="913"/>
      <c r="FBZ564" s="17"/>
      <c r="FCA564" s="17"/>
      <c r="FCB564" s="219"/>
      <c r="FCC564" s="310"/>
      <c r="FCD564" s="304"/>
      <c r="FCE564" s="408"/>
      <c r="FCF564" s="472"/>
      <c r="FCG564" s="906"/>
      <c r="FCH564" s="31"/>
      <c r="FCI564" s="419"/>
      <c r="FCJ564" s="419"/>
      <c r="FCK564" s="471"/>
      <c r="FCL564" s="17"/>
      <c r="FCM564" s="419"/>
      <c r="FCN564" s="419"/>
      <c r="FCO564" s="17"/>
      <c r="FCP564" s="17"/>
      <c r="FCQ564" s="913"/>
      <c r="FCR564" s="17"/>
      <c r="FCS564" s="17"/>
      <c r="FCT564" s="219"/>
      <c r="FCU564" s="310"/>
      <c r="FCV564" s="304"/>
      <c r="FCW564" s="408"/>
      <c r="FCX564" s="472"/>
      <c r="FCY564" s="906"/>
      <c r="FCZ564" s="31"/>
      <c r="FDA564" s="419"/>
      <c r="FDB564" s="419"/>
      <c r="FDC564" s="471"/>
      <c r="FDD564" s="17"/>
      <c r="FDE564" s="419"/>
      <c r="FDF564" s="419"/>
      <c r="FDG564" s="17"/>
      <c r="FDH564" s="17"/>
      <c r="FDI564" s="913"/>
      <c r="FDJ564" s="17"/>
      <c r="FDK564" s="17"/>
      <c r="FDL564" s="219"/>
      <c r="FDM564" s="310"/>
      <c r="FDN564" s="304"/>
      <c r="FDO564" s="408"/>
      <c r="FDP564" s="472"/>
      <c r="FDQ564" s="906"/>
      <c r="FDR564" s="31"/>
      <c r="FDS564" s="419"/>
      <c r="FDT564" s="419"/>
      <c r="FDU564" s="471"/>
      <c r="FDV564" s="17"/>
      <c r="FDW564" s="419"/>
      <c r="FDX564" s="419"/>
      <c r="FDY564" s="17"/>
      <c r="FDZ564" s="17"/>
      <c r="FEA564" s="913"/>
      <c r="FEB564" s="17"/>
      <c r="FEC564" s="17"/>
      <c r="FED564" s="219"/>
      <c r="FEE564" s="310"/>
      <c r="FEF564" s="304"/>
      <c r="FEG564" s="408"/>
      <c r="FEH564" s="472"/>
      <c r="FEI564" s="906"/>
      <c r="FEJ564" s="31"/>
      <c r="FEK564" s="419"/>
      <c r="FEL564" s="419"/>
      <c r="FEM564" s="471"/>
      <c r="FEN564" s="17"/>
      <c r="FEO564" s="419"/>
      <c r="FEP564" s="419"/>
      <c r="FEQ564" s="17"/>
      <c r="FER564" s="17"/>
      <c r="FES564" s="913"/>
      <c r="FET564" s="17"/>
      <c r="FEU564" s="17"/>
      <c r="FEV564" s="219"/>
      <c r="FEW564" s="310"/>
      <c r="FEX564" s="304"/>
      <c r="FEY564" s="408"/>
      <c r="FEZ564" s="472"/>
      <c r="FFA564" s="906"/>
      <c r="FFB564" s="31"/>
      <c r="FFC564" s="419"/>
      <c r="FFD564" s="419"/>
      <c r="FFE564" s="471"/>
      <c r="FFF564" s="17"/>
      <c r="FFG564" s="419"/>
      <c r="FFH564" s="419"/>
      <c r="FFI564" s="17"/>
      <c r="FFJ564" s="17"/>
      <c r="FFK564" s="913"/>
      <c r="FFL564" s="17"/>
      <c r="FFM564" s="17"/>
      <c r="FFN564" s="219"/>
      <c r="FFO564" s="310"/>
      <c r="FFP564" s="304"/>
      <c r="FFQ564" s="408"/>
      <c r="FFR564" s="472"/>
      <c r="FFS564" s="906"/>
      <c r="FFT564" s="31"/>
      <c r="FFU564" s="419"/>
      <c r="FFV564" s="419"/>
      <c r="FFW564" s="471"/>
      <c r="FFX564" s="17"/>
      <c r="FFY564" s="419"/>
      <c r="FFZ564" s="419"/>
      <c r="FGA564" s="17"/>
      <c r="FGB564" s="17"/>
      <c r="FGC564" s="913"/>
      <c r="FGD564" s="17"/>
      <c r="FGE564" s="17"/>
      <c r="FGF564" s="219"/>
      <c r="FGG564" s="310"/>
      <c r="FGH564" s="304"/>
      <c r="FGI564" s="408"/>
      <c r="FGJ564" s="472"/>
      <c r="FGK564" s="906"/>
      <c r="FGL564" s="31"/>
      <c r="FGM564" s="419"/>
      <c r="FGN564" s="419"/>
      <c r="FGO564" s="471"/>
      <c r="FGP564" s="17"/>
      <c r="FGQ564" s="419"/>
      <c r="FGR564" s="419"/>
      <c r="FGS564" s="17"/>
      <c r="FGT564" s="17"/>
      <c r="FGU564" s="913"/>
      <c r="FGV564" s="17"/>
      <c r="FGW564" s="17"/>
      <c r="FGX564" s="219"/>
      <c r="FGY564" s="310"/>
      <c r="FGZ564" s="304"/>
      <c r="FHA564" s="408"/>
      <c r="FHB564" s="472"/>
      <c r="FHC564" s="906"/>
      <c r="FHD564" s="31"/>
      <c r="FHE564" s="419"/>
      <c r="FHF564" s="419"/>
      <c r="FHG564" s="471"/>
      <c r="FHH564" s="17"/>
      <c r="FHI564" s="419"/>
      <c r="FHJ564" s="419"/>
      <c r="FHK564" s="17"/>
      <c r="FHL564" s="17"/>
      <c r="FHM564" s="913"/>
      <c r="FHN564" s="17"/>
      <c r="FHO564" s="17"/>
      <c r="FHP564" s="219"/>
      <c r="FHQ564" s="310"/>
      <c r="FHR564" s="304"/>
      <c r="FHS564" s="408"/>
      <c r="FHT564" s="472"/>
      <c r="FHU564" s="906"/>
      <c r="FHV564" s="31"/>
      <c r="FHW564" s="419"/>
      <c r="FHX564" s="419"/>
      <c r="FHY564" s="471"/>
      <c r="FHZ564" s="17"/>
      <c r="FIA564" s="419"/>
      <c r="FIB564" s="419"/>
      <c r="FIC564" s="17"/>
      <c r="FID564" s="17"/>
      <c r="FIE564" s="913"/>
      <c r="FIF564" s="17"/>
      <c r="FIG564" s="17"/>
      <c r="FIH564" s="219"/>
      <c r="FII564" s="310"/>
      <c r="FIJ564" s="304"/>
      <c r="FIK564" s="408"/>
      <c r="FIL564" s="472"/>
      <c r="FIM564" s="906"/>
      <c r="FIN564" s="31"/>
      <c r="FIO564" s="419"/>
      <c r="FIP564" s="419"/>
      <c r="FIQ564" s="471"/>
      <c r="FIR564" s="17"/>
      <c r="FIS564" s="419"/>
      <c r="FIT564" s="419"/>
      <c r="FIU564" s="17"/>
      <c r="FIV564" s="17"/>
      <c r="FIW564" s="913"/>
      <c r="FIX564" s="17"/>
      <c r="FIY564" s="17"/>
      <c r="FIZ564" s="219"/>
      <c r="FJA564" s="310"/>
      <c r="FJB564" s="304"/>
      <c r="FJC564" s="408"/>
      <c r="FJD564" s="472"/>
      <c r="FJE564" s="906"/>
      <c r="FJF564" s="31"/>
      <c r="FJG564" s="419"/>
      <c r="FJH564" s="419"/>
      <c r="FJI564" s="471"/>
      <c r="FJJ564" s="17"/>
      <c r="FJK564" s="419"/>
      <c r="FJL564" s="419"/>
      <c r="FJM564" s="17"/>
      <c r="FJN564" s="17"/>
      <c r="FJO564" s="913"/>
      <c r="FJP564" s="17"/>
      <c r="FJQ564" s="17"/>
      <c r="FJR564" s="219"/>
      <c r="FJS564" s="310"/>
      <c r="FJT564" s="304"/>
      <c r="FJU564" s="408"/>
      <c r="FJV564" s="472"/>
      <c r="FJW564" s="906"/>
      <c r="FJX564" s="31"/>
      <c r="FJY564" s="419"/>
      <c r="FJZ564" s="419"/>
      <c r="FKA564" s="471"/>
      <c r="FKB564" s="17"/>
      <c r="FKC564" s="419"/>
      <c r="FKD564" s="419"/>
      <c r="FKE564" s="17"/>
      <c r="FKF564" s="17"/>
      <c r="FKG564" s="913"/>
      <c r="FKH564" s="17"/>
      <c r="FKI564" s="17"/>
      <c r="FKJ564" s="219"/>
      <c r="FKK564" s="310"/>
      <c r="FKL564" s="304"/>
      <c r="FKM564" s="408"/>
      <c r="FKN564" s="472"/>
      <c r="FKO564" s="906"/>
      <c r="FKP564" s="31"/>
      <c r="FKQ564" s="419"/>
      <c r="FKR564" s="419"/>
      <c r="FKS564" s="471"/>
      <c r="FKT564" s="17"/>
      <c r="FKU564" s="419"/>
      <c r="FKV564" s="419"/>
      <c r="FKW564" s="17"/>
      <c r="FKX564" s="17"/>
      <c r="FKY564" s="913"/>
      <c r="FKZ564" s="17"/>
      <c r="FLA564" s="17"/>
      <c r="FLB564" s="219"/>
      <c r="FLC564" s="310"/>
      <c r="FLD564" s="304"/>
      <c r="FLE564" s="408"/>
      <c r="FLF564" s="472"/>
      <c r="FLG564" s="906"/>
      <c r="FLH564" s="31"/>
      <c r="FLI564" s="419"/>
      <c r="FLJ564" s="419"/>
      <c r="FLK564" s="471"/>
      <c r="FLL564" s="17"/>
      <c r="FLM564" s="419"/>
      <c r="FLN564" s="419"/>
      <c r="FLO564" s="17"/>
      <c r="FLP564" s="17"/>
      <c r="FLQ564" s="913"/>
      <c r="FLR564" s="17"/>
      <c r="FLS564" s="17"/>
      <c r="FLT564" s="219"/>
      <c r="FLU564" s="310"/>
      <c r="FLV564" s="304"/>
      <c r="FLW564" s="408"/>
      <c r="FLX564" s="472"/>
      <c r="FLY564" s="906"/>
      <c r="FLZ564" s="31"/>
      <c r="FMA564" s="419"/>
      <c r="FMB564" s="419"/>
      <c r="FMC564" s="471"/>
      <c r="FMD564" s="17"/>
      <c r="FME564" s="419"/>
      <c r="FMF564" s="419"/>
      <c r="FMG564" s="17"/>
      <c r="FMH564" s="17"/>
      <c r="FMI564" s="913"/>
      <c r="FMJ564" s="17"/>
      <c r="FMK564" s="17"/>
      <c r="FML564" s="219"/>
      <c r="FMM564" s="310"/>
      <c r="FMN564" s="304"/>
      <c r="FMO564" s="408"/>
      <c r="FMP564" s="472"/>
      <c r="FMQ564" s="906"/>
      <c r="FMR564" s="31"/>
      <c r="FMS564" s="419"/>
      <c r="FMT564" s="419"/>
      <c r="FMU564" s="471"/>
      <c r="FMV564" s="17"/>
      <c r="FMW564" s="419"/>
      <c r="FMX564" s="419"/>
      <c r="FMY564" s="17"/>
      <c r="FMZ564" s="17"/>
      <c r="FNA564" s="913"/>
      <c r="FNB564" s="17"/>
      <c r="FNC564" s="17"/>
      <c r="FND564" s="219"/>
      <c r="FNE564" s="310"/>
      <c r="FNF564" s="304"/>
      <c r="FNG564" s="408"/>
      <c r="FNH564" s="472"/>
      <c r="FNI564" s="906"/>
      <c r="FNJ564" s="31"/>
      <c r="FNK564" s="419"/>
      <c r="FNL564" s="419"/>
      <c r="FNM564" s="471"/>
      <c r="FNN564" s="17"/>
      <c r="FNO564" s="419"/>
      <c r="FNP564" s="419"/>
      <c r="FNQ564" s="17"/>
      <c r="FNR564" s="17"/>
      <c r="FNS564" s="913"/>
      <c r="FNT564" s="17"/>
      <c r="FNU564" s="17"/>
      <c r="FNV564" s="219"/>
      <c r="FNW564" s="310"/>
      <c r="FNX564" s="304"/>
      <c r="FNY564" s="408"/>
      <c r="FNZ564" s="472"/>
      <c r="FOA564" s="906"/>
      <c r="FOB564" s="31"/>
      <c r="FOC564" s="419"/>
      <c r="FOD564" s="419"/>
      <c r="FOE564" s="471"/>
      <c r="FOF564" s="17"/>
      <c r="FOG564" s="419"/>
      <c r="FOH564" s="419"/>
      <c r="FOI564" s="17"/>
      <c r="FOJ564" s="17"/>
      <c r="FOK564" s="913"/>
      <c r="FOL564" s="17"/>
      <c r="FOM564" s="17"/>
      <c r="FON564" s="219"/>
      <c r="FOO564" s="310"/>
      <c r="FOP564" s="304"/>
      <c r="FOQ564" s="408"/>
      <c r="FOR564" s="472"/>
      <c r="FOS564" s="906"/>
      <c r="FOT564" s="31"/>
      <c r="FOU564" s="419"/>
      <c r="FOV564" s="419"/>
      <c r="FOW564" s="471"/>
      <c r="FOX564" s="17"/>
      <c r="FOY564" s="419"/>
      <c r="FOZ564" s="419"/>
      <c r="FPA564" s="17"/>
      <c r="FPB564" s="17"/>
      <c r="FPC564" s="913"/>
      <c r="FPD564" s="17"/>
      <c r="FPE564" s="17"/>
      <c r="FPF564" s="219"/>
      <c r="FPG564" s="310"/>
      <c r="FPH564" s="304"/>
      <c r="FPI564" s="408"/>
      <c r="FPJ564" s="472"/>
      <c r="FPK564" s="906"/>
      <c r="FPL564" s="31"/>
      <c r="FPM564" s="419"/>
      <c r="FPN564" s="419"/>
      <c r="FPO564" s="471"/>
      <c r="FPP564" s="17"/>
      <c r="FPQ564" s="419"/>
      <c r="FPR564" s="419"/>
      <c r="FPS564" s="17"/>
      <c r="FPT564" s="17"/>
      <c r="FPU564" s="913"/>
      <c r="FPV564" s="17"/>
      <c r="FPW564" s="17"/>
      <c r="FPX564" s="219"/>
      <c r="FPY564" s="310"/>
      <c r="FPZ564" s="304"/>
      <c r="FQA564" s="408"/>
      <c r="FQB564" s="472"/>
      <c r="FQC564" s="906"/>
      <c r="FQD564" s="31"/>
      <c r="FQE564" s="419"/>
      <c r="FQF564" s="419"/>
      <c r="FQG564" s="471"/>
      <c r="FQH564" s="17"/>
      <c r="FQI564" s="419"/>
      <c r="FQJ564" s="419"/>
      <c r="FQK564" s="17"/>
      <c r="FQL564" s="17"/>
      <c r="FQM564" s="913"/>
      <c r="FQN564" s="17"/>
      <c r="FQO564" s="17"/>
      <c r="FQP564" s="219"/>
      <c r="FQQ564" s="310"/>
      <c r="FQR564" s="304"/>
      <c r="FQS564" s="408"/>
      <c r="FQT564" s="472"/>
      <c r="FQU564" s="906"/>
      <c r="FQV564" s="31"/>
      <c r="FQW564" s="419"/>
      <c r="FQX564" s="419"/>
      <c r="FQY564" s="471"/>
      <c r="FQZ564" s="17"/>
      <c r="FRA564" s="419"/>
      <c r="FRB564" s="419"/>
      <c r="FRC564" s="17"/>
      <c r="FRD564" s="17"/>
      <c r="FRE564" s="913"/>
      <c r="FRF564" s="17"/>
      <c r="FRG564" s="17"/>
      <c r="FRH564" s="219"/>
      <c r="FRI564" s="310"/>
      <c r="FRJ564" s="304"/>
      <c r="FRK564" s="408"/>
      <c r="FRL564" s="472"/>
      <c r="FRM564" s="906"/>
      <c r="FRN564" s="31"/>
      <c r="FRO564" s="419"/>
      <c r="FRP564" s="419"/>
      <c r="FRQ564" s="471"/>
      <c r="FRR564" s="17"/>
      <c r="FRS564" s="419"/>
      <c r="FRT564" s="419"/>
      <c r="FRU564" s="17"/>
      <c r="FRV564" s="17"/>
      <c r="FRW564" s="913"/>
      <c r="FRX564" s="17"/>
      <c r="FRY564" s="17"/>
      <c r="FRZ564" s="219"/>
      <c r="FSA564" s="310"/>
      <c r="FSB564" s="304"/>
      <c r="FSC564" s="408"/>
      <c r="FSD564" s="472"/>
      <c r="FSE564" s="906"/>
      <c r="FSF564" s="31"/>
      <c r="FSG564" s="419"/>
      <c r="FSH564" s="419"/>
      <c r="FSI564" s="471"/>
      <c r="FSJ564" s="17"/>
      <c r="FSK564" s="419"/>
      <c r="FSL564" s="419"/>
      <c r="FSM564" s="17"/>
      <c r="FSN564" s="17"/>
      <c r="FSO564" s="913"/>
      <c r="FSP564" s="17"/>
      <c r="FSQ564" s="17"/>
      <c r="FSR564" s="219"/>
      <c r="FSS564" s="310"/>
      <c r="FST564" s="304"/>
      <c r="FSU564" s="408"/>
      <c r="FSV564" s="472"/>
      <c r="FSW564" s="906"/>
      <c r="FSX564" s="31"/>
      <c r="FSY564" s="419"/>
      <c r="FSZ564" s="419"/>
      <c r="FTA564" s="471"/>
      <c r="FTB564" s="17"/>
      <c r="FTC564" s="419"/>
      <c r="FTD564" s="419"/>
      <c r="FTE564" s="17"/>
      <c r="FTF564" s="17"/>
      <c r="FTG564" s="913"/>
      <c r="FTH564" s="17"/>
      <c r="FTI564" s="17"/>
      <c r="FTJ564" s="219"/>
      <c r="FTK564" s="310"/>
      <c r="FTL564" s="304"/>
      <c r="FTM564" s="408"/>
      <c r="FTN564" s="472"/>
      <c r="FTO564" s="906"/>
      <c r="FTP564" s="31"/>
      <c r="FTQ564" s="419"/>
      <c r="FTR564" s="419"/>
      <c r="FTS564" s="471"/>
      <c r="FTT564" s="17"/>
      <c r="FTU564" s="419"/>
      <c r="FTV564" s="419"/>
      <c r="FTW564" s="17"/>
      <c r="FTX564" s="17"/>
      <c r="FTY564" s="913"/>
      <c r="FTZ564" s="17"/>
      <c r="FUA564" s="17"/>
      <c r="FUB564" s="219"/>
      <c r="FUC564" s="310"/>
      <c r="FUD564" s="304"/>
      <c r="FUE564" s="408"/>
      <c r="FUF564" s="472"/>
      <c r="FUG564" s="906"/>
      <c r="FUH564" s="31"/>
      <c r="FUI564" s="419"/>
      <c r="FUJ564" s="419"/>
      <c r="FUK564" s="471"/>
      <c r="FUL564" s="17"/>
      <c r="FUM564" s="419"/>
      <c r="FUN564" s="419"/>
      <c r="FUO564" s="17"/>
      <c r="FUP564" s="17"/>
      <c r="FUQ564" s="913"/>
      <c r="FUR564" s="17"/>
      <c r="FUS564" s="17"/>
      <c r="FUT564" s="219"/>
      <c r="FUU564" s="310"/>
      <c r="FUV564" s="304"/>
      <c r="FUW564" s="408"/>
      <c r="FUX564" s="472"/>
      <c r="FUY564" s="906"/>
      <c r="FUZ564" s="31"/>
      <c r="FVA564" s="419"/>
      <c r="FVB564" s="419"/>
      <c r="FVC564" s="471"/>
      <c r="FVD564" s="17"/>
      <c r="FVE564" s="419"/>
      <c r="FVF564" s="419"/>
      <c r="FVG564" s="17"/>
      <c r="FVH564" s="17"/>
      <c r="FVI564" s="913"/>
      <c r="FVJ564" s="17"/>
      <c r="FVK564" s="17"/>
      <c r="FVL564" s="219"/>
      <c r="FVM564" s="310"/>
      <c r="FVN564" s="304"/>
      <c r="FVO564" s="408"/>
      <c r="FVP564" s="472"/>
      <c r="FVQ564" s="906"/>
      <c r="FVR564" s="31"/>
      <c r="FVS564" s="419"/>
      <c r="FVT564" s="419"/>
      <c r="FVU564" s="471"/>
      <c r="FVV564" s="17"/>
      <c r="FVW564" s="419"/>
      <c r="FVX564" s="419"/>
      <c r="FVY564" s="17"/>
      <c r="FVZ564" s="17"/>
      <c r="FWA564" s="913"/>
      <c r="FWB564" s="17"/>
      <c r="FWC564" s="17"/>
      <c r="FWD564" s="219"/>
      <c r="FWE564" s="310"/>
      <c r="FWF564" s="304"/>
      <c r="FWG564" s="408"/>
      <c r="FWH564" s="472"/>
      <c r="FWI564" s="906"/>
      <c r="FWJ564" s="31"/>
      <c r="FWK564" s="419"/>
      <c r="FWL564" s="419"/>
      <c r="FWM564" s="471"/>
      <c r="FWN564" s="17"/>
      <c r="FWO564" s="419"/>
      <c r="FWP564" s="419"/>
      <c r="FWQ564" s="17"/>
      <c r="FWR564" s="17"/>
      <c r="FWS564" s="913"/>
      <c r="FWT564" s="17"/>
      <c r="FWU564" s="17"/>
      <c r="FWV564" s="219"/>
      <c r="FWW564" s="310"/>
      <c r="FWX564" s="304"/>
      <c r="FWY564" s="408"/>
      <c r="FWZ564" s="472"/>
      <c r="FXA564" s="906"/>
      <c r="FXB564" s="31"/>
      <c r="FXC564" s="419"/>
      <c r="FXD564" s="419"/>
      <c r="FXE564" s="471"/>
      <c r="FXF564" s="17"/>
      <c r="FXG564" s="419"/>
      <c r="FXH564" s="419"/>
      <c r="FXI564" s="17"/>
      <c r="FXJ564" s="17"/>
      <c r="FXK564" s="913"/>
      <c r="FXL564" s="17"/>
      <c r="FXM564" s="17"/>
      <c r="FXN564" s="219"/>
      <c r="FXO564" s="310"/>
      <c r="FXP564" s="304"/>
      <c r="FXQ564" s="408"/>
      <c r="FXR564" s="472"/>
      <c r="FXS564" s="906"/>
      <c r="FXT564" s="31"/>
      <c r="FXU564" s="419"/>
      <c r="FXV564" s="419"/>
      <c r="FXW564" s="471"/>
      <c r="FXX564" s="17"/>
      <c r="FXY564" s="419"/>
      <c r="FXZ564" s="419"/>
      <c r="FYA564" s="17"/>
      <c r="FYB564" s="17"/>
      <c r="FYC564" s="913"/>
      <c r="FYD564" s="17"/>
      <c r="FYE564" s="17"/>
      <c r="FYF564" s="219"/>
      <c r="FYG564" s="310"/>
      <c r="FYH564" s="304"/>
      <c r="FYI564" s="408"/>
      <c r="FYJ564" s="472"/>
      <c r="FYK564" s="906"/>
      <c r="FYL564" s="31"/>
      <c r="FYM564" s="419"/>
      <c r="FYN564" s="419"/>
      <c r="FYO564" s="471"/>
      <c r="FYP564" s="17"/>
      <c r="FYQ564" s="419"/>
      <c r="FYR564" s="419"/>
      <c r="FYS564" s="17"/>
      <c r="FYT564" s="17"/>
      <c r="FYU564" s="913"/>
      <c r="FYV564" s="17"/>
      <c r="FYW564" s="17"/>
      <c r="FYX564" s="219"/>
      <c r="FYY564" s="310"/>
      <c r="FYZ564" s="304"/>
      <c r="FZA564" s="408"/>
      <c r="FZB564" s="472"/>
      <c r="FZC564" s="906"/>
      <c r="FZD564" s="31"/>
      <c r="FZE564" s="419"/>
      <c r="FZF564" s="419"/>
      <c r="FZG564" s="471"/>
      <c r="FZH564" s="17"/>
      <c r="FZI564" s="419"/>
      <c r="FZJ564" s="419"/>
      <c r="FZK564" s="17"/>
      <c r="FZL564" s="17"/>
      <c r="FZM564" s="913"/>
      <c r="FZN564" s="17"/>
      <c r="FZO564" s="17"/>
      <c r="FZP564" s="219"/>
      <c r="FZQ564" s="310"/>
      <c r="FZR564" s="304"/>
      <c r="FZS564" s="408"/>
      <c r="FZT564" s="472"/>
      <c r="FZU564" s="906"/>
      <c r="FZV564" s="31"/>
      <c r="FZW564" s="419"/>
      <c r="FZX564" s="419"/>
      <c r="FZY564" s="471"/>
      <c r="FZZ564" s="17"/>
      <c r="GAA564" s="419"/>
      <c r="GAB564" s="419"/>
      <c r="GAC564" s="17"/>
      <c r="GAD564" s="17"/>
      <c r="GAE564" s="913"/>
      <c r="GAF564" s="17"/>
      <c r="GAG564" s="17"/>
      <c r="GAH564" s="219"/>
      <c r="GAI564" s="310"/>
      <c r="GAJ564" s="304"/>
      <c r="GAK564" s="408"/>
      <c r="GAL564" s="472"/>
      <c r="GAM564" s="906"/>
      <c r="GAN564" s="31"/>
      <c r="GAO564" s="419"/>
      <c r="GAP564" s="419"/>
      <c r="GAQ564" s="471"/>
      <c r="GAR564" s="17"/>
      <c r="GAS564" s="419"/>
      <c r="GAT564" s="419"/>
      <c r="GAU564" s="17"/>
      <c r="GAV564" s="17"/>
      <c r="GAW564" s="913"/>
      <c r="GAX564" s="17"/>
      <c r="GAY564" s="17"/>
      <c r="GAZ564" s="219"/>
      <c r="GBA564" s="310"/>
      <c r="GBB564" s="304"/>
      <c r="GBC564" s="408"/>
      <c r="GBD564" s="472"/>
      <c r="GBE564" s="906"/>
      <c r="GBF564" s="31"/>
      <c r="GBG564" s="419"/>
      <c r="GBH564" s="419"/>
      <c r="GBI564" s="471"/>
      <c r="GBJ564" s="17"/>
      <c r="GBK564" s="419"/>
      <c r="GBL564" s="419"/>
      <c r="GBM564" s="17"/>
      <c r="GBN564" s="17"/>
      <c r="GBO564" s="913"/>
      <c r="GBP564" s="17"/>
      <c r="GBQ564" s="17"/>
      <c r="GBR564" s="219"/>
      <c r="GBS564" s="310"/>
      <c r="GBT564" s="304"/>
      <c r="GBU564" s="408"/>
      <c r="GBV564" s="472"/>
      <c r="GBW564" s="906"/>
      <c r="GBX564" s="31"/>
      <c r="GBY564" s="419"/>
      <c r="GBZ564" s="419"/>
      <c r="GCA564" s="471"/>
      <c r="GCB564" s="17"/>
      <c r="GCC564" s="419"/>
      <c r="GCD564" s="419"/>
      <c r="GCE564" s="17"/>
      <c r="GCF564" s="17"/>
      <c r="GCG564" s="913"/>
      <c r="GCH564" s="17"/>
      <c r="GCI564" s="17"/>
      <c r="GCJ564" s="219"/>
      <c r="GCK564" s="310"/>
      <c r="GCL564" s="304"/>
      <c r="GCM564" s="408"/>
      <c r="GCN564" s="472"/>
      <c r="GCO564" s="906"/>
      <c r="GCP564" s="31"/>
      <c r="GCQ564" s="419"/>
      <c r="GCR564" s="419"/>
      <c r="GCS564" s="471"/>
      <c r="GCT564" s="17"/>
      <c r="GCU564" s="419"/>
      <c r="GCV564" s="419"/>
      <c r="GCW564" s="17"/>
      <c r="GCX564" s="17"/>
      <c r="GCY564" s="913"/>
      <c r="GCZ564" s="17"/>
      <c r="GDA564" s="17"/>
      <c r="GDB564" s="219"/>
      <c r="GDC564" s="310"/>
      <c r="GDD564" s="304"/>
      <c r="GDE564" s="408"/>
      <c r="GDF564" s="472"/>
      <c r="GDG564" s="906"/>
      <c r="GDH564" s="31"/>
      <c r="GDI564" s="419"/>
      <c r="GDJ564" s="419"/>
      <c r="GDK564" s="471"/>
      <c r="GDL564" s="17"/>
      <c r="GDM564" s="419"/>
      <c r="GDN564" s="419"/>
      <c r="GDO564" s="17"/>
      <c r="GDP564" s="17"/>
      <c r="GDQ564" s="913"/>
      <c r="GDR564" s="17"/>
      <c r="GDS564" s="17"/>
      <c r="GDT564" s="219"/>
      <c r="GDU564" s="310"/>
      <c r="GDV564" s="304"/>
      <c r="GDW564" s="408"/>
      <c r="GDX564" s="472"/>
      <c r="GDY564" s="906"/>
      <c r="GDZ564" s="31"/>
      <c r="GEA564" s="419"/>
      <c r="GEB564" s="419"/>
      <c r="GEC564" s="471"/>
      <c r="GED564" s="17"/>
      <c r="GEE564" s="419"/>
      <c r="GEF564" s="419"/>
      <c r="GEG564" s="17"/>
      <c r="GEH564" s="17"/>
      <c r="GEI564" s="913"/>
      <c r="GEJ564" s="17"/>
      <c r="GEK564" s="17"/>
      <c r="GEL564" s="219"/>
      <c r="GEM564" s="310"/>
      <c r="GEN564" s="304"/>
      <c r="GEO564" s="408"/>
      <c r="GEP564" s="472"/>
      <c r="GEQ564" s="906"/>
      <c r="GER564" s="31"/>
      <c r="GES564" s="419"/>
      <c r="GET564" s="419"/>
      <c r="GEU564" s="471"/>
      <c r="GEV564" s="17"/>
      <c r="GEW564" s="419"/>
      <c r="GEX564" s="419"/>
      <c r="GEY564" s="17"/>
      <c r="GEZ564" s="17"/>
      <c r="GFA564" s="913"/>
      <c r="GFB564" s="17"/>
      <c r="GFC564" s="17"/>
      <c r="GFD564" s="219"/>
      <c r="GFE564" s="310"/>
      <c r="GFF564" s="304"/>
      <c r="GFG564" s="408"/>
      <c r="GFH564" s="472"/>
      <c r="GFI564" s="906"/>
      <c r="GFJ564" s="31"/>
      <c r="GFK564" s="419"/>
      <c r="GFL564" s="419"/>
      <c r="GFM564" s="471"/>
      <c r="GFN564" s="17"/>
      <c r="GFO564" s="419"/>
      <c r="GFP564" s="419"/>
      <c r="GFQ564" s="17"/>
      <c r="GFR564" s="17"/>
      <c r="GFS564" s="913"/>
      <c r="GFT564" s="17"/>
      <c r="GFU564" s="17"/>
      <c r="GFV564" s="219"/>
      <c r="GFW564" s="310"/>
      <c r="GFX564" s="304"/>
      <c r="GFY564" s="408"/>
      <c r="GFZ564" s="472"/>
      <c r="GGA564" s="906"/>
      <c r="GGB564" s="31"/>
      <c r="GGC564" s="419"/>
      <c r="GGD564" s="419"/>
      <c r="GGE564" s="471"/>
      <c r="GGF564" s="17"/>
      <c r="GGG564" s="419"/>
      <c r="GGH564" s="419"/>
      <c r="GGI564" s="17"/>
      <c r="GGJ564" s="17"/>
      <c r="GGK564" s="913"/>
      <c r="GGL564" s="17"/>
      <c r="GGM564" s="17"/>
      <c r="GGN564" s="219"/>
      <c r="GGO564" s="310"/>
      <c r="GGP564" s="304"/>
      <c r="GGQ564" s="408"/>
      <c r="GGR564" s="472"/>
      <c r="GGS564" s="906"/>
      <c r="GGT564" s="31"/>
      <c r="GGU564" s="419"/>
      <c r="GGV564" s="419"/>
      <c r="GGW564" s="471"/>
      <c r="GGX564" s="17"/>
      <c r="GGY564" s="419"/>
      <c r="GGZ564" s="419"/>
      <c r="GHA564" s="17"/>
      <c r="GHB564" s="17"/>
      <c r="GHC564" s="913"/>
      <c r="GHD564" s="17"/>
      <c r="GHE564" s="17"/>
      <c r="GHF564" s="219"/>
      <c r="GHG564" s="310"/>
      <c r="GHH564" s="304"/>
      <c r="GHI564" s="408"/>
      <c r="GHJ564" s="472"/>
      <c r="GHK564" s="906"/>
      <c r="GHL564" s="31"/>
      <c r="GHM564" s="419"/>
      <c r="GHN564" s="419"/>
      <c r="GHO564" s="471"/>
      <c r="GHP564" s="17"/>
      <c r="GHQ564" s="419"/>
      <c r="GHR564" s="419"/>
      <c r="GHS564" s="17"/>
      <c r="GHT564" s="17"/>
      <c r="GHU564" s="913"/>
      <c r="GHV564" s="17"/>
      <c r="GHW564" s="17"/>
      <c r="GHX564" s="219"/>
      <c r="GHY564" s="310"/>
      <c r="GHZ564" s="304"/>
      <c r="GIA564" s="408"/>
      <c r="GIB564" s="472"/>
      <c r="GIC564" s="906"/>
      <c r="GID564" s="31"/>
      <c r="GIE564" s="419"/>
      <c r="GIF564" s="419"/>
      <c r="GIG564" s="471"/>
      <c r="GIH564" s="17"/>
      <c r="GII564" s="419"/>
      <c r="GIJ564" s="419"/>
      <c r="GIK564" s="17"/>
      <c r="GIL564" s="17"/>
      <c r="GIM564" s="913"/>
      <c r="GIN564" s="17"/>
      <c r="GIO564" s="17"/>
      <c r="GIP564" s="219"/>
      <c r="GIQ564" s="310"/>
      <c r="GIR564" s="304"/>
      <c r="GIS564" s="408"/>
      <c r="GIT564" s="472"/>
      <c r="GIU564" s="906"/>
      <c r="GIV564" s="31"/>
      <c r="GIW564" s="419"/>
      <c r="GIX564" s="419"/>
      <c r="GIY564" s="471"/>
      <c r="GIZ564" s="17"/>
      <c r="GJA564" s="419"/>
      <c r="GJB564" s="419"/>
      <c r="GJC564" s="17"/>
      <c r="GJD564" s="17"/>
      <c r="GJE564" s="913"/>
      <c r="GJF564" s="17"/>
      <c r="GJG564" s="17"/>
      <c r="GJH564" s="219"/>
      <c r="GJI564" s="310"/>
      <c r="GJJ564" s="304"/>
      <c r="GJK564" s="408"/>
      <c r="GJL564" s="472"/>
      <c r="GJM564" s="906"/>
      <c r="GJN564" s="31"/>
      <c r="GJO564" s="419"/>
      <c r="GJP564" s="419"/>
      <c r="GJQ564" s="471"/>
      <c r="GJR564" s="17"/>
      <c r="GJS564" s="419"/>
      <c r="GJT564" s="419"/>
      <c r="GJU564" s="17"/>
      <c r="GJV564" s="17"/>
      <c r="GJW564" s="913"/>
      <c r="GJX564" s="17"/>
      <c r="GJY564" s="17"/>
      <c r="GJZ564" s="219"/>
      <c r="GKA564" s="310"/>
      <c r="GKB564" s="304"/>
      <c r="GKC564" s="408"/>
      <c r="GKD564" s="472"/>
      <c r="GKE564" s="906"/>
      <c r="GKF564" s="31"/>
      <c r="GKG564" s="419"/>
      <c r="GKH564" s="419"/>
      <c r="GKI564" s="471"/>
      <c r="GKJ564" s="17"/>
      <c r="GKK564" s="419"/>
      <c r="GKL564" s="419"/>
      <c r="GKM564" s="17"/>
      <c r="GKN564" s="17"/>
      <c r="GKO564" s="913"/>
      <c r="GKP564" s="17"/>
      <c r="GKQ564" s="17"/>
      <c r="GKR564" s="219"/>
      <c r="GKS564" s="310"/>
      <c r="GKT564" s="304"/>
      <c r="GKU564" s="408"/>
      <c r="GKV564" s="472"/>
      <c r="GKW564" s="906"/>
      <c r="GKX564" s="31"/>
      <c r="GKY564" s="419"/>
      <c r="GKZ564" s="419"/>
      <c r="GLA564" s="471"/>
      <c r="GLB564" s="17"/>
      <c r="GLC564" s="419"/>
      <c r="GLD564" s="419"/>
      <c r="GLE564" s="17"/>
      <c r="GLF564" s="17"/>
      <c r="GLG564" s="913"/>
      <c r="GLH564" s="17"/>
      <c r="GLI564" s="17"/>
      <c r="GLJ564" s="219"/>
      <c r="GLK564" s="310"/>
      <c r="GLL564" s="304"/>
      <c r="GLM564" s="408"/>
      <c r="GLN564" s="472"/>
      <c r="GLO564" s="906"/>
      <c r="GLP564" s="31"/>
      <c r="GLQ564" s="419"/>
      <c r="GLR564" s="419"/>
      <c r="GLS564" s="471"/>
      <c r="GLT564" s="17"/>
      <c r="GLU564" s="419"/>
      <c r="GLV564" s="419"/>
      <c r="GLW564" s="17"/>
      <c r="GLX564" s="17"/>
      <c r="GLY564" s="913"/>
      <c r="GLZ564" s="17"/>
      <c r="GMA564" s="17"/>
      <c r="GMB564" s="219"/>
      <c r="GMC564" s="310"/>
      <c r="GMD564" s="304"/>
      <c r="GME564" s="408"/>
      <c r="GMF564" s="472"/>
      <c r="GMG564" s="906"/>
      <c r="GMH564" s="31"/>
      <c r="GMI564" s="419"/>
      <c r="GMJ564" s="419"/>
      <c r="GMK564" s="471"/>
      <c r="GML564" s="17"/>
      <c r="GMM564" s="419"/>
      <c r="GMN564" s="419"/>
      <c r="GMO564" s="17"/>
      <c r="GMP564" s="17"/>
      <c r="GMQ564" s="913"/>
      <c r="GMR564" s="17"/>
      <c r="GMS564" s="17"/>
      <c r="GMT564" s="219"/>
      <c r="GMU564" s="310"/>
      <c r="GMV564" s="304"/>
      <c r="GMW564" s="408"/>
      <c r="GMX564" s="472"/>
      <c r="GMY564" s="906"/>
      <c r="GMZ564" s="31"/>
      <c r="GNA564" s="419"/>
      <c r="GNB564" s="419"/>
      <c r="GNC564" s="471"/>
      <c r="GND564" s="17"/>
      <c r="GNE564" s="419"/>
      <c r="GNF564" s="419"/>
      <c r="GNG564" s="17"/>
      <c r="GNH564" s="17"/>
      <c r="GNI564" s="913"/>
      <c r="GNJ564" s="17"/>
      <c r="GNK564" s="17"/>
      <c r="GNL564" s="219"/>
      <c r="GNM564" s="310"/>
      <c r="GNN564" s="304"/>
      <c r="GNO564" s="408"/>
      <c r="GNP564" s="472"/>
      <c r="GNQ564" s="906"/>
      <c r="GNR564" s="31"/>
      <c r="GNS564" s="419"/>
      <c r="GNT564" s="419"/>
      <c r="GNU564" s="471"/>
      <c r="GNV564" s="17"/>
      <c r="GNW564" s="419"/>
      <c r="GNX564" s="419"/>
      <c r="GNY564" s="17"/>
      <c r="GNZ564" s="17"/>
      <c r="GOA564" s="913"/>
      <c r="GOB564" s="17"/>
      <c r="GOC564" s="17"/>
      <c r="GOD564" s="219"/>
      <c r="GOE564" s="310"/>
      <c r="GOF564" s="304"/>
      <c r="GOG564" s="408"/>
      <c r="GOH564" s="472"/>
      <c r="GOI564" s="906"/>
      <c r="GOJ564" s="31"/>
      <c r="GOK564" s="419"/>
      <c r="GOL564" s="419"/>
      <c r="GOM564" s="471"/>
      <c r="GON564" s="17"/>
      <c r="GOO564" s="419"/>
      <c r="GOP564" s="419"/>
      <c r="GOQ564" s="17"/>
      <c r="GOR564" s="17"/>
      <c r="GOS564" s="913"/>
      <c r="GOT564" s="17"/>
      <c r="GOU564" s="17"/>
      <c r="GOV564" s="219"/>
      <c r="GOW564" s="310"/>
      <c r="GOX564" s="304"/>
      <c r="GOY564" s="408"/>
      <c r="GOZ564" s="472"/>
      <c r="GPA564" s="906"/>
      <c r="GPB564" s="31"/>
      <c r="GPC564" s="419"/>
      <c r="GPD564" s="419"/>
      <c r="GPE564" s="471"/>
      <c r="GPF564" s="17"/>
      <c r="GPG564" s="419"/>
      <c r="GPH564" s="419"/>
      <c r="GPI564" s="17"/>
      <c r="GPJ564" s="17"/>
      <c r="GPK564" s="913"/>
      <c r="GPL564" s="17"/>
      <c r="GPM564" s="17"/>
      <c r="GPN564" s="219"/>
      <c r="GPO564" s="310"/>
      <c r="GPP564" s="304"/>
      <c r="GPQ564" s="408"/>
      <c r="GPR564" s="472"/>
      <c r="GPS564" s="906"/>
      <c r="GPT564" s="31"/>
      <c r="GPU564" s="419"/>
      <c r="GPV564" s="419"/>
      <c r="GPW564" s="471"/>
      <c r="GPX564" s="17"/>
      <c r="GPY564" s="419"/>
      <c r="GPZ564" s="419"/>
      <c r="GQA564" s="17"/>
      <c r="GQB564" s="17"/>
      <c r="GQC564" s="913"/>
      <c r="GQD564" s="17"/>
      <c r="GQE564" s="17"/>
      <c r="GQF564" s="219"/>
      <c r="GQG564" s="310"/>
      <c r="GQH564" s="304"/>
      <c r="GQI564" s="408"/>
      <c r="GQJ564" s="472"/>
      <c r="GQK564" s="906"/>
      <c r="GQL564" s="31"/>
      <c r="GQM564" s="419"/>
      <c r="GQN564" s="419"/>
      <c r="GQO564" s="471"/>
      <c r="GQP564" s="17"/>
      <c r="GQQ564" s="419"/>
      <c r="GQR564" s="419"/>
      <c r="GQS564" s="17"/>
      <c r="GQT564" s="17"/>
      <c r="GQU564" s="913"/>
      <c r="GQV564" s="17"/>
      <c r="GQW564" s="17"/>
      <c r="GQX564" s="219"/>
      <c r="GQY564" s="310"/>
      <c r="GQZ564" s="304"/>
      <c r="GRA564" s="408"/>
      <c r="GRB564" s="472"/>
      <c r="GRC564" s="906"/>
      <c r="GRD564" s="31"/>
      <c r="GRE564" s="419"/>
      <c r="GRF564" s="419"/>
      <c r="GRG564" s="471"/>
      <c r="GRH564" s="17"/>
      <c r="GRI564" s="419"/>
      <c r="GRJ564" s="419"/>
      <c r="GRK564" s="17"/>
      <c r="GRL564" s="17"/>
      <c r="GRM564" s="913"/>
      <c r="GRN564" s="17"/>
      <c r="GRO564" s="17"/>
      <c r="GRP564" s="219"/>
      <c r="GRQ564" s="310"/>
      <c r="GRR564" s="304"/>
      <c r="GRS564" s="408"/>
      <c r="GRT564" s="472"/>
      <c r="GRU564" s="906"/>
      <c r="GRV564" s="31"/>
      <c r="GRW564" s="419"/>
      <c r="GRX564" s="419"/>
      <c r="GRY564" s="471"/>
      <c r="GRZ564" s="17"/>
      <c r="GSA564" s="419"/>
      <c r="GSB564" s="419"/>
      <c r="GSC564" s="17"/>
      <c r="GSD564" s="17"/>
      <c r="GSE564" s="913"/>
      <c r="GSF564" s="17"/>
      <c r="GSG564" s="17"/>
      <c r="GSH564" s="219"/>
      <c r="GSI564" s="310"/>
      <c r="GSJ564" s="304"/>
      <c r="GSK564" s="408"/>
      <c r="GSL564" s="472"/>
      <c r="GSM564" s="906"/>
      <c r="GSN564" s="31"/>
      <c r="GSO564" s="419"/>
      <c r="GSP564" s="419"/>
      <c r="GSQ564" s="471"/>
      <c r="GSR564" s="17"/>
      <c r="GSS564" s="419"/>
      <c r="GST564" s="419"/>
      <c r="GSU564" s="17"/>
      <c r="GSV564" s="17"/>
      <c r="GSW564" s="913"/>
      <c r="GSX564" s="17"/>
      <c r="GSY564" s="17"/>
      <c r="GSZ564" s="219"/>
      <c r="GTA564" s="310"/>
      <c r="GTB564" s="304"/>
      <c r="GTC564" s="408"/>
      <c r="GTD564" s="472"/>
      <c r="GTE564" s="906"/>
      <c r="GTF564" s="31"/>
      <c r="GTG564" s="419"/>
      <c r="GTH564" s="419"/>
      <c r="GTI564" s="471"/>
      <c r="GTJ564" s="17"/>
      <c r="GTK564" s="419"/>
      <c r="GTL564" s="419"/>
      <c r="GTM564" s="17"/>
      <c r="GTN564" s="17"/>
      <c r="GTO564" s="913"/>
      <c r="GTP564" s="17"/>
      <c r="GTQ564" s="17"/>
      <c r="GTR564" s="219"/>
      <c r="GTS564" s="310"/>
      <c r="GTT564" s="304"/>
      <c r="GTU564" s="408"/>
      <c r="GTV564" s="472"/>
      <c r="GTW564" s="906"/>
      <c r="GTX564" s="31"/>
      <c r="GTY564" s="419"/>
      <c r="GTZ564" s="419"/>
      <c r="GUA564" s="471"/>
      <c r="GUB564" s="17"/>
      <c r="GUC564" s="419"/>
      <c r="GUD564" s="419"/>
      <c r="GUE564" s="17"/>
      <c r="GUF564" s="17"/>
      <c r="GUG564" s="913"/>
      <c r="GUH564" s="17"/>
      <c r="GUI564" s="17"/>
      <c r="GUJ564" s="219"/>
      <c r="GUK564" s="310"/>
      <c r="GUL564" s="304"/>
      <c r="GUM564" s="408"/>
      <c r="GUN564" s="472"/>
      <c r="GUO564" s="906"/>
      <c r="GUP564" s="31"/>
      <c r="GUQ564" s="419"/>
      <c r="GUR564" s="419"/>
      <c r="GUS564" s="471"/>
      <c r="GUT564" s="17"/>
      <c r="GUU564" s="419"/>
      <c r="GUV564" s="419"/>
      <c r="GUW564" s="17"/>
      <c r="GUX564" s="17"/>
      <c r="GUY564" s="913"/>
      <c r="GUZ564" s="17"/>
      <c r="GVA564" s="17"/>
      <c r="GVB564" s="219"/>
      <c r="GVC564" s="310"/>
      <c r="GVD564" s="304"/>
      <c r="GVE564" s="408"/>
      <c r="GVF564" s="472"/>
      <c r="GVG564" s="906"/>
      <c r="GVH564" s="31"/>
      <c r="GVI564" s="419"/>
      <c r="GVJ564" s="419"/>
      <c r="GVK564" s="471"/>
      <c r="GVL564" s="17"/>
      <c r="GVM564" s="419"/>
      <c r="GVN564" s="419"/>
      <c r="GVO564" s="17"/>
      <c r="GVP564" s="17"/>
      <c r="GVQ564" s="913"/>
      <c r="GVR564" s="17"/>
      <c r="GVS564" s="17"/>
      <c r="GVT564" s="219"/>
      <c r="GVU564" s="310"/>
      <c r="GVV564" s="304"/>
      <c r="GVW564" s="408"/>
      <c r="GVX564" s="472"/>
      <c r="GVY564" s="906"/>
      <c r="GVZ564" s="31"/>
      <c r="GWA564" s="419"/>
      <c r="GWB564" s="419"/>
      <c r="GWC564" s="471"/>
      <c r="GWD564" s="17"/>
      <c r="GWE564" s="419"/>
      <c r="GWF564" s="419"/>
      <c r="GWG564" s="17"/>
      <c r="GWH564" s="17"/>
      <c r="GWI564" s="913"/>
      <c r="GWJ564" s="17"/>
      <c r="GWK564" s="17"/>
      <c r="GWL564" s="219"/>
      <c r="GWM564" s="310"/>
      <c r="GWN564" s="304"/>
      <c r="GWO564" s="408"/>
      <c r="GWP564" s="472"/>
      <c r="GWQ564" s="906"/>
      <c r="GWR564" s="31"/>
      <c r="GWS564" s="419"/>
      <c r="GWT564" s="419"/>
      <c r="GWU564" s="471"/>
      <c r="GWV564" s="17"/>
      <c r="GWW564" s="419"/>
      <c r="GWX564" s="419"/>
      <c r="GWY564" s="17"/>
      <c r="GWZ564" s="17"/>
      <c r="GXA564" s="913"/>
      <c r="GXB564" s="17"/>
      <c r="GXC564" s="17"/>
      <c r="GXD564" s="219"/>
      <c r="GXE564" s="310"/>
      <c r="GXF564" s="304"/>
      <c r="GXG564" s="408"/>
      <c r="GXH564" s="472"/>
      <c r="GXI564" s="906"/>
      <c r="GXJ564" s="31"/>
      <c r="GXK564" s="419"/>
      <c r="GXL564" s="419"/>
      <c r="GXM564" s="471"/>
      <c r="GXN564" s="17"/>
      <c r="GXO564" s="419"/>
      <c r="GXP564" s="419"/>
      <c r="GXQ564" s="17"/>
      <c r="GXR564" s="17"/>
      <c r="GXS564" s="913"/>
      <c r="GXT564" s="17"/>
      <c r="GXU564" s="17"/>
      <c r="GXV564" s="219"/>
      <c r="GXW564" s="310"/>
      <c r="GXX564" s="304"/>
      <c r="GXY564" s="408"/>
      <c r="GXZ564" s="472"/>
      <c r="GYA564" s="906"/>
      <c r="GYB564" s="31"/>
      <c r="GYC564" s="419"/>
      <c r="GYD564" s="419"/>
      <c r="GYE564" s="471"/>
      <c r="GYF564" s="17"/>
      <c r="GYG564" s="419"/>
      <c r="GYH564" s="419"/>
      <c r="GYI564" s="17"/>
      <c r="GYJ564" s="17"/>
      <c r="GYK564" s="913"/>
      <c r="GYL564" s="17"/>
      <c r="GYM564" s="17"/>
      <c r="GYN564" s="219"/>
      <c r="GYO564" s="310"/>
      <c r="GYP564" s="304"/>
      <c r="GYQ564" s="408"/>
      <c r="GYR564" s="472"/>
      <c r="GYS564" s="906"/>
      <c r="GYT564" s="31"/>
      <c r="GYU564" s="419"/>
      <c r="GYV564" s="419"/>
      <c r="GYW564" s="471"/>
      <c r="GYX564" s="17"/>
      <c r="GYY564" s="419"/>
      <c r="GYZ564" s="419"/>
      <c r="GZA564" s="17"/>
      <c r="GZB564" s="17"/>
      <c r="GZC564" s="913"/>
      <c r="GZD564" s="17"/>
      <c r="GZE564" s="17"/>
      <c r="GZF564" s="219"/>
      <c r="GZG564" s="310"/>
      <c r="GZH564" s="304"/>
      <c r="GZI564" s="408"/>
      <c r="GZJ564" s="472"/>
      <c r="GZK564" s="906"/>
      <c r="GZL564" s="31"/>
      <c r="GZM564" s="419"/>
      <c r="GZN564" s="419"/>
      <c r="GZO564" s="471"/>
      <c r="GZP564" s="17"/>
      <c r="GZQ564" s="419"/>
      <c r="GZR564" s="419"/>
      <c r="GZS564" s="17"/>
      <c r="GZT564" s="17"/>
      <c r="GZU564" s="913"/>
      <c r="GZV564" s="17"/>
      <c r="GZW564" s="17"/>
      <c r="GZX564" s="219"/>
      <c r="GZY564" s="310"/>
      <c r="GZZ564" s="304"/>
      <c r="HAA564" s="408"/>
      <c r="HAB564" s="472"/>
      <c r="HAC564" s="906"/>
      <c r="HAD564" s="31"/>
      <c r="HAE564" s="419"/>
      <c r="HAF564" s="419"/>
      <c r="HAG564" s="471"/>
      <c r="HAH564" s="17"/>
      <c r="HAI564" s="419"/>
      <c r="HAJ564" s="419"/>
      <c r="HAK564" s="17"/>
      <c r="HAL564" s="17"/>
      <c r="HAM564" s="913"/>
      <c r="HAN564" s="17"/>
      <c r="HAO564" s="17"/>
      <c r="HAP564" s="219"/>
      <c r="HAQ564" s="310"/>
      <c r="HAR564" s="304"/>
      <c r="HAS564" s="408"/>
      <c r="HAT564" s="472"/>
      <c r="HAU564" s="906"/>
      <c r="HAV564" s="31"/>
      <c r="HAW564" s="419"/>
      <c r="HAX564" s="419"/>
      <c r="HAY564" s="471"/>
      <c r="HAZ564" s="17"/>
      <c r="HBA564" s="419"/>
      <c r="HBB564" s="419"/>
      <c r="HBC564" s="17"/>
      <c r="HBD564" s="17"/>
      <c r="HBE564" s="913"/>
      <c r="HBF564" s="17"/>
      <c r="HBG564" s="17"/>
      <c r="HBH564" s="219"/>
      <c r="HBI564" s="310"/>
      <c r="HBJ564" s="304"/>
      <c r="HBK564" s="408"/>
      <c r="HBL564" s="472"/>
      <c r="HBM564" s="906"/>
      <c r="HBN564" s="31"/>
      <c r="HBO564" s="419"/>
      <c r="HBP564" s="419"/>
      <c r="HBQ564" s="471"/>
      <c r="HBR564" s="17"/>
      <c r="HBS564" s="419"/>
      <c r="HBT564" s="419"/>
      <c r="HBU564" s="17"/>
      <c r="HBV564" s="17"/>
      <c r="HBW564" s="913"/>
      <c r="HBX564" s="17"/>
      <c r="HBY564" s="17"/>
      <c r="HBZ564" s="219"/>
      <c r="HCA564" s="310"/>
      <c r="HCB564" s="304"/>
      <c r="HCC564" s="408"/>
      <c r="HCD564" s="472"/>
      <c r="HCE564" s="906"/>
      <c r="HCF564" s="31"/>
      <c r="HCG564" s="419"/>
      <c r="HCH564" s="419"/>
      <c r="HCI564" s="471"/>
      <c r="HCJ564" s="17"/>
      <c r="HCK564" s="419"/>
      <c r="HCL564" s="419"/>
      <c r="HCM564" s="17"/>
      <c r="HCN564" s="17"/>
      <c r="HCO564" s="913"/>
      <c r="HCP564" s="17"/>
      <c r="HCQ564" s="17"/>
      <c r="HCR564" s="219"/>
      <c r="HCS564" s="310"/>
      <c r="HCT564" s="304"/>
      <c r="HCU564" s="408"/>
      <c r="HCV564" s="472"/>
      <c r="HCW564" s="906"/>
      <c r="HCX564" s="31"/>
      <c r="HCY564" s="419"/>
      <c r="HCZ564" s="419"/>
      <c r="HDA564" s="471"/>
      <c r="HDB564" s="17"/>
      <c r="HDC564" s="419"/>
      <c r="HDD564" s="419"/>
      <c r="HDE564" s="17"/>
      <c r="HDF564" s="17"/>
      <c r="HDG564" s="913"/>
      <c r="HDH564" s="17"/>
      <c r="HDI564" s="17"/>
      <c r="HDJ564" s="219"/>
      <c r="HDK564" s="310"/>
      <c r="HDL564" s="304"/>
      <c r="HDM564" s="408"/>
      <c r="HDN564" s="472"/>
      <c r="HDO564" s="906"/>
      <c r="HDP564" s="31"/>
      <c r="HDQ564" s="419"/>
      <c r="HDR564" s="419"/>
      <c r="HDS564" s="471"/>
      <c r="HDT564" s="17"/>
      <c r="HDU564" s="419"/>
      <c r="HDV564" s="419"/>
      <c r="HDW564" s="17"/>
      <c r="HDX564" s="17"/>
      <c r="HDY564" s="913"/>
      <c r="HDZ564" s="17"/>
      <c r="HEA564" s="17"/>
      <c r="HEB564" s="219"/>
      <c r="HEC564" s="310"/>
      <c r="HED564" s="304"/>
      <c r="HEE564" s="408"/>
      <c r="HEF564" s="472"/>
      <c r="HEG564" s="906"/>
      <c r="HEH564" s="31"/>
      <c r="HEI564" s="419"/>
      <c r="HEJ564" s="419"/>
      <c r="HEK564" s="471"/>
      <c r="HEL564" s="17"/>
      <c r="HEM564" s="419"/>
      <c r="HEN564" s="419"/>
      <c r="HEO564" s="17"/>
      <c r="HEP564" s="17"/>
      <c r="HEQ564" s="913"/>
      <c r="HER564" s="17"/>
      <c r="HES564" s="17"/>
      <c r="HET564" s="219"/>
      <c r="HEU564" s="310"/>
      <c r="HEV564" s="304"/>
      <c r="HEW564" s="408"/>
      <c r="HEX564" s="472"/>
      <c r="HEY564" s="906"/>
      <c r="HEZ564" s="31"/>
      <c r="HFA564" s="419"/>
      <c r="HFB564" s="419"/>
      <c r="HFC564" s="471"/>
      <c r="HFD564" s="17"/>
      <c r="HFE564" s="419"/>
      <c r="HFF564" s="419"/>
      <c r="HFG564" s="17"/>
      <c r="HFH564" s="17"/>
      <c r="HFI564" s="913"/>
      <c r="HFJ564" s="17"/>
      <c r="HFK564" s="17"/>
      <c r="HFL564" s="219"/>
      <c r="HFM564" s="310"/>
      <c r="HFN564" s="304"/>
      <c r="HFO564" s="408"/>
      <c r="HFP564" s="472"/>
      <c r="HFQ564" s="906"/>
      <c r="HFR564" s="31"/>
      <c r="HFS564" s="419"/>
      <c r="HFT564" s="419"/>
      <c r="HFU564" s="471"/>
      <c r="HFV564" s="17"/>
      <c r="HFW564" s="419"/>
      <c r="HFX564" s="419"/>
      <c r="HFY564" s="17"/>
      <c r="HFZ564" s="17"/>
      <c r="HGA564" s="913"/>
      <c r="HGB564" s="17"/>
      <c r="HGC564" s="17"/>
      <c r="HGD564" s="219"/>
      <c r="HGE564" s="310"/>
      <c r="HGF564" s="304"/>
      <c r="HGG564" s="408"/>
      <c r="HGH564" s="472"/>
      <c r="HGI564" s="906"/>
      <c r="HGJ564" s="31"/>
      <c r="HGK564" s="419"/>
      <c r="HGL564" s="419"/>
      <c r="HGM564" s="471"/>
      <c r="HGN564" s="17"/>
      <c r="HGO564" s="419"/>
      <c r="HGP564" s="419"/>
      <c r="HGQ564" s="17"/>
      <c r="HGR564" s="17"/>
      <c r="HGS564" s="913"/>
      <c r="HGT564" s="17"/>
      <c r="HGU564" s="17"/>
      <c r="HGV564" s="219"/>
      <c r="HGW564" s="310"/>
      <c r="HGX564" s="304"/>
      <c r="HGY564" s="408"/>
      <c r="HGZ564" s="472"/>
      <c r="HHA564" s="906"/>
      <c r="HHB564" s="31"/>
      <c r="HHC564" s="419"/>
      <c r="HHD564" s="419"/>
      <c r="HHE564" s="471"/>
      <c r="HHF564" s="17"/>
      <c r="HHG564" s="419"/>
      <c r="HHH564" s="419"/>
      <c r="HHI564" s="17"/>
      <c r="HHJ564" s="17"/>
      <c r="HHK564" s="913"/>
      <c r="HHL564" s="17"/>
      <c r="HHM564" s="17"/>
      <c r="HHN564" s="219"/>
      <c r="HHO564" s="310"/>
      <c r="HHP564" s="304"/>
      <c r="HHQ564" s="408"/>
      <c r="HHR564" s="472"/>
      <c r="HHS564" s="906"/>
      <c r="HHT564" s="31"/>
      <c r="HHU564" s="419"/>
      <c r="HHV564" s="419"/>
      <c r="HHW564" s="471"/>
      <c r="HHX564" s="17"/>
      <c r="HHY564" s="419"/>
      <c r="HHZ564" s="419"/>
      <c r="HIA564" s="17"/>
      <c r="HIB564" s="17"/>
      <c r="HIC564" s="913"/>
      <c r="HID564" s="17"/>
      <c r="HIE564" s="17"/>
      <c r="HIF564" s="219"/>
      <c r="HIG564" s="310"/>
      <c r="HIH564" s="304"/>
      <c r="HII564" s="408"/>
      <c r="HIJ564" s="472"/>
      <c r="HIK564" s="906"/>
      <c r="HIL564" s="31"/>
      <c r="HIM564" s="419"/>
      <c r="HIN564" s="419"/>
      <c r="HIO564" s="471"/>
      <c r="HIP564" s="17"/>
      <c r="HIQ564" s="419"/>
      <c r="HIR564" s="419"/>
      <c r="HIS564" s="17"/>
      <c r="HIT564" s="17"/>
      <c r="HIU564" s="913"/>
      <c r="HIV564" s="17"/>
      <c r="HIW564" s="17"/>
      <c r="HIX564" s="219"/>
      <c r="HIY564" s="310"/>
      <c r="HIZ564" s="304"/>
      <c r="HJA564" s="408"/>
      <c r="HJB564" s="472"/>
      <c r="HJC564" s="906"/>
      <c r="HJD564" s="31"/>
      <c r="HJE564" s="419"/>
      <c r="HJF564" s="419"/>
      <c r="HJG564" s="471"/>
      <c r="HJH564" s="17"/>
      <c r="HJI564" s="419"/>
      <c r="HJJ564" s="419"/>
      <c r="HJK564" s="17"/>
      <c r="HJL564" s="17"/>
      <c r="HJM564" s="913"/>
      <c r="HJN564" s="17"/>
      <c r="HJO564" s="17"/>
      <c r="HJP564" s="219"/>
      <c r="HJQ564" s="310"/>
      <c r="HJR564" s="304"/>
      <c r="HJS564" s="408"/>
      <c r="HJT564" s="472"/>
      <c r="HJU564" s="906"/>
      <c r="HJV564" s="31"/>
      <c r="HJW564" s="419"/>
      <c r="HJX564" s="419"/>
      <c r="HJY564" s="471"/>
      <c r="HJZ564" s="17"/>
      <c r="HKA564" s="419"/>
      <c r="HKB564" s="419"/>
      <c r="HKC564" s="17"/>
      <c r="HKD564" s="17"/>
      <c r="HKE564" s="913"/>
      <c r="HKF564" s="17"/>
      <c r="HKG564" s="17"/>
      <c r="HKH564" s="219"/>
      <c r="HKI564" s="310"/>
      <c r="HKJ564" s="304"/>
      <c r="HKK564" s="408"/>
      <c r="HKL564" s="472"/>
      <c r="HKM564" s="906"/>
      <c r="HKN564" s="31"/>
      <c r="HKO564" s="419"/>
      <c r="HKP564" s="419"/>
      <c r="HKQ564" s="471"/>
      <c r="HKR564" s="17"/>
      <c r="HKS564" s="419"/>
      <c r="HKT564" s="419"/>
      <c r="HKU564" s="17"/>
      <c r="HKV564" s="17"/>
      <c r="HKW564" s="913"/>
      <c r="HKX564" s="17"/>
      <c r="HKY564" s="17"/>
      <c r="HKZ564" s="219"/>
      <c r="HLA564" s="310"/>
      <c r="HLB564" s="304"/>
      <c r="HLC564" s="408"/>
      <c r="HLD564" s="472"/>
      <c r="HLE564" s="906"/>
      <c r="HLF564" s="31"/>
      <c r="HLG564" s="419"/>
      <c r="HLH564" s="419"/>
      <c r="HLI564" s="471"/>
      <c r="HLJ564" s="17"/>
      <c r="HLK564" s="419"/>
      <c r="HLL564" s="419"/>
      <c r="HLM564" s="17"/>
      <c r="HLN564" s="17"/>
      <c r="HLO564" s="913"/>
      <c r="HLP564" s="17"/>
      <c r="HLQ564" s="17"/>
      <c r="HLR564" s="219"/>
      <c r="HLS564" s="310"/>
      <c r="HLT564" s="304"/>
      <c r="HLU564" s="408"/>
      <c r="HLV564" s="472"/>
      <c r="HLW564" s="906"/>
      <c r="HLX564" s="31"/>
      <c r="HLY564" s="419"/>
      <c r="HLZ564" s="419"/>
      <c r="HMA564" s="471"/>
      <c r="HMB564" s="17"/>
      <c r="HMC564" s="419"/>
      <c r="HMD564" s="419"/>
      <c r="HME564" s="17"/>
      <c r="HMF564" s="17"/>
      <c r="HMG564" s="913"/>
      <c r="HMH564" s="17"/>
      <c r="HMI564" s="17"/>
      <c r="HMJ564" s="219"/>
      <c r="HMK564" s="310"/>
      <c r="HML564" s="304"/>
      <c r="HMM564" s="408"/>
      <c r="HMN564" s="472"/>
      <c r="HMO564" s="906"/>
      <c r="HMP564" s="31"/>
      <c r="HMQ564" s="419"/>
      <c r="HMR564" s="419"/>
      <c r="HMS564" s="471"/>
      <c r="HMT564" s="17"/>
      <c r="HMU564" s="419"/>
      <c r="HMV564" s="419"/>
      <c r="HMW564" s="17"/>
      <c r="HMX564" s="17"/>
      <c r="HMY564" s="913"/>
      <c r="HMZ564" s="17"/>
      <c r="HNA564" s="17"/>
      <c r="HNB564" s="219"/>
      <c r="HNC564" s="310"/>
      <c r="HND564" s="304"/>
      <c r="HNE564" s="408"/>
      <c r="HNF564" s="472"/>
      <c r="HNG564" s="906"/>
      <c r="HNH564" s="31"/>
      <c r="HNI564" s="419"/>
      <c r="HNJ564" s="419"/>
      <c r="HNK564" s="471"/>
      <c r="HNL564" s="17"/>
      <c r="HNM564" s="419"/>
      <c r="HNN564" s="419"/>
      <c r="HNO564" s="17"/>
      <c r="HNP564" s="17"/>
      <c r="HNQ564" s="913"/>
      <c r="HNR564" s="17"/>
      <c r="HNS564" s="17"/>
      <c r="HNT564" s="219"/>
      <c r="HNU564" s="310"/>
      <c r="HNV564" s="304"/>
      <c r="HNW564" s="408"/>
      <c r="HNX564" s="472"/>
      <c r="HNY564" s="906"/>
      <c r="HNZ564" s="31"/>
      <c r="HOA564" s="419"/>
      <c r="HOB564" s="419"/>
      <c r="HOC564" s="471"/>
      <c r="HOD564" s="17"/>
      <c r="HOE564" s="419"/>
      <c r="HOF564" s="419"/>
      <c r="HOG564" s="17"/>
      <c r="HOH564" s="17"/>
      <c r="HOI564" s="913"/>
      <c r="HOJ564" s="17"/>
      <c r="HOK564" s="17"/>
      <c r="HOL564" s="219"/>
      <c r="HOM564" s="310"/>
      <c r="HON564" s="304"/>
      <c r="HOO564" s="408"/>
      <c r="HOP564" s="472"/>
      <c r="HOQ564" s="906"/>
      <c r="HOR564" s="31"/>
      <c r="HOS564" s="419"/>
      <c r="HOT564" s="419"/>
      <c r="HOU564" s="471"/>
      <c r="HOV564" s="17"/>
      <c r="HOW564" s="419"/>
      <c r="HOX564" s="419"/>
      <c r="HOY564" s="17"/>
      <c r="HOZ564" s="17"/>
      <c r="HPA564" s="913"/>
      <c r="HPB564" s="17"/>
      <c r="HPC564" s="17"/>
      <c r="HPD564" s="219"/>
      <c r="HPE564" s="310"/>
      <c r="HPF564" s="304"/>
      <c r="HPG564" s="408"/>
      <c r="HPH564" s="472"/>
      <c r="HPI564" s="906"/>
      <c r="HPJ564" s="31"/>
      <c r="HPK564" s="419"/>
      <c r="HPL564" s="419"/>
      <c r="HPM564" s="471"/>
      <c r="HPN564" s="17"/>
      <c r="HPO564" s="419"/>
      <c r="HPP564" s="419"/>
      <c r="HPQ564" s="17"/>
      <c r="HPR564" s="17"/>
      <c r="HPS564" s="913"/>
      <c r="HPT564" s="17"/>
      <c r="HPU564" s="17"/>
      <c r="HPV564" s="219"/>
      <c r="HPW564" s="310"/>
      <c r="HPX564" s="304"/>
      <c r="HPY564" s="408"/>
      <c r="HPZ564" s="472"/>
      <c r="HQA564" s="906"/>
      <c r="HQB564" s="31"/>
      <c r="HQC564" s="419"/>
      <c r="HQD564" s="419"/>
      <c r="HQE564" s="471"/>
      <c r="HQF564" s="17"/>
      <c r="HQG564" s="419"/>
      <c r="HQH564" s="419"/>
      <c r="HQI564" s="17"/>
      <c r="HQJ564" s="17"/>
      <c r="HQK564" s="913"/>
      <c r="HQL564" s="17"/>
      <c r="HQM564" s="17"/>
      <c r="HQN564" s="219"/>
      <c r="HQO564" s="310"/>
      <c r="HQP564" s="304"/>
      <c r="HQQ564" s="408"/>
      <c r="HQR564" s="472"/>
      <c r="HQS564" s="906"/>
      <c r="HQT564" s="31"/>
      <c r="HQU564" s="419"/>
      <c r="HQV564" s="419"/>
      <c r="HQW564" s="471"/>
      <c r="HQX564" s="17"/>
      <c r="HQY564" s="419"/>
      <c r="HQZ564" s="419"/>
      <c r="HRA564" s="17"/>
      <c r="HRB564" s="17"/>
      <c r="HRC564" s="913"/>
      <c r="HRD564" s="17"/>
      <c r="HRE564" s="17"/>
      <c r="HRF564" s="219"/>
      <c r="HRG564" s="310"/>
      <c r="HRH564" s="304"/>
      <c r="HRI564" s="408"/>
      <c r="HRJ564" s="472"/>
      <c r="HRK564" s="906"/>
      <c r="HRL564" s="31"/>
      <c r="HRM564" s="419"/>
      <c r="HRN564" s="419"/>
      <c r="HRO564" s="471"/>
      <c r="HRP564" s="17"/>
      <c r="HRQ564" s="419"/>
      <c r="HRR564" s="419"/>
      <c r="HRS564" s="17"/>
      <c r="HRT564" s="17"/>
      <c r="HRU564" s="913"/>
      <c r="HRV564" s="17"/>
      <c r="HRW564" s="17"/>
      <c r="HRX564" s="219"/>
      <c r="HRY564" s="310"/>
      <c r="HRZ564" s="304"/>
      <c r="HSA564" s="408"/>
      <c r="HSB564" s="472"/>
      <c r="HSC564" s="906"/>
      <c r="HSD564" s="31"/>
      <c r="HSE564" s="419"/>
      <c r="HSF564" s="419"/>
      <c r="HSG564" s="471"/>
      <c r="HSH564" s="17"/>
      <c r="HSI564" s="419"/>
      <c r="HSJ564" s="419"/>
      <c r="HSK564" s="17"/>
      <c r="HSL564" s="17"/>
      <c r="HSM564" s="913"/>
      <c r="HSN564" s="17"/>
      <c r="HSO564" s="17"/>
      <c r="HSP564" s="219"/>
      <c r="HSQ564" s="310"/>
      <c r="HSR564" s="304"/>
      <c r="HSS564" s="408"/>
      <c r="HST564" s="472"/>
      <c r="HSU564" s="906"/>
      <c r="HSV564" s="31"/>
      <c r="HSW564" s="419"/>
      <c r="HSX564" s="419"/>
      <c r="HSY564" s="471"/>
      <c r="HSZ564" s="17"/>
      <c r="HTA564" s="419"/>
      <c r="HTB564" s="419"/>
      <c r="HTC564" s="17"/>
      <c r="HTD564" s="17"/>
      <c r="HTE564" s="913"/>
      <c r="HTF564" s="17"/>
      <c r="HTG564" s="17"/>
      <c r="HTH564" s="219"/>
      <c r="HTI564" s="310"/>
      <c r="HTJ564" s="304"/>
      <c r="HTK564" s="408"/>
      <c r="HTL564" s="472"/>
      <c r="HTM564" s="906"/>
      <c r="HTN564" s="31"/>
      <c r="HTO564" s="419"/>
      <c r="HTP564" s="419"/>
      <c r="HTQ564" s="471"/>
      <c r="HTR564" s="17"/>
      <c r="HTS564" s="419"/>
      <c r="HTT564" s="419"/>
      <c r="HTU564" s="17"/>
      <c r="HTV564" s="17"/>
      <c r="HTW564" s="913"/>
      <c r="HTX564" s="17"/>
      <c r="HTY564" s="17"/>
      <c r="HTZ564" s="219"/>
      <c r="HUA564" s="310"/>
      <c r="HUB564" s="304"/>
      <c r="HUC564" s="408"/>
      <c r="HUD564" s="472"/>
      <c r="HUE564" s="906"/>
      <c r="HUF564" s="31"/>
      <c r="HUG564" s="419"/>
      <c r="HUH564" s="419"/>
      <c r="HUI564" s="471"/>
      <c r="HUJ564" s="17"/>
      <c r="HUK564" s="419"/>
      <c r="HUL564" s="419"/>
      <c r="HUM564" s="17"/>
      <c r="HUN564" s="17"/>
      <c r="HUO564" s="913"/>
      <c r="HUP564" s="17"/>
      <c r="HUQ564" s="17"/>
      <c r="HUR564" s="219"/>
      <c r="HUS564" s="310"/>
      <c r="HUT564" s="304"/>
      <c r="HUU564" s="408"/>
      <c r="HUV564" s="472"/>
      <c r="HUW564" s="906"/>
      <c r="HUX564" s="31"/>
      <c r="HUY564" s="419"/>
      <c r="HUZ564" s="419"/>
      <c r="HVA564" s="471"/>
      <c r="HVB564" s="17"/>
      <c r="HVC564" s="419"/>
      <c r="HVD564" s="419"/>
      <c r="HVE564" s="17"/>
      <c r="HVF564" s="17"/>
      <c r="HVG564" s="913"/>
      <c r="HVH564" s="17"/>
      <c r="HVI564" s="17"/>
      <c r="HVJ564" s="219"/>
      <c r="HVK564" s="310"/>
      <c r="HVL564" s="304"/>
      <c r="HVM564" s="408"/>
      <c r="HVN564" s="472"/>
      <c r="HVO564" s="906"/>
      <c r="HVP564" s="31"/>
      <c r="HVQ564" s="419"/>
      <c r="HVR564" s="419"/>
      <c r="HVS564" s="471"/>
      <c r="HVT564" s="17"/>
      <c r="HVU564" s="419"/>
      <c r="HVV564" s="419"/>
      <c r="HVW564" s="17"/>
      <c r="HVX564" s="17"/>
      <c r="HVY564" s="913"/>
      <c r="HVZ564" s="17"/>
      <c r="HWA564" s="17"/>
      <c r="HWB564" s="219"/>
      <c r="HWC564" s="310"/>
      <c r="HWD564" s="304"/>
      <c r="HWE564" s="408"/>
      <c r="HWF564" s="472"/>
      <c r="HWG564" s="906"/>
      <c r="HWH564" s="31"/>
      <c r="HWI564" s="419"/>
      <c r="HWJ564" s="419"/>
      <c r="HWK564" s="471"/>
      <c r="HWL564" s="17"/>
      <c r="HWM564" s="419"/>
      <c r="HWN564" s="419"/>
      <c r="HWO564" s="17"/>
      <c r="HWP564" s="17"/>
      <c r="HWQ564" s="913"/>
      <c r="HWR564" s="17"/>
      <c r="HWS564" s="17"/>
      <c r="HWT564" s="219"/>
      <c r="HWU564" s="310"/>
      <c r="HWV564" s="304"/>
      <c r="HWW564" s="408"/>
      <c r="HWX564" s="472"/>
      <c r="HWY564" s="906"/>
      <c r="HWZ564" s="31"/>
      <c r="HXA564" s="419"/>
      <c r="HXB564" s="419"/>
      <c r="HXC564" s="471"/>
      <c r="HXD564" s="17"/>
      <c r="HXE564" s="419"/>
      <c r="HXF564" s="419"/>
      <c r="HXG564" s="17"/>
      <c r="HXH564" s="17"/>
      <c r="HXI564" s="913"/>
      <c r="HXJ564" s="17"/>
      <c r="HXK564" s="17"/>
      <c r="HXL564" s="219"/>
      <c r="HXM564" s="310"/>
      <c r="HXN564" s="304"/>
      <c r="HXO564" s="408"/>
      <c r="HXP564" s="472"/>
      <c r="HXQ564" s="906"/>
      <c r="HXR564" s="31"/>
      <c r="HXS564" s="419"/>
      <c r="HXT564" s="419"/>
      <c r="HXU564" s="471"/>
      <c r="HXV564" s="17"/>
      <c r="HXW564" s="419"/>
      <c r="HXX564" s="419"/>
      <c r="HXY564" s="17"/>
      <c r="HXZ564" s="17"/>
      <c r="HYA564" s="913"/>
      <c r="HYB564" s="17"/>
      <c r="HYC564" s="17"/>
      <c r="HYD564" s="219"/>
      <c r="HYE564" s="310"/>
      <c r="HYF564" s="304"/>
      <c r="HYG564" s="408"/>
      <c r="HYH564" s="472"/>
      <c r="HYI564" s="906"/>
      <c r="HYJ564" s="31"/>
      <c r="HYK564" s="419"/>
      <c r="HYL564" s="419"/>
      <c r="HYM564" s="471"/>
      <c r="HYN564" s="17"/>
      <c r="HYO564" s="419"/>
      <c r="HYP564" s="419"/>
      <c r="HYQ564" s="17"/>
      <c r="HYR564" s="17"/>
      <c r="HYS564" s="913"/>
      <c r="HYT564" s="17"/>
      <c r="HYU564" s="17"/>
      <c r="HYV564" s="219"/>
      <c r="HYW564" s="310"/>
      <c r="HYX564" s="304"/>
      <c r="HYY564" s="408"/>
      <c r="HYZ564" s="472"/>
      <c r="HZA564" s="906"/>
      <c r="HZB564" s="31"/>
      <c r="HZC564" s="419"/>
      <c r="HZD564" s="419"/>
      <c r="HZE564" s="471"/>
      <c r="HZF564" s="17"/>
      <c r="HZG564" s="419"/>
      <c r="HZH564" s="419"/>
      <c r="HZI564" s="17"/>
      <c r="HZJ564" s="17"/>
      <c r="HZK564" s="913"/>
      <c r="HZL564" s="17"/>
      <c r="HZM564" s="17"/>
      <c r="HZN564" s="219"/>
      <c r="HZO564" s="310"/>
      <c r="HZP564" s="304"/>
      <c r="HZQ564" s="408"/>
      <c r="HZR564" s="472"/>
      <c r="HZS564" s="906"/>
      <c r="HZT564" s="31"/>
      <c r="HZU564" s="419"/>
      <c r="HZV564" s="419"/>
      <c r="HZW564" s="471"/>
      <c r="HZX564" s="17"/>
      <c r="HZY564" s="419"/>
      <c r="HZZ564" s="419"/>
      <c r="IAA564" s="17"/>
      <c r="IAB564" s="17"/>
      <c r="IAC564" s="913"/>
      <c r="IAD564" s="17"/>
      <c r="IAE564" s="17"/>
      <c r="IAF564" s="219"/>
      <c r="IAG564" s="310"/>
      <c r="IAH564" s="304"/>
      <c r="IAI564" s="408"/>
      <c r="IAJ564" s="472"/>
      <c r="IAK564" s="906"/>
      <c r="IAL564" s="31"/>
      <c r="IAM564" s="419"/>
      <c r="IAN564" s="419"/>
      <c r="IAO564" s="471"/>
      <c r="IAP564" s="17"/>
      <c r="IAQ564" s="419"/>
      <c r="IAR564" s="419"/>
      <c r="IAS564" s="17"/>
      <c r="IAT564" s="17"/>
      <c r="IAU564" s="913"/>
      <c r="IAV564" s="17"/>
      <c r="IAW564" s="17"/>
      <c r="IAX564" s="219"/>
      <c r="IAY564" s="310"/>
      <c r="IAZ564" s="304"/>
      <c r="IBA564" s="408"/>
      <c r="IBB564" s="472"/>
      <c r="IBC564" s="906"/>
      <c r="IBD564" s="31"/>
      <c r="IBE564" s="419"/>
      <c r="IBF564" s="419"/>
      <c r="IBG564" s="471"/>
      <c r="IBH564" s="17"/>
      <c r="IBI564" s="419"/>
      <c r="IBJ564" s="419"/>
      <c r="IBK564" s="17"/>
      <c r="IBL564" s="17"/>
      <c r="IBM564" s="913"/>
      <c r="IBN564" s="17"/>
      <c r="IBO564" s="17"/>
      <c r="IBP564" s="219"/>
      <c r="IBQ564" s="310"/>
      <c r="IBR564" s="304"/>
      <c r="IBS564" s="408"/>
      <c r="IBT564" s="472"/>
      <c r="IBU564" s="906"/>
      <c r="IBV564" s="31"/>
      <c r="IBW564" s="419"/>
      <c r="IBX564" s="419"/>
      <c r="IBY564" s="471"/>
      <c r="IBZ564" s="17"/>
      <c r="ICA564" s="419"/>
      <c r="ICB564" s="419"/>
      <c r="ICC564" s="17"/>
      <c r="ICD564" s="17"/>
      <c r="ICE564" s="913"/>
      <c r="ICF564" s="17"/>
      <c r="ICG564" s="17"/>
      <c r="ICH564" s="219"/>
      <c r="ICI564" s="310"/>
      <c r="ICJ564" s="304"/>
      <c r="ICK564" s="408"/>
      <c r="ICL564" s="472"/>
      <c r="ICM564" s="906"/>
      <c r="ICN564" s="31"/>
      <c r="ICO564" s="419"/>
      <c r="ICP564" s="419"/>
      <c r="ICQ564" s="471"/>
      <c r="ICR564" s="17"/>
      <c r="ICS564" s="419"/>
      <c r="ICT564" s="419"/>
      <c r="ICU564" s="17"/>
      <c r="ICV564" s="17"/>
      <c r="ICW564" s="913"/>
      <c r="ICX564" s="17"/>
      <c r="ICY564" s="17"/>
      <c r="ICZ564" s="219"/>
      <c r="IDA564" s="310"/>
      <c r="IDB564" s="304"/>
      <c r="IDC564" s="408"/>
      <c r="IDD564" s="472"/>
      <c r="IDE564" s="906"/>
      <c r="IDF564" s="31"/>
      <c r="IDG564" s="419"/>
      <c r="IDH564" s="419"/>
      <c r="IDI564" s="471"/>
      <c r="IDJ564" s="17"/>
      <c r="IDK564" s="419"/>
      <c r="IDL564" s="419"/>
      <c r="IDM564" s="17"/>
      <c r="IDN564" s="17"/>
      <c r="IDO564" s="913"/>
      <c r="IDP564" s="17"/>
      <c r="IDQ564" s="17"/>
      <c r="IDR564" s="219"/>
      <c r="IDS564" s="310"/>
      <c r="IDT564" s="304"/>
      <c r="IDU564" s="408"/>
      <c r="IDV564" s="472"/>
      <c r="IDW564" s="906"/>
      <c r="IDX564" s="31"/>
      <c r="IDY564" s="419"/>
      <c r="IDZ564" s="419"/>
      <c r="IEA564" s="471"/>
      <c r="IEB564" s="17"/>
      <c r="IEC564" s="419"/>
      <c r="IED564" s="419"/>
      <c r="IEE564" s="17"/>
      <c r="IEF564" s="17"/>
      <c r="IEG564" s="913"/>
      <c r="IEH564" s="17"/>
      <c r="IEI564" s="17"/>
      <c r="IEJ564" s="219"/>
      <c r="IEK564" s="310"/>
      <c r="IEL564" s="304"/>
      <c r="IEM564" s="408"/>
      <c r="IEN564" s="472"/>
      <c r="IEO564" s="906"/>
      <c r="IEP564" s="31"/>
      <c r="IEQ564" s="419"/>
      <c r="IER564" s="419"/>
      <c r="IES564" s="471"/>
      <c r="IET564" s="17"/>
      <c r="IEU564" s="419"/>
      <c r="IEV564" s="419"/>
      <c r="IEW564" s="17"/>
      <c r="IEX564" s="17"/>
      <c r="IEY564" s="913"/>
      <c r="IEZ564" s="17"/>
      <c r="IFA564" s="17"/>
      <c r="IFB564" s="219"/>
      <c r="IFC564" s="310"/>
      <c r="IFD564" s="304"/>
      <c r="IFE564" s="408"/>
      <c r="IFF564" s="472"/>
      <c r="IFG564" s="906"/>
      <c r="IFH564" s="31"/>
      <c r="IFI564" s="419"/>
      <c r="IFJ564" s="419"/>
      <c r="IFK564" s="471"/>
      <c r="IFL564" s="17"/>
      <c r="IFM564" s="419"/>
      <c r="IFN564" s="419"/>
      <c r="IFO564" s="17"/>
      <c r="IFP564" s="17"/>
      <c r="IFQ564" s="913"/>
      <c r="IFR564" s="17"/>
      <c r="IFS564" s="17"/>
      <c r="IFT564" s="219"/>
      <c r="IFU564" s="310"/>
      <c r="IFV564" s="304"/>
      <c r="IFW564" s="408"/>
      <c r="IFX564" s="472"/>
      <c r="IFY564" s="906"/>
      <c r="IFZ564" s="31"/>
      <c r="IGA564" s="419"/>
      <c r="IGB564" s="419"/>
      <c r="IGC564" s="471"/>
      <c r="IGD564" s="17"/>
      <c r="IGE564" s="419"/>
      <c r="IGF564" s="419"/>
      <c r="IGG564" s="17"/>
      <c r="IGH564" s="17"/>
      <c r="IGI564" s="913"/>
      <c r="IGJ564" s="17"/>
      <c r="IGK564" s="17"/>
      <c r="IGL564" s="219"/>
      <c r="IGM564" s="310"/>
      <c r="IGN564" s="304"/>
      <c r="IGO564" s="408"/>
      <c r="IGP564" s="472"/>
      <c r="IGQ564" s="906"/>
      <c r="IGR564" s="31"/>
      <c r="IGS564" s="419"/>
      <c r="IGT564" s="419"/>
      <c r="IGU564" s="471"/>
      <c r="IGV564" s="17"/>
      <c r="IGW564" s="419"/>
      <c r="IGX564" s="419"/>
      <c r="IGY564" s="17"/>
      <c r="IGZ564" s="17"/>
      <c r="IHA564" s="913"/>
      <c r="IHB564" s="17"/>
      <c r="IHC564" s="17"/>
      <c r="IHD564" s="219"/>
      <c r="IHE564" s="310"/>
      <c r="IHF564" s="304"/>
      <c r="IHG564" s="408"/>
      <c r="IHH564" s="472"/>
      <c r="IHI564" s="906"/>
      <c r="IHJ564" s="31"/>
      <c r="IHK564" s="419"/>
      <c r="IHL564" s="419"/>
      <c r="IHM564" s="471"/>
      <c r="IHN564" s="17"/>
      <c r="IHO564" s="419"/>
      <c r="IHP564" s="419"/>
      <c r="IHQ564" s="17"/>
      <c r="IHR564" s="17"/>
      <c r="IHS564" s="913"/>
      <c r="IHT564" s="17"/>
      <c r="IHU564" s="17"/>
      <c r="IHV564" s="219"/>
      <c r="IHW564" s="310"/>
      <c r="IHX564" s="304"/>
      <c r="IHY564" s="408"/>
      <c r="IHZ564" s="472"/>
      <c r="IIA564" s="906"/>
      <c r="IIB564" s="31"/>
      <c r="IIC564" s="419"/>
      <c r="IID564" s="419"/>
      <c r="IIE564" s="471"/>
      <c r="IIF564" s="17"/>
      <c r="IIG564" s="419"/>
      <c r="IIH564" s="419"/>
      <c r="III564" s="17"/>
      <c r="IIJ564" s="17"/>
      <c r="IIK564" s="913"/>
      <c r="IIL564" s="17"/>
      <c r="IIM564" s="17"/>
      <c r="IIN564" s="219"/>
      <c r="IIO564" s="310"/>
      <c r="IIP564" s="304"/>
      <c r="IIQ564" s="408"/>
      <c r="IIR564" s="472"/>
      <c r="IIS564" s="906"/>
      <c r="IIT564" s="31"/>
      <c r="IIU564" s="419"/>
      <c r="IIV564" s="419"/>
      <c r="IIW564" s="471"/>
      <c r="IIX564" s="17"/>
      <c r="IIY564" s="419"/>
      <c r="IIZ564" s="419"/>
      <c r="IJA564" s="17"/>
      <c r="IJB564" s="17"/>
      <c r="IJC564" s="913"/>
      <c r="IJD564" s="17"/>
      <c r="IJE564" s="17"/>
      <c r="IJF564" s="219"/>
      <c r="IJG564" s="310"/>
      <c r="IJH564" s="304"/>
      <c r="IJI564" s="408"/>
      <c r="IJJ564" s="472"/>
      <c r="IJK564" s="906"/>
      <c r="IJL564" s="31"/>
      <c r="IJM564" s="419"/>
      <c r="IJN564" s="419"/>
      <c r="IJO564" s="471"/>
      <c r="IJP564" s="17"/>
      <c r="IJQ564" s="419"/>
      <c r="IJR564" s="419"/>
      <c r="IJS564" s="17"/>
      <c r="IJT564" s="17"/>
      <c r="IJU564" s="913"/>
      <c r="IJV564" s="17"/>
      <c r="IJW564" s="17"/>
      <c r="IJX564" s="219"/>
      <c r="IJY564" s="310"/>
      <c r="IJZ564" s="304"/>
      <c r="IKA564" s="408"/>
      <c r="IKB564" s="472"/>
      <c r="IKC564" s="906"/>
      <c r="IKD564" s="31"/>
      <c r="IKE564" s="419"/>
      <c r="IKF564" s="419"/>
      <c r="IKG564" s="471"/>
      <c r="IKH564" s="17"/>
      <c r="IKI564" s="419"/>
      <c r="IKJ564" s="419"/>
      <c r="IKK564" s="17"/>
      <c r="IKL564" s="17"/>
      <c r="IKM564" s="913"/>
      <c r="IKN564" s="17"/>
      <c r="IKO564" s="17"/>
      <c r="IKP564" s="219"/>
      <c r="IKQ564" s="310"/>
      <c r="IKR564" s="304"/>
      <c r="IKS564" s="408"/>
      <c r="IKT564" s="472"/>
      <c r="IKU564" s="906"/>
      <c r="IKV564" s="31"/>
      <c r="IKW564" s="419"/>
      <c r="IKX564" s="419"/>
      <c r="IKY564" s="471"/>
      <c r="IKZ564" s="17"/>
      <c r="ILA564" s="419"/>
      <c r="ILB564" s="419"/>
      <c r="ILC564" s="17"/>
      <c r="ILD564" s="17"/>
      <c r="ILE564" s="913"/>
      <c r="ILF564" s="17"/>
      <c r="ILG564" s="17"/>
      <c r="ILH564" s="219"/>
      <c r="ILI564" s="310"/>
      <c r="ILJ564" s="304"/>
      <c r="ILK564" s="408"/>
      <c r="ILL564" s="472"/>
      <c r="ILM564" s="906"/>
      <c r="ILN564" s="31"/>
      <c r="ILO564" s="419"/>
      <c r="ILP564" s="419"/>
      <c r="ILQ564" s="471"/>
      <c r="ILR564" s="17"/>
      <c r="ILS564" s="419"/>
      <c r="ILT564" s="419"/>
      <c r="ILU564" s="17"/>
      <c r="ILV564" s="17"/>
      <c r="ILW564" s="913"/>
      <c r="ILX564" s="17"/>
      <c r="ILY564" s="17"/>
      <c r="ILZ564" s="219"/>
      <c r="IMA564" s="310"/>
      <c r="IMB564" s="304"/>
      <c r="IMC564" s="408"/>
      <c r="IMD564" s="472"/>
      <c r="IME564" s="906"/>
      <c r="IMF564" s="31"/>
      <c r="IMG564" s="419"/>
      <c r="IMH564" s="419"/>
      <c r="IMI564" s="471"/>
      <c r="IMJ564" s="17"/>
      <c r="IMK564" s="419"/>
      <c r="IML564" s="419"/>
      <c r="IMM564" s="17"/>
      <c r="IMN564" s="17"/>
      <c r="IMO564" s="913"/>
      <c r="IMP564" s="17"/>
      <c r="IMQ564" s="17"/>
      <c r="IMR564" s="219"/>
      <c r="IMS564" s="310"/>
      <c r="IMT564" s="304"/>
      <c r="IMU564" s="408"/>
      <c r="IMV564" s="472"/>
      <c r="IMW564" s="906"/>
      <c r="IMX564" s="31"/>
      <c r="IMY564" s="419"/>
      <c r="IMZ564" s="419"/>
      <c r="INA564" s="471"/>
      <c r="INB564" s="17"/>
      <c r="INC564" s="419"/>
      <c r="IND564" s="419"/>
      <c r="INE564" s="17"/>
      <c r="INF564" s="17"/>
      <c r="ING564" s="913"/>
      <c r="INH564" s="17"/>
      <c r="INI564" s="17"/>
      <c r="INJ564" s="219"/>
      <c r="INK564" s="310"/>
      <c r="INL564" s="304"/>
      <c r="INM564" s="408"/>
      <c r="INN564" s="472"/>
      <c r="INO564" s="906"/>
      <c r="INP564" s="31"/>
      <c r="INQ564" s="419"/>
      <c r="INR564" s="419"/>
      <c r="INS564" s="471"/>
      <c r="INT564" s="17"/>
      <c r="INU564" s="419"/>
      <c r="INV564" s="419"/>
      <c r="INW564" s="17"/>
      <c r="INX564" s="17"/>
      <c r="INY564" s="913"/>
      <c r="INZ564" s="17"/>
      <c r="IOA564" s="17"/>
      <c r="IOB564" s="219"/>
      <c r="IOC564" s="310"/>
      <c r="IOD564" s="304"/>
      <c r="IOE564" s="408"/>
      <c r="IOF564" s="472"/>
      <c r="IOG564" s="906"/>
      <c r="IOH564" s="31"/>
      <c r="IOI564" s="419"/>
      <c r="IOJ564" s="419"/>
      <c r="IOK564" s="471"/>
      <c r="IOL564" s="17"/>
      <c r="IOM564" s="419"/>
      <c r="ION564" s="419"/>
      <c r="IOO564" s="17"/>
      <c r="IOP564" s="17"/>
      <c r="IOQ564" s="913"/>
      <c r="IOR564" s="17"/>
      <c r="IOS564" s="17"/>
      <c r="IOT564" s="219"/>
      <c r="IOU564" s="310"/>
      <c r="IOV564" s="304"/>
      <c r="IOW564" s="408"/>
      <c r="IOX564" s="472"/>
      <c r="IOY564" s="906"/>
      <c r="IOZ564" s="31"/>
      <c r="IPA564" s="419"/>
      <c r="IPB564" s="419"/>
      <c r="IPC564" s="471"/>
      <c r="IPD564" s="17"/>
      <c r="IPE564" s="419"/>
      <c r="IPF564" s="419"/>
      <c r="IPG564" s="17"/>
      <c r="IPH564" s="17"/>
      <c r="IPI564" s="913"/>
      <c r="IPJ564" s="17"/>
      <c r="IPK564" s="17"/>
      <c r="IPL564" s="219"/>
      <c r="IPM564" s="310"/>
      <c r="IPN564" s="304"/>
      <c r="IPO564" s="408"/>
      <c r="IPP564" s="472"/>
      <c r="IPQ564" s="906"/>
      <c r="IPR564" s="31"/>
      <c r="IPS564" s="419"/>
      <c r="IPT564" s="419"/>
      <c r="IPU564" s="471"/>
      <c r="IPV564" s="17"/>
      <c r="IPW564" s="419"/>
      <c r="IPX564" s="419"/>
      <c r="IPY564" s="17"/>
      <c r="IPZ564" s="17"/>
      <c r="IQA564" s="913"/>
      <c r="IQB564" s="17"/>
      <c r="IQC564" s="17"/>
      <c r="IQD564" s="219"/>
      <c r="IQE564" s="310"/>
      <c r="IQF564" s="304"/>
      <c r="IQG564" s="408"/>
      <c r="IQH564" s="472"/>
      <c r="IQI564" s="906"/>
      <c r="IQJ564" s="31"/>
      <c r="IQK564" s="419"/>
      <c r="IQL564" s="419"/>
      <c r="IQM564" s="471"/>
      <c r="IQN564" s="17"/>
      <c r="IQO564" s="419"/>
      <c r="IQP564" s="419"/>
      <c r="IQQ564" s="17"/>
      <c r="IQR564" s="17"/>
      <c r="IQS564" s="913"/>
      <c r="IQT564" s="17"/>
      <c r="IQU564" s="17"/>
      <c r="IQV564" s="219"/>
      <c r="IQW564" s="310"/>
      <c r="IQX564" s="304"/>
      <c r="IQY564" s="408"/>
      <c r="IQZ564" s="472"/>
      <c r="IRA564" s="906"/>
      <c r="IRB564" s="31"/>
      <c r="IRC564" s="419"/>
      <c r="IRD564" s="419"/>
      <c r="IRE564" s="471"/>
      <c r="IRF564" s="17"/>
      <c r="IRG564" s="419"/>
      <c r="IRH564" s="419"/>
      <c r="IRI564" s="17"/>
      <c r="IRJ564" s="17"/>
      <c r="IRK564" s="913"/>
      <c r="IRL564" s="17"/>
      <c r="IRM564" s="17"/>
      <c r="IRN564" s="219"/>
      <c r="IRO564" s="310"/>
      <c r="IRP564" s="304"/>
      <c r="IRQ564" s="408"/>
      <c r="IRR564" s="472"/>
      <c r="IRS564" s="906"/>
      <c r="IRT564" s="31"/>
      <c r="IRU564" s="419"/>
      <c r="IRV564" s="419"/>
      <c r="IRW564" s="471"/>
      <c r="IRX564" s="17"/>
      <c r="IRY564" s="419"/>
      <c r="IRZ564" s="419"/>
      <c r="ISA564" s="17"/>
      <c r="ISB564" s="17"/>
      <c r="ISC564" s="913"/>
      <c r="ISD564" s="17"/>
      <c r="ISE564" s="17"/>
      <c r="ISF564" s="219"/>
      <c r="ISG564" s="310"/>
      <c r="ISH564" s="304"/>
      <c r="ISI564" s="408"/>
      <c r="ISJ564" s="472"/>
      <c r="ISK564" s="906"/>
      <c r="ISL564" s="31"/>
      <c r="ISM564" s="419"/>
      <c r="ISN564" s="419"/>
      <c r="ISO564" s="471"/>
      <c r="ISP564" s="17"/>
      <c r="ISQ564" s="419"/>
      <c r="ISR564" s="419"/>
      <c r="ISS564" s="17"/>
      <c r="IST564" s="17"/>
      <c r="ISU564" s="913"/>
      <c r="ISV564" s="17"/>
      <c r="ISW564" s="17"/>
      <c r="ISX564" s="219"/>
      <c r="ISY564" s="310"/>
      <c r="ISZ564" s="304"/>
      <c r="ITA564" s="408"/>
      <c r="ITB564" s="472"/>
      <c r="ITC564" s="906"/>
      <c r="ITD564" s="31"/>
      <c r="ITE564" s="419"/>
      <c r="ITF564" s="419"/>
      <c r="ITG564" s="471"/>
      <c r="ITH564" s="17"/>
      <c r="ITI564" s="419"/>
      <c r="ITJ564" s="419"/>
      <c r="ITK564" s="17"/>
      <c r="ITL564" s="17"/>
      <c r="ITM564" s="913"/>
      <c r="ITN564" s="17"/>
      <c r="ITO564" s="17"/>
      <c r="ITP564" s="219"/>
      <c r="ITQ564" s="310"/>
      <c r="ITR564" s="304"/>
      <c r="ITS564" s="408"/>
      <c r="ITT564" s="472"/>
      <c r="ITU564" s="906"/>
      <c r="ITV564" s="31"/>
      <c r="ITW564" s="419"/>
      <c r="ITX564" s="419"/>
      <c r="ITY564" s="471"/>
      <c r="ITZ564" s="17"/>
      <c r="IUA564" s="419"/>
      <c r="IUB564" s="419"/>
      <c r="IUC564" s="17"/>
      <c r="IUD564" s="17"/>
      <c r="IUE564" s="913"/>
      <c r="IUF564" s="17"/>
      <c r="IUG564" s="17"/>
      <c r="IUH564" s="219"/>
      <c r="IUI564" s="310"/>
      <c r="IUJ564" s="304"/>
      <c r="IUK564" s="408"/>
      <c r="IUL564" s="472"/>
      <c r="IUM564" s="906"/>
      <c r="IUN564" s="31"/>
      <c r="IUO564" s="419"/>
      <c r="IUP564" s="419"/>
      <c r="IUQ564" s="471"/>
      <c r="IUR564" s="17"/>
      <c r="IUS564" s="419"/>
      <c r="IUT564" s="419"/>
      <c r="IUU564" s="17"/>
      <c r="IUV564" s="17"/>
      <c r="IUW564" s="913"/>
      <c r="IUX564" s="17"/>
      <c r="IUY564" s="17"/>
      <c r="IUZ564" s="219"/>
      <c r="IVA564" s="310"/>
      <c r="IVB564" s="304"/>
      <c r="IVC564" s="408"/>
      <c r="IVD564" s="472"/>
      <c r="IVE564" s="906"/>
      <c r="IVF564" s="31"/>
      <c r="IVG564" s="419"/>
      <c r="IVH564" s="419"/>
      <c r="IVI564" s="471"/>
      <c r="IVJ564" s="17"/>
      <c r="IVK564" s="419"/>
      <c r="IVL564" s="419"/>
      <c r="IVM564" s="17"/>
      <c r="IVN564" s="17"/>
      <c r="IVO564" s="913"/>
      <c r="IVP564" s="17"/>
      <c r="IVQ564" s="17"/>
      <c r="IVR564" s="219"/>
      <c r="IVS564" s="310"/>
      <c r="IVT564" s="304"/>
      <c r="IVU564" s="408"/>
      <c r="IVV564" s="472"/>
      <c r="IVW564" s="906"/>
      <c r="IVX564" s="31"/>
      <c r="IVY564" s="419"/>
      <c r="IVZ564" s="419"/>
      <c r="IWA564" s="471"/>
      <c r="IWB564" s="17"/>
      <c r="IWC564" s="419"/>
      <c r="IWD564" s="419"/>
      <c r="IWE564" s="17"/>
      <c r="IWF564" s="17"/>
      <c r="IWG564" s="913"/>
      <c r="IWH564" s="17"/>
      <c r="IWI564" s="17"/>
      <c r="IWJ564" s="219"/>
      <c r="IWK564" s="310"/>
      <c r="IWL564" s="304"/>
      <c r="IWM564" s="408"/>
      <c r="IWN564" s="472"/>
      <c r="IWO564" s="906"/>
      <c r="IWP564" s="31"/>
      <c r="IWQ564" s="419"/>
      <c r="IWR564" s="419"/>
      <c r="IWS564" s="471"/>
      <c r="IWT564" s="17"/>
      <c r="IWU564" s="419"/>
      <c r="IWV564" s="419"/>
      <c r="IWW564" s="17"/>
      <c r="IWX564" s="17"/>
      <c r="IWY564" s="913"/>
      <c r="IWZ564" s="17"/>
      <c r="IXA564" s="17"/>
      <c r="IXB564" s="219"/>
      <c r="IXC564" s="310"/>
      <c r="IXD564" s="304"/>
      <c r="IXE564" s="408"/>
      <c r="IXF564" s="472"/>
      <c r="IXG564" s="906"/>
      <c r="IXH564" s="31"/>
      <c r="IXI564" s="419"/>
      <c r="IXJ564" s="419"/>
      <c r="IXK564" s="471"/>
      <c r="IXL564" s="17"/>
      <c r="IXM564" s="419"/>
      <c r="IXN564" s="419"/>
      <c r="IXO564" s="17"/>
      <c r="IXP564" s="17"/>
      <c r="IXQ564" s="913"/>
      <c r="IXR564" s="17"/>
      <c r="IXS564" s="17"/>
      <c r="IXT564" s="219"/>
      <c r="IXU564" s="310"/>
      <c r="IXV564" s="304"/>
      <c r="IXW564" s="408"/>
      <c r="IXX564" s="472"/>
      <c r="IXY564" s="906"/>
      <c r="IXZ564" s="31"/>
      <c r="IYA564" s="419"/>
      <c r="IYB564" s="419"/>
      <c r="IYC564" s="471"/>
      <c r="IYD564" s="17"/>
      <c r="IYE564" s="419"/>
      <c r="IYF564" s="419"/>
      <c r="IYG564" s="17"/>
      <c r="IYH564" s="17"/>
      <c r="IYI564" s="913"/>
      <c r="IYJ564" s="17"/>
      <c r="IYK564" s="17"/>
      <c r="IYL564" s="219"/>
      <c r="IYM564" s="310"/>
      <c r="IYN564" s="304"/>
      <c r="IYO564" s="408"/>
      <c r="IYP564" s="472"/>
      <c r="IYQ564" s="906"/>
      <c r="IYR564" s="31"/>
      <c r="IYS564" s="419"/>
      <c r="IYT564" s="419"/>
      <c r="IYU564" s="471"/>
      <c r="IYV564" s="17"/>
      <c r="IYW564" s="419"/>
      <c r="IYX564" s="419"/>
      <c r="IYY564" s="17"/>
      <c r="IYZ564" s="17"/>
      <c r="IZA564" s="913"/>
      <c r="IZB564" s="17"/>
      <c r="IZC564" s="17"/>
      <c r="IZD564" s="219"/>
      <c r="IZE564" s="310"/>
      <c r="IZF564" s="304"/>
      <c r="IZG564" s="408"/>
      <c r="IZH564" s="472"/>
      <c r="IZI564" s="906"/>
      <c r="IZJ564" s="31"/>
      <c r="IZK564" s="419"/>
      <c r="IZL564" s="419"/>
      <c r="IZM564" s="471"/>
      <c r="IZN564" s="17"/>
      <c r="IZO564" s="419"/>
      <c r="IZP564" s="419"/>
      <c r="IZQ564" s="17"/>
      <c r="IZR564" s="17"/>
      <c r="IZS564" s="913"/>
      <c r="IZT564" s="17"/>
      <c r="IZU564" s="17"/>
      <c r="IZV564" s="219"/>
      <c r="IZW564" s="310"/>
      <c r="IZX564" s="304"/>
      <c r="IZY564" s="408"/>
      <c r="IZZ564" s="472"/>
      <c r="JAA564" s="906"/>
      <c r="JAB564" s="31"/>
      <c r="JAC564" s="419"/>
      <c r="JAD564" s="419"/>
      <c r="JAE564" s="471"/>
      <c r="JAF564" s="17"/>
      <c r="JAG564" s="419"/>
      <c r="JAH564" s="419"/>
      <c r="JAI564" s="17"/>
      <c r="JAJ564" s="17"/>
      <c r="JAK564" s="913"/>
      <c r="JAL564" s="17"/>
      <c r="JAM564" s="17"/>
      <c r="JAN564" s="219"/>
      <c r="JAO564" s="310"/>
      <c r="JAP564" s="304"/>
      <c r="JAQ564" s="408"/>
      <c r="JAR564" s="472"/>
      <c r="JAS564" s="906"/>
      <c r="JAT564" s="31"/>
      <c r="JAU564" s="419"/>
      <c r="JAV564" s="419"/>
      <c r="JAW564" s="471"/>
      <c r="JAX564" s="17"/>
      <c r="JAY564" s="419"/>
      <c r="JAZ564" s="419"/>
      <c r="JBA564" s="17"/>
      <c r="JBB564" s="17"/>
      <c r="JBC564" s="913"/>
      <c r="JBD564" s="17"/>
      <c r="JBE564" s="17"/>
      <c r="JBF564" s="219"/>
      <c r="JBG564" s="310"/>
      <c r="JBH564" s="304"/>
      <c r="JBI564" s="408"/>
      <c r="JBJ564" s="472"/>
      <c r="JBK564" s="906"/>
      <c r="JBL564" s="31"/>
      <c r="JBM564" s="419"/>
      <c r="JBN564" s="419"/>
      <c r="JBO564" s="471"/>
      <c r="JBP564" s="17"/>
      <c r="JBQ564" s="419"/>
      <c r="JBR564" s="419"/>
      <c r="JBS564" s="17"/>
      <c r="JBT564" s="17"/>
      <c r="JBU564" s="913"/>
      <c r="JBV564" s="17"/>
      <c r="JBW564" s="17"/>
      <c r="JBX564" s="219"/>
      <c r="JBY564" s="310"/>
      <c r="JBZ564" s="304"/>
      <c r="JCA564" s="408"/>
      <c r="JCB564" s="472"/>
      <c r="JCC564" s="906"/>
      <c r="JCD564" s="31"/>
      <c r="JCE564" s="419"/>
      <c r="JCF564" s="419"/>
      <c r="JCG564" s="471"/>
      <c r="JCH564" s="17"/>
      <c r="JCI564" s="419"/>
      <c r="JCJ564" s="419"/>
      <c r="JCK564" s="17"/>
      <c r="JCL564" s="17"/>
      <c r="JCM564" s="913"/>
      <c r="JCN564" s="17"/>
      <c r="JCO564" s="17"/>
      <c r="JCP564" s="219"/>
      <c r="JCQ564" s="310"/>
      <c r="JCR564" s="304"/>
      <c r="JCS564" s="408"/>
      <c r="JCT564" s="472"/>
      <c r="JCU564" s="906"/>
      <c r="JCV564" s="31"/>
      <c r="JCW564" s="419"/>
      <c r="JCX564" s="419"/>
      <c r="JCY564" s="471"/>
      <c r="JCZ564" s="17"/>
      <c r="JDA564" s="419"/>
      <c r="JDB564" s="419"/>
      <c r="JDC564" s="17"/>
      <c r="JDD564" s="17"/>
      <c r="JDE564" s="913"/>
      <c r="JDF564" s="17"/>
      <c r="JDG564" s="17"/>
      <c r="JDH564" s="219"/>
      <c r="JDI564" s="310"/>
      <c r="JDJ564" s="304"/>
      <c r="JDK564" s="408"/>
      <c r="JDL564" s="472"/>
      <c r="JDM564" s="906"/>
      <c r="JDN564" s="31"/>
      <c r="JDO564" s="419"/>
      <c r="JDP564" s="419"/>
      <c r="JDQ564" s="471"/>
      <c r="JDR564" s="17"/>
      <c r="JDS564" s="419"/>
      <c r="JDT564" s="419"/>
      <c r="JDU564" s="17"/>
      <c r="JDV564" s="17"/>
      <c r="JDW564" s="913"/>
      <c r="JDX564" s="17"/>
      <c r="JDY564" s="17"/>
      <c r="JDZ564" s="219"/>
      <c r="JEA564" s="310"/>
      <c r="JEB564" s="304"/>
      <c r="JEC564" s="408"/>
      <c r="JED564" s="472"/>
      <c r="JEE564" s="906"/>
      <c r="JEF564" s="31"/>
      <c r="JEG564" s="419"/>
      <c r="JEH564" s="419"/>
      <c r="JEI564" s="471"/>
      <c r="JEJ564" s="17"/>
      <c r="JEK564" s="419"/>
      <c r="JEL564" s="419"/>
      <c r="JEM564" s="17"/>
      <c r="JEN564" s="17"/>
      <c r="JEO564" s="913"/>
      <c r="JEP564" s="17"/>
      <c r="JEQ564" s="17"/>
      <c r="JER564" s="219"/>
      <c r="JES564" s="310"/>
      <c r="JET564" s="304"/>
      <c r="JEU564" s="408"/>
      <c r="JEV564" s="472"/>
      <c r="JEW564" s="906"/>
      <c r="JEX564" s="31"/>
      <c r="JEY564" s="419"/>
      <c r="JEZ564" s="419"/>
      <c r="JFA564" s="471"/>
      <c r="JFB564" s="17"/>
      <c r="JFC564" s="419"/>
      <c r="JFD564" s="419"/>
      <c r="JFE564" s="17"/>
      <c r="JFF564" s="17"/>
      <c r="JFG564" s="913"/>
      <c r="JFH564" s="17"/>
      <c r="JFI564" s="17"/>
      <c r="JFJ564" s="219"/>
      <c r="JFK564" s="310"/>
      <c r="JFL564" s="304"/>
      <c r="JFM564" s="408"/>
      <c r="JFN564" s="472"/>
      <c r="JFO564" s="906"/>
      <c r="JFP564" s="31"/>
      <c r="JFQ564" s="419"/>
      <c r="JFR564" s="419"/>
      <c r="JFS564" s="471"/>
      <c r="JFT564" s="17"/>
      <c r="JFU564" s="419"/>
      <c r="JFV564" s="419"/>
      <c r="JFW564" s="17"/>
      <c r="JFX564" s="17"/>
      <c r="JFY564" s="913"/>
      <c r="JFZ564" s="17"/>
      <c r="JGA564" s="17"/>
      <c r="JGB564" s="219"/>
      <c r="JGC564" s="310"/>
      <c r="JGD564" s="304"/>
      <c r="JGE564" s="408"/>
      <c r="JGF564" s="472"/>
      <c r="JGG564" s="906"/>
      <c r="JGH564" s="31"/>
      <c r="JGI564" s="419"/>
      <c r="JGJ564" s="419"/>
      <c r="JGK564" s="471"/>
      <c r="JGL564" s="17"/>
      <c r="JGM564" s="419"/>
      <c r="JGN564" s="419"/>
      <c r="JGO564" s="17"/>
      <c r="JGP564" s="17"/>
      <c r="JGQ564" s="913"/>
      <c r="JGR564" s="17"/>
      <c r="JGS564" s="17"/>
      <c r="JGT564" s="219"/>
      <c r="JGU564" s="310"/>
      <c r="JGV564" s="304"/>
      <c r="JGW564" s="408"/>
      <c r="JGX564" s="472"/>
      <c r="JGY564" s="906"/>
      <c r="JGZ564" s="31"/>
      <c r="JHA564" s="419"/>
      <c r="JHB564" s="419"/>
      <c r="JHC564" s="471"/>
      <c r="JHD564" s="17"/>
      <c r="JHE564" s="419"/>
      <c r="JHF564" s="419"/>
      <c r="JHG564" s="17"/>
      <c r="JHH564" s="17"/>
      <c r="JHI564" s="913"/>
      <c r="JHJ564" s="17"/>
      <c r="JHK564" s="17"/>
      <c r="JHL564" s="219"/>
      <c r="JHM564" s="310"/>
      <c r="JHN564" s="304"/>
      <c r="JHO564" s="408"/>
      <c r="JHP564" s="472"/>
      <c r="JHQ564" s="906"/>
      <c r="JHR564" s="31"/>
      <c r="JHS564" s="419"/>
      <c r="JHT564" s="419"/>
      <c r="JHU564" s="471"/>
      <c r="JHV564" s="17"/>
      <c r="JHW564" s="419"/>
      <c r="JHX564" s="419"/>
      <c r="JHY564" s="17"/>
      <c r="JHZ564" s="17"/>
      <c r="JIA564" s="913"/>
      <c r="JIB564" s="17"/>
      <c r="JIC564" s="17"/>
      <c r="JID564" s="219"/>
      <c r="JIE564" s="310"/>
      <c r="JIF564" s="304"/>
      <c r="JIG564" s="408"/>
      <c r="JIH564" s="472"/>
      <c r="JII564" s="906"/>
      <c r="JIJ564" s="31"/>
      <c r="JIK564" s="419"/>
      <c r="JIL564" s="419"/>
      <c r="JIM564" s="471"/>
      <c r="JIN564" s="17"/>
      <c r="JIO564" s="419"/>
      <c r="JIP564" s="419"/>
      <c r="JIQ564" s="17"/>
      <c r="JIR564" s="17"/>
      <c r="JIS564" s="913"/>
      <c r="JIT564" s="17"/>
      <c r="JIU564" s="17"/>
      <c r="JIV564" s="219"/>
      <c r="JIW564" s="310"/>
      <c r="JIX564" s="304"/>
      <c r="JIY564" s="408"/>
      <c r="JIZ564" s="472"/>
      <c r="JJA564" s="906"/>
      <c r="JJB564" s="31"/>
      <c r="JJC564" s="419"/>
      <c r="JJD564" s="419"/>
      <c r="JJE564" s="471"/>
      <c r="JJF564" s="17"/>
      <c r="JJG564" s="419"/>
      <c r="JJH564" s="419"/>
      <c r="JJI564" s="17"/>
      <c r="JJJ564" s="17"/>
      <c r="JJK564" s="913"/>
      <c r="JJL564" s="17"/>
      <c r="JJM564" s="17"/>
      <c r="JJN564" s="219"/>
      <c r="JJO564" s="310"/>
      <c r="JJP564" s="304"/>
      <c r="JJQ564" s="408"/>
      <c r="JJR564" s="472"/>
      <c r="JJS564" s="906"/>
      <c r="JJT564" s="31"/>
      <c r="JJU564" s="419"/>
      <c r="JJV564" s="419"/>
      <c r="JJW564" s="471"/>
      <c r="JJX564" s="17"/>
      <c r="JJY564" s="419"/>
      <c r="JJZ564" s="419"/>
      <c r="JKA564" s="17"/>
      <c r="JKB564" s="17"/>
      <c r="JKC564" s="913"/>
      <c r="JKD564" s="17"/>
      <c r="JKE564" s="17"/>
      <c r="JKF564" s="219"/>
      <c r="JKG564" s="310"/>
      <c r="JKH564" s="304"/>
      <c r="JKI564" s="408"/>
      <c r="JKJ564" s="472"/>
      <c r="JKK564" s="906"/>
      <c r="JKL564" s="31"/>
      <c r="JKM564" s="419"/>
      <c r="JKN564" s="419"/>
      <c r="JKO564" s="471"/>
      <c r="JKP564" s="17"/>
      <c r="JKQ564" s="419"/>
      <c r="JKR564" s="419"/>
      <c r="JKS564" s="17"/>
      <c r="JKT564" s="17"/>
      <c r="JKU564" s="913"/>
      <c r="JKV564" s="17"/>
      <c r="JKW564" s="17"/>
      <c r="JKX564" s="219"/>
      <c r="JKY564" s="310"/>
      <c r="JKZ564" s="304"/>
      <c r="JLA564" s="408"/>
      <c r="JLB564" s="472"/>
      <c r="JLC564" s="906"/>
      <c r="JLD564" s="31"/>
      <c r="JLE564" s="419"/>
      <c r="JLF564" s="419"/>
      <c r="JLG564" s="471"/>
      <c r="JLH564" s="17"/>
      <c r="JLI564" s="419"/>
      <c r="JLJ564" s="419"/>
      <c r="JLK564" s="17"/>
      <c r="JLL564" s="17"/>
      <c r="JLM564" s="913"/>
      <c r="JLN564" s="17"/>
      <c r="JLO564" s="17"/>
      <c r="JLP564" s="219"/>
      <c r="JLQ564" s="310"/>
      <c r="JLR564" s="304"/>
      <c r="JLS564" s="408"/>
      <c r="JLT564" s="472"/>
      <c r="JLU564" s="906"/>
      <c r="JLV564" s="31"/>
      <c r="JLW564" s="419"/>
      <c r="JLX564" s="419"/>
      <c r="JLY564" s="471"/>
      <c r="JLZ564" s="17"/>
      <c r="JMA564" s="419"/>
      <c r="JMB564" s="419"/>
      <c r="JMC564" s="17"/>
      <c r="JMD564" s="17"/>
      <c r="JME564" s="913"/>
      <c r="JMF564" s="17"/>
      <c r="JMG564" s="17"/>
      <c r="JMH564" s="219"/>
      <c r="JMI564" s="310"/>
      <c r="JMJ564" s="304"/>
      <c r="JMK564" s="408"/>
      <c r="JML564" s="472"/>
      <c r="JMM564" s="906"/>
      <c r="JMN564" s="31"/>
      <c r="JMO564" s="419"/>
      <c r="JMP564" s="419"/>
      <c r="JMQ564" s="471"/>
      <c r="JMR564" s="17"/>
      <c r="JMS564" s="419"/>
      <c r="JMT564" s="419"/>
      <c r="JMU564" s="17"/>
      <c r="JMV564" s="17"/>
      <c r="JMW564" s="913"/>
      <c r="JMX564" s="17"/>
      <c r="JMY564" s="17"/>
      <c r="JMZ564" s="219"/>
      <c r="JNA564" s="310"/>
      <c r="JNB564" s="304"/>
      <c r="JNC564" s="408"/>
      <c r="JND564" s="472"/>
      <c r="JNE564" s="906"/>
      <c r="JNF564" s="31"/>
      <c r="JNG564" s="419"/>
      <c r="JNH564" s="419"/>
      <c r="JNI564" s="471"/>
      <c r="JNJ564" s="17"/>
      <c r="JNK564" s="419"/>
      <c r="JNL564" s="419"/>
      <c r="JNM564" s="17"/>
      <c r="JNN564" s="17"/>
      <c r="JNO564" s="913"/>
      <c r="JNP564" s="17"/>
      <c r="JNQ564" s="17"/>
      <c r="JNR564" s="219"/>
      <c r="JNS564" s="310"/>
      <c r="JNT564" s="304"/>
      <c r="JNU564" s="408"/>
      <c r="JNV564" s="472"/>
      <c r="JNW564" s="906"/>
      <c r="JNX564" s="31"/>
      <c r="JNY564" s="419"/>
      <c r="JNZ564" s="419"/>
      <c r="JOA564" s="471"/>
      <c r="JOB564" s="17"/>
      <c r="JOC564" s="419"/>
      <c r="JOD564" s="419"/>
      <c r="JOE564" s="17"/>
      <c r="JOF564" s="17"/>
      <c r="JOG564" s="913"/>
      <c r="JOH564" s="17"/>
      <c r="JOI564" s="17"/>
      <c r="JOJ564" s="219"/>
      <c r="JOK564" s="310"/>
      <c r="JOL564" s="304"/>
      <c r="JOM564" s="408"/>
      <c r="JON564" s="472"/>
      <c r="JOO564" s="906"/>
      <c r="JOP564" s="31"/>
      <c r="JOQ564" s="419"/>
      <c r="JOR564" s="419"/>
      <c r="JOS564" s="471"/>
      <c r="JOT564" s="17"/>
      <c r="JOU564" s="419"/>
      <c r="JOV564" s="419"/>
      <c r="JOW564" s="17"/>
      <c r="JOX564" s="17"/>
      <c r="JOY564" s="913"/>
      <c r="JOZ564" s="17"/>
      <c r="JPA564" s="17"/>
      <c r="JPB564" s="219"/>
      <c r="JPC564" s="310"/>
      <c r="JPD564" s="304"/>
      <c r="JPE564" s="408"/>
      <c r="JPF564" s="472"/>
      <c r="JPG564" s="906"/>
      <c r="JPH564" s="31"/>
      <c r="JPI564" s="419"/>
      <c r="JPJ564" s="419"/>
      <c r="JPK564" s="471"/>
      <c r="JPL564" s="17"/>
      <c r="JPM564" s="419"/>
      <c r="JPN564" s="419"/>
      <c r="JPO564" s="17"/>
      <c r="JPP564" s="17"/>
      <c r="JPQ564" s="913"/>
      <c r="JPR564" s="17"/>
      <c r="JPS564" s="17"/>
      <c r="JPT564" s="219"/>
      <c r="JPU564" s="310"/>
      <c r="JPV564" s="304"/>
      <c r="JPW564" s="408"/>
      <c r="JPX564" s="472"/>
      <c r="JPY564" s="906"/>
      <c r="JPZ564" s="31"/>
      <c r="JQA564" s="419"/>
      <c r="JQB564" s="419"/>
      <c r="JQC564" s="471"/>
      <c r="JQD564" s="17"/>
      <c r="JQE564" s="419"/>
      <c r="JQF564" s="419"/>
      <c r="JQG564" s="17"/>
      <c r="JQH564" s="17"/>
      <c r="JQI564" s="913"/>
      <c r="JQJ564" s="17"/>
      <c r="JQK564" s="17"/>
      <c r="JQL564" s="219"/>
      <c r="JQM564" s="310"/>
      <c r="JQN564" s="304"/>
      <c r="JQO564" s="408"/>
      <c r="JQP564" s="472"/>
      <c r="JQQ564" s="906"/>
      <c r="JQR564" s="31"/>
      <c r="JQS564" s="419"/>
      <c r="JQT564" s="419"/>
      <c r="JQU564" s="471"/>
      <c r="JQV564" s="17"/>
      <c r="JQW564" s="419"/>
      <c r="JQX564" s="419"/>
      <c r="JQY564" s="17"/>
      <c r="JQZ564" s="17"/>
      <c r="JRA564" s="913"/>
      <c r="JRB564" s="17"/>
      <c r="JRC564" s="17"/>
      <c r="JRD564" s="219"/>
      <c r="JRE564" s="310"/>
      <c r="JRF564" s="304"/>
      <c r="JRG564" s="408"/>
      <c r="JRH564" s="472"/>
      <c r="JRI564" s="906"/>
      <c r="JRJ564" s="31"/>
      <c r="JRK564" s="419"/>
      <c r="JRL564" s="419"/>
      <c r="JRM564" s="471"/>
      <c r="JRN564" s="17"/>
      <c r="JRO564" s="419"/>
      <c r="JRP564" s="419"/>
      <c r="JRQ564" s="17"/>
      <c r="JRR564" s="17"/>
      <c r="JRS564" s="913"/>
      <c r="JRT564" s="17"/>
      <c r="JRU564" s="17"/>
      <c r="JRV564" s="219"/>
      <c r="JRW564" s="310"/>
      <c r="JRX564" s="304"/>
      <c r="JRY564" s="408"/>
      <c r="JRZ564" s="472"/>
      <c r="JSA564" s="906"/>
      <c r="JSB564" s="31"/>
      <c r="JSC564" s="419"/>
      <c r="JSD564" s="419"/>
      <c r="JSE564" s="471"/>
      <c r="JSF564" s="17"/>
      <c r="JSG564" s="419"/>
      <c r="JSH564" s="419"/>
      <c r="JSI564" s="17"/>
      <c r="JSJ564" s="17"/>
      <c r="JSK564" s="913"/>
      <c r="JSL564" s="17"/>
      <c r="JSM564" s="17"/>
      <c r="JSN564" s="219"/>
      <c r="JSO564" s="310"/>
      <c r="JSP564" s="304"/>
      <c r="JSQ564" s="408"/>
      <c r="JSR564" s="472"/>
      <c r="JSS564" s="906"/>
      <c r="JST564" s="31"/>
      <c r="JSU564" s="419"/>
      <c r="JSV564" s="419"/>
      <c r="JSW564" s="471"/>
      <c r="JSX564" s="17"/>
      <c r="JSY564" s="419"/>
      <c r="JSZ564" s="419"/>
      <c r="JTA564" s="17"/>
      <c r="JTB564" s="17"/>
      <c r="JTC564" s="913"/>
      <c r="JTD564" s="17"/>
      <c r="JTE564" s="17"/>
      <c r="JTF564" s="219"/>
      <c r="JTG564" s="310"/>
      <c r="JTH564" s="304"/>
      <c r="JTI564" s="408"/>
      <c r="JTJ564" s="472"/>
      <c r="JTK564" s="906"/>
      <c r="JTL564" s="31"/>
      <c r="JTM564" s="419"/>
      <c r="JTN564" s="419"/>
      <c r="JTO564" s="471"/>
      <c r="JTP564" s="17"/>
      <c r="JTQ564" s="419"/>
      <c r="JTR564" s="419"/>
      <c r="JTS564" s="17"/>
      <c r="JTT564" s="17"/>
      <c r="JTU564" s="913"/>
      <c r="JTV564" s="17"/>
      <c r="JTW564" s="17"/>
      <c r="JTX564" s="219"/>
      <c r="JTY564" s="310"/>
      <c r="JTZ564" s="304"/>
      <c r="JUA564" s="408"/>
      <c r="JUB564" s="472"/>
      <c r="JUC564" s="906"/>
      <c r="JUD564" s="31"/>
      <c r="JUE564" s="419"/>
      <c r="JUF564" s="419"/>
      <c r="JUG564" s="471"/>
      <c r="JUH564" s="17"/>
      <c r="JUI564" s="419"/>
      <c r="JUJ564" s="419"/>
      <c r="JUK564" s="17"/>
      <c r="JUL564" s="17"/>
      <c r="JUM564" s="913"/>
      <c r="JUN564" s="17"/>
      <c r="JUO564" s="17"/>
      <c r="JUP564" s="219"/>
      <c r="JUQ564" s="310"/>
      <c r="JUR564" s="304"/>
      <c r="JUS564" s="408"/>
      <c r="JUT564" s="472"/>
      <c r="JUU564" s="906"/>
      <c r="JUV564" s="31"/>
      <c r="JUW564" s="419"/>
      <c r="JUX564" s="419"/>
      <c r="JUY564" s="471"/>
      <c r="JUZ564" s="17"/>
      <c r="JVA564" s="419"/>
      <c r="JVB564" s="419"/>
      <c r="JVC564" s="17"/>
      <c r="JVD564" s="17"/>
      <c r="JVE564" s="913"/>
      <c r="JVF564" s="17"/>
      <c r="JVG564" s="17"/>
      <c r="JVH564" s="219"/>
      <c r="JVI564" s="310"/>
      <c r="JVJ564" s="304"/>
      <c r="JVK564" s="408"/>
      <c r="JVL564" s="472"/>
      <c r="JVM564" s="906"/>
      <c r="JVN564" s="31"/>
      <c r="JVO564" s="419"/>
      <c r="JVP564" s="419"/>
      <c r="JVQ564" s="471"/>
      <c r="JVR564" s="17"/>
      <c r="JVS564" s="419"/>
      <c r="JVT564" s="419"/>
      <c r="JVU564" s="17"/>
      <c r="JVV564" s="17"/>
      <c r="JVW564" s="913"/>
      <c r="JVX564" s="17"/>
      <c r="JVY564" s="17"/>
      <c r="JVZ564" s="219"/>
      <c r="JWA564" s="310"/>
      <c r="JWB564" s="304"/>
      <c r="JWC564" s="408"/>
      <c r="JWD564" s="472"/>
      <c r="JWE564" s="906"/>
      <c r="JWF564" s="31"/>
      <c r="JWG564" s="419"/>
      <c r="JWH564" s="419"/>
      <c r="JWI564" s="471"/>
      <c r="JWJ564" s="17"/>
      <c r="JWK564" s="419"/>
      <c r="JWL564" s="419"/>
      <c r="JWM564" s="17"/>
      <c r="JWN564" s="17"/>
      <c r="JWO564" s="913"/>
      <c r="JWP564" s="17"/>
      <c r="JWQ564" s="17"/>
      <c r="JWR564" s="219"/>
      <c r="JWS564" s="310"/>
      <c r="JWT564" s="304"/>
      <c r="JWU564" s="408"/>
      <c r="JWV564" s="472"/>
      <c r="JWW564" s="906"/>
      <c r="JWX564" s="31"/>
      <c r="JWY564" s="419"/>
      <c r="JWZ564" s="419"/>
      <c r="JXA564" s="471"/>
      <c r="JXB564" s="17"/>
      <c r="JXC564" s="419"/>
      <c r="JXD564" s="419"/>
      <c r="JXE564" s="17"/>
      <c r="JXF564" s="17"/>
      <c r="JXG564" s="913"/>
      <c r="JXH564" s="17"/>
      <c r="JXI564" s="17"/>
      <c r="JXJ564" s="219"/>
      <c r="JXK564" s="310"/>
      <c r="JXL564" s="304"/>
      <c r="JXM564" s="408"/>
      <c r="JXN564" s="472"/>
      <c r="JXO564" s="906"/>
      <c r="JXP564" s="31"/>
      <c r="JXQ564" s="419"/>
      <c r="JXR564" s="419"/>
      <c r="JXS564" s="471"/>
      <c r="JXT564" s="17"/>
      <c r="JXU564" s="419"/>
      <c r="JXV564" s="419"/>
      <c r="JXW564" s="17"/>
      <c r="JXX564" s="17"/>
      <c r="JXY564" s="913"/>
      <c r="JXZ564" s="17"/>
      <c r="JYA564" s="17"/>
      <c r="JYB564" s="219"/>
      <c r="JYC564" s="310"/>
      <c r="JYD564" s="304"/>
      <c r="JYE564" s="408"/>
      <c r="JYF564" s="472"/>
      <c r="JYG564" s="906"/>
      <c r="JYH564" s="31"/>
      <c r="JYI564" s="419"/>
      <c r="JYJ564" s="419"/>
      <c r="JYK564" s="471"/>
      <c r="JYL564" s="17"/>
      <c r="JYM564" s="419"/>
      <c r="JYN564" s="419"/>
      <c r="JYO564" s="17"/>
      <c r="JYP564" s="17"/>
      <c r="JYQ564" s="913"/>
      <c r="JYR564" s="17"/>
      <c r="JYS564" s="17"/>
      <c r="JYT564" s="219"/>
      <c r="JYU564" s="310"/>
      <c r="JYV564" s="304"/>
      <c r="JYW564" s="408"/>
      <c r="JYX564" s="472"/>
      <c r="JYY564" s="906"/>
      <c r="JYZ564" s="31"/>
      <c r="JZA564" s="419"/>
      <c r="JZB564" s="419"/>
      <c r="JZC564" s="471"/>
      <c r="JZD564" s="17"/>
      <c r="JZE564" s="419"/>
      <c r="JZF564" s="419"/>
      <c r="JZG564" s="17"/>
      <c r="JZH564" s="17"/>
      <c r="JZI564" s="913"/>
      <c r="JZJ564" s="17"/>
      <c r="JZK564" s="17"/>
      <c r="JZL564" s="219"/>
      <c r="JZM564" s="310"/>
      <c r="JZN564" s="304"/>
      <c r="JZO564" s="408"/>
      <c r="JZP564" s="472"/>
      <c r="JZQ564" s="906"/>
      <c r="JZR564" s="31"/>
      <c r="JZS564" s="419"/>
      <c r="JZT564" s="419"/>
      <c r="JZU564" s="471"/>
      <c r="JZV564" s="17"/>
      <c r="JZW564" s="419"/>
      <c r="JZX564" s="419"/>
      <c r="JZY564" s="17"/>
      <c r="JZZ564" s="17"/>
      <c r="KAA564" s="913"/>
      <c r="KAB564" s="17"/>
      <c r="KAC564" s="17"/>
      <c r="KAD564" s="219"/>
      <c r="KAE564" s="310"/>
      <c r="KAF564" s="304"/>
      <c r="KAG564" s="408"/>
      <c r="KAH564" s="472"/>
      <c r="KAI564" s="906"/>
      <c r="KAJ564" s="31"/>
      <c r="KAK564" s="419"/>
      <c r="KAL564" s="419"/>
      <c r="KAM564" s="471"/>
      <c r="KAN564" s="17"/>
      <c r="KAO564" s="419"/>
      <c r="KAP564" s="419"/>
      <c r="KAQ564" s="17"/>
      <c r="KAR564" s="17"/>
      <c r="KAS564" s="913"/>
      <c r="KAT564" s="17"/>
      <c r="KAU564" s="17"/>
      <c r="KAV564" s="219"/>
      <c r="KAW564" s="310"/>
      <c r="KAX564" s="304"/>
      <c r="KAY564" s="408"/>
      <c r="KAZ564" s="472"/>
      <c r="KBA564" s="906"/>
      <c r="KBB564" s="31"/>
      <c r="KBC564" s="419"/>
      <c r="KBD564" s="419"/>
      <c r="KBE564" s="471"/>
      <c r="KBF564" s="17"/>
      <c r="KBG564" s="419"/>
      <c r="KBH564" s="419"/>
      <c r="KBI564" s="17"/>
      <c r="KBJ564" s="17"/>
      <c r="KBK564" s="913"/>
      <c r="KBL564" s="17"/>
      <c r="KBM564" s="17"/>
      <c r="KBN564" s="219"/>
      <c r="KBO564" s="310"/>
      <c r="KBP564" s="304"/>
      <c r="KBQ564" s="408"/>
      <c r="KBR564" s="472"/>
      <c r="KBS564" s="906"/>
      <c r="KBT564" s="31"/>
      <c r="KBU564" s="419"/>
      <c r="KBV564" s="419"/>
      <c r="KBW564" s="471"/>
      <c r="KBX564" s="17"/>
      <c r="KBY564" s="419"/>
      <c r="KBZ564" s="419"/>
      <c r="KCA564" s="17"/>
      <c r="KCB564" s="17"/>
      <c r="KCC564" s="913"/>
      <c r="KCD564" s="17"/>
      <c r="KCE564" s="17"/>
      <c r="KCF564" s="219"/>
      <c r="KCG564" s="310"/>
      <c r="KCH564" s="304"/>
      <c r="KCI564" s="408"/>
      <c r="KCJ564" s="472"/>
      <c r="KCK564" s="906"/>
      <c r="KCL564" s="31"/>
      <c r="KCM564" s="419"/>
      <c r="KCN564" s="419"/>
      <c r="KCO564" s="471"/>
      <c r="KCP564" s="17"/>
      <c r="KCQ564" s="419"/>
      <c r="KCR564" s="419"/>
      <c r="KCS564" s="17"/>
      <c r="KCT564" s="17"/>
      <c r="KCU564" s="913"/>
      <c r="KCV564" s="17"/>
      <c r="KCW564" s="17"/>
      <c r="KCX564" s="219"/>
      <c r="KCY564" s="310"/>
      <c r="KCZ564" s="304"/>
      <c r="KDA564" s="408"/>
      <c r="KDB564" s="472"/>
      <c r="KDC564" s="906"/>
      <c r="KDD564" s="31"/>
      <c r="KDE564" s="419"/>
      <c r="KDF564" s="419"/>
      <c r="KDG564" s="471"/>
      <c r="KDH564" s="17"/>
      <c r="KDI564" s="419"/>
      <c r="KDJ564" s="419"/>
      <c r="KDK564" s="17"/>
      <c r="KDL564" s="17"/>
      <c r="KDM564" s="913"/>
      <c r="KDN564" s="17"/>
      <c r="KDO564" s="17"/>
      <c r="KDP564" s="219"/>
      <c r="KDQ564" s="310"/>
      <c r="KDR564" s="304"/>
      <c r="KDS564" s="408"/>
      <c r="KDT564" s="472"/>
      <c r="KDU564" s="906"/>
      <c r="KDV564" s="31"/>
      <c r="KDW564" s="419"/>
      <c r="KDX564" s="419"/>
      <c r="KDY564" s="471"/>
      <c r="KDZ564" s="17"/>
      <c r="KEA564" s="419"/>
      <c r="KEB564" s="419"/>
      <c r="KEC564" s="17"/>
      <c r="KED564" s="17"/>
      <c r="KEE564" s="913"/>
      <c r="KEF564" s="17"/>
      <c r="KEG564" s="17"/>
      <c r="KEH564" s="219"/>
      <c r="KEI564" s="310"/>
      <c r="KEJ564" s="304"/>
      <c r="KEK564" s="408"/>
      <c r="KEL564" s="472"/>
      <c r="KEM564" s="906"/>
      <c r="KEN564" s="31"/>
      <c r="KEO564" s="419"/>
      <c r="KEP564" s="419"/>
      <c r="KEQ564" s="471"/>
      <c r="KER564" s="17"/>
      <c r="KES564" s="419"/>
      <c r="KET564" s="419"/>
      <c r="KEU564" s="17"/>
      <c r="KEV564" s="17"/>
      <c r="KEW564" s="913"/>
      <c r="KEX564" s="17"/>
      <c r="KEY564" s="17"/>
      <c r="KEZ564" s="219"/>
      <c r="KFA564" s="310"/>
      <c r="KFB564" s="304"/>
      <c r="KFC564" s="408"/>
      <c r="KFD564" s="472"/>
      <c r="KFE564" s="906"/>
      <c r="KFF564" s="31"/>
      <c r="KFG564" s="419"/>
      <c r="KFH564" s="419"/>
      <c r="KFI564" s="471"/>
      <c r="KFJ564" s="17"/>
      <c r="KFK564" s="419"/>
      <c r="KFL564" s="419"/>
      <c r="KFM564" s="17"/>
      <c r="KFN564" s="17"/>
      <c r="KFO564" s="913"/>
      <c r="KFP564" s="17"/>
      <c r="KFQ564" s="17"/>
      <c r="KFR564" s="219"/>
      <c r="KFS564" s="310"/>
      <c r="KFT564" s="304"/>
      <c r="KFU564" s="408"/>
      <c r="KFV564" s="472"/>
      <c r="KFW564" s="906"/>
      <c r="KFX564" s="31"/>
      <c r="KFY564" s="419"/>
      <c r="KFZ564" s="419"/>
      <c r="KGA564" s="471"/>
      <c r="KGB564" s="17"/>
      <c r="KGC564" s="419"/>
      <c r="KGD564" s="419"/>
      <c r="KGE564" s="17"/>
      <c r="KGF564" s="17"/>
      <c r="KGG564" s="913"/>
      <c r="KGH564" s="17"/>
      <c r="KGI564" s="17"/>
      <c r="KGJ564" s="219"/>
      <c r="KGK564" s="310"/>
      <c r="KGL564" s="304"/>
      <c r="KGM564" s="408"/>
      <c r="KGN564" s="472"/>
      <c r="KGO564" s="906"/>
      <c r="KGP564" s="31"/>
      <c r="KGQ564" s="419"/>
      <c r="KGR564" s="419"/>
      <c r="KGS564" s="471"/>
      <c r="KGT564" s="17"/>
      <c r="KGU564" s="419"/>
      <c r="KGV564" s="419"/>
      <c r="KGW564" s="17"/>
      <c r="KGX564" s="17"/>
      <c r="KGY564" s="913"/>
      <c r="KGZ564" s="17"/>
      <c r="KHA564" s="17"/>
      <c r="KHB564" s="219"/>
      <c r="KHC564" s="310"/>
      <c r="KHD564" s="304"/>
      <c r="KHE564" s="408"/>
      <c r="KHF564" s="472"/>
      <c r="KHG564" s="906"/>
      <c r="KHH564" s="31"/>
      <c r="KHI564" s="419"/>
      <c r="KHJ564" s="419"/>
      <c r="KHK564" s="471"/>
      <c r="KHL564" s="17"/>
      <c r="KHM564" s="419"/>
      <c r="KHN564" s="419"/>
      <c r="KHO564" s="17"/>
      <c r="KHP564" s="17"/>
      <c r="KHQ564" s="913"/>
      <c r="KHR564" s="17"/>
      <c r="KHS564" s="17"/>
      <c r="KHT564" s="219"/>
      <c r="KHU564" s="310"/>
      <c r="KHV564" s="304"/>
      <c r="KHW564" s="408"/>
      <c r="KHX564" s="472"/>
      <c r="KHY564" s="906"/>
      <c r="KHZ564" s="31"/>
      <c r="KIA564" s="419"/>
      <c r="KIB564" s="419"/>
      <c r="KIC564" s="471"/>
      <c r="KID564" s="17"/>
      <c r="KIE564" s="419"/>
      <c r="KIF564" s="419"/>
      <c r="KIG564" s="17"/>
      <c r="KIH564" s="17"/>
      <c r="KII564" s="913"/>
      <c r="KIJ564" s="17"/>
      <c r="KIK564" s="17"/>
      <c r="KIL564" s="219"/>
      <c r="KIM564" s="310"/>
      <c r="KIN564" s="304"/>
      <c r="KIO564" s="408"/>
      <c r="KIP564" s="472"/>
      <c r="KIQ564" s="906"/>
      <c r="KIR564" s="31"/>
      <c r="KIS564" s="419"/>
      <c r="KIT564" s="419"/>
      <c r="KIU564" s="471"/>
      <c r="KIV564" s="17"/>
      <c r="KIW564" s="419"/>
      <c r="KIX564" s="419"/>
      <c r="KIY564" s="17"/>
      <c r="KIZ564" s="17"/>
      <c r="KJA564" s="913"/>
      <c r="KJB564" s="17"/>
      <c r="KJC564" s="17"/>
      <c r="KJD564" s="219"/>
      <c r="KJE564" s="310"/>
      <c r="KJF564" s="304"/>
      <c r="KJG564" s="408"/>
      <c r="KJH564" s="472"/>
      <c r="KJI564" s="906"/>
      <c r="KJJ564" s="31"/>
      <c r="KJK564" s="419"/>
      <c r="KJL564" s="419"/>
      <c r="KJM564" s="471"/>
      <c r="KJN564" s="17"/>
      <c r="KJO564" s="419"/>
      <c r="KJP564" s="419"/>
      <c r="KJQ564" s="17"/>
      <c r="KJR564" s="17"/>
      <c r="KJS564" s="913"/>
      <c r="KJT564" s="17"/>
      <c r="KJU564" s="17"/>
      <c r="KJV564" s="219"/>
      <c r="KJW564" s="310"/>
      <c r="KJX564" s="304"/>
      <c r="KJY564" s="408"/>
      <c r="KJZ564" s="472"/>
      <c r="KKA564" s="906"/>
      <c r="KKB564" s="31"/>
      <c r="KKC564" s="419"/>
      <c r="KKD564" s="419"/>
      <c r="KKE564" s="471"/>
      <c r="KKF564" s="17"/>
      <c r="KKG564" s="419"/>
      <c r="KKH564" s="419"/>
      <c r="KKI564" s="17"/>
      <c r="KKJ564" s="17"/>
      <c r="KKK564" s="913"/>
      <c r="KKL564" s="17"/>
      <c r="KKM564" s="17"/>
      <c r="KKN564" s="219"/>
      <c r="KKO564" s="310"/>
      <c r="KKP564" s="304"/>
      <c r="KKQ564" s="408"/>
      <c r="KKR564" s="472"/>
      <c r="KKS564" s="906"/>
      <c r="KKT564" s="31"/>
      <c r="KKU564" s="419"/>
      <c r="KKV564" s="419"/>
      <c r="KKW564" s="471"/>
      <c r="KKX564" s="17"/>
      <c r="KKY564" s="419"/>
      <c r="KKZ564" s="419"/>
      <c r="KLA564" s="17"/>
      <c r="KLB564" s="17"/>
      <c r="KLC564" s="913"/>
      <c r="KLD564" s="17"/>
      <c r="KLE564" s="17"/>
      <c r="KLF564" s="219"/>
      <c r="KLG564" s="310"/>
      <c r="KLH564" s="304"/>
      <c r="KLI564" s="408"/>
      <c r="KLJ564" s="472"/>
      <c r="KLK564" s="906"/>
      <c r="KLL564" s="31"/>
      <c r="KLM564" s="419"/>
      <c r="KLN564" s="419"/>
      <c r="KLO564" s="471"/>
      <c r="KLP564" s="17"/>
      <c r="KLQ564" s="419"/>
      <c r="KLR564" s="419"/>
      <c r="KLS564" s="17"/>
      <c r="KLT564" s="17"/>
      <c r="KLU564" s="913"/>
      <c r="KLV564" s="17"/>
      <c r="KLW564" s="17"/>
      <c r="KLX564" s="219"/>
      <c r="KLY564" s="310"/>
      <c r="KLZ564" s="304"/>
      <c r="KMA564" s="408"/>
      <c r="KMB564" s="472"/>
      <c r="KMC564" s="906"/>
      <c r="KMD564" s="31"/>
      <c r="KME564" s="419"/>
      <c r="KMF564" s="419"/>
      <c r="KMG564" s="471"/>
      <c r="KMH564" s="17"/>
      <c r="KMI564" s="419"/>
      <c r="KMJ564" s="419"/>
      <c r="KMK564" s="17"/>
      <c r="KML564" s="17"/>
      <c r="KMM564" s="913"/>
      <c r="KMN564" s="17"/>
      <c r="KMO564" s="17"/>
      <c r="KMP564" s="219"/>
      <c r="KMQ564" s="310"/>
      <c r="KMR564" s="304"/>
      <c r="KMS564" s="408"/>
      <c r="KMT564" s="472"/>
      <c r="KMU564" s="906"/>
      <c r="KMV564" s="31"/>
      <c r="KMW564" s="419"/>
      <c r="KMX564" s="419"/>
      <c r="KMY564" s="471"/>
      <c r="KMZ564" s="17"/>
      <c r="KNA564" s="419"/>
      <c r="KNB564" s="419"/>
      <c r="KNC564" s="17"/>
      <c r="KND564" s="17"/>
      <c r="KNE564" s="913"/>
      <c r="KNF564" s="17"/>
      <c r="KNG564" s="17"/>
      <c r="KNH564" s="219"/>
      <c r="KNI564" s="310"/>
      <c r="KNJ564" s="304"/>
      <c r="KNK564" s="408"/>
      <c r="KNL564" s="472"/>
      <c r="KNM564" s="906"/>
      <c r="KNN564" s="31"/>
      <c r="KNO564" s="419"/>
      <c r="KNP564" s="419"/>
      <c r="KNQ564" s="471"/>
      <c r="KNR564" s="17"/>
      <c r="KNS564" s="419"/>
      <c r="KNT564" s="419"/>
      <c r="KNU564" s="17"/>
      <c r="KNV564" s="17"/>
      <c r="KNW564" s="913"/>
      <c r="KNX564" s="17"/>
      <c r="KNY564" s="17"/>
      <c r="KNZ564" s="219"/>
      <c r="KOA564" s="310"/>
      <c r="KOB564" s="304"/>
      <c r="KOC564" s="408"/>
      <c r="KOD564" s="472"/>
      <c r="KOE564" s="906"/>
      <c r="KOF564" s="31"/>
      <c r="KOG564" s="419"/>
      <c r="KOH564" s="419"/>
      <c r="KOI564" s="471"/>
      <c r="KOJ564" s="17"/>
      <c r="KOK564" s="419"/>
      <c r="KOL564" s="419"/>
      <c r="KOM564" s="17"/>
      <c r="KON564" s="17"/>
      <c r="KOO564" s="913"/>
      <c r="KOP564" s="17"/>
      <c r="KOQ564" s="17"/>
      <c r="KOR564" s="219"/>
      <c r="KOS564" s="310"/>
      <c r="KOT564" s="304"/>
      <c r="KOU564" s="408"/>
      <c r="KOV564" s="472"/>
      <c r="KOW564" s="906"/>
      <c r="KOX564" s="31"/>
      <c r="KOY564" s="419"/>
      <c r="KOZ564" s="419"/>
      <c r="KPA564" s="471"/>
      <c r="KPB564" s="17"/>
      <c r="KPC564" s="419"/>
      <c r="KPD564" s="419"/>
      <c r="KPE564" s="17"/>
      <c r="KPF564" s="17"/>
      <c r="KPG564" s="913"/>
      <c r="KPH564" s="17"/>
      <c r="KPI564" s="17"/>
      <c r="KPJ564" s="219"/>
      <c r="KPK564" s="310"/>
      <c r="KPL564" s="304"/>
      <c r="KPM564" s="408"/>
      <c r="KPN564" s="472"/>
      <c r="KPO564" s="906"/>
      <c r="KPP564" s="31"/>
      <c r="KPQ564" s="419"/>
      <c r="KPR564" s="419"/>
      <c r="KPS564" s="471"/>
      <c r="KPT564" s="17"/>
      <c r="KPU564" s="419"/>
      <c r="KPV564" s="419"/>
      <c r="KPW564" s="17"/>
      <c r="KPX564" s="17"/>
      <c r="KPY564" s="913"/>
      <c r="KPZ564" s="17"/>
      <c r="KQA564" s="17"/>
      <c r="KQB564" s="219"/>
      <c r="KQC564" s="310"/>
      <c r="KQD564" s="304"/>
      <c r="KQE564" s="408"/>
      <c r="KQF564" s="472"/>
      <c r="KQG564" s="906"/>
      <c r="KQH564" s="31"/>
      <c r="KQI564" s="419"/>
      <c r="KQJ564" s="419"/>
      <c r="KQK564" s="471"/>
      <c r="KQL564" s="17"/>
      <c r="KQM564" s="419"/>
      <c r="KQN564" s="419"/>
      <c r="KQO564" s="17"/>
      <c r="KQP564" s="17"/>
      <c r="KQQ564" s="913"/>
      <c r="KQR564" s="17"/>
      <c r="KQS564" s="17"/>
      <c r="KQT564" s="219"/>
      <c r="KQU564" s="310"/>
      <c r="KQV564" s="304"/>
      <c r="KQW564" s="408"/>
      <c r="KQX564" s="472"/>
      <c r="KQY564" s="906"/>
      <c r="KQZ564" s="31"/>
      <c r="KRA564" s="419"/>
      <c r="KRB564" s="419"/>
      <c r="KRC564" s="471"/>
      <c r="KRD564" s="17"/>
      <c r="KRE564" s="419"/>
      <c r="KRF564" s="419"/>
      <c r="KRG564" s="17"/>
      <c r="KRH564" s="17"/>
      <c r="KRI564" s="913"/>
      <c r="KRJ564" s="17"/>
      <c r="KRK564" s="17"/>
      <c r="KRL564" s="219"/>
      <c r="KRM564" s="310"/>
      <c r="KRN564" s="304"/>
      <c r="KRO564" s="408"/>
      <c r="KRP564" s="472"/>
      <c r="KRQ564" s="906"/>
      <c r="KRR564" s="31"/>
      <c r="KRS564" s="419"/>
      <c r="KRT564" s="419"/>
      <c r="KRU564" s="471"/>
      <c r="KRV564" s="17"/>
      <c r="KRW564" s="419"/>
      <c r="KRX564" s="419"/>
      <c r="KRY564" s="17"/>
      <c r="KRZ564" s="17"/>
      <c r="KSA564" s="913"/>
      <c r="KSB564" s="17"/>
      <c r="KSC564" s="17"/>
      <c r="KSD564" s="219"/>
      <c r="KSE564" s="310"/>
      <c r="KSF564" s="304"/>
      <c r="KSG564" s="408"/>
      <c r="KSH564" s="472"/>
      <c r="KSI564" s="906"/>
      <c r="KSJ564" s="31"/>
      <c r="KSK564" s="419"/>
      <c r="KSL564" s="419"/>
      <c r="KSM564" s="471"/>
      <c r="KSN564" s="17"/>
      <c r="KSO564" s="419"/>
      <c r="KSP564" s="419"/>
      <c r="KSQ564" s="17"/>
      <c r="KSR564" s="17"/>
      <c r="KSS564" s="913"/>
      <c r="KST564" s="17"/>
      <c r="KSU564" s="17"/>
      <c r="KSV564" s="219"/>
      <c r="KSW564" s="310"/>
      <c r="KSX564" s="304"/>
      <c r="KSY564" s="408"/>
      <c r="KSZ564" s="472"/>
      <c r="KTA564" s="906"/>
      <c r="KTB564" s="31"/>
      <c r="KTC564" s="419"/>
      <c r="KTD564" s="419"/>
      <c r="KTE564" s="471"/>
      <c r="KTF564" s="17"/>
      <c r="KTG564" s="419"/>
      <c r="KTH564" s="419"/>
      <c r="KTI564" s="17"/>
      <c r="KTJ564" s="17"/>
      <c r="KTK564" s="913"/>
      <c r="KTL564" s="17"/>
      <c r="KTM564" s="17"/>
      <c r="KTN564" s="219"/>
      <c r="KTO564" s="310"/>
      <c r="KTP564" s="304"/>
      <c r="KTQ564" s="408"/>
      <c r="KTR564" s="472"/>
      <c r="KTS564" s="906"/>
      <c r="KTT564" s="31"/>
      <c r="KTU564" s="419"/>
      <c r="KTV564" s="419"/>
      <c r="KTW564" s="471"/>
      <c r="KTX564" s="17"/>
      <c r="KTY564" s="419"/>
      <c r="KTZ564" s="419"/>
      <c r="KUA564" s="17"/>
      <c r="KUB564" s="17"/>
      <c r="KUC564" s="913"/>
      <c r="KUD564" s="17"/>
      <c r="KUE564" s="17"/>
      <c r="KUF564" s="219"/>
      <c r="KUG564" s="310"/>
      <c r="KUH564" s="304"/>
      <c r="KUI564" s="408"/>
      <c r="KUJ564" s="472"/>
      <c r="KUK564" s="906"/>
      <c r="KUL564" s="31"/>
      <c r="KUM564" s="419"/>
      <c r="KUN564" s="419"/>
      <c r="KUO564" s="471"/>
      <c r="KUP564" s="17"/>
      <c r="KUQ564" s="419"/>
      <c r="KUR564" s="419"/>
      <c r="KUS564" s="17"/>
      <c r="KUT564" s="17"/>
      <c r="KUU564" s="913"/>
      <c r="KUV564" s="17"/>
      <c r="KUW564" s="17"/>
      <c r="KUX564" s="219"/>
      <c r="KUY564" s="310"/>
      <c r="KUZ564" s="304"/>
      <c r="KVA564" s="408"/>
      <c r="KVB564" s="472"/>
      <c r="KVC564" s="906"/>
      <c r="KVD564" s="31"/>
      <c r="KVE564" s="419"/>
      <c r="KVF564" s="419"/>
      <c r="KVG564" s="471"/>
      <c r="KVH564" s="17"/>
      <c r="KVI564" s="419"/>
      <c r="KVJ564" s="419"/>
      <c r="KVK564" s="17"/>
      <c r="KVL564" s="17"/>
      <c r="KVM564" s="913"/>
      <c r="KVN564" s="17"/>
      <c r="KVO564" s="17"/>
      <c r="KVP564" s="219"/>
      <c r="KVQ564" s="310"/>
      <c r="KVR564" s="304"/>
      <c r="KVS564" s="408"/>
      <c r="KVT564" s="472"/>
      <c r="KVU564" s="906"/>
      <c r="KVV564" s="31"/>
      <c r="KVW564" s="419"/>
      <c r="KVX564" s="419"/>
      <c r="KVY564" s="471"/>
      <c r="KVZ564" s="17"/>
      <c r="KWA564" s="419"/>
      <c r="KWB564" s="419"/>
      <c r="KWC564" s="17"/>
      <c r="KWD564" s="17"/>
      <c r="KWE564" s="913"/>
      <c r="KWF564" s="17"/>
      <c r="KWG564" s="17"/>
      <c r="KWH564" s="219"/>
      <c r="KWI564" s="310"/>
      <c r="KWJ564" s="304"/>
      <c r="KWK564" s="408"/>
      <c r="KWL564" s="472"/>
      <c r="KWM564" s="906"/>
      <c r="KWN564" s="31"/>
      <c r="KWO564" s="419"/>
      <c r="KWP564" s="419"/>
      <c r="KWQ564" s="471"/>
      <c r="KWR564" s="17"/>
      <c r="KWS564" s="419"/>
      <c r="KWT564" s="419"/>
      <c r="KWU564" s="17"/>
      <c r="KWV564" s="17"/>
      <c r="KWW564" s="913"/>
      <c r="KWX564" s="17"/>
      <c r="KWY564" s="17"/>
      <c r="KWZ564" s="219"/>
      <c r="KXA564" s="310"/>
      <c r="KXB564" s="304"/>
      <c r="KXC564" s="408"/>
      <c r="KXD564" s="472"/>
      <c r="KXE564" s="906"/>
      <c r="KXF564" s="31"/>
      <c r="KXG564" s="419"/>
      <c r="KXH564" s="419"/>
      <c r="KXI564" s="471"/>
      <c r="KXJ564" s="17"/>
      <c r="KXK564" s="419"/>
      <c r="KXL564" s="419"/>
      <c r="KXM564" s="17"/>
      <c r="KXN564" s="17"/>
      <c r="KXO564" s="913"/>
      <c r="KXP564" s="17"/>
      <c r="KXQ564" s="17"/>
      <c r="KXR564" s="219"/>
      <c r="KXS564" s="310"/>
      <c r="KXT564" s="304"/>
      <c r="KXU564" s="408"/>
      <c r="KXV564" s="472"/>
      <c r="KXW564" s="906"/>
      <c r="KXX564" s="31"/>
      <c r="KXY564" s="419"/>
      <c r="KXZ564" s="419"/>
      <c r="KYA564" s="471"/>
      <c r="KYB564" s="17"/>
      <c r="KYC564" s="419"/>
      <c r="KYD564" s="419"/>
      <c r="KYE564" s="17"/>
      <c r="KYF564" s="17"/>
      <c r="KYG564" s="913"/>
      <c r="KYH564" s="17"/>
      <c r="KYI564" s="17"/>
      <c r="KYJ564" s="219"/>
      <c r="KYK564" s="310"/>
      <c r="KYL564" s="304"/>
      <c r="KYM564" s="408"/>
      <c r="KYN564" s="472"/>
      <c r="KYO564" s="906"/>
      <c r="KYP564" s="31"/>
      <c r="KYQ564" s="419"/>
      <c r="KYR564" s="419"/>
      <c r="KYS564" s="471"/>
      <c r="KYT564" s="17"/>
      <c r="KYU564" s="419"/>
      <c r="KYV564" s="419"/>
      <c r="KYW564" s="17"/>
      <c r="KYX564" s="17"/>
      <c r="KYY564" s="913"/>
      <c r="KYZ564" s="17"/>
      <c r="KZA564" s="17"/>
      <c r="KZB564" s="219"/>
      <c r="KZC564" s="310"/>
      <c r="KZD564" s="304"/>
      <c r="KZE564" s="408"/>
      <c r="KZF564" s="472"/>
      <c r="KZG564" s="906"/>
      <c r="KZH564" s="31"/>
      <c r="KZI564" s="419"/>
      <c r="KZJ564" s="419"/>
      <c r="KZK564" s="471"/>
      <c r="KZL564" s="17"/>
      <c r="KZM564" s="419"/>
      <c r="KZN564" s="419"/>
      <c r="KZO564" s="17"/>
      <c r="KZP564" s="17"/>
      <c r="KZQ564" s="913"/>
      <c r="KZR564" s="17"/>
      <c r="KZS564" s="17"/>
      <c r="KZT564" s="219"/>
      <c r="KZU564" s="310"/>
      <c r="KZV564" s="304"/>
      <c r="KZW564" s="408"/>
      <c r="KZX564" s="472"/>
      <c r="KZY564" s="906"/>
      <c r="KZZ564" s="31"/>
      <c r="LAA564" s="419"/>
      <c r="LAB564" s="419"/>
      <c r="LAC564" s="471"/>
      <c r="LAD564" s="17"/>
      <c r="LAE564" s="419"/>
      <c r="LAF564" s="419"/>
      <c r="LAG564" s="17"/>
      <c r="LAH564" s="17"/>
      <c r="LAI564" s="913"/>
      <c r="LAJ564" s="17"/>
      <c r="LAK564" s="17"/>
      <c r="LAL564" s="219"/>
      <c r="LAM564" s="310"/>
      <c r="LAN564" s="304"/>
      <c r="LAO564" s="408"/>
      <c r="LAP564" s="472"/>
      <c r="LAQ564" s="906"/>
      <c r="LAR564" s="31"/>
      <c r="LAS564" s="419"/>
      <c r="LAT564" s="419"/>
      <c r="LAU564" s="471"/>
      <c r="LAV564" s="17"/>
      <c r="LAW564" s="419"/>
      <c r="LAX564" s="419"/>
      <c r="LAY564" s="17"/>
      <c r="LAZ564" s="17"/>
      <c r="LBA564" s="913"/>
      <c r="LBB564" s="17"/>
      <c r="LBC564" s="17"/>
      <c r="LBD564" s="219"/>
      <c r="LBE564" s="310"/>
      <c r="LBF564" s="304"/>
      <c r="LBG564" s="408"/>
      <c r="LBH564" s="472"/>
      <c r="LBI564" s="906"/>
      <c r="LBJ564" s="31"/>
      <c r="LBK564" s="419"/>
      <c r="LBL564" s="419"/>
      <c r="LBM564" s="471"/>
      <c r="LBN564" s="17"/>
      <c r="LBO564" s="419"/>
      <c r="LBP564" s="419"/>
      <c r="LBQ564" s="17"/>
      <c r="LBR564" s="17"/>
      <c r="LBS564" s="913"/>
      <c r="LBT564" s="17"/>
      <c r="LBU564" s="17"/>
      <c r="LBV564" s="219"/>
      <c r="LBW564" s="310"/>
      <c r="LBX564" s="304"/>
      <c r="LBY564" s="408"/>
      <c r="LBZ564" s="472"/>
      <c r="LCA564" s="906"/>
      <c r="LCB564" s="31"/>
      <c r="LCC564" s="419"/>
      <c r="LCD564" s="419"/>
      <c r="LCE564" s="471"/>
      <c r="LCF564" s="17"/>
      <c r="LCG564" s="419"/>
      <c r="LCH564" s="419"/>
      <c r="LCI564" s="17"/>
      <c r="LCJ564" s="17"/>
      <c r="LCK564" s="913"/>
      <c r="LCL564" s="17"/>
      <c r="LCM564" s="17"/>
      <c r="LCN564" s="219"/>
      <c r="LCO564" s="310"/>
      <c r="LCP564" s="304"/>
      <c r="LCQ564" s="408"/>
      <c r="LCR564" s="472"/>
      <c r="LCS564" s="906"/>
      <c r="LCT564" s="31"/>
      <c r="LCU564" s="419"/>
      <c r="LCV564" s="419"/>
      <c r="LCW564" s="471"/>
      <c r="LCX564" s="17"/>
      <c r="LCY564" s="419"/>
      <c r="LCZ564" s="419"/>
      <c r="LDA564" s="17"/>
      <c r="LDB564" s="17"/>
      <c r="LDC564" s="913"/>
      <c r="LDD564" s="17"/>
      <c r="LDE564" s="17"/>
      <c r="LDF564" s="219"/>
      <c r="LDG564" s="310"/>
      <c r="LDH564" s="304"/>
      <c r="LDI564" s="408"/>
      <c r="LDJ564" s="472"/>
      <c r="LDK564" s="906"/>
      <c r="LDL564" s="31"/>
      <c r="LDM564" s="419"/>
      <c r="LDN564" s="419"/>
      <c r="LDO564" s="471"/>
      <c r="LDP564" s="17"/>
      <c r="LDQ564" s="419"/>
      <c r="LDR564" s="419"/>
      <c r="LDS564" s="17"/>
      <c r="LDT564" s="17"/>
      <c r="LDU564" s="913"/>
      <c r="LDV564" s="17"/>
      <c r="LDW564" s="17"/>
      <c r="LDX564" s="219"/>
      <c r="LDY564" s="310"/>
      <c r="LDZ564" s="304"/>
      <c r="LEA564" s="408"/>
      <c r="LEB564" s="472"/>
      <c r="LEC564" s="906"/>
      <c r="LED564" s="31"/>
      <c r="LEE564" s="419"/>
      <c r="LEF564" s="419"/>
      <c r="LEG564" s="471"/>
      <c r="LEH564" s="17"/>
      <c r="LEI564" s="419"/>
      <c r="LEJ564" s="419"/>
      <c r="LEK564" s="17"/>
      <c r="LEL564" s="17"/>
      <c r="LEM564" s="913"/>
      <c r="LEN564" s="17"/>
      <c r="LEO564" s="17"/>
      <c r="LEP564" s="219"/>
      <c r="LEQ564" s="310"/>
      <c r="LER564" s="304"/>
      <c r="LES564" s="408"/>
      <c r="LET564" s="472"/>
      <c r="LEU564" s="906"/>
      <c r="LEV564" s="31"/>
      <c r="LEW564" s="419"/>
      <c r="LEX564" s="419"/>
      <c r="LEY564" s="471"/>
      <c r="LEZ564" s="17"/>
      <c r="LFA564" s="419"/>
      <c r="LFB564" s="419"/>
      <c r="LFC564" s="17"/>
      <c r="LFD564" s="17"/>
      <c r="LFE564" s="913"/>
      <c r="LFF564" s="17"/>
      <c r="LFG564" s="17"/>
      <c r="LFH564" s="219"/>
      <c r="LFI564" s="310"/>
      <c r="LFJ564" s="304"/>
      <c r="LFK564" s="408"/>
      <c r="LFL564" s="472"/>
      <c r="LFM564" s="906"/>
      <c r="LFN564" s="31"/>
      <c r="LFO564" s="419"/>
      <c r="LFP564" s="419"/>
      <c r="LFQ564" s="471"/>
      <c r="LFR564" s="17"/>
      <c r="LFS564" s="419"/>
      <c r="LFT564" s="419"/>
      <c r="LFU564" s="17"/>
      <c r="LFV564" s="17"/>
      <c r="LFW564" s="913"/>
      <c r="LFX564" s="17"/>
      <c r="LFY564" s="17"/>
      <c r="LFZ564" s="219"/>
      <c r="LGA564" s="310"/>
      <c r="LGB564" s="304"/>
      <c r="LGC564" s="408"/>
      <c r="LGD564" s="472"/>
      <c r="LGE564" s="906"/>
      <c r="LGF564" s="31"/>
      <c r="LGG564" s="419"/>
      <c r="LGH564" s="419"/>
      <c r="LGI564" s="471"/>
      <c r="LGJ564" s="17"/>
      <c r="LGK564" s="419"/>
      <c r="LGL564" s="419"/>
      <c r="LGM564" s="17"/>
      <c r="LGN564" s="17"/>
      <c r="LGO564" s="913"/>
      <c r="LGP564" s="17"/>
      <c r="LGQ564" s="17"/>
      <c r="LGR564" s="219"/>
      <c r="LGS564" s="310"/>
      <c r="LGT564" s="304"/>
      <c r="LGU564" s="408"/>
      <c r="LGV564" s="472"/>
      <c r="LGW564" s="906"/>
      <c r="LGX564" s="31"/>
      <c r="LGY564" s="419"/>
      <c r="LGZ564" s="419"/>
      <c r="LHA564" s="471"/>
      <c r="LHB564" s="17"/>
      <c r="LHC564" s="419"/>
      <c r="LHD564" s="419"/>
      <c r="LHE564" s="17"/>
      <c r="LHF564" s="17"/>
      <c r="LHG564" s="913"/>
      <c r="LHH564" s="17"/>
      <c r="LHI564" s="17"/>
      <c r="LHJ564" s="219"/>
      <c r="LHK564" s="310"/>
      <c r="LHL564" s="304"/>
      <c r="LHM564" s="408"/>
      <c r="LHN564" s="472"/>
      <c r="LHO564" s="906"/>
      <c r="LHP564" s="31"/>
      <c r="LHQ564" s="419"/>
      <c r="LHR564" s="419"/>
      <c r="LHS564" s="471"/>
      <c r="LHT564" s="17"/>
      <c r="LHU564" s="419"/>
      <c r="LHV564" s="419"/>
      <c r="LHW564" s="17"/>
      <c r="LHX564" s="17"/>
      <c r="LHY564" s="913"/>
      <c r="LHZ564" s="17"/>
      <c r="LIA564" s="17"/>
      <c r="LIB564" s="219"/>
      <c r="LIC564" s="310"/>
      <c r="LID564" s="304"/>
      <c r="LIE564" s="408"/>
      <c r="LIF564" s="472"/>
      <c r="LIG564" s="906"/>
      <c r="LIH564" s="31"/>
      <c r="LII564" s="419"/>
      <c r="LIJ564" s="419"/>
      <c r="LIK564" s="471"/>
      <c r="LIL564" s="17"/>
      <c r="LIM564" s="419"/>
      <c r="LIN564" s="419"/>
      <c r="LIO564" s="17"/>
      <c r="LIP564" s="17"/>
      <c r="LIQ564" s="913"/>
      <c r="LIR564" s="17"/>
      <c r="LIS564" s="17"/>
      <c r="LIT564" s="219"/>
      <c r="LIU564" s="310"/>
      <c r="LIV564" s="304"/>
      <c r="LIW564" s="408"/>
      <c r="LIX564" s="472"/>
      <c r="LIY564" s="906"/>
      <c r="LIZ564" s="31"/>
      <c r="LJA564" s="419"/>
      <c r="LJB564" s="419"/>
      <c r="LJC564" s="471"/>
      <c r="LJD564" s="17"/>
      <c r="LJE564" s="419"/>
      <c r="LJF564" s="419"/>
      <c r="LJG564" s="17"/>
      <c r="LJH564" s="17"/>
      <c r="LJI564" s="913"/>
      <c r="LJJ564" s="17"/>
      <c r="LJK564" s="17"/>
      <c r="LJL564" s="219"/>
      <c r="LJM564" s="310"/>
      <c r="LJN564" s="304"/>
      <c r="LJO564" s="408"/>
      <c r="LJP564" s="472"/>
      <c r="LJQ564" s="906"/>
      <c r="LJR564" s="31"/>
      <c r="LJS564" s="419"/>
      <c r="LJT564" s="419"/>
      <c r="LJU564" s="471"/>
      <c r="LJV564" s="17"/>
      <c r="LJW564" s="419"/>
      <c r="LJX564" s="419"/>
      <c r="LJY564" s="17"/>
      <c r="LJZ564" s="17"/>
      <c r="LKA564" s="913"/>
      <c r="LKB564" s="17"/>
      <c r="LKC564" s="17"/>
      <c r="LKD564" s="219"/>
      <c r="LKE564" s="310"/>
      <c r="LKF564" s="304"/>
      <c r="LKG564" s="408"/>
      <c r="LKH564" s="472"/>
      <c r="LKI564" s="906"/>
      <c r="LKJ564" s="31"/>
      <c r="LKK564" s="419"/>
      <c r="LKL564" s="419"/>
      <c r="LKM564" s="471"/>
      <c r="LKN564" s="17"/>
      <c r="LKO564" s="419"/>
      <c r="LKP564" s="419"/>
      <c r="LKQ564" s="17"/>
      <c r="LKR564" s="17"/>
      <c r="LKS564" s="913"/>
      <c r="LKT564" s="17"/>
      <c r="LKU564" s="17"/>
      <c r="LKV564" s="219"/>
      <c r="LKW564" s="310"/>
      <c r="LKX564" s="304"/>
      <c r="LKY564" s="408"/>
      <c r="LKZ564" s="472"/>
      <c r="LLA564" s="906"/>
      <c r="LLB564" s="31"/>
      <c r="LLC564" s="419"/>
      <c r="LLD564" s="419"/>
      <c r="LLE564" s="471"/>
      <c r="LLF564" s="17"/>
      <c r="LLG564" s="419"/>
      <c r="LLH564" s="419"/>
      <c r="LLI564" s="17"/>
      <c r="LLJ564" s="17"/>
      <c r="LLK564" s="913"/>
      <c r="LLL564" s="17"/>
      <c r="LLM564" s="17"/>
      <c r="LLN564" s="219"/>
      <c r="LLO564" s="310"/>
      <c r="LLP564" s="304"/>
      <c r="LLQ564" s="408"/>
      <c r="LLR564" s="472"/>
      <c r="LLS564" s="906"/>
      <c r="LLT564" s="31"/>
      <c r="LLU564" s="419"/>
      <c r="LLV564" s="419"/>
      <c r="LLW564" s="471"/>
      <c r="LLX564" s="17"/>
      <c r="LLY564" s="419"/>
      <c r="LLZ564" s="419"/>
      <c r="LMA564" s="17"/>
      <c r="LMB564" s="17"/>
      <c r="LMC564" s="913"/>
      <c r="LMD564" s="17"/>
      <c r="LME564" s="17"/>
      <c r="LMF564" s="219"/>
      <c r="LMG564" s="310"/>
      <c r="LMH564" s="304"/>
      <c r="LMI564" s="408"/>
      <c r="LMJ564" s="472"/>
      <c r="LMK564" s="906"/>
      <c r="LML564" s="31"/>
      <c r="LMM564" s="419"/>
      <c r="LMN564" s="419"/>
      <c r="LMO564" s="471"/>
      <c r="LMP564" s="17"/>
      <c r="LMQ564" s="419"/>
      <c r="LMR564" s="419"/>
      <c r="LMS564" s="17"/>
      <c r="LMT564" s="17"/>
      <c r="LMU564" s="913"/>
      <c r="LMV564" s="17"/>
      <c r="LMW564" s="17"/>
      <c r="LMX564" s="219"/>
      <c r="LMY564" s="310"/>
      <c r="LMZ564" s="304"/>
      <c r="LNA564" s="408"/>
      <c r="LNB564" s="472"/>
      <c r="LNC564" s="906"/>
      <c r="LND564" s="31"/>
      <c r="LNE564" s="419"/>
      <c r="LNF564" s="419"/>
      <c r="LNG564" s="471"/>
      <c r="LNH564" s="17"/>
      <c r="LNI564" s="419"/>
      <c r="LNJ564" s="419"/>
      <c r="LNK564" s="17"/>
      <c r="LNL564" s="17"/>
      <c r="LNM564" s="913"/>
      <c r="LNN564" s="17"/>
      <c r="LNO564" s="17"/>
      <c r="LNP564" s="219"/>
      <c r="LNQ564" s="310"/>
      <c r="LNR564" s="304"/>
      <c r="LNS564" s="408"/>
      <c r="LNT564" s="472"/>
      <c r="LNU564" s="906"/>
      <c r="LNV564" s="31"/>
      <c r="LNW564" s="419"/>
      <c r="LNX564" s="419"/>
      <c r="LNY564" s="471"/>
      <c r="LNZ564" s="17"/>
      <c r="LOA564" s="419"/>
      <c r="LOB564" s="419"/>
      <c r="LOC564" s="17"/>
      <c r="LOD564" s="17"/>
      <c r="LOE564" s="913"/>
      <c r="LOF564" s="17"/>
      <c r="LOG564" s="17"/>
      <c r="LOH564" s="219"/>
      <c r="LOI564" s="310"/>
      <c r="LOJ564" s="304"/>
      <c r="LOK564" s="408"/>
      <c r="LOL564" s="472"/>
      <c r="LOM564" s="906"/>
      <c r="LON564" s="31"/>
      <c r="LOO564" s="419"/>
      <c r="LOP564" s="419"/>
      <c r="LOQ564" s="471"/>
      <c r="LOR564" s="17"/>
      <c r="LOS564" s="419"/>
      <c r="LOT564" s="419"/>
      <c r="LOU564" s="17"/>
      <c r="LOV564" s="17"/>
      <c r="LOW564" s="913"/>
      <c r="LOX564" s="17"/>
      <c r="LOY564" s="17"/>
      <c r="LOZ564" s="219"/>
      <c r="LPA564" s="310"/>
      <c r="LPB564" s="304"/>
      <c r="LPC564" s="408"/>
      <c r="LPD564" s="472"/>
      <c r="LPE564" s="906"/>
      <c r="LPF564" s="31"/>
      <c r="LPG564" s="419"/>
      <c r="LPH564" s="419"/>
      <c r="LPI564" s="471"/>
      <c r="LPJ564" s="17"/>
      <c r="LPK564" s="419"/>
      <c r="LPL564" s="419"/>
      <c r="LPM564" s="17"/>
      <c r="LPN564" s="17"/>
      <c r="LPO564" s="913"/>
      <c r="LPP564" s="17"/>
      <c r="LPQ564" s="17"/>
      <c r="LPR564" s="219"/>
      <c r="LPS564" s="310"/>
      <c r="LPT564" s="304"/>
      <c r="LPU564" s="408"/>
      <c r="LPV564" s="472"/>
      <c r="LPW564" s="906"/>
      <c r="LPX564" s="31"/>
      <c r="LPY564" s="419"/>
      <c r="LPZ564" s="419"/>
      <c r="LQA564" s="471"/>
      <c r="LQB564" s="17"/>
      <c r="LQC564" s="419"/>
      <c r="LQD564" s="419"/>
      <c r="LQE564" s="17"/>
      <c r="LQF564" s="17"/>
      <c r="LQG564" s="913"/>
      <c r="LQH564" s="17"/>
      <c r="LQI564" s="17"/>
      <c r="LQJ564" s="219"/>
      <c r="LQK564" s="310"/>
      <c r="LQL564" s="304"/>
      <c r="LQM564" s="408"/>
      <c r="LQN564" s="472"/>
      <c r="LQO564" s="906"/>
      <c r="LQP564" s="31"/>
      <c r="LQQ564" s="419"/>
      <c r="LQR564" s="419"/>
      <c r="LQS564" s="471"/>
      <c r="LQT564" s="17"/>
      <c r="LQU564" s="419"/>
      <c r="LQV564" s="419"/>
      <c r="LQW564" s="17"/>
      <c r="LQX564" s="17"/>
      <c r="LQY564" s="913"/>
      <c r="LQZ564" s="17"/>
      <c r="LRA564" s="17"/>
      <c r="LRB564" s="219"/>
      <c r="LRC564" s="310"/>
      <c r="LRD564" s="304"/>
      <c r="LRE564" s="408"/>
      <c r="LRF564" s="472"/>
      <c r="LRG564" s="906"/>
      <c r="LRH564" s="31"/>
      <c r="LRI564" s="419"/>
      <c r="LRJ564" s="419"/>
      <c r="LRK564" s="471"/>
      <c r="LRL564" s="17"/>
      <c r="LRM564" s="419"/>
      <c r="LRN564" s="419"/>
      <c r="LRO564" s="17"/>
      <c r="LRP564" s="17"/>
      <c r="LRQ564" s="913"/>
      <c r="LRR564" s="17"/>
      <c r="LRS564" s="17"/>
      <c r="LRT564" s="219"/>
      <c r="LRU564" s="310"/>
      <c r="LRV564" s="304"/>
      <c r="LRW564" s="408"/>
      <c r="LRX564" s="472"/>
      <c r="LRY564" s="906"/>
      <c r="LRZ564" s="31"/>
      <c r="LSA564" s="419"/>
      <c r="LSB564" s="419"/>
      <c r="LSC564" s="471"/>
      <c r="LSD564" s="17"/>
      <c r="LSE564" s="419"/>
      <c r="LSF564" s="419"/>
      <c r="LSG564" s="17"/>
      <c r="LSH564" s="17"/>
      <c r="LSI564" s="913"/>
      <c r="LSJ564" s="17"/>
      <c r="LSK564" s="17"/>
      <c r="LSL564" s="219"/>
      <c r="LSM564" s="310"/>
      <c r="LSN564" s="304"/>
      <c r="LSO564" s="408"/>
      <c r="LSP564" s="472"/>
      <c r="LSQ564" s="906"/>
      <c r="LSR564" s="31"/>
      <c r="LSS564" s="419"/>
      <c r="LST564" s="419"/>
      <c r="LSU564" s="471"/>
      <c r="LSV564" s="17"/>
      <c r="LSW564" s="419"/>
      <c r="LSX564" s="419"/>
      <c r="LSY564" s="17"/>
      <c r="LSZ564" s="17"/>
      <c r="LTA564" s="913"/>
      <c r="LTB564" s="17"/>
      <c r="LTC564" s="17"/>
      <c r="LTD564" s="219"/>
      <c r="LTE564" s="310"/>
      <c r="LTF564" s="304"/>
      <c r="LTG564" s="408"/>
      <c r="LTH564" s="472"/>
      <c r="LTI564" s="906"/>
      <c r="LTJ564" s="31"/>
      <c r="LTK564" s="419"/>
      <c r="LTL564" s="419"/>
      <c r="LTM564" s="471"/>
      <c r="LTN564" s="17"/>
      <c r="LTO564" s="419"/>
      <c r="LTP564" s="419"/>
      <c r="LTQ564" s="17"/>
      <c r="LTR564" s="17"/>
      <c r="LTS564" s="913"/>
      <c r="LTT564" s="17"/>
      <c r="LTU564" s="17"/>
      <c r="LTV564" s="219"/>
      <c r="LTW564" s="310"/>
      <c r="LTX564" s="304"/>
      <c r="LTY564" s="408"/>
      <c r="LTZ564" s="472"/>
      <c r="LUA564" s="906"/>
      <c r="LUB564" s="31"/>
      <c r="LUC564" s="419"/>
      <c r="LUD564" s="419"/>
      <c r="LUE564" s="471"/>
      <c r="LUF564" s="17"/>
      <c r="LUG564" s="419"/>
      <c r="LUH564" s="419"/>
      <c r="LUI564" s="17"/>
      <c r="LUJ564" s="17"/>
      <c r="LUK564" s="913"/>
      <c r="LUL564" s="17"/>
      <c r="LUM564" s="17"/>
      <c r="LUN564" s="219"/>
      <c r="LUO564" s="310"/>
      <c r="LUP564" s="304"/>
      <c r="LUQ564" s="408"/>
      <c r="LUR564" s="472"/>
      <c r="LUS564" s="906"/>
      <c r="LUT564" s="31"/>
      <c r="LUU564" s="419"/>
      <c r="LUV564" s="419"/>
      <c r="LUW564" s="471"/>
      <c r="LUX564" s="17"/>
      <c r="LUY564" s="419"/>
      <c r="LUZ564" s="419"/>
      <c r="LVA564" s="17"/>
      <c r="LVB564" s="17"/>
      <c r="LVC564" s="913"/>
      <c r="LVD564" s="17"/>
      <c r="LVE564" s="17"/>
      <c r="LVF564" s="219"/>
      <c r="LVG564" s="310"/>
      <c r="LVH564" s="304"/>
      <c r="LVI564" s="408"/>
      <c r="LVJ564" s="472"/>
      <c r="LVK564" s="906"/>
      <c r="LVL564" s="31"/>
      <c r="LVM564" s="419"/>
      <c r="LVN564" s="419"/>
      <c r="LVO564" s="471"/>
      <c r="LVP564" s="17"/>
      <c r="LVQ564" s="419"/>
      <c r="LVR564" s="419"/>
      <c r="LVS564" s="17"/>
      <c r="LVT564" s="17"/>
      <c r="LVU564" s="913"/>
      <c r="LVV564" s="17"/>
      <c r="LVW564" s="17"/>
      <c r="LVX564" s="219"/>
      <c r="LVY564" s="310"/>
      <c r="LVZ564" s="304"/>
      <c r="LWA564" s="408"/>
      <c r="LWB564" s="472"/>
      <c r="LWC564" s="906"/>
      <c r="LWD564" s="31"/>
      <c r="LWE564" s="419"/>
      <c r="LWF564" s="419"/>
      <c r="LWG564" s="471"/>
      <c r="LWH564" s="17"/>
      <c r="LWI564" s="419"/>
      <c r="LWJ564" s="419"/>
      <c r="LWK564" s="17"/>
      <c r="LWL564" s="17"/>
      <c r="LWM564" s="913"/>
      <c r="LWN564" s="17"/>
      <c r="LWO564" s="17"/>
      <c r="LWP564" s="219"/>
      <c r="LWQ564" s="310"/>
      <c r="LWR564" s="304"/>
      <c r="LWS564" s="408"/>
      <c r="LWT564" s="472"/>
      <c r="LWU564" s="906"/>
      <c r="LWV564" s="31"/>
      <c r="LWW564" s="419"/>
      <c r="LWX564" s="419"/>
      <c r="LWY564" s="471"/>
      <c r="LWZ564" s="17"/>
      <c r="LXA564" s="419"/>
      <c r="LXB564" s="419"/>
      <c r="LXC564" s="17"/>
      <c r="LXD564" s="17"/>
      <c r="LXE564" s="913"/>
      <c r="LXF564" s="17"/>
      <c r="LXG564" s="17"/>
      <c r="LXH564" s="219"/>
      <c r="LXI564" s="310"/>
      <c r="LXJ564" s="304"/>
      <c r="LXK564" s="408"/>
      <c r="LXL564" s="472"/>
      <c r="LXM564" s="906"/>
      <c r="LXN564" s="31"/>
      <c r="LXO564" s="419"/>
      <c r="LXP564" s="419"/>
      <c r="LXQ564" s="471"/>
      <c r="LXR564" s="17"/>
      <c r="LXS564" s="419"/>
      <c r="LXT564" s="419"/>
      <c r="LXU564" s="17"/>
      <c r="LXV564" s="17"/>
      <c r="LXW564" s="913"/>
      <c r="LXX564" s="17"/>
      <c r="LXY564" s="17"/>
      <c r="LXZ564" s="219"/>
      <c r="LYA564" s="310"/>
      <c r="LYB564" s="304"/>
      <c r="LYC564" s="408"/>
      <c r="LYD564" s="472"/>
      <c r="LYE564" s="906"/>
      <c r="LYF564" s="31"/>
      <c r="LYG564" s="419"/>
      <c r="LYH564" s="419"/>
      <c r="LYI564" s="471"/>
      <c r="LYJ564" s="17"/>
      <c r="LYK564" s="419"/>
      <c r="LYL564" s="419"/>
      <c r="LYM564" s="17"/>
      <c r="LYN564" s="17"/>
      <c r="LYO564" s="913"/>
      <c r="LYP564" s="17"/>
      <c r="LYQ564" s="17"/>
      <c r="LYR564" s="219"/>
      <c r="LYS564" s="310"/>
      <c r="LYT564" s="304"/>
      <c r="LYU564" s="408"/>
      <c r="LYV564" s="472"/>
      <c r="LYW564" s="906"/>
      <c r="LYX564" s="31"/>
      <c r="LYY564" s="419"/>
      <c r="LYZ564" s="419"/>
      <c r="LZA564" s="471"/>
      <c r="LZB564" s="17"/>
      <c r="LZC564" s="419"/>
      <c r="LZD564" s="419"/>
      <c r="LZE564" s="17"/>
      <c r="LZF564" s="17"/>
      <c r="LZG564" s="913"/>
      <c r="LZH564" s="17"/>
      <c r="LZI564" s="17"/>
      <c r="LZJ564" s="219"/>
      <c r="LZK564" s="310"/>
      <c r="LZL564" s="304"/>
      <c r="LZM564" s="408"/>
      <c r="LZN564" s="472"/>
      <c r="LZO564" s="906"/>
      <c r="LZP564" s="31"/>
      <c r="LZQ564" s="419"/>
      <c r="LZR564" s="419"/>
      <c r="LZS564" s="471"/>
      <c r="LZT564" s="17"/>
      <c r="LZU564" s="419"/>
      <c r="LZV564" s="419"/>
      <c r="LZW564" s="17"/>
      <c r="LZX564" s="17"/>
      <c r="LZY564" s="913"/>
      <c r="LZZ564" s="17"/>
      <c r="MAA564" s="17"/>
      <c r="MAB564" s="219"/>
      <c r="MAC564" s="310"/>
      <c r="MAD564" s="304"/>
      <c r="MAE564" s="408"/>
      <c r="MAF564" s="472"/>
      <c r="MAG564" s="906"/>
      <c r="MAH564" s="31"/>
      <c r="MAI564" s="419"/>
      <c r="MAJ564" s="419"/>
      <c r="MAK564" s="471"/>
      <c r="MAL564" s="17"/>
      <c r="MAM564" s="419"/>
      <c r="MAN564" s="419"/>
      <c r="MAO564" s="17"/>
      <c r="MAP564" s="17"/>
      <c r="MAQ564" s="913"/>
      <c r="MAR564" s="17"/>
      <c r="MAS564" s="17"/>
      <c r="MAT564" s="219"/>
      <c r="MAU564" s="310"/>
      <c r="MAV564" s="304"/>
      <c r="MAW564" s="408"/>
      <c r="MAX564" s="472"/>
      <c r="MAY564" s="906"/>
      <c r="MAZ564" s="31"/>
      <c r="MBA564" s="419"/>
      <c r="MBB564" s="419"/>
      <c r="MBC564" s="471"/>
      <c r="MBD564" s="17"/>
      <c r="MBE564" s="419"/>
      <c r="MBF564" s="419"/>
      <c r="MBG564" s="17"/>
      <c r="MBH564" s="17"/>
      <c r="MBI564" s="913"/>
      <c r="MBJ564" s="17"/>
      <c r="MBK564" s="17"/>
      <c r="MBL564" s="219"/>
      <c r="MBM564" s="310"/>
      <c r="MBN564" s="304"/>
      <c r="MBO564" s="408"/>
      <c r="MBP564" s="472"/>
      <c r="MBQ564" s="906"/>
      <c r="MBR564" s="31"/>
      <c r="MBS564" s="419"/>
      <c r="MBT564" s="419"/>
      <c r="MBU564" s="471"/>
      <c r="MBV564" s="17"/>
      <c r="MBW564" s="419"/>
      <c r="MBX564" s="419"/>
      <c r="MBY564" s="17"/>
      <c r="MBZ564" s="17"/>
      <c r="MCA564" s="913"/>
      <c r="MCB564" s="17"/>
      <c r="MCC564" s="17"/>
      <c r="MCD564" s="219"/>
      <c r="MCE564" s="310"/>
      <c r="MCF564" s="304"/>
      <c r="MCG564" s="408"/>
      <c r="MCH564" s="472"/>
      <c r="MCI564" s="906"/>
      <c r="MCJ564" s="31"/>
      <c r="MCK564" s="419"/>
      <c r="MCL564" s="419"/>
      <c r="MCM564" s="471"/>
      <c r="MCN564" s="17"/>
      <c r="MCO564" s="419"/>
      <c r="MCP564" s="419"/>
      <c r="MCQ564" s="17"/>
      <c r="MCR564" s="17"/>
      <c r="MCS564" s="913"/>
      <c r="MCT564" s="17"/>
      <c r="MCU564" s="17"/>
      <c r="MCV564" s="219"/>
      <c r="MCW564" s="310"/>
      <c r="MCX564" s="304"/>
      <c r="MCY564" s="408"/>
      <c r="MCZ564" s="472"/>
      <c r="MDA564" s="906"/>
      <c r="MDB564" s="31"/>
      <c r="MDC564" s="419"/>
      <c r="MDD564" s="419"/>
      <c r="MDE564" s="471"/>
      <c r="MDF564" s="17"/>
      <c r="MDG564" s="419"/>
      <c r="MDH564" s="419"/>
      <c r="MDI564" s="17"/>
      <c r="MDJ564" s="17"/>
      <c r="MDK564" s="913"/>
      <c r="MDL564" s="17"/>
      <c r="MDM564" s="17"/>
      <c r="MDN564" s="219"/>
      <c r="MDO564" s="310"/>
      <c r="MDP564" s="304"/>
      <c r="MDQ564" s="408"/>
      <c r="MDR564" s="472"/>
      <c r="MDS564" s="906"/>
      <c r="MDT564" s="31"/>
      <c r="MDU564" s="419"/>
      <c r="MDV564" s="419"/>
      <c r="MDW564" s="471"/>
      <c r="MDX564" s="17"/>
      <c r="MDY564" s="419"/>
      <c r="MDZ564" s="419"/>
      <c r="MEA564" s="17"/>
      <c r="MEB564" s="17"/>
      <c r="MEC564" s="913"/>
      <c r="MED564" s="17"/>
      <c r="MEE564" s="17"/>
      <c r="MEF564" s="219"/>
      <c r="MEG564" s="310"/>
      <c r="MEH564" s="304"/>
      <c r="MEI564" s="408"/>
      <c r="MEJ564" s="472"/>
      <c r="MEK564" s="906"/>
      <c r="MEL564" s="31"/>
      <c r="MEM564" s="419"/>
      <c r="MEN564" s="419"/>
      <c r="MEO564" s="471"/>
      <c r="MEP564" s="17"/>
      <c r="MEQ564" s="419"/>
      <c r="MER564" s="419"/>
      <c r="MES564" s="17"/>
      <c r="MET564" s="17"/>
      <c r="MEU564" s="913"/>
      <c r="MEV564" s="17"/>
      <c r="MEW564" s="17"/>
      <c r="MEX564" s="219"/>
      <c r="MEY564" s="310"/>
      <c r="MEZ564" s="304"/>
      <c r="MFA564" s="408"/>
      <c r="MFB564" s="472"/>
      <c r="MFC564" s="906"/>
      <c r="MFD564" s="31"/>
      <c r="MFE564" s="419"/>
      <c r="MFF564" s="419"/>
      <c r="MFG564" s="471"/>
      <c r="MFH564" s="17"/>
      <c r="MFI564" s="419"/>
      <c r="MFJ564" s="419"/>
      <c r="MFK564" s="17"/>
      <c r="MFL564" s="17"/>
      <c r="MFM564" s="913"/>
      <c r="MFN564" s="17"/>
      <c r="MFO564" s="17"/>
      <c r="MFP564" s="219"/>
      <c r="MFQ564" s="310"/>
      <c r="MFR564" s="304"/>
      <c r="MFS564" s="408"/>
      <c r="MFT564" s="472"/>
      <c r="MFU564" s="906"/>
      <c r="MFV564" s="31"/>
      <c r="MFW564" s="419"/>
      <c r="MFX564" s="419"/>
      <c r="MFY564" s="471"/>
      <c r="MFZ564" s="17"/>
      <c r="MGA564" s="419"/>
      <c r="MGB564" s="419"/>
      <c r="MGC564" s="17"/>
      <c r="MGD564" s="17"/>
      <c r="MGE564" s="913"/>
      <c r="MGF564" s="17"/>
      <c r="MGG564" s="17"/>
      <c r="MGH564" s="219"/>
      <c r="MGI564" s="310"/>
      <c r="MGJ564" s="304"/>
      <c r="MGK564" s="408"/>
      <c r="MGL564" s="472"/>
      <c r="MGM564" s="906"/>
      <c r="MGN564" s="31"/>
      <c r="MGO564" s="419"/>
      <c r="MGP564" s="419"/>
      <c r="MGQ564" s="471"/>
      <c r="MGR564" s="17"/>
      <c r="MGS564" s="419"/>
      <c r="MGT564" s="419"/>
      <c r="MGU564" s="17"/>
      <c r="MGV564" s="17"/>
      <c r="MGW564" s="913"/>
      <c r="MGX564" s="17"/>
      <c r="MGY564" s="17"/>
      <c r="MGZ564" s="219"/>
      <c r="MHA564" s="310"/>
      <c r="MHB564" s="304"/>
      <c r="MHC564" s="408"/>
      <c r="MHD564" s="472"/>
      <c r="MHE564" s="906"/>
      <c r="MHF564" s="31"/>
      <c r="MHG564" s="419"/>
      <c r="MHH564" s="419"/>
      <c r="MHI564" s="471"/>
      <c r="MHJ564" s="17"/>
      <c r="MHK564" s="419"/>
      <c r="MHL564" s="419"/>
      <c r="MHM564" s="17"/>
      <c r="MHN564" s="17"/>
      <c r="MHO564" s="913"/>
      <c r="MHP564" s="17"/>
      <c r="MHQ564" s="17"/>
      <c r="MHR564" s="219"/>
      <c r="MHS564" s="310"/>
      <c r="MHT564" s="304"/>
      <c r="MHU564" s="408"/>
      <c r="MHV564" s="472"/>
      <c r="MHW564" s="906"/>
      <c r="MHX564" s="31"/>
      <c r="MHY564" s="419"/>
      <c r="MHZ564" s="419"/>
      <c r="MIA564" s="471"/>
      <c r="MIB564" s="17"/>
      <c r="MIC564" s="419"/>
      <c r="MID564" s="419"/>
      <c r="MIE564" s="17"/>
      <c r="MIF564" s="17"/>
      <c r="MIG564" s="913"/>
      <c r="MIH564" s="17"/>
      <c r="MII564" s="17"/>
      <c r="MIJ564" s="219"/>
      <c r="MIK564" s="310"/>
      <c r="MIL564" s="304"/>
      <c r="MIM564" s="408"/>
      <c r="MIN564" s="472"/>
      <c r="MIO564" s="906"/>
      <c r="MIP564" s="31"/>
      <c r="MIQ564" s="419"/>
      <c r="MIR564" s="419"/>
      <c r="MIS564" s="471"/>
      <c r="MIT564" s="17"/>
      <c r="MIU564" s="419"/>
      <c r="MIV564" s="419"/>
      <c r="MIW564" s="17"/>
      <c r="MIX564" s="17"/>
      <c r="MIY564" s="913"/>
      <c r="MIZ564" s="17"/>
      <c r="MJA564" s="17"/>
      <c r="MJB564" s="219"/>
      <c r="MJC564" s="310"/>
      <c r="MJD564" s="304"/>
      <c r="MJE564" s="408"/>
      <c r="MJF564" s="472"/>
      <c r="MJG564" s="906"/>
      <c r="MJH564" s="31"/>
      <c r="MJI564" s="419"/>
      <c r="MJJ564" s="419"/>
      <c r="MJK564" s="471"/>
      <c r="MJL564" s="17"/>
      <c r="MJM564" s="419"/>
      <c r="MJN564" s="419"/>
      <c r="MJO564" s="17"/>
      <c r="MJP564" s="17"/>
      <c r="MJQ564" s="913"/>
      <c r="MJR564" s="17"/>
      <c r="MJS564" s="17"/>
      <c r="MJT564" s="219"/>
      <c r="MJU564" s="310"/>
      <c r="MJV564" s="304"/>
      <c r="MJW564" s="408"/>
      <c r="MJX564" s="472"/>
      <c r="MJY564" s="906"/>
      <c r="MJZ564" s="31"/>
      <c r="MKA564" s="419"/>
      <c r="MKB564" s="419"/>
      <c r="MKC564" s="471"/>
      <c r="MKD564" s="17"/>
      <c r="MKE564" s="419"/>
      <c r="MKF564" s="419"/>
      <c r="MKG564" s="17"/>
      <c r="MKH564" s="17"/>
      <c r="MKI564" s="913"/>
      <c r="MKJ564" s="17"/>
      <c r="MKK564" s="17"/>
      <c r="MKL564" s="219"/>
      <c r="MKM564" s="310"/>
      <c r="MKN564" s="304"/>
      <c r="MKO564" s="408"/>
      <c r="MKP564" s="472"/>
      <c r="MKQ564" s="906"/>
      <c r="MKR564" s="31"/>
      <c r="MKS564" s="419"/>
      <c r="MKT564" s="419"/>
      <c r="MKU564" s="471"/>
      <c r="MKV564" s="17"/>
      <c r="MKW564" s="419"/>
      <c r="MKX564" s="419"/>
      <c r="MKY564" s="17"/>
      <c r="MKZ564" s="17"/>
      <c r="MLA564" s="913"/>
      <c r="MLB564" s="17"/>
      <c r="MLC564" s="17"/>
      <c r="MLD564" s="219"/>
      <c r="MLE564" s="310"/>
      <c r="MLF564" s="304"/>
      <c r="MLG564" s="408"/>
      <c r="MLH564" s="472"/>
      <c r="MLI564" s="906"/>
      <c r="MLJ564" s="31"/>
      <c r="MLK564" s="419"/>
      <c r="MLL564" s="419"/>
      <c r="MLM564" s="471"/>
      <c r="MLN564" s="17"/>
      <c r="MLO564" s="419"/>
      <c r="MLP564" s="419"/>
      <c r="MLQ564" s="17"/>
      <c r="MLR564" s="17"/>
      <c r="MLS564" s="913"/>
      <c r="MLT564" s="17"/>
      <c r="MLU564" s="17"/>
      <c r="MLV564" s="219"/>
      <c r="MLW564" s="310"/>
      <c r="MLX564" s="304"/>
      <c r="MLY564" s="408"/>
      <c r="MLZ564" s="472"/>
      <c r="MMA564" s="906"/>
      <c r="MMB564" s="31"/>
      <c r="MMC564" s="419"/>
      <c r="MMD564" s="419"/>
      <c r="MME564" s="471"/>
      <c r="MMF564" s="17"/>
      <c r="MMG564" s="419"/>
      <c r="MMH564" s="419"/>
      <c r="MMI564" s="17"/>
      <c r="MMJ564" s="17"/>
      <c r="MMK564" s="913"/>
      <c r="MML564" s="17"/>
      <c r="MMM564" s="17"/>
      <c r="MMN564" s="219"/>
      <c r="MMO564" s="310"/>
      <c r="MMP564" s="304"/>
      <c r="MMQ564" s="408"/>
      <c r="MMR564" s="472"/>
      <c r="MMS564" s="906"/>
      <c r="MMT564" s="31"/>
      <c r="MMU564" s="419"/>
      <c r="MMV564" s="419"/>
      <c r="MMW564" s="471"/>
      <c r="MMX564" s="17"/>
      <c r="MMY564" s="419"/>
      <c r="MMZ564" s="419"/>
      <c r="MNA564" s="17"/>
      <c r="MNB564" s="17"/>
      <c r="MNC564" s="913"/>
      <c r="MND564" s="17"/>
      <c r="MNE564" s="17"/>
      <c r="MNF564" s="219"/>
      <c r="MNG564" s="310"/>
      <c r="MNH564" s="304"/>
      <c r="MNI564" s="408"/>
      <c r="MNJ564" s="472"/>
      <c r="MNK564" s="906"/>
      <c r="MNL564" s="31"/>
      <c r="MNM564" s="419"/>
      <c r="MNN564" s="419"/>
      <c r="MNO564" s="471"/>
      <c r="MNP564" s="17"/>
      <c r="MNQ564" s="419"/>
      <c r="MNR564" s="419"/>
      <c r="MNS564" s="17"/>
      <c r="MNT564" s="17"/>
      <c r="MNU564" s="913"/>
      <c r="MNV564" s="17"/>
      <c r="MNW564" s="17"/>
      <c r="MNX564" s="219"/>
      <c r="MNY564" s="310"/>
      <c r="MNZ564" s="304"/>
      <c r="MOA564" s="408"/>
      <c r="MOB564" s="472"/>
      <c r="MOC564" s="906"/>
      <c r="MOD564" s="31"/>
      <c r="MOE564" s="419"/>
      <c r="MOF564" s="419"/>
      <c r="MOG564" s="471"/>
      <c r="MOH564" s="17"/>
      <c r="MOI564" s="419"/>
      <c r="MOJ564" s="419"/>
      <c r="MOK564" s="17"/>
      <c r="MOL564" s="17"/>
      <c r="MOM564" s="913"/>
      <c r="MON564" s="17"/>
      <c r="MOO564" s="17"/>
      <c r="MOP564" s="219"/>
      <c r="MOQ564" s="310"/>
      <c r="MOR564" s="304"/>
      <c r="MOS564" s="408"/>
      <c r="MOT564" s="472"/>
      <c r="MOU564" s="906"/>
      <c r="MOV564" s="31"/>
      <c r="MOW564" s="419"/>
      <c r="MOX564" s="419"/>
      <c r="MOY564" s="471"/>
      <c r="MOZ564" s="17"/>
      <c r="MPA564" s="419"/>
      <c r="MPB564" s="419"/>
      <c r="MPC564" s="17"/>
      <c r="MPD564" s="17"/>
      <c r="MPE564" s="913"/>
      <c r="MPF564" s="17"/>
      <c r="MPG564" s="17"/>
      <c r="MPH564" s="219"/>
      <c r="MPI564" s="310"/>
      <c r="MPJ564" s="304"/>
      <c r="MPK564" s="408"/>
      <c r="MPL564" s="472"/>
      <c r="MPM564" s="906"/>
      <c r="MPN564" s="31"/>
      <c r="MPO564" s="419"/>
      <c r="MPP564" s="419"/>
      <c r="MPQ564" s="471"/>
      <c r="MPR564" s="17"/>
      <c r="MPS564" s="419"/>
      <c r="MPT564" s="419"/>
      <c r="MPU564" s="17"/>
      <c r="MPV564" s="17"/>
      <c r="MPW564" s="913"/>
      <c r="MPX564" s="17"/>
      <c r="MPY564" s="17"/>
      <c r="MPZ564" s="219"/>
      <c r="MQA564" s="310"/>
      <c r="MQB564" s="304"/>
      <c r="MQC564" s="408"/>
      <c r="MQD564" s="472"/>
      <c r="MQE564" s="906"/>
      <c r="MQF564" s="31"/>
      <c r="MQG564" s="419"/>
      <c r="MQH564" s="419"/>
      <c r="MQI564" s="471"/>
      <c r="MQJ564" s="17"/>
      <c r="MQK564" s="419"/>
      <c r="MQL564" s="419"/>
      <c r="MQM564" s="17"/>
      <c r="MQN564" s="17"/>
      <c r="MQO564" s="913"/>
      <c r="MQP564" s="17"/>
      <c r="MQQ564" s="17"/>
      <c r="MQR564" s="219"/>
      <c r="MQS564" s="310"/>
      <c r="MQT564" s="304"/>
      <c r="MQU564" s="408"/>
      <c r="MQV564" s="472"/>
      <c r="MQW564" s="906"/>
      <c r="MQX564" s="31"/>
      <c r="MQY564" s="419"/>
      <c r="MQZ564" s="419"/>
      <c r="MRA564" s="471"/>
      <c r="MRB564" s="17"/>
      <c r="MRC564" s="419"/>
      <c r="MRD564" s="419"/>
      <c r="MRE564" s="17"/>
      <c r="MRF564" s="17"/>
      <c r="MRG564" s="913"/>
      <c r="MRH564" s="17"/>
      <c r="MRI564" s="17"/>
      <c r="MRJ564" s="219"/>
      <c r="MRK564" s="310"/>
      <c r="MRL564" s="304"/>
      <c r="MRM564" s="408"/>
      <c r="MRN564" s="472"/>
      <c r="MRO564" s="906"/>
      <c r="MRP564" s="31"/>
      <c r="MRQ564" s="419"/>
      <c r="MRR564" s="419"/>
      <c r="MRS564" s="471"/>
      <c r="MRT564" s="17"/>
      <c r="MRU564" s="419"/>
      <c r="MRV564" s="419"/>
      <c r="MRW564" s="17"/>
      <c r="MRX564" s="17"/>
      <c r="MRY564" s="913"/>
      <c r="MRZ564" s="17"/>
      <c r="MSA564" s="17"/>
      <c r="MSB564" s="219"/>
      <c r="MSC564" s="310"/>
      <c r="MSD564" s="304"/>
      <c r="MSE564" s="408"/>
      <c r="MSF564" s="472"/>
      <c r="MSG564" s="906"/>
      <c r="MSH564" s="31"/>
      <c r="MSI564" s="419"/>
      <c r="MSJ564" s="419"/>
      <c r="MSK564" s="471"/>
      <c r="MSL564" s="17"/>
      <c r="MSM564" s="419"/>
      <c r="MSN564" s="419"/>
      <c r="MSO564" s="17"/>
      <c r="MSP564" s="17"/>
      <c r="MSQ564" s="913"/>
      <c r="MSR564" s="17"/>
      <c r="MSS564" s="17"/>
      <c r="MST564" s="219"/>
      <c r="MSU564" s="310"/>
      <c r="MSV564" s="304"/>
      <c r="MSW564" s="408"/>
      <c r="MSX564" s="472"/>
      <c r="MSY564" s="906"/>
      <c r="MSZ564" s="31"/>
      <c r="MTA564" s="419"/>
      <c r="MTB564" s="419"/>
      <c r="MTC564" s="471"/>
      <c r="MTD564" s="17"/>
      <c r="MTE564" s="419"/>
      <c r="MTF564" s="419"/>
      <c r="MTG564" s="17"/>
      <c r="MTH564" s="17"/>
      <c r="MTI564" s="913"/>
      <c r="MTJ564" s="17"/>
      <c r="MTK564" s="17"/>
      <c r="MTL564" s="219"/>
      <c r="MTM564" s="310"/>
      <c r="MTN564" s="304"/>
      <c r="MTO564" s="408"/>
      <c r="MTP564" s="472"/>
      <c r="MTQ564" s="906"/>
      <c r="MTR564" s="31"/>
      <c r="MTS564" s="419"/>
      <c r="MTT564" s="419"/>
      <c r="MTU564" s="471"/>
      <c r="MTV564" s="17"/>
      <c r="MTW564" s="419"/>
      <c r="MTX564" s="419"/>
      <c r="MTY564" s="17"/>
      <c r="MTZ564" s="17"/>
      <c r="MUA564" s="913"/>
      <c r="MUB564" s="17"/>
      <c r="MUC564" s="17"/>
      <c r="MUD564" s="219"/>
      <c r="MUE564" s="310"/>
      <c r="MUF564" s="304"/>
      <c r="MUG564" s="408"/>
      <c r="MUH564" s="472"/>
      <c r="MUI564" s="906"/>
      <c r="MUJ564" s="31"/>
      <c r="MUK564" s="419"/>
      <c r="MUL564" s="419"/>
      <c r="MUM564" s="471"/>
      <c r="MUN564" s="17"/>
      <c r="MUO564" s="419"/>
      <c r="MUP564" s="419"/>
      <c r="MUQ564" s="17"/>
      <c r="MUR564" s="17"/>
      <c r="MUS564" s="913"/>
      <c r="MUT564" s="17"/>
      <c r="MUU564" s="17"/>
      <c r="MUV564" s="219"/>
      <c r="MUW564" s="310"/>
      <c r="MUX564" s="304"/>
      <c r="MUY564" s="408"/>
      <c r="MUZ564" s="472"/>
      <c r="MVA564" s="906"/>
      <c r="MVB564" s="31"/>
      <c r="MVC564" s="419"/>
      <c r="MVD564" s="419"/>
      <c r="MVE564" s="471"/>
      <c r="MVF564" s="17"/>
      <c r="MVG564" s="419"/>
      <c r="MVH564" s="419"/>
      <c r="MVI564" s="17"/>
      <c r="MVJ564" s="17"/>
      <c r="MVK564" s="913"/>
      <c r="MVL564" s="17"/>
      <c r="MVM564" s="17"/>
      <c r="MVN564" s="219"/>
      <c r="MVO564" s="310"/>
      <c r="MVP564" s="304"/>
      <c r="MVQ564" s="408"/>
      <c r="MVR564" s="472"/>
      <c r="MVS564" s="906"/>
      <c r="MVT564" s="31"/>
      <c r="MVU564" s="419"/>
      <c r="MVV564" s="419"/>
      <c r="MVW564" s="471"/>
      <c r="MVX564" s="17"/>
      <c r="MVY564" s="419"/>
      <c r="MVZ564" s="419"/>
      <c r="MWA564" s="17"/>
      <c r="MWB564" s="17"/>
      <c r="MWC564" s="913"/>
      <c r="MWD564" s="17"/>
      <c r="MWE564" s="17"/>
      <c r="MWF564" s="219"/>
      <c r="MWG564" s="310"/>
      <c r="MWH564" s="304"/>
      <c r="MWI564" s="408"/>
      <c r="MWJ564" s="472"/>
      <c r="MWK564" s="906"/>
      <c r="MWL564" s="31"/>
      <c r="MWM564" s="419"/>
      <c r="MWN564" s="419"/>
      <c r="MWO564" s="471"/>
      <c r="MWP564" s="17"/>
      <c r="MWQ564" s="419"/>
      <c r="MWR564" s="419"/>
      <c r="MWS564" s="17"/>
      <c r="MWT564" s="17"/>
      <c r="MWU564" s="913"/>
      <c r="MWV564" s="17"/>
      <c r="MWW564" s="17"/>
      <c r="MWX564" s="219"/>
      <c r="MWY564" s="310"/>
      <c r="MWZ564" s="304"/>
      <c r="MXA564" s="408"/>
      <c r="MXB564" s="472"/>
      <c r="MXC564" s="906"/>
      <c r="MXD564" s="31"/>
      <c r="MXE564" s="419"/>
      <c r="MXF564" s="419"/>
      <c r="MXG564" s="471"/>
      <c r="MXH564" s="17"/>
      <c r="MXI564" s="419"/>
      <c r="MXJ564" s="419"/>
      <c r="MXK564" s="17"/>
      <c r="MXL564" s="17"/>
      <c r="MXM564" s="913"/>
      <c r="MXN564" s="17"/>
      <c r="MXO564" s="17"/>
      <c r="MXP564" s="219"/>
      <c r="MXQ564" s="310"/>
      <c r="MXR564" s="304"/>
      <c r="MXS564" s="408"/>
      <c r="MXT564" s="472"/>
      <c r="MXU564" s="906"/>
      <c r="MXV564" s="31"/>
      <c r="MXW564" s="419"/>
      <c r="MXX564" s="419"/>
      <c r="MXY564" s="471"/>
      <c r="MXZ564" s="17"/>
      <c r="MYA564" s="419"/>
      <c r="MYB564" s="419"/>
      <c r="MYC564" s="17"/>
      <c r="MYD564" s="17"/>
      <c r="MYE564" s="913"/>
      <c r="MYF564" s="17"/>
      <c r="MYG564" s="17"/>
      <c r="MYH564" s="219"/>
      <c r="MYI564" s="310"/>
      <c r="MYJ564" s="304"/>
      <c r="MYK564" s="408"/>
      <c r="MYL564" s="472"/>
      <c r="MYM564" s="906"/>
      <c r="MYN564" s="31"/>
      <c r="MYO564" s="419"/>
      <c r="MYP564" s="419"/>
      <c r="MYQ564" s="471"/>
      <c r="MYR564" s="17"/>
      <c r="MYS564" s="419"/>
      <c r="MYT564" s="419"/>
      <c r="MYU564" s="17"/>
      <c r="MYV564" s="17"/>
      <c r="MYW564" s="913"/>
      <c r="MYX564" s="17"/>
      <c r="MYY564" s="17"/>
      <c r="MYZ564" s="219"/>
      <c r="MZA564" s="310"/>
      <c r="MZB564" s="304"/>
      <c r="MZC564" s="408"/>
      <c r="MZD564" s="472"/>
      <c r="MZE564" s="906"/>
      <c r="MZF564" s="31"/>
      <c r="MZG564" s="419"/>
      <c r="MZH564" s="419"/>
      <c r="MZI564" s="471"/>
      <c r="MZJ564" s="17"/>
      <c r="MZK564" s="419"/>
      <c r="MZL564" s="419"/>
      <c r="MZM564" s="17"/>
      <c r="MZN564" s="17"/>
      <c r="MZO564" s="913"/>
      <c r="MZP564" s="17"/>
      <c r="MZQ564" s="17"/>
      <c r="MZR564" s="219"/>
      <c r="MZS564" s="310"/>
      <c r="MZT564" s="304"/>
      <c r="MZU564" s="408"/>
      <c r="MZV564" s="472"/>
      <c r="MZW564" s="906"/>
      <c r="MZX564" s="31"/>
      <c r="MZY564" s="419"/>
      <c r="MZZ564" s="419"/>
      <c r="NAA564" s="471"/>
      <c r="NAB564" s="17"/>
      <c r="NAC564" s="419"/>
      <c r="NAD564" s="419"/>
      <c r="NAE564" s="17"/>
      <c r="NAF564" s="17"/>
      <c r="NAG564" s="913"/>
      <c r="NAH564" s="17"/>
      <c r="NAI564" s="17"/>
      <c r="NAJ564" s="219"/>
      <c r="NAK564" s="310"/>
      <c r="NAL564" s="304"/>
      <c r="NAM564" s="408"/>
      <c r="NAN564" s="472"/>
      <c r="NAO564" s="906"/>
      <c r="NAP564" s="31"/>
      <c r="NAQ564" s="419"/>
      <c r="NAR564" s="419"/>
      <c r="NAS564" s="471"/>
      <c r="NAT564" s="17"/>
      <c r="NAU564" s="419"/>
      <c r="NAV564" s="419"/>
      <c r="NAW564" s="17"/>
      <c r="NAX564" s="17"/>
      <c r="NAY564" s="913"/>
      <c r="NAZ564" s="17"/>
      <c r="NBA564" s="17"/>
      <c r="NBB564" s="219"/>
      <c r="NBC564" s="310"/>
      <c r="NBD564" s="304"/>
      <c r="NBE564" s="408"/>
      <c r="NBF564" s="472"/>
      <c r="NBG564" s="906"/>
      <c r="NBH564" s="31"/>
      <c r="NBI564" s="419"/>
      <c r="NBJ564" s="419"/>
      <c r="NBK564" s="471"/>
      <c r="NBL564" s="17"/>
      <c r="NBM564" s="419"/>
      <c r="NBN564" s="419"/>
      <c r="NBO564" s="17"/>
      <c r="NBP564" s="17"/>
      <c r="NBQ564" s="913"/>
      <c r="NBR564" s="17"/>
      <c r="NBS564" s="17"/>
      <c r="NBT564" s="219"/>
      <c r="NBU564" s="310"/>
      <c r="NBV564" s="304"/>
      <c r="NBW564" s="408"/>
      <c r="NBX564" s="472"/>
      <c r="NBY564" s="906"/>
      <c r="NBZ564" s="31"/>
      <c r="NCA564" s="419"/>
      <c r="NCB564" s="419"/>
      <c r="NCC564" s="471"/>
      <c r="NCD564" s="17"/>
      <c r="NCE564" s="419"/>
      <c r="NCF564" s="419"/>
      <c r="NCG564" s="17"/>
      <c r="NCH564" s="17"/>
      <c r="NCI564" s="913"/>
      <c r="NCJ564" s="17"/>
      <c r="NCK564" s="17"/>
      <c r="NCL564" s="219"/>
      <c r="NCM564" s="310"/>
      <c r="NCN564" s="304"/>
      <c r="NCO564" s="408"/>
      <c r="NCP564" s="472"/>
      <c r="NCQ564" s="906"/>
      <c r="NCR564" s="31"/>
      <c r="NCS564" s="419"/>
      <c r="NCT564" s="419"/>
      <c r="NCU564" s="471"/>
      <c r="NCV564" s="17"/>
      <c r="NCW564" s="419"/>
      <c r="NCX564" s="419"/>
      <c r="NCY564" s="17"/>
      <c r="NCZ564" s="17"/>
      <c r="NDA564" s="913"/>
      <c r="NDB564" s="17"/>
      <c r="NDC564" s="17"/>
      <c r="NDD564" s="219"/>
      <c r="NDE564" s="310"/>
      <c r="NDF564" s="304"/>
      <c r="NDG564" s="408"/>
      <c r="NDH564" s="472"/>
      <c r="NDI564" s="906"/>
      <c r="NDJ564" s="31"/>
      <c r="NDK564" s="419"/>
      <c r="NDL564" s="419"/>
      <c r="NDM564" s="471"/>
      <c r="NDN564" s="17"/>
      <c r="NDO564" s="419"/>
      <c r="NDP564" s="419"/>
      <c r="NDQ564" s="17"/>
      <c r="NDR564" s="17"/>
      <c r="NDS564" s="913"/>
      <c r="NDT564" s="17"/>
      <c r="NDU564" s="17"/>
      <c r="NDV564" s="219"/>
      <c r="NDW564" s="310"/>
      <c r="NDX564" s="304"/>
      <c r="NDY564" s="408"/>
      <c r="NDZ564" s="472"/>
      <c r="NEA564" s="906"/>
      <c r="NEB564" s="31"/>
      <c r="NEC564" s="419"/>
      <c r="NED564" s="419"/>
      <c r="NEE564" s="471"/>
      <c r="NEF564" s="17"/>
      <c r="NEG564" s="419"/>
      <c r="NEH564" s="419"/>
      <c r="NEI564" s="17"/>
      <c r="NEJ564" s="17"/>
      <c r="NEK564" s="913"/>
      <c r="NEL564" s="17"/>
      <c r="NEM564" s="17"/>
      <c r="NEN564" s="219"/>
      <c r="NEO564" s="310"/>
      <c r="NEP564" s="304"/>
      <c r="NEQ564" s="408"/>
      <c r="NER564" s="472"/>
      <c r="NES564" s="906"/>
      <c r="NET564" s="31"/>
      <c r="NEU564" s="419"/>
      <c r="NEV564" s="419"/>
      <c r="NEW564" s="471"/>
      <c r="NEX564" s="17"/>
      <c r="NEY564" s="419"/>
      <c r="NEZ564" s="419"/>
      <c r="NFA564" s="17"/>
      <c r="NFB564" s="17"/>
      <c r="NFC564" s="913"/>
      <c r="NFD564" s="17"/>
      <c r="NFE564" s="17"/>
      <c r="NFF564" s="219"/>
      <c r="NFG564" s="310"/>
      <c r="NFH564" s="304"/>
      <c r="NFI564" s="408"/>
      <c r="NFJ564" s="472"/>
      <c r="NFK564" s="906"/>
      <c r="NFL564" s="31"/>
      <c r="NFM564" s="419"/>
      <c r="NFN564" s="419"/>
      <c r="NFO564" s="471"/>
      <c r="NFP564" s="17"/>
      <c r="NFQ564" s="419"/>
      <c r="NFR564" s="419"/>
      <c r="NFS564" s="17"/>
      <c r="NFT564" s="17"/>
      <c r="NFU564" s="913"/>
      <c r="NFV564" s="17"/>
      <c r="NFW564" s="17"/>
      <c r="NFX564" s="219"/>
      <c r="NFY564" s="310"/>
      <c r="NFZ564" s="304"/>
      <c r="NGA564" s="408"/>
      <c r="NGB564" s="472"/>
      <c r="NGC564" s="906"/>
      <c r="NGD564" s="31"/>
      <c r="NGE564" s="419"/>
      <c r="NGF564" s="419"/>
      <c r="NGG564" s="471"/>
      <c r="NGH564" s="17"/>
      <c r="NGI564" s="419"/>
      <c r="NGJ564" s="419"/>
      <c r="NGK564" s="17"/>
      <c r="NGL564" s="17"/>
      <c r="NGM564" s="913"/>
      <c r="NGN564" s="17"/>
      <c r="NGO564" s="17"/>
      <c r="NGP564" s="219"/>
      <c r="NGQ564" s="310"/>
      <c r="NGR564" s="304"/>
      <c r="NGS564" s="408"/>
      <c r="NGT564" s="472"/>
      <c r="NGU564" s="906"/>
      <c r="NGV564" s="31"/>
      <c r="NGW564" s="419"/>
      <c r="NGX564" s="419"/>
      <c r="NGY564" s="471"/>
      <c r="NGZ564" s="17"/>
      <c r="NHA564" s="419"/>
      <c r="NHB564" s="419"/>
      <c r="NHC564" s="17"/>
      <c r="NHD564" s="17"/>
      <c r="NHE564" s="913"/>
      <c r="NHF564" s="17"/>
      <c r="NHG564" s="17"/>
      <c r="NHH564" s="219"/>
      <c r="NHI564" s="310"/>
      <c r="NHJ564" s="304"/>
      <c r="NHK564" s="408"/>
      <c r="NHL564" s="472"/>
      <c r="NHM564" s="906"/>
      <c r="NHN564" s="31"/>
      <c r="NHO564" s="419"/>
      <c r="NHP564" s="419"/>
      <c r="NHQ564" s="471"/>
      <c r="NHR564" s="17"/>
      <c r="NHS564" s="419"/>
      <c r="NHT564" s="419"/>
      <c r="NHU564" s="17"/>
      <c r="NHV564" s="17"/>
      <c r="NHW564" s="913"/>
      <c r="NHX564" s="17"/>
      <c r="NHY564" s="17"/>
      <c r="NHZ564" s="219"/>
      <c r="NIA564" s="310"/>
      <c r="NIB564" s="304"/>
      <c r="NIC564" s="408"/>
      <c r="NID564" s="472"/>
      <c r="NIE564" s="906"/>
      <c r="NIF564" s="31"/>
      <c r="NIG564" s="419"/>
      <c r="NIH564" s="419"/>
      <c r="NII564" s="471"/>
      <c r="NIJ564" s="17"/>
      <c r="NIK564" s="419"/>
      <c r="NIL564" s="419"/>
      <c r="NIM564" s="17"/>
      <c r="NIN564" s="17"/>
      <c r="NIO564" s="913"/>
      <c r="NIP564" s="17"/>
      <c r="NIQ564" s="17"/>
      <c r="NIR564" s="219"/>
      <c r="NIS564" s="310"/>
      <c r="NIT564" s="304"/>
      <c r="NIU564" s="408"/>
      <c r="NIV564" s="472"/>
      <c r="NIW564" s="906"/>
      <c r="NIX564" s="31"/>
      <c r="NIY564" s="419"/>
      <c r="NIZ564" s="419"/>
      <c r="NJA564" s="471"/>
      <c r="NJB564" s="17"/>
      <c r="NJC564" s="419"/>
      <c r="NJD564" s="419"/>
      <c r="NJE564" s="17"/>
      <c r="NJF564" s="17"/>
      <c r="NJG564" s="913"/>
      <c r="NJH564" s="17"/>
      <c r="NJI564" s="17"/>
      <c r="NJJ564" s="219"/>
      <c r="NJK564" s="310"/>
      <c r="NJL564" s="304"/>
      <c r="NJM564" s="408"/>
      <c r="NJN564" s="472"/>
      <c r="NJO564" s="906"/>
      <c r="NJP564" s="31"/>
      <c r="NJQ564" s="419"/>
      <c r="NJR564" s="419"/>
      <c r="NJS564" s="471"/>
      <c r="NJT564" s="17"/>
      <c r="NJU564" s="419"/>
      <c r="NJV564" s="419"/>
      <c r="NJW564" s="17"/>
      <c r="NJX564" s="17"/>
      <c r="NJY564" s="913"/>
      <c r="NJZ564" s="17"/>
      <c r="NKA564" s="17"/>
      <c r="NKB564" s="219"/>
      <c r="NKC564" s="310"/>
      <c r="NKD564" s="304"/>
      <c r="NKE564" s="408"/>
      <c r="NKF564" s="472"/>
      <c r="NKG564" s="906"/>
      <c r="NKH564" s="31"/>
      <c r="NKI564" s="419"/>
      <c r="NKJ564" s="419"/>
      <c r="NKK564" s="471"/>
      <c r="NKL564" s="17"/>
      <c r="NKM564" s="419"/>
      <c r="NKN564" s="419"/>
      <c r="NKO564" s="17"/>
      <c r="NKP564" s="17"/>
      <c r="NKQ564" s="913"/>
      <c r="NKR564" s="17"/>
      <c r="NKS564" s="17"/>
      <c r="NKT564" s="219"/>
      <c r="NKU564" s="310"/>
      <c r="NKV564" s="304"/>
      <c r="NKW564" s="408"/>
      <c r="NKX564" s="472"/>
      <c r="NKY564" s="906"/>
      <c r="NKZ564" s="31"/>
      <c r="NLA564" s="419"/>
      <c r="NLB564" s="419"/>
      <c r="NLC564" s="471"/>
      <c r="NLD564" s="17"/>
      <c r="NLE564" s="419"/>
      <c r="NLF564" s="419"/>
      <c r="NLG564" s="17"/>
      <c r="NLH564" s="17"/>
      <c r="NLI564" s="913"/>
      <c r="NLJ564" s="17"/>
      <c r="NLK564" s="17"/>
      <c r="NLL564" s="219"/>
      <c r="NLM564" s="310"/>
      <c r="NLN564" s="304"/>
      <c r="NLO564" s="408"/>
      <c r="NLP564" s="472"/>
      <c r="NLQ564" s="906"/>
      <c r="NLR564" s="31"/>
      <c r="NLS564" s="419"/>
      <c r="NLT564" s="419"/>
      <c r="NLU564" s="471"/>
      <c r="NLV564" s="17"/>
      <c r="NLW564" s="419"/>
      <c r="NLX564" s="419"/>
      <c r="NLY564" s="17"/>
      <c r="NLZ564" s="17"/>
      <c r="NMA564" s="913"/>
      <c r="NMB564" s="17"/>
      <c r="NMC564" s="17"/>
      <c r="NMD564" s="219"/>
      <c r="NME564" s="310"/>
      <c r="NMF564" s="304"/>
      <c r="NMG564" s="408"/>
      <c r="NMH564" s="472"/>
      <c r="NMI564" s="906"/>
      <c r="NMJ564" s="31"/>
      <c r="NMK564" s="419"/>
      <c r="NML564" s="419"/>
      <c r="NMM564" s="471"/>
      <c r="NMN564" s="17"/>
      <c r="NMO564" s="419"/>
      <c r="NMP564" s="419"/>
      <c r="NMQ564" s="17"/>
      <c r="NMR564" s="17"/>
      <c r="NMS564" s="913"/>
      <c r="NMT564" s="17"/>
      <c r="NMU564" s="17"/>
      <c r="NMV564" s="219"/>
      <c r="NMW564" s="310"/>
      <c r="NMX564" s="304"/>
      <c r="NMY564" s="408"/>
      <c r="NMZ564" s="472"/>
      <c r="NNA564" s="906"/>
      <c r="NNB564" s="31"/>
      <c r="NNC564" s="419"/>
      <c r="NND564" s="419"/>
      <c r="NNE564" s="471"/>
      <c r="NNF564" s="17"/>
      <c r="NNG564" s="419"/>
      <c r="NNH564" s="419"/>
      <c r="NNI564" s="17"/>
      <c r="NNJ564" s="17"/>
      <c r="NNK564" s="913"/>
      <c r="NNL564" s="17"/>
      <c r="NNM564" s="17"/>
      <c r="NNN564" s="219"/>
      <c r="NNO564" s="310"/>
      <c r="NNP564" s="304"/>
      <c r="NNQ564" s="408"/>
      <c r="NNR564" s="472"/>
      <c r="NNS564" s="906"/>
      <c r="NNT564" s="31"/>
      <c r="NNU564" s="419"/>
      <c r="NNV564" s="419"/>
      <c r="NNW564" s="471"/>
      <c r="NNX564" s="17"/>
      <c r="NNY564" s="419"/>
      <c r="NNZ564" s="419"/>
      <c r="NOA564" s="17"/>
      <c r="NOB564" s="17"/>
      <c r="NOC564" s="913"/>
      <c r="NOD564" s="17"/>
      <c r="NOE564" s="17"/>
      <c r="NOF564" s="219"/>
      <c r="NOG564" s="310"/>
      <c r="NOH564" s="304"/>
      <c r="NOI564" s="408"/>
      <c r="NOJ564" s="472"/>
      <c r="NOK564" s="906"/>
      <c r="NOL564" s="31"/>
      <c r="NOM564" s="419"/>
      <c r="NON564" s="419"/>
      <c r="NOO564" s="471"/>
      <c r="NOP564" s="17"/>
      <c r="NOQ564" s="419"/>
      <c r="NOR564" s="419"/>
      <c r="NOS564" s="17"/>
      <c r="NOT564" s="17"/>
      <c r="NOU564" s="913"/>
      <c r="NOV564" s="17"/>
      <c r="NOW564" s="17"/>
      <c r="NOX564" s="219"/>
      <c r="NOY564" s="310"/>
      <c r="NOZ564" s="304"/>
      <c r="NPA564" s="408"/>
      <c r="NPB564" s="472"/>
      <c r="NPC564" s="906"/>
      <c r="NPD564" s="31"/>
      <c r="NPE564" s="419"/>
      <c r="NPF564" s="419"/>
      <c r="NPG564" s="471"/>
      <c r="NPH564" s="17"/>
      <c r="NPI564" s="419"/>
      <c r="NPJ564" s="419"/>
      <c r="NPK564" s="17"/>
      <c r="NPL564" s="17"/>
      <c r="NPM564" s="913"/>
      <c r="NPN564" s="17"/>
      <c r="NPO564" s="17"/>
      <c r="NPP564" s="219"/>
      <c r="NPQ564" s="310"/>
      <c r="NPR564" s="304"/>
      <c r="NPS564" s="408"/>
      <c r="NPT564" s="472"/>
      <c r="NPU564" s="906"/>
      <c r="NPV564" s="31"/>
      <c r="NPW564" s="419"/>
      <c r="NPX564" s="419"/>
      <c r="NPY564" s="471"/>
      <c r="NPZ564" s="17"/>
      <c r="NQA564" s="419"/>
      <c r="NQB564" s="419"/>
      <c r="NQC564" s="17"/>
      <c r="NQD564" s="17"/>
      <c r="NQE564" s="913"/>
      <c r="NQF564" s="17"/>
      <c r="NQG564" s="17"/>
      <c r="NQH564" s="219"/>
      <c r="NQI564" s="310"/>
      <c r="NQJ564" s="304"/>
      <c r="NQK564" s="408"/>
      <c r="NQL564" s="472"/>
      <c r="NQM564" s="906"/>
      <c r="NQN564" s="31"/>
      <c r="NQO564" s="419"/>
      <c r="NQP564" s="419"/>
      <c r="NQQ564" s="471"/>
      <c r="NQR564" s="17"/>
      <c r="NQS564" s="419"/>
      <c r="NQT564" s="419"/>
      <c r="NQU564" s="17"/>
      <c r="NQV564" s="17"/>
      <c r="NQW564" s="913"/>
      <c r="NQX564" s="17"/>
      <c r="NQY564" s="17"/>
      <c r="NQZ564" s="219"/>
      <c r="NRA564" s="310"/>
      <c r="NRB564" s="304"/>
      <c r="NRC564" s="408"/>
      <c r="NRD564" s="472"/>
      <c r="NRE564" s="906"/>
      <c r="NRF564" s="31"/>
      <c r="NRG564" s="419"/>
      <c r="NRH564" s="419"/>
      <c r="NRI564" s="471"/>
      <c r="NRJ564" s="17"/>
      <c r="NRK564" s="419"/>
      <c r="NRL564" s="419"/>
      <c r="NRM564" s="17"/>
      <c r="NRN564" s="17"/>
      <c r="NRO564" s="913"/>
      <c r="NRP564" s="17"/>
      <c r="NRQ564" s="17"/>
      <c r="NRR564" s="219"/>
      <c r="NRS564" s="310"/>
      <c r="NRT564" s="304"/>
      <c r="NRU564" s="408"/>
      <c r="NRV564" s="472"/>
      <c r="NRW564" s="906"/>
      <c r="NRX564" s="31"/>
      <c r="NRY564" s="419"/>
      <c r="NRZ564" s="419"/>
      <c r="NSA564" s="471"/>
      <c r="NSB564" s="17"/>
      <c r="NSC564" s="419"/>
      <c r="NSD564" s="419"/>
      <c r="NSE564" s="17"/>
      <c r="NSF564" s="17"/>
      <c r="NSG564" s="913"/>
      <c r="NSH564" s="17"/>
      <c r="NSI564" s="17"/>
      <c r="NSJ564" s="219"/>
      <c r="NSK564" s="310"/>
      <c r="NSL564" s="304"/>
      <c r="NSM564" s="408"/>
      <c r="NSN564" s="472"/>
      <c r="NSO564" s="906"/>
      <c r="NSP564" s="31"/>
      <c r="NSQ564" s="419"/>
      <c r="NSR564" s="419"/>
      <c r="NSS564" s="471"/>
      <c r="NST564" s="17"/>
      <c r="NSU564" s="419"/>
      <c r="NSV564" s="419"/>
      <c r="NSW564" s="17"/>
      <c r="NSX564" s="17"/>
      <c r="NSY564" s="913"/>
      <c r="NSZ564" s="17"/>
      <c r="NTA564" s="17"/>
      <c r="NTB564" s="219"/>
      <c r="NTC564" s="310"/>
      <c r="NTD564" s="304"/>
      <c r="NTE564" s="408"/>
      <c r="NTF564" s="472"/>
      <c r="NTG564" s="906"/>
      <c r="NTH564" s="31"/>
      <c r="NTI564" s="419"/>
      <c r="NTJ564" s="419"/>
      <c r="NTK564" s="471"/>
      <c r="NTL564" s="17"/>
      <c r="NTM564" s="419"/>
      <c r="NTN564" s="419"/>
      <c r="NTO564" s="17"/>
      <c r="NTP564" s="17"/>
      <c r="NTQ564" s="913"/>
      <c r="NTR564" s="17"/>
      <c r="NTS564" s="17"/>
      <c r="NTT564" s="219"/>
      <c r="NTU564" s="310"/>
      <c r="NTV564" s="304"/>
      <c r="NTW564" s="408"/>
      <c r="NTX564" s="472"/>
      <c r="NTY564" s="906"/>
      <c r="NTZ564" s="31"/>
      <c r="NUA564" s="419"/>
      <c r="NUB564" s="419"/>
      <c r="NUC564" s="471"/>
      <c r="NUD564" s="17"/>
      <c r="NUE564" s="419"/>
      <c r="NUF564" s="419"/>
      <c r="NUG564" s="17"/>
      <c r="NUH564" s="17"/>
      <c r="NUI564" s="913"/>
      <c r="NUJ564" s="17"/>
      <c r="NUK564" s="17"/>
      <c r="NUL564" s="219"/>
      <c r="NUM564" s="310"/>
      <c r="NUN564" s="304"/>
      <c r="NUO564" s="408"/>
      <c r="NUP564" s="472"/>
      <c r="NUQ564" s="906"/>
      <c r="NUR564" s="31"/>
      <c r="NUS564" s="419"/>
      <c r="NUT564" s="419"/>
      <c r="NUU564" s="471"/>
      <c r="NUV564" s="17"/>
      <c r="NUW564" s="419"/>
      <c r="NUX564" s="419"/>
      <c r="NUY564" s="17"/>
      <c r="NUZ564" s="17"/>
      <c r="NVA564" s="913"/>
      <c r="NVB564" s="17"/>
      <c r="NVC564" s="17"/>
      <c r="NVD564" s="219"/>
      <c r="NVE564" s="310"/>
      <c r="NVF564" s="304"/>
      <c r="NVG564" s="408"/>
      <c r="NVH564" s="472"/>
      <c r="NVI564" s="906"/>
      <c r="NVJ564" s="31"/>
      <c r="NVK564" s="419"/>
      <c r="NVL564" s="419"/>
      <c r="NVM564" s="471"/>
      <c r="NVN564" s="17"/>
      <c r="NVO564" s="419"/>
      <c r="NVP564" s="419"/>
      <c r="NVQ564" s="17"/>
      <c r="NVR564" s="17"/>
      <c r="NVS564" s="913"/>
      <c r="NVT564" s="17"/>
      <c r="NVU564" s="17"/>
      <c r="NVV564" s="219"/>
      <c r="NVW564" s="310"/>
      <c r="NVX564" s="304"/>
      <c r="NVY564" s="408"/>
      <c r="NVZ564" s="472"/>
      <c r="NWA564" s="906"/>
      <c r="NWB564" s="31"/>
      <c r="NWC564" s="419"/>
      <c r="NWD564" s="419"/>
      <c r="NWE564" s="471"/>
      <c r="NWF564" s="17"/>
      <c r="NWG564" s="419"/>
      <c r="NWH564" s="419"/>
      <c r="NWI564" s="17"/>
      <c r="NWJ564" s="17"/>
      <c r="NWK564" s="913"/>
      <c r="NWL564" s="17"/>
      <c r="NWM564" s="17"/>
      <c r="NWN564" s="219"/>
      <c r="NWO564" s="310"/>
      <c r="NWP564" s="304"/>
      <c r="NWQ564" s="408"/>
      <c r="NWR564" s="472"/>
      <c r="NWS564" s="906"/>
      <c r="NWT564" s="31"/>
      <c r="NWU564" s="419"/>
      <c r="NWV564" s="419"/>
      <c r="NWW564" s="471"/>
      <c r="NWX564" s="17"/>
      <c r="NWY564" s="419"/>
      <c r="NWZ564" s="419"/>
      <c r="NXA564" s="17"/>
      <c r="NXB564" s="17"/>
      <c r="NXC564" s="913"/>
      <c r="NXD564" s="17"/>
      <c r="NXE564" s="17"/>
      <c r="NXF564" s="219"/>
      <c r="NXG564" s="310"/>
      <c r="NXH564" s="304"/>
      <c r="NXI564" s="408"/>
      <c r="NXJ564" s="472"/>
      <c r="NXK564" s="906"/>
      <c r="NXL564" s="31"/>
      <c r="NXM564" s="419"/>
      <c r="NXN564" s="419"/>
      <c r="NXO564" s="471"/>
      <c r="NXP564" s="17"/>
      <c r="NXQ564" s="419"/>
      <c r="NXR564" s="419"/>
      <c r="NXS564" s="17"/>
      <c r="NXT564" s="17"/>
      <c r="NXU564" s="913"/>
      <c r="NXV564" s="17"/>
      <c r="NXW564" s="17"/>
      <c r="NXX564" s="219"/>
      <c r="NXY564" s="310"/>
      <c r="NXZ564" s="304"/>
      <c r="NYA564" s="408"/>
      <c r="NYB564" s="472"/>
      <c r="NYC564" s="906"/>
      <c r="NYD564" s="31"/>
      <c r="NYE564" s="419"/>
      <c r="NYF564" s="419"/>
      <c r="NYG564" s="471"/>
      <c r="NYH564" s="17"/>
      <c r="NYI564" s="419"/>
      <c r="NYJ564" s="419"/>
      <c r="NYK564" s="17"/>
      <c r="NYL564" s="17"/>
      <c r="NYM564" s="913"/>
      <c r="NYN564" s="17"/>
      <c r="NYO564" s="17"/>
      <c r="NYP564" s="219"/>
      <c r="NYQ564" s="310"/>
      <c r="NYR564" s="304"/>
      <c r="NYS564" s="408"/>
      <c r="NYT564" s="472"/>
      <c r="NYU564" s="906"/>
      <c r="NYV564" s="31"/>
      <c r="NYW564" s="419"/>
      <c r="NYX564" s="419"/>
      <c r="NYY564" s="471"/>
      <c r="NYZ564" s="17"/>
      <c r="NZA564" s="419"/>
      <c r="NZB564" s="419"/>
      <c r="NZC564" s="17"/>
      <c r="NZD564" s="17"/>
      <c r="NZE564" s="913"/>
      <c r="NZF564" s="17"/>
      <c r="NZG564" s="17"/>
      <c r="NZH564" s="219"/>
      <c r="NZI564" s="310"/>
      <c r="NZJ564" s="304"/>
      <c r="NZK564" s="408"/>
      <c r="NZL564" s="472"/>
      <c r="NZM564" s="906"/>
      <c r="NZN564" s="31"/>
      <c r="NZO564" s="419"/>
      <c r="NZP564" s="419"/>
      <c r="NZQ564" s="471"/>
      <c r="NZR564" s="17"/>
      <c r="NZS564" s="419"/>
      <c r="NZT564" s="419"/>
      <c r="NZU564" s="17"/>
      <c r="NZV564" s="17"/>
      <c r="NZW564" s="913"/>
      <c r="NZX564" s="17"/>
      <c r="NZY564" s="17"/>
      <c r="NZZ564" s="219"/>
      <c r="OAA564" s="310"/>
      <c r="OAB564" s="304"/>
      <c r="OAC564" s="408"/>
      <c r="OAD564" s="472"/>
      <c r="OAE564" s="906"/>
      <c r="OAF564" s="31"/>
      <c r="OAG564" s="419"/>
      <c r="OAH564" s="419"/>
      <c r="OAI564" s="471"/>
      <c r="OAJ564" s="17"/>
      <c r="OAK564" s="419"/>
      <c r="OAL564" s="419"/>
      <c r="OAM564" s="17"/>
      <c r="OAN564" s="17"/>
      <c r="OAO564" s="913"/>
      <c r="OAP564" s="17"/>
      <c r="OAQ564" s="17"/>
      <c r="OAR564" s="219"/>
      <c r="OAS564" s="310"/>
      <c r="OAT564" s="304"/>
      <c r="OAU564" s="408"/>
      <c r="OAV564" s="472"/>
      <c r="OAW564" s="906"/>
      <c r="OAX564" s="31"/>
      <c r="OAY564" s="419"/>
      <c r="OAZ564" s="419"/>
      <c r="OBA564" s="471"/>
      <c r="OBB564" s="17"/>
      <c r="OBC564" s="419"/>
      <c r="OBD564" s="419"/>
      <c r="OBE564" s="17"/>
      <c r="OBF564" s="17"/>
      <c r="OBG564" s="913"/>
      <c r="OBH564" s="17"/>
      <c r="OBI564" s="17"/>
      <c r="OBJ564" s="219"/>
      <c r="OBK564" s="310"/>
      <c r="OBL564" s="304"/>
      <c r="OBM564" s="408"/>
      <c r="OBN564" s="472"/>
      <c r="OBO564" s="906"/>
      <c r="OBP564" s="31"/>
      <c r="OBQ564" s="419"/>
      <c r="OBR564" s="419"/>
      <c r="OBS564" s="471"/>
      <c r="OBT564" s="17"/>
      <c r="OBU564" s="419"/>
      <c r="OBV564" s="419"/>
      <c r="OBW564" s="17"/>
      <c r="OBX564" s="17"/>
      <c r="OBY564" s="913"/>
      <c r="OBZ564" s="17"/>
      <c r="OCA564" s="17"/>
      <c r="OCB564" s="219"/>
      <c r="OCC564" s="310"/>
      <c r="OCD564" s="304"/>
      <c r="OCE564" s="408"/>
      <c r="OCF564" s="472"/>
      <c r="OCG564" s="906"/>
      <c r="OCH564" s="31"/>
      <c r="OCI564" s="419"/>
      <c r="OCJ564" s="419"/>
      <c r="OCK564" s="471"/>
      <c r="OCL564" s="17"/>
      <c r="OCM564" s="419"/>
      <c r="OCN564" s="419"/>
      <c r="OCO564" s="17"/>
      <c r="OCP564" s="17"/>
      <c r="OCQ564" s="913"/>
      <c r="OCR564" s="17"/>
      <c r="OCS564" s="17"/>
      <c r="OCT564" s="219"/>
      <c r="OCU564" s="310"/>
      <c r="OCV564" s="304"/>
      <c r="OCW564" s="408"/>
      <c r="OCX564" s="472"/>
      <c r="OCY564" s="906"/>
      <c r="OCZ564" s="31"/>
      <c r="ODA564" s="419"/>
      <c r="ODB564" s="419"/>
      <c r="ODC564" s="471"/>
      <c r="ODD564" s="17"/>
      <c r="ODE564" s="419"/>
      <c r="ODF564" s="419"/>
      <c r="ODG564" s="17"/>
      <c r="ODH564" s="17"/>
      <c r="ODI564" s="913"/>
      <c r="ODJ564" s="17"/>
      <c r="ODK564" s="17"/>
      <c r="ODL564" s="219"/>
      <c r="ODM564" s="310"/>
      <c r="ODN564" s="304"/>
      <c r="ODO564" s="408"/>
      <c r="ODP564" s="472"/>
      <c r="ODQ564" s="906"/>
      <c r="ODR564" s="31"/>
      <c r="ODS564" s="419"/>
      <c r="ODT564" s="419"/>
      <c r="ODU564" s="471"/>
      <c r="ODV564" s="17"/>
      <c r="ODW564" s="419"/>
      <c r="ODX564" s="419"/>
      <c r="ODY564" s="17"/>
      <c r="ODZ564" s="17"/>
      <c r="OEA564" s="913"/>
      <c r="OEB564" s="17"/>
      <c r="OEC564" s="17"/>
      <c r="OED564" s="219"/>
      <c r="OEE564" s="310"/>
      <c r="OEF564" s="304"/>
      <c r="OEG564" s="408"/>
      <c r="OEH564" s="472"/>
      <c r="OEI564" s="906"/>
      <c r="OEJ564" s="31"/>
      <c r="OEK564" s="419"/>
      <c r="OEL564" s="419"/>
      <c r="OEM564" s="471"/>
      <c r="OEN564" s="17"/>
      <c r="OEO564" s="419"/>
      <c r="OEP564" s="419"/>
      <c r="OEQ564" s="17"/>
      <c r="OER564" s="17"/>
      <c r="OES564" s="913"/>
      <c r="OET564" s="17"/>
      <c r="OEU564" s="17"/>
      <c r="OEV564" s="219"/>
      <c r="OEW564" s="310"/>
      <c r="OEX564" s="304"/>
      <c r="OEY564" s="408"/>
      <c r="OEZ564" s="472"/>
      <c r="OFA564" s="906"/>
      <c r="OFB564" s="31"/>
      <c r="OFC564" s="419"/>
      <c r="OFD564" s="419"/>
      <c r="OFE564" s="471"/>
      <c r="OFF564" s="17"/>
      <c r="OFG564" s="419"/>
      <c r="OFH564" s="419"/>
      <c r="OFI564" s="17"/>
      <c r="OFJ564" s="17"/>
      <c r="OFK564" s="913"/>
      <c r="OFL564" s="17"/>
      <c r="OFM564" s="17"/>
      <c r="OFN564" s="219"/>
      <c r="OFO564" s="310"/>
      <c r="OFP564" s="304"/>
      <c r="OFQ564" s="408"/>
      <c r="OFR564" s="472"/>
      <c r="OFS564" s="906"/>
      <c r="OFT564" s="31"/>
      <c r="OFU564" s="419"/>
      <c r="OFV564" s="419"/>
      <c r="OFW564" s="471"/>
      <c r="OFX564" s="17"/>
      <c r="OFY564" s="419"/>
      <c r="OFZ564" s="419"/>
      <c r="OGA564" s="17"/>
      <c r="OGB564" s="17"/>
      <c r="OGC564" s="913"/>
      <c r="OGD564" s="17"/>
      <c r="OGE564" s="17"/>
      <c r="OGF564" s="219"/>
      <c r="OGG564" s="310"/>
      <c r="OGH564" s="304"/>
      <c r="OGI564" s="408"/>
      <c r="OGJ564" s="472"/>
      <c r="OGK564" s="906"/>
      <c r="OGL564" s="31"/>
      <c r="OGM564" s="419"/>
      <c r="OGN564" s="419"/>
      <c r="OGO564" s="471"/>
      <c r="OGP564" s="17"/>
      <c r="OGQ564" s="419"/>
      <c r="OGR564" s="419"/>
      <c r="OGS564" s="17"/>
      <c r="OGT564" s="17"/>
      <c r="OGU564" s="913"/>
      <c r="OGV564" s="17"/>
      <c r="OGW564" s="17"/>
      <c r="OGX564" s="219"/>
      <c r="OGY564" s="310"/>
      <c r="OGZ564" s="304"/>
      <c r="OHA564" s="408"/>
      <c r="OHB564" s="472"/>
      <c r="OHC564" s="906"/>
      <c r="OHD564" s="31"/>
      <c r="OHE564" s="419"/>
      <c r="OHF564" s="419"/>
      <c r="OHG564" s="471"/>
      <c r="OHH564" s="17"/>
      <c r="OHI564" s="419"/>
      <c r="OHJ564" s="419"/>
      <c r="OHK564" s="17"/>
      <c r="OHL564" s="17"/>
      <c r="OHM564" s="913"/>
      <c r="OHN564" s="17"/>
      <c r="OHO564" s="17"/>
      <c r="OHP564" s="219"/>
      <c r="OHQ564" s="310"/>
      <c r="OHR564" s="304"/>
      <c r="OHS564" s="408"/>
      <c r="OHT564" s="472"/>
      <c r="OHU564" s="906"/>
      <c r="OHV564" s="31"/>
      <c r="OHW564" s="419"/>
      <c r="OHX564" s="419"/>
      <c r="OHY564" s="471"/>
      <c r="OHZ564" s="17"/>
      <c r="OIA564" s="419"/>
      <c r="OIB564" s="419"/>
      <c r="OIC564" s="17"/>
      <c r="OID564" s="17"/>
      <c r="OIE564" s="913"/>
      <c r="OIF564" s="17"/>
      <c r="OIG564" s="17"/>
      <c r="OIH564" s="219"/>
      <c r="OII564" s="310"/>
      <c r="OIJ564" s="304"/>
      <c r="OIK564" s="408"/>
      <c r="OIL564" s="472"/>
      <c r="OIM564" s="906"/>
      <c r="OIN564" s="31"/>
      <c r="OIO564" s="419"/>
      <c r="OIP564" s="419"/>
      <c r="OIQ564" s="471"/>
      <c r="OIR564" s="17"/>
      <c r="OIS564" s="419"/>
      <c r="OIT564" s="419"/>
      <c r="OIU564" s="17"/>
      <c r="OIV564" s="17"/>
      <c r="OIW564" s="913"/>
      <c r="OIX564" s="17"/>
      <c r="OIY564" s="17"/>
      <c r="OIZ564" s="219"/>
      <c r="OJA564" s="310"/>
      <c r="OJB564" s="304"/>
      <c r="OJC564" s="408"/>
      <c r="OJD564" s="472"/>
      <c r="OJE564" s="906"/>
      <c r="OJF564" s="31"/>
      <c r="OJG564" s="419"/>
      <c r="OJH564" s="419"/>
      <c r="OJI564" s="471"/>
      <c r="OJJ564" s="17"/>
      <c r="OJK564" s="419"/>
      <c r="OJL564" s="419"/>
      <c r="OJM564" s="17"/>
      <c r="OJN564" s="17"/>
      <c r="OJO564" s="913"/>
      <c r="OJP564" s="17"/>
      <c r="OJQ564" s="17"/>
      <c r="OJR564" s="219"/>
      <c r="OJS564" s="310"/>
      <c r="OJT564" s="304"/>
      <c r="OJU564" s="408"/>
      <c r="OJV564" s="472"/>
      <c r="OJW564" s="906"/>
      <c r="OJX564" s="31"/>
      <c r="OJY564" s="419"/>
      <c r="OJZ564" s="419"/>
      <c r="OKA564" s="471"/>
      <c r="OKB564" s="17"/>
      <c r="OKC564" s="419"/>
      <c r="OKD564" s="419"/>
      <c r="OKE564" s="17"/>
      <c r="OKF564" s="17"/>
      <c r="OKG564" s="913"/>
      <c r="OKH564" s="17"/>
      <c r="OKI564" s="17"/>
      <c r="OKJ564" s="219"/>
      <c r="OKK564" s="310"/>
      <c r="OKL564" s="304"/>
      <c r="OKM564" s="408"/>
      <c r="OKN564" s="472"/>
      <c r="OKO564" s="906"/>
      <c r="OKP564" s="31"/>
      <c r="OKQ564" s="419"/>
      <c r="OKR564" s="419"/>
      <c r="OKS564" s="471"/>
      <c r="OKT564" s="17"/>
      <c r="OKU564" s="419"/>
      <c r="OKV564" s="419"/>
      <c r="OKW564" s="17"/>
      <c r="OKX564" s="17"/>
      <c r="OKY564" s="913"/>
      <c r="OKZ564" s="17"/>
      <c r="OLA564" s="17"/>
      <c r="OLB564" s="219"/>
      <c r="OLC564" s="310"/>
      <c r="OLD564" s="304"/>
      <c r="OLE564" s="408"/>
      <c r="OLF564" s="472"/>
      <c r="OLG564" s="906"/>
      <c r="OLH564" s="31"/>
      <c r="OLI564" s="419"/>
      <c r="OLJ564" s="419"/>
      <c r="OLK564" s="471"/>
      <c r="OLL564" s="17"/>
      <c r="OLM564" s="419"/>
      <c r="OLN564" s="419"/>
      <c r="OLO564" s="17"/>
      <c r="OLP564" s="17"/>
      <c r="OLQ564" s="913"/>
      <c r="OLR564" s="17"/>
      <c r="OLS564" s="17"/>
      <c r="OLT564" s="219"/>
      <c r="OLU564" s="310"/>
      <c r="OLV564" s="304"/>
      <c r="OLW564" s="408"/>
      <c r="OLX564" s="472"/>
      <c r="OLY564" s="906"/>
      <c r="OLZ564" s="31"/>
      <c r="OMA564" s="419"/>
      <c r="OMB564" s="419"/>
      <c r="OMC564" s="471"/>
      <c r="OMD564" s="17"/>
      <c r="OME564" s="419"/>
      <c r="OMF564" s="419"/>
      <c r="OMG564" s="17"/>
      <c r="OMH564" s="17"/>
      <c r="OMI564" s="913"/>
      <c r="OMJ564" s="17"/>
      <c r="OMK564" s="17"/>
      <c r="OML564" s="219"/>
      <c r="OMM564" s="310"/>
      <c r="OMN564" s="304"/>
      <c r="OMO564" s="408"/>
      <c r="OMP564" s="472"/>
      <c r="OMQ564" s="906"/>
      <c r="OMR564" s="31"/>
      <c r="OMS564" s="419"/>
      <c r="OMT564" s="419"/>
      <c r="OMU564" s="471"/>
      <c r="OMV564" s="17"/>
      <c r="OMW564" s="419"/>
      <c r="OMX564" s="419"/>
      <c r="OMY564" s="17"/>
      <c r="OMZ564" s="17"/>
      <c r="ONA564" s="913"/>
      <c r="ONB564" s="17"/>
      <c r="ONC564" s="17"/>
      <c r="OND564" s="219"/>
      <c r="ONE564" s="310"/>
      <c r="ONF564" s="304"/>
      <c r="ONG564" s="408"/>
      <c r="ONH564" s="472"/>
      <c r="ONI564" s="906"/>
      <c r="ONJ564" s="31"/>
      <c r="ONK564" s="419"/>
      <c r="ONL564" s="419"/>
      <c r="ONM564" s="471"/>
      <c r="ONN564" s="17"/>
      <c r="ONO564" s="419"/>
      <c r="ONP564" s="419"/>
      <c r="ONQ564" s="17"/>
      <c r="ONR564" s="17"/>
      <c r="ONS564" s="913"/>
      <c r="ONT564" s="17"/>
      <c r="ONU564" s="17"/>
      <c r="ONV564" s="219"/>
      <c r="ONW564" s="310"/>
      <c r="ONX564" s="304"/>
      <c r="ONY564" s="408"/>
      <c r="ONZ564" s="472"/>
      <c r="OOA564" s="906"/>
      <c r="OOB564" s="31"/>
      <c r="OOC564" s="419"/>
      <c r="OOD564" s="419"/>
      <c r="OOE564" s="471"/>
      <c r="OOF564" s="17"/>
      <c r="OOG564" s="419"/>
      <c r="OOH564" s="419"/>
      <c r="OOI564" s="17"/>
      <c r="OOJ564" s="17"/>
      <c r="OOK564" s="913"/>
      <c r="OOL564" s="17"/>
      <c r="OOM564" s="17"/>
      <c r="OON564" s="219"/>
      <c r="OOO564" s="310"/>
      <c r="OOP564" s="304"/>
      <c r="OOQ564" s="408"/>
      <c r="OOR564" s="472"/>
      <c r="OOS564" s="906"/>
      <c r="OOT564" s="31"/>
      <c r="OOU564" s="419"/>
      <c r="OOV564" s="419"/>
      <c r="OOW564" s="471"/>
      <c r="OOX564" s="17"/>
      <c r="OOY564" s="419"/>
      <c r="OOZ564" s="419"/>
      <c r="OPA564" s="17"/>
      <c r="OPB564" s="17"/>
      <c r="OPC564" s="913"/>
      <c r="OPD564" s="17"/>
      <c r="OPE564" s="17"/>
      <c r="OPF564" s="219"/>
      <c r="OPG564" s="310"/>
      <c r="OPH564" s="304"/>
      <c r="OPI564" s="408"/>
      <c r="OPJ564" s="472"/>
      <c r="OPK564" s="906"/>
      <c r="OPL564" s="31"/>
      <c r="OPM564" s="419"/>
      <c r="OPN564" s="419"/>
      <c r="OPO564" s="471"/>
      <c r="OPP564" s="17"/>
      <c r="OPQ564" s="419"/>
      <c r="OPR564" s="419"/>
      <c r="OPS564" s="17"/>
      <c r="OPT564" s="17"/>
      <c r="OPU564" s="913"/>
      <c r="OPV564" s="17"/>
      <c r="OPW564" s="17"/>
      <c r="OPX564" s="219"/>
      <c r="OPY564" s="310"/>
      <c r="OPZ564" s="304"/>
      <c r="OQA564" s="408"/>
      <c r="OQB564" s="472"/>
      <c r="OQC564" s="906"/>
      <c r="OQD564" s="31"/>
      <c r="OQE564" s="419"/>
      <c r="OQF564" s="419"/>
      <c r="OQG564" s="471"/>
      <c r="OQH564" s="17"/>
      <c r="OQI564" s="419"/>
      <c r="OQJ564" s="419"/>
      <c r="OQK564" s="17"/>
      <c r="OQL564" s="17"/>
      <c r="OQM564" s="913"/>
      <c r="OQN564" s="17"/>
      <c r="OQO564" s="17"/>
      <c r="OQP564" s="219"/>
      <c r="OQQ564" s="310"/>
      <c r="OQR564" s="304"/>
      <c r="OQS564" s="408"/>
      <c r="OQT564" s="472"/>
      <c r="OQU564" s="906"/>
      <c r="OQV564" s="31"/>
      <c r="OQW564" s="419"/>
      <c r="OQX564" s="419"/>
      <c r="OQY564" s="471"/>
      <c r="OQZ564" s="17"/>
      <c r="ORA564" s="419"/>
      <c r="ORB564" s="419"/>
      <c r="ORC564" s="17"/>
      <c r="ORD564" s="17"/>
      <c r="ORE564" s="913"/>
      <c r="ORF564" s="17"/>
      <c r="ORG564" s="17"/>
      <c r="ORH564" s="219"/>
      <c r="ORI564" s="310"/>
      <c r="ORJ564" s="304"/>
      <c r="ORK564" s="408"/>
      <c r="ORL564" s="472"/>
      <c r="ORM564" s="906"/>
      <c r="ORN564" s="31"/>
      <c r="ORO564" s="419"/>
      <c r="ORP564" s="419"/>
      <c r="ORQ564" s="471"/>
      <c r="ORR564" s="17"/>
      <c r="ORS564" s="419"/>
      <c r="ORT564" s="419"/>
      <c r="ORU564" s="17"/>
      <c r="ORV564" s="17"/>
      <c r="ORW564" s="913"/>
      <c r="ORX564" s="17"/>
      <c r="ORY564" s="17"/>
      <c r="ORZ564" s="219"/>
      <c r="OSA564" s="310"/>
      <c r="OSB564" s="304"/>
      <c r="OSC564" s="408"/>
      <c r="OSD564" s="472"/>
      <c r="OSE564" s="906"/>
      <c r="OSF564" s="31"/>
      <c r="OSG564" s="419"/>
      <c r="OSH564" s="419"/>
      <c r="OSI564" s="471"/>
      <c r="OSJ564" s="17"/>
      <c r="OSK564" s="419"/>
      <c r="OSL564" s="419"/>
      <c r="OSM564" s="17"/>
      <c r="OSN564" s="17"/>
      <c r="OSO564" s="913"/>
      <c r="OSP564" s="17"/>
      <c r="OSQ564" s="17"/>
      <c r="OSR564" s="219"/>
      <c r="OSS564" s="310"/>
      <c r="OST564" s="304"/>
      <c r="OSU564" s="408"/>
      <c r="OSV564" s="472"/>
      <c r="OSW564" s="906"/>
      <c r="OSX564" s="31"/>
      <c r="OSY564" s="419"/>
      <c r="OSZ564" s="419"/>
      <c r="OTA564" s="471"/>
      <c r="OTB564" s="17"/>
      <c r="OTC564" s="419"/>
      <c r="OTD564" s="419"/>
      <c r="OTE564" s="17"/>
      <c r="OTF564" s="17"/>
      <c r="OTG564" s="913"/>
      <c r="OTH564" s="17"/>
      <c r="OTI564" s="17"/>
      <c r="OTJ564" s="219"/>
      <c r="OTK564" s="310"/>
      <c r="OTL564" s="304"/>
      <c r="OTM564" s="408"/>
      <c r="OTN564" s="472"/>
      <c r="OTO564" s="906"/>
      <c r="OTP564" s="31"/>
      <c r="OTQ564" s="419"/>
      <c r="OTR564" s="419"/>
      <c r="OTS564" s="471"/>
      <c r="OTT564" s="17"/>
      <c r="OTU564" s="419"/>
      <c r="OTV564" s="419"/>
      <c r="OTW564" s="17"/>
      <c r="OTX564" s="17"/>
      <c r="OTY564" s="913"/>
      <c r="OTZ564" s="17"/>
      <c r="OUA564" s="17"/>
      <c r="OUB564" s="219"/>
      <c r="OUC564" s="310"/>
      <c r="OUD564" s="304"/>
      <c r="OUE564" s="408"/>
      <c r="OUF564" s="472"/>
      <c r="OUG564" s="906"/>
      <c r="OUH564" s="31"/>
      <c r="OUI564" s="419"/>
      <c r="OUJ564" s="419"/>
      <c r="OUK564" s="471"/>
      <c r="OUL564" s="17"/>
      <c r="OUM564" s="419"/>
      <c r="OUN564" s="419"/>
      <c r="OUO564" s="17"/>
      <c r="OUP564" s="17"/>
      <c r="OUQ564" s="913"/>
      <c r="OUR564" s="17"/>
      <c r="OUS564" s="17"/>
      <c r="OUT564" s="219"/>
      <c r="OUU564" s="310"/>
      <c r="OUV564" s="304"/>
      <c r="OUW564" s="408"/>
      <c r="OUX564" s="472"/>
      <c r="OUY564" s="906"/>
      <c r="OUZ564" s="31"/>
      <c r="OVA564" s="419"/>
      <c r="OVB564" s="419"/>
      <c r="OVC564" s="471"/>
      <c r="OVD564" s="17"/>
      <c r="OVE564" s="419"/>
      <c r="OVF564" s="419"/>
      <c r="OVG564" s="17"/>
      <c r="OVH564" s="17"/>
      <c r="OVI564" s="913"/>
      <c r="OVJ564" s="17"/>
      <c r="OVK564" s="17"/>
      <c r="OVL564" s="219"/>
      <c r="OVM564" s="310"/>
      <c r="OVN564" s="304"/>
      <c r="OVO564" s="408"/>
      <c r="OVP564" s="472"/>
      <c r="OVQ564" s="906"/>
      <c r="OVR564" s="31"/>
      <c r="OVS564" s="419"/>
      <c r="OVT564" s="419"/>
      <c r="OVU564" s="471"/>
      <c r="OVV564" s="17"/>
      <c r="OVW564" s="419"/>
      <c r="OVX564" s="419"/>
      <c r="OVY564" s="17"/>
      <c r="OVZ564" s="17"/>
      <c r="OWA564" s="913"/>
      <c r="OWB564" s="17"/>
      <c r="OWC564" s="17"/>
      <c r="OWD564" s="219"/>
      <c r="OWE564" s="310"/>
      <c r="OWF564" s="304"/>
      <c r="OWG564" s="408"/>
      <c r="OWH564" s="472"/>
      <c r="OWI564" s="906"/>
      <c r="OWJ564" s="31"/>
      <c r="OWK564" s="419"/>
      <c r="OWL564" s="419"/>
      <c r="OWM564" s="471"/>
      <c r="OWN564" s="17"/>
      <c r="OWO564" s="419"/>
      <c r="OWP564" s="419"/>
      <c r="OWQ564" s="17"/>
      <c r="OWR564" s="17"/>
      <c r="OWS564" s="913"/>
      <c r="OWT564" s="17"/>
      <c r="OWU564" s="17"/>
      <c r="OWV564" s="219"/>
      <c r="OWW564" s="310"/>
      <c r="OWX564" s="304"/>
      <c r="OWY564" s="408"/>
      <c r="OWZ564" s="472"/>
      <c r="OXA564" s="906"/>
      <c r="OXB564" s="31"/>
      <c r="OXC564" s="419"/>
      <c r="OXD564" s="419"/>
      <c r="OXE564" s="471"/>
      <c r="OXF564" s="17"/>
      <c r="OXG564" s="419"/>
      <c r="OXH564" s="419"/>
      <c r="OXI564" s="17"/>
      <c r="OXJ564" s="17"/>
      <c r="OXK564" s="913"/>
      <c r="OXL564" s="17"/>
      <c r="OXM564" s="17"/>
      <c r="OXN564" s="219"/>
      <c r="OXO564" s="310"/>
      <c r="OXP564" s="304"/>
      <c r="OXQ564" s="408"/>
      <c r="OXR564" s="472"/>
      <c r="OXS564" s="906"/>
      <c r="OXT564" s="31"/>
      <c r="OXU564" s="419"/>
      <c r="OXV564" s="419"/>
      <c r="OXW564" s="471"/>
      <c r="OXX564" s="17"/>
      <c r="OXY564" s="419"/>
      <c r="OXZ564" s="419"/>
      <c r="OYA564" s="17"/>
      <c r="OYB564" s="17"/>
      <c r="OYC564" s="913"/>
      <c r="OYD564" s="17"/>
      <c r="OYE564" s="17"/>
      <c r="OYF564" s="219"/>
      <c r="OYG564" s="310"/>
      <c r="OYH564" s="304"/>
      <c r="OYI564" s="408"/>
      <c r="OYJ564" s="472"/>
      <c r="OYK564" s="906"/>
      <c r="OYL564" s="31"/>
      <c r="OYM564" s="419"/>
      <c r="OYN564" s="419"/>
      <c r="OYO564" s="471"/>
      <c r="OYP564" s="17"/>
      <c r="OYQ564" s="419"/>
      <c r="OYR564" s="419"/>
      <c r="OYS564" s="17"/>
      <c r="OYT564" s="17"/>
      <c r="OYU564" s="913"/>
      <c r="OYV564" s="17"/>
      <c r="OYW564" s="17"/>
      <c r="OYX564" s="219"/>
      <c r="OYY564" s="310"/>
      <c r="OYZ564" s="304"/>
      <c r="OZA564" s="408"/>
      <c r="OZB564" s="472"/>
      <c r="OZC564" s="906"/>
      <c r="OZD564" s="31"/>
      <c r="OZE564" s="419"/>
      <c r="OZF564" s="419"/>
      <c r="OZG564" s="471"/>
      <c r="OZH564" s="17"/>
      <c r="OZI564" s="419"/>
      <c r="OZJ564" s="419"/>
      <c r="OZK564" s="17"/>
      <c r="OZL564" s="17"/>
      <c r="OZM564" s="913"/>
      <c r="OZN564" s="17"/>
      <c r="OZO564" s="17"/>
      <c r="OZP564" s="219"/>
      <c r="OZQ564" s="310"/>
      <c r="OZR564" s="304"/>
      <c r="OZS564" s="408"/>
      <c r="OZT564" s="472"/>
      <c r="OZU564" s="906"/>
      <c r="OZV564" s="31"/>
      <c r="OZW564" s="419"/>
      <c r="OZX564" s="419"/>
      <c r="OZY564" s="471"/>
      <c r="OZZ564" s="17"/>
      <c r="PAA564" s="419"/>
      <c r="PAB564" s="419"/>
      <c r="PAC564" s="17"/>
      <c r="PAD564" s="17"/>
      <c r="PAE564" s="913"/>
      <c r="PAF564" s="17"/>
      <c r="PAG564" s="17"/>
      <c r="PAH564" s="219"/>
      <c r="PAI564" s="310"/>
      <c r="PAJ564" s="304"/>
      <c r="PAK564" s="408"/>
      <c r="PAL564" s="472"/>
      <c r="PAM564" s="906"/>
      <c r="PAN564" s="31"/>
      <c r="PAO564" s="419"/>
      <c r="PAP564" s="419"/>
      <c r="PAQ564" s="471"/>
      <c r="PAR564" s="17"/>
      <c r="PAS564" s="419"/>
      <c r="PAT564" s="419"/>
      <c r="PAU564" s="17"/>
      <c r="PAV564" s="17"/>
      <c r="PAW564" s="913"/>
      <c r="PAX564" s="17"/>
      <c r="PAY564" s="17"/>
      <c r="PAZ564" s="219"/>
      <c r="PBA564" s="310"/>
      <c r="PBB564" s="304"/>
      <c r="PBC564" s="408"/>
      <c r="PBD564" s="472"/>
      <c r="PBE564" s="906"/>
      <c r="PBF564" s="31"/>
      <c r="PBG564" s="419"/>
      <c r="PBH564" s="419"/>
      <c r="PBI564" s="471"/>
      <c r="PBJ564" s="17"/>
      <c r="PBK564" s="419"/>
      <c r="PBL564" s="419"/>
      <c r="PBM564" s="17"/>
      <c r="PBN564" s="17"/>
      <c r="PBO564" s="913"/>
      <c r="PBP564" s="17"/>
      <c r="PBQ564" s="17"/>
      <c r="PBR564" s="219"/>
      <c r="PBS564" s="310"/>
      <c r="PBT564" s="304"/>
      <c r="PBU564" s="408"/>
      <c r="PBV564" s="472"/>
      <c r="PBW564" s="906"/>
      <c r="PBX564" s="31"/>
      <c r="PBY564" s="419"/>
      <c r="PBZ564" s="419"/>
      <c r="PCA564" s="471"/>
      <c r="PCB564" s="17"/>
      <c r="PCC564" s="419"/>
      <c r="PCD564" s="419"/>
      <c r="PCE564" s="17"/>
      <c r="PCF564" s="17"/>
      <c r="PCG564" s="913"/>
      <c r="PCH564" s="17"/>
      <c r="PCI564" s="17"/>
      <c r="PCJ564" s="219"/>
      <c r="PCK564" s="310"/>
      <c r="PCL564" s="304"/>
      <c r="PCM564" s="408"/>
      <c r="PCN564" s="472"/>
      <c r="PCO564" s="906"/>
      <c r="PCP564" s="31"/>
      <c r="PCQ564" s="419"/>
      <c r="PCR564" s="419"/>
      <c r="PCS564" s="471"/>
      <c r="PCT564" s="17"/>
      <c r="PCU564" s="419"/>
      <c r="PCV564" s="419"/>
      <c r="PCW564" s="17"/>
      <c r="PCX564" s="17"/>
      <c r="PCY564" s="913"/>
      <c r="PCZ564" s="17"/>
      <c r="PDA564" s="17"/>
      <c r="PDB564" s="219"/>
      <c r="PDC564" s="310"/>
      <c r="PDD564" s="304"/>
      <c r="PDE564" s="408"/>
      <c r="PDF564" s="472"/>
      <c r="PDG564" s="906"/>
      <c r="PDH564" s="31"/>
      <c r="PDI564" s="419"/>
      <c r="PDJ564" s="419"/>
      <c r="PDK564" s="471"/>
      <c r="PDL564" s="17"/>
      <c r="PDM564" s="419"/>
      <c r="PDN564" s="419"/>
      <c r="PDO564" s="17"/>
      <c r="PDP564" s="17"/>
      <c r="PDQ564" s="913"/>
      <c r="PDR564" s="17"/>
      <c r="PDS564" s="17"/>
      <c r="PDT564" s="219"/>
      <c r="PDU564" s="310"/>
      <c r="PDV564" s="304"/>
      <c r="PDW564" s="408"/>
      <c r="PDX564" s="472"/>
      <c r="PDY564" s="906"/>
      <c r="PDZ564" s="31"/>
      <c r="PEA564" s="419"/>
      <c r="PEB564" s="419"/>
      <c r="PEC564" s="471"/>
      <c r="PED564" s="17"/>
      <c r="PEE564" s="419"/>
      <c r="PEF564" s="419"/>
      <c r="PEG564" s="17"/>
      <c r="PEH564" s="17"/>
      <c r="PEI564" s="913"/>
      <c r="PEJ564" s="17"/>
      <c r="PEK564" s="17"/>
      <c r="PEL564" s="219"/>
      <c r="PEM564" s="310"/>
      <c r="PEN564" s="304"/>
      <c r="PEO564" s="408"/>
      <c r="PEP564" s="472"/>
      <c r="PEQ564" s="906"/>
      <c r="PER564" s="31"/>
      <c r="PES564" s="419"/>
      <c r="PET564" s="419"/>
      <c r="PEU564" s="471"/>
      <c r="PEV564" s="17"/>
      <c r="PEW564" s="419"/>
      <c r="PEX564" s="419"/>
      <c r="PEY564" s="17"/>
      <c r="PEZ564" s="17"/>
      <c r="PFA564" s="913"/>
      <c r="PFB564" s="17"/>
      <c r="PFC564" s="17"/>
      <c r="PFD564" s="219"/>
      <c r="PFE564" s="310"/>
      <c r="PFF564" s="304"/>
      <c r="PFG564" s="408"/>
      <c r="PFH564" s="472"/>
      <c r="PFI564" s="906"/>
      <c r="PFJ564" s="31"/>
      <c r="PFK564" s="419"/>
      <c r="PFL564" s="419"/>
      <c r="PFM564" s="471"/>
      <c r="PFN564" s="17"/>
      <c r="PFO564" s="419"/>
      <c r="PFP564" s="419"/>
      <c r="PFQ564" s="17"/>
      <c r="PFR564" s="17"/>
      <c r="PFS564" s="913"/>
      <c r="PFT564" s="17"/>
      <c r="PFU564" s="17"/>
      <c r="PFV564" s="219"/>
      <c r="PFW564" s="310"/>
      <c r="PFX564" s="304"/>
      <c r="PFY564" s="408"/>
      <c r="PFZ564" s="472"/>
      <c r="PGA564" s="906"/>
      <c r="PGB564" s="31"/>
      <c r="PGC564" s="419"/>
      <c r="PGD564" s="419"/>
      <c r="PGE564" s="471"/>
      <c r="PGF564" s="17"/>
      <c r="PGG564" s="419"/>
      <c r="PGH564" s="419"/>
      <c r="PGI564" s="17"/>
      <c r="PGJ564" s="17"/>
      <c r="PGK564" s="913"/>
      <c r="PGL564" s="17"/>
      <c r="PGM564" s="17"/>
      <c r="PGN564" s="219"/>
      <c r="PGO564" s="310"/>
      <c r="PGP564" s="304"/>
      <c r="PGQ564" s="408"/>
      <c r="PGR564" s="472"/>
      <c r="PGS564" s="906"/>
      <c r="PGT564" s="31"/>
      <c r="PGU564" s="419"/>
      <c r="PGV564" s="419"/>
      <c r="PGW564" s="471"/>
      <c r="PGX564" s="17"/>
      <c r="PGY564" s="419"/>
      <c r="PGZ564" s="419"/>
      <c r="PHA564" s="17"/>
      <c r="PHB564" s="17"/>
      <c r="PHC564" s="913"/>
      <c r="PHD564" s="17"/>
      <c r="PHE564" s="17"/>
      <c r="PHF564" s="219"/>
      <c r="PHG564" s="310"/>
      <c r="PHH564" s="304"/>
      <c r="PHI564" s="408"/>
      <c r="PHJ564" s="472"/>
      <c r="PHK564" s="906"/>
      <c r="PHL564" s="31"/>
      <c r="PHM564" s="419"/>
      <c r="PHN564" s="419"/>
      <c r="PHO564" s="471"/>
      <c r="PHP564" s="17"/>
      <c r="PHQ564" s="419"/>
      <c r="PHR564" s="419"/>
      <c r="PHS564" s="17"/>
      <c r="PHT564" s="17"/>
      <c r="PHU564" s="913"/>
      <c r="PHV564" s="17"/>
      <c r="PHW564" s="17"/>
      <c r="PHX564" s="219"/>
      <c r="PHY564" s="310"/>
      <c r="PHZ564" s="304"/>
      <c r="PIA564" s="408"/>
      <c r="PIB564" s="472"/>
      <c r="PIC564" s="906"/>
      <c r="PID564" s="31"/>
      <c r="PIE564" s="419"/>
      <c r="PIF564" s="419"/>
      <c r="PIG564" s="471"/>
      <c r="PIH564" s="17"/>
      <c r="PII564" s="419"/>
      <c r="PIJ564" s="419"/>
      <c r="PIK564" s="17"/>
      <c r="PIL564" s="17"/>
      <c r="PIM564" s="913"/>
      <c r="PIN564" s="17"/>
      <c r="PIO564" s="17"/>
      <c r="PIP564" s="219"/>
      <c r="PIQ564" s="310"/>
      <c r="PIR564" s="304"/>
      <c r="PIS564" s="408"/>
      <c r="PIT564" s="472"/>
      <c r="PIU564" s="906"/>
      <c r="PIV564" s="31"/>
      <c r="PIW564" s="419"/>
      <c r="PIX564" s="419"/>
      <c r="PIY564" s="471"/>
      <c r="PIZ564" s="17"/>
      <c r="PJA564" s="419"/>
      <c r="PJB564" s="419"/>
      <c r="PJC564" s="17"/>
      <c r="PJD564" s="17"/>
      <c r="PJE564" s="913"/>
      <c r="PJF564" s="17"/>
      <c r="PJG564" s="17"/>
      <c r="PJH564" s="219"/>
      <c r="PJI564" s="310"/>
      <c r="PJJ564" s="304"/>
      <c r="PJK564" s="408"/>
      <c r="PJL564" s="472"/>
      <c r="PJM564" s="906"/>
      <c r="PJN564" s="31"/>
      <c r="PJO564" s="419"/>
      <c r="PJP564" s="419"/>
      <c r="PJQ564" s="471"/>
      <c r="PJR564" s="17"/>
      <c r="PJS564" s="419"/>
      <c r="PJT564" s="419"/>
      <c r="PJU564" s="17"/>
      <c r="PJV564" s="17"/>
      <c r="PJW564" s="913"/>
      <c r="PJX564" s="17"/>
      <c r="PJY564" s="17"/>
      <c r="PJZ564" s="219"/>
      <c r="PKA564" s="310"/>
      <c r="PKB564" s="304"/>
      <c r="PKC564" s="408"/>
      <c r="PKD564" s="472"/>
      <c r="PKE564" s="906"/>
      <c r="PKF564" s="31"/>
      <c r="PKG564" s="419"/>
      <c r="PKH564" s="419"/>
      <c r="PKI564" s="471"/>
      <c r="PKJ564" s="17"/>
      <c r="PKK564" s="419"/>
      <c r="PKL564" s="419"/>
      <c r="PKM564" s="17"/>
      <c r="PKN564" s="17"/>
      <c r="PKO564" s="913"/>
      <c r="PKP564" s="17"/>
      <c r="PKQ564" s="17"/>
      <c r="PKR564" s="219"/>
      <c r="PKS564" s="310"/>
      <c r="PKT564" s="304"/>
      <c r="PKU564" s="408"/>
      <c r="PKV564" s="472"/>
      <c r="PKW564" s="906"/>
      <c r="PKX564" s="31"/>
      <c r="PKY564" s="419"/>
      <c r="PKZ564" s="419"/>
      <c r="PLA564" s="471"/>
      <c r="PLB564" s="17"/>
      <c r="PLC564" s="419"/>
      <c r="PLD564" s="419"/>
      <c r="PLE564" s="17"/>
      <c r="PLF564" s="17"/>
      <c r="PLG564" s="913"/>
      <c r="PLH564" s="17"/>
      <c r="PLI564" s="17"/>
      <c r="PLJ564" s="219"/>
      <c r="PLK564" s="310"/>
      <c r="PLL564" s="304"/>
      <c r="PLM564" s="408"/>
      <c r="PLN564" s="472"/>
      <c r="PLO564" s="906"/>
      <c r="PLP564" s="31"/>
      <c r="PLQ564" s="419"/>
      <c r="PLR564" s="419"/>
      <c r="PLS564" s="471"/>
      <c r="PLT564" s="17"/>
      <c r="PLU564" s="419"/>
      <c r="PLV564" s="419"/>
      <c r="PLW564" s="17"/>
      <c r="PLX564" s="17"/>
      <c r="PLY564" s="913"/>
      <c r="PLZ564" s="17"/>
      <c r="PMA564" s="17"/>
      <c r="PMB564" s="219"/>
      <c r="PMC564" s="310"/>
      <c r="PMD564" s="304"/>
      <c r="PME564" s="408"/>
      <c r="PMF564" s="472"/>
      <c r="PMG564" s="906"/>
      <c r="PMH564" s="31"/>
      <c r="PMI564" s="419"/>
      <c r="PMJ564" s="419"/>
      <c r="PMK564" s="471"/>
      <c r="PML564" s="17"/>
      <c r="PMM564" s="419"/>
      <c r="PMN564" s="419"/>
      <c r="PMO564" s="17"/>
      <c r="PMP564" s="17"/>
      <c r="PMQ564" s="913"/>
      <c r="PMR564" s="17"/>
      <c r="PMS564" s="17"/>
      <c r="PMT564" s="219"/>
      <c r="PMU564" s="310"/>
      <c r="PMV564" s="304"/>
      <c r="PMW564" s="408"/>
      <c r="PMX564" s="472"/>
      <c r="PMY564" s="906"/>
      <c r="PMZ564" s="31"/>
      <c r="PNA564" s="419"/>
      <c r="PNB564" s="419"/>
      <c r="PNC564" s="471"/>
      <c r="PND564" s="17"/>
      <c r="PNE564" s="419"/>
      <c r="PNF564" s="419"/>
      <c r="PNG564" s="17"/>
      <c r="PNH564" s="17"/>
      <c r="PNI564" s="913"/>
      <c r="PNJ564" s="17"/>
      <c r="PNK564" s="17"/>
      <c r="PNL564" s="219"/>
      <c r="PNM564" s="310"/>
      <c r="PNN564" s="304"/>
      <c r="PNO564" s="408"/>
      <c r="PNP564" s="472"/>
      <c r="PNQ564" s="906"/>
      <c r="PNR564" s="31"/>
      <c r="PNS564" s="419"/>
      <c r="PNT564" s="419"/>
      <c r="PNU564" s="471"/>
      <c r="PNV564" s="17"/>
      <c r="PNW564" s="419"/>
      <c r="PNX564" s="419"/>
      <c r="PNY564" s="17"/>
      <c r="PNZ564" s="17"/>
      <c r="POA564" s="913"/>
      <c r="POB564" s="17"/>
      <c r="POC564" s="17"/>
      <c r="POD564" s="219"/>
      <c r="POE564" s="310"/>
      <c r="POF564" s="304"/>
      <c r="POG564" s="408"/>
      <c r="POH564" s="472"/>
      <c r="POI564" s="906"/>
      <c r="POJ564" s="31"/>
      <c r="POK564" s="419"/>
      <c r="POL564" s="419"/>
      <c r="POM564" s="471"/>
      <c r="PON564" s="17"/>
      <c r="POO564" s="419"/>
      <c r="POP564" s="419"/>
      <c r="POQ564" s="17"/>
      <c r="POR564" s="17"/>
      <c r="POS564" s="913"/>
      <c r="POT564" s="17"/>
      <c r="POU564" s="17"/>
      <c r="POV564" s="219"/>
      <c r="POW564" s="310"/>
      <c r="POX564" s="304"/>
      <c r="POY564" s="408"/>
      <c r="POZ564" s="472"/>
      <c r="PPA564" s="906"/>
      <c r="PPB564" s="31"/>
      <c r="PPC564" s="419"/>
      <c r="PPD564" s="419"/>
      <c r="PPE564" s="471"/>
      <c r="PPF564" s="17"/>
      <c r="PPG564" s="419"/>
      <c r="PPH564" s="419"/>
      <c r="PPI564" s="17"/>
      <c r="PPJ564" s="17"/>
      <c r="PPK564" s="913"/>
      <c r="PPL564" s="17"/>
      <c r="PPM564" s="17"/>
      <c r="PPN564" s="219"/>
      <c r="PPO564" s="310"/>
      <c r="PPP564" s="304"/>
      <c r="PPQ564" s="408"/>
      <c r="PPR564" s="472"/>
      <c r="PPS564" s="906"/>
      <c r="PPT564" s="31"/>
      <c r="PPU564" s="419"/>
      <c r="PPV564" s="419"/>
      <c r="PPW564" s="471"/>
      <c r="PPX564" s="17"/>
      <c r="PPY564" s="419"/>
      <c r="PPZ564" s="419"/>
      <c r="PQA564" s="17"/>
      <c r="PQB564" s="17"/>
      <c r="PQC564" s="913"/>
      <c r="PQD564" s="17"/>
      <c r="PQE564" s="17"/>
      <c r="PQF564" s="219"/>
      <c r="PQG564" s="310"/>
      <c r="PQH564" s="304"/>
      <c r="PQI564" s="408"/>
      <c r="PQJ564" s="472"/>
      <c r="PQK564" s="906"/>
      <c r="PQL564" s="31"/>
      <c r="PQM564" s="419"/>
      <c r="PQN564" s="419"/>
      <c r="PQO564" s="471"/>
      <c r="PQP564" s="17"/>
      <c r="PQQ564" s="419"/>
      <c r="PQR564" s="419"/>
      <c r="PQS564" s="17"/>
      <c r="PQT564" s="17"/>
      <c r="PQU564" s="913"/>
      <c r="PQV564" s="17"/>
      <c r="PQW564" s="17"/>
      <c r="PQX564" s="219"/>
      <c r="PQY564" s="310"/>
      <c r="PQZ564" s="304"/>
      <c r="PRA564" s="408"/>
      <c r="PRB564" s="472"/>
      <c r="PRC564" s="906"/>
      <c r="PRD564" s="31"/>
      <c r="PRE564" s="419"/>
      <c r="PRF564" s="419"/>
      <c r="PRG564" s="471"/>
      <c r="PRH564" s="17"/>
      <c r="PRI564" s="419"/>
      <c r="PRJ564" s="419"/>
      <c r="PRK564" s="17"/>
      <c r="PRL564" s="17"/>
      <c r="PRM564" s="913"/>
      <c r="PRN564" s="17"/>
      <c r="PRO564" s="17"/>
      <c r="PRP564" s="219"/>
      <c r="PRQ564" s="310"/>
      <c r="PRR564" s="304"/>
      <c r="PRS564" s="408"/>
      <c r="PRT564" s="472"/>
      <c r="PRU564" s="906"/>
      <c r="PRV564" s="31"/>
      <c r="PRW564" s="419"/>
      <c r="PRX564" s="419"/>
      <c r="PRY564" s="471"/>
      <c r="PRZ564" s="17"/>
      <c r="PSA564" s="419"/>
      <c r="PSB564" s="419"/>
      <c r="PSC564" s="17"/>
      <c r="PSD564" s="17"/>
      <c r="PSE564" s="913"/>
      <c r="PSF564" s="17"/>
      <c r="PSG564" s="17"/>
      <c r="PSH564" s="219"/>
      <c r="PSI564" s="310"/>
      <c r="PSJ564" s="304"/>
      <c r="PSK564" s="408"/>
      <c r="PSL564" s="472"/>
      <c r="PSM564" s="906"/>
      <c r="PSN564" s="31"/>
      <c r="PSO564" s="419"/>
      <c r="PSP564" s="419"/>
      <c r="PSQ564" s="471"/>
      <c r="PSR564" s="17"/>
      <c r="PSS564" s="419"/>
      <c r="PST564" s="419"/>
      <c r="PSU564" s="17"/>
      <c r="PSV564" s="17"/>
      <c r="PSW564" s="913"/>
      <c r="PSX564" s="17"/>
      <c r="PSY564" s="17"/>
      <c r="PSZ564" s="219"/>
      <c r="PTA564" s="310"/>
      <c r="PTB564" s="304"/>
      <c r="PTC564" s="408"/>
      <c r="PTD564" s="472"/>
      <c r="PTE564" s="906"/>
      <c r="PTF564" s="31"/>
      <c r="PTG564" s="419"/>
      <c r="PTH564" s="419"/>
      <c r="PTI564" s="471"/>
      <c r="PTJ564" s="17"/>
      <c r="PTK564" s="419"/>
      <c r="PTL564" s="419"/>
      <c r="PTM564" s="17"/>
      <c r="PTN564" s="17"/>
      <c r="PTO564" s="913"/>
      <c r="PTP564" s="17"/>
      <c r="PTQ564" s="17"/>
      <c r="PTR564" s="219"/>
      <c r="PTS564" s="310"/>
      <c r="PTT564" s="304"/>
      <c r="PTU564" s="408"/>
      <c r="PTV564" s="472"/>
      <c r="PTW564" s="906"/>
      <c r="PTX564" s="31"/>
      <c r="PTY564" s="419"/>
      <c r="PTZ564" s="419"/>
      <c r="PUA564" s="471"/>
      <c r="PUB564" s="17"/>
      <c r="PUC564" s="419"/>
      <c r="PUD564" s="419"/>
      <c r="PUE564" s="17"/>
      <c r="PUF564" s="17"/>
      <c r="PUG564" s="913"/>
      <c r="PUH564" s="17"/>
      <c r="PUI564" s="17"/>
      <c r="PUJ564" s="219"/>
      <c r="PUK564" s="310"/>
      <c r="PUL564" s="304"/>
      <c r="PUM564" s="408"/>
      <c r="PUN564" s="472"/>
      <c r="PUO564" s="906"/>
      <c r="PUP564" s="31"/>
      <c r="PUQ564" s="419"/>
      <c r="PUR564" s="419"/>
      <c r="PUS564" s="471"/>
      <c r="PUT564" s="17"/>
      <c r="PUU564" s="419"/>
      <c r="PUV564" s="419"/>
      <c r="PUW564" s="17"/>
      <c r="PUX564" s="17"/>
      <c r="PUY564" s="913"/>
      <c r="PUZ564" s="17"/>
      <c r="PVA564" s="17"/>
      <c r="PVB564" s="219"/>
      <c r="PVC564" s="310"/>
      <c r="PVD564" s="304"/>
      <c r="PVE564" s="408"/>
      <c r="PVF564" s="472"/>
      <c r="PVG564" s="906"/>
      <c r="PVH564" s="31"/>
      <c r="PVI564" s="419"/>
      <c r="PVJ564" s="419"/>
      <c r="PVK564" s="471"/>
      <c r="PVL564" s="17"/>
      <c r="PVM564" s="419"/>
      <c r="PVN564" s="419"/>
      <c r="PVO564" s="17"/>
      <c r="PVP564" s="17"/>
      <c r="PVQ564" s="913"/>
      <c r="PVR564" s="17"/>
      <c r="PVS564" s="17"/>
      <c r="PVT564" s="219"/>
      <c r="PVU564" s="310"/>
      <c r="PVV564" s="304"/>
      <c r="PVW564" s="408"/>
      <c r="PVX564" s="472"/>
      <c r="PVY564" s="906"/>
      <c r="PVZ564" s="31"/>
      <c r="PWA564" s="419"/>
      <c r="PWB564" s="419"/>
      <c r="PWC564" s="471"/>
      <c r="PWD564" s="17"/>
      <c r="PWE564" s="419"/>
      <c r="PWF564" s="419"/>
      <c r="PWG564" s="17"/>
      <c r="PWH564" s="17"/>
      <c r="PWI564" s="913"/>
      <c r="PWJ564" s="17"/>
      <c r="PWK564" s="17"/>
      <c r="PWL564" s="219"/>
      <c r="PWM564" s="310"/>
      <c r="PWN564" s="304"/>
      <c r="PWO564" s="408"/>
      <c r="PWP564" s="472"/>
      <c r="PWQ564" s="906"/>
      <c r="PWR564" s="31"/>
      <c r="PWS564" s="419"/>
      <c r="PWT564" s="419"/>
      <c r="PWU564" s="471"/>
      <c r="PWV564" s="17"/>
      <c r="PWW564" s="419"/>
      <c r="PWX564" s="419"/>
      <c r="PWY564" s="17"/>
      <c r="PWZ564" s="17"/>
      <c r="PXA564" s="913"/>
      <c r="PXB564" s="17"/>
      <c r="PXC564" s="17"/>
      <c r="PXD564" s="219"/>
      <c r="PXE564" s="310"/>
      <c r="PXF564" s="304"/>
      <c r="PXG564" s="408"/>
      <c r="PXH564" s="472"/>
      <c r="PXI564" s="906"/>
      <c r="PXJ564" s="31"/>
      <c r="PXK564" s="419"/>
      <c r="PXL564" s="419"/>
      <c r="PXM564" s="471"/>
      <c r="PXN564" s="17"/>
      <c r="PXO564" s="419"/>
      <c r="PXP564" s="419"/>
      <c r="PXQ564" s="17"/>
      <c r="PXR564" s="17"/>
      <c r="PXS564" s="913"/>
      <c r="PXT564" s="17"/>
      <c r="PXU564" s="17"/>
      <c r="PXV564" s="219"/>
      <c r="PXW564" s="310"/>
      <c r="PXX564" s="304"/>
      <c r="PXY564" s="408"/>
      <c r="PXZ564" s="472"/>
      <c r="PYA564" s="906"/>
      <c r="PYB564" s="31"/>
      <c r="PYC564" s="419"/>
      <c r="PYD564" s="419"/>
      <c r="PYE564" s="471"/>
      <c r="PYF564" s="17"/>
      <c r="PYG564" s="419"/>
      <c r="PYH564" s="419"/>
      <c r="PYI564" s="17"/>
      <c r="PYJ564" s="17"/>
      <c r="PYK564" s="913"/>
      <c r="PYL564" s="17"/>
      <c r="PYM564" s="17"/>
      <c r="PYN564" s="219"/>
      <c r="PYO564" s="310"/>
      <c r="PYP564" s="304"/>
      <c r="PYQ564" s="408"/>
      <c r="PYR564" s="472"/>
      <c r="PYS564" s="906"/>
      <c r="PYT564" s="31"/>
      <c r="PYU564" s="419"/>
      <c r="PYV564" s="419"/>
      <c r="PYW564" s="471"/>
      <c r="PYX564" s="17"/>
      <c r="PYY564" s="419"/>
      <c r="PYZ564" s="419"/>
      <c r="PZA564" s="17"/>
      <c r="PZB564" s="17"/>
      <c r="PZC564" s="913"/>
      <c r="PZD564" s="17"/>
      <c r="PZE564" s="17"/>
      <c r="PZF564" s="219"/>
      <c r="PZG564" s="310"/>
      <c r="PZH564" s="304"/>
      <c r="PZI564" s="408"/>
      <c r="PZJ564" s="472"/>
      <c r="PZK564" s="906"/>
      <c r="PZL564" s="31"/>
      <c r="PZM564" s="419"/>
      <c r="PZN564" s="419"/>
      <c r="PZO564" s="471"/>
      <c r="PZP564" s="17"/>
      <c r="PZQ564" s="419"/>
      <c r="PZR564" s="419"/>
      <c r="PZS564" s="17"/>
      <c r="PZT564" s="17"/>
      <c r="PZU564" s="913"/>
      <c r="PZV564" s="17"/>
      <c r="PZW564" s="17"/>
      <c r="PZX564" s="219"/>
      <c r="PZY564" s="310"/>
      <c r="PZZ564" s="304"/>
      <c r="QAA564" s="408"/>
      <c r="QAB564" s="472"/>
      <c r="QAC564" s="906"/>
      <c r="QAD564" s="31"/>
      <c r="QAE564" s="419"/>
      <c r="QAF564" s="419"/>
      <c r="QAG564" s="471"/>
      <c r="QAH564" s="17"/>
      <c r="QAI564" s="419"/>
      <c r="QAJ564" s="419"/>
      <c r="QAK564" s="17"/>
      <c r="QAL564" s="17"/>
      <c r="QAM564" s="913"/>
      <c r="QAN564" s="17"/>
      <c r="QAO564" s="17"/>
      <c r="QAP564" s="219"/>
      <c r="QAQ564" s="310"/>
      <c r="QAR564" s="304"/>
      <c r="QAS564" s="408"/>
      <c r="QAT564" s="472"/>
      <c r="QAU564" s="906"/>
      <c r="QAV564" s="31"/>
      <c r="QAW564" s="419"/>
      <c r="QAX564" s="419"/>
      <c r="QAY564" s="471"/>
      <c r="QAZ564" s="17"/>
      <c r="QBA564" s="419"/>
      <c r="QBB564" s="419"/>
      <c r="QBC564" s="17"/>
      <c r="QBD564" s="17"/>
      <c r="QBE564" s="913"/>
      <c r="QBF564" s="17"/>
      <c r="QBG564" s="17"/>
      <c r="QBH564" s="219"/>
      <c r="QBI564" s="310"/>
      <c r="QBJ564" s="304"/>
      <c r="QBK564" s="408"/>
      <c r="QBL564" s="472"/>
      <c r="QBM564" s="906"/>
      <c r="QBN564" s="31"/>
      <c r="QBO564" s="419"/>
      <c r="QBP564" s="419"/>
      <c r="QBQ564" s="471"/>
      <c r="QBR564" s="17"/>
      <c r="QBS564" s="419"/>
      <c r="QBT564" s="419"/>
      <c r="QBU564" s="17"/>
      <c r="QBV564" s="17"/>
      <c r="QBW564" s="913"/>
      <c r="QBX564" s="17"/>
      <c r="QBY564" s="17"/>
      <c r="QBZ564" s="219"/>
      <c r="QCA564" s="310"/>
      <c r="QCB564" s="304"/>
      <c r="QCC564" s="408"/>
      <c r="QCD564" s="472"/>
      <c r="QCE564" s="906"/>
      <c r="QCF564" s="31"/>
      <c r="QCG564" s="419"/>
      <c r="QCH564" s="419"/>
      <c r="QCI564" s="471"/>
      <c r="QCJ564" s="17"/>
      <c r="QCK564" s="419"/>
      <c r="QCL564" s="419"/>
      <c r="QCM564" s="17"/>
      <c r="QCN564" s="17"/>
      <c r="QCO564" s="913"/>
      <c r="QCP564" s="17"/>
      <c r="QCQ564" s="17"/>
      <c r="QCR564" s="219"/>
      <c r="QCS564" s="310"/>
      <c r="QCT564" s="304"/>
      <c r="QCU564" s="408"/>
      <c r="QCV564" s="472"/>
      <c r="QCW564" s="906"/>
      <c r="QCX564" s="31"/>
      <c r="QCY564" s="419"/>
      <c r="QCZ564" s="419"/>
      <c r="QDA564" s="471"/>
      <c r="QDB564" s="17"/>
      <c r="QDC564" s="419"/>
      <c r="QDD564" s="419"/>
      <c r="QDE564" s="17"/>
      <c r="QDF564" s="17"/>
      <c r="QDG564" s="913"/>
      <c r="QDH564" s="17"/>
      <c r="QDI564" s="17"/>
      <c r="QDJ564" s="219"/>
      <c r="QDK564" s="310"/>
      <c r="QDL564" s="304"/>
      <c r="QDM564" s="408"/>
      <c r="QDN564" s="472"/>
      <c r="QDO564" s="906"/>
      <c r="QDP564" s="31"/>
      <c r="QDQ564" s="419"/>
      <c r="QDR564" s="419"/>
      <c r="QDS564" s="471"/>
      <c r="QDT564" s="17"/>
      <c r="QDU564" s="419"/>
      <c r="QDV564" s="419"/>
      <c r="QDW564" s="17"/>
      <c r="QDX564" s="17"/>
      <c r="QDY564" s="913"/>
      <c r="QDZ564" s="17"/>
      <c r="QEA564" s="17"/>
      <c r="QEB564" s="219"/>
      <c r="QEC564" s="310"/>
      <c r="QED564" s="304"/>
      <c r="QEE564" s="408"/>
      <c r="QEF564" s="472"/>
      <c r="QEG564" s="906"/>
      <c r="QEH564" s="31"/>
      <c r="QEI564" s="419"/>
      <c r="QEJ564" s="419"/>
      <c r="QEK564" s="471"/>
      <c r="QEL564" s="17"/>
      <c r="QEM564" s="419"/>
      <c r="QEN564" s="419"/>
      <c r="QEO564" s="17"/>
      <c r="QEP564" s="17"/>
      <c r="QEQ564" s="913"/>
      <c r="QER564" s="17"/>
      <c r="QES564" s="17"/>
      <c r="QET564" s="219"/>
      <c r="QEU564" s="310"/>
      <c r="QEV564" s="304"/>
      <c r="QEW564" s="408"/>
      <c r="QEX564" s="472"/>
      <c r="QEY564" s="906"/>
      <c r="QEZ564" s="31"/>
      <c r="QFA564" s="419"/>
      <c r="QFB564" s="419"/>
      <c r="QFC564" s="471"/>
      <c r="QFD564" s="17"/>
      <c r="QFE564" s="419"/>
      <c r="QFF564" s="419"/>
      <c r="QFG564" s="17"/>
      <c r="QFH564" s="17"/>
      <c r="QFI564" s="913"/>
      <c r="QFJ564" s="17"/>
      <c r="QFK564" s="17"/>
      <c r="QFL564" s="219"/>
      <c r="QFM564" s="310"/>
      <c r="QFN564" s="304"/>
      <c r="QFO564" s="408"/>
      <c r="QFP564" s="472"/>
      <c r="QFQ564" s="906"/>
      <c r="QFR564" s="31"/>
      <c r="QFS564" s="419"/>
      <c r="QFT564" s="419"/>
      <c r="QFU564" s="471"/>
      <c r="QFV564" s="17"/>
      <c r="QFW564" s="419"/>
      <c r="QFX564" s="419"/>
      <c r="QFY564" s="17"/>
      <c r="QFZ564" s="17"/>
      <c r="QGA564" s="913"/>
      <c r="QGB564" s="17"/>
      <c r="QGC564" s="17"/>
      <c r="QGD564" s="219"/>
      <c r="QGE564" s="310"/>
      <c r="QGF564" s="304"/>
      <c r="QGG564" s="408"/>
      <c r="QGH564" s="472"/>
      <c r="QGI564" s="906"/>
      <c r="QGJ564" s="31"/>
      <c r="QGK564" s="419"/>
      <c r="QGL564" s="419"/>
      <c r="QGM564" s="471"/>
      <c r="QGN564" s="17"/>
      <c r="QGO564" s="419"/>
      <c r="QGP564" s="419"/>
      <c r="QGQ564" s="17"/>
      <c r="QGR564" s="17"/>
      <c r="QGS564" s="913"/>
      <c r="QGT564" s="17"/>
      <c r="QGU564" s="17"/>
      <c r="QGV564" s="219"/>
      <c r="QGW564" s="310"/>
      <c r="QGX564" s="304"/>
      <c r="QGY564" s="408"/>
      <c r="QGZ564" s="472"/>
      <c r="QHA564" s="906"/>
      <c r="QHB564" s="31"/>
      <c r="QHC564" s="419"/>
      <c r="QHD564" s="419"/>
      <c r="QHE564" s="471"/>
      <c r="QHF564" s="17"/>
      <c r="QHG564" s="419"/>
      <c r="QHH564" s="419"/>
      <c r="QHI564" s="17"/>
      <c r="QHJ564" s="17"/>
      <c r="QHK564" s="913"/>
      <c r="QHL564" s="17"/>
      <c r="QHM564" s="17"/>
      <c r="QHN564" s="219"/>
      <c r="QHO564" s="310"/>
      <c r="QHP564" s="304"/>
      <c r="QHQ564" s="408"/>
      <c r="QHR564" s="472"/>
      <c r="QHS564" s="906"/>
      <c r="QHT564" s="31"/>
      <c r="QHU564" s="419"/>
      <c r="QHV564" s="419"/>
      <c r="QHW564" s="471"/>
      <c r="QHX564" s="17"/>
      <c r="QHY564" s="419"/>
      <c r="QHZ564" s="419"/>
      <c r="QIA564" s="17"/>
      <c r="QIB564" s="17"/>
      <c r="QIC564" s="913"/>
      <c r="QID564" s="17"/>
      <c r="QIE564" s="17"/>
      <c r="QIF564" s="219"/>
      <c r="QIG564" s="310"/>
      <c r="QIH564" s="304"/>
      <c r="QII564" s="408"/>
      <c r="QIJ564" s="472"/>
      <c r="QIK564" s="906"/>
      <c r="QIL564" s="31"/>
      <c r="QIM564" s="419"/>
      <c r="QIN564" s="419"/>
      <c r="QIO564" s="471"/>
      <c r="QIP564" s="17"/>
      <c r="QIQ564" s="419"/>
      <c r="QIR564" s="419"/>
      <c r="QIS564" s="17"/>
      <c r="QIT564" s="17"/>
      <c r="QIU564" s="913"/>
      <c r="QIV564" s="17"/>
      <c r="QIW564" s="17"/>
      <c r="QIX564" s="219"/>
      <c r="QIY564" s="310"/>
      <c r="QIZ564" s="304"/>
      <c r="QJA564" s="408"/>
      <c r="QJB564" s="472"/>
      <c r="QJC564" s="906"/>
      <c r="QJD564" s="31"/>
      <c r="QJE564" s="419"/>
      <c r="QJF564" s="419"/>
      <c r="QJG564" s="471"/>
      <c r="QJH564" s="17"/>
      <c r="QJI564" s="419"/>
      <c r="QJJ564" s="419"/>
      <c r="QJK564" s="17"/>
      <c r="QJL564" s="17"/>
      <c r="QJM564" s="913"/>
      <c r="QJN564" s="17"/>
      <c r="QJO564" s="17"/>
      <c r="QJP564" s="219"/>
      <c r="QJQ564" s="310"/>
      <c r="QJR564" s="304"/>
      <c r="QJS564" s="408"/>
      <c r="QJT564" s="472"/>
      <c r="QJU564" s="906"/>
      <c r="QJV564" s="31"/>
      <c r="QJW564" s="419"/>
      <c r="QJX564" s="419"/>
      <c r="QJY564" s="471"/>
      <c r="QJZ564" s="17"/>
      <c r="QKA564" s="419"/>
      <c r="QKB564" s="419"/>
      <c r="QKC564" s="17"/>
      <c r="QKD564" s="17"/>
      <c r="QKE564" s="913"/>
      <c r="QKF564" s="17"/>
      <c r="QKG564" s="17"/>
      <c r="QKH564" s="219"/>
      <c r="QKI564" s="310"/>
      <c r="QKJ564" s="304"/>
      <c r="QKK564" s="408"/>
      <c r="QKL564" s="472"/>
      <c r="QKM564" s="906"/>
      <c r="QKN564" s="31"/>
      <c r="QKO564" s="419"/>
      <c r="QKP564" s="419"/>
      <c r="QKQ564" s="471"/>
      <c r="QKR564" s="17"/>
      <c r="QKS564" s="419"/>
      <c r="QKT564" s="419"/>
      <c r="QKU564" s="17"/>
      <c r="QKV564" s="17"/>
      <c r="QKW564" s="913"/>
      <c r="QKX564" s="17"/>
      <c r="QKY564" s="17"/>
      <c r="QKZ564" s="219"/>
      <c r="QLA564" s="310"/>
      <c r="QLB564" s="304"/>
      <c r="QLC564" s="408"/>
      <c r="QLD564" s="472"/>
      <c r="QLE564" s="906"/>
      <c r="QLF564" s="31"/>
      <c r="QLG564" s="419"/>
      <c r="QLH564" s="419"/>
      <c r="QLI564" s="471"/>
      <c r="QLJ564" s="17"/>
      <c r="QLK564" s="419"/>
      <c r="QLL564" s="419"/>
      <c r="QLM564" s="17"/>
      <c r="QLN564" s="17"/>
      <c r="QLO564" s="913"/>
      <c r="QLP564" s="17"/>
      <c r="QLQ564" s="17"/>
      <c r="QLR564" s="219"/>
      <c r="QLS564" s="310"/>
      <c r="QLT564" s="304"/>
      <c r="QLU564" s="408"/>
      <c r="QLV564" s="472"/>
      <c r="QLW564" s="906"/>
      <c r="QLX564" s="31"/>
      <c r="QLY564" s="419"/>
      <c r="QLZ564" s="419"/>
      <c r="QMA564" s="471"/>
      <c r="QMB564" s="17"/>
      <c r="QMC564" s="419"/>
      <c r="QMD564" s="419"/>
      <c r="QME564" s="17"/>
      <c r="QMF564" s="17"/>
      <c r="QMG564" s="913"/>
      <c r="QMH564" s="17"/>
      <c r="QMI564" s="17"/>
      <c r="QMJ564" s="219"/>
      <c r="QMK564" s="310"/>
      <c r="QML564" s="304"/>
      <c r="QMM564" s="408"/>
      <c r="QMN564" s="472"/>
      <c r="QMO564" s="906"/>
      <c r="QMP564" s="31"/>
      <c r="QMQ564" s="419"/>
      <c r="QMR564" s="419"/>
      <c r="QMS564" s="471"/>
      <c r="QMT564" s="17"/>
      <c r="QMU564" s="419"/>
      <c r="QMV564" s="419"/>
      <c r="QMW564" s="17"/>
      <c r="QMX564" s="17"/>
      <c r="QMY564" s="913"/>
      <c r="QMZ564" s="17"/>
      <c r="QNA564" s="17"/>
      <c r="QNB564" s="219"/>
      <c r="QNC564" s="310"/>
      <c r="QND564" s="304"/>
      <c r="QNE564" s="408"/>
      <c r="QNF564" s="472"/>
      <c r="QNG564" s="906"/>
      <c r="QNH564" s="31"/>
      <c r="QNI564" s="419"/>
      <c r="QNJ564" s="419"/>
      <c r="QNK564" s="471"/>
      <c r="QNL564" s="17"/>
      <c r="QNM564" s="419"/>
      <c r="QNN564" s="419"/>
      <c r="QNO564" s="17"/>
      <c r="QNP564" s="17"/>
      <c r="QNQ564" s="913"/>
      <c r="QNR564" s="17"/>
      <c r="QNS564" s="17"/>
      <c r="QNT564" s="219"/>
      <c r="QNU564" s="310"/>
      <c r="QNV564" s="304"/>
      <c r="QNW564" s="408"/>
      <c r="QNX564" s="472"/>
      <c r="QNY564" s="906"/>
      <c r="QNZ564" s="31"/>
      <c r="QOA564" s="419"/>
      <c r="QOB564" s="419"/>
      <c r="QOC564" s="471"/>
      <c r="QOD564" s="17"/>
      <c r="QOE564" s="419"/>
      <c r="QOF564" s="419"/>
      <c r="QOG564" s="17"/>
      <c r="QOH564" s="17"/>
      <c r="QOI564" s="913"/>
      <c r="QOJ564" s="17"/>
      <c r="QOK564" s="17"/>
      <c r="QOL564" s="219"/>
      <c r="QOM564" s="310"/>
      <c r="QON564" s="304"/>
      <c r="QOO564" s="408"/>
      <c r="QOP564" s="472"/>
      <c r="QOQ564" s="906"/>
      <c r="QOR564" s="31"/>
      <c r="QOS564" s="419"/>
      <c r="QOT564" s="419"/>
      <c r="QOU564" s="471"/>
      <c r="QOV564" s="17"/>
      <c r="QOW564" s="419"/>
      <c r="QOX564" s="419"/>
      <c r="QOY564" s="17"/>
      <c r="QOZ564" s="17"/>
      <c r="QPA564" s="913"/>
      <c r="QPB564" s="17"/>
      <c r="QPC564" s="17"/>
      <c r="QPD564" s="219"/>
      <c r="QPE564" s="310"/>
      <c r="QPF564" s="304"/>
      <c r="QPG564" s="408"/>
      <c r="QPH564" s="472"/>
      <c r="QPI564" s="906"/>
      <c r="QPJ564" s="31"/>
      <c r="QPK564" s="419"/>
      <c r="QPL564" s="419"/>
      <c r="QPM564" s="471"/>
      <c r="QPN564" s="17"/>
      <c r="QPO564" s="419"/>
      <c r="QPP564" s="419"/>
      <c r="QPQ564" s="17"/>
      <c r="QPR564" s="17"/>
      <c r="QPS564" s="913"/>
      <c r="QPT564" s="17"/>
      <c r="QPU564" s="17"/>
      <c r="QPV564" s="219"/>
      <c r="QPW564" s="310"/>
      <c r="QPX564" s="304"/>
      <c r="QPY564" s="408"/>
      <c r="QPZ564" s="472"/>
      <c r="QQA564" s="906"/>
      <c r="QQB564" s="31"/>
      <c r="QQC564" s="419"/>
      <c r="QQD564" s="419"/>
      <c r="QQE564" s="471"/>
      <c r="QQF564" s="17"/>
      <c r="QQG564" s="419"/>
      <c r="QQH564" s="419"/>
      <c r="QQI564" s="17"/>
      <c r="QQJ564" s="17"/>
      <c r="QQK564" s="913"/>
      <c r="QQL564" s="17"/>
      <c r="QQM564" s="17"/>
      <c r="QQN564" s="219"/>
      <c r="QQO564" s="310"/>
      <c r="QQP564" s="304"/>
      <c r="QQQ564" s="408"/>
      <c r="QQR564" s="472"/>
      <c r="QQS564" s="906"/>
      <c r="QQT564" s="31"/>
      <c r="QQU564" s="419"/>
      <c r="QQV564" s="419"/>
      <c r="QQW564" s="471"/>
      <c r="QQX564" s="17"/>
      <c r="QQY564" s="419"/>
      <c r="QQZ564" s="419"/>
      <c r="QRA564" s="17"/>
      <c r="QRB564" s="17"/>
      <c r="QRC564" s="913"/>
      <c r="QRD564" s="17"/>
      <c r="QRE564" s="17"/>
      <c r="QRF564" s="219"/>
      <c r="QRG564" s="310"/>
      <c r="QRH564" s="304"/>
      <c r="QRI564" s="408"/>
      <c r="QRJ564" s="472"/>
      <c r="QRK564" s="906"/>
      <c r="QRL564" s="31"/>
      <c r="QRM564" s="419"/>
      <c r="QRN564" s="419"/>
      <c r="QRO564" s="471"/>
      <c r="QRP564" s="17"/>
      <c r="QRQ564" s="419"/>
      <c r="QRR564" s="419"/>
      <c r="QRS564" s="17"/>
      <c r="QRT564" s="17"/>
      <c r="QRU564" s="913"/>
      <c r="QRV564" s="17"/>
      <c r="QRW564" s="17"/>
      <c r="QRX564" s="219"/>
      <c r="QRY564" s="310"/>
      <c r="QRZ564" s="304"/>
      <c r="QSA564" s="408"/>
      <c r="QSB564" s="472"/>
      <c r="QSC564" s="906"/>
      <c r="QSD564" s="31"/>
      <c r="QSE564" s="419"/>
      <c r="QSF564" s="419"/>
      <c r="QSG564" s="471"/>
      <c r="QSH564" s="17"/>
      <c r="QSI564" s="419"/>
      <c r="QSJ564" s="419"/>
      <c r="QSK564" s="17"/>
      <c r="QSL564" s="17"/>
      <c r="QSM564" s="913"/>
      <c r="QSN564" s="17"/>
      <c r="QSO564" s="17"/>
      <c r="QSP564" s="219"/>
      <c r="QSQ564" s="310"/>
      <c r="QSR564" s="304"/>
      <c r="QSS564" s="408"/>
      <c r="QST564" s="472"/>
      <c r="QSU564" s="906"/>
      <c r="QSV564" s="31"/>
      <c r="QSW564" s="419"/>
      <c r="QSX564" s="419"/>
      <c r="QSY564" s="471"/>
      <c r="QSZ564" s="17"/>
      <c r="QTA564" s="419"/>
      <c r="QTB564" s="419"/>
      <c r="QTC564" s="17"/>
      <c r="QTD564" s="17"/>
      <c r="QTE564" s="913"/>
      <c r="QTF564" s="17"/>
      <c r="QTG564" s="17"/>
      <c r="QTH564" s="219"/>
      <c r="QTI564" s="310"/>
      <c r="QTJ564" s="304"/>
      <c r="QTK564" s="408"/>
      <c r="QTL564" s="472"/>
      <c r="QTM564" s="906"/>
      <c r="QTN564" s="31"/>
      <c r="QTO564" s="419"/>
      <c r="QTP564" s="419"/>
      <c r="QTQ564" s="471"/>
      <c r="QTR564" s="17"/>
      <c r="QTS564" s="419"/>
      <c r="QTT564" s="419"/>
      <c r="QTU564" s="17"/>
      <c r="QTV564" s="17"/>
      <c r="QTW564" s="913"/>
      <c r="QTX564" s="17"/>
      <c r="QTY564" s="17"/>
      <c r="QTZ564" s="219"/>
      <c r="QUA564" s="310"/>
      <c r="QUB564" s="304"/>
      <c r="QUC564" s="408"/>
      <c r="QUD564" s="472"/>
      <c r="QUE564" s="906"/>
      <c r="QUF564" s="31"/>
      <c r="QUG564" s="419"/>
      <c r="QUH564" s="419"/>
      <c r="QUI564" s="471"/>
      <c r="QUJ564" s="17"/>
      <c r="QUK564" s="419"/>
      <c r="QUL564" s="419"/>
      <c r="QUM564" s="17"/>
      <c r="QUN564" s="17"/>
      <c r="QUO564" s="913"/>
      <c r="QUP564" s="17"/>
      <c r="QUQ564" s="17"/>
      <c r="QUR564" s="219"/>
      <c r="QUS564" s="310"/>
      <c r="QUT564" s="304"/>
      <c r="QUU564" s="408"/>
      <c r="QUV564" s="472"/>
      <c r="QUW564" s="906"/>
      <c r="QUX564" s="31"/>
      <c r="QUY564" s="419"/>
      <c r="QUZ564" s="419"/>
      <c r="QVA564" s="471"/>
      <c r="QVB564" s="17"/>
      <c r="QVC564" s="419"/>
      <c r="QVD564" s="419"/>
      <c r="QVE564" s="17"/>
      <c r="QVF564" s="17"/>
      <c r="QVG564" s="913"/>
      <c r="QVH564" s="17"/>
      <c r="QVI564" s="17"/>
      <c r="QVJ564" s="219"/>
      <c r="QVK564" s="310"/>
      <c r="QVL564" s="304"/>
      <c r="QVM564" s="408"/>
      <c r="QVN564" s="472"/>
      <c r="QVO564" s="906"/>
      <c r="QVP564" s="31"/>
      <c r="QVQ564" s="419"/>
      <c r="QVR564" s="419"/>
      <c r="QVS564" s="471"/>
      <c r="QVT564" s="17"/>
      <c r="QVU564" s="419"/>
      <c r="QVV564" s="419"/>
      <c r="QVW564" s="17"/>
      <c r="QVX564" s="17"/>
      <c r="QVY564" s="913"/>
      <c r="QVZ564" s="17"/>
      <c r="QWA564" s="17"/>
      <c r="QWB564" s="219"/>
      <c r="QWC564" s="310"/>
      <c r="QWD564" s="304"/>
      <c r="QWE564" s="408"/>
      <c r="QWF564" s="472"/>
      <c r="QWG564" s="906"/>
      <c r="QWH564" s="31"/>
      <c r="QWI564" s="419"/>
      <c r="QWJ564" s="419"/>
      <c r="QWK564" s="471"/>
      <c r="QWL564" s="17"/>
      <c r="QWM564" s="419"/>
      <c r="QWN564" s="419"/>
      <c r="QWO564" s="17"/>
      <c r="QWP564" s="17"/>
      <c r="QWQ564" s="913"/>
      <c r="QWR564" s="17"/>
      <c r="QWS564" s="17"/>
      <c r="QWT564" s="219"/>
      <c r="QWU564" s="310"/>
      <c r="QWV564" s="304"/>
      <c r="QWW564" s="408"/>
      <c r="QWX564" s="472"/>
      <c r="QWY564" s="906"/>
      <c r="QWZ564" s="31"/>
      <c r="QXA564" s="419"/>
      <c r="QXB564" s="419"/>
      <c r="QXC564" s="471"/>
      <c r="QXD564" s="17"/>
      <c r="QXE564" s="419"/>
      <c r="QXF564" s="419"/>
      <c r="QXG564" s="17"/>
      <c r="QXH564" s="17"/>
      <c r="QXI564" s="913"/>
      <c r="QXJ564" s="17"/>
      <c r="QXK564" s="17"/>
      <c r="QXL564" s="219"/>
      <c r="QXM564" s="310"/>
      <c r="QXN564" s="304"/>
      <c r="QXO564" s="408"/>
      <c r="QXP564" s="472"/>
      <c r="QXQ564" s="906"/>
      <c r="QXR564" s="31"/>
      <c r="QXS564" s="419"/>
      <c r="QXT564" s="419"/>
      <c r="QXU564" s="471"/>
      <c r="QXV564" s="17"/>
      <c r="QXW564" s="419"/>
      <c r="QXX564" s="419"/>
      <c r="QXY564" s="17"/>
      <c r="QXZ564" s="17"/>
      <c r="QYA564" s="913"/>
      <c r="QYB564" s="17"/>
      <c r="QYC564" s="17"/>
      <c r="QYD564" s="219"/>
      <c r="QYE564" s="310"/>
      <c r="QYF564" s="304"/>
      <c r="QYG564" s="408"/>
      <c r="QYH564" s="472"/>
      <c r="QYI564" s="906"/>
      <c r="QYJ564" s="31"/>
      <c r="QYK564" s="419"/>
      <c r="QYL564" s="419"/>
      <c r="QYM564" s="471"/>
      <c r="QYN564" s="17"/>
      <c r="QYO564" s="419"/>
      <c r="QYP564" s="419"/>
      <c r="QYQ564" s="17"/>
      <c r="QYR564" s="17"/>
      <c r="QYS564" s="913"/>
      <c r="QYT564" s="17"/>
      <c r="QYU564" s="17"/>
      <c r="QYV564" s="219"/>
      <c r="QYW564" s="310"/>
      <c r="QYX564" s="304"/>
      <c r="QYY564" s="408"/>
      <c r="QYZ564" s="472"/>
      <c r="QZA564" s="906"/>
      <c r="QZB564" s="31"/>
      <c r="QZC564" s="419"/>
      <c r="QZD564" s="419"/>
      <c r="QZE564" s="471"/>
      <c r="QZF564" s="17"/>
      <c r="QZG564" s="419"/>
      <c r="QZH564" s="419"/>
      <c r="QZI564" s="17"/>
      <c r="QZJ564" s="17"/>
      <c r="QZK564" s="913"/>
      <c r="QZL564" s="17"/>
      <c r="QZM564" s="17"/>
      <c r="QZN564" s="219"/>
      <c r="QZO564" s="310"/>
      <c r="QZP564" s="304"/>
      <c r="QZQ564" s="408"/>
      <c r="QZR564" s="472"/>
      <c r="QZS564" s="906"/>
      <c r="QZT564" s="31"/>
      <c r="QZU564" s="419"/>
      <c r="QZV564" s="419"/>
      <c r="QZW564" s="471"/>
      <c r="QZX564" s="17"/>
      <c r="QZY564" s="419"/>
      <c r="QZZ564" s="419"/>
      <c r="RAA564" s="17"/>
      <c r="RAB564" s="17"/>
      <c r="RAC564" s="913"/>
      <c r="RAD564" s="17"/>
      <c r="RAE564" s="17"/>
      <c r="RAF564" s="219"/>
      <c r="RAG564" s="310"/>
      <c r="RAH564" s="304"/>
      <c r="RAI564" s="408"/>
      <c r="RAJ564" s="472"/>
      <c r="RAK564" s="906"/>
      <c r="RAL564" s="31"/>
      <c r="RAM564" s="419"/>
      <c r="RAN564" s="419"/>
      <c r="RAO564" s="471"/>
      <c r="RAP564" s="17"/>
      <c r="RAQ564" s="419"/>
      <c r="RAR564" s="419"/>
      <c r="RAS564" s="17"/>
      <c r="RAT564" s="17"/>
      <c r="RAU564" s="913"/>
      <c r="RAV564" s="17"/>
      <c r="RAW564" s="17"/>
      <c r="RAX564" s="219"/>
      <c r="RAY564" s="310"/>
      <c r="RAZ564" s="304"/>
      <c r="RBA564" s="408"/>
      <c r="RBB564" s="472"/>
      <c r="RBC564" s="906"/>
      <c r="RBD564" s="31"/>
      <c r="RBE564" s="419"/>
      <c r="RBF564" s="419"/>
      <c r="RBG564" s="471"/>
      <c r="RBH564" s="17"/>
      <c r="RBI564" s="419"/>
      <c r="RBJ564" s="419"/>
      <c r="RBK564" s="17"/>
      <c r="RBL564" s="17"/>
      <c r="RBM564" s="913"/>
      <c r="RBN564" s="17"/>
      <c r="RBO564" s="17"/>
      <c r="RBP564" s="219"/>
      <c r="RBQ564" s="310"/>
      <c r="RBR564" s="304"/>
      <c r="RBS564" s="408"/>
      <c r="RBT564" s="472"/>
      <c r="RBU564" s="906"/>
      <c r="RBV564" s="31"/>
      <c r="RBW564" s="419"/>
      <c r="RBX564" s="419"/>
      <c r="RBY564" s="471"/>
      <c r="RBZ564" s="17"/>
      <c r="RCA564" s="419"/>
      <c r="RCB564" s="419"/>
      <c r="RCC564" s="17"/>
      <c r="RCD564" s="17"/>
      <c r="RCE564" s="913"/>
      <c r="RCF564" s="17"/>
      <c r="RCG564" s="17"/>
      <c r="RCH564" s="219"/>
      <c r="RCI564" s="310"/>
      <c r="RCJ564" s="304"/>
      <c r="RCK564" s="408"/>
      <c r="RCL564" s="472"/>
      <c r="RCM564" s="906"/>
      <c r="RCN564" s="31"/>
      <c r="RCO564" s="419"/>
      <c r="RCP564" s="419"/>
      <c r="RCQ564" s="471"/>
      <c r="RCR564" s="17"/>
      <c r="RCS564" s="419"/>
      <c r="RCT564" s="419"/>
      <c r="RCU564" s="17"/>
      <c r="RCV564" s="17"/>
      <c r="RCW564" s="913"/>
      <c r="RCX564" s="17"/>
      <c r="RCY564" s="17"/>
      <c r="RCZ564" s="219"/>
      <c r="RDA564" s="310"/>
      <c r="RDB564" s="304"/>
      <c r="RDC564" s="408"/>
      <c r="RDD564" s="472"/>
      <c r="RDE564" s="906"/>
      <c r="RDF564" s="31"/>
      <c r="RDG564" s="419"/>
      <c r="RDH564" s="419"/>
      <c r="RDI564" s="471"/>
      <c r="RDJ564" s="17"/>
      <c r="RDK564" s="419"/>
      <c r="RDL564" s="419"/>
      <c r="RDM564" s="17"/>
      <c r="RDN564" s="17"/>
      <c r="RDO564" s="913"/>
      <c r="RDP564" s="17"/>
      <c r="RDQ564" s="17"/>
      <c r="RDR564" s="219"/>
      <c r="RDS564" s="310"/>
      <c r="RDT564" s="304"/>
      <c r="RDU564" s="408"/>
      <c r="RDV564" s="472"/>
      <c r="RDW564" s="906"/>
      <c r="RDX564" s="31"/>
      <c r="RDY564" s="419"/>
      <c r="RDZ564" s="419"/>
      <c r="REA564" s="471"/>
      <c r="REB564" s="17"/>
      <c r="REC564" s="419"/>
      <c r="RED564" s="419"/>
      <c r="REE564" s="17"/>
      <c r="REF564" s="17"/>
      <c r="REG564" s="913"/>
      <c r="REH564" s="17"/>
      <c r="REI564" s="17"/>
      <c r="REJ564" s="219"/>
      <c r="REK564" s="310"/>
      <c r="REL564" s="304"/>
      <c r="REM564" s="408"/>
      <c r="REN564" s="472"/>
      <c r="REO564" s="906"/>
      <c r="REP564" s="31"/>
      <c r="REQ564" s="419"/>
      <c r="RER564" s="419"/>
      <c r="RES564" s="471"/>
      <c r="RET564" s="17"/>
      <c r="REU564" s="419"/>
      <c r="REV564" s="419"/>
      <c r="REW564" s="17"/>
      <c r="REX564" s="17"/>
      <c r="REY564" s="913"/>
      <c r="REZ564" s="17"/>
      <c r="RFA564" s="17"/>
      <c r="RFB564" s="219"/>
      <c r="RFC564" s="310"/>
      <c r="RFD564" s="304"/>
      <c r="RFE564" s="408"/>
      <c r="RFF564" s="472"/>
      <c r="RFG564" s="906"/>
      <c r="RFH564" s="31"/>
      <c r="RFI564" s="419"/>
      <c r="RFJ564" s="419"/>
      <c r="RFK564" s="471"/>
      <c r="RFL564" s="17"/>
      <c r="RFM564" s="419"/>
      <c r="RFN564" s="419"/>
      <c r="RFO564" s="17"/>
      <c r="RFP564" s="17"/>
      <c r="RFQ564" s="913"/>
      <c r="RFR564" s="17"/>
      <c r="RFS564" s="17"/>
      <c r="RFT564" s="219"/>
      <c r="RFU564" s="310"/>
      <c r="RFV564" s="304"/>
      <c r="RFW564" s="408"/>
      <c r="RFX564" s="472"/>
      <c r="RFY564" s="906"/>
      <c r="RFZ564" s="31"/>
      <c r="RGA564" s="419"/>
      <c r="RGB564" s="419"/>
      <c r="RGC564" s="471"/>
      <c r="RGD564" s="17"/>
      <c r="RGE564" s="419"/>
      <c r="RGF564" s="419"/>
      <c r="RGG564" s="17"/>
      <c r="RGH564" s="17"/>
      <c r="RGI564" s="913"/>
      <c r="RGJ564" s="17"/>
      <c r="RGK564" s="17"/>
      <c r="RGL564" s="219"/>
      <c r="RGM564" s="310"/>
      <c r="RGN564" s="304"/>
      <c r="RGO564" s="408"/>
      <c r="RGP564" s="472"/>
      <c r="RGQ564" s="906"/>
      <c r="RGR564" s="31"/>
      <c r="RGS564" s="419"/>
      <c r="RGT564" s="419"/>
      <c r="RGU564" s="471"/>
      <c r="RGV564" s="17"/>
      <c r="RGW564" s="419"/>
      <c r="RGX564" s="419"/>
      <c r="RGY564" s="17"/>
      <c r="RGZ564" s="17"/>
      <c r="RHA564" s="913"/>
      <c r="RHB564" s="17"/>
      <c r="RHC564" s="17"/>
      <c r="RHD564" s="219"/>
      <c r="RHE564" s="310"/>
      <c r="RHF564" s="304"/>
      <c r="RHG564" s="408"/>
      <c r="RHH564" s="472"/>
      <c r="RHI564" s="906"/>
      <c r="RHJ564" s="31"/>
      <c r="RHK564" s="419"/>
      <c r="RHL564" s="419"/>
      <c r="RHM564" s="471"/>
      <c r="RHN564" s="17"/>
      <c r="RHO564" s="419"/>
      <c r="RHP564" s="419"/>
      <c r="RHQ564" s="17"/>
      <c r="RHR564" s="17"/>
      <c r="RHS564" s="913"/>
      <c r="RHT564" s="17"/>
      <c r="RHU564" s="17"/>
      <c r="RHV564" s="219"/>
      <c r="RHW564" s="310"/>
      <c r="RHX564" s="304"/>
      <c r="RHY564" s="408"/>
      <c r="RHZ564" s="472"/>
      <c r="RIA564" s="906"/>
      <c r="RIB564" s="31"/>
      <c r="RIC564" s="419"/>
      <c r="RID564" s="419"/>
      <c r="RIE564" s="471"/>
      <c r="RIF564" s="17"/>
      <c r="RIG564" s="419"/>
      <c r="RIH564" s="419"/>
      <c r="RII564" s="17"/>
      <c r="RIJ564" s="17"/>
      <c r="RIK564" s="913"/>
      <c r="RIL564" s="17"/>
      <c r="RIM564" s="17"/>
      <c r="RIN564" s="219"/>
      <c r="RIO564" s="310"/>
      <c r="RIP564" s="304"/>
      <c r="RIQ564" s="408"/>
      <c r="RIR564" s="472"/>
      <c r="RIS564" s="906"/>
      <c r="RIT564" s="31"/>
      <c r="RIU564" s="419"/>
      <c r="RIV564" s="419"/>
      <c r="RIW564" s="471"/>
      <c r="RIX564" s="17"/>
      <c r="RIY564" s="419"/>
      <c r="RIZ564" s="419"/>
      <c r="RJA564" s="17"/>
      <c r="RJB564" s="17"/>
      <c r="RJC564" s="913"/>
      <c r="RJD564" s="17"/>
      <c r="RJE564" s="17"/>
      <c r="RJF564" s="219"/>
      <c r="RJG564" s="310"/>
      <c r="RJH564" s="304"/>
      <c r="RJI564" s="408"/>
      <c r="RJJ564" s="472"/>
      <c r="RJK564" s="906"/>
      <c r="RJL564" s="31"/>
      <c r="RJM564" s="419"/>
      <c r="RJN564" s="419"/>
      <c r="RJO564" s="471"/>
      <c r="RJP564" s="17"/>
      <c r="RJQ564" s="419"/>
      <c r="RJR564" s="419"/>
      <c r="RJS564" s="17"/>
      <c r="RJT564" s="17"/>
      <c r="RJU564" s="913"/>
      <c r="RJV564" s="17"/>
      <c r="RJW564" s="17"/>
      <c r="RJX564" s="219"/>
      <c r="RJY564" s="310"/>
      <c r="RJZ564" s="304"/>
      <c r="RKA564" s="408"/>
      <c r="RKB564" s="472"/>
      <c r="RKC564" s="906"/>
      <c r="RKD564" s="31"/>
      <c r="RKE564" s="419"/>
      <c r="RKF564" s="419"/>
      <c r="RKG564" s="471"/>
      <c r="RKH564" s="17"/>
      <c r="RKI564" s="419"/>
      <c r="RKJ564" s="419"/>
      <c r="RKK564" s="17"/>
      <c r="RKL564" s="17"/>
      <c r="RKM564" s="913"/>
      <c r="RKN564" s="17"/>
      <c r="RKO564" s="17"/>
      <c r="RKP564" s="219"/>
      <c r="RKQ564" s="310"/>
      <c r="RKR564" s="304"/>
      <c r="RKS564" s="408"/>
      <c r="RKT564" s="472"/>
      <c r="RKU564" s="906"/>
      <c r="RKV564" s="31"/>
      <c r="RKW564" s="419"/>
      <c r="RKX564" s="419"/>
      <c r="RKY564" s="471"/>
      <c r="RKZ564" s="17"/>
      <c r="RLA564" s="419"/>
      <c r="RLB564" s="419"/>
      <c r="RLC564" s="17"/>
      <c r="RLD564" s="17"/>
      <c r="RLE564" s="913"/>
      <c r="RLF564" s="17"/>
      <c r="RLG564" s="17"/>
      <c r="RLH564" s="219"/>
      <c r="RLI564" s="310"/>
      <c r="RLJ564" s="304"/>
      <c r="RLK564" s="408"/>
      <c r="RLL564" s="472"/>
      <c r="RLM564" s="906"/>
      <c r="RLN564" s="31"/>
      <c r="RLO564" s="419"/>
      <c r="RLP564" s="419"/>
      <c r="RLQ564" s="471"/>
      <c r="RLR564" s="17"/>
      <c r="RLS564" s="419"/>
      <c r="RLT564" s="419"/>
      <c r="RLU564" s="17"/>
      <c r="RLV564" s="17"/>
      <c r="RLW564" s="913"/>
      <c r="RLX564" s="17"/>
      <c r="RLY564" s="17"/>
      <c r="RLZ564" s="219"/>
      <c r="RMA564" s="310"/>
      <c r="RMB564" s="304"/>
      <c r="RMC564" s="408"/>
      <c r="RMD564" s="472"/>
      <c r="RME564" s="906"/>
      <c r="RMF564" s="31"/>
      <c r="RMG564" s="419"/>
      <c r="RMH564" s="419"/>
      <c r="RMI564" s="471"/>
      <c r="RMJ564" s="17"/>
      <c r="RMK564" s="419"/>
      <c r="RML564" s="419"/>
      <c r="RMM564" s="17"/>
      <c r="RMN564" s="17"/>
      <c r="RMO564" s="913"/>
      <c r="RMP564" s="17"/>
      <c r="RMQ564" s="17"/>
      <c r="RMR564" s="219"/>
      <c r="RMS564" s="310"/>
      <c r="RMT564" s="304"/>
      <c r="RMU564" s="408"/>
      <c r="RMV564" s="472"/>
      <c r="RMW564" s="906"/>
      <c r="RMX564" s="31"/>
      <c r="RMY564" s="419"/>
      <c r="RMZ564" s="419"/>
      <c r="RNA564" s="471"/>
      <c r="RNB564" s="17"/>
      <c r="RNC564" s="419"/>
      <c r="RND564" s="419"/>
      <c r="RNE564" s="17"/>
      <c r="RNF564" s="17"/>
      <c r="RNG564" s="913"/>
      <c r="RNH564" s="17"/>
      <c r="RNI564" s="17"/>
      <c r="RNJ564" s="219"/>
      <c r="RNK564" s="310"/>
      <c r="RNL564" s="304"/>
      <c r="RNM564" s="408"/>
      <c r="RNN564" s="472"/>
      <c r="RNO564" s="906"/>
      <c r="RNP564" s="31"/>
      <c r="RNQ564" s="419"/>
      <c r="RNR564" s="419"/>
      <c r="RNS564" s="471"/>
      <c r="RNT564" s="17"/>
      <c r="RNU564" s="419"/>
      <c r="RNV564" s="419"/>
      <c r="RNW564" s="17"/>
      <c r="RNX564" s="17"/>
      <c r="RNY564" s="913"/>
      <c r="RNZ564" s="17"/>
      <c r="ROA564" s="17"/>
      <c r="ROB564" s="219"/>
      <c r="ROC564" s="310"/>
      <c r="ROD564" s="304"/>
      <c r="ROE564" s="408"/>
      <c r="ROF564" s="472"/>
      <c r="ROG564" s="906"/>
      <c r="ROH564" s="31"/>
      <c r="ROI564" s="419"/>
      <c r="ROJ564" s="419"/>
      <c r="ROK564" s="471"/>
      <c r="ROL564" s="17"/>
      <c r="ROM564" s="419"/>
      <c r="RON564" s="419"/>
      <c r="ROO564" s="17"/>
      <c r="ROP564" s="17"/>
      <c r="ROQ564" s="913"/>
      <c r="ROR564" s="17"/>
      <c r="ROS564" s="17"/>
      <c r="ROT564" s="219"/>
      <c r="ROU564" s="310"/>
      <c r="ROV564" s="304"/>
      <c r="ROW564" s="408"/>
      <c r="ROX564" s="472"/>
      <c r="ROY564" s="906"/>
      <c r="ROZ564" s="31"/>
      <c r="RPA564" s="419"/>
      <c r="RPB564" s="419"/>
      <c r="RPC564" s="471"/>
      <c r="RPD564" s="17"/>
      <c r="RPE564" s="419"/>
      <c r="RPF564" s="419"/>
      <c r="RPG564" s="17"/>
      <c r="RPH564" s="17"/>
      <c r="RPI564" s="913"/>
      <c r="RPJ564" s="17"/>
      <c r="RPK564" s="17"/>
      <c r="RPL564" s="219"/>
      <c r="RPM564" s="310"/>
      <c r="RPN564" s="304"/>
      <c r="RPO564" s="408"/>
      <c r="RPP564" s="472"/>
      <c r="RPQ564" s="906"/>
      <c r="RPR564" s="31"/>
      <c r="RPS564" s="419"/>
      <c r="RPT564" s="419"/>
      <c r="RPU564" s="471"/>
      <c r="RPV564" s="17"/>
      <c r="RPW564" s="419"/>
      <c r="RPX564" s="419"/>
      <c r="RPY564" s="17"/>
      <c r="RPZ564" s="17"/>
      <c r="RQA564" s="913"/>
      <c r="RQB564" s="17"/>
      <c r="RQC564" s="17"/>
      <c r="RQD564" s="219"/>
      <c r="RQE564" s="310"/>
      <c r="RQF564" s="304"/>
      <c r="RQG564" s="408"/>
      <c r="RQH564" s="472"/>
      <c r="RQI564" s="906"/>
      <c r="RQJ564" s="31"/>
      <c r="RQK564" s="419"/>
      <c r="RQL564" s="419"/>
      <c r="RQM564" s="471"/>
      <c r="RQN564" s="17"/>
      <c r="RQO564" s="419"/>
      <c r="RQP564" s="419"/>
      <c r="RQQ564" s="17"/>
      <c r="RQR564" s="17"/>
      <c r="RQS564" s="913"/>
      <c r="RQT564" s="17"/>
      <c r="RQU564" s="17"/>
      <c r="RQV564" s="219"/>
      <c r="RQW564" s="310"/>
      <c r="RQX564" s="304"/>
      <c r="RQY564" s="408"/>
      <c r="RQZ564" s="472"/>
      <c r="RRA564" s="906"/>
      <c r="RRB564" s="31"/>
      <c r="RRC564" s="419"/>
      <c r="RRD564" s="419"/>
      <c r="RRE564" s="471"/>
      <c r="RRF564" s="17"/>
      <c r="RRG564" s="419"/>
      <c r="RRH564" s="419"/>
      <c r="RRI564" s="17"/>
      <c r="RRJ564" s="17"/>
      <c r="RRK564" s="913"/>
      <c r="RRL564" s="17"/>
      <c r="RRM564" s="17"/>
      <c r="RRN564" s="219"/>
      <c r="RRO564" s="310"/>
      <c r="RRP564" s="304"/>
      <c r="RRQ564" s="408"/>
      <c r="RRR564" s="472"/>
      <c r="RRS564" s="906"/>
      <c r="RRT564" s="31"/>
      <c r="RRU564" s="419"/>
      <c r="RRV564" s="419"/>
      <c r="RRW564" s="471"/>
      <c r="RRX564" s="17"/>
      <c r="RRY564" s="419"/>
      <c r="RRZ564" s="419"/>
      <c r="RSA564" s="17"/>
      <c r="RSB564" s="17"/>
      <c r="RSC564" s="913"/>
      <c r="RSD564" s="17"/>
      <c r="RSE564" s="17"/>
      <c r="RSF564" s="219"/>
      <c r="RSG564" s="310"/>
      <c r="RSH564" s="304"/>
      <c r="RSI564" s="408"/>
      <c r="RSJ564" s="472"/>
      <c r="RSK564" s="906"/>
      <c r="RSL564" s="31"/>
      <c r="RSM564" s="419"/>
      <c r="RSN564" s="419"/>
      <c r="RSO564" s="471"/>
      <c r="RSP564" s="17"/>
      <c r="RSQ564" s="419"/>
      <c r="RSR564" s="419"/>
      <c r="RSS564" s="17"/>
      <c r="RST564" s="17"/>
      <c r="RSU564" s="913"/>
      <c r="RSV564" s="17"/>
      <c r="RSW564" s="17"/>
      <c r="RSX564" s="219"/>
      <c r="RSY564" s="310"/>
      <c r="RSZ564" s="304"/>
      <c r="RTA564" s="408"/>
      <c r="RTB564" s="472"/>
      <c r="RTC564" s="906"/>
      <c r="RTD564" s="31"/>
      <c r="RTE564" s="419"/>
      <c r="RTF564" s="419"/>
      <c r="RTG564" s="471"/>
      <c r="RTH564" s="17"/>
      <c r="RTI564" s="419"/>
      <c r="RTJ564" s="419"/>
      <c r="RTK564" s="17"/>
      <c r="RTL564" s="17"/>
      <c r="RTM564" s="913"/>
      <c r="RTN564" s="17"/>
      <c r="RTO564" s="17"/>
      <c r="RTP564" s="219"/>
      <c r="RTQ564" s="310"/>
      <c r="RTR564" s="304"/>
      <c r="RTS564" s="408"/>
      <c r="RTT564" s="472"/>
      <c r="RTU564" s="906"/>
      <c r="RTV564" s="31"/>
      <c r="RTW564" s="419"/>
      <c r="RTX564" s="419"/>
      <c r="RTY564" s="471"/>
      <c r="RTZ564" s="17"/>
      <c r="RUA564" s="419"/>
      <c r="RUB564" s="419"/>
      <c r="RUC564" s="17"/>
      <c r="RUD564" s="17"/>
      <c r="RUE564" s="913"/>
      <c r="RUF564" s="17"/>
      <c r="RUG564" s="17"/>
      <c r="RUH564" s="219"/>
      <c r="RUI564" s="310"/>
      <c r="RUJ564" s="304"/>
      <c r="RUK564" s="408"/>
      <c r="RUL564" s="472"/>
      <c r="RUM564" s="906"/>
      <c r="RUN564" s="31"/>
      <c r="RUO564" s="419"/>
      <c r="RUP564" s="419"/>
      <c r="RUQ564" s="471"/>
      <c r="RUR564" s="17"/>
      <c r="RUS564" s="419"/>
      <c r="RUT564" s="419"/>
      <c r="RUU564" s="17"/>
      <c r="RUV564" s="17"/>
      <c r="RUW564" s="913"/>
      <c r="RUX564" s="17"/>
      <c r="RUY564" s="17"/>
      <c r="RUZ564" s="219"/>
      <c r="RVA564" s="310"/>
      <c r="RVB564" s="304"/>
      <c r="RVC564" s="408"/>
      <c r="RVD564" s="472"/>
      <c r="RVE564" s="906"/>
      <c r="RVF564" s="31"/>
      <c r="RVG564" s="419"/>
      <c r="RVH564" s="419"/>
      <c r="RVI564" s="471"/>
      <c r="RVJ564" s="17"/>
      <c r="RVK564" s="419"/>
      <c r="RVL564" s="419"/>
      <c r="RVM564" s="17"/>
      <c r="RVN564" s="17"/>
      <c r="RVO564" s="913"/>
      <c r="RVP564" s="17"/>
      <c r="RVQ564" s="17"/>
      <c r="RVR564" s="219"/>
      <c r="RVS564" s="310"/>
      <c r="RVT564" s="304"/>
      <c r="RVU564" s="408"/>
      <c r="RVV564" s="472"/>
      <c r="RVW564" s="906"/>
      <c r="RVX564" s="31"/>
      <c r="RVY564" s="419"/>
      <c r="RVZ564" s="419"/>
      <c r="RWA564" s="471"/>
      <c r="RWB564" s="17"/>
      <c r="RWC564" s="419"/>
      <c r="RWD564" s="419"/>
      <c r="RWE564" s="17"/>
      <c r="RWF564" s="17"/>
      <c r="RWG564" s="913"/>
      <c r="RWH564" s="17"/>
      <c r="RWI564" s="17"/>
      <c r="RWJ564" s="219"/>
      <c r="RWK564" s="310"/>
      <c r="RWL564" s="304"/>
      <c r="RWM564" s="408"/>
      <c r="RWN564" s="472"/>
      <c r="RWO564" s="906"/>
      <c r="RWP564" s="31"/>
      <c r="RWQ564" s="419"/>
      <c r="RWR564" s="419"/>
      <c r="RWS564" s="471"/>
      <c r="RWT564" s="17"/>
      <c r="RWU564" s="419"/>
      <c r="RWV564" s="419"/>
      <c r="RWW564" s="17"/>
      <c r="RWX564" s="17"/>
      <c r="RWY564" s="913"/>
      <c r="RWZ564" s="17"/>
      <c r="RXA564" s="17"/>
      <c r="RXB564" s="219"/>
      <c r="RXC564" s="310"/>
      <c r="RXD564" s="304"/>
      <c r="RXE564" s="408"/>
      <c r="RXF564" s="472"/>
      <c r="RXG564" s="906"/>
      <c r="RXH564" s="31"/>
      <c r="RXI564" s="419"/>
      <c r="RXJ564" s="419"/>
      <c r="RXK564" s="471"/>
      <c r="RXL564" s="17"/>
      <c r="RXM564" s="419"/>
      <c r="RXN564" s="419"/>
      <c r="RXO564" s="17"/>
      <c r="RXP564" s="17"/>
      <c r="RXQ564" s="913"/>
      <c r="RXR564" s="17"/>
      <c r="RXS564" s="17"/>
      <c r="RXT564" s="219"/>
      <c r="RXU564" s="310"/>
      <c r="RXV564" s="304"/>
      <c r="RXW564" s="408"/>
      <c r="RXX564" s="472"/>
      <c r="RXY564" s="906"/>
      <c r="RXZ564" s="31"/>
      <c r="RYA564" s="419"/>
      <c r="RYB564" s="419"/>
      <c r="RYC564" s="471"/>
      <c r="RYD564" s="17"/>
      <c r="RYE564" s="419"/>
      <c r="RYF564" s="419"/>
      <c r="RYG564" s="17"/>
      <c r="RYH564" s="17"/>
      <c r="RYI564" s="913"/>
      <c r="RYJ564" s="17"/>
      <c r="RYK564" s="17"/>
      <c r="RYL564" s="219"/>
      <c r="RYM564" s="310"/>
      <c r="RYN564" s="304"/>
      <c r="RYO564" s="408"/>
      <c r="RYP564" s="472"/>
      <c r="RYQ564" s="906"/>
      <c r="RYR564" s="31"/>
      <c r="RYS564" s="419"/>
      <c r="RYT564" s="419"/>
      <c r="RYU564" s="471"/>
      <c r="RYV564" s="17"/>
      <c r="RYW564" s="419"/>
      <c r="RYX564" s="419"/>
      <c r="RYY564" s="17"/>
      <c r="RYZ564" s="17"/>
      <c r="RZA564" s="913"/>
      <c r="RZB564" s="17"/>
      <c r="RZC564" s="17"/>
      <c r="RZD564" s="219"/>
      <c r="RZE564" s="310"/>
      <c r="RZF564" s="304"/>
      <c r="RZG564" s="408"/>
      <c r="RZH564" s="472"/>
      <c r="RZI564" s="906"/>
      <c r="RZJ564" s="31"/>
      <c r="RZK564" s="419"/>
      <c r="RZL564" s="419"/>
      <c r="RZM564" s="471"/>
      <c r="RZN564" s="17"/>
      <c r="RZO564" s="419"/>
      <c r="RZP564" s="419"/>
      <c r="RZQ564" s="17"/>
      <c r="RZR564" s="17"/>
      <c r="RZS564" s="913"/>
      <c r="RZT564" s="17"/>
      <c r="RZU564" s="17"/>
      <c r="RZV564" s="219"/>
      <c r="RZW564" s="310"/>
      <c r="RZX564" s="304"/>
      <c r="RZY564" s="408"/>
      <c r="RZZ564" s="472"/>
      <c r="SAA564" s="906"/>
      <c r="SAB564" s="31"/>
      <c r="SAC564" s="419"/>
      <c r="SAD564" s="419"/>
      <c r="SAE564" s="471"/>
      <c r="SAF564" s="17"/>
      <c r="SAG564" s="419"/>
      <c r="SAH564" s="419"/>
      <c r="SAI564" s="17"/>
      <c r="SAJ564" s="17"/>
      <c r="SAK564" s="913"/>
      <c r="SAL564" s="17"/>
      <c r="SAM564" s="17"/>
      <c r="SAN564" s="219"/>
      <c r="SAO564" s="310"/>
      <c r="SAP564" s="304"/>
      <c r="SAQ564" s="408"/>
      <c r="SAR564" s="472"/>
      <c r="SAS564" s="906"/>
      <c r="SAT564" s="31"/>
      <c r="SAU564" s="419"/>
      <c r="SAV564" s="419"/>
      <c r="SAW564" s="471"/>
      <c r="SAX564" s="17"/>
      <c r="SAY564" s="419"/>
      <c r="SAZ564" s="419"/>
      <c r="SBA564" s="17"/>
      <c r="SBB564" s="17"/>
      <c r="SBC564" s="913"/>
      <c r="SBD564" s="17"/>
      <c r="SBE564" s="17"/>
      <c r="SBF564" s="219"/>
      <c r="SBG564" s="310"/>
      <c r="SBH564" s="304"/>
      <c r="SBI564" s="408"/>
      <c r="SBJ564" s="472"/>
      <c r="SBK564" s="906"/>
      <c r="SBL564" s="31"/>
      <c r="SBM564" s="419"/>
      <c r="SBN564" s="419"/>
      <c r="SBO564" s="471"/>
      <c r="SBP564" s="17"/>
      <c r="SBQ564" s="419"/>
      <c r="SBR564" s="419"/>
      <c r="SBS564" s="17"/>
      <c r="SBT564" s="17"/>
      <c r="SBU564" s="913"/>
      <c r="SBV564" s="17"/>
      <c r="SBW564" s="17"/>
      <c r="SBX564" s="219"/>
      <c r="SBY564" s="310"/>
      <c r="SBZ564" s="304"/>
      <c r="SCA564" s="408"/>
      <c r="SCB564" s="472"/>
      <c r="SCC564" s="906"/>
      <c r="SCD564" s="31"/>
      <c r="SCE564" s="419"/>
      <c r="SCF564" s="419"/>
      <c r="SCG564" s="471"/>
      <c r="SCH564" s="17"/>
      <c r="SCI564" s="419"/>
      <c r="SCJ564" s="419"/>
      <c r="SCK564" s="17"/>
      <c r="SCL564" s="17"/>
      <c r="SCM564" s="913"/>
      <c r="SCN564" s="17"/>
      <c r="SCO564" s="17"/>
      <c r="SCP564" s="219"/>
      <c r="SCQ564" s="310"/>
      <c r="SCR564" s="304"/>
      <c r="SCS564" s="408"/>
      <c r="SCT564" s="472"/>
      <c r="SCU564" s="906"/>
      <c r="SCV564" s="31"/>
      <c r="SCW564" s="419"/>
      <c r="SCX564" s="419"/>
      <c r="SCY564" s="471"/>
      <c r="SCZ564" s="17"/>
      <c r="SDA564" s="419"/>
      <c r="SDB564" s="419"/>
      <c r="SDC564" s="17"/>
      <c r="SDD564" s="17"/>
      <c r="SDE564" s="913"/>
      <c r="SDF564" s="17"/>
      <c r="SDG564" s="17"/>
      <c r="SDH564" s="219"/>
      <c r="SDI564" s="310"/>
      <c r="SDJ564" s="304"/>
      <c r="SDK564" s="408"/>
      <c r="SDL564" s="472"/>
      <c r="SDM564" s="906"/>
      <c r="SDN564" s="31"/>
      <c r="SDO564" s="419"/>
      <c r="SDP564" s="419"/>
      <c r="SDQ564" s="471"/>
      <c r="SDR564" s="17"/>
      <c r="SDS564" s="419"/>
      <c r="SDT564" s="419"/>
      <c r="SDU564" s="17"/>
      <c r="SDV564" s="17"/>
      <c r="SDW564" s="913"/>
      <c r="SDX564" s="17"/>
      <c r="SDY564" s="17"/>
      <c r="SDZ564" s="219"/>
      <c r="SEA564" s="310"/>
      <c r="SEB564" s="304"/>
      <c r="SEC564" s="408"/>
      <c r="SED564" s="472"/>
      <c r="SEE564" s="906"/>
      <c r="SEF564" s="31"/>
      <c r="SEG564" s="419"/>
      <c r="SEH564" s="419"/>
      <c r="SEI564" s="471"/>
      <c r="SEJ564" s="17"/>
      <c r="SEK564" s="419"/>
      <c r="SEL564" s="419"/>
      <c r="SEM564" s="17"/>
      <c r="SEN564" s="17"/>
      <c r="SEO564" s="913"/>
      <c r="SEP564" s="17"/>
      <c r="SEQ564" s="17"/>
      <c r="SER564" s="219"/>
      <c r="SES564" s="310"/>
      <c r="SET564" s="304"/>
      <c r="SEU564" s="408"/>
      <c r="SEV564" s="472"/>
      <c r="SEW564" s="906"/>
      <c r="SEX564" s="31"/>
      <c r="SEY564" s="419"/>
      <c r="SEZ564" s="419"/>
      <c r="SFA564" s="471"/>
      <c r="SFB564" s="17"/>
      <c r="SFC564" s="419"/>
      <c r="SFD564" s="419"/>
      <c r="SFE564" s="17"/>
      <c r="SFF564" s="17"/>
      <c r="SFG564" s="913"/>
      <c r="SFH564" s="17"/>
      <c r="SFI564" s="17"/>
      <c r="SFJ564" s="219"/>
      <c r="SFK564" s="310"/>
      <c r="SFL564" s="304"/>
      <c r="SFM564" s="408"/>
      <c r="SFN564" s="472"/>
      <c r="SFO564" s="906"/>
      <c r="SFP564" s="31"/>
      <c r="SFQ564" s="419"/>
      <c r="SFR564" s="419"/>
      <c r="SFS564" s="471"/>
      <c r="SFT564" s="17"/>
      <c r="SFU564" s="419"/>
      <c r="SFV564" s="419"/>
      <c r="SFW564" s="17"/>
      <c r="SFX564" s="17"/>
      <c r="SFY564" s="913"/>
      <c r="SFZ564" s="17"/>
      <c r="SGA564" s="17"/>
      <c r="SGB564" s="219"/>
      <c r="SGC564" s="310"/>
      <c r="SGD564" s="304"/>
      <c r="SGE564" s="408"/>
      <c r="SGF564" s="472"/>
      <c r="SGG564" s="906"/>
      <c r="SGH564" s="31"/>
      <c r="SGI564" s="419"/>
      <c r="SGJ564" s="419"/>
      <c r="SGK564" s="471"/>
      <c r="SGL564" s="17"/>
      <c r="SGM564" s="419"/>
      <c r="SGN564" s="419"/>
      <c r="SGO564" s="17"/>
      <c r="SGP564" s="17"/>
      <c r="SGQ564" s="913"/>
      <c r="SGR564" s="17"/>
      <c r="SGS564" s="17"/>
      <c r="SGT564" s="219"/>
      <c r="SGU564" s="310"/>
      <c r="SGV564" s="304"/>
      <c r="SGW564" s="408"/>
      <c r="SGX564" s="472"/>
      <c r="SGY564" s="906"/>
      <c r="SGZ564" s="31"/>
      <c r="SHA564" s="419"/>
      <c r="SHB564" s="419"/>
      <c r="SHC564" s="471"/>
      <c r="SHD564" s="17"/>
      <c r="SHE564" s="419"/>
      <c r="SHF564" s="419"/>
      <c r="SHG564" s="17"/>
      <c r="SHH564" s="17"/>
      <c r="SHI564" s="913"/>
      <c r="SHJ564" s="17"/>
      <c r="SHK564" s="17"/>
      <c r="SHL564" s="219"/>
      <c r="SHM564" s="310"/>
      <c r="SHN564" s="304"/>
      <c r="SHO564" s="408"/>
      <c r="SHP564" s="472"/>
      <c r="SHQ564" s="906"/>
      <c r="SHR564" s="31"/>
      <c r="SHS564" s="419"/>
      <c r="SHT564" s="419"/>
      <c r="SHU564" s="471"/>
      <c r="SHV564" s="17"/>
      <c r="SHW564" s="419"/>
      <c r="SHX564" s="419"/>
      <c r="SHY564" s="17"/>
      <c r="SHZ564" s="17"/>
      <c r="SIA564" s="913"/>
      <c r="SIB564" s="17"/>
      <c r="SIC564" s="17"/>
      <c r="SID564" s="219"/>
      <c r="SIE564" s="310"/>
      <c r="SIF564" s="304"/>
      <c r="SIG564" s="408"/>
      <c r="SIH564" s="472"/>
      <c r="SII564" s="906"/>
      <c r="SIJ564" s="31"/>
      <c r="SIK564" s="419"/>
      <c r="SIL564" s="419"/>
      <c r="SIM564" s="471"/>
      <c r="SIN564" s="17"/>
      <c r="SIO564" s="419"/>
      <c r="SIP564" s="419"/>
      <c r="SIQ564" s="17"/>
      <c r="SIR564" s="17"/>
      <c r="SIS564" s="913"/>
      <c r="SIT564" s="17"/>
      <c r="SIU564" s="17"/>
      <c r="SIV564" s="219"/>
      <c r="SIW564" s="310"/>
      <c r="SIX564" s="304"/>
      <c r="SIY564" s="408"/>
      <c r="SIZ564" s="472"/>
      <c r="SJA564" s="906"/>
      <c r="SJB564" s="31"/>
      <c r="SJC564" s="419"/>
      <c r="SJD564" s="419"/>
      <c r="SJE564" s="471"/>
      <c r="SJF564" s="17"/>
      <c r="SJG564" s="419"/>
      <c r="SJH564" s="419"/>
      <c r="SJI564" s="17"/>
      <c r="SJJ564" s="17"/>
      <c r="SJK564" s="913"/>
      <c r="SJL564" s="17"/>
      <c r="SJM564" s="17"/>
      <c r="SJN564" s="219"/>
      <c r="SJO564" s="310"/>
      <c r="SJP564" s="304"/>
      <c r="SJQ564" s="408"/>
      <c r="SJR564" s="472"/>
      <c r="SJS564" s="906"/>
      <c r="SJT564" s="31"/>
      <c r="SJU564" s="419"/>
      <c r="SJV564" s="419"/>
      <c r="SJW564" s="471"/>
      <c r="SJX564" s="17"/>
      <c r="SJY564" s="419"/>
      <c r="SJZ564" s="419"/>
      <c r="SKA564" s="17"/>
      <c r="SKB564" s="17"/>
      <c r="SKC564" s="913"/>
      <c r="SKD564" s="17"/>
      <c r="SKE564" s="17"/>
      <c r="SKF564" s="219"/>
      <c r="SKG564" s="310"/>
      <c r="SKH564" s="304"/>
      <c r="SKI564" s="408"/>
      <c r="SKJ564" s="472"/>
      <c r="SKK564" s="906"/>
      <c r="SKL564" s="31"/>
      <c r="SKM564" s="419"/>
      <c r="SKN564" s="419"/>
      <c r="SKO564" s="471"/>
      <c r="SKP564" s="17"/>
      <c r="SKQ564" s="419"/>
      <c r="SKR564" s="419"/>
      <c r="SKS564" s="17"/>
      <c r="SKT564" s="17"/>
      <c r="SKU564" s="913"/>
      <c r="SKV564" s="17"/>
      <c r="SKW564" s="17"/>
      <c r="SKX564" s="219"/>
      <c r="SKY564" s="310"/>
      <c r="SKZ564" s="304"/>
      <c r="SLA564" s="408"/>
      <c r="SLB564" s="472"/>
      <c r="SLC564" s="906"/>
      <c r="SLD564" s="31"/>
      <c r="SLE564" s="419"/>
      <c r="SLF564" s="419"/>
      <c r="SLG564" s="471"/>
      <c r="SLH564" s="17"/>
      <c r="SLI564" s="419"/>
      <c r="SLJ564" s="419"/>
      <c r="SLK564" s="17"/>
      <c r="SLL564" s="17"/>
      <c r="SLM564" s="913"/>
      <c r="SLN564" s="17"/>
      <c r="SLO564" s="17"/>
      <c r="SLP564" s="219"/>
      <c r="SLQ564" s="310"/>
      <c r="SLR564" s="304"/>
      <c r="SLS564" s="408"/>
      <c r="SLT564" s="472"/>
      <c r="SLU564" s="906"/>
      <c r="SLV564" s="31"/>
      <c r="SLW564" s="419"/>
      <c r="SLX564" s="419"/>
      <c r="SLY564" s="471"/>
      <c r="SLZ564" s="17"/>
      <c r="SMA564" s="419"/>
      <c r="SMB564" s="419"/>
      <c r="SMC564" s="17"/>
      <c r="SMD564" s="17"/>
      <c r="SME564" s="913"/>
      <c r="SMF564" s="17"/>
      <c r="SMG564" s="17"/>
      <c r="SMH564" s="219"/>
      <c r="SMI564" s="310"/>
      <c r="SMJ564" s="304"/>
      <c r="SMK564" s="408"/>
      <c r="SML564" s="472"/>
      <c r="SMM564" s="906"/>
      <c r="SMN564" s="31"/>
      <c r="SMO564" s="419"/>
      <c r="SMP564" s="419"/>
      <c r="SMQ564" s="471"/>
      <c r="SMR564" s="17"/>
      <c r="SMS564" s="419"/>
      <c r="SMT564" s="419"/>
      <c r="SMU564" s="17"/>
      <c r="SMV564" s="17"/>
      <c r="SMW564" s="913"/>
      <c r="SMX564" s="17"/>
      <c r="SMY564" s="17"/>
      <c r="SMZ564" s="219"/>
      <c r="SNA564" s="310"/>
      <c r="SNB564" s="304"/>
      <c r="SNC564" s="408"/>
      <c r="SND564" s="472"/>
      <c r="SNE564" s="906"/>
      <c r="SNF564" s="31"/>
      <c r="SNG564" s="419"/>
      <c r="SNH564" s="419"/>
      <c r="SNI564" s="471"/>
      <c r="SNJ564" s="17"/>
      <c r="SNK564" s="419"/>
      <c r="SNL564" s="419"/>
      <c r="SNM564" s="17"/>
      <c r="SNN564" s="17"/>
      <c r="SNO564" s="913"/>
      <c r="SNP564" s="17"/>
      <c r="SNQ564" s="17"/>
      <c r="SNR564" s="219"/>
      <c r="SNS564" s="310"/>
      <c r="SNT564" s="304"/>
      <c r="SNU564" s="408"/>
      <c r="SNV564" s="472"/>
      <c r="SNW564" s="906"/>
      <c r="SNX564" s="31"/>
      <c r="SNY564" s="419"/>
      <c r="SNZ564" s="419"/>
      <c r="SOA564" s="471"/>
      <c r="SOB564" s="17"/>
      <c r="SOC564" s="419"/>
      <c r="SOD564" s="419"/>
      <c r="SOE564" s="17"/>
      <c r="SOF564" s="17"/>
      <c r="SOG564" s="913"/>
      <c r="SOH564" s="17"/>
      <c r="SOI564" s="17"/>
      <c r="SOJ564" s="219"/>
      <c r="SOK564" s="310"/>
      <c r="SOL564" s="304"/>
      <c r="SOM564" s="408"/>
      <c r="SON564" s="472"/>
      <c r="SOO564" s="906"/>
      <c r="SOP564" s="31"/>
      <c r="SOQ564" s="419"/>
      <c r="SOR564" s="419"/>
      <c r="SOS564" s="471"/>
      <c r="SOT564" s="17"/>
      <c r="SOU564" s="419"/>
      <c r="SOV564" s="419"/>
      <c r="SOW564" s="17"/>
      <c r="SOX564" s="17"/>
      <c r="SOY564" s="913"/>
      <c r="SOZ564" s="17"/>
      <c r="SPA564" s="17"/>
      <c r="SPB564" s="219"/>
      <c r="SPC564" s="310"/>
      <c r="SPD564" s="304"/>
      <c r="SPE564" s="408"/>
      <c r="SPF564" s="472"/>
      <c r="SPG564" s="906"/>
      <c r="SPH564" s="31"/>
      <c r="SPI564" s="419"/>
      <c r="SPJ564" s="419"/>
      <c r="SPK564" s="471"/>
      <c r="SPL564" s="17"/>
      <c r="SPM564" s="419"/>
      <c r="SPN564" s="419"/>
      <c r="SPO564" s="17"/>
      <c r="SPP564" s="17"/>
      <c r="SPQ564" s="913"/>
      <c r="SPR564" s="17"/>
      <c r="SPS564" s="17"/>
      <c r="SPT564" s="219"/>
      <c r="SPU564" s="310"/>
      <c r="SPV564" s="304"/>
      <c r="SPW564" s="408"/>
      <c r="SPX564" s="472"/>
      <c r="SPY564" s="906"/>
      <c r="SPZ564" s="31"/>
      <c r="SQA564" s="419"/>
      <c r="SQB564" s="419"/>
      <c r="SQC564" s="471"/>
      <c r="SQD564" s="17"/>
      <c r="SQE564" s="419"/>
      <c r="SQF564" s="419"/>
      <c r="SQG564" s="17"/>
      <c r="SQH564" s="17"/>
      <c r="SQI564" s="913"/>
      <c r="SQJ564" s="17"/>
      <c r="SQK564" s="17"/>
      <c r="SQL564" s="219"/>
      <c r="SQM564" s="310"/>
      <c r="SQN564" s="304"/>
      <c r="SQO564" s="408"/>
      <c r="SQP564" s="472"/>
      <c r="SQQ564" s="906"/>
      <c r="SQR564" s="31"/>
      <c r="SQS564" s="419"/>
      <c r="SQT564" s="419"/>
      <c r="SQU564" s="471"/>
      <c r="SQV564" s="17"/>
      <c r="SQW564" s="419"/>
      <c r="SQX564" s="419"/>
      <c r="SQY564" s="17"/>
      <c r="SQZ564" s="17"/>
      <c r="SRA564" s="913"/>
      <c r="SRB564" s="17"/>
      <c r="SRC564" s="17"/>
      <c r="SRD564" s="219"/>
      <c r="SRE564" s="310"/>
      <c r="SRF564" s="304"/>
      <c r="SRG564" s="408"/>
      <c r="SRH564" s="472"/>
      <c r="SRI564" s="906"/>
      <c r="SRJ564" s="31"/>
      <c r="SRK564" s="419"/>
      <c r="SRL564" s="419"/>
      <c r="SRM564" s="471"/>
      <c r="SRN564" s="17"/>
      <c r="SRO564" s="419"/>
      <c r="SRP564" s="419"/>
      <c r="SRQ564" s="17"/>
      <c r="SRR564" s="17"/>
      <c r="SRS564" s="913"/>
      <c r="SRT564" s="17"/>
      <c r="SRU564" s="17"/>
      <c r="SRV564" s="219"/>
      <c r="SRW564" s="310"/>
      <c r="SRX564" s="304"/>
      <c r="SRY564" s="408"/>
      <c r="SRZ564" s="472"/>
      <c r="SSA564" s="906"/>
      <c r="SSB564" s="31"/>
      <c r="SSC564" s="419"/>
      <c r="SSD564" s="419"/>
      <c r="SSE564" s="471"/>
      <c r="SSF564" s="17"/>
      <c r="SSG564" s="419"/>
      <c r="SSH564" s="419"/>
      <c r="SSI564" s="17"/>
      <c r="SSJ564" s="17"/>
      <c r="SSK564" s="913"/>
      <c r="SSL564" s="17"/>
      <c r="SSM564" s="17"/>
      <c r="SSN564" s="219"/>
      <c r="SSO564" s="310"/>
      <c r="SSP564" s="304"/>
      <c r="SSQ564" s="408"/>
      <c r="SSR564" s="472"/>
      <c r="SSS564" s="906"/>
      <c r="SST564" s="31"/>
      <c r="SSU564" s="419"/>
      <c r="SSV564" s="419"/>
      <c r="SSW564" s="471"/>
      <c r="SSX564" s="17"/>
      <c r="SSY564" s="419"/>
      <c r="SSZ564" s="419"/>
      <c r="STA564" s="17"/>
      <c r="STB564" s="17"/>
      <c r="STC564" s="913"/>
      <c r="STD564" s="17"/>
      <c r="STE564" s="17"/>
      <c r="STF564" s="219"/>
      <c r="STG564" s="310"/>
      <c r="STH564" s="304"/>
      <c r="STI564" s="408"/>
      <c r="STJ564" s="472"/>
      <c r="STK564" s="906"/>
      <c r="STL564" s="31"/>
      <c r="STM564" s="419"/>
      <c r="STN564" s="419"/>
      <c r="STO564" s="471"/>
      <c r="STP564" s="17"/>
      <c r="STQ564" s="419"/>
      <c r="STR564" s="419"/>
      <c r="STS564" s="17"/>
      <c r="STT564" s="17"/>
      <c r="STU564" s="913"/>
      <c r="STV564" s="17"/>
      <c r="STW564" s="17"/>
      <c r="STX564" s="219"/>
      <c r="STY564" s="310"/>
      <c r="STZ564" s="304"/>
      <c r="SUA564" s="408"/>
      <c r="SUB564" s="472"/>
      <c r="SUC564" s="906"/>
      <c r="SUD564" s="31"/>
      <c r="SUE564" s="419"/>
      <c r="SUF564" s="419"/>
      <c r="SUG564" s="471"/>
      <c r="SUH564" s="17"/>
      <c r="SUI564" s="419"/>
      <c r="SUJ564" s="419"/>
      <c r="SUK564" s="17"/>
      <c r="SUL564" s="17"/>
      <c r="SUM564" s="913"/>
      <c r="SUN564" s="17"/>
      <c r="SUO564" s="17"/>
      <c r="SUP564" s="219"/>
      <c r="SUQ564" s="310"/>
      <c r="SUR564" s="304"/>
      <c r="SUS564" s="408"/>
      <c r="SUT564" s="472"/>
      <c r="SUU564" s="906"/>
      <c r="SUV564" s="31"/>
      <c r="SUW564" s="419"/>
      <c r="SUX564" s="419"/>
      <c r="SUY564" s="471"/>
      <c r="SUZ564" s="17"/>
      <c r="SVA564" s="419"/>
      <c r="SVB564" s="419"/>
      <c r="SVC564" s="17"/>
      <c r="SVD564" s="17"/>
      <c r="SVE564" s="913"/>
      <c r="SVF564" s="17"/>
      <c r="SVG564" s="17"/>
      <c r="SVH564" s="219"/>
      <c r="SVI564" s="310"/>
      <c r="SVJ564" s="304"/>
      <c r="SVK564" s="408"/>
      <c r="SVL564" s="472"/>
      <c r="SVM564" s="906"/>
      <c r="SVN564" s="31"/>
      <c r="SVO564" s="419"/>
      <c r="SVP564" s="419"/>
      <c r="SVQ564" s="471"/>
      <c r="SVR564" s="17"/>
      <c r="SVS564" s="419"/>
      <c r="SVT564" s="419"/>
      <c r="SVU564" s="17"/>
      <c r="SVV564" s="17"/>
      <c r="SVW564" s="913"/>
      <c r="SVX564" s="17"/>
      <c r="SVY564" s="17"/>
      <c r="SVZ564" s="219"/>
      <c r="SWA564" s="310"/>
      <c r="SWB564" s="304"/>
      <c r="SWC564" s="408"/>
      <c r="SWD564" s="472"/>
      <c r="SWE564" s="906"/>
      <c r="SWF564" s="31"/>
      <c r="SWG564" s="419"/>
      <c r="SWH564" s="419"/>
      <c r="SWI564" s="471"/>
      <c r="SWJ564" s="17"/>
      <c r="SWK564" s="419"/>
      <c r="SWL564" s="419"/>
      <c r="SWM564" s="17"/>
      <c r="SWN564" s="17"/>
      <c r="SWO564" s="913"/>
      <c r="SWP564" s="17"/>
      <c r="SWQ564" s="17"/>
      <c r="SWR564" s="219"/>
      <c r="SWS564" s="310"/>
      <c r="SWT564" s="304"/>
      <c r="SWU564" s="408"/>
      <c r="SWV564" s="472"/>
      <c r="SWW564" s="906"/>
      <c r="SWX564" s="31"/>
      <c r="SWY564" s="419"/>
      <c r="SWZ564" s="419"/>
      <c r="SXA564" s="471"/>
      <c r="SXB564" s="17"/>
      <c r="SXC564" s="419"/>
      <c r="SXD564" s="419"/>
      <c r="SXE564" s="17"/>
      <c r="SXF564" s="17"/>
      <c r="SXG564" s="913"/>
      <c r="SXH564" s="17"/>
      <c r="SXI564" s="17"/>
      <c r="SXJ564" s="219"/>
      <c r="SXK564" s="310"/>
      <c r="SXL564" s="304"/>
      <c r="SXM564" s="408"/>
      <c r="SXN564" s="472"/>
      <c r="SXO564" s="906"/>
      <c r="SXP564" s="31"/>
      <c r="SXQ564" s="419"/>
      <c r="SXR564" s="419"/>
      <c r="SXS564" s="471"/>
      <c r="SXT564" s="17"/>
      <c r="SXU564" s="419"/>
      <c r="SXV564" s="419"/>
      <c r="SXW564" s="17"/>
      <c r="SXX564" s="17"/>
      <c r="SXY564" s="913"/>
      <c r="SXZ564" s="17"/>
      <c r="SYA564" s="17"/>
      <c r="SYB564" s="219"/>
      <c r="SYC564" s="310"/>
      <c r="SYD564" s="304"/>
      <c r="SYE564" s="408"/>
      <c r="SYF564" s="472"/>
      <c r="SYG564" s="906"/>
      <c r="SYH564" s="31"/>
      <c r="SYI564" s="419"/>
      <c r="SYJ564" s="419"/>
      <c r="SYK564" s="471"/>
      <c r="SYL564" s="17"/>
      <c r="SYM564" s="419"/>
      <c r="SYN564" s="419"/>
      <c r="SYO564" s="17"/>
      <c r="SYP564" s="17"/>
      <c r="SYQ564" s="913"/>
      <c r="SYR564" s="17"/>
      <c r="SYS564" s="17"/>
      <c r="SYT564" s="219"/>
      <c r="SYU564" s="310"/>
      <c r="SYV564" s="304"/>
      <c r="SYW564" s="408"/>
      <c r="SYX564" s="472"/>
      <c r="SYY564" s="906"/>
      <c r="SYZ564" s="31"/>
      <c r="SZA564" s="419"/>
      <c r="SZB564" s="419"/>
      <c r="SZC564" s="471"/>
      <c r="SZD564" s="17"/>
      <c r="SZE564" s="419"/>
      <c r="SZF564" s="419"/>
      <c r="SZG564" s="17"/>
      <c r="SZH564" s="17"/>
      <c r="SZI564" s="913"/>
      <c r="SZJ564" s="17"/>
      <c r="SZK564" s="17"/>
      <c r="SZL564" s="219"/>
      <c r="SZM564" s="310"/>
      <c r="SZN564" s="304"/>
      <c r="SZO564" s="408"/>
      <c r="SZP564" s="472"/>
      <c r="SZQ564" s="906"/>
      <c r="SZR564" s="31"/>
      <c r="SZS564" s="419"/>
      <c r="SZT564" s="419"/>
      <c r="SZU564" s="471"/>
      <c r="SZV564" s="17"/>
      <c r="SZW564" s="419"/>
      <c r="SZX564" s="419"/>
      <c r="SZY564" s="17"/>
      <c r="SZZ564" s="17"/>
      <c r="TAA564" s="913"/>
      <c r="TAB564" s="17"/>
      <c r="TAC564" s="17"/>
      <c r="TAD564" s="219"/>
      <c r="TAE564" s="310"/>
      <c r="TAF564" s="304"/>
      <c r="TAG564" s="408"/>
      <c r="TAH564" s="472"/>
      <c r="TAI564" s="906"/>
      <c r="TAJ564" s="31"/>
      <c r="TAK564" s="419"/>
      <c r="TAL564" s="419"/>
      <c r="TAM564" s="471"/>
      <c r="TAN564" s="17"/>
      <c r="TAO564" s="419"/>
      <c r="TAP564" s="419"/>
      <c r="TAQ564" s="17"/>
      <c r="TAR564" s="17"/>
      <c r="TAS564" s="913"/>
      <c r="TAT564" s="17"/>
      <c r="TAU564" s="17"/>
      <c r="TAV564" s="219"/>
      <c r="TAW564" s="310"/>
      <c r="TAX564" s="304"/>
      <c r="TAY564" s="408"/>
      <c r="TAZ564" s="472"/>
      <c r="TBA564" s="906"/>
      <c r="TBB564" s="31"/>
      <c r="TBC564" s="419"/>
      <c r="TBD564" s="419"/>
      <c r="TBE564" s="471"/>
      <c r="TBF564" s="17"/>
      <c r="TBG564" s="419"/>
      <c r="TBH564" s="419"/>
      <c r="TBI564" s="17"/>
      <c r="TBJ564" s="17"/>
      <c r="TBK564" s="913"/>
      <c r="TBL564" s="17"/>
      <c r="TBM564" s="17"/>
      <c r="TBN564" s="219"/>
      <c r="TBO564" s="310"/>
      <c r="TBP564" s="304"/>
      <c r="TBQ564" s="408"/>
      <c r="TBR564" s="472"/>
      <c r="TBS564" s="906"/>
      <c r="TBT564" s="31"/>
      <c r="TBU564" s="419"/>
      <c r="TBV564" s="419"/>
      <c r="TBW564" s="471"/>
      <c r="TBX564" s="17"/>
      <c r="TBY564" s="419"/>
      <c r="TBZ564" s="419"/>
      <c r="TCA564" s="17"/>
      <c r="TCB564" s="17"/>
      <c r="TCC564" s="913"/>
      <c r="TCD564" s="17"/>
      <c r="TCE564" s="17"/>
      <c r="TCF564" s="219"/>
      <c r="TCG564" s="310"/>
      <c r="TCH564" s="304"/>
      <c r="TCI564" s="408"/>
      <c r="TCJ564" s="472"/>
      <c r="TCK564" s="906"/>
      <c r="TCL564" s="31"/>
      <c r="TCM564" s="419"/>
      <c r="TCN564" s="419"/>
      <c r="TCO564" s="471"/>
      <c r="TCP564" s="17"/>
      <c r="TCQ564" s="419"/>
      <c r="TCR564" s="419"/>
      <c r="TCS564" s="17"/>
      <c r="TCT564" s="17"/>
      <c r="TCU564" s="913"/>
      <c r="TCV564" s="17"/>
      <c r="TCW564" s="17"/>
      <c r="TCX564" s="219"/>
      <c r="TCY564" s="310"/>
      <c r="TCZ564" s="304"/>
      <c r="TDA564" s="408"/>
      <c r="TDB564" s="472"/>
      <c r="TDC564" s="906"/>
      <c r="TDD564" s="31"/>
      <c r="TDE564" s="419"/>
      <c r="TDF564" s="419"/>
      <c r="TDG564" s="471"/>
      <c r="TDH564" s="17"/>
      <c r="TDI564" s="419"/>
      <c r="TDJ564" s="419"/>
      <c r="TDK564" s="17"/>
      <c r="TDL564" s="17"/>
      <c r="TDM564" s="913"/>
      <c r="TDN564" s="17"/>
      <c r="TDO564" s="17"/>
      <c r="TDP564" s="219"/>
      <c r="TDQ564" s="310"/>
      <c r="TDR564" s="304"/>
      <c r="TDS564" s="408"/>
      <c r="TDT564" s="472"/>
      <c r="TDU564" s="906"/>
      <c r="TDV564" s="31"/>
      <c r="TDW564" s="419"/>
      <c r="TDX564" s="419"/>
      <c r="TDY564" s="471"/>
      <c r="TDZ564" s="17"/>
      <c r="TEA564" s="419"/>
      <c r="TEB564" s="419"/>
      <c r="TEC564" s="17"/>
      <c r="TED564" s="17"/>
      <c r="TEE564" s="913"/>
      <c r="TEF564" s="17"/>
      <c r="TEG564" s="17"/>
      <c r="TEH564" s="219"/>
      <c r="TEI564" s="310"/>
      <c r="TEJ564" s="304"/>
      <c r="TEK564" s="408"/>
      <c r="TEL564" s="472"/>
      <c r="TEM564" s="906"/>
      <c r="TEN564" s="31"/>
      <c r="TEO564" s="419"/>
      <c r="TEP564" s="419"/>
      <c r="TEQ564" s="471"/>
      <c r="TER564" s="17"/>
      <c r="TES564" s="419"/>
      <c r="TET564" s="419"/>
      <c r="TEU564" s="17"/>
      <c r="TEV564" s="17"/>
      <c r="TEW564" s="913"/>
      <c r="TEX564" s="17"/>
      <c r="TEY564" s="17"/>
      <c r="TEZ564" s="219"/>
      <c r="TFA564" s="310"/>
      <c r="TFB564" s="304"/>
      <c r="TFC564" s="408"/>
      <c r="TFD564" s="472"/>
      <c r="TFE564" s="906"/>
      <c r="TFF564" s="31"/>
      <c r="TFG564" s="419"/>
      <c r="TFH564" s="419"/>
      <c r="TFI564" s="471"/>
      <c r="TFJ564" s="17"/>
      <c r="TFK564" s="419"/>
      <c r="TFL564" s="419"/>
      <c r="TFM564" s="17"/>
      <c r="TFN564" s="17"/>
      <c r="TFO564" s="913"/>
      <c r="TFP564" s="17"/>
      <c r="TFQ564" s="17"/>
      <c r="TFR564" s="219"/>
      <c r="TFS564" s="310"/>
      <c r="TFT564" s="304"/>
      <c r="TFU564" s="408"/>
      <c r="TFV564" s="472"/>
      <c r="TFW564" s="906"/>
      <c r="TFX564" s="31"/>
      <c r="TFY564" s="419"/>
      <c r="TFZ564" s="419"/>
      <c r="TGA564" s="471"/>
      <c r="TGB564" s="17"/>
      <c r="TGC564" s="419"/>
      <c r="TGD564" s="419"/>
      <c r="TGE564" s="17"/>
      <c r="TGF564" s="17"/>
      <c r="TGG564" s="913"/>
      <c r="TGH564" s="17"/>
      <c r="TGI564" s="17"/>
      <c r="TGJ564" s="219"/>
      <c r="TGK564" s="310"/>
      <c r="TGL564" s="304"/>
      <c r="TGM564" s="408"/>
      <c r="TGN564" s="472"/>
      <c r="TGO564" s="906"/>
      <c r="TGP564" s="31"/>
      <c r="TGQ564" s="419"/>
      <c r="TGR564" s="419"/>
      <c r="TGS564" s="471"/>
      <c r="TGT564" s="17"/>
      <c r="TGU564" s="419"/>
      <c r="TGV564" s="419"/>
      <c r="TGW564" s="17"/>
      <c r="TGX564" s="17"/>
      <c r="TGY564" s="913"/>
      <c r="TGZ564" s="17"/>
      <c r="THA564" s="17"/>
      <c r="THB564" s="219"/>
      <c r="THC564" s="310"/>
      <c r="THD564" s="304"/>
      <c r="THE564" s="408"/>
      <c r="THF564" s="472"/>
      <c r="THG564" s="906"/>
      <c r="THH564" s="31"/>
      <c r="THI564" s="419"/>
      <c r="THJ564" s="419"/>
      <c r="THK564" s="471"/>
      <c r="THL564" s="17"/>
      <c r="THM564" s="419"/>
      <c r="THN564" s="419"/>
      <c r="THO564" s="17"/>
      <c r="THP564" s="17"/>
      <c r="THQ564" s="913"/>
      <c r="THR564" s="17"/>
      <c r="THS564" s="17"/>
      <c r="THT564" s="219"/>
      <c r="THU564" s="310"/>
      <c r="THV564" s="304"/>
      <c r="THW564" s="408"/>
      <c r="THX564" s="472"/>
      <c r="THY564" s="906"/>
      <c r="THZ564" s="31"/>
      <c r="TIA564" s="419"/>
      <c r="TIB564" s="419"/>
      <c r="TIC564" s="471"/>
      <c r="TID564" s="17"/>
      <c r="TIE564" s="419"/>
      <c r="TIF564" s="419"/>
      <c r="TIG564" s="17"/>
      <c r="TIH564" s="17"/>
      <c r="TII564" s="913"/>
      <c r="TIJ564" s="17"/>
      <c r="TIK564" s="17"/>
      <c r="TIL564" s="219"/>
      <c r="TIM564" s="310"/>
      <c r="TIN564" s="304"/>
      <c r="TIO564" s="408"/>
      <c r="TIP564" s="472"/>
      <c r="TIQ564" s="906"/>
      <c r="TIR564" s="31"/>
      <c r="TIS564" s="419"/>
      <c r="TIT564" s="419"/>
      <c r="TIU564" s="471"/>
      <c r="TIV564" s="17"/>
      <c r="TIW564" s="419"/>
      <c r="TIX564" s="419"/>
      <c r="TIY564" s="17"/>
      <c r="TIZ564" s="17"/>
      <c r="TJA564" s="913"/>
      <c r="TJB564" s="17"/>
      <c r="TJC564" s="17"/>
      <c r="TJD564" s="219"/>
      <c r="TJE564" s="310"/>
      <c r="TJF564" s="304"/>
      <c r="TJG564" s="408"/>
      <c r="TJH564" s="472"/>
      <c r="TJI564" s="906"/>
      <c r="TJJ564" s="31"/>
      <c r="TJK564" s="419"/>
      <c r="TJL564" s="419"/>
      <c r="TJM564" s="471"/>
      <c r="TJN564" s="17"/>
      <c r="TJO564" s="419"/>
      <c r="TJP564" s="419"/>
      <c r="TJQ564" s="17"/>
      <c r="TJR564" s="17"/>
      <c r="TJS564" s="913"/>
      <c r="TJT564" s="17"/>
      <c r="TJU564" s="17"/>
      <c r="TJV564" s="219"/>
      <c r="TJW564" s="310"/>
      <c r="TJX564" s="304"/>
      <c r="TJY564" s="408"/>
      <c r="TJZ564" s="472"/>
      <c r="TKA564" s="906"/>
      <c r="TKB564" s="31"/>
      <c r="TKC564" s="419"/>
      <c r="TKD564" s="419"/>
      <c r="TKE564" s="471"/>
      <c r="TKF564" s="17"/>
      <c r="TKG564" s="419"/>
      <c r="TKH564" s="419"/>
      <c r="TKI564" s="17"/>
      <c r="TKJ564" s="17"/>
      <c r="TKK564" s="913"/>
      <c r="TKL564" s="17"/>
      <c r="TKM564" s="17"/>
      <c r="TKN564" s="219"/>
      <c r="TKO564" s="310"/>
      <c r="TKP564" s="304"/>
      <c r="TKQ564" s="408"/>
      <c r="TKR564" s="472"/>
      <c r="TKS564" s="906"/>
      <c r="TKT564" s="31"/>
      <c r="TKU564" s="419"/>
      <c r="TKV564" s="419"/>
      <c r="TKW564" s="471"/>
      <c r="TKX564" s="17"/>
      <c r="TKY564" s="419"/>
      <c r="TKZ564" s="419"/>
      <c r="TLA564" s="17"/>
      <c r="TLB564" s="17"/>
      <c r="TLC564" s="913"/>
      <c r="TLD564" s="17"/>
      <c r="TLE564" s="17"/>
      <c r="TLF564" s="219"/>
      <c r="TLG564" s="310"/>
      <c r="TLH564" s="304"/>
      <c r="TLI564" s="408"/>
      <c r="TLJ564" s="472"/>
      <c r="TLK564" s="906"/>
      <c r="TLL564" s="31"/>
      <c r="TLM564" s="419"/>
      <c r="TLN564" s="419"/>
      <c r="TLO564" s="471"/>
      <c r="TLP564" s="17"/>
      <c r="TLQ564" s="419"/>
      <c r="TLR564" s="419"/>
      <c r="TLS564" s="17"/>
      <c r="TLT564" s="17"/>
      <c r="TLU564" s="913"/>
      <c r="TLV564" s="17"/>
      <c r="TLW564" s="17"/>
      <c r="TLX564" s="219"/>
      <c r="TLY564" s="310"/>
      <c r="TLZ564" s="304"/>
      <c r="TMA564" s="408"/>
      <c r="TMB564" s="472"/>
      <c r="TMC564" s="906"/>
      <c r="TMD564" s="31"/>
      <c r="TME564" s="419"/>
      <c r="TMF564" s="419"/>
      <c r="TMG564" s="471"/>
      <c r="TMH564" s="17"/>
      <c r="TMI564" s="419"/>
      <c r="TMJ564" s="419"/>
      <c r="TMK564" s="17"/>
      <c r="TML564" s="17"/>
      <c r="TMM564" s="913"/>
      <c r="TMN564" s="17"/>
      <c r="TMO564" s="17"/>
      <c r="TMP564" s="219"/>
      <c r="TMQ564" s="310"/>
      <c r="TMR564" s="304"/>
      <c r="TMS564" s="408"/>
      <c r="TMT564" s="472"/>
      <c r="TMU564" s="906"/>
      <c r="TMV564" s="31"/>
      <c r="TMW564" s="419"/>
      <c r="TMX564" s="419"/>
      <c r="TMY564" s="471"/>
      <c r="TMZ564" s="17"/>
      <c r="TNA564" s="419"/>
      <c r="TNB564" s="419"/>
      <c r="TNC564" s="17"/>
      <c r="TND564" s="17"/>
      <c r="TNE564" s="913"/>
      <c r="TNF564" s="17"/>
      <c r="TNG564" s="17"/>
      <c r="TNH564" s="219"/>
      <c r="TNI564" s="310"/>
      <c r="TNJ564" s="304"/>
      <c r="TNK564" s="408"/>
      <c r="TNL564" s="472"/>
      <c r="TNM564" s="906"/>
      <c r="TNN564" s="31"/>
      <c r="TNO564" s="419"/>
      <c r="TNP564" s="419"/>
      <c r="TNQ564" s="471"/>
      <c r="TNR564" s="17"/>
      <c r="TNS564" s="419"/>
      <c r="TNT564" s="419"/>
      <c r="TNU564" s="17"/>
      <c r="TNV564" s="17"/>
      <c r="TNW564" s="913"/>
      <c r="TNX564" s="17"/>
      <c r="TNY564" s="17"/>
      <c r="TNZ564" s="219"/>
      <c r="TOA564" s="310"/>
      <c r="TOB564" s="304"/>
      <c r="TOC564" s="408"/>
      <c r="TOD564" s="472"/>
      <c r="TOE564" s="906"/>
      <c r="TOF564" s="31"/>
      <c r="TOG564" s="419"/>
      <c r="TOH564" s="419"/>
      <c r="TOI564" s="471"/>
      <c r="TOJ564" s="17"/>
      <c r="TOK564" s="419"/>
      <c r="TOL564" s="419"/>
      <c r="TOM564" s="17"/>
      <c r="TON564" s="17"/>
      <c r="TOO564" s="913"/>
      <c r="TOP564" s="17"/>
      <c r="TOQ564" s="17"/>
      <c r="TOR564" s="219"/>
      <c r="TOS564" s="310"/>
      <c r="TOT564" s="304"/>
      <c r="TOU564" s="408"/>
      <c r="TOV564" s="472"/>
      <c r="TOW564" s="906"/>
      <c r="TOX564" s="31"/>
      <c r="TOY564" s="419"/>
      <c r="TOZ564" s="419"/>
      <c r="TPA564" s="471"/>
      <c r="TPB564" s="17"/>
      <c r="TPC564" s="419"/>
      <c r="TPD564" s="419"/>
      <c r="TPE564" s="17"/>
      <c r="TPF564" s="17"/>
      <c r="TPG564" s="913"/>
      <c r="TPH564" s="17"/>
      <c r="TPI564" s="17"/>
      <c r="TPJ564" s="219"/>
      <c r="TPK564" s="310"/>
      <c r="TPL564" s="304"/>
      <c r="TPM564" s="408"/>
      <c r="TPN564" s="472"/>
      <c r="TPO564" s="906"/>
      <c r="TPP564" s="31"/>
      <c r="TPQ564" s="419"/>
      <c r="TPR564" s="419"/>
      <c r="TPS564" s="471"/>
      <c r="TPT564" s="17"/>
      <c r="TPU564" s="419"/>
      <c r="TPV564" s="419"/>
      <c r="TPW564" s="17"/>
      <c r="TPX564" s="17"/>
      <c r="TPY564" s="913"/>
      <c r="TPZ564" s="17"/>
      <c r="TQA564" s="17"/>
      <c r="TQB564" s="219"/>
      <c r="TQC564" s="310"/>
      <c r="TQD564" s="304"/>
      <c r="TQE564" s="408"/>
      <c r="TQF564" s="472"/>
      <c r="TQG564" s="906"/>
      <c r="TQH564" s="31"/>
      <c r="TQI564" s="419"/>
      <c r="TQJ564" s="419"/>
      <c r="TQK564" s="471"/>
      <c r="TQL564" s="17"/>
      <c r="TQM564" s="419"/>
      <c r="TQN564" s="419"/>
      <c r="TQO564" s="17"/>
      <c r="TQP564" s="17"/>
      <c r="TQQ564" s="913"/>
      <c r="TQR564" s="17"/>
      <c r="TQS564" s="17"/>
      <c r="TQT564" s="219"/>
      <c r="TQU564" s="310"/>
      <c r="TQV564" s="304"/>
      <c r="TQW564" s="408"/>
      <c r="TQX564" s="472"/>
      <c r="TQY564" s="906"/>
      <c r="TQZ564" s="31"/>
      <c r="TRA564" s="419"/>
      <c r="TRB564" s="419"/>
      <c r="TRC564" s="471"/>
      <c r="TRD564" s="17"/>
      <c r="TRE564" s="419"/>
      <c r="TRF564" s="419"/>
      <c r="TRG564" s="17"/>
      <c r="TRH564" s="17"/>
      <c r="TRI564" s="913"/>
      <c r="TRJ564" s="17"/>
      <c r="TRK564" s="17"/>
      <c r="TRL564" s="219"/>
      <c r="TRM564" s="310"/>
      <c r="TRN564" s="304"/>
      <c r="TRO564" s="408"/>
      <c r="TRP564" s="472"/>
      <c r="TRQ564" s="906"/>
      <c r="TRR564" s="31"/>
      <c r="TRS564" s="419"/>
      <c r="TRT564" s="419"/>
      <c r="TRU564" s="471"/>
      <c r="TRV564" s="17"/>
      <c r="TRW564" s="419"/>
      <c r="TRX564" s="419"/>
      <c r="TRY564" s="17"/>
      <c r="TRZ564" s="17"/>
      <c r="TSA564" s="913"/>
      <c r="TSB564" s="17"/>
      <c r="TSC564" s="17"/>
      <c r="TSD564" s="219"/>
      <c r="TSE564" s="310"/>
      <c r="TSF564" s="304"/>
      <c r="TSG564" s="408"/>
      <c r="TSH564" s="472"/>
      <c r="TSI564" s="906"/>
      <c r="TSJ564" s="31"/>
      <c r="TSK564" s="419"/>
      <c r="TSL564" s="419"/>
      <c r="TSM564" s="471"/>
      <c r="TSN564" s="17"/>
      <c r="TSO564" s="419"/>
      <c r="TSP564" s="419"/>
      <c r="TSQ564" s="17"/>
      <c r="TSR564" s="17"/>
      <c r="TSS564" s="913"/>
      <c r="TST564" s="17"/>
      <c r="TSU564" s="17"/>
      <c r="TSV564" s="219"/>
      <c r="TSW564" s="310"/>
      <c r="TSX564" s="304"/>
      <c r="TSY564" s="408"/>
      <c r="TSZ564" s="472"/>
      <c r="TTA564" s="906"/>
      <c r="TTB564" s="31"/>
      <c r="TTC564" s="419"/>
      <c r="TTD564" s="419"/>
      <c r="TTE564" s="471"/>
      <c r="TTF564" s="17"/>
      <c r="TTG564" s="419"/>
      <c r="TTH564" s="419"/>
      <c r="TTI564" s="17"/>
      <c r="TTJ564" s="17"/>
      <c r="TTK564" s="913"/>
      <c r="TTL564" s="17"/>
      <c r="TTM564" s="17"/>
      <c r="TTN564" s="219"/>
      <c r="TTO564" s="310"/>
      <c r="TTP564" s="304"/>
      <c r="TTQ564" s="408"/>
      <c r="TTR564" s="472"/>
      <c r="TTS564" s="906"/>
      <c r="TTT564" s="31"/>
      <c r="TTU564" s="419"/>
      <c r="TTV564" s="419"/>
      <c r="TTW564" s="471"/>
      <c r="TTX564" s="17"/>
      <c r="TTY564" s="419"/>
      <c r="TTZ564" s="419"/>
      <c r="TUA564" s="17"/>
      <c r="TUB564" s="17"/>
      <c r="TUC564" s="913"/>
      <c r="TUD564" s="17"/>
      <c r="TUE564" s="17"/>
      <c r="TUF564" s="219"/>
      <c r="TUG564" s="310"/>
      <c r="TUH564" s="304"/>
      <c r="TUI564" s="408"/>
      <c r="TUJ564" s="472"/>
      <c r="TUK564" s="906"/>
      <c r="TUL564" s="31"/>
      <c r="TUM564" s="419"/>
      <c r="TUN564" s="419"/>
      <c r="TUO564" s="471"/>
      <c r="TUP564" s="17"/>
      <c r="TUQ564" s="419"/>
      <c r="TUR564" s="419"/>
      <c r="TUS564" s="17"/>
      <c r="TUT564" s="17"/>
      <c r="TUU564" s="913"/>
      <c r="TUV564" s="17"/>
      <c r="TUW564" s="17"/>
      <c r="TUX564" s="219"/>
      <c r="TUY564" s="310"/>
      <c r="TUZ564" s="304"/>
      <c r="TVA564" s="408"/>
      <c r="TVB564" s="472"/>
      <c r="TVC564" s="906"/>
      <c r="TVD564" s="31"/>
      <c r="TVE564" s="419"/>
      <c r="TVF564" s="419"/>
      <c r="TVG564" s="471"/>
      <c r="TVH564" s="17"/>
      <c r="TVI564" s="419"/>
      <c r="TVJ564" s="419"/>
      <c r="TVK564" s="17"/>
      <c r="TVL564" s="17"/>
      <c r="TVM564" s="913"/>
      <c r="TVN564" s="17"/>
      <c r="TVO564" s="17"/>
      <c r="TVP564" s="219"/>
      <c r="TVQ564" s="310"/>
      <c r="TVR564" s="304"/>
      <c r="TVS564" s="408"/>
      <c r="TVT564" s="472"/>
      <c r="TVU564" s="906"/>
      <c r="TVV564" s="31"/>
      <c r="TVW564" s="419"/>
      <c r="TVX564" s="419"/>
      <c r="TVY564" s="471"/>
      <c r="TVZ564" s="17"/>
      <c r="TWA564" s="419"/>
      <c r="TWB564" s="419"/>
      <c r="TWC564" s="17"/>
      <c r="TWD564" s="17"/>
      <c r="TWE564" s="913"/>
      <c r="TWF564" s="17"/>
      <c r="TWG564" s="17"/>
      <c r="TWH564" s="219"/>
      <c r="TWI564" s="310"/>
      <c r="TWJ564" s="304"/>
      <c r="TWK564" s="408"/>
      <c r="TWL564" s="472"/>
      <c r="TWM564" s="906"/>
      <c r="TWN564" s="31"/>
      <c r="TWO564" s="419"/>
      <c r="TWP564" s="419"/>
      <c r="TWQ564" s="471"/>
      <c r="TWR564" s="17"/>
      <c r="TWS564" s="419"/>
      <c r="TWT564" s="419"/>
      <c r="TWU564" s="17"/>
      <c r="TWV564" s="17"/>
      <c r="TWW564" s="913"/>
      <c r="TWX564" s="17"/>
      <c r="TWY564" s="17"/>
      <c r="TWZ564" s="219"/>
      <c r="TXA564" s="310"/>
      <c r="TXB564" s="304"/>
      <c r="TXC564" s="408"/>
      <c r="TXD564" s="472"/>
      <c r="TXE564" s="906"/>
      <c r="TXF564" s="31"/>
      <c r="TXG564" s="419"/>
      <c r="TXH564" s="419"/>
      <c r="TXI564" s="471"/>
      <c r="TXJ564" s="17"/>
      <c r="TXK564" s="419"/>
      <c r="TXL564" s="419"/>
      <c r="TXM564" s="17"/>
      <c r="TXN564" s="17"/>
      <c r="TXO564" s="913"/>
      <c r="TXP564" s="17"/>
      <c r="TXQ564" s="17"/>
      <c r="TXR564" s="219"/>
      <c r="TXS564" s="310"/>
      <c r="TXT564" s="304"/>
      <c r="TXU564" s="408"/>
      <c r="TXV564" s="472"/>
      <c r="TXW564" s="906"/>
      <c r="TXX564" s="31"/>
      <c r="TXY564" s="419"/>
      <c r="TXZ564" s="419"/>
      <c r="TYA564" s="471"/>
      <c r="TYB564" s="17"/>
      <c r="TYC564" s="419"/>
      <c r="TYD564" s="419"/>
      <c r="TYE564" s="17"/>
      <c r="TYF564" s="17"/>
      <c r="TYG564" s="913"/>
      <c r="TYH564" s="17"/>
      <c r="TYI564" s="17"/>
      <c r="TYJ564" s="219"/>
      <c r="TYK564" s="310"/>
      <c r="TYL564" s="304"/>
      <c r="TYM564" s="408"/>
      <c r="TYN564" s="472"/>
      <c r="TYO564" s="906"/>
      <c r="TYP564" s="31"/>
      <c r="TYQ564" s="419"/>
      <c r="TYR564" s="419"/>
      <c r="TYS564" s="471"/>
      <c r="TYT564" s="17"/>
      <c r="TYU564" s="419"/>
      <c r="TYV564" s="419"/>
      <c r="TYW564" s="17"/>
      <c r="TYX564" s="17"/>
      <c r="TYY564" s="913"/>
      <c r="TYZ564" s="17"/>
      <c r="TZA564" s="17"/>
      <c r="TZB564" s="219"/>
      <c r="TZC564" s="310"/>
      <c r="TZD564" s="304"/>
      <c r="TZE564" s="408"/>
      <c r="TZF564" s="472"/>
      <c r="TZG564" s="906"/>
      <c r="TZH564" s="31"/>
      <c r="TZI564" s="419"/>
      <c r="TZJ564" s="419"/>
      <c r="TZK564" s="471"/>
      <c r="TZL564" s="17"/>
      <c r="TZM564" s="419"/>
      <c r="TZN564" s="419"/>
      <c r="TZO564" s="17"/>
      <c r="TZP564" s="17"/>
      <c r="TZQ564" s="913"/>
      <c r="TZR564" s="17"/>
      <c r="TZS564" s="17"/>
      <c r="TZT564" s="219"/>
      <c r="TZU564" s="310"/>
      <c r="TZV564" s="304"/>
      <c r="TZW564" s="408"/>
      <c r="TZX564" s="472"/>
      <c r="TZY564" s="906"/>
      <c r="TZZ564" s="31"/>
      <c r="UAA564" s="419"/>
      <c r="UAB564" s="419"/>
      <c r="UAC564" s="471"/>
      <c r="UAD564" s="17"/>
      <c r="UAE564" s="419"/>
      <c r="UAF564" s="419"/>
      <c r="UAG564" s="17"/>
      <c r="UAH564" s="17"/>
      <c r="UAI564" s="913"/>
      <c r="UAJ564" s="17"/>
      <c r="UAK564" s="17"/>
      <c r="UAL564" s="219"/>
      <c r="UAM564" s="310"/>
      <c r="UAN564" s="304"/>
      <c r="UAO564" s="408"/>
      <c r="UAP564" s="472"/>
      <c r="UAQ564" s="906"/>
      <c r="UAR564" s="31"/>
      <c r="UAS564" s="419"/>
      <c r="UAT564" s="419"/>
      <c r="UAU564" s="471"/>
      <c r="UAV564" s="17"/>
      <c r="UAW564" s="419"/>
      <c r="UAX564" s="419"/>
      <c r="UAY564" s="17"/>
      <c r="UAZ564" s="17"/>
      <c r="UBA564" s="913"/>
      <c r="UBB564" s="17"/>
      <c r="UBC564" s="17"/>
      <c r="UBD564" s="219"/>
      <c r="UBE564" s="310"/>
      <c r="UBF564" s="304"/>
      <c r="UBG564" s="408"/>
      <c r="UBH564" s="472"/>
      <c r="UBI564" s="906"/>
      <c r="UBJ564" s="31"/>
      <c r="UBK564" s="419"/>
      <c r="UBL564" s="419"/>
      <c r="UBM564" s="471"/>
      <c r="UBN564" s="17"/>
      <c r="UBO564" s="419"/>
      <c r="UBP564" s="419"/>
      <c r="UBQ564" s="17"/>
      <c r="UBR564" s="17"/>
      <c r="UBS564" s="913"/>
      <c r="UBT564" s="17"/>
      <c r="UBU564" s="17"/>
      <c r="UBV564" s="219"/>
      <c r="UBW564" s="310"/>
      <c r="UBX564" s="304"/>
      <c r="UBY564" s="408"/>
      <c r="UBZ564" s="472"/>
      <c r="UCA564" s="906"/>
      <c r="UCB564" s="31"/>
      <c r="UCC564" s="419"/>
      <c r="UCD564" s="419"/>
      <c r="UCE564" s="471"/>
      <c r="UCF564" s="17"/>
      <c r="UCG564" s="419"/>
      <c r="UCH564" s="419"/>
      <c r="UCI564" s="17"/>
      <c r="UCJ564" s="17"/>
      <c r="UCK564" s="913"/>
      <c r="UCL564" s="17"/>
      <c r="UCM564" s="17"/>
      <c r="UCN564" s="219"/>
      <c r="UCO564" s="310"/>
      <c r="UCP564" s="304"/>
      <c r="UCQ564" s="408"/>
      <c r="UCR564" s="472"/>
      <c r="UCS564" s="906"/>
      <c r="UCT564" s="31"/>
      <c r="UCU564" s="419"/>
      <c r="UCV564" s="419"/>
      <c r="UCW564" s="471"/>
      <c r="UCX564" s="17"/>
      <c r="UCY564" s="419"/>
      <c r="UCZ564" s="419"/>
      <c r="UDA564" s="17"/>
      <c r="UDB564" s="17"/>
      <c r="UDC564" s="913"/>
      <c r="UDD564" s="17"/>
      <c r="UDE564" s="17"/>
      <c r="UDF564" s="219"/>
      <c r="UDG564" s="310"/>
      <c r="UDH564" s="304"/>
      <c r="UDI564" s="408"/>
      <c r="UDJ564" s="472"/>
      <c r="UDK564" s="906"/>
      <c r="UDL564" s="31"/>
      <c r="UDM564" s="419"/>
      <c r="UDN564" s="419"/>
      <c r="UDO564" s="471"/>
      <c r="UDP564" s="17"/>
      <c r="UDQ564" s="419"/>
      <c r="UDR564" s="419"/>
      <c r="UDS564" s="17"/>
      <c r="UDT564" s="17"/>
      <c r="UDU564" s="913"/>
      <c r="UDV564" s="17"/>
      <c r="UDW564" s="17"/>
      <c r="UDX564" s="219"/>
      <c r="UDY564" s="310"/>
      <c r="UDZ564" s="304"/>
      <c r="UEA564" s="408"/>
      <c r="UEB564" s="472"/>
      <c r="UEC564" s="906"/>
      <c r="UED564" s="31"/>
      <c r="UEE564" s="419"/>
      <c r="UEF564" s="419"/>
      <c r="UEG564" s="471"/>
      <c r="UEH564" s="17"/>
      <c r="UEI564" s="419"/>
      <c r="UEJ564" s="419"/>
      <c r="UEK564" s="17"/>
      <c r="UEL564" s="17"/>
      <c r="UEM564" s="913"/>
      <c r="UEN564" s="17"/>
      <c r="UEO564" s="17"/>
      <c r="UEP564" s="219"/>
      <c r="UEQ564" s="310"/>
      <c r="UER564" s="304"/>
      <c r="UES564" s="408"/>
      <c r="UET564" s="472"/>
      <c r="UEU564" s="906"/>
      <c r="UEV564" s="31"/>
      <c r="UEW564" s="419"/>
      <c r="UEX564" s="419"/>
      <c r="UEY564" s="471"/>
      <c r="UEZ564" s="17"/>
      <c r="UFA564" s="419"/>
      <c r="UFB564" s="419"/>
      <c r="UFC564" s="17"/>
      <c r="UFD564" s="17"/>
      <c r="UFE564" s="913"/>
      <c r="UFF564" s="17"/>
      <c r="UFG564" s="17"/>
      <c r="UFH564" s="219"/>
      <c r="UFI564" s="310"/>
      <c r="UFJ564" s="304"/>
      <c r="UFK564" s="408"/>
      <c r="UFL564" s="472"/>
      <c r="UFM564" s="906"/>
      <c r="UFN564" s="31"/>
      <c r="UFO564" s="419"/>
      <c r="UFP564" s="419"/>
      <c r="UFQ564" s="471"/>
      <c r="UFR564" s="17"/>
      <c r="UFS564" s="419"/>
      <c r="UFT564" s="419"/>
      <c r="UFU564" s="17"/>
      <c r="UFV564" s="17"/>
      <c r="UFW564" s="913"/>
      <c r="UFX564" s="17"/>
      <c r="UFY564" s="17"/>
      <c r="UFZ564" s="219"/>
      <c r="UGA564" s="310"/>
      <c r="UGB564" s="304"/>
      <c r="UGC564" s="408"/>
      <c r="UGD564" s="472"/>
      <c r="UGE564" s="906"/>
      <c r="UGF564" s="31"/>
      <c r="UGG564" s="419"/>
      <c r="UGH564" s="419"/>
      <c r="UGI564" s="471"/>
      <c r="UGJ564" s="17"/>
      <c r="UGK564" s="419"/>
      <c r="UGL564" s="419"/>
      <c r="UGM564" s="17"/>
      <c r="UGN564" s="17"/>
      <c r="UGO564" s="913"/>
      <c r="UGP564" s="17"/>
      <c r="UGQ564" s="17"/>
      <c r="UGR564" s="219"/>
      <c r="UGS564" s="310"/>
      <c r="UGT564" s="304"/>
      <c r="UGU564" s="408"/>
      <c r="UGV564" s="472"/>
      <c r="UGW564" s="906"/>
      <c r="UGX564" s="31"/>
      <c r="UGY564" s="419"/>
      <c r="UGZ564" s="419"/>
      <c r="UHA564" s="471"/>
      <c r="UHB564" s="17"/>
      <c r="UHC564" s="419"/>
      <c r="UHD564" s="419"/>
      <c r="UHE564" s="17"/>
      <c r="UHF564" s="17"/>
      <c r="UHG564" s="913"/>
      <c r="UHH564" s="17"/>
      <c r="UHI564" s="17"/>
      <c r="UHJ564" s="219"/>
      <c r="UHK564" s="310"/>
      <c r="UHL564" s="304"/>
      <c r="UHM564" s="408"/>
      <c r="UHN564" s="472"/>
      <c r="UHO564" s="906"/>
      <c r="UHP564" s="31"/>
      <c r="UHQ564" s="419"/>
      <c r="UHR564" s="419"/>
      <c r="UHS564" s="471"/>
      <c r="UHT564" s="17"/>
      <c r="UHU564" s="419"/>
      <c r="UHV564" s="419"/>
      <c r="UHW564" s="17"/>
      <c r="UHX564" s="17"/>
      <c r="UHY564" s="913"/>
      <c r="UHZ564" s="17"/>
      <c r="UIA564" s="17"/>
      <c r="UIB564" s="219"/>
      <c r="UIC564" s="310"/>
      <c r="UID564" s="304"/>
      <c r="UIE564" s="408"/>
      <c r="UIF564" s="472"/>
      <c r="UIG564" s="906"/>
      <c r="UIH564" s="31"/>
      <c r="UII564" s="419"/>
      <c r="UIJ564" s="419"/>
      <c r="UIK564" s="471"/>
      <c r="UIL564" s="17"/>
      <c r="UIM564" s="419"/>
      <c r="UIN564" s="419"/>
      <c r="UIO564" s="17"/>
      <c r="UIP564" s="17"/>
      <c r="UIQ564" s="913"/>
      <c r="UIR564" s="17"/>
      <c r="UIS564" s="17"/>
      <c r="UIT564" s="219"/>
      <c r="UIU564" s="310"/>
      <c r="UIV564" s="304"/>
      <c r="UIW564" s="408"/>
      <c r="UIX564" s="472"/>
      <c r="UIY564" s="906"/>
      <c r="UIZ564" s="31"/>
      <c r="UJA564" s="419"/>
      <c r="UJB564" s="419"/>
      <c r="UJC564" s="471"/>
      <c r="UJD564" s="17"/>
      <c r="UJE564" s="419"/>
      <c r="UJF564" s="419"/>
      <c r="UJG564" s="17"/>
      <c r="UJH564" s="17"/>
      <c r="UJI564" s="913"/>
      <c r="UJJ564" s="17"/>
      <c r="UJK564" s="17"/>
      <c r="UJL564" s="219"/>
      <c r="UJM564" s="310"/>
      <c r="UJN564" s="304"/>
      <c r="UJO564" s="408"/>
      <c r="UJP564" s="472"/>
      <c r="UJQ564" s="906"/>
      <c r="UJR564" s="31"/>
      <c r="UJS564" s="419"/>
      <c r="UJT564" s="419"/>
      <c r="UJU564" s="471"/>
      <c r="UJV564" s="17"/>
      <c r="UJW564" s="419"/>
      <c r="UJX564" s="419"/>
      <c r="UJY564" s="17"/>
      <c r="UJZ564" s="17"/>
      <c r="UKA564" s="913"/>
      <c r="UKB564" s="17"/>
      <c r="UKC564" s="17"/>
      <c r="UKD564" s="219"/>
      <c r="UKE564" s="310"/>
      <c r="UKF564" s="304"/>
      <c r="UKG564" s="408"/>
      <c r="UKH564" s="472"/>
      <c r="UKI564" s="906"/>
      <c r="UKJ564" s="31"/>
      <c r="UKK564" s="419"/>
      <c r="UKL564" s="419"/>
      <c r="UKM564" s="471"/>
      <c r="UKN564" s="17"/>
      <c r="UKO564" s="419"/>
      <c r="UKP564" s="419"/>
      <c r="UKQ564" s="17"/>
      <c r="UKR564" s="17"/>
      <c r="UKS564" s="913"/>
      <c r="UKT564" s="17"/>
      <c r="UKU564" s="17"/>
      <c r="UKV564" s="219"/>
      <c r="UKW564" s="310"/>
      <c r="UKX564" s="304"/>
      <c r="UKY564" s="408"/>
      <c r="UKZ564" s="472"/>
      <c r="ULA564" s="906"/>
      <c r="ULB564" s="31"/>
      <c r="ULC564" s="419"/>
      <c r="ULD564" s="419"/>
      <c r="ULE564" s="471"/>
      <c r="ULF564" s="17"/>
      <c r="ULG564" s="419"/>
      <c r="ULH564" s="419"/>
      <c r="ULI564" s="17"/>
      <c r="ULJ564" s="17"/>
      <c r="ULK564" s="913"/>
      <c r="ULL564" s="17"/>
      <c r="ULM564" s="17"/>
      <c r="ULN564" s="219"/>
      <c r="ULO564" s="310"/>
      <c r="ULP564" s="304"/>
      <c r="ULQ564" s="408"/>
      <c r="ULR564" s="472"/>
      <c r="ULS564" s="906"/>
      <c r="ULT564" s="31"/>
      <c r="ULU564" s="419"/>
      <c r="ULV564" s="419"/>
      <c r="ULW564" s="471"/>
      <c r="ULX564" s="17"/>
      <c r="ULY564" s="419"/>
      <c r="ULZ564" s="419"/>
      <c r="UMA564" s="17"/>
      <c r="UMB564" s="17"/>
      <c r="UMC564" s="913"/>
      <c r="UMD564" s="17"/>
      <c r="UME564" s="17"/>
      <c r="UMF564" s="219"/>
      <c r="UMG564" s="310"/>
      <c r="UMH564" s="304"/>
      <c r="UMI564" s="408"/>
      <c r="UMJ564" s="472"/>
      <c r="UMK564" s="906"/>
      <c r="UML564" s="31"/>
      <c r="UMM564" s="419"/>
      <c r="UMN564" s="419"/>
      <c r="UMO564" s="471"/>
      <c r="UMP564" s="17"/>
      <c r="UMQ564" s="419"/>
      <c r="UMR564" s="419"/>
      <c r="UMS564" s="17"/>
      <c r="UMT564" s="17"/>
      <c r="UMU564" s="913"/>
      <c r="UMV564" s="17"/>
      <c r="UMW564" s="17"/>
      <c r="UMX564" s="219"/>
      <c r="UMY564" s="310"/>
      <c r="UMZ564" s="304"/>
      <c r="UNA564" s="408"/>
      <c r="UNB564" s="472"/>
      <c r="UNC564" s="906"/>
      <c r="UND564" s="31"/>
      <c r="UNE564" s="419"/>
      <c r="UNF564" s="419"/>
      <c r="UNG564" s="471"/>
      <c r="UNH564" s="17"/>
      <c r="UNI564" s="419"/>
      <c r="UNJ564" s="419"/>
      <c r="UNK564" s="17"/>
      <c r="UNL564" s="17"/>
      <c r="UNM564" s="913"/>
      <c r="UNN564" s="17"/>
      <c r="UNO564" s="17"/>
      <c r="UNP564" s="219"/>
      <c r="UNQ564" s="310"/>
      <c r="UNR564" s="304"/>
      <c r="UNS564" s="408"/>
      <c r="UNT564" s="472"/>
      <c r="UNU564" s="906"/>
      <c r="UNV564" s="31"/>
      <c r="UNW564" s="419"/>
      <c r="UNX564" s="419"/>
      <c r="UNY564" s="471"/>
      <c r="UNZ564" s="17"/>
      <c r="UOA564" s="419"/>
      <c r="UOB564" s="419"/>
      <c r="UOC564" s="17"/>
      <c r="UOD564" s="17"/>
      <c r="UOE564" s="913"/>
      <c r="UOF564" s="17"/>
      <c r="UOG564" s="17"/>
      <c r="UOH564" s="219"/>
      <c r="UOI564" s="310"/>
      <c r="UOJ564" s="304"/>
      <c r="UOK564" s="408"/>
      <c r="UOL564" s="472"/>
      <c r="UOM564" s="906"/>
      <c r="UON564" s="31"/>
      <c r="UOO564" s="419"/>
      <c r="UOP564" s="419"/>
      <c r="UOQ564" s="471"/>
      <c r="UOR564" s="17"/>
      <c r="UOS564" s="419"/>
      <c r="UOT564" s="419"/>
      <c r="UOU564" s="17"/>
      <c r="UOV564" s="17"/>
      <c r="UOW564" s="913"/>
      <c r="UOX564" s="17"/>
      <c r="UOY564" s="17"/>
      <c r="UOZ564" s="219"/>
      <c r="UPA564" s="310"/>
      <c r="UPB564" s="304"/>
      <c r="UPC564" s="408"/>
      <c r="UPD564" s="472"/>
      <c r="UPE564" s="906"/>
      <c r="UPF564" s="31"/>
      <c r="UPG564" s="419"/>
      <c r="UPH564" s="419"/>
      <c r="UPI564" s="471"/>
      <c r="UPJ564" s="17"/>
      <c r="UPK564" s="419"/>
      <c r="UPL564" s="419"/>
      <c r="UPM564" s="17"/>
      <c r="UPN564" s="17"/>
      <c r="UPO564" s="913"/>
      <c r="UPP564" s="17"/>
      <c r="UPQ564" s="17"/>
      <c r="UPR564" s="219"/>
      <c r="UPS564" s="310"/>
      <c r="UPT564" s="304"/>
      <c r="UPU564" s="408"/>
      <c r="UPV564" s="472"/>
      <c r="UPW564" s="906"/>
      <c r="UPX564" s="31"/>
      <c r="UPY564" s="419"/>
      <c r="UPZ564" s="419"/>
      <c r="UQA564" s="471"/>
      <c r="UQB564" s="17"/>
      <c r="UQC564" s="419"/>
      <c r="UQD564" s="419"/>
      <c r="UQE564" s="17"/>
      <c r="UQF564" s="17"/>
      <c r="UQG564" s="913"/>
      <c r="UQH564" s="17"/>
      <c r="UQI564" s="17"/>
      <c r="UQJ564" s="219"/>
      <c r="UQK564" s="310"/>
      <c r="UQL564" s="304"/>
      <c r="UQM564" s="408"/>
      <c r="UQN564" s="472"/>
      <c r="UQO564" s="906"/>
      <c r="UQP564" s="31"/>
      <c r="UQQ564" s="419"/>
      <c r="UQR564" s="419"/>
      <c r="UQS564" s="471"/>
      <c r="UQT564" s="17"/>
      <c r="UQU564" s="419"/>
      <c r="UQV564" s="419"/>
      <c r="UQW564" s="17"/>
      <c r="UQX564" s="17"/>
      <c r="UQY564" s="913"/>
      <c r="UQZ564" s="17"/>
      <c r="URA564" s="17"/>
      <c r="URB564" s="219"/>
      <c r="URC564" s="310"/>
      <c r="URD564" s="304"/>
      <c r="URE564" s="408"/>
      <c r="URF564" s="472"/>
      <c r="URG564" s="906"/>
      <c r="URH564" s="31"/>
      <c r="URI564" s="419"/>
      <c r="URJ564" s="419"/>
      <c r="URK564" s="471"/>
      <c r="URL564" s="17"/>
      <c r="URM564" s="419"/>
      <c r="URN564" s="419"/>
      <c r="URO564" s="17"/>
      <c r="URP564" s="17"/>
      <c r="URQ564" s="913"/>
      <c r="URR564" s="17"/>
      <c r="URS564" s="17"/>
      <c r="URT564" s="219"/>
      <c r="URU564" s="310"/>
      <c r="URV564" s="304"/>
      <c r="URW564" s="408"/>
      <c r="URX564" s="472"/>
      <c r="URY564" s="906"/>
      <c r="URZ564" s="31"/>
      <c r="USA564" s="419"/>
      <c r="USB564" s="419"/>
      <c r="USC564" s="471"/>
      <c r="USD564" s="17"/>
      <c r="USE564" s="419"/>
      <c r="USF564" s="419"/>
      <c r="USG564" s="17"/>
      <c r="USH564" s="17"/>
      <c r="USI564" s="913"/>
      <c r="USJ564" s="17"/>
      <c r="USK564" s="17"/>
      <c r="USL564" s="219"/>
      <c r="USM564" s="310"/>
      <c r="USN564" s="304"/>
      <c r="USO564" s="408"/>
      <c r="USP564" s="472"/>
      <c r="USQ564" s="906"/>
      <c r="USR564" s="31"/>
      <c r="USS564" s="419"/>
      <c r="UST564" s="419"/>
      <c r="USU564" s="471"/>
      <c r="USV564" s="17"/>
      <c r="USW564" s="419"/>
      <c r="USX564" s="419"/>
      <c r="USY564" s="17"/>
      <c r="USZ564" s="17"/>
      <c r="UTA564" s="913"/>
      <c r="UTB564" s="17"/>
      <c r="UTC564" s="17"/>
      <c r="UTD564" s="219"/>
      <c r="UTE564" s="310"/>
      <c r="UTF564" s="304"/>
      <c r="UTG564" s="408"/>
      <c r="UTH564" s="472"/>
      <c r="UTI564" s="906"/>
      <c r="UTJ564" s="31"/>
      <c r="UTK564" s="419"/>
      <c r="UTL564" s="419"/>
      <c r="UTM564" s="471"/>
      <c r="UTN564" s="17"/>
      <c r="UTO564" s="419"/>
      <c r="UTP564" s="419"/>
      <c r="UTQ564" s="17"/>
      <c r="UTR564" s="17"/>
      <c r="UTS564" s="913"/>
      <c r="UTT564" s="17"/>
      <c r="UTU564" s="17"/>
      <c r="UTV564" s="219"/>
      <c r="UTW564" s="310"/>
      <c r="UTX564" s="304"/>
      <c r="UTY564" s="408"/>
      <c r="UTZ564" s="472"/>
      <c r="UUA564" s="906"/>
      <c r="UUB564" s="31"/>
      <c r="UUC564" s="419"/>
      <c r="UUD564" s="419"/>
      <c r="UUE564" s="471"/>
      <c r="UUF564" s="17"/>
      <c r="UUG564" s="419"/>
      <c r="UUH564" s="419"/>
      <c r="UUI564" s="17"/>
      <c r="UUJ564" s="17"/>
      <c r="UUK564" s="913"/>
      <c r="UUL564" s="17"/>
      <c r="UUM564" s="17"/>
      <c r="UUN564" s="219"/>
      <c r="UUO564" s="310"/>
      <c r="UUP564" s="304"/>
      <c r="UUQ564" s="408"/>
      <c r="UUR564" s="472"/>
      <c r="UUS564" s="906"/>
      <c r="UUT564" s="31"/>
      <c r="UUU564" s="419"/>
      <c r="UUV564" s="419"/>
      <c r="UUW564" s="471"/>
      <c r="UUX564" s="17"/>
      <c r="UUY564" s="419"/>
      <c r="UUZ564" s="419"/>
      <c r="UVA564" s="17"/>
      <c r="UVB564" s="17"/>
      <c r="UVC564" s="913"/>
      <c r="UVD564" s="17"/>
      <c r="UVE564" s="17"/>
      <c r="UVF564" s="219"/>
      <c r="UVG564" s="310"/>
      <c r="UVH564" s="304"/>
      <c r="UVI564" s="408"/>
      <c r="UVJ564" s="472"/>
      <c r="UVK564" s="906"/>
      <c r="UVL564" s="31"/>
      <c r="UVM564" s="419"/>
      <c r="UVN564" s="419"/>
      <c r="UVO564" s="471"/>
      <c r="UVP564" s="17"/>
      <c r="UVQ564" s="419"/>
      <c r="UVR564" s="419"/>
      <c r="UVS564" s="17"/>
      <c r="UVT564" s="17"/>
      <c r="UVU564" s="913"/>
      <c r="UVV564" s="17"/>
      <c r="UVW564" s="17"/>
      <c r="UVX564" s="219"/>
      <c r="UVY564" s="310"/>
      <c r="UVZ564" s="304"/>
      <c r="UWA564" s="408"/>
      <c r="UWB564" s="472"/>
      <c r="UWC564" s="906"/>
      <c r="UWD564" s="31"/>
      <c r="UWE564" s="419"/>
      <c r="UWF564" s="419"/>
      <c r="UWG564" s="471"/>
      <c r="UWH564" s="17"/>
      <c r="UWI564" s="419"/>
      <c r="UWJ564" s="419"/>
      <c r="UWK564" s="17"/>
      <c r="UWL564" s="17"/>
      <c r="UWM564" s="913"/>
      <c r="UWN564" s="17"/>
      <c r="UWO564" s="17"/>
      <c r="UWP564" s="219"/>
      <c r="UWQ564" s="310"/>
      <c r="UWR564" s="304"/>
      <c r="UWS564" s="408"/>
      <c r="UWT564" s="472"/>
      <c r="UWU564" s="906"/>
      <c r="UWV564" s="31"/>
      <c r="UWW564" s="419"/>
      <c r="UWX564" s="419"/>
      <c r="UWY564" s="471"/>
      <c r="UWZ564" s="17"/>
      <c r="UXA564" s="419"/>
      <c r="UXB564" s="419"/>
      <c r="UXC564" s="17"/>
      <c r="UXD564" s="17"/>
      <c r="UXE564" s="913"/>
      <c r="UXF564" s="17"/>
      <c r="UXG564" s="17"/>
      <c r="UXH564" s="219"/>
      <c r="UXI564" s="310"/>
      <c r="UXJ564" s="304"/>
      <c r="UXK564" s="408"/>
      <c r="UXL564" s="472"/>
      <c r="UXM564" s="906"/>
      <c r="UXN564" s="31"/>
      <c r="UXO564" s="419"/>
      <c r="UXP564" s="419"/>
      <c r="UXQ564" s="471"/>
      <c r="UXR564" s="17"/>
      <c r="UXS564" s="419"/>
      <c r="UXT564" s="419"/>
      <c r="UXU564" s="17"/>
      <c r="UXV564" s="17"/>
      <c r="UXW564" s="913"/>
      <c r="UXX564" s="17"/>
      <c r="UXY564" s="17"/>
      <c r="UXZ564" s="219"/>
      <c r="UYA564" s="310"/>
      <c r="UYB564" s="304"/>
      <c r="UYC564" s="408"/>
      <c r="UYD564" s="472"/>
      <c r="UYE564" s="906"/>
      <c r="UYF564" s="31"/>
      <c r="UYG564" s="419"/>
      <c r="UYH564" s="419"/>
      <c r="UYI564" s="471"/>
      <c r="UYJ564" s="17"/>
      <c r="UYK564" s="419"/>
      <c r="UYL564" s="419"/>
      <c r="UYM564" s="17"/>
      <c r="UYN564" s="17"/>
      <c r="UYO564" s="913"/>
      <c r="UYP564" s="17"/>
      <c r="UYQ564" s="17"/>
      <c r="UYR564" s="219"/>
      <c r="UYS564" s="310"/>
      <c r="UYT564" s="304"/>
      <c r="UYU564" s="408"/>
      <c r="UYV564" s="472"/>
      <c r="UYW564" s="906"/>
      <c r="UYX564" s="31"/>
      <c r="UYY564" s="419"/>
      <c r="UYZ564" s="419"/>
      <c r="UZA564" s="471"/>
      <c r="UZB564" s="17"/>
      <c r="UZC564" s="419"/>
      <c r="UZD564" s="419"/>
      <c r="UZE564" s="17"/>
      <c r="UZF564" s="17"/>
      <c r="UZG564" s="913"/>
      <c r="UZH564" s="17"/>
      <c r="UZI564" s="17"/>
      <c r="UZJ564" s="219"/>
      <c r="UZK564" s="310"/>
      <c r="UZL564" s="304"/>
      <c r="UZM564" s="408"/>
      <c r="UZN564" s="472"/>
      <c r="UZO564" s="906"/>
      <c r="UZP564" s="31"/>
      <c r="UZQ564" s="419"/>
      <c r="UZR564" s="419"/>
      <c r="UZS564" s="471"/>
      <c r="UZT564" s="17"/>
      <c r="UZU564" s="419"/>
      <c r="UZV564" s="419"/>
      <c r="UZW564" s="17"/>
      <c r="UZX564" s="17"/>
      <c r="UZY564" s="913"/>
      <c r="UZZ564" s="17"/>
      <c r="VAA564" s="17"/>
      <c r="VAB564" s="219"/>
      <c r="VAC564" s="310"/>
      <c r="VAD564" s="304"/>
      <c r="VAE564" s="408"/>
      <c r="VAF564" s="472"/>
      <c r="VAG564" s="906"/>
      <c r="VAH564" s="31"/>
      <c r="VAI564" s="419"/>
      <c r="VAJ564" s="419"/>
      <c r="VAK564" s="471"/>
      <c r="VAL564" s="17"/>
      <c r="VAM564" s="419"/>
      <c r="VAN564" s="419"/>
      <c r="VAO564" s="17"/>
      <c r="VAP564" s="17"/>
      <c r="VAQ564" s="913"/>
      <c r="VAR564" s="17"/>
      <c r="VAS564" s="17"/>
      <c r="VAT564" s="219"/>
      <c r="VAU564" s="310"/>
      <c r="VAV564" s="304"/>
      <c r="VAW564" s="408"/>
      <c r="VAX564" s="472"/>
      <c r="VAY564" s="906"/>
      <c r="VAZ564" s="31"/>
      <c r="VBA564" s="419"/>
      <c r="VBB564" s="419"/>
      <c r="VBC564" s="471"/>
      <c r="VBD564" s="17"/>
      <c r="VBE564" s="419"/>
      <c r="VBF564" s="419"/>
      <c r="VBG564" s="17"/>
      <c r="VBH564" s="17"/>
      <c r="VBI564" s="913"/>
      <c r="VBJ564" s="17"/>
      <c r="VBK564" s="17"/>
      <c r="VBL564" s="219"/>
      <c r="VBM564" s="310"/>
      <c r="VBN564" s="304"/>
      <c r="VBO564" s="408"/>
      <c r="VBP564" s="472"/>
      <c r="VBQ564" s="906"/>
      <c r="VBR564" s="31"/>
      <c r="VBS564" s="419"/>
      <c r="VBT564" s="419"/>
      <c r="VBU564" s="471"/>
      <c r="VBV564" s="17"/>
      <c r="VBW564" s="419"/>
      <c r="VBX564" s="419"/>
      <c r="VBY564" s="17"/>
      <c r="VBZ564" s="17"/>
      <c r="VCA564" s="913"/>
      <c r="VCB564" s="17"/>
      <c r="VCC564" s="17"/>
      <c r="VCD564" s="219"/>
      <c r="VCE564" s="310"/>
      <c r="VCF564" s="304"/>
      <c r="VCG564" s="408"/>
      <c r="VCH564" s="472"/>
      <c r="VCI564" s="906"/>
      <c r="VCJ564" s="31"/>
      <c r="VCK564" s="419"/>
      <c r="VCL564" s="419"/>
      <c r="VCM564" s="471"/>
      <c r="VCN564" s="17"/>
      <c r="VCO564" s="419"/>
      <c r="VCP564" s="419"/>
      <c r="VCQ564" s="17"/>
      <c r="VCR564" s="17"/>
      <c r="VCS564" s="913"/>
      <c r="VCT564" s="17"/>
      <c r="VCU564" s="17"/>
      <c r="VCV564" s="219"/>
      <c r="VCW564" s="310"/>
      <c r="VCX564" s="304"/>
      <c r="VCY564" s="408"/>
      <c r="VCZ564" s="472"/>
      <c r="VDA564" s="906"/>
      <c r="VDB564" s="31"/>
      <c r="VDC564" s="419"/>
      <c r="VDD564" s="419"/>
      <c r="VDE564" s="471"/>
      <c r="VDF564" s="17"/>
      <c r="VDG564" s="419"/>
      <c r="VDH564" s="419"/>
      <c r="VDI564" s="17"/>
      <c r="VDJ564" s="17"/>
      <c r="VDK564" s="913"/>
      <c r="VDL564" s="17"/>
      <c r="VDM564" s="17"/>
      <c r="VDN564" s="219"/>
      <c r="VDO564" s="310"/>
      <c r="VDP564" s="304"/>
      <c r="VDQ564" s="408"/>
      <c r="VDR564" s="472"/>
      <c r="VDS564" s="906"/>
      <c r="VDT564" s="31"/>
      <c r="VDU564" s="419"/>
      <c r="VDV564" s="419"/>
      <c r="VDW564" s="471"/>
      <c r="VDX564" s="17"/>
      <c r="VDY564" s="419"/>
      <c r="VDZ564" s="419"/>
      <c r="VEA564" s="17"/>
      <c r="VEB564" s="17"/>
      <c r="VEC564" s="913"/>
      <c r="VED564" s="17"/>
      <c r="VEE564" s="17"/>
      <c r="VEF564" s="219"/>
      <c r="VEG564" s="310"/>
      <c r="VEH564" s="304"/>
      <c r="VEI564" s="408"/>
      <c r="VEJ564" s="472"/>
      <c r="VEK564" s="906"/>
      <c r="VEL564" s="31"/>
      <c r="VEM564" s="419"/>
      <c r="VEN564" s="419"/>
      <c r="VEO564" s="471"/>
      <c r="VEP564" s="17"/>
      <c r="VEQ564" s="419"/>
      <c r="VER564" s="419"/>
      <c r="VES564" s="17"/>
      <c r="VET564" s="17"/>
      <c r="VEU564" s="913"/>
      <c r="VEV564" s="17"/>
      <c r="VEW564" s="17"/>
      <c r="VEX564" s="219"/>
      <c r="VEY564" s="310"/>
      <c r="VEZ564" s="304"/>
      <c r="VFA564" s="408"/>
      <c r="VFB564" s="472"/>
      <c r="VFC564" s="906"/>
      <c r="VFD564" s="31"/>
      <c r="VFE564" s="419"/>
      <c r="VFF564" s="419"/>
      <c r="VFG564" s="471"/>
      <c r="VFH564" s="17"/>
      <c r="VFI564" s="419"/>
      <c r="VFJ564" s="419"/>
      <c r="VFK564" s="17"/>
      <c r="VFL564" s="17"/>
      <c r="VFM564" s="913"/>
      <c r="VFN564" s="17"/>
      <c r="VFO564" s="17"/>
      <c r="VFP564" s="219"/>
      <c r="VFQ564" s="310"/>
      <c r="VFR564" s="304"/>
      <c r="VFS564" s="408"/>
      <c r="VFT564" s="472"/>
      <c r="VFU564" s="906"/>
      <c r="VFV564" s="31"/>
      <c r="VFW564" s="419"/>
      <c r="VFX564" s="419"/>
      <c r="VFY564" s="471"/>
      <c r="VFZ564" s="17"/>
      <c r="VGA564" s="419"/>
      <c r="VGB564" s="419"/>
      <c r="VGC564" s="17"/>
      <c r="VGD564" s="17"/>
      <c r="VGE564" s="913"/>
      <c r="VGF564" s="17"/>
      <c r="VGG564" s="17"/>
      <c r="VGH564" s="219"/>
      <c r="VGI564" s="310"/>
      <c r="VGJ564" s="304"/>
      <c r="VGK564" s="408"/>
      <c r="VGL564" s="472"/>
      <c r="VGM564" s="906"/>
      <c r="VGN564" s="31"/>
      <c r="VGO564" s="419"/>
      <c r="VGP564" s="419"/>
      <c r="VGQ564" s="471"/>
      <c r="VGR564" s="17"/>
      <c r="VGS564" s="419"/>
      <c r="VGT564" s="419"/>
      <c r="VGU564" s="17"/>
      <c r="VGV564" s="17"/>
      <c r="VGW564" s="913"/>
      <c r="VGX564" s="17"/>
      <c r="VGY564" s="17"/>
      <c r="VGZ564" s="219"/>
      <c r="VHA564" s="310"/>
      <c r="VHB564" s="304"/>
      <c r="VHC564" s="408"/>
      <c r="VHD564" s="472"/>
      <c r="VHE564" s="906"/>
      <c r="VHF564" s="31"/>
      <c r="VHG564" s="419"/>
      <c r="VHH564" s="419"/>
      <c r="VHI564" s="471"/>
      <c r="VHJ564" s="17"/>
      <c r="VHK564" s="419"/>
      <c r="VHL564" s="419"/>
      <c r="VHM564" s="17"/>
      <c r="VHN564" s="17"/>
      <c r="VHO564" s="913"/>
      <c r="VHP564" s="17"/>
      <c r="VHQ564" s="17"/>
      <c r="VHR564" s="219"/>
      <c r="VHS564" s="310"/>
      <c r="VHT564" s="304"/>
      <c r="VHU564" s="408"/>
      <c r="VHV564" s="472"/>
      <c r="VHW564" s="906"/>
      <c r="VHX564" s="31"/>
      <c r="VHY564" s="419"/>
      <c r="VHZ564" s="419"/>
      <c r="VIA564" s="471"/>
      <c r="VIB564" s="17"/>
      <c r="VIC564" s="419"/>
      <c r="VID564" s="419"/>
      <c r="VIE564" s="17"/>
      <c r="VIF564" s="17"/>
      <c r="VIG564" s="913"/>
      <c r="VIH564" s="17"/>
      <c r="VII564" s="17"/>
      <c r="VIJ564" s="219"/>
      <c r="VIK564" s="310"/>
      <c r="VIL564" s="304"/>
      <c r="VIM564" s="408"/>
      <c r="VIN564" s="472"/>
      <c r="VIO564" s="906"/>
      <c r="VIP564" s="31"/>
      <c r="VIQ564" s="419"/>
      <c r="VIR564" s="419"/>
      <c r="VIS564" s="471"/>
      <c r="VIT564" s="17"/>
      <c r="VIU564" s="419"/>
      <c r="VIV564" s="419"/>
      <c r="VIW564" s="17"/>
      <c r="VIX564" s="17"/>
      <c r="VIY564" s="913"/>
      <c r="VIZ564" s="17"/>
      <c r="VJA564" s="17"/>
      <c r="VJB564" s="219"/>
      <c r="VJC564" s="310"/>
      <c r="VJD564" s="304"/>
      <c r="VJE564" s="408"/>
      <c r="VJF564" s="472"/>
      <c r="VJG564" s="906"/>
      <c r="VJH564" s="31"/>
      <c r="VJI564" s="419"/>
      <c r="VJJ564" s="419"/>
      <c r="VJK564" s="471"/>
      <c r="VJL564" s="17"/>
      <c r="VJM564" s="419"/>
      <c r="VJN564" s="419"/>
      <c r="VJO564" s="17"/>
      <c r="VJP564" s="17"/>
      <c r="VJQ564" s="913"/>
      <c r="VJR564" s="17"/>
      <c r="VJS564" s="17"/>
      <c r="VJT564" s="219"/>
      <c r="VJU564" s="310"/>
      <c r="VJV564" s="304"/>
      <c r="VJW564" s="408"/>
      <c r="VJX564" s="472"/>
      <c r="VJY564" s="906"/>
      <c r="VJZ564" s="31"/>
      <c r="VKA564" s="419"/>
      <c r="VKB564" s="419"/>
      <c r="VKC564" s="471"/>
      <c r="VKD564" s="17"/>
      <c r="VKE564" s="419"/>
      <c r="VKF564" s="419"/>
      <c r="VKG564" s="17"/>
      <c r="VKH564" s="17"/>
      <c r="VKI564" s="913"/>
      <c r="VKJ564" s="17"/>
      <c r="VKK564" s="17"/>
      <c r="VKL564" s="219"/>
      <c r="VKM564" s="310"/>
      <c r="VKN564" s="304"/>
      <c r="VKO564" s="408"/>
      <c r="VKP564" s="472"/>
      <c r="VKQ564" s="906"/>
      <c r="VKR564" s="31"/>
      <c r="VKS564" s="419"/>
      <c r="VKT564" s="419"/>
      <c r="VKU564" s="471"/>
      <c r="VKV564" s="17"/>
      <c r="VKW564" s="419"/>
      <c r="VKX564" s="419"/>
      <c r="VKY564" s="17"/>
      <c r="VKZ564" s="17"/>
      <c r="VLA564" s="913"/>
      <c r="VLB564" s="17"/>
      <c r="VLC564" s="17"/>
      <c r="VLD564" s="219"/>
      <c r="VLE564" s="310"/>
      <c r="VLF564" s="304"/>
      <c r="VLG564" s="408"/>
      <c r="VLH564" s="472"/>
      <c r="VLI564" s="906"/>
      <c r="VLJ564" s="31"/>
      <c r="VLK564" s="419"/>
      <c r="VLL564" s="419"/>
      <c r="VLM564" s="471"/>
      <c r="VLN564" s="17"/>
      <c r="VLO564" s="419"/>
      <c r="VLP564" s="419"/>
      <c r="VLQ564" s="17"/>
      <c r="VLR564" s="17"/>
      <c r="VLS564" s="913"/>
      <c r="VLT564" s="17"/>
      <c r="VLU564" s="17"/>
      <c r="VLV564" s="219"/>
      <c r="VLW564" s="310"/>
      <c r="VLX564" s="304"/>
      <c r="VLY564" s="408"/>
      <c r="VLZ564" s="472"/>
      <c r="VMA564" s="906"/>
      <c r="VMB564" s="31"/>
      <c r="VMC564" s="419"/>
      <c r="VMD564" s="419"/>
      <c r="VME564" s="471"/>
      <c r="VMF564" s="17"/>
      <c r="VMG564" s="419"/>
      <c r="VMH564" s="419"/>
      <c r="VMI564" s="17"/>
      <c r="VMJ564" s="17"/>
      <c r="VMK564" s="913"/>
      <c r="VML564" s="17"/>
      <c r="VMM564" s="17"/>
      <c r="VMN564" s="219"/>
      <c r="VMO564" s="310"/>
      <c r="VMP564" s="304"/>
      <c r="VMQ564" s="408"/>
      <c r="VMR564" s="472"/>
      <c r="VMS564" s="906"/>
      <c r="VMT564" s="31"/>
      <c r="VMU564" s="419"/>
      <c r="VMV564" s="419"/>
      <c r="VMW564" s="471"/>
      <c r="VMX564" s="17"/>
      <c r="VMY564" s="419"/>
      <c r="VMZ564" s="419"/>
      <c r="VNA564" s="17"/>
      <c r="VNB564" s="17"/>
      <c r="VNC564" s="913"/>
      <c r="VND564" s="17"/>
      <c r="VNE564" s="17"/>
      <c r="VNF564" s="219"/>
      <c r="VNG564" s="310"/>
      <c r="VNH564" s="304"/>
      <c r="VNI564" s="408"/>
      <c r="VNJ564" s="472"/>
      <c r="VNK564" s="906"/>
      <c r="VNL564" s="31"/>
      <c r="VNM564" s="419"/>
      <c r="VNN564" s="419"/>
      <c r="VNO564" s="471"/>
      <c r="VNP564" s="17"/>
      <c r="VNQ564" s="419"/>
      <c r="VNR564" s="419"/>
      <c r="VNS564" s="17"/>
      <c r="VNT564" s="17"/>
      <c r="VNU564" s="913"/>
      <c r="VNV564" s="17"/>
      <c r="VNW564" s="17"/>
      <c r="VNX564" s="219"/>
      <c r="VNY564" s="310"/>
      <c r="VNZ564" s="304"/>
      <c r="VOA564" s="408"/>
      <c r="VOB564" s="472"/>
      <c r="VOC564" s="906"/>
      <c r="VOD564" s="31"/>
      <c r="VOE564" s="419"/>
      <c r="VOF564" s="419"/>
      <c r="VOG564" s="471"/>
      <c r="VOH564" s="17"/>
      <c r="VOI564" s="419"/>
      <c r="VOJ564" s="419"/>
      <c r="VOK564" s="17"/>
      <c r="VOL564" s="17"/>
      <c r="VOM564" s="913"/>
      <c r="VON564" s="17"/>
      <c r="VOO564" s="17"/>
      <c r="VOP564" s="219"/>
      <c r="VOQ564" s="310"/>
      <c r="VOR564" s="304"/>
      <c r="VOS564" s="408"/>
      <c r="VOT564" s="472"/>
      <c r="VOU564" s="906"/>
      <c r="VOV564" s="31"/>
      <c r="VOW564" s="419"/>
      <c r="VOX564" s="419"/>
      <c r="VOY564" s="471"/>
      <c r="VOZ564" s="17"/>
      <c r="VPA564" s="419"/>
      <c r="VPB564" s="419"/>
      <c r="VPC564" s="17"/>
      <c r="VPD564" s="17"/>
      <c r="VPE564" s="913"/>
      <c r="VPF564" s="17"/>
      <c r="VPG564" s="17"/>
      <c r="VPH564" s="219"/>
      <c r="VPI564" s="310"/>
      <c r="VPJ564" s="304"/>
      <c r="VPK564" s="408"/>
      <c r="VPL564" s="472"/>
      <c r="VPM564" s="906"/>
      <c r="VPN564" s="31"/>
      <c r="VPO564" s="419"/>
      <c r="VPP564" s="419"/>
      <c r="VPQ564" s="471"/>
      <c r="VPR564" s="17"/>
      <c r="VPS564" s="419"/>
      <c r="VPT564" s="419"/>
      <c r="VPU564" s="17"/>
      <c r="VPV564" s="17"/>
      <c r="VPW564" s="913"/>
      <c r="VPX564" s="17"/>
      <c r="VPY564" s="17"/>
      <c r="VPZ564" s="219"/>
      <c r="VQA564" s="310"/>
      <c r="VQB564" s="304"/>
      <c r="VQC564" s="408"/>
      <c r="VQD564" s="472"/>
      <c r="VQE564" s="906"/>
      <c r="VQF564" s="31"/>
      <c r="VQG564" s="419"/>
      <c r="VQH564" s="419"/>
      <c r="VQI564" s="471"/>
      <c r="VQJ564" s="17"/>
      <c r="VQK564" s="419"/>
      <c r="VQL564" s="419"/>
      <c r="VQM564" s="17"/>
      <c r="VQN564" s="17"/>
      <c r="VQO564" s="913"/>
      <c r="VQP564" s="17"/>
      <c r="VQQ564" s="17"/>
      <c r="VQR564" s="219"/>
      <c r="VQS564" s="310"/>
      <c r="VQT564" s="304"/>
      <c r="VQU564" s="408"/>
      <c r="VQV564" s="472"/>
      <c r="VQW564" s="906"/>
      <c r="VQX564" s="31"/>
      <c r="VQY564" s="419"/>
      <c r="VQZ564" s="419"/>
      <c r="VRA564" s="471"/>
      <c r="VRB564" s="17"/>
      <c r="VRC564" s="419"/>
      <c r="VRD564" s="419"/>
      <c r="VRE564" s="17"/>
      <c r="VRF564" s="17"/>
      <c r="VRG564" s="913"/>
      <c r="VRH564" s="17"/>
      <c r="VRI564" s="17"/>
      <c r="VRJ564" s="219"/>
      <c r="VRK564" s="310"/>
      <c r="VRL564" s="304"/>
      <c r="VRM564" s="408"/>
      <c r="VRN564" s="472"/>
      <c r="VRO564" s="906"/>
      <c r="VRP564" s="31"/>
      <c r="VRQ564" s="419"/>
      <c r="VRR564" s="419"/>
      <c r="VRS564" s="471"/>
      <c r="VRT564" s="17"/>
      <c r="VRU564" s="419"/>
      <c r="VRV564" s="419"/>
      <c r="VRW564" s="17"/>
      <c r="VRX564" s="17"/>
      <c r="VRY564" s="913"/>
      <c r="VRZ564" s="17"/>
      <c r="VSA564" s="17"/>
      <c r="VSB564" s="219"/>
      <c r="VSC564" s="310"/>
      <c r="VSD564" s="304"/>
      <c r="VSE564" s="408"/>
      <c r="VSF564" s="472"/>
      <c r="VSG564" s="906"/>
      <c r="VSH564" s="31"/>
      <c r="VSI564" s="419"/>
      <c r="VSJ564" s="419"/>
      <c r="VSK564" s="471"/>
      <c r="VSL564" s="17"/>
      <c r="VSM564" s="419"/>
      <c r="VSN564" s="419"/>
      <c r="VSO564" s="17"/>
      <c r="VSP564" s="17"/>
      <c r="VSQ564" s="913"/>
      <c r="VSR564" s="17"/>
      <c r="VSS564" s="17"/>
      <c r="VST564" s="219"/>
      <c r="VSU564" s="310"/>
      <c r="VSV564" s="304"/>
      <c r="VSW564" s="408"/>
      <c r="VSX564" s="472"/>
      <c r="VSY564" s="906"/>
      <c r="VSZ564" s="31"/>
      <c r="VTA564" s="419"/>
      <c r="VTB564" s="419"/>
      <c r="VTC564" s="471"/>
      <c r="VTD564" s="17"/>
      <c r="VTE564" s="419"/>
      <c r="VTF564" s="419"/>
      <c r="VTG564" s="17"/>
      <c r="VTH564" s="17"/>
      <c r="VTI564" s="913"/>
      <c r="VTJ564" s="17"/>
      <c r="VTK564" s="17"/>
      <c r="VTL564" s="219"/>
      <c r="VTM564" s="310"/>
      <c r="VTN564" s="304"/>
      <c r="VTO564" s="408"/>
      <c r="VTP564" s="472"/>
      <c r="VTQ564" s="906"/>
      <c r="VTR564" s="31"/>
      <c r="VTS564" s="419"/>
      <c r="VTT564" s="419"/>
      <c r="VTU564" s="471"/>
      <c r="VTV564" s="17"/>
      <c r="VTW564" s="419"/>
      <c r="VTX564" s="419"/>
      <c r="VTY564" s="17"/>
      <c r="VTZ564" s="17"/>
      <c r="VUA564" s="913"/>
      <c r="VUB564" s="17"/>
      <c r="VUC564" s="17"/>
      <c r="VUD564" s="219"/>
      <c r="VUE564" s="310"/>
      <c r="VUF564" s="304"/>
      <c r="VUG564" s="408"/>
      <c r="VUH564" s="472"/>
      <c r="VUI564" s="906"/>
      <c r="VUJ564" s="31"/>
      <c r="VUK564" s="419"/>
      <c r="VUL564" s="419"/>
      <c r="VUM564" s="471"/>
      <c r="VUN564" s="17"/>
      <c r="VUO564" s="419"/>
      <c r="VUP564" s="419"/>
      <c r="VUQ564" s="17"/>
      <c r="VUR564" s="17"/>
      <c r="VUS564" s="913"/>
      <c r="VUT564" s="17"/>
      <c r="VUU564" s="17"/>
      <c r="VUV564" s="219"/>
      <c r="VUW564" s="310"/>
      <c r="VUX564" s="304"/>
      <c r="VUY564" s="408"/>
      <c r="VUZ564" s="472"/>
      <c r="VVA564" s="906"/>
      <c r="VVB564" s="31"/>
      <c r="VVC564" s="419"/>
      <c r="VVD564" s="419"/>
      <c r="VVE564" s="471"/>
      <c r="VVF564" s="17"/>
      <c r="VVG564" s="419"/>
      <c r="VVH564" s="419"/>
      <c r="VVI564" s="17"/>
      <c r="VVJ564" s="17"/>
      <c r="VVK564" s="913"/>
      <c r="VVL564" s="17"/>
      <c r="VVM564" s="17"/>
      <c r="VVN564" s="219"/>
      <c r="VVO564" s="310"/>
      <c r="VVP564" s="304"/>
      <c r="VVQ564" s="408"/>
      <c r="VVR564" s="472"/>
      <c r="VVS564" s="906"/>
      <c r="VVT564" s="31"/>
      <c r="VVU564" s="419"/>
      <c r="VVV564" s="419"/>
      <c r="VVW564" s="471"/>
      <c r="VVX564" s="17"/>
      <c r="VVY564" s="419"/>
      <c r="VVZ564" s="419"/>
      <c r="VWA564" s="17"/>
      <c r="VWB564" s="17"/>
      <c r="VWC564" s="913"/>
      <c r="VWD564" s="17"/>
      <c r="VWE564" s="17"/>
      <c r="VWF564" s="219"/>
      <c r="VWG564" s="310"/>
      <c r="VWH564" s="304"/>
      <c r="VWI564" s="408"/>
      <c r="VWJ564" s="472"/>
      <c r="VWK564" s="906"/>
      <c r="VWL564" s="31"/>
      <c r="VWM564" s="419"/>
      <c r="VWN564" s="419"/>
      <c r="VWO564" s="471"/>
      <c r="VWP564" s="17"/>
      <c r="VWQ564" s="419"/>
      <c r="VWR564" s="419"/>
      <c r="VWS564" s="17"/>
      <c r="VWT564" s="17"/>
      <c r="VWU564" s="913"/>
      <c r="VWV564" s="17"/>
      <c r="VWW564" s="17"/>
      <c r="VWX564" s="219"/>
      <c r="VWY564" s="310"/>
      <c r="VWZ564" s="304"/>
      <c r="VXA564" s="408"/>
      <c r="VXB564" s="472"/>
      <c r="VXC564" s="906"/>
      <c r="VXD564" s="31"/>
      <c r="VXE564" s="419"/>
      <c r="VXF564" s="419"/>
      <c r="VXG564" s="471"/>
      <c r="VXH564" s="17"/>
      <c r="VXI564" s="419"/>
      <c r="VXJ564" s="419"/>
      <c r="VXK564" s="17"/>
      <c r="VXL564" s="17"/>
      <c r="VXM564" s="913"/>
      <c r="VXN564" s="17"/>
      <c r="VXO564" s="17"/>
      <c r="VXP564" s="219"/>
      <c r="VXQ564" s="310"/>
      <c r="VXR564" s="304"/>
      <c r="VXS564" s="408"/>
      <c r="VXT564" s="472"/>
      <c r="VXU564" s="906"/>
      <c r="VXV564" s="31"/>
      <c r="VXW564" s="419"/>
      <c r="VXX564" s="419"/>
      <c r="VXY564" s="471"/>
      <c r="VXZ564" s="17"/>
      <c r="VYA564" s="419"/>
      <c r="VYB564" s="419"/>
      <c r="VYC564" s="17"/>
      <c r="VYD564" s="17"/>
      <c r="VYE564" s="913"/>
      <c r="VYF564" s="17"/>
      <c r="VYG564" s="17"/>
      <c r="VYH564" s="219"/>
      <c r="VYI564" s="310"/>
      <c r="VYJ564" s="304"/>
      <c r="VYK564" s="408"/>
      <c r="VYL564" s="472"/>
      <c r="VYM564" s="906"/>
      <c r="VYN564" s="31"/>
      <c r="VYO564" s="419"/>
      <c r="VYP564" s="419"/>
      <c r="VYQ564" s="471"/>
      <c r="VYR564" s="17"/>
      <c r="VYS564" s="419"/>
      <c r="VYT564" s="419"/>
      <c r="VYU564" s="17"/>
      <c r="VYV564" s="17"/>
      <c r="VYW564" s="913"/>
      <c r="VYX564" s="17"/>
      <c r="VYY564" s="17"/>
      <c r="VYZ564" s="219"/>
      <c r="VZA564" s="310"/>
      <c r="VZB564" s="304"/>
      <c r="VZC564" s="408"/>
      <c r="VZD564" s="472"/>
      <c r="VZE564" s="906"/>
      <c r="VZF564" s="31"/>
      <c r="VZG564" s="419"/>
      <c r="VZH564" s="419"/>
      <c r="VZI564" s="471"/>
      <c r="VZJ564" s="17"/>
      <c r="VZK564" s="419"/>
      <c r="VZL564" s="419"/>
      <c r="VZM564" s="17"/>
      <c r="VZN564" s="17"/>
      <c r="VZO564" s="913"/>
      <c r="VZP564" s="17"/>
      <c r="VZQ564" s="17"/>
      <c r="VZR564" s="219"/>
      <c r="VZS564" s="310"/>
      <c r="VZT564" s="304"/>
      <c r="VZU564" s="408"/>
      <c r="VZV564" s="472"/>
      <c r="VZW564" s="906"/>
      <c r="VZX564" s="31"/>
      <c r="VZY564" s="419"/>
      <c r="VZZ564" s="419"/>
      <c r="WAA564" s="471"/>
      <c r="WAB564" s="17"/>
      <c r="WAC564" s="419"/>
      <c r="WAD564" s="419"/>
      <c r="WAE564" s="17"/>
      <c r="WAF564" s="17"/>
      <c r="WAG564" s="913"/>
      <c r="WAH564" s="17"/>
      <c r="WAI564" s="17"/>
      <c r="WAJ564" s="219"/>
      <c r="WAK564" s="310"/>
      <c r="WAL564" s="304"/>
      <c r="WAM564" s="408"/>
      <c r="WAN564" s="472"/>
      <c r="WAO564" s="906"/>
      <c r="WAP564" s="31"/>
      <c r="WAQ564" s="419"/>
      <c r="WAR564" s="419"/>
      <c r="WAS564" s="471"/>
      <c r="WAT564" s="17"/>
      <c r="WAU564" s="419"/>
      <c r="WAV564" s="419"/>
      <c r="WAW564" s="17"/>
      <c r="WAX564" s="17"/>
      <c r="WAY564" s="913"/>
      <c r="WAZ564" s="17"/>
      <c r="WBA564" s="17"/>
      <c r="WBB564" s="219"/>
      <c r="WBC564" s="310"/>
      <c r="WBD564" s="304"/>
      <c r="WBE564" s="408"/>
      <c r="WBF564" s="472"/>
      <c r="WBG564" s="906"/>
      <c r="WBH564" s="31"/>
      <c r="WBI564" s="419"/>
      <c r="WBJ564" s="419"/>
      <c r="WBK564" s="471"/>
      <c r="WBL564" s="17"/>
      <c r="WBM564" s="419"/>
      <c r="WBN564" s="419"/>
      <c r="WBO564" s="17"/>
      <c r="WBP564" s="17"/>
      <c r="WBQ564" s="913"/>
      <c r="WBR564" s="17"/>
      <c r="WBS564" s="17"/>
      <c r="WBT564" s="219"/>
      <c r="WBU564" s="310"/>
      <c r="WBV564" s="304"/>
      <c r="WBW564" s="408"/>
      <c r="WBX564" s="472"/>
      <c r="WBY564" s="906"/>
      <c r="WBZ564" s="31"/>
      <c r="WCA564" s="419"/>
      <c r="WCB564" s="419"/>
      <c r="WCC564" s="471"/>
      <c r="WCD564" s="17"/>
      <c r="WCE564" s="419"/>
      <c r="WCF564" s="419"/>
      <c r="WCG564" s="17"/>
      <c r="WCH564" s="17"/>
      <c r="WCI564" s="913"/>
      <c r="WCJ564" s="17"/>
      <c r="WCK564" s="17"/>
      <c r="WCL564" s="219"/>
      <c r="WCM564" s="310"/>
      <c r="WCN564" s="304"/>
      <c r="WCO564" s="408"/>
      <c r="WCP564" s="472"/>
      <c r="WCQ564" s="906"/>
      <c r="WCR564" s="31"/>
      <c r="WCS564" s="419"/>
      <c r="WCT564" s="419"/>
      <c r="WCU564" s="471"/>
      <c r="WCV564" s="17"/>
      <c r="WCW564" s="419"/>
      <c r="WCX564" s="419"/>
      <c r="WCY564" s="17"/>
      <c r="WCZ564" s="17"/>
      <c r="WDA564" s="913"/>
      <c r="WDB564" s="17"/>
      <c r="WDC564" s="17"/>
      <c r="WDD564" s="219"/>
      <c r="WDE564" s="310"/>
      <c r="WDF564" s="304"/>
      <c r="WDG564" s="408"/>
      <c r="WDH564" s="472"/>
      <c r="WDI564" s="906"/>
      <c r="WDJ564" s="31"/>
      <c r="WDK564" s="419"/>
      <c r="WDL564" s="419"/>
      <c r="WDM564" s="471"/>
      <c r="WDN564" s="17"/>
      <c r="WDO564" s="419"/>
      <c r="WDP564" s="419"/>
      <c r="WDQ564" s="17"/>
      <c r="WDR564" s="17"/>
      <c r="WDS564" s="913"/>
      <c r="WDT564" s="17"/>
      <c r="WDU564" s="17"/>
      <c r="WDV564" s="219"/>
      <c r="WDW564" s="310"/>
      <c r="WDX564" s="304"/>
      <c r="WDY564" s="408"/>
      <c r="WDZ564" s="472"/>
      <c r="WEA564" s="906"/>
      <c r="WEB564" s="31"/>
      <c r="WEC564" s="419"/>
      <c r="WED564" s="419"/>
      <c r="WEE564" s="471"/>
      <c r="WEF564" s="17"/>
      <c r="WEG564" s="419"/>
      <c r="WEH564" s="419"/>
      <c r="WEI564" s="17"/>
      <c r="WEJ564" s="17"/>
      <c r="WEK564" s="913"/>
      <c r="WEL564" s="17"/>
      <c r="WEM564" s="17"/>
      <c r="WEN564" s="219"/>
      <c r="WEO564" s="310"/>
      <c r="WEP564" s="304"/>
      <c r="WEQ564" s="408"/>
      <c r="WER564" s="472"/>
      <c r="WES564" s="906"/>
      <c r="WET564" s="31"/>
      <c r="WEU564" s="419"/>
      <c r="WEV564" s="419"/>
      <c r="WEW564" s="471"/>
      <c r="WEX564" s="17"/>
      <c r="WEY564" s="419"/>
      <c r="WEZ564" s="419"/>
      <c r="WFA564" s="17"/>
      <c r="WFB564" s="17"/>
      <c r="WFC564" s="913"/>
      <c r="WFD564" s="17"/>
      <c r="WFE564" s="17"/>
      <c r="WFF564" s="219"/>
      <c r="WFG564" s="310"/>
      <c r="WFH564" s="304"/>
      <c r="WFI564" s="408"/>
      <c r="WFJ564" s="472"/>
      <c r="WFK564" s="906"/>
      <c r="WFL564" s="31"/>
      <c r="WFM564" s="419"/>
      <c r="WFN564" s="419"/>
      <c r="WFO564" s="471"/>
      <c r="WFP564" s="17"/>
      <c r="WFQ564" s="419"/>
      <c r="WFR564" s="419"/>
      <c r="WFS564" s="17"/>
      <c r="WFT564" s="17"/>
      <c r="WFU564" s="913"/>
      <c r="WFV564" s="17"/>
      <c r="WFW564" s="17"/>
      <c r="WFX564" s="219"/>
      <c r="WFY564" s="310"/>
      <c r="WFZ564" s="304"/>
      <c r="WGA564" s="408"/>
      <c r="WGB564" s="472"/>
      <c r="WGC564" s="906"/>
      <c r="WGD564" s="31"/>
      <c r="WGE564" s="419"/>
      <c r="WGF564" s="419"/>
      <c r="WGG564" s="471"/>
      <c r="WGH564" s="17"/>
      <c r="WGI564" s="419"/>
      <c r="WGJ564" s="419"/>
      <c r="WGK564" s="17"/>
      <c r="WGL564" s="17"/>
      <c r="WGM564" s="913"/>
      <c r="WGN564" s="17"/>
      <c r="WGO564" s="17"/>
      <c r="WGP564" s="219"/>
      <c r="WGQ564" s="310"/>
      <c r="WGR564" s="304"/>
      <c r="WGS564" s="408"/>
      <c r="WGT564" s="472"/>
      <c r="WGU564" s="906"/>
      <c r="WGV564" s="31"/>
      <c r="WGW564" s="419"/>
      <c r="WGX564" s="419"/>
      <c r="WGY564" s="471"/>
      <c r="WGZ564" s="17"/>
      <c r="WHA564" s="419"/>
      <c r="WHB564" s="419"/>
      <c r="WHC564" s="17"/>
      <c r="WHD564" s="17"/>
      <c r="WHE564" s="913"/>
      <c r="WHF564" s="17"/>
      <c r="WHG564" s="17"/>
      <c r="WHH564" s="219"/>
      <c r="WHI564" s="310"/>
      <c r="WHJ564" s="304"/>
      <c r="WHK564" s="408"/>
      <c r="WHL564" s="472"/>
      <c r="WHM564" s="906"/>
      <c r="WHN564" s="31"/>
      <c r="WHO564" s="419"/>
      <c r="WHP564" s="419"/>
      <c r="WHQ564" s="471"/>
      <c r="WHR564" s="17"/>
      <c r="WHS564" s="419"/>
      <c r="WHT564" s="419"/>
      <c r="WHU564" s="17"/>
      <c r="WHV564" s="17"/>
      <c r="WHW564" s="913"/>
      <c r="WHX564" s="17"/>
      <c r="WHY564" s="17"/>
      <c r="WHZ564" s="219"/>
      <c r="WIA564" s="310"/>
      <c r="WIB564" s="304"/>
      <c r="WIC564" s="408"/>
      <c r="WID564" s="472"/>
      <c r="WIE564" s="906"/>
      <c r="WIF564" s="31"/>
      <c r="WIG564" s="419"/>
      <c r="WIH564" s="419"/>
      <c r="WII564" s="471"/>
      <c r="WIJ564" s="17"/>
      <c r="WIK564" s="419"/>
      <c r="WIL564" s="419"/>
      <c r="WIM564" s="17"/>
      <c r="WIN564" s="17"/>
      <c r="WIO564" s="913"/>
      <c r="WIP564" s="17"/>
      <c r="WIQ564" s="17"/>
      <c r="WIR564" s="219"/>
      <c r="WIS564" s="310"/>
      <c r="WIT564" s="304"/>
      <c r="WIU564" s="408"/>
      <c r="WIV564" s="472"/>
      <c r="WIW564" s="906"/>
      <c r="WIX564" s="31"/>
      <c r="WIY564" s="419"/>
      <c r="WIZ564" s="419"/>
      <c r="WJA564" s="471"/>
      <c r="WJB564" s="17"/>
      <c r="WJC564" s="419"/>
      <c r="WJD564" s="419"/>
      <c r="WJE564" s="17"/>
      <c r="WJF564" s="17"/>
      <c r="WJG564" s="913"/>
      <c r="WJH564" s="17"/>
      <c r="WJI564" s="17"/>
      <c r="WJJ564" s="219"/>
      <c r="WJK564" s="310"/>
      <c r="WJL564" s="304"/>
      <c r="WJM564" s="408"/>
      <c r="WJN564" s="472"/>
      <c r="WJO564" s="906"/>
      <c r="WJP564" s="31"/>
      <c r="WJQ564" s="419"/>
      <c r="WJR564" s="419"/>
      <c r="WJS564" s="471"/>
      <c r="WJT564" s="17"/>
      <c r="WJU564" s="419"/>
      <c r="WJV564" s="419"/>
      <c r="WJW564" s="17"/>
      <c r="WJX564" s="17"/>
      <c r="WJY564" s="913"/>
      <c r="WJZ564" s="17"/>
      <c r="WKA564" s="17"/>
      <c r="WKB564" s="219"/>
      <c r="WKC564" s="310"/>
      <c r="WKD564" s="304"/>
      <c r="WKE564" s="408"/>
      <c r="WKF564" s="472"/>
      <c r="WKG564" s="906"/>
      <c r="WKH564" s="31"/>
      <c r="WKI564" s="419"/>
      <c r="WKJ564" s="419"/>
      <c r="WKK564" s="471"/>
      <c r="WKL564" s="17"/>
      <c r="WKM564" s="419"/>
      <c r="WKN564" s="419"/>
      <c r="WKO564" s="17"/>
      <c r="WKP564" s="17"/>
      <c r="WKQ564" s="913"/>
      <c r="WKR564" s="17"/>
      <c r="WKS564" s="17"/>
      <c r="WKT564" s="219"/>
      <c r="WKU564" s="310"/>
      <c r="WKV564" s="304"/>
      <c r="WKW564" s="408"/>
      <c r="WKX564" s="472"/>
      <c r="WKY564" s="906"/>
      <c r="WKZ564" s="31"/>
      <c r="WLA564" s="419"/>
      <c r="WLB564" s="419"/>
      <c r="WLC564" s="471"/>
      <c r="WLD564" s="17"/>
      <c r="WLE564" s="419"/>
      <c r="WLF564" s="419"/>
      <c r="WLG564" s="17"/>
      <c r="WLH564" s="17"/>
      <c r="WLI564" s="913"/>
      <c r="WLJ564" s="17"/>
      <c r="WLK564" s="17"/>
      <c r="WLL564" s="219"/>
      <c r="WLM564" s="310"/>
      <c r="WLN564" s="304"/>
      <c r="WLO564" s="408"/>
      <c r="WLP564" s="472"/>
      <c r="WLQ564" s="906"/>
      <c r="WLR564" s="31"/>
      <c r="WLS564" s="419"/>
      <c r="WLT564" s="419"/>
      <c r="WLU564" s="471"/>
      <c r="WLV564" s="17"/>
      <c r="WLW564" s="419"/>
      <c r="WLX564" s="419"/>
      <c r="WLY564" s="17"/>
      <c r="WLZ564" s="17"/>
      <c r="WMA564" s="913"/>
      <c r="WMB564" s="17"/>
      <c r="WMC564" s="17"/>
      <c r="WMD564" s="219"/>
      <c r="WME564" s="310"/>
      <c r="WMF564" s="304"/>
      <c r="WMG564" s="408"/>
      <c r="WMH564" s="472"/>
      <c r="WMI564" s="906"/>
      <c r="WMJ564" s="31"/>
      <c r="WMK564" s="419"/>
      <c r="WML564" s="419"/>
      <c r="WMM564" s="471"/>
      <c r="WMN564" s="17"/>
      <c r="WMO564" s="419"/>
      <c r="WMP564" s="419"/>
      <c r="WMQ564" s="17"/>
      <c r="WMR564" s="17"/>
      <c r="WMS564" s="913"/>
      <c r="WMT564" s="17"/>
      <c r="WMU564" s="17"/>
      <c r="WMV564" s="219"/>
      <c r="WMW564" s="310"/>
      <c r="WMX564" s="304"/>
      <c r="WMY564" s="408"/>
      <c r="WMZ564" s="472"/>
      <c r="WNA564" s="906"/>
      <c r="WNB564" s="31"/>
      <c r="WNC564" s="419"/>
      <c r="WND564" s="419"/>
      <c r="WNE564" s="471"/>
      <c r="WNF564" s="17"/>
      <c r="WNG564" s="419"/>
      <c r="WNH564" s="419"/>
      <c r="WNI564" s="17"/>
      <c r="WNJ564" s="17"/>
      <c r="WNK564" s="913"/>
      <c r="WNL564" s="17"/>
      <c r="WNM564" s="17"/>
      <c r="WNN564" s="219"/>
      <c r="WNO564" s="310"/>
      <c r="WNP564" s="304"/>
      <c r="WNQ564" s="408"/>
      <c r="WNR564" s="472"/>
      <c r="WNS564" s="906"/>
      <c r="WNT564" s="31"/>
      <c r="WNU564" s="419"/>
      <c r="WNV564" s="419"/>
      <c r="WNW564" s="471"/>
      <c r="WNX564" s="17"/>
      <c r="WNY564" s="419"/>
      <c r="WNZ564" s="419"/>
      <c r="WOA564" s="17"/>
      <c r="WOB564" s="17"/>
      <c r="WOC564" s="913"/>
      <c r="WOD564" s="17"/>
      <c r="WOE564" s="17"/>
      <c r="WOF564" s="219"/>
      <c r="WOG564" s="310"/>
      <c r="WOH564" s="304"/>
      <c r="WOI564" s="408"/>
      <c r="WOJ564" s="472"/>
      <c r="WOK564" s="906"/>
      <c r="WOL564" s="31"/>
      <c r="WOM564" s="419"/>
      <c r="WON564" s="419"/>
      <c r="WOO564" s="471"/>
      <c r="WOP564" s="17"/>
      <c r="WOQ564" s="419"/>
      <c r="WOR564" s="419"/>
      <c r="WOS564" s="17"/>
      <c r="WOT564" s="17"/>
      <c r="WOU564" s="913"/>
      <c r="WOV564" s="17"/>
      <c r="WOW564" s="17"/>
      <c r="WOX564" s="219"/>
      <c r="WOY564" s="310"/>
      <c r="WOZ564" s="304"/>
      <c r="WPA564" s="408"/>
      <c r="WPB564" s="472"/>
      <c r="WPC564" s="906"/>
      <c r="WPD564" s="31"/>
      <c r="WPE564" s="419"/>
      <c r="WPF564" s="419"/>
      <c r="WPG564" s="471"/>
      <c r="WPH564" s="17"/>
      <c r="WPI564" s="419"/>
      <c r="WPJ564" s="419"/>
      <c r="WPK564" s="17"/>
      <c r="WPL564" s="17"/>
      <c r="WPM564" s="913"/>
      <c r="WPN564" s="17"/>
      <c r="WPO564" s="17"/>
      <c r="WPP564" s="219"/>
      <c r="WPQ564" s="310"/>
      <c r="WPR564" s="304"/>
      <c r="WPS564" s="408"/>
      <c r="WPT564" s="472"/>
      <c r="WPU564" s="906"/>
      <c r="WPV564" s="31"/>
      <c r="WPW564" s="419"/>
      <c r="WPX564" s="419"/>
      <c r="WPY564" s="471"/>
      <c r="WPZ564" s="17"/>
      <c r="WQA564" s="419"/>
      <c r="WQB564" s="419"/>
      <c r="WQC564" s="17"/>
      <c r="WQD564" s="17"/>
      <c r="WQE564" s="913"/>
      <c r="WQF564" s="17"/>
      <c r="WQG564" s="17"/>
      <c r="WQH564" s="219"/>
      <c r="WQI564" s="310"/>
      <c r="WQJ564" s="304"/>
      <c r="WQK564" s="408"/>
      <c r="WQL564" s="472"/>
      <c r="WQM564" s="906"/>
      <c r="WQN564" s="31"/>
      <c r="WQO564" s="419"/>
      <c r="WQP564" s="419"/>
      <c r="WQQ564" s="471"/>
      <c r="WQR564" s="17"/>
      <c r="WQS564" s="419"/>
      <c r="WQT564" s="419"/>
      <c r="WQU564" s="17"/>
      <c r="WQV564" s="17"/>
      <c r="WQW564" s="913"/>
      <c r="WQX564" s="17"/>
      <c r="WQY564" s="17"/>
      <c r="WQZ564" s="219"/>
      <c r="WRA564" s="310"/>
      <c r="WRB564" s="304"/>
      <c r="WRC564" s="408"/>
      <c r="WRD564" s="472"/>
      <c r="WRE564" s="906"/>
      <c r="WRF564" s="31"/>
      <c r="WRG564" s="419"/>
      <c r="WRH564" s="419"/>
      <c r="WRI564" s="471"/>
      <c r="WRJ564" s="17"/>
      <c r="WRK564" s="419"/>
      <c r="WRL564" s="419"/>
      <c r="WRM564" s="17"/>
      <c r="WRN564" s="17"/>
      <c r="WRO564" s="913"/>
      <c r="WRP564" s="17"/>
      <c r="WRQ564" s="17"/>
      <c r="WRR564" s="219"/>
      <c r="WRS564" s="310"/>
      <c r="WRT564" s="304"/>
      <c r="WRU564" s="408"/>
      <c r="WRV564" s="472"/>
      <c r="WRW564" s="906"/>
      <c r="WRX564" s="31"/>
      <c r="WRY564" s="419"/>
      <c r="WRZ564" s="419"/>
      <c r="WSA564" s="471"/>
      <c r="WSB564" s="17"/>
      <c r="WSC564" s="419"/>
      <c r="WSD564" s="419"/>
      <c r="WSE564" s="17"/>
      <c r="WSF564" s="17"/>
      <c r="WSG564" s="913"/>
      <c r="WSH564" s="17"/>
      <c r="WSI564" s="17"/>
      <c r="WSJ564" s="219"/>
      <c r="WSK564" s="310"/>
      <c r="WSL564" s="304"/>
      <c r="WSM564" s="408"/>
      <c r="WSN564" s="472"/>
      <c r="WSO564" s="906"/>
      <c r="WSP564" s="31"/>
      <c r="WSQ564" s="419"/>
      <c r="WSR564" s="419"/>
      <c r="WSS564" s="471"/>
      <c r="WST564" s="17"/>
      <c r="WSU564" s="419"/>
      <c r="WSV564" s="419"/>
      <c r="WSW564" s="17"/>
      <c r="WSX564" s="17"/>
      <c r="WSY564" s="913"/>
      <c r="WSZ564" s="17"/>
      <c r="WTA564" s="17"/>
      <c r="WTB564" s="219"/>
      <c r="WTC564" s="310"/>
      <c r="WTD564" s="304"/>
      <c r="WTE564" s="408"/>
      <c r="WTF564" s="472"/>
      <c r="WTG564" s="906"/>
      <c r="WTH564" s="31"/>
      <c r="WTI564" s="419"/>
      <c r="WTJ564" s="419"/>
      <c r="WTK564" s="471"/>
      <c r="WTL564" s="17"/>
      <c r="WTM564" s="419"/>
      <c r="WTN564" s="419"/>
      <c r="WTO564" s="17"/>
      <c r="WTP564" s="17"/>
      <c r="WTQ564" s="913"/>
      <c r="WTR564" s="17"/>
      <c r="WTS564" s="17"/>
      <c r="WTT564" s="219"/>
      <c r="WTU564" s="310"/>
      <c r="WTV564" s="304"/>
      <c r="WTW564" s="408"/>
      <c r="WTX564" s="472"/>
      <c r="WTY564" s="906"/>
      <c r="WTZ564" s="31"/>
      <c r="WUA564" s="419"/>
      <c r="WUB564" s="419"/>
      <c r="WUC564" s="471"/>
      <c r="WUD564" s="17"/>
      <c r="WUE564" s="419"/>
      <c r="WUF564" s="419"/>
      <c r="WUG564" s="17"/>
      <c r="WUH564" s="17"/>
      <c r="WUI564" s="913"/>
      <c r="WUJ564" s="17"/>
      <c r="WUK564" s="17"/>
      <c r="WUL564" s="219"/>
      <c r="WUM564" s="310"/>
      <c r="WUN564" s="304"/>
      <c r="WUO564" s="408"/>
      <c r="WUP564" s="472"/>
      <c r="WUQ564" s="906"/>
      <c r="WUR564" s="31"/>
      <c r="WUS564" s="419"/>
      <c r="WUT564" s="419"/>
      <c r="WUU564" s="471"/>
      <c r="WUV564" s="17"/>
      <c r="WUW564" s="419"/>
      <c r="WUX564" s="419"/>
      <c r="WUY564" s="17"/>
      <c r="WUZ564" s="17"/>
      <c r="WVA564" s="913"/>
      <c r="WVB564" s="17"/>
      <c r="WVC564" s="17"/>
      <c r="WVD564" s="219"/>
      <c r="WVE564" s="310"/>
      <c r="WVF564" s="304"/>
      <c r="WVG564" s="408"/>
      <c r="WVH564" s="472"/>
      <c r="WVI564" s="906"/>
      <c r="WVJ564" s="31"/>
      <c r="WVK564" s="419"/>
      <c r="WVL564" s="419"/>
      <c r="WVM564" s="471"/>
      <c r="WVN564" s="17"/>
      <c r="WVO564" s="419"/>
      <c r="WVP564" s="419"/>
      <c r="WVQ564" s="17"/>
      <c r="WVR564" s="17"/>
      <c r="WVS564" s="913"/>
      <c r="WVT564" s="17"/>
      <c r="WVU564" s="17"/>
      <c r="WVV564" s="219"/>
      <c r="WVW564" s="310"/>
      <c r="WVX564" s="304"/>
      <c r="WVY564" s="408"/>
      <c r="WVZ564" s="472"/>
      <c r="WWA564" s="906"/>
      <c r="WWB564" s="31"/>
      <c r="WWC564" s="419"/>
      <c r="WWD564" s="419"/>
      <c r="WWE564" s="471"/>
      <c r="WWF564" s="17"/>
      <c r="WWG564" s="419"/>
      <c r="WWH564" s="419"/>
      <c r="WWI564" s="17"/>
      <c r="WWJ564" s="17"/>
      <c r="WWK564" s="913"/>
      <c r="WWL564" s="17"/>
      <c r="WWM564" s="17"/>
      <c r="WWN564" s="219"/>
      <c r="WWO564" s="310"/>
      <c r="WWP564" s="304"/>
      <c r="WWQ564" s="408"/>
      <c r="WWR564" s="472"/>
      <c r="WWS564" s="906"/>
      <c r="WWT564" s="31"/>
      <c r="WWU564" s="419"/>
      <c r="WWV564" s="419"/>
      <c r="WWW564" s="471"/>
      <c r="WWX564" s="17"/>
      <c r="WWY564" s="419"/>
      <c r="WWZ564" s="419"/>
      <c r="WXA564" s="17"/>
      <c r="WXB564" s="17"/>
      <c r="WXC564" s="913"/>
      <c r="WXD564" s="17"/>
      <c r="WXE564" s="17"/>
      <c r="WXF564" s="219"/>
      <c r="WXG564" s="310"/>
      <c r="WXH564" s="304"/>
      <c r="WXI564" s="408"/>
      <c r="WXJ564" s="472"/>
      <c r="WXK564" s="906"/>
      <c r="WXL564" s="31"/>
      <c r="WXM564" s="419"/>
      <c r="WXN564" s="419"/>
      <c r="WXO564" s="471"/>
      <c r="WXP564" s="17"/>
      <c r="WXQ564" s="419"/>
      <c r="WXR564" s="419"/>
      <c r="WXS564" s="17"/>
      <c r="WXT564" s="17"/>
      <c r="WXU564" s="913"/>
      <c r="WXV564" s="17"/>
      <c r="WXW564" s="17"/>
      <c r="WXX564" s="219"/>
      <c r="WXY564" s="310"/>
      <c r="WXZ564" s="304"/>
      <c r="WYA564" s="408"/>
      <c r="WYB564" s="472"/>
      <c r="WYC564" s="906"/>
      <c r="WYD564" s="31"/>
      <c r="WYE564" s="419"/>
      <c r="WYF564" s="419"/>
      <c r="WYG564" s="471"/>
      <c r="WYH564" s="17"/>
      <c r="WYI564" s="419"/>
      <c r="WYJ564" s="419"/>
      <c r="WYK564" s="17"/>
      <c r="WYL564" s="17"/>
      <c r="WYM564" s="913"/>
      <c r="WYN564" s="17"/>
      <c r="WYO564" s="17"/>
      <c r="WYP564" s="219"/>
      <c r="WYQ564" s="310"/>
      <c r="WYR564" s="304"/>
      <c r="WYS564" s="408"/>
      <c r="WYT564" s="472"/>
      <c r="WYU564" s="906"/>
      <c r="WYV564" s="31"/>
      <c r="WYW564" s="419"/>
      <c r="WYX564" s="419"/>
      <c r="WYY564" s="471"/>
      <c r="WYZ564" s="17"/>
      <c r="WZA564" s="419"/>
      <c r="WZB564" s="419"/>
      <c r="WZC564" s="17"/>
      <c r="WZD564" s="17"/>
      <c r="WZE564" s="913"/>
      <c r="WZF564" s="17"/>
      <c r="WZG564" s="17"/>
      <c r="WZH564" s="219"/>
      <c r="WZI564" s="310"/>
      <c r="WZJ564" s="304"/>
      <c r="WZK564" s="408"/>
      <c r="WZL564" s="472"/>
      <c r="WZM564" s="906"/>
      <c r="WZN564" s="31"/>
      <c r="WZO564" s="419"/>
      <c r="WZP564" s="419"/>
      <c r="WZQ564" s="471"/>
      <c r="WZR564" s="17"/>
      <c r="WZS564" s="419"/>
      <c r="WZT564" s="419"/>
      <c r="WZU564" s="17"/>
      <c r="WZV564" s="17"/>
      <c r="WZW564" s="913"/>
      <c r="WZX564" s="17"/>
      <c r="WZY564" s="17"/>
      <c r="WZZ564" s="219"/>
      <c r="XAA564" s="310"/>
      <c r="XAB564" s="304"/>
      <c r="XAC564" s="408"/>
      <c r="XAD564" s="472"/>
      <c r="XAE564" s="906"/>
      <c r="XAF564" s="31"/>
      <c r="XAG564" s="419"/>
      <c r="XAH564" s="419"/>
      <c r="XAI564" s="471"/>
      <c r="XAJ564" s="17"/>
      <c r="XAK564" s="419"/>
      <c r="XAL564" s="419"/>
      <c r="XAM564" s="17"/>
      <c r="XAN564" s="17"/>
      <c r="XAO564" s="913"/>
      <c r="XAP564" s="17"/>
      <c r="XAQ564" s="17"/>
      <c r="XAR564" s="219"/>
      <c r="XAS564" s="310"/>
      <c r="XAT564" s="304"/>
      <c r="XAU564" s="408"/>
      <c r="XAV564" s="472"/>
      <c r="XAW564" s="906"/>
      <c r="XAX564" s="31"/>
      <c r="XAY564" s="419"/>
      <c r="XAZ564" s="419"/>
      <c r="XBA564" s="471"/>
      <c r="XBB564" s="17"/>
      <c r="XBC564" s="419"/>
      <c r="XBD564" s="419"/>
      <c r="XBE564" s="17"/>
      <c r="XBF564" s="17"/>
      <c r="XBG564" s="913"/>
      <c r="XBH564" s="17"/>
      <c r="XBI564" s="17"/>
      <c r="XBJ564" s="219"/>
      <c r="XBK564" s="310"/>
      <c r="XBL564" s="304"/>
      <c r="XBM564" s="408"/>
      <c r="XBN564" s="472"/>
      <c r="XBO564" s="906"/>
      <c r="XBP564" s="31"/>
      <c r="XBQ564" s="419"/>
      <c r="XBR564" s="419"/>
      <c r="XBS564" s="471"/>
      <c r="XBT564" s="17"/>
      <c r="XBU564" s="419"/>
      <c r="XBV564" s="419"/>
      <c r="XBW564" s="17"/>
      <c r="XBX564" s="17"/>
      <c r="XBY564" s="913"/>
      <c r="XBZ564" s="17"/>
      <c r="XCA564" s="17"/>
      <c r="XCB564" s="219"/>
      <c r="XCC564" s="310"/>
      <c r="XCD564" s="304"/>
      <c r="XCE564" s="408"/>
      <c r="XCF564" s="472"/>
      <c r="XCG564" s="906"/>
      <c r="XCH564" s="31"/>
      <c r="XCI564" s="419"/>
      <c r="XCJ564" s="419"/>
      <c r="XCK564" s="471"/>
      <c r="XCL564" s="17"/>
      <c r="XCM564" s="419"/>
      <c r="XCN564" s="419"/>
      <c r="XCO564" s="17"/>
      <c r="XCP564" s="17"/>
      <c r="XCQ564" s="913"/>
      <c r="XCR564" s="17"/>
      <c r="XCS564" s="17"/>
      <c r="XCT564" s="219"/>
      <c r="XCU564" s="310"/>
      <c r="XCV564" s="304"/>
      <c r="XCW564" s="408"/>
      <c r="XCX564" s="472"/>
      <c r="XCY564" s="906"/>
      <c r="XCZ564" s="31"/>
      <c r="XDA564" s="419"/>
      <c r="XDB564" s="419"/>
      <c r="XDC564" s="471"/>
      <c r="XDD564" s="17"/>
      <c r="XDE564" s="419"/>
      <c r="XDF564" s="419"/>
      <c r="XDG564" s="17"/>
      <c r="XDH564" s="17"/>
      <c r="XDI564" s="913"/>
      <c r="XDJ564" s="17"/>
      <c r="XDK564" s="17"/>
      <c r="XDL564" s="219"/>
      <c r="XDM564" s="310"/>
      <c r="XDN564" s="304"/>
      <c r="XDO564" s="408"/>
      <c r="XDP564" s="472"/>
      <c r="XDQ564" s="906"/>
      <c r="XDR564" s="31"/>
      <c r="XDS564" s="419"/>
      <c r="XDT564" s="419"/>
      <c r="XDU564" s="471"/>
      <c r="XDV564" s="17"/>
      <c r="XDW564" s="419"/>
      <c r="XDX564" s="419"/>
      <c r="XDY564" s="17"/>
      <c r="XDZ564" s="17"/>
      <c r="XEA564" s="913"/>
      <c r="XEB564" s="17"/>
      <c r="XEC564" s="17"/>
      <c r="XED564" s="219"/>
      <c r="XEE564" s="310"/>
      <c r="XEF564" s="304"/>
      <c r="XEG564" s="408"/>
      <c r="XEH564" s="472"/>
      <c r="XEI564" s="906"/>
      <c r="XEJ564" s="31"/>
      <c r="XEK564" s="419"/>
      <c r="XEL564" s="419"/>
      <c r="XEM564" s="471"/>
      <c r="XEN564" s="17"/>
      <c r="XEO564" s="419"/>
      <c r="XEP564" s="419"/>
      <c r="XEQ564" s="17"/>
      <c r="XER564" s="17"/>
      <c r="XES564" s="913"/>
      <c r="XET564" s="17"/>
      <c r="XEU564" s="17"/>
      <c r="XEV564" s="219"/>
      <c r="XEW564" s="310"/>
      <c r="XEX564" s="304"/>
      <c r="XEY564" s="408"/>
      <c r="XEZ564" s="472"/>
      <c r="XFA564" s="906"/>
      <c r="XFB564" s="31"/>
      <c r="XFC564" s="419"/>
      <c r="XFD564" s="419"/>
    </row>
    <row r="565" spans="1:16384" s="859" customFormat="1" ht="15" x14ac:dyDescent="0.25">
      <c r="A565" s="928" t="s">
        <v>2737</v>
      </c>
      <c r="B565" s="740" t="s">
        <v>1325</v>
      </c>
      <c r="C565" s="744" t="s">
        <v>599</v>
      </c>
      <c r="D565" s="744">
        <v>9</v>
      </c>
      <c r="E565" s="742" t="s">
        <v>1864</v>
      </c>
      <c r="F565" s="1047"/>
      <c r="G565" s="744">
        <v>11452500</v>
      </c>
      <c r="H565" s="744">
        <v>201803071300</v>
      </c>
      <c r="I565" s="1047"/>
      <c r="J565" s="1047"/>
      <c r="K565" s="1047" t="s">
        <v>1773</v>
      </c>
      <c r="L565" s="1047" t="s">
        <v>2733</v>
      </c>
      <c r="M565" s="1047"/>
      <c r="N565" s="741"/>
      <c r="O565" s="992"/>
      <c r="P565" s="1049">
        <v>43166</v>
      </c>
      <c r="Q565" s="1050">
        <v>0.54166666666666663</v>
      </c>
      <c r="R565" s="743" t="s">
        <v>2732</v>
      </c>
      <c r="S565" s="743" t="s">
        <v>2732</v>
      </c>
      <c r="T565" s="859">
        <v>127.6</v>
      </c>
      <c r="U565" s="859">
        <v>133.70000000000002</v>
      </c>
      <c r="V565" s="859">
        <f t="shared" si="381"/>
        <v>6.1000000000000227</v>
      </c>
      <c r="W565" s="859">
        <v>730</v>
      </c>
      <c r="X565" s="1051">
        <v>8.3561643835616746</v>
      </c>
      <c r="Y565" s="931"/>
      <c r="Z565" s="743" t="s">
        <v>2732</v>
      </c>
      <c r="AA565" s="1051">
        <v>128.5</v>
      </c>
      <c r="AB565" s="1051">
        <v>134.69999999999999</v>
      </c>
      <c r="AC565" s="1051">
        <v>6.1999999999999886</v>
      </c>
      <c r="AD565" s="1051">
        <v>724</v>
      </c>
      <c r="AE565" s="1051">
        <v>8.5635359116021945</v>
      </c>
      <c r="AF565" s="931"/>
      <c r="AG565" s="743" t="s">
        <v>2732</v>
      </c>
      <c r="AH565" s="1051">
        <v>127.8</v>
      </c>
      <c r="AI565" s="1051">
        <v>134.1</v>
      </c>
      <c r="AJ565" s="1051">
        <v>6.2999999999999972</v>
      </c>
      <c r="AK565" s="1051">
        <v>720</v>
      </c>
      <c r="AL565" s="1051">
        <v>8.7499999999999964</v>
      </c>
      <c r="AM565" s="931"/>
      <c r="AN565" s="1051">
        <v>8.5565667650546224</v>
      </c>
      <c r="AO565" s="1051">
        <v>0.19701027878397462</v>
      </c>
      <c r="AP565" s="1051">
        <v>2.3024454105655185</v>
      </c>
      <c r="AQ565" s="1053">
        <v>3</v>
      </c>
      <c r="AR565" s="931"/>
      <c r="AS565" s="1047"/>
      <c r="AT565" s="757" t="s">
        <v>191</v>
      </c>
      <c r="AU565" s="757" t="s">
        <v>191</v>
      </c>
      <c r="AV565" s="757" t="s">
        <v>191</v>
      </c>
      <c r="AW565" s="1047"/>
      <c r="AX565" s="741"/>
      <c r="AY565" s="757" t="s">
        <v>191</v>
      </c>
      <c r="AZ565" s="757" t="s">
        <v>191</v>
      </c>
      <c r="BA565" s="757" t="s">
        <v>191</v>
      </c>
      <c r="BB565" s="743"/>
      <c r="BC565" s="928"/>
      <c r="BD565" s="740"/>
      <c r="BE565" s="759" t="s">
        <v>2732</v>
      </c>
      <c r="BF565" s="760">
        <v>1.0851344780609535</v>
      </c>
      <c r="BG565" s="1051">
        <v>4.1751234956540983E-2</v>
      </c>
      <c r="BH565" s="1047" t="s">
        <v>2722</v>
      </c>
      <c r="BI565" s="744"/>
      <c r="BJ565" s="744"/>
      <c r="BK565" s="1047"/>
      <c r="BL565" s="1047"/>
      <c r="BM565" s="1048"/>
      <c r="BN565" s="1047"/>
      <c r="BO565" s="1047"/>
      <c r="BP565" s="741"/>
      <c r="BQ565" s="992"/>
      <c r="BR565" s="1049"/>
      <c r="BS565" s="1050"/>
      <c r="BT565" s="743"/>
      <c r="BU565" s="928"/>
      <c r="BV565" s="740"/>
      <c r="BW565" s="744"/>
      <c r="BX565" s="744"/>
      <c r="BY565" s="742"/>
      <c r="BZ565" s="1047"/>
      <c r="CA565" s="744"/>
      <c r="CB565" s="744"/>
      <c r="CC565" s="1047"/>
      <c r="CD565" s="1047"/>
      <c r="CE565" s="1048"/>
      <c r="CF565" s="1047"/>
      <c r="CG565" s="1047"/>
      <c r="CH565" s="741"/>
      <c r="CI565" s="992"/>
      <c r="CJ565" s="1049"/>
      <c r="CK565" s="1050"/>
      <c r="CL565" s="743"/>
      <c r="CM565" s="928"/>
      <c r="CN565" s="740"/>
      <c r="CO565" s="744"/>
      <c r="CP565" s="744"/>
      <c r="CQ565" s="742"/>
      <c r="CR565" s="1047"/>
      <c r="CS565" s="744"/>
      <c r="CT565" s="744"/>
      <c r="CU565" s="1047"/>
      <c r="CV565" s="1047"/>
      <c r="CW565" s="1048"/>
      <c r="CX565" s="1047"/>
      <c r="CY565" s="1047"/>
      <c r="CZ565" s="741"/>
      <c r="DA565" s="992"/>
      <c r="DB565" s="1049"/>
      <c r="DC565" s="1050"/>
      <c r="DD565" s="743"/>
      <c r="DE565" s="928"/>
      <c r="DF565" s="740"/>
      <c r="DG565" s="744"/>
      <c r="DH565" s="744"/>
      <c r="DI565" s="742"/>
      <c r="DJ565" s="1047"/>
      <c r="DK565" s="744"/>
      <c r="DL565" s="744"/>
      <c r="DM565" s="1047"/>
      <c r="DN565" s="1047"/>
      <c r="DO565" s="1048"/>
      <c r="DP565" s="1047"/>
      <c r="DQ565" s="1047"/>
      <c r="DR565" s="741"/>
      <c r="DS565" s="992"/>
      <c r="DT565" s="1049"/>
      <c r="DU565" s="1050"/>
      <c r="DV565" s="743"/>
      <c r="DW565" s="928"/>
      <c r="DX565" s="740"/>
      <c r="DY565" s="744"/>
      <c r="DZ565" s="744"/>
      <c r="EA565" s="742"/>
      <c r="EB565" s="1047"/>
      <c r="EC565" s="744"/>
      <c r="ED565" s="744"/>
      <c r="EE565" s="1047"/>
      <c r="EF565" s="1047"/>
      <c r="EG565" s="1048"/>
      <c r="EH565" s="1047"/>
      <c r="EI565" s="1047"/>
      <c r="EJ565" s="741"/>
      <c r="EK565" s="992"/>
      <c r="EL565" s="1049"/>
      <c r="EM565" s="1050"/>
      <c r="EN565" s="743"/>
      <c r="EO565" s="928"/>
      <c r="EP565" s="740"/>
      <c r="EQ565" s="744"/>
      <c r="ER565" s="744"/>
      <c r="ES565" s="742"/>
      <c r="ET565" s="1047"/>
      <c r="EU565" s="744"/>
      <c r="EV565" s="744"/>
      <c r="EW565" s="1047"/>
      <c r="EX565" s="1047"/>
      <c r="EY565" s="1048"/>
      <c r="EZ565" s="1047"/>
      <c r="FA565" s="1047"/>
      <c r="FB565" s="741"/>
      <c r="FC565" s="992"/>
      <c r="FD565" s="1049"/>
      <c r="FE565" s="1050"/>
      <c r="FF565" s="743"/>
      <c r="FG565" s="928"/>
      <c r="FH565" s="740"/>
      <c r="FI565" s="744"/>
      <c r="FJ565" s="744"/>
      <c r="FK565" s="742"/>
      <c r="FL565" s="1047"/>
      <c r="FM565" s="744"/>
      <c r="FN565" s="744"/>
      <c r="FO565" s="1047"/>
      <c r="FP565" s="1047"/>
      <c r="FQ565" s="1048"/>
      <c r="FR565" s="1047"/>
      <c r="FS565" s="1047"/>
      <c r="FT565" s="741"/>
      <c r="FU565" s="992"/>
      <c r="FV565" s="1049"/>
      <c r="FW565" s="1050"/>
      <c r="FX565" s="743"/>
      <c r="FY565" s="928"/>
      <c r="FZ565" s="740"/>
      <c r="GA565" s="744"/>
      <c r="GB565" s="744"/>
      <c r="GC565" s="742"/>
      <c r="GD565" s="1047"/>
      <c r="GE565" s="744"/>
      <c r="GF565" s="744"/>
      <c r="GG565" s="1047"/>
      <c r="GH565" s="1047"/>
      <c r="GI565" s="1048"/>
      <c r="GJ565" s="1047"/>
      <c r="GK565" s="1047"/>
      <c r="GL565" s="741"/>
      <c r="GM565" s="992"/>
      <c r="GN565" s="1049"/>
      <c r="GO565" s="1050"/>
      <c r="GP565" s="743"/>
      <c r="GQ565" s="928"/>
      <c r="GR565" s="740"/>
      <c r="GS565" s="744"/>
      <c r="GT565" s="744"/>
      <c r="GU565" s="742"/>
      <c r="GV565" s="1047"/>
      <c r="GW565" s="744"/>
      <c r="GX565" s="744"/>
      <c r="GY565" s="1047"/>
      <c r="GZ565" s="1047"/>
      <c r="HA565" s="1048"/>
      <c r="HB565" s="1047"/>
      <c r="HC565" s="1047"/>
      <c r="HD565" s="741"/>
      <c r="HE565" s="992"/>
      <c r="HF565" s="1049"/>
      <c r="HG565" s="1050"/>
      <c r="HH565" s="743"/>
      <c r="HI565" s="928"/>
      <c r="HJ565" s="740"/>
      <c r="HK565" s="744"/>
      <c r="HL565" s="744"/>
      <c r="HM565" s="742"/>
      <c r="HN565" s="1047"/>
      <c r="HO565" s="744"/>
      <c r="HP565" s="744"/>
      <c r="HQ565" s="1047"/>
      <c r="HR565" s="1047"/>
      <c r="HS565" s="1048"/>
      <c r="HT565" s="1047"/>
      <c r="HU565" s="1047"/>
      <c r="HV565" s="741"/>
      <c r="HW565" s="992"/>
      <c r="HX565" s="1049"/>
      <c r="HY565" s="1050"/>
      <c r="HZ565" s="743"/>
      <c r="IA565" s="928"/>
      <c r="IB565" s="740"/>
      <c r="IC565" s="744"/>
      <c r="ID565" s="744"/>
      <c r="IE565" s="742"/>
      <c r="IF565" s="1047"/>
      <c r="IG565" s="744"/>
      <c r="IH565" s="744"/>
      <c r="II565" s="1047"/>
      <c r="IJ565" s="1047"/>
      <c r="IK565" s="1048"/>
      <c r="IL565" s="1047"/>
      <c r="IM565" s="1047"/>
      <c r="IN565" s="741"/>
      <c r="IO565" s="992"/>
      <c r="IP565" s="1049"/>
      <c r="IQ565" s="1050"/>
      <c r="IR565" s="743"/>
      <c r="IS565" s="928"/>
      <c r="IT565" s="740"/>
      <c r="IU565" s="744"/>
      <c r="IV565" s="744"/>
      <c r="IW565" s="742"/>
      <c r="IX565" s="1047"/>
      <c r="IY565" s="744"/>
      <c r="IZ565" s="744"/>
      <c r="JA565" s="1047"/>
      <c r="JB565" s="1047"/>
      <c r="JC565" s="1048"/>
      <c r="JD565" s="1047"/>
      <c r="JE565" s="1047"/>
      <c r="JF565" s="741"/>
      <c r="JG565" s="992"/>
      <c r="JH565" s="1049"/>
      <c r="JI565" s="1050"/>
      <c r="JJ565" s="743"/>
      <c r="JK565" s="928"/>
      <c r="JL565" s="740"/>
      <c r="JM565" s="744"/>
      <c r="JN565" s="744"/>
      <c r="JO565" s="742"/>
      <c r="JP565" s="1047"/>
      <c r="JQ565" s="744"/>
      <c r="JR565" s="744"/>
      <c r="JS565" s="1047"/>
      <c r="JT565" s="1047"/>
      <c r="JU565" s="1048"/>
      <c r="JV565" s="1047"/>
      <c r="JW565" s="1047"/>
      <c r="JX565" s="741"/>
      <c r="JY565" s="992"/>
      <c r="JZ565" s="1049"/>
      <c r="KA565" s="1050"/>
      <c r="KB565" s="743"/>
      <c r="KC565" s="928"/>
      <c r="KD565" s="740"/>
      <c r="KE565" s="744"/>
      <c r="KF565" s="744"/>
      <c r="KG565" s="742"/>
      <c r="KH565" s="1047"/>
      <c r="KI565" s="744"/>
      <c r="KJ565" s="744"/>
      <c r="KK565" s="1047"/>
      <c r="KL565" s="1047"/>
      <c r="KM565" s="1048"/>
      <c r="KN565" s="1047"/>
      <c r="KO565" s="1047"/>
      <c r="KP565" s="741"/>
      <c r="KQ565" s="992"/>
      <c r="KR565" s="1049"/>
      <c r="KS565" s="1050"/>
      <c r="KT565" s="743"/>
      <c r="KU565" s="928"/>
      <c r="KV565" s="740"/>
      <c r="KW565" s="744"/>
      <c r="KX565" s="744"/>
      <c r="KY565" s="742"/>
      <c r="KZ565" s="1047"/>
      <c r="LA565" s="744"/>
      <c r="LB565" s="744"/>
      <c r="LC565" s="1047"/>
      <c r="LD565" s="1047"/>
      <c r="LE565" s="1048"/>
      <c r="LF565" s="1047"/>
      <c r="LG565" s="1047"/>
      <c r="LH565" s="741"/>
      <c r="LI565" s="992"/>
      <c r="LJ565" s="1049"/>
      <c r="LK565" s="1050"/>
      <c r="LL565" s="743"/>
      <c r="LM565" s="928"/>
      <c r="LN565" s="740"/>
      <c r="LO565" s="744"/>
      <c r="LP565" s="744"/>
      <c r="LQ565" s="742"/>
      <c r="LR565" s="1047"/>
      <c r="LS565" s="744"/>
      <c r="LT565" s="744"/>
      <c r="LU565" s="1047"/>
      <c r="LV565" s="1047"/>
      <c r="LW565" s="1048"/>
      <c r="LX565" s="1047"/>
      <c r="LY565" s="1047"/>
      <c r="LZ565" s="741"/>
      <c r="MA565" s="992"/>
      <c r="MB565" s="1049"/>
      <c r="MC565" s="1050"/>
      <c r="MD565" s="743"/>
      <c r="ME565" s="928"/>
      <c r="MF565" s="740"/>
      <c r="MG565" s="744"/>
      <c r="MH565" s="744"/>
      <c r="MI565" s="742"/>
      <c r="MJ565" s="1047"/>
      <c r="MK565" s="744"/>
      <c r="ML565" s="744"/>
      <c r="MM565" s="1047"/>
      <c r="MN565" s="1047"/>
      <c r="MO565" s="1048"/>
      <c r="MP565" s="1047"/>
      <c r="MQ565" s="1047"/>
      <c r="MR565" s="741"/>
      <c r="MS565" s="992"/>
      <c r="MT565" s="1049"/>
      <c r="MU565" s="1050"/>
      <c r="MV565" s="743"/>
      <c r="MW565" s="928"/>
      <c r="MX565" s="740"/>
      <c r="MY565" s="744"/>
      <c r="MZ565" s="744"/>
      <c r="NA565" s="742"/>
      <c r="NB565" s="1047"/>
      <c r="NC565" s="744"/>
      <c r="ND565" s="744"/>
      <c r="NE565" s="1047"/>
      <c r="NF565" s="1047"/>
      <c r="NG565" s="1048"/>
      <c r="NH565" s="1047"/>
      <c r="NI565" s="1047"/>
      <c r="NJ565" s="741"/>
      <c r="NK565" s="992"/>
      <c r="NL565" s="1049"/>
      <c r="NM565" s="1050"/>
      <c r="NN565" s="743"/>
      <c r="NO565" s="928"/>
      <c r="NP565" s="740"/>
      <c r="NQ565" s="744"/>
      <c r="NR565" s="744"/>
      <c r="NS565" s="742"/>
      <c r="NT565" s="1047"/>
      <c r="NU565" s="744"/>
      <c r="NV565" s="744"/>
      <c r="NW565" s="1047"/>
      <c r="NX565" s="1047"/>
      <c r="NY565" s="1048"/>
      <c r="NZ565" s="1047"/>
      <c r="OA565" s="1047"/>
      <c r="OB565" s="741"/>
      <c r="OC565" s="992"/>
      <c r="OD565" s="1049"/>
      <c r="OE565" s="1050"/>
      <c r="OF565" s="743"/>
      <c r="OG565" s="928"/>
      <c r="OH565" s="740"/>
      <c r="OI565" s="744"/>
      <c r="OJ565" s="744"/>
      <c r="OK565" s="742"/>
      <c r="OL565" s="1047"/>
      <c r="OM565" s="744"/>
      <c r="ON565" s="744"/>
      <c r="OO565" s="1047"/>
      <c r="OP565" s="1047"/>
      <c r="OQ565" s="1048"/>
      <c r="OR565" s="1047"/>
      <c r="OS565" s="1047"/>
      <c r="OT565" s="741"/>
      <c r="OU565" s="992"/>
      <c r="OV565" s="1049"/>
      <c r="OW565" s="1050"/>
      <c r="OX565" s="743"/>
      <c r="OY565" s="928"/>
      <c r="OZ565" s="740"/>
      <c r="PA565" s="744"/>
      <c r="PB565" s="744"/>
      <c r="PC565" s="742"/>
      <c r="PD565" s="1047"/>
      <c r="PE565" s="744"/>
      <c r="PF565" s="744"/>
      <c r="PG565" s="1047"/>
      <c r="PH565" s="1047"/>
      <c r="PI565" s="1048"/>
      <c r="PJ565" s="1047"/>
      <c r="PK565" s="1047"/>
      <c r="PL565" s="741"/>
      <c r="PM565" s="992"/>
      <c r="PN565" s="1049"/>
      <c r="PO565" s="1050"/>
      <c r="PP565" s="743"/>
      <c r="PQ565" s="928"/>
      <c r="PR565" s="740"/>
      <c r="PS565" s="744"/>
      <c r="PT565" s="744"/>
      <c r="PU565" s="742"/>
      <c r="PV565" s="1047"/>
      <c r="PW565" s="744"/>
      <c r="PX565" s="744"/>
      <c r="PY565" s="1047"/>
      <c r="PZ565" s="1047"/>
      <c r="QA565" s="1048"/>
      <c r="QB565" s="1047"/>
      <c r="QC565" s="1047"/>
      <c r="QD565" s="741"/>
      <c r="QE565" s="992"/>
      <c r="QF565" s="1049"/>
      <c r="QG565" s="1050"/>
      <c r="QH565" s="743"/>
      <c r="QI565" s="928"/>
      <c r="QJ565" s="740"/>
      <c r="QK565" s="744"/>
      <c r="QL565" s="744"/>
      <c r="QM565" s="742"/>
      <c r="QN565" s="1047"/>
      <c r="QO565" s="744"/>
      <c r="QP565" s="744"/>
      <c r="QQ565" s="1047"/>
      <c r="QR565" s="1047"/>
      <c r="QS565" s="1048"/>
      <c r="QT565" s="1047"/>
      <c r="QU565" s="1047"/>
      <c r="QV565" s="741"/>
      <c r="QW565" s="992"/>
      <c r="QX565" s="1049"/>
      <c r="QY565" s="1050"/>
      <c r="QZ565" s="743"/>
      <c r="RA565" s="928"/>
      <c r="RB565" s="740"/>
      <c r="RC565" s="744"/>
      <c r="RD565" s="744"/>
      <c r="RE565" s="742"/>
      <c r="RF565" s="1047"/>
      <c r="RG565" s="744"/>
      <c r="RH565" s="744"/>
      <c r="RI565" s="1047"/>
      <c r="RJ565" s="1047"/>
      <c r="RK565" s="1048"/>
      <c r="RL565" s="1047"/>
      <c r="RM565" s="1047"/>
      <c r="RN565" s="741"/>
      <c r="RO565" s="992"/>
      <c r="RP565" s="1049"/>
      <c r="RQ565" s="1050"/>
      <c r="RR565" s="743"/>
      <c r="RS565" s="928"/>
      <c r="RT565" s="740"/>
      <c r="RU565" s="744"/>
      <c r="RV565" s="744"/>
      <c r="RW565" s="742"/>
      <c r="RX565" s="1047"/>
      <c r="RY565" s="744"/>
      <c r="RZ565" s="744"/>
      <c r="SA565" s="1047"/>
      <c r="SB565" s="1047"/>
      <c r="SC565" s="1048"/>
      <c r="SD565" s="1047"/>
      <c r="SE565" s="1047"/>
      <c r="SF565" s="741"/>
      <c r="SG565" s="992"/>
      <c r="SH565" s="1049"/>
      <c r="SI565" s="1050"/>
      <c r="SJ565" s="743"/>
      <c r="SK565" s="928"/>
      <c r="SL565" s="740"/>
      <c r="SM565" s="744"/>
      <c r="SN565" s="744"/>
      <c r="SO565" s="742"/>
      <c r="SP565" s="1047"/>
      <c r="SQ565" s="744"/>
      <c r="SR565" s="744"/>
      <c r="SS565" s="1047"/>
      <c r="ST565" s="1047"/>
      <c r="SU565" s="1048"/>
      <c r="SV565" s="1047"/>
      <c r="SW565" s="1047"/>
      <c r="SX565" s="741"/>
      <c r="SY565" s="992"/>
      <c r="SZ565" s="1049"/>
      <c r="TA565" s="1050"/>
      <c r="TB565" s="743"/>
      <c r="TC565" s="928"/>
      <c r="TD565" s="740"/>
      <c r="TE565" s="744"/>
      <c r="TF565" s="744"/>
      <c r="TG565" s="742"/>
      <c r="TH565" s="1047"/>
      <c r="TI565" s="744"/>
      <c r="TJ565" s="744"/>
      <c r="TK565" s="1047"/>
      <c r="TL565" s="1047"/>
      <c r="TM565" s="1048"/>
      <c r="TN565" s="1047"/>
      <c r="TO565" s="1047"/>
      <c r="TP565" s="741"/>
      <c r="TQ565" s="992"/>
      <c r="TR565" s="1049"/>
      <c r="TS565" s="1050"/>
      <c r="TT565" s="743"/>
      <c r="TU565" s="928"/>
      <c r="TV565" s="740"/>
      <c r="TW565" s="744"/>
      <c r="TX565" s="744"/>
      <c r="TY565" s="742"/>
      <c r="TZ565" s="1047"/>
      <c r="UA565" s="744"/>
      <c r="UB565" s="744"/>
      <c r="UC565" s="1047"/>
      <c r="UD565" s="1047"/>
      <c r="UE565" s="1048"/>
      <c r="UF565" s="1047"/>
      <c r="UG565" s="1047"/>
      <c r="UH565" s="741"/>
      <c r="UI565" s="992"/>
      <c r="UJ565" s="1049"/>
      <c r="UK565" s="1050"/>
      <c r="UL565" s="743"/>
      <c r="UM565" s="928"/>
      <c r="UN565" s="740"/>
      <c r="UO565" s="744"/>
      <c r="UP565" s="744"/>
      <c r="UQ565" s="742"/>
      <c r="UR565" s="1047"/>
      <c r="US565" s="744"/>
      <c r="UT565" s="744"/>
      <c r="UU565" s="1047"/>
      <c r="UV565" s="1047"/>
      <c r="UW565" s="1048"/>
      <c r="UX565" s="1047"/>
      <c r="UY565" s="1047"/>
      <c r="UZ565" s="741"/>
      <c r="VA565" s="992"/>
      <c r="VB565" s="1049"/>
      <c r="VC565" s="1050"/>
      <c r="VD565" s="743"/>
      <c r="VE565" s="928"/>
      <c r="VF565" s="740"/>
      <c r="VG565" s="744"/>
      <c r="VH565" s="744"/>
      <c r="VI565" s="742"/>
      <c r="VJ565" s="1047"/>
      <c r="VK565" s="744"/>
      <c r="VL565" s="744"/>
      <c r="VM565" s="1047"/>
      <c r="VN565" s="1047"/>
      <c r="VO565" s="1048"/>
      <c r="VP565" s="1047"/>
      <c r="VQ565" s="1047"/>
      <c r="VR565" s="741"/>
      <c r="VS565" s="992"/>
      <c r="VT565" s="1049"/>
      <c r="VU565" s="1050"/>
      <c r="VV565" s="743"/>
      <c r="VW565" s="928"/>
      <c r="VX565" s="740"/>
      <c r="VY565" s="744"/>
      <c r="VZ565" s="744"/>
      <c r="WA565" s="742"/>
      <c r="WB565" s="1047"/>
      <c r="WC565" s="744"/>
      <c r="WD565" s="744"/>
      <c r="WE565" s="1047"/>
      <c r="WF565" s="1047"/>
      <c r="WG565" s="1048"/>
      <c r="WH565" s="1047"/>
      <c r="WI565" s="1047"/>
      <c r="WJ565" s="741"/>
      <c r="WK565" s="992"/>
      <c r="WL565" s="1049"/>
      <c r="WM565" s="1050"/>
      <c r="WN565" s="743"/>
      <c r="WO565" s="928"/>
      <c r="WP565" s="740"/>
      <c r="WQ565" s="744"/>
      <c r="WR565" s="744"/>
      <c r="WS565" s="742"/>
      <c r="WT565" s="1047"/>
      <c r="WU565" s="744"/>
      <c r="WV565" s="744"/>
      <c r="WW565" s="1047"/>
      <c r="WX565" s="1047"/>
      <c r="WY565" s="1048"/>
      <c r="WZ565" s="1047"/>
      <c r="XA565" s="1047"/>
      <c r="XB565" s="741"/>
      <c r="XC565" s="992"/>
      <c r="XD565" s="1049"/>
      <c r="XE565" s="1050"/>
      <c r="XF565" s="743"/>
      <c r="XG565" s="928"/>
      <c r="XH565" s="740"/>
      <c r="XI565" s="744"/>
      <c r="XJ565" s="744"/>
      <c r="XK565" s="742"/>
      <c r="XL565" s="1047"/>
      <c r="XM565" s="744"/>
      <c r="XN565" s="744"/>
      <c r="XO565" s="1047"/>
      <c r="XP565" s="1047"/>
      <c r="XQ565" s="1048"/>
      <c r="XR565" s="1047"/>
      <c r="XS565" s="1047"/>
      <c r="XT565" s="741"/>
      <c r="XU565" s="992"/>
      <c r="XV565" s="1049"/>
      <c r="XW565" s="1050"/>
      <c r="XX565" s="743"/>
      <c r="XY565" s="928"/>
      <c r="XZ565" s="740"/>
      <c r="YA565" s="744"/>
      <c r="YB565" s="744"/>
      <c r="YC565" s="742"/>
      <c r="YD565" s="1047"/>
      <c r="YE565" s="744"/>
      <c r="YF565" s="744"/>
      <c r="YG565" s="1047"/>
      <c r="YH565" s="1047"/>
      <c r="YI565" s="1048"/>
      <c r="YJ565" s="1047"/>
      <c r="YK565" s="1047"/>
      <c r="YL565" s="741"/>
      <c r="YM565" s="992"/>
      <c r="YN565" s="1049"/>
      <c r="YO565" s="1050"/>
      <c r="YP565" s="743"/>
      <c r="YQ565" s="928"/>
      <c r="YR565" s="740"/>
      <c r="YS565" s="744"/>
      <c r="YT565" s="744"/>
      <c r="YU565" s="742"/>
      <c r="YV565" s="1047"/>
      <c r="YW565" s="744"/>
      <c r="YX565" s="744"/>
      <c r="YY565" s="1047"/>
      <c r="YZ565" s="1047"/>
      <c r="ZA565" s="1048"/>
      <c r="ZB565" s="1047"/>
      <c r="ZC565" s="1047"/>
      <c r="ZD565" s="741"/>
      <c r="ZE565" s="992"/>
      <c r="ZF565" s="1049"/>
      <c r="ZG565" s="1050"/>
      <c r="ZH565" s="743"/>
      <c r="ZI565" s="928"/>
      <c r="ZJ565" s="740"/>
      <c r="ZK565" s="744"/>
      <c r="ZL565" s="744"/>
      <c r="ZM565" s="742"/>
      <c r="ZN565" s="1047"/>
      <c r="ZO565" s="744"/>
      <c r="ZP565" s="744"/>
      <c r="ZQ565" s="1047"/>
      <c r="ZR565" s="1047"/>
      <c r="ZS565" s="1048"/>
      <c r="ZT565" s="1047"/>
      <c r="ZU565" s="1047"/>
      <c r="ZV565" s="741"/>
      <c r="ZW565" s="992"/>
      <c r="ZX565" s="1049"/>
      <c r="ZY565" s="1050"/>
      <c r="ZZ565" s="743"/>
      <c r="AAA565" s="928"/>
      <c r="AAB565" s="740"/>
      <c r="AAC565" s="744"/>
      <c r="AAD565" s="744"/>
      <c r="AAE565" s="742"/>
      <c r="AAF565" s="1047"/>
      <c r="AAG565" s="744"/>
      <c r="AAH565" s="744"/>
      <c r="AAI565" s="1047"/>
      <c r="AAJ565" s="1047"/>
      <c r="AAK565" s="1048"/>
      <c r="AAL565" s="1047"/>
      <c r="AAM565" s="1047"/>
      <c r="AAN565" s="741"/>
      <c r="AAO565" s="992"/>
      <c r="AAP565" s="1049"/>
      <c r="AAQ565" s="1050"/>
      <c r="AAR565" s="743"/>
      <c r="AAS565" s="928"/>
      <c r="AAT565" s="740"/>
      <c r="AAU565" s="744"/>
      <c r="AAV565" s="744"/>
      <c r="AAW565" s="742"/>
      <c r="AAX565" s="1047"/>
      <c r="AAY565" s="744"/>
      <c r="AAZ565" s="744"/>
      <c r="ABA565" s="1047"/>
      <c r="ABB565" s="1047"/>
      <c r="ABC565" s="1048"/>
      <c r="ABD565" s="1047"/>
      <c r="ABE565" s="1047"/>
      <c r="ABF565" s="741"/>
      <c r="ABG565" s="992"/>
      <c r="ABH565" s="1049"/>
      <c r="ABI565" s="1050"/>
      <c r="ABJ565" s="743"/>
      <c r="ABK565" s="928"/>
      <c r="ABL565" s="740"/>
      <c r="ABM565" s="744"/>
      <c r="ABN565" s="744"/>
      <c r="ABO565" s="742"/>
      <c r="ABP565" s="1047"/>
      <c r="ABQ565" s="744"/>
      <c r="ABR565" s="744"/>
      <c r="ABS565" s="1047"/>
      <c r="ABT565" s="1047"/>
      <c r="ABU565" s="1048"/>
      <c r="ABV565" s="1047"/>
      <c r="ABW565" s="1047"/>
      <c r="ABX565" s="741"/>
      <c r="ABY565" s="992"/>
      <c r="ABZ565" s="1049"/>
      <c r="ACA565" s="1050"/>
      <c r="ACB565" s="743"/>
      <c r="ACC565" s="928"/>
      <c r="ACD565" s="740"/>
      <c r="ACE565" s="744"/>
      <c r="ACF565" s="744"/>
      <c r="ACG565" s="742"/>
      <c r="ACH565" s="1047"/>
      <c r="ACI565" s="744"/>
      <c r="ACJ565" s="744"/>
      <c r="ACK565" s="1047"/>
      <c r="ACL565" s="1047"/>
      <c r="ACM565" s="1048"/>
      <c r="ACN565" s="1047"/>
      <c r="ACO565" s="1047"/>
      <c r="ACP565" s="741"/>
      <c r="ACQ565" s="992"/>
      <c r="ACR565" s="1049"/>
      <c r="ACS565" s="1050"/>
      <c r="ACT565" s="743"/>
      <c r="ACU565" s="928"/>
      <c r="ACV565" s="740"/>
      <c r="ACW565" s="744"/>
      <c r="ACX565" s="744"/>
      <c r="ACY565" s="742"/>
      <c r="ACZ565" s="1047"/>
      <c r="ADA565" s="744"/>
      <c r="ADB565" s="744"/>
      <c r="ADC565" s="1047"/>
      <c r="ADD565" s="1047"/>
      <c r="ADE565" s="1048"/>
      <c r="ADF565" s="1047"/>
      <c r="ADG565" s="1047"/>
      <c r="ADH565" s="741"/>
      <c r="ADI565" s="992"/>
      <c r="ADJ565" s="1049"/>
      <c r="ADK565" s="1050"/>
      <c r="ADL565" s="743"/>
      <c r="ADM565" s="928"/>
      <c r="ADN565" s="740"/>
      <c r="ADO565" s="744"/>
      <c r="ADP565" s="744"/>
      <c r="ADQ565" s="742"/>
      <c r="ADR565" s="1047"/>
      <c r="ADS565" s="744"/>
      <c r="ADT565" s="744"/>
      <c r="ADU565" s="1047"/>
      <c r="ADV565" s="1047"/>
      <c r="ADW565" s="1048"/>
      <c r="ADX565" s="1047"/>
      <c r="ADY565" s="1047"/>
      <c r="ADZ565" s="741"/>
      <c r="AEA565" s="992"/>
      <c r="AEB565" s="1049"/>
      <c r="AEC565" s="1050"/>
      <c r="AED565" s="743"/>
      <c r="AEE565" s="928"/>
      <c r="AEF565" s="740"/>
      <c r="AEG565" s="744"/>
      <c r="AEH565" s="744"/>
      <c r="AEI565" s="742"/>
      <c r="AEJ565" s="1047"/>
      <c r="AEK565" s="744"/>
      <c r="AEL565" s="744"/>
      <c r="AEM565" s="1047"/>
      <c r="AEN565" s="1047"/>
      <c r="AEO565" s="1048"/>
      <c r="AEP565" s="1047"/>
      <c r="AEQ565" s="1047"/>
      <c r="AER565" s="741"/>
      <c r="AES565" s="992"/>
      <c r="AET565" s="1049"/>
      <c r="AEU565" s="1050"/>
      <c r="AEV565" s="743"/>
      <c r="AEW565" s="928"/>
      <c r="AEX565" s="740"/>
      <c r="AEY565" s="744"/>
      <c r="AEZ565" s="744"/>
      <c r="AFA565" s="742"/>
      <c r="AFB565" s="1047"/>
      <c r="AFC565" s="744"/>
      <c r="AFD565" s="744"/>
      <c r="AFE565" s="1047"/>
      <c r="AFF565" s="1047"/>
      <c r="AFG565" s="1048"/>
      <c r="AFH565" s="1047"/>
      <c r="AFI565" s="1047"/>
      <c r="AFJ565" s="741"/>
      <c r="AFK565" s="992"/>
      <c r="AFL565" s="1049"/>
      <c r="AFM565" s="1050"/>
      <c r="AFN565" s="743"/>
      <c r="AFO565" s="928"/>
      <c r="AFP565" s="740"/>
      <c r="AFQ565" s="744"/>
      <c r="AFR565" s="744"/>
      <c r="AFS565" s="742"/>
      <c r="AFT565" s="1047"/>
      <c r="AFU565" s="744"/>
      <c r="AFV565" s="744"/>
      <c r="AFW565" s="1047"/>
      <c r="AFX565" s="1047"/>
      <c r="AFY565" s="1048"/>
      <c r="AFZ565" s="1047"/>
      <c r="AGA565" s="1047"/>
      <c r="AGB565" s="741"/>
      <c r="AGC565" s="992"/>
      <c r="AGD565" s="1049"/>
      <c r="AGE565" s="1050"/>
      <c r="AGF565" s="743"/>
      <c r="AGG565" s="928"/>
      <c r="AGH565" s="740"/>
      <c r="AGI565" s="744"/>
      <c r="AGJ565" s="744"/>
      <c r="AGK565" s="742"/>
      <c r="AGL565" s="1047"/>
      <c r="AGM565" s="744"/>
      <c r="AGN565" s="744"/>
      <c r="AGO565" s="1047"/>
      <c r="AGP565" s="1047"/>
      <c r="AGQ565" s="1048"/>
      <c r="AGR565" s="1047"/>
      <c r="AGS565" s="1047"/>
      <c r="AGT565" s="741"/>
      <c r="AGU565" s="992"/>
      <c r="AGV565" s="1049"/>
      <c r="AGW565" s="1050"/>
      <c r="AGX565" s="743"/>
      <c r="AGY565" s="928"/>
      <c r="AGZ565" s="740"/>
      <c r="AHA565" s="744"/>
      <c r="AHB565" s="744"/>
      <c r="AHC565" s="742"/>
      <c r="AHD565" s="1047"/>
      <c r="AHE565" s="744"/>
      <c r="AHF565" s="744"/>
      <c r="AHG565" s="1047"/>
      <c r="AHH565" s="1047"/>
      <c r="AHI565" s="1048"/>
      <c r="AHJ565" s="1047"/>
      <c r="AHK565" s="1047"/>
      <c r="AHL565" s="741"/>
      <c r="AHM565" s="992"/>
      <c r="AHN565" s="1049"/>
      <c r="AHO565" s="1050"/>
      <c r="AHP565" s="743"/>
      <c r="AHQ565" s="928"/>
      <c r="AHR565" s="740"/>
      <c r="AHS565" s="744"/>
      <c r="AHT565" s="744"/>
      <c r="AHU565" s="742"/>
      <c r="AHV565" s="1047"/>
      <c r="AHW565" s="744"/>
      <c r="AHX565" s="744"/>
      <c r="AHY565" s="1047"/>
      <c r="AHZ565" s="1047"/>
      <c r="AIA565" s="1048"/>
      <c r="AIB565" s="1047"/>
      <c r="AIC565" s="1047"/>
      <c r="AID565" s="741"/>
      <c r="AIE565" s="992"/>
      <c r="AIF565" s="1049"/>
      <c r="AIG565" s="1050"/>
      <c r="AIH565" s="743"/>
      <c r="AII565" s="928"/>
      <c r="AIJ565" s="740"/>
      <c r="AIK565" s="744"/>
      <c r="AIL565" s="744"/>
      <c r="AIM565" s="742"/>
      <c r="AIN565" s="1047"/>
      <c r="AIO565" s="744"/>
      <c r="AIP565" s="744"/>
      <c r="AIQ565" s="1047"/>
      <c r="AIR565" s="1047"/>
      <c r="AIS565" s="1048"/>
      <c r="AIT565" s="1047"/>
      <c r="AIU565" s="1047"/>
      <c r="AIV565" s="741"/>
      <c r="AIW565" s="992"/>
      <c r="AIX565" s="1049"/>
      <c r="AIY565" s="1050"/>
      <c r="AIZ565" s="743"/>
      <c r="AJA565" s="928"/>
      <c r="AJB565" s="740"/>
      <c r="AJC565" s="744"/>
      <c r="AJD565" s="744"/>
      <c r="AJE565" s="742"/>
      <c r="AJF565" s="1047"/>
      <c r="AJG565" s="744"/>
      <c r="AJH565" s="744"/>
      <c r="AJI565" s="1047"/>
      <c r="AJJ565" s="1047"/>
      <c r="AJK565" s="1048"/>
      <c r="AJL565" s="1047"/>
      <c r="AJM565" s="1047"/>
      <c r="AJN565" s="741"/>
      <c r="AJO565" s="992"/>
      <c r="AJP565" s="1049"/>
      <c r="AJQ565" s="1050"/>
      <c r="AJR565" s="743"/>
      <c r="AJS565" s="928"/>
      <c r="AJT565" s="740"/>
      <c r="AJU565" s="744"/>
      <c r="AJV565" s="744"/>
      <c r="AJW565" s="742"/>
      <c r="AJX565" s="1047"/>
      <c r="AJY565" s="744"/>
      <c r="AJZ565" s="744"/>
      <c r="AKA565" s="1047"/>
      <c r="AKB565" s="1047"/>
      <c r="AKC565" s="1048"/>
      <c r="AKD565" s="1047"/>
      <c r="AKE565" s="1047"/>
      <c r="AKF565" s="741"/>
      <c r="AKG565" s="992"/>
      <c r="AKH565" s="1049"/>
      <c r="AKI565" s="1050"/>
      <c r="AKJ565" s="743"/>
      <c r="AKK565" s="928"/>
      <c r="AKL565" s="740"/>
      <c r="AKM565" s="744"/>
      <c r="AKN565" s="744"/>
      <c r="AKO565" s="742"/>
      <c r="AKP565" s="1047"/>
      <c r="AKQ565" s="744"/>
      <c r="AKR565" s="744"/>
      <c r="AKS565" s="1047"/>
      <c r="AKT565" s="1047"/>
      <c r="AKU565" s="1048"/>
      <c r="AKV565" s="1047"/>
      <c r="AKW565" s="1047"/>
      <c r="AKX565" s="741"/>
      <c r="AKY565" s="992"/>
      <c r="AKZ565" s="1049"/>
      <c r="ALA565" s="1050"/>
      <c r="ALB565" s="743"/>
      <c r="ALC565" s="928"/>
      <c r="ALD565" s="740"/>
      <c r="ALE565" s="744"/>
      <c r="ALF565" s="744"/>
      <c r="ALG565" s="742"/>
      <c r="ALH565" s="1047"/>
      <c r="ALI565" s="744"/>
      <c r="ALJ565" s="744"/>
      <c r="ALK565" s="1047"/>
      <c r="ALL565" s="1047"/>
      <c r="ALM565" s="1048"/>
      <c r="ALN565" s="1047"/>
      <c r="ALO565" s="1047"/>
      <c r="ALP565" s="741"/>
      <c r="ALQ565" s="992"/>
      <c r="ALR565" s="1049"/>
      <c r="ALS565" s="1050"/>
      <c r="ALT565" s="743"/>
      <c r="ALU565" s="928"/>
      <c r="ALV565" s="740"/>
      <c r="ALW565" s="744"/>
      <c r="ALX565" s="744"/>
      <c r="ALY565" s="742"/>
      <c r="ALZ565" s="1047"/>
      <c r="AMA565" s="744"/>
      <c r="AMB565" s="744"/>
      <c r="AMC565" s="1047"/>
      <c r="AMD565" s="1047"/>
      <c r="AME565" s="1048"/>
      <c r="AMF565" s="1047"/>
      <c r="AMG565" s="1047"/>
      <c r="AMH565" s="741"/>
      <c r="AMI565" s="992"/>
      <c r="AMJ565" s="1049"/>
      <c r="AMK565" s="1050"/>
      <c r="AML565" s="743"/>
      <c r="AMM565" s="928"/>
      <c r="AMN565" s="740"/>
      <c r="AMO565" s="744"/>
      <c r="AMP565" s="744"/>
      <c r="AMQ565" s="742"/>
      <c r="AMR565" s="1047"/>
      <c r="AMS565" s="744"/>
      <c r="AMT565" s="744"/>
      <c r="AMU565" s="1047"/>
      <c r="AMV565" s="1047"/>
      <c r="AMW565" s="1048"/>
      <c r="AMX565" s="1047"/>
      <c r="AMY565" s="1047"/>
      <c r="AMZ565" s="741"/>
      <c r="ANA565" s="992"/>
      <c r="ANB565" s="1049"/>
      <c r="ANC565" s="1050"/>
      <c r="AND565" s="743"/>
      <c r="ANE565" s="928"/>
      <c r="ANF565" s="740"/>
      <c r="ANG565" s="744"/>
      <c r="ANH565" s="744"/>
      <c r="ANI565" s="742"/>
      <c r="ANJ565" s="1047"/>
      <c r="ANK565" s="744"/>
      <c r="ANL565" s="744"/>
      <c r="ANM565" s="1047"/>
      <c r="ANN565" s="1047"/>
      <c r="ANO565" s="1048"/>
      <c r="ANP565" s="1047"/>
      <c r="ANQ565" s="1047"/>
      <c r="ANR565" s="741"/>
      <c r="ANS565" s="992"/>
      <c r="ANT565" s="1049"/>
      <c r="ANU565" s="1050"/>
      <c r="ANV565" s="743"/>
      <c r="ANW565" s="928"/>
      <c r="ANX565" s="740"/>
      <c r="ANY565" s="744"/>
      <c r="ANZ565" s="744"/>
      <c r="AOA565" s="742"/>
      <c r="AOB565" s="1047"/>
      <c r="AOC565" s="744"/>
      <c r="AOD565" s="744"/>
      <c r="AOE565" s="1047"/>
      <c r="AOF565" s="1047"/>
      <c r="AOG565" s="1048"/>
      <c r="AOH565" s="1047"/>
      <c r="AOI565" s="1047"/>
      <c r="AOJ565" s="741"/>
      <c r="AOK565" s="992"/>
      <c r="AOL565" s="1049"/>
      <c r="AOM565" s="1050"/>
      <c r="AON565" s="743"/>
      <c r="AOO565" s="928"/>
      <c r="AOP565" s="740"/>
      <c r="AOQ565" s="744"/>
      <c r="AOR565" s="744"/>
      <c r="AOS565" s="742"/>
      <c r="AOT565" s="1047"/>
      <c r="AOU565" s="744"/>
      <c r="AOV565" s="744"/>
      <c r="AOW565" s="1047"/>
      <c r="AOX565" s="1047"/>
      <c r="AOY565" s="1048"/>
      <c r="AOZ565" s="1047"/>
      <c r="APA565" s="1047"/>
      <c r="APB565" s="741"/>
      <c r="APC565" s="992"/>
      <c r="APD565" s="1049"/>
      <c r="APE565" s="1050"/>
      <c r="APF565" s="743"/>
      <c r="APG565" s="928"/>
      <c r="APH565" s="740"/>
      <c r="API565" s="744"/>
      <c r="APJ565" s="744"/>
      <c r="APK565" s="742"/>
      <c r="APL565" s="1047"/>
      <c r="APM565" s="744"/>
      <c r="APN565" s="744"/>
      <c r="APO565" s="1047"/>
      <c r="APP565" s="1047"/>
      <c r="APQ565" s="1048"/>
      <c r="APR565" s="1047"/>
      <c r="APS565" s="1047"/>
      <c r="APT565" s="741"/>
      <c r="APU565" s="992"/>
      <c r="APV565" s="1049"/>
      <c r="APW565" s="1050"/>
      <c r="APX565" s="743"/>
      <c r="APY565" s="928"/>
      <c r="APZ565" s="740"/>
      <c r="AQA565" s="744"/>
      <c r="AQB565" s="744"/>
      <c r="AQC565" s="742"/>
      <c r="AQD565" s="1047"/>
      <c r="AQE565" s="744"/>
      <c r="AQF565" s="744"/>
      <c r="AQG565" s="1047"/>
      <c r="AQH565" s="1047"/>
      <c r="AQI565" s="1048"/>
      <c r="AQJ565" s="1047"/>
      <c r="AQK565" s="1047"/>
      <c r="AQL565" s="741"/>
      <c r="AQM565" s="992"/>
      <c r="AQN565" s="1049"/>
      <c r="AQO565" s="1050"/>
      <c r="AQP565" s="743"/>
      <c r="AQQ565" s="928"/>
      <c r="AQR565" s="740"/>
      <c r="AQS565" s="744"/>
      <c r="AQT565" s="744"/>
      <c r="AQU565" s="742"/>
      <c r="AQV565" s="1047"/>
      <c r="AQW565" s="744"/>
      <c r="AQX565" s="744"/>
      <c r="AQY565" s="1047"/>
      <c r="AQZ565" s="1047"/>
      <c r="ARA565" s="1048"/>
      <c r="ARB565" s="1047"/>
      <c r="ARC565" s="1047"/>
      <c r="ARD565" s="741"/>
      <c r="ARE565" s="992"/>
      <c r="ARF565" s="1049"/>
      <c r="ARG565" s="1050"/>
      <c r="ARH565" s="743"/>
      <c r="ARI565" s="928"/>
      <c r="ARJ565" s="740"/>
      <c r="ARK565" s="744"/>
      <c r="ARL565" s="744"/>
      <c r="ARM565" s="742"/>
      <c r="ARN565" s="1047"/>
      <c r="ARO565" s="744"/>
      <c r="ARP565" s="744"/>
      <c r="ARQ565" s="1047"/>
      <c r="ARR565" s="1047"/>
      <c r="ARS565" s="1048"/>
      <c r="ART565" s="1047"/>
      <c r="ARU565" s="1047"/>
      <c r="ARV565" s="741"/>
      <c r="ARW565" s="992"/>
      <c r="ARX565" s="1049"/>
      <c r="ARY565" s="1050"/>
      <c r="ARZ565" s="743"/>
      <c r="ASA565" s="928"/>
      <c r="ASB565" s="740"/>
      <c r="ASC565" s="744"/>
      <c r="ASD565" s="744"/>
      <c r="ASE565" s="742"/>
      <c r="ASF565" s="1047"/>
      <c r="ASG565" s="744"/>
      <c r="ASH565" s="744"/>
      <c r="ASI565" s="1047"/>
      <c r="ASJ565" s="1047"/>
      <c r="ASK565" s="1048"/>
      <c r="ASL565" s="1047"/>
      <c r="ASM565" s="1047"/>
      <c r="ASN565" s="741"/>
      <c r="ASO565" s="992"/>
      <c r="ASP565" s="1049"/>
      <c r="ASQ565" s="1050"/>
      <c r="ASR565" s="743"/>
      <c r="ASS565" s="928"/>
      <c r="AST565" s="740"/>
      <c r="ASU565" s="744"/>
      <c r="ASV565" s="744"/>
      <c r="ASW565" s="742"/>
      <c r="ASX565" s="1047"/>
      <c r="ASY565" s="744"/>
      <c r="ASZ565" s="744"/>
      <c r="ATA565" s="1047"/>
      <c r="ATB565" s="1047"/>
      <c r="ATC565" s="1048"/>
      <c r="ATD565" s="1047"/>
      <c r="ATE565" s="1047"/>
      <c r="ATF565" s="741"/>
      <c r="ATG565" s="992"/>
      <c r="ATH565" s="1049"/>
      <c r="ATI565" s="1050"/>
      <c r="ATJ565" s="743"/>
      <c r="ATK565" s="928"/>
      <c r="ATL565" s="740"/>
      <c r="ATM565" s="744"/>
      <c r="ATN565" s="744"/>
      <c r="ATO565" s="742"/>
      <c r="ATP565" s="1047"/>
      <c r="ATQ565" s="744"/>
      <c r="ATR565" s="744"/>
      <c r="ATS565" s="1047"/>
      <c r="ATT565" s="1047"/>
      <c r="ATU565" s="1048"/>
      <c r="ATV565" s="1047"/>
      <c r="ATW565" s="1047"/>
      <c r="ATX565" s="741"/>
      <c r="ATY565" s="992"/>
      <c r="ATZ565" s="1049"/>
      <c r="AUA565" s="1050"/>
      <c r="AUB565" s="743"/>
      <c r="AUC565" s="928"/>
      <c r="AUD565" s="740"/>
      <c r="AUE565" s="744"/>
      <c r="AUF565" s="744"/>
      <c r="AUG565" s="742"/>
      <c r="AUH565" s="1047"/>
      <c r="AUI565" s="744"/>
      <c r="AUJ565" s="744"/>
      <c r="AUK565" s="1047"/>
      <c r="AUL565" s="1047"/>
      <c r="AUM565" s="1048"/>
      <c r="AUN565" s="1047"/>
      <c r="AUO565" s="1047"/>
      <c r="AUP565" s="741"/>
      <c r="AUQ565" s="992"/>
      <c r="AUR565" s="1049"/>
      <c r="AUS565" s="1050"/>
      <c r="AUT565" s="743"/>
      <c r="AUU565" s="928"/>
      <c r="AUV565" s="740"/>
      <c r="AUW565" s="744"/>
      <c r="AUX565" s="744"/>
      <c r="AUY565" s="742"/>
      <c r="AUZ565" s="1047"/>
      <c r="AVA565" s="744"/>
      <c r="AVB565" s="744"/>
      <c r="AVC565" s="1047"/>
      <c r="AVD565" s="1047"/>
      <c r="AVE565" s="1048"/>
      <c r="AVF565" s="1047"/>
      <c r="AVG565" s="1047"/>
      <c r="AVH565" s="741"/>
      <c r="AVI565" s="992"/>
      <c r="AVJ565" s="1049"/>
      <c r="AVK565" s="1050"/>
      <c r="AVL565" s="743"/>
      <c r="AVM565" s="928"/>
      <c r="AVN565" s="740"/>
      <c r="AVO565" s="744"/>
      <c r="AVP565" s="744"/>
      <c r="AVQ565" s="742"/>
      <c r="AVR565" s="1047"/>
      <c r="AVS565" s="744"/>
      <c r="AVT565" s="744"/>
      <c r="AVU565" s="1047"/>
      <c r="AVV565" s="1047"/>
      <c r="AVW565" s="1048"/>
      <c r="AVX565" s="1047"/>
      <c r="AVY565" s="1047"/>
      <c r="AVZ565" s="741"/>
      <c r="AWA565" s="992"/>
      <c r="AWB565" s="1049"/>
      <c r="AWC565" s="1050"/>
      <c r="AWD565" s="743"/>
      <c r="AWE565" s="928"/>
      <c r="AWF565" s="740"/>
      <c r="AWG565" s="744"/>
      <c r="AWH565" s="744"/>
      <c r="AWI565" s="742"/>
      <c r="AWJ565" s="1047"/>
      <c r="AWK565" s="744"/>
      <c r="AWL565" s="744"/>
      <c r="AWM565" s="1047"/>
      <c r="AWN565" s="1047"/>
      <c r="AWO565" s="1048"/>
      <c r="AWP565" s="1047"/>
      <c r="AWQ565" s="1047"/>
      <c r="AWR565" s="741"/>
      <c r="AWS565" s="992"/>
      <c r="AWT565" s="1049"/>
      <c r="AWU565" s="1050"/>
      <c r="AWV565" s="743"/>
      <c r="AWW565" s="928"/>
      <c r="AWX565" s="740"/>
      <c r="AWY565" s="744"/>
      <c r="AWZ565" s="744"/>
      <c r="AXA565" s="742"/>
      <c r="AXB565" s="1047"/>
      <c r="AXC565" s="744"/>
      <c r="AXD565" s="744"/>
      <c r="AXE565" s="1047"/>
      <c r="AXF565" s="1047"/>
      <c r="AXG565" s="1048"/>
      <c r="AXH565" s="1047"/>
      <c r="AXI565" s="1047"/>
      <c r="AXJ565" s="741"/>
      <c r="AXK565" s="992"/>
      <c r="AXL565" s="1049"/>
      <c r="AXM565" s="1050"/>
      <c r="AXN565" s="743"/>
      <c r="AXO565" s="928"/>
      <c r="AXP565" s="740"/>
      <c r="AXQ565" s="744"/>
      <c r="AXR565" s="744"/>
      <c r="AXS565" s="742"/>
      <c r="AXT565" s="1047"/>
      <c r="AXU565" s="744"/>
      <c r="AXV565" s="744"/>
      <c r="AXW565" s="1047"/>
      <c r="AXX565" s="1047"/>
      <c r="AXY565" s="1048"/>
      <c r="AXZ565" s="1047"/>
      <c r="AYA565" s="1047"/>
      <c r="AYB565" s="741"/>
      <c r="AYC565" s="992"/>
      <c r="AYD565" s="1049"/>
      <c r="AYE565" s="1050"/>
      <c r="AYF565" s="743"/>
      <c r="AYG565" s="928"/>
      <c r="AYH565" s="740"/>
      <c r="AYI565" s="744"/>
      <c r="AYJ565" s="744"/>
      <c r="AYK565" s="742"/>
      <c r="AYL565" s="1047"/>
      <c r="AYM565" s="744"/>
      <c r="AYN565" s="744"/>
      <c r="AYO565" s="1047"/>
      <c r="AYP565" s="1047"/>
      <c r="AYQ565" s="1048"/>
      <c r="AYR565" s="1047"/>
      <c r="AYS565" s="1047"/>
      <c r="AYT565" s="741"/>
      <c r="AYU565" s="992"/>
      <c r="AYV565" s="1049"/>
      <c r="AYW565" s="1050"/>
      <c r="AYX565" s="743"/>
      <c r="AYY565" s="928"/>
      <c r="AYZ565" s="740"/>
      <c r="AZA565" s="744"/>
      <c r="AZB565" s="744"/>
      <c r="AZC565" s="742"/>
      <c r="AZD565" s="1047"/>
      <c r="AZE565" s="744"/>
      <c r="AZF565" s="744"/>
      <c r="AZG565" s="1047"/>
      <c r="AZH565" s="1047"/>
      <c r="AZI565" s="1048"/>
      <c r="AZJ565" s="1047"/>
      <c r="AZK565" s="1047"/>
      <c r="AZL565" s="741"/>
      <c r="AZM565" s="992"/>
      <c r="AZN565" s="1049"/>
      <c r="AZO565" s="1050"/>
      <c r="AZP565" s="743"/>
      <c r="AZQ565" s="928"/>
      <c r="AZR565" s="740"/>
      <c r="AZS565" s="744"/>
      <c r="AZT565" s="744"/>
      <c r="AZU565" s="742"/>
      <c r="AZV565" s="1047"/>
      <c r="AZW565" s="744"/>
      <c r="AZX565" s="744"/>
      <c r="AZY565" s="1047"/>
      <c r="AZZ565" s="1047"/>
      <c r="BAA565" s="1048"/>
      <c r="BAB565" s="1047"/>
      <c r="BAC565" s="1047"/>
      <c r="BAD565" s="741"/>
      <c r="BAE565" s="992"/>
      <c r="BAF565" s="1049"/>
      <c r="BAG565" s="1050"/>
      <c r="BAH565" s="743"/>
      <c r="BAI565" s="928"/>
      <c r="BAJ565" s="740"/>
      <c r="BAK565" s="744"/>
      <c r="BAL565" s="744"/>
      <c r="BAM565" s="742"/>
      <c r="BAN565" s="1047"/>
      <c r="BAO565" s="744"/>
      <c r="BAP565" s="744"/>
      <c r="BAQ565" s="1047"/>
      <c r="BAR565" s="1047"/>
      <c r="BAS565" s="1048"/>
      <c r="BAT565" s="1047"/>
      <c r="BAU565" s="1047"/>
      <c r="BAV565" s="741"/>
      <c r="BAW565" s="992"/>
      <c r="BAX565" s="1049"/>
      <c r="BAY565" s="1050"/>
      <c r="BAZ565" s="743"/>
      <c r="BBA565" s="928"/>
      <c r="BBB565" s="740"/>
      <c r="BBC565" s="744"/>
      <c r="BBD565" s="744"/>
      <c r="BBE565" s="742"/>
      <c r="BBF565" s="1047"/>
      <c r="BBG565" s="744"/>
      <c r="BBH565" s="744"/>
      <c r="BBI565" s="1047"/>
      <c r="BBJ565" s="1047"/>
      <c r="BBK565" s="1048"/>
      <c r="BBL565" s="1047"/>
      <c r="BBM565" s="1047"/>
      <c r="BBN565" s="741"/>
      <c r="BBO565" s="992"/>
      <c r="BBP565" s="1049"/>
      <c r="BBQ565" s="1050"/>
      <c r="BBR565" s="743"/>
      <c r="BBS565" s="928"/>
      <c r="BBT565" s="740"/>
      <c r="BBU565" s="744"/>
      <c r="BBV565" s="744"/>
      <c r="BBW565" s="742"/>
      <c r="BBX565" s="1047"/>
      <c r="BBY565" s="744"/>
      <c r="BBZ565" s="744"/>
      <c r="BCA565" s="1047"/>
      <c r="BCB565" s="1047"/>
      <c r="BCC565" s="1048"/>
      <c r="BCD565" s="1047"/>
      <c r="BCE565" s="1047"/>
      <c r="BCF565" s="741"/>
      <c r="BCG565" s="992"/>
      <c r="BCH565" s="1049"/>
      <c r="BCI565" s="1050"/>
      <c r="BCJ565" s="743"/>
      <c r="BCK565" s="928"/>
      <c r="BCL565" s="740"/>
      <c r="BCM565" s="744"/>
      <c r="BCN565" s="744"/>
      <c r="BCO565" s="742"/>
      <c r="BCP565" s="1047"/>
      <c r="BCQ565" s="744"/>
      <c r="BCR565" s="744"/>
      <c r="BCS565" s="1047"/>
      <c r="BCT565" s="1047"/>
      <c r="BCU565" s="1048"/>
      <c r="BCV565" s="1047"/>
      <c r="BCW565" s="1047"/>
      <c r="BCX565" s="741"/>
      <c r="BCY565" s="992"/>
      <c r="BCZ565" s="1049"/>
      <c r="BDA565" s="1050"/>
      <c r="BDB565" s="743"/>
      <c r="BDC565" s="928"/>
      <c r="BDD565" s="740"/>
      <c r="BDE565" s="744"/>
      <c r="BDF565" s="744"/>
      <c r="BDG565" s="742"/>
      <c r="BDH565" s="1047"/>
      <c r="BDI565" s="744"/>
      <c r="BDJ565" s="744"/>
      <c r="BDK565" s="1047"/>
      <c r="BDL565" s="1047"/>
      <c r="BDM565" s="1048"/>
      <c r="BDN565" s="1047"/>
      <c r="BDO565" s="1047"/>
      <c r="BDP565" s="741"/>
      <c r="BDQ565" s="992"/>
      <c r="BDR565" s="1049"/>
      <c r="BDS565" s="1050"/>
      <c r="BDT565" s="743"/>
      <c r="BDU565" s="928"/>
      <c r="BDV565" s="740"/>
      <c r="BDW565" s="744"/>
      <c r="BDX565" s="744"/>
      <c r="BDY565" s="742"/>
      <c r="BDZ565" s="1047"/>
      <c r="BEA565" s="744"/>
      <c r="BEB565" s="744"/>
      <c r="BEC565" s="1047"/>
      <c r="BED565" s="1047"/>
      <c r="BEE565" s="1048"/>
      <c r="BEF565" s="1047"/>
      <c r="BEG565" s="1047"/>
      <c r="BEH565" s="741"/>
      <c r="BEI565" s="992"/>
      <c r="BEJ565" s="1049"/>
      <c r="BEK565" s="1050"/>
      <c r="BEL565" s="743"/>
      <c r="BEM565" s="928"/>
      <c r="BEN565" s="740"/>
      <c r="BEO565" s="744"/>
      <c r="BEP565" s="744"/>
      <c r="BEQ565" s="742"/>
      <c r="BER565" s="1047"/>
      <c r="BES565" s="744"/>
      <c r="BET565" s="744"/>
      <c r="BEU565" s="1047"/>
      <c r="BEV565" s="1047"/>
      <c r="BEW565" s="1048"/>
      <c r="BEX565" s="1047"/>
      <c r="BEY565" s="1047"/>
      <c r="BEZ565" s="741"/>
      <c r="BFA565" s="992"/>
      <c r="BFB565" s="1049"/>
      <c r="BFC565" s="1050"/>
      <c r="BFD565" s="743"/>
      <c r="BFE565" s="928"/>
      <c r="BFF565" s="740"/>
      <c r="BFG565" s="744"/>
      <c r="BFH565" s="744"/>
      <c r="BFI565" s="742"/>
      <c r="BFJ565" s="1047"/>
      <c r="BFK565" s="744"/>
      <c r="BFL565" s="744"/>
      <c r="BFM565" s="1047"/>
      <c r="BFN565" s="1047"/>
      <c r="BFO565" s="1048"/>
      <c r="BFP565" s="1047"/>
      <c r="BFQ565" s="1047"/>
      <c r="BFR565" s="741"/>
      <c r="BFS565" s="992"/>
      <c r="BFT565" s="1049"/>
      <c r="BFU565" s="1050"/>
      <c r="BFV565" s="743"/>
      <c r="BFW565" s="928"/>
      <c r="BFX565" s="740"/>
      <c r="BFY565" s="744"/>
      <c r="BFZ565" s="744"/>
      <c r="BGA565" s="742"/>
      <c r="BGB565" s="1047"/>
      <c r="BGC565" s="744"/>
      <c r="BGD565" s="744"/>
      <c r="BGE565" s="1047"/>
      <c r="BGF565" s="1047"/>
      <c r="BGG565" s="1048"/>
      <c r="BGH565" s="1047"/>
      <c r="BGI565" s="1047"/>
      <c r="BGJ565" s="741"/>
      <c r="BGK565" s="992"/>
      <c r="BGL565" s="1049"/>
      <c r="BGM565" s="1050"/>
      <c r="BGN565" s="743"/>
      <c r="BGO565" s="928"/>
      <c r="BGP565" s="740"/>
      <c r="BGQ565" s="744"/>
      <c r="BGR565" s="744"/>
      <c r="BGS565" s="742"/>
      <c r="BGT565" s="1047"/>
      <c r="BGU565" s="744"/>
      <c r="BGV565" s="744"/>
      <c r="BGW565" s="1047"/>
      <c r="BGX565" s="1047"/>
      <c r="BGY565" s="1048"/>
      <c r="BGZ565" s="1047"/>
      <c r="BHA565" s="1047"/>
      <c r="BHB565" s="741"/>
      <c r="BHC565" s="992"/>
      <c r="BHD565" s="1049"/>
      <c r="BHE565" s="1050"/>
      <c r="BHF565" s="743"/>
      <c r="BHG565" s="928"/>
      <c r="BHH565" s="740"/>
      <c r="BHI565" s="744"/>
      <c r="BHJ565" s="744"/>
      <c r="BHK565" s="742"/>
      <c r="BHL565" s="1047"/>
      <c r="BHM565" s="744"/>
      <c r="BHN565" s="744"/>
      <c r="BHO565" s="1047"/>
      <c r="BHP565" s="1047"/>
      <c r="BHQ565" s="1048"/>
      <c r="BHR565" s="1047"/>
      <c r="BHS565" s="1047"/>
      <c r="BHT565" s="741"/>
      <c r="BHU565" s="992"/>
      <c r="BHV565" s="1049"/>
      <c r="BHW565" s="1050"/>
      <c r="BHX565" s="743"/>
      <c r="BHY565" s="928"/>
      <c r="BHZ565" s="740"/>
      <c r="BIA565" s="744"/>
      <c r="BIB565" s="744"/>
      <c r="BIC565" s="742"/>
      <c r="BID565" s="1047"/>
      <c r="BIE565" s="744"/>
      <c r="BIF565" s="744"/>
      <c r="BIG565" s="1047"/>
      <c r="BIH565" s="1047"/>
      <c r="BII565" s="1048"/>
      <c r="BIJ565" s="1047"/>
      <c r="BIK565" s="1047"/>
      <c r="BIL565" s="741"/>
      <c r="BIM565" s="992"/>
      <c r="BIN565" s="1049"/>
      <c r="BIO565" s="1050"/>
      <c r="BIP565" s="743"/>
      <c r="BIQ565" s="928"/>
      <c r="BIR565" s="740"/>
      <c r="BIS565" s="744"/>
      <c r="BIT565" s="744"/>
      <c r="BIU565" s="742"/>
      <c r="BIV565" s="1047"/>
      <c r="BIW565" s="744"/>
      <c r="BIX565" s="744"/>
      <c r="BIY565" s="1047"/>
      <c r="BIZ565" s="1047"/>
      <c r="BJA565" s="1048"/>
      <c r="BJB565" s="1047"/>
      <c r="BJC565" s="1047"/>
      <c r="BJD565" s="741"/>
      <c r="BJE565" s="992"/>
      <c r="BJF565" s="1049"/>
      <c r="BJG565" s="1050"/>
      <c r="BJH565" s="743"/>
      <c r="BJI565" s="928"/>
      <c r="BJJ565" s="740"/>
      <c r="BJK565" s="744"/>
      <c r="BJL565" s="744"/>
      <c r="BJM565" s="742"/>
      <c r="BJN565" s="1047"/>
      <c r="BJO565" s="744"/>
      <c r="BJP565" s="744"/>
      <c r="BJQ565" s="1047"/>
      <c r="BJR565" s="1047"/>
      <c r="BJS565" s="1048"/>
      <c r="BJT565" s="1047"/>
      <c r="BJU565" s="1047"/>
      <c r="BJV565" s="741"/>
      <c r="BJW565" s="992"/>
      <c r="BJX565" s="1049"/>
      <c r="BJY565" s="1050"/>
      <c r="BJZ565" s="743"/>
      <c r="BKA565" s="928"/>
      <c r="BKB565" s="740"/>
      <c r="BKC565" s="744"/>
      <c r="BKD565" s="744"/>
      <c r="BKE565" s="742"/>
      <c r="BKF565" s="1047"/>
      <c r="BKG565" s="744"/>
      <c r="BKH565" s="744"/>
      <c r="BKI565" s="1047"/>
      <c r="BKJ565" s="1047"/>
      <c r="BKK565" s="1048"/>
      <c r="BKL565" s="1047"/>
      <c r="BKM565" s="1047"/>
      <c r="BKN565" s="741"/>
      <c r="BKO565" s="992"/>
      <c r="BKP565" s="1049"/>
      <c r="BKQ565" s="1050"/>
      <c r="BKR565" s="743"/>
      <c r="BKS565" s="928"/>
      <c r="BKT565" s="740"/>
      <c r="BKU565" s="744"/>
      <c r="BKV565" s="744"/>
      <c r="BKW565" s="742"/>
      <c r="BKX565" s="1047"/>
      <c r="BKY565" s="744"/>
      <c r="BKZ565" s="744"/>
      <c r="BLA565" s="1047"/>
      <c r="BLB565" s="1047"/>
      <c r="BLC565" s="1048"/>
      <c r="BLD565" s="1047"/>
      <c r="BLE565" s="1047"/>
      <c r="BLF565" s="741"/>
      <c r="BLG565" s="992"/>
      <c r="BLH565" s="1049"/>
      <c r="BLI565" s="1050"/>
      <c r="BLJ565" s="743"/>
      <c r="BLK565" s="928"/>
      <c r="BLL565" s="740"/>
      <c r="BLM565" s="744"/>
      <c r="BLN565" s="744"/>
      <c r="BLO565" s="742"/>
      <c r="BLP565" s="1047"/>
      <c r="BLQ565" s="744"/>
      <c r="BLR565" s="744"/>
      <c r="BLS565" s="1047"/>
      <c r="BLT565" s="1047"/>
      <c r="BLU565" s="1048"/>
      <c r="BLV565" s="1047"/>
      <c r="BLW565" s="1047"/>
      <c r="BLX565" s="741"/>
      <c r="BLY565" s="992"/>
      <c r="BLZ565" s="1049"/>
      <c r="BMA565" s="1050"/>
      <c r="BMB565" s="743"/>
      <c r="BMC565" s="928"/>
      <c r="BMD565" s="740"/>
      <c r="BME565" s="744"/>
      <c r="BMF565" s="744"/>
      <c r="BMG565" s="742"/>
      <c r="BMH565" s="1047"/>
      <c r="BMI565" s="744"/>
      <c r="BMJ565" s="744"/>
      <c r="BMK565" s="1047"/>
      <c r="BML565" s="1047"/>
      <c r="BMM565" s="1048"/>
      <c r="BMN565" s="1047"/>
      <c r="BMO565" s="1047"/>
      <c r="BMP565" s="741"/>
      <c r="BMQ565" s="992"/>
      <c r="BMR565" s="1049"/>
      <c r="BMS565" s="1050"/>
      <c r="BMT565" s="743"/>
      <c r="BMU565" s="928"/>
      <c r="BMV565" s="740"/>
      <c r="BMW565" s="744"/>
      <c r="BMX565" s="744"/>
      <c r="BMY565" s="742"/>
      <c r="BMZ565" s="1047"/>
      <c r="BNA565" s="744"/>
      <c r="BNB565" s="744"/>
      <c r="BNC565" s="1047"/>
      <c r="BND565" s="1047"/>
      <c r="BNE565" s="1048"/>
      <c r="BNF565" s="1047"/>
      <c r="BNG565" s="1047"/>
      <c r="BNH565" s="741"/>
      <c r="BNI565" s="992"/>
      <c r="BNJ565" s="1049"/>
      <c r="BNK565" s="1050"/>
      <c r="BNL565" s="743"/>
      <c r="BNM565" s="928"/>
      <c r="BNN565" s="740"/>
      <c r="BNO565" s="744"/>
      <c r="BNP565" s="744"/>
      <c r="BNQ565" s="742"/>
      <c r="BNR565" s="1047"/>
      <c r="BNS565" s="744"/>
      <c r="BNT565" s="744"/>
      <c r="BNU565" s="1047"/>
      <c r="BNV565" s="1047"/>
      <c r="BNW565" s="1048"/>
      <c r="BNX565" s="1047"/>
      <c r="BNY565" s="1047"/>
      <c r="BNZ565" s="741"/>
      <c r="BOA565" s="992"/>
      <c r="BOB565" s="1049"/>
      <c r="BOC565" s="1050"/>
      <c r="BOD565" s="743"/>
      <c r="BOE565" s="928"/>
      <c r="BOF565" s="740"/>
      <c r="BOG565" s="744"/>
      <c r="BOH565" s="744"/>
      <c r="BOI565" s="742"/>
      <c r="BOJ565" s="1047"/>
      <c r="BOK565" s="744"/>
      <c r="BOL565" s="744"/>
      <c r="BOM565" s="1047"/>
      <c r="BON565" s="1047"/>
      <c r="BOO565" s="1048"/>
      <c r="BOP565" s="1047"/>
      <c r="BOQ565" s="1047"/>
      <c r="BOR565" s="741"/>
      <c r="BOS565" s="992"/>
      <c r="BOT565" s="1049"/>
      <c r="BOU565" s="1050"/>
      <c r="BOV565" s="743"/>
      <c r="BOW565" s="928"/>
      <c r="BOX565" s="740"/>
      <c r="BOY565" s="744"/>
      <c r="BOZ565" s="744"/>
      <c r="BPA565" s="742"/>
      <c r="BPB565" s="1047"/>
      <c r="BPC565" s="744"/>
      <c r="BPD565" s="744"/>
      <c r="BPE565" s="1047"/>
      <c r="BPF565" s="1047"/>
      <c r="BPG565" s="1048"/>
      <c r="BPH565" s="1047"/>
      <c r="BPI565" s="1047"/>
      <c r="BPJ565" s="741"/>
      <c r="BPK565" s="992"/>
      <c r="BPL565" s="1049"/>
      <c r="BPM565" s="1050"/>
      <c r="BPN565" s="743"/>
      <c r="BPO565" s="928"/>
      <c r="BPP565" s="740"/>
      <c r="BPQ565" s="744"/>
      <c r="BPR565" s="744"/>
      <c r="BPS565" s="742"/>
      <c r="BPT565" s="1047"/>
      <c r="BPU565" s="744"/>
      <c r="BPV565" s="744"/>
      <c r="BPW565" s="1047"/>
      <c r="BPX565" s="1047"/>
      <c r="BPY565" s="1048"/>
      <c r="BPZ565" s="1047"/>
      <c r="BQA565" s="1047"/>
      <c r="BQB565" s="741"/>
      <c r="BQC565" s="992"/>
      <c r="BQD565" s="1049"/>
      <c r="BQE565" s="1050"/>
      <c r="BQF565" s="743"/>
      <c r="BQG565" s="928"/>
      <c r="BQH565" s="740"/>
      <c r="BQI565" s="744"/>
      <c r="BQJ565" s="744"/>
      <c r="BQK565" s="742"/>
      <c r="BQL565" s="1047"/>
      <c r="BQM565" s="744"/>
      <c r="BQN565" s="744"/>
      <c r="BQO565" s="1047"/>
      <c r="BQP565" s="1047"/>
      <c r="BQQ565" s="1048"/>
      <c r="BQR565" s="1047"/>
      <c r="BQS565" s="1047"/>
      <c r="BQT565" s="741"/>
      <c r="BQU565" s="992"/>
      <c r="BQV565" s="1049"/>
      <c r="BQW565" s="1050"/>
      <c r="BQX565" s="743"/>
      <c r="BQY565" s="928"/>
      <c r="BQZ565" s="740"/>
      <c r="BRA565" s="744"/>
      <c r="BRB565" s="744"/>
      <c r="BRC565" s="742"/>
      <c r="BRD565" s="1047"/>
      <c r="BRE565" s="744"/>
      <c r="BRF565" s="744"/>
      <c r="BRG565" s="1047"/>
      <c r="BRH565" s="1047"/>
      <c r="BRI565" s="1048"/>
      <c r="BRJ565" s="1047"/>
      <c r="BRK565" s="1047"/>
      <c r="BRL565" s="741"/>
      <c r="BRM565" s="992"/>
      <c r="BRN565" s="1049"/>
      <c r="BRO565" s="1050"/>
      <c r="BRP565" s="743"/>
      <c r="BRQ565" s="928"/>
      <c r="BRR565" s="740"/>
      <c r="BRS565" s="744"/>
      <c r="BRT565" s="744"/>
      <c r="BRU565" s="742"/>
      <c r="BRV565" s="1047"/>
      <c r="BRW565" s="744"/>
      <c r="BRX565" s="744"/>
      <c r="BRY565" s="1047"/>
      <c r="BRZ565" s="1047"/>
      <c r="BSA565" s="1048"/>
      <c r="BSB565" s="1047"/>
      <c r="BSC565" s="1047"/>
      <c r="BSD565" s="741"/>
      <c r="BSE565" s="992"/>
      <c r="BSF565" s="1049"/>
      <c r="BSG565" s="1050"/>
      <c r="BSH565" s="743"/>
      <c r="BSI565" s="928"/>
      <c r="BSJ565" s="740"/>
      <c r="BSK565" s="744"/>
      <c r="BSL565" s="744"/>
      <c r="BSM565" s="742"/>
      <c r="BSN565" s="1047"/>
      <c r="BSO565" s="744"/>
      <c r="BSP565" s="744"/>
      <c r="BSQ565" s="1047"/>
      <c r="BSR565" s="1047"/>
      <c r="BSS565" s="1048"/>
      <c r="BST565" s="1047"/>
      <c r="BSU565" s="1047"/>
      <c r="BSV565" s="741"/>
      <c r="BSW565" s="992"/>
      <c r="BSX565" s="1049"/>
      <c r="BSY565" s="1050"/>
      <c r="BSZ565" s="743"/>
      <c r="BTA565" s="928"/>
      <c r="BTB565" s="740"/>
      <c r="BTC565" s="744"/>
      <c r="BTD565" s="744"/>
      <c r="BTE565" s="742"/>
      <c r="BTF565" s="1047"/>
      <c r="BTG565" s="744"/>
      <c r="BTH565" s="744"/>
      <c r="BTI565" s="1047"/>
      <c r="BTJ565" s="1047"/>
      <c r="BTK565" s="1048"/>
      <c r="BTL565" s="1047"/>
      <c r="BTM565" s="1047"/>
      <c r="BTN565" s="741"/>
      <c r="BTO565" s="992"/>
      <c r="BTP565" s="1049"/>
      <c r="BTQ565" s="1050"/>
      <c r="BTR565" s="743"/>
      <c r="BTS565" s="928"/>
      <c r="BTT565" s="740"/>
      <c r="BTU565" s="744"/>
      <c r="BTV565" s="744"/>
      <c r="BTW565" s="742"/>
      <c r="BTX565" s="1047"/>
      <c r="BTY565" s="744"/>
      <c r="BTZ565" s="744"/>
      <c r="BUA565" s="1047"/>
      <c r="BUB565" s="1047"/>
      <c r="BUC565" s="1048"/>
      <c r="BUD565" s="1047"/>
      <c r="BUE565" s="1047"/>
      <c r="BUF565" s="741"/>
      <c r="BUG565" s="992"/>
      <c r="BUH565" s="1049"/>
      <c r="BUI565" s="1050"/>
      <c r="BUJ565" s="743"/>
      <c r="BUK565" s="928"/>
      <c r="BUL565" s="740"/>
      <c r="BUM565" s="744"/>
      <c r="BUN565" s="744"/>
      <c r="BUO565" s="742"/>
      <c r="BUP565" s="1047"/>
      <c r="BUQ565" s="744"/>
      <c r="BUR565" s="744"/>
      <c r="BUS565" s="1047"/>
      <c r="BUT565" s="1047"/>
      <c r="BUU565" s="1048"/>
      <c r="BUV565" s="1047"/>
      <c r="BUW565" s="1047"/>
      <c r="BUX565" s="741"/>
      <c r="BUY565" s="992"/>
      <c r="BUZ565" s="1049"/>
      <c r="BVA565" s="1050"/>
      <c r="BVB565" s="743"/>
      <c r="BVC565" s="928"/>
      <c r="BVD565" s="740"/>
      <c r="BVE565" s="744"/>
      <c r="BVF565" s="744"/>
      <c r="BVG565" s="742"/>
      <c r="BVH565" s="1047"/>
      <c r="BVI565" s="744"/>
      <c r="BVJ565" s="744"/>
      <c r="BVK565" s="1047"/>
      <c r="BVL565" s="1047"/>
      <c r="BVM565" s="1048"/>
      <c r="BVN565" s="1047"/>
      <c r="BVO565" s="1047"/>
      <c r="BVP565" s="741"/>
      <c r="BVQ565" s="992"/>
      <c r="BVR565" s="1049"/>
      <c r="BVS565" s="1050"/>
      <c r="BVT565" s="743"/>
      <c r="BVU565" s="928"/>
      <c r="BVV565" s="740"/>
      <c r="BVW565" s="744"/>
      <c r="BVX565" s="744"/>
      <c r="BVY565" s="742"/>
      <c r="BVZ565" s="1047"/>
      <c r="BWA565" s="744"/>
      <c r="BWB565" s="744"/>
      <c r="BWC565" s="1047"/>
      <c r="BWD565" s="1047"/>
      <c r="BWE565" s="1048"/>
      <c r="BWF565" s="1047"/>
      <c r="BWG565" s="1047"/>
      <c r="BWH565" s="741"/>
      <c r="BWI565" s="992"/>
      <c r="BWJ565" s="1049"/>
      <c r="BWK565" s="1050"/>
      <c r="BWL565" s="743"/>
      <c r="BWM565" s="928"/>
      <c r="BWN565" s="740"/>
      <c r="BWO565" s="744"/>
      <c r="BWP565" s="744"/>
      <c r="BWQ565" s="742"/>
      <c r="BWR565" s="1047"/>
      <c r="BWS565" s="744"/>
      <c r="BWT565" s="744"/>
      <c r="BWU565" s="1047"/>
      <c r="BWV565" s="1047"/>
      <c r="BWW565" s="1048"/>
      <c r="BWX565" s="1047"/>
      <c r="BWY565" s="1047"/>
      <c r="BWZ565" s="741"/>
      <c r="BXA565" s="992"/>
      <c r="BXB565" s="1049"/>
      <c r="BXC565" s="1050"/>
      <c r="BXD565" s="743"/>
      <c r="BXE565" s="928"/>
      <c r="BXF565" s="740"/>
      <c r="BXG565" s="744"/>
      <c r="BXH565" s="744"/>
      <c r="BXI565" s="742"/>
      <c r="BXJ565" s="1047"/>
      <c r="BXK565" s="744"/>
      <c r="BXL565" s="744"/>
      <c r="BXM565" s="1047"/>
      <c r="BXN565" s="1047"/>
      <c r="BXO565" s="1048"/>
      <c r="BXP565" s="1047"/>
      <c r="BXQ565" s="1047"/>
      <c r="BXR565" s="741"/>
      <c r="BXS565" s="992"/>
      <c r="BXT565" s="1049"/>
      <c r="BXU565" s="1050"/>
      <c r="BXV565" s="743"/>
      <c r="BXW565" s="928"/>
      <c r="BXX565" s="740"/>
      <c r="BXY565" s="744"/>
      <c r="BXZ565" s="744"/>
      <c r="BYA565" s="742"/>
      <c r="BYB565" s="1047"/>
      <c r="BYC565" s="744"/>
      <c r="BYD565" s="744"/>
      <c r="BYE565" s="1047"/>
      <c r="BYF565" s="1047"/>
      <c r="BYG565" s="1048"/>
      <c r="BYH565" s="1047"/>
      <c r="BYI565" s="1047"/>
      <c r="BYJ565" s="741"/>
      <c r="BYK565" s="992"/>
      <c r="BYL565" s="1049"/>
      <c r="BYM565" s="1050"/>
      <c r="BYN565" s="743"/>
      <c r="BYO565" s="928"/>
      <c r="BYP565" s="740"/>
      <c r="BYQ565" s="744"/>
      <c r="BYR565" s="744"/>
      <c r="BYS565" s="742"/>
      <c r="BYT565" s="1047"/>
      <c r="BYU565" s="744"/>
      <c r="BYV565" s="744"/>
      <c r="BYW565" s="1047"/>
      <c r="BYX565" s="1047"/>
      <c r="BYY565" s="1048"/>
      <c r="BYZ565" s="1047"/>
      <c r="BZA565" s="1047"/>
      <c r="BZB565" s="741"/>
      <c r="BZC565" s="992"/>
      <c r="BZD565" s="1049"/>
      <c r="BZE565" s="1050"/>
      <c r="BZF565" s="743"/>
      <c r="BZG565" s="928"/>
      <c r="BZH565" s="740"/>
      <c r="BZI565" s="744"/>
      <c r="BZJ565" s="744"/>
      <c r="BZK565" s="742"/>
      <c r="BZL565" s="1047"/>
      <c r="BZM565" s="744"/>
      <c r="BZN565" s="744"/>
      <c r="BZO565" s="1047"/>
      <c r="BZP565" s="1047"/>
      <c r="BZQ565" s="1048"/>
      <c r="BZR565" s="1047"/>
      <c r="BZS565" s="1047"/>
      <c r="BZT565" s="741"/>
      <c r="BZU565" s="992"/>
      <c r="BZV565" s="1049"/>
      <c r="BZW565" s="1050"/>
      <c r="BZX565" s="743"/>
      <c r="BZY565" s="928"/>
      <c r="BZZ565" s="740"/>
      <c r="CAA565" s="744"/>
      <c r="CAB565" s="744"/>
      <c r="CAC565" s="742"/>
      <c r="CAD565" s="1047"/>
      <c r="CAE565" s="744"/>
      <c r="CAF565" s="744"/>
      <c r="CAG565" s="1047"/>
      <c r="CAH565" s="1047"/>
      <c r="CAI565" s="1048"/>
      <c r="CAJ565" s="1047"/>
      <c r="CAK565" s="1047"/>
      <c r="CAL565" s="741"/>
      <c r="CAM565" s="992"/>
      <c r="CAN565" s="1049"/>
      <c r="CAO565" s="1050"/>
      <c r="CAP565" s="743"/>
      <c r="CAQ565" s="928"/>
      <c r="CAR565" s="740"/>
      <c r="CAS565" s="744"/>
      <c r="CAT565" s="744"/>
      <c r="CAU565" s="742"/>
      <c r="CAV565" s="1047"/>
      <c r="CAW565" s="744"/>
      <c r="CAX565" s="744"/>
      <c r="CAY565" s="1047"/>
      <c r="CAZ565" s="1047"/>
      <c r="CBA565" s="1048"/>
      <c r="CBB565" s="1047"/>
      <c r="CBC565" s="1047"/>
      <c r="CBD565" s="741"/>
      <c r="CBE565" s="992"/>
      <c r="CBF565" s="1049"/>
      <c r="CBG565" s="1050"/>
      <c r="CBH565" s="743"/>
      <c r="CBI565" s="928"/>
      <c r="CBJ565" s="740"/>
      <c r="CBK565" s="744"/>
      <c r="CBL565" s="744"/>
      <c r="CBM565" s="742"/>
      <c r="CBN565" s="1047"/>
      <c r="CBO565" s="744"/>
      <c r="CBP565" s="744"/>
      <c r="CBQ565" s="1047"/>
      <c r="CBR565" s="1047"/>
      <c r="CBS565" s="1048"/>
      <c r="CBT565" s="1047"/>
      <c r="CBU565" s="1047"/>
      <c r="CBV565" s="741"/>
      <c r="CBW565" s="992"/>
      <c r="CBX565" s="1049"/>
      <c r="CBY565" s="1050"/>
      <c r="CBZ565" s="743"/>
      <c r="CCA565" s="928"/>
      <c r="CCB565" s="740"/>
      <c r="CCC565" s="744"/>
      <c r="CCD565" s="744"/>
      <c r="CCE565" s="742"/>
      <c r="CCF565" s="1047"/>
      <c r="CCG565" s="744"/>
      <c r="CCH565" s="744"/>
      <c r="CCI565" s="1047"/>
      <c r="CCJ565" s="1047"/>
      <c r="CCK565" s="1048"/>
      <c r="CCL565" s="1047"/>
      <c r="CCM565" s="1047"/>
      <c r="CCN565" s="741"/>
      <c r="CCO565" s="992"/>
      <c r="CCP565" s="1049"/>
      <c r="CCQ565" s="1050"/>
      <c r="CCR565" s="743"/>
      <c r="CCS565" s="928"/>
      <c r="CCT565" s="740"/>
      <c r="CCU565" s="744"/>
      <c r="CCV565" s="744"/>
      <c r="CCW565" s="742"/>
      <c r="CCX565" s="1047"/>
      <c r="CCY565" s="744"/>
      <c r="CCZ565" s="744"/>
      <c r="CDA565" s="1047"/>
      <c r="CDB565" s="1047"/>
      <c r="CDC565" s="1048"/>
      <c r="CDD565" s="1047"/>
      <c r="CDE565" s="1047"/>
      <c r="CDF565" s="741"/>
      <c r="CDG565" s="992"/>
      <c r="CDH565" s="1049"/>
      <c r="CDI565" s="1050"/>
      <c r="CDJ565" s="743"/>
      <c r="CDK565" s="928"/>
      <c r="CDL565" s="740"/>
      <c r="CDM565" s="744"/>
      <c r="CDN565" s="744"/>
      <c r="CDO565" s="742"/>
      <c r="CDP565" s="1047"/>
      <c r="CDQ565" s="744"/>
      <c r="CDR565" s="744"/>
      <c r="CDS565" s="1047"/>
      <c r="CDT565" s="1047"/>
      <c r="CDU565" s="1048"/>
      <c r="CDV565" s="1047"/>
      <c r="CDW565" s="1047"/>
      <c r="CDX565" s="741"/>
      <c r="CDY565" s="992"/>
      <c r="CDZ565" s="1049"/>
      <c r="CEA565" s="1050"/>
      <c r="CEB565" s="743"/>
      <c r="CEC565" s="928"/>
      <c r="CED565" s="740"/>
      <c r="CEE565" s="744"/>
      <c r="CEF565" s="744"/>
      <c r="CEG565" s="742"/>
      <c r="CEH565" s="1047"/>
      <c r="CEI565" s="744"/>
      <c r="CEJ565" s="744"/>
      <c r="CEK565" s="1047"/>
      <c r="CEL565" s="1047"/>
      <c r="CEM565" s="1048"/>
      <c r="CEN565" s="1047"/>
      <c r="CEO565" s="1047"/>
      <c r="CEP565" s="741"/>
      <c r="CEQ565" s="992"/>
      <c r="CER565" s="1049"/>
      <c r="CES565" s="1050"/>
      <c r="CET565" s="743"/>
      <c r="CEU565" s="928"/>
      <c r="CEV565" s="740"/>
      <c r="CEW565" s="744"/>
      <c r="CEX565" s="744"/>
      <c r="CEY565" s="742"/>
      <c r="CEZ565" s="1047"/>
      <c r="CFA565" s="744"/>
      <c r="CFB565" s="744"/>
      <c r="CFC565" s="1047"/>
      <c r="CFD565" s="1047"/>
      <c r="CFE565" s="1048"/>
      <c r="CFF565" s="1047"/>
      <c r="CFG565" s="1047"/>
      <c r="CFH565" s="741"/>
      <c r="CFI565" s="992"/>
      <c r="CFJ565" s="1049"/>
      <c r="CFK565" s="1050"/>
      <c r="CFL565" s="743"/>
      <c r="CFM565" s="928"/>
      <c r="CFN565" s="740"/>
      <c r="CFO565" s="744"/>
      <c r="CFP565" s="744"/>
      <c r="CFQ565" s="742"/>
      <c r="CFR565" s="1047"/>
      <c r="CFS565" s="744"/>
      <c r="CFT565" s="744"/>
      <c r="CFU565" s="1047"/>
      <c r="CFV565" s="1047"/>
      <c r="CFW565" s="1048"/>
      <c r="CFX565" s="1047"/>
      <c r="CFY565" s="1047"/>
      <c r="CFZ565" s="741"/>
      <c r="CGA565" s="992"/>
      <c r="CGB565" s="1049"/>
      <c r="CGC565" s="1050"/>
      <c r="CGD565" s="743"/>
      <c r="CGE565" s="928"/>
      <c r="CGF565" s="740"/>
      <c r="CGG565" s="744"/>
      <c r="CGH565" s="744"/>
      <c r="CGI565" s="742"/>
      <c r="CGJ565" s="1047"/>
      <c r="CGK565" s="744"/>
      <c r="CGL565" s="744"/>
      <c r="CGM565" s="1047"/>
      <c r="CGN565" s="1047"/>
      <c r="CGO565" s="1048"/>
      <c r="CGP565" s="1047"/>
      <c r="CGQ565" s="1047"/>
      <c r="CGR565" s="741"/>
      <c r="CGS565" s="992"/>
      <c r="CGT565" s="1049"/>
      <c r="CGU565" s="1050"/>
      <c r="CGV565" s="743"/>
      <c r="CGW565" s="928"/>
      <c r="CGX565" s="740"/>
      <c r="CGY565" s="744"/>
      <c r="CGZ565" s="744"/>
      <c r="CHA565" s="742"/>
      <c r="CHB565" s="1047"/>
      <c r="CHC565" s="744"/>
      <c r="CHD565" s="744"/>
      <c r="CHE565" s="1047"/>
      <c r="CHF565" s="1047"/>
      <c r="CHG565" s="1048"/>
      <c r="CHH565" s="1047"/>
      <c r="CHI565" s="1047"/>
      <c r="CHJ565" s="741"/>
      <c r="CHK565" s="992"/>
      <c r="CHL565" s="1049"/>
      <c r="CHM565" s="1050"/>
      <c r="CHN565" s="743"/>
      <c r="CHO565" s="928"/>
      <c r="CHP565" s="740"/>
      <c r="CHQ565" s="744"/>
      <c r="CHR565" s="744"/>
      <c r="CHS565" s="742"/>
      <c r="CHT565" s="1047"/>
      <c r="CHU565" s="744"/>
      <c r="CHV565" s="744"/>
      <c r="CHW565" s="1047"/>
      <c r="CHX565" s="1047"/>
      <c r="CHY565" s="1048"/>
      <c r="CHZ565" s="1047"/>
      <c r="CIA565" s="1047"/>
      <c r="CIB565" s="741"/>
      <c r="CIC565" s="992"/>
      <c r="CID565" s="1049"/>
      <c r="CIE565" s="1050"/>
      <c r="CIF565" s="743"/>
      <c r="CIG565" s="928"/>
      <c r="CIH565" s="740"/>
      <c r="CII565" s="744"/>
      <c r="CIJ565" s="744"/>
      <c r="CIK565" s="742"/>
      <c r="CIL565" s="1047"/>
      <c r="CIM565" s="744"/>
      <c r="CIN565" s="744"/>
      <c r="CIO565" s="1047"/>
      <c r="CIP565" s="1047"/>
      <c r="CIQ565" s="1048"/>
      <c r="CIR565" s="1047"/>
      <c r="CIS565" s="1047"/>
      <c r="CIT565" s="741"/>
      <c r="CIU565" s="992"/>
      <c r="CIV565" s="1049"/>
      <c r="CIW565" s="1050"/>
      <c r="CIX565" s="743"/>
      <c r="CIY565" s="928"/>
      <c r="CIZ565" s="740"/>
      <c r="CJA565" s="744"/>
      <c r="CJB565" s="744"/>
      <c r="CJC565" s="742"/>
      <c r="CJD565" s="1047"/>
      <c r="CJE565" s="744"/>
      <c r="CJF565" s="744"/>
      <c r="CJG565" s="1047"/>
      <c r="CJH565" s="1047"/>
      <c r="CJI565" s="1048"/>
      <c r="CJJ565" s="1047"/>
      <c r="CJK565" s="1047"/>
      <c r="CJL565" s="741"/>
      <c r="CJM565" s="992"/>
      <c r="CJN565" s="1049"/>
      <c r="CJO565" s="1050"/>
      <c r="CJP565" s="743"/>
      <c r="CJQ565" s="928"/>
      <c r="CJR565" s="740"/>
      <c r="CJS565" s="744"/>
      <c r="CJT565" s="744"/>
      <c r="CJU565" s="742"/>
      <c r="CJV565" s="1047"/>
      <c r="CJW565" s="744"/>
      <c r="CJX565" s="744"/>
      <c r="CJY565" s="1047"/>
      <c r="CJZ565" s="1047"/>
      <c r="CKA565" s="1048"/>
      <c r="CKB565" s="1047"/>
      <c r="CKC565" s="1047"/>
      <c r="CKD565" s="741"/>
      <c r="CKE565" s="992"/>
      <c r="CKF565" s="1049"/>
      <c r="CKG565" s="1050"/>
      <c r="CKH565" s="743"/>
      <c r="CKI565" s="928"/>
      <c r="CKJ565" s="740"/>
      <c r="CKK565" s="744"/>
      <c r="CKL565" s="744"/>
      <c r="CKM565" s="742"/>
      <c r="CKN565" s="1047"/>
      <c r="CKO565" s="744"/>
      <c r="CKP565" s="744"/>
      <c r="CKQ565" s="1047"/>
      <c r="CKR565" s="1047"/>
      <c r="CKS565" s="1048"/>
      <c r="CKT565" s="1047"/>
      <c r="CKU565" s="1047"/>
      <c r="CKV565" s="741"/>
      <c r="CKW565" s="992"/>
      <c r="CKX565" s="1049"/>
      <c r="CKY565" s="1050"/>
      <c r="CKZ565" s="743"/>
      <c r="CLA565" s="928"/>
      <c r="CLB565" s="740"/>
      <c r="CLC565" s="744"/>
      <c r="CLD565" s="744"/>
      <c r="CLE565" s="742"/>
      <c r="CLF565" s="1047"/>
      <c r="CLG565" s="744"/>
      <c r="CLH565" s="744"/>
      <c r="CLI565" s="1047"/>
      <c r="CLJ565" s="1047"/>
      <c r="CLK565" s="1048"/>
      <c r="CLL565" s="1047"/>
      <c r="CLM565" s="1047"/>
      <c r="CLN565" s="741"/>
      <c r="CLO565" s="992"/>
      <c r="CLP565" s="1049"/>
      <c r="CLQ565" s="1050"/>
      <c r="CLR565" s="743"/>
      <c r="CLS565" s="928"/>
      <c r="CLT565" s="740"/>
      <c r="CLU565" s="744"/>
      <c r="CLV565" s="744"/>
      <c r="CLW565" s="742"/>
      <c r="CLX565" s="1047"/>
      <c r="CLY565" s="744"/>
      <c r="CLZ565" s="744"/>
      <c r="CMA565" s="1047"/>
      <c r="CMB565" s="1047"/>
      <c r="CMC565" s="1048"/>
      <c r="CMD565" s="1047"/>
      <c r="CME565" s="1047"/>
      <c r="CMF565" s="741"/>
      <c r="CMG565" s="992"/>
      <c r="CMH565" s="1049"/>
      <c r="CMI565" s="1050"/>
      <c r="CMJ565" s="743"/>
      <c r="CMK565" s="928"/>
      <c r="CML565" s="740"/>
      <c r="CMM565" s="744"/>
      <c r="CMN565" s="744"/>
      <c r="CMO565" s="742"/>
      <c r="CMP565" s="1047"/>
      <c r="CMQ565" s="744"/>
      <c r="CMR565" s="744"/>
      <c r="CMS565" s="1047"/>
      <c r="CMT565" s="1047"/>
      <c r="CMU565" s="1048"/>
      <c r="CMV565" s="1047"/>
      <c r="CMW565" s="1047"/>
      <c r="CMX565" s="741"/>
      <c r="CMY565" s="992"/>
      <c r="CMZ565" s="1049"/>
      <c r="CNA565" s="1050"/>
      <c r="CNB565" s="743"/>
      <c r="CNC565" s="928"/>
      <c r="CND565" s="740"/>
      <c r="CNE565" s="744"/>
      <c r="CNF565" s="744"/>
      <c r="CNG565" s="742"/>
      <c r="CNH565" s="1047"/>
      <c r="CNI565" s="744"/>
      <c r="CNJ565" s="744"/>
      <c r="CNK565" s="1047"/>
      <c r="CNL565" s="1047"/>
      <c r="CNM565" s="1048"/>
      <c r="CNN565" s="1047"/>
      <c r="CNO565" s="1047"/>
      <c r="CNP565" s="741"/>
      <c r="CNQ565" s="992"/>
      <c r="CNR565" s="1049"/>
      <c r="CNS565" s="1050"/>
      <c r="CNT565" s="743"/>
      <c r="CNU565" s="928"/>
      <c r="CNV565" s="740"/>
      <c r="CNW565" s="744"/>
      <c r="CNX565" s="744"/>
      <c r="CNY565" s="742"/>
      <c r="CNZ565" s="1047"/>
      <c r="COA565" s="744"/>
      <c r="COB565" s="744"/>
      <c r="COC565" s="1047"/>
      <c r="COD565" s="1047"/>
      <c r="COE565" s="1048"/>
      <c r="COF565" s="1047"/>
      <c r="COG565" s="1047"/>
      <c r="COH565" s="741"/>
      <c r="COI565" s="992"/>
      <c r="COJ565" s="1049"/>
      <c r="COK565" s="1050"/>
      <c r="COL565" s="743"/>
      <c r="COM565" s="928"/>
      <c r="CON565" s="740"/>
      <c r="COO565" s="744"/>
      <c r="COP565" s="744"/>
      <c r="COQ565" s="742"/>
      <c r="COR565" s="1047"/>
      <c r="COS565" s="744"/>
      <c r="COT565" s="744"/>
      <c r="COU565" s="1047"/>
      <c r="COV565" s="1047"/>
      <c r="COW565" s="1048"/>
      <c r="COX565" s="1047"/>
      <c r="COY565" s="1047"/>
      <c r="COZ565" s="741"/>
      <c r="CPA565" s="992"/>
      <c r="CPB565" s="1049"/>
      <c r="CPC565" s="1050"/>
      <c r="CPD565" s="743"/>
      <c r="CPE565" s="928"/>
      <c r="CPF565" s="740"/>
      <c r="CPG565" s="744"/>
      <c r="CPH565" s="744"/>
      <c r="CPI565" s="742"/>
      <c r="CPJ565" s="1047"/>
      <c r="CPK565" s="744"/>
      <c r="CPL565" s="744"/>
      <c r="CPM565" s="1047"/>
      <c r="CPN565" s="1047"/>
      <c r="CPO565" s="1048"/>
      <c r="CPP565" s="1047"/>
      <c r="CPQ565" s="1047"/>
      <c r="CPR565" s="741"/>
      <c r="CPS565" s="992"/>
      <c r="CPT565" s="1049"/>
      <c r="CPU565" s="1050"/>
      <c r="CPV565" s="743"/>
      <c r="CPW565" s="928"/>
      <c r="CPX565" s="740"/>
      <c r="CPY565" s="744"/>
      <c r="CPZ565" s="744"/>
      <c r="CQA565" s="742"/>
      <c r="CQB565" s="1047"/>
      <c r="CQC565" s="744"/>
      <c r="CQD565" s="744"/>
      <c r="CQE565" s="1047"/>
      <c r="CQF565" s="1047"/>
      <c r="CQG565" s="1048"/>
      <c r="CQH565" s="1047"/>
      <c r="CQI565" s="1047"/>
      <c r="CQJ565" s="741"/>
      <c r="CQK565" s="992"/>
      <c r="CQL565" s="1049"/>
      <c r="CQM565" s="1050"/>
      <c r="CQN565" s="743"/>
      <c r="CQO565" s="928"/>
      <c r="CQP565" s="740"/>
      <c r="CQQ565" s="744"/>
      <c r="CQR565" s="744"/>
      <c r="CQS565" s="742"/>
      <c r="CQT565" s="1047"/>
      <c r="CQU565" s="744"/>
      <c r="CQV565" s="744"/>
      <c r="CQW565" s="1047"/>
      <c r="CQX565" s="1047"/>
      <c r="CQY565" s="1048"/>
      <c r="CQZ565" s="1047"/>
      <c r="CRA565" s="1047"/>
      <c r="CRB565" s="741"/>
      <c r="CRC565" s="992"/>
      <c r="CRD565" s="1049"/>
      <c r="CRE565" s="1050"/>
      <c r="CRF565" s="743"/>
      <c r="CRG565" s="928"/>
      <c r="CRH565" s="740"/>
      <c r="CRI565" s="744"/>
      <c r="CRJ565" s="744"/>
      <c r="CRK565" s="742"/>
      <c r="CRL565" s="1047"/>
      <c r="CRM565" s="744"/>
      <c r="CRN565" s="744"/>
      <c r="CRO565" s="1047"/>
      <c r="CRP565" s="1047"/>
      <c r="CRQ565" s="1048"/>
      <c r="CRR565" s="1047"/>
      <c r="CRS565" s="1047"/>
      <c r="CRT565" s="741"/>
      <c r="CRU565" s="992"/>
      <c r="CRV565" s="1049"/>
      <c r="CRW565" s="1050"/>
      <c r="CRX565" s="743"/>
      <c r="CRY565" s="928"/>
      <c r="CRZ565" s="740"/>
      <c r="CSA565" s="744"/>
      <c r="CSB565" s="744"/>
      <c r="CSC565" s="742"/>
      <c r="CSD565" s="1047"/>
      <c r="CSE565" s="744"/>
      <c r="CSF565" s="744"/>
      <c r="CSG565" s="1047"/>
      <c r="CSH565" s="1047"/>
      <c r="CSI565" s="1048"/>
      <c r="CSJ565" s="1047"/>
      <c r="CSK565" s="1047"/>
      <c r="CSL565" s="741"/>
      <c r="CSM565" s="992"/>
      <c r="CSN565" s="1049"/>
      <c r="CSO565" s="1050"/>
      <c r="CSP565" s="743"/>
      <c r="CSQ565" s="928"/>
      <c r="CSR565" s="740"/>
      <c r="CSS565" s="744"/>
      <c r="CST565" s="744"/>
      <c r="CSU565" s="742"/>
      <c r="CSV565" s="1047"/>
      <c r="CSW565" s="744"/>
      <c r="CSX565" s="744"/>
      <c r="CSY565" s="1047"/>
      <c r="CSZ565" s="1047"/>
      <c r="CTA565" s="1048"/>
      <c r="CTB565" s="1047"/>
      <c r="CTC565" s="1047"/>
      <c r="CTD565" s="741"/>
      <c r="CTE565" s="992"/>
      <c r="CTF565" s="1049"/>
      <c r="CTG565" s="1050"/>
      <c r="CTH565" s="743"/>
      <c r="CTI565" s="928"/>
      <c r="CTJ565" s="740"/>
      <c r="CTK565" s="744"/>
      <c r="CTL565" s="744"/>
      <c r="CTM565" s="742"/>
      <c r="CTN565" s="1047"/>
      <c r="CTO565" s="744"/>
      <c r="CTP565" s="744"/>
      <c r="CTQ565" s="1047"/>
      <c r="CTR565" s="1047"/>
      <c r="CTS565" s="1048"/>
      <c r="CTT565" s="1047"/>
      <c r="CTU565" s="1047"/>
      <c r="CTV565" s="741"/>
      <c r="CTW565" s="992"/>
      <c r="CTX565" s="1049"/>
      <c r="CTY565" s="1050"/>
      <c r="CTZ565" s="743"/>
      <c r="CUA565" s="928"/>
      <c r="CUB565" s="740"/>
      <c r="CUC565" s="744"/>
      <c r="CUD565" s="744"/>
      <c r="CUE565" s="742"/>
      <c r="CUF565" s="1047"/>
      <c r="CUG565" s="744"/>
      <c r="CUH565" s="744"/>
      <c r="CUI565" s="1047"/>
      <c r="CUJ565" s="1047"/>
      <c r="CUK565" s="1048"/>
      <c r="CUL565" s="1047"/>
      <c r="CUM565" s="1047"/>
      <c r="CUN565" s="741"/>
      <c r="CUO565" s="992"/>
      <c r="CUP565" s="1049"/>
      <c r="CUQ565" s="1050"/>
      <c r="CUR565" s="743"/>
      <c r="CUS565" s="928"/>
      <c r="CUT565" s="740"/>
      <c r="CUU565" s="744"/>
      <c r="CUV565" s="744"/>
      <c r="CUW565" s="742"/>
      <c r="CUX565" s="1047"/>
      <c r="CUY565" s="744"/>
      <c r="CUZ565" s="744"/>
      <c r="CVA565" s="1047"/>
      <c r="CVB565" s="1047"/>
      <c r="CVC565" s="1048"/>
      <c r="CVD565" s="1047"/>
      <c r="CVE565" s="1047"/>
      <c r="CVF565" s="741"/>
      <c r="CVG565" s="992"/>
      <c r="CVH565" s="1049"/>
      <c r="CVI565" s="1050"/>
      <c r="CVJ565" s="743"/>
      <c r="CVK565" s="928"/>
      <c r="CVL565" s="740"/>
      <c r="CVM565" s="744"/>
      <c r="CVN565" s="744"/>
      <c r="CVO565" s="742"/>
      <c r="CVP565" s="1047"/>
      <c r="CVQ565" s="744"/>
      <c r="CVR565" s="744"/>
      <c r="CVS565" s="1047"/>
      <c r="CVT565" s="1047"/>
      <c r="CVU565" s="1048"/>
      <c r="CVV565" s="1047"/>
      <c r="CVW565" s="1047"/>
      <c r="CVX565" s="741"/>
      <c r="CVY565" s="992"/>
      <c r="CVZ565" s="1049"/>
      <c r="CWA565" s="1050"/>
      <c r="CWB565" s="743"/>
      <c r="CWC565" s="928"/>
      <c r="CWD565" s="740"/>
      <c r="CWE565" s="744"/>
      <c r="CWF565" s="744"/>
      <c r="CWG565" s="742"/>
      <c r="CWH565" s="1047"/>
      <c r="CWI565" s="744"/>
      <c r="CWJ565" s="744"/>
      <c r="CWK565" s="1047"/>
      <c r="CWL565" s="1047"/>
      <c r="CWM565" s="1048"/>
      <c r="CWN565" s="1047"/>
      <c r="CWO565" s="1047"/>
      <c r="CWP565" s="741"/>
      <c r="CWQ565" s="992"/>
      <c r="CWR565" s="1049"/>
      <c r="CWS565" s="1050"/>
      <c r="CWT565" s="743"/>
      <c r="CWU565" s="928"/>
      <c r="CWV565" s="740"/>
      <c r="CWW565" s="744"/>
      <c r="CWX565" s="744"/>
      <c r="CWY565" s="742"/>
      <c r="CWZ565" s="1047"/>
      <c r="CXA565" s="744"/>
      <c r="CXB565" s="744"/>
      <c r="CXC565" s="1047"/>
      <c r="CXD565" s="1047"/>
      <c r="CXE565" s="1048"/>
      <c r="CXF565" s="1047"/>
      <c r="CXG565" s="1047"/>
      <c r="CXH565" s="741"/>
      <c r="CXI565" s="992"/>
      <c r="CXJ565" s="1049"/>
      <c r="CXK565" s="1050"/>
      <c r="CXL565" s="743"/>
      <c r="CXM565" s="928"/>
      <c r="CXN565" s="740"/>
      <c r="CXO565" s="744"/>
      <c r="CXP565" s="744"/>
      <c r="CXQ565" s="742"/>
      <c r="CXR565" s="1047"/>
      <c r="CXS565" s="744"/>
      <c r="CXT565" s="744"/>
      <c r="CXU565" s="1047"/>
      <c r="CXV565" s="1047"/>
      <c r="CXW565" s="1048"/>
      <c r="CXX565" s="1047"/>
      <c r="CXY565" s="1047"/>
      <c r="CXZ565" s="741"/>
      <c r="CYA565" s="992"/>
      <c r="CYB565" s="1049"/>
      <c r="CYC565" s="1050"/>
      <c r="CYD565" s="743"/>
      <c r="CYE565" s="928"/>
      <c r="CYF565" s="740"/>
      <c r="CYG565" s="744"/>
      <c r="CYH565" s="744"/>
      <c r="CYI565" s="742"/>
      <c r="CYJ565" s="1047"/>
      <c r="CYK565" s="744"/>
      <c r="CYL565" s="744"/>
      <c r="CYM565" s="1047"/>
      <c r="CYN565" s="1047"/>
      <c r="CYO565" s="1048"/>
      <c r="CYP565" s="1047"/>
      <c r="CYQ565" s="1047"/>
      <c r="CYR565" s="741"/>
      <c r="CYS565" s="992"/>
      <c r="CYT565" s="1049"/>
      <c r="CYU565" s="1050"/>
      <c r="CYV565" s="743"/>
      <c r="CYW565" s="928"/>
      <c r="CYX565" s="740"/>
      <c r="CYY565" s="744"/>
      <c r="CYZ565" s="744"/>
      <c r="CZA565" s="742"/>
      <c r="CZB565" s="1047"/>
      <c r="CZC565" s="744"/>
      <c r="CZD565" s="744"/>
      <c r="CZE565" s="1047"/>
      <c r="CZF565" s="1047"/>
      <c r="CZG565" s="1048"/>
      <c r="CZH565" s="1047"/>
      <c r="CZI565" s="1047"/>
      <c r="CZJ565" s="741"/>
      <c r="CZK565" s="992"/>
      <c r="CZL565" s="1049"/>
      <c r="CZM565" s="1050"/>
      <c r="CZN565" s="743"/>
      <c r="CZO565" s="928"/>
      <c r="CZP565" s="740"/>
      <c r="CZQ565" s="744"/>
      <c r="CZR565" s="744"/>
      <c r="CZS565" s="742"/>
      <c r="CZT565" s="1047"/>
      <c r="CZU565" s="744"/>
      <c r="CZV565" s="744"/>
      <c r="CZW565" s="1047"/>
      <c r="CZX565" s="1047"/>
      <c r="CZY565" s="1048"/>
      <c r="CZZ565" s="1047"/>
      <c r="DAA565" s="1047"/>
      <c r="DAB565" s="741"/>
      <c r="DAC565" s="992"/>
      <c r="DAD565" s="1049"/>
      <c r="DAE565" s="1050"/>
      <c r="DAF565" s="743"/>
      <c r="DAG565" s="928"/>
      <c r="DAH565" s="740"/>
      <c r="DAI565" s="744"/>
      <c r="DAJ565" s="744"/>
      <c r="DAK565" s="742"/>
      <c r="DAL565" s="1047"/>
      <c r="DAM565" s="744"/>
      <c r="DAN565" s="744"/>
      <c r="DAO565" s="1047"/>
      <c r="DAP565" s="1047"/>
      <c r="DAQ565" s="1048"/>
      <c r="DAR565" s="1047"/>
      <c r="DAS565" s="1047"/>
      <c r="DAT565" s="741"/>
      <c r="DAU565" s="992"/>
      <c r="DAV565" s="1049"/>
      <c r="DAW565" s="1050"/>
      <c r="DAX565" s="743"/>
      <c r="DAY565" s="928"/>
      <c r="DAZ565" s="740"/>
      <c r="DBA565" s="744"/>
      <c r="DBB565" s="744"/>
      <c r="DBC565" s="742"/>
      <c r="DBD565" s="1047"/>
      <c r="DBE565" s="744"/>
      <c r="DBF565" s="744"/>
      <c r="DBG565" s="1047"/>
      <c r="DBH565" s="1047"/>
      <c r="DBI565" s="1048"/>
      <c r="DBJ565" s="1047"/>
      <c r="DBK565" s="1047"/>
      <c r="DBL565" s="741"/>
      <c r="DBM565" s="992"/>
      <c r="DBN565" s="1049"/>
      <c r="DBO565" s="1050"/>
      <c r="DBP565" s="743"/>
      <c r="DBQ565" s="928"/>
      <c r="DBR565" s="740"/>
      <c r="DBS565" s="744"/>
      <c r="DBT565" s="744"/>
      <c r="DBU565" s="742"/>
      <c r="DBV565" s="1047"/>
      <c r="DBW565" s="744"/>
      <c r="DBX565" s="744"/>
      <c r="DBY565" s="1047"/>
      <c r="DBZ565" s="1047"/>
      <c r="DCA565" s="1048"/>
      <c r="DCB565" s="1047"/>
      <c r="DCC565" s="1047"/>
      <c r="DCD565" s="741"/>
      <c r="DCE565" s="992"/>
      <c r="DCF565" s="1049"/>
      <c r="DCG565" s="1050"/>
      <c r="DCH565" s="743"/>
      <c r="DCI565" s="928"/>
      <c r="DCJ565" s="740"/>
      <c r="DCK565" s="744"/>
      <c r="DCL565" s="744"/>
      <c r="DCM565" s="742"/>
      <c r="DCN565" s="1047"/>
      <c r="DCO565" s="744"/>
      <c r="DCP565" s="744"/>
      <c r="DCQ565" s="1047"/>
      <c r="DCR565" s="1047"/>
      <c r="DCS565" s="1048"/>
      <c r="DCT565" s="1047"/>
      <c r="DCU565" s="1047"/>
      <c r="DCV565" s="741"/>
      <c r="DCW565" s="992"/>
      <c r="DCX565" s="1049"/>
      <c r="DCY565" s="1050"/>
      <c r="DCZ565" s="743"/>
      <c r="DDA565" s="928"/>
      <c r="DDB565" s="740"/>
      <c r="DDC565" s="744"/>
      <c r="DDD565" s="744"/>
      <c r="DDE565" s="742"/>
      <c r="DDF565" s="1047"/>
      <c r="DDG565" s="744"/>
      <c r="DDH565" s="744"/>
      <c r="DDI565" s="1047"/>
      <c r="DDJ565" s="1047"/>
      <c r="DDK565" s="1048"/>
      <c r="DDL565" s="1047"/>
      <c r="DDM565" s="1047"/>
      <c r="DDN565" s="741"/>
      <c r="DDO565" s="992"/>
      <c r="DDP565" s="1049"/>
      <c r="DDQ565" s="1050"/>
      <c r="DDR565" s="743"/>
      <c r="DDS565" s="928"/>
      <c r="DDT565" s="740"/>
      <c r="DDU565" s="744"/>
      <c r="DDV565" s="744"/>
      <c r="DDW565" s="742"/>
      <c r="DDX565" s="1047"/>
      <c r="DDY565" s="744"/>
      <c r="DDZ565" s="744"/>
      <c r="DEA565" s="1047"/>
      <c r="DEB565" s="1047"/>
      <c r="DEC565" s="1048"/>
      <c r="DED565" s="1047"/>
      <c r="DEE565" s="1047"/>
      <c r="DEF565" s="741"/>
      <c r="DEG565" s="992"/>
      <c r="DEH565" s="1049"/>
      <c r="DEI565" s="1050"/>
      <c r="DEJ565" s="743"/>
      <c r="DEK565" s="928"/>
      <c r="DEL565" s="740"/>
      <c r="DEM565" s="744"/>
      <c r="DEN565" s="744"/>
      <c r="DEO565" s="742"/>
      <c r="DEP565" s="1047"/>
      <c r="DEQ565" s="744"/>
      <c r="DER565" s="744"/>
      <c r="DES565" s="1047"/>
      <c r="DET565" s="1047"/>
      <c r="DEU565" s="1048"/>
      <c r="DEV565" s="1047"/>
      <c r="DEW565" s="1047"/>
      <c r="DEX565" s="741"/>
      <c r="DEY565" s="992"/>
      <c r="DEZ565" s="1049"/>
      <c r="DFA565" s="1050"/>
      <c r="DFB565" s="743"/>
      <c r="DFC565" s="928"/>
      <c r="DFD565" s="740"/>
      <c r="DFE565" s="744"/>
      <c r="DFF565" s="744"/>
      <c r="DFG565" s="742"/>
      <c r="DFH565" s="1047"/>
      <c r="DFI565" s="744"/>
      <c r="DFJ565" s="744"/>
      <c r="DFK565" s="1047"/>
      <c r="DFL565" s="1047"/>
      <c r="DFM565" s="1048"/>
      <c r="DFN565" s="1047"/>
      <c r="DFO565" s="1047"/>
      <c r="DFP565" s="741"/>
      <c r="DFQ565" s="992"/>
      <c r="DFR565" s="1049"/>
      <c r="DFS565" s="1050"/>
      <c r="DFT565" s="743"/>
      <c r="DFU565" s="928"/>
      <c r="DFV565" s="740"/>
      <c r="DFW565" s="744"/>
      <c r="DFX565" s="744"/>
      <c r="DFY565" s="742"/>
      <c r="DFZ565" s="1047"/>
      <c r="DGA565" s="744"/>
      <c r="DGB565" s="744"/>
      <c r="DGC565" s="1047"/>
      <c r="DGD565" s="1047"/>
      <c r="DGE565" s="1048"/>
      <c r="DGF565" s="1047"/>
      <c r="DGG565" s="1047"/>
      <c r="DGH565" s="741"/>
      <c r="DGI565" s="992"/>
      <c r="DGJ565" s="1049"/>
      <c r="DGK565" s="1050"/>
      <c r="DGL565" s="743"/>
      <c r="DGM565" s="928"/>
      <c r="DGN565" s="740"/>
      <c r="DGO565" s="744"/>
      <c r="DGP565" s="744"/>
      <c r="DGQ565" s="742"/>
      <c r="DGR565" s="1047"/>
      <c r="DGS565" s="744"/>
      <c r="DGT565" s="744"/>
      <c r="DGU565" s="1047"/>
      <c r="DGV565" s="1047"/>
      <c r="DGW565" s="1048"/>
      <c r="DGX565" s="1047"/>
      <c r="DGY565" s="1047"/>
      <c r="DGZ565" s="741"/>
      <c r="DHA565" s="992"/>
      <c r="DHB565" s="1049"/>
      <c r="DHC565" s="1050"/>
      <c r="DHD565" s="743"/>
      <c r="DHE565" s="928"/>
      <c r="DHF565" s="740"/>
      <c r="DHG565" s="744"/>
      <c r="DHH565" s="744"/>
      <c r="DHI565" s="742"/>
      <c r="DHJ565" s="1047"/>
      <c r="DHK565" s="744"/>
      <c r="DHL565" s="744"/>
      <c r="DHM565" s="1047"/>
      <c r="DHN565" s="1047"/>
      <c r="DHO565" s="1048"/>
      <c r="DHP565" s="1047"/>
      <c r="DHQ565" s="1047"/>
      <c r="DHR565" s="741"/>
      <c r="DHS565" s="992"/>
      <c r="DHT565" s="1049"/>
      <c r="DHU565" s="1050"/>
      <c r="DHV565" s="743"/>
      <c r="DHW565" s="928"/>
      <c r="DHX565" s="740"/>
      <c r="DHY565" s="744"/>
      <c r="DHZ565" s="744"/>
      <c r="DIA565" s="742"/>
      <c r="DIB565" s="1047"/>
      <c r="DIC565" s="744"/>
      <c r="DID565" s="744"/>
      <c r="DIE565" s="1047"/>
      <c r="DIF565" s="1047"/>
      <c r="DIG565" s="1048"/>
      <c r="DIH565" s="1047"/>
      <c r="DII565" s="1047"/>
      <c r="DIJ565" s="741"/>
      <c r="DIK565" s="992"/>
      <c r="DIL565" s="1049"/>
      <c r="DIM565" s="1050"/>
      <c r="DIN565" s="743"/>
      <c r="DIO565" s="928"/>
      <c r="DIP565" s="740"/>
      <c r="DIQ565" s="744"/>
      <c r="DIR565" s="744"/>
      <c r="DIS565" s="742"/>
      <c r="DIT565" s="1047"/>
      <c r="DIU565" s="744"/>
      <c r="DIV565" s="744"/>
      <c r="DIW565" s="1047"/>
      <c r="DIX565" s="1047"/>
      <c r="DIY565" s="1048"/>
      <c r="DIZ565" s="1047"/>
      <c r="DJA565" s="1047"/>
      <c r="DJB565" s="741"/>
      <c r="DJC565" s="992"/>
      <c r="DJD565" s="1049"/>
      <c r="DJE565" s="1050"/>
      <c r="DJF565" s="743"/>
      <c r="DJG565" s="928"/>
      <c r="DJH565" s="740"/>
      <c r="DJI565" s="744"/>
      <c r="DJJ565" s="744"/>
      <c r="DJK565" s="742"/>
      <c r="DJL565" s="1047"/>
      <c r="DJM565" s="744"/>
      <c r="DJN565" s="744"/>
      <c r="DJO565" s="1047"/>
      <c r="DJP565" s="1047"/>
      <c r="DJQ565" s="1048"/>
      <c r="DJR565" s="1047"/>
      <c r="DJS565" s="1047"/>
      <c r="DJT565" s="741"/>
      <c r="DJU565" s="992"/>
      <c r="DJV565" s="1049"/>
      <c r="DJW565" s="1050"/>
      <c r="DJX565" s="743"/>
      <c r="DJY565" s="928"/>
      <c r="DJZ565" s="740"/>
      <c r="DKA565" s="744"/>
      <c r="DKB565" s="744"/>
      <c r="DKC565" s="742"/>
      <c r="DKD565" s="1047"/>
      <c r="DKE565" s="744"/>
      <c r="DKF565" s="744"/>
      <c r="DKG565" s="1047"/>
      <c r="DKH565" s="1047"/>
      <c r="DKI565" s="1048"/>
      <c r="DKJ565" s="1047"/>
      <c r="DKK565" s="1047"/>
      <c r="DKL565" s="741"/>
      <c r="DKM565" s="992"/>
      <c r="DKN565" s="1049"/>
      <c r="DKO565" s="1050"/>
      <c r="DKP565" s="743"/>
      <c r="DKQ565" s="928"/>
      <c r="DKR565" s="740"/>
      <c r="DKS565" s="744"/>
      <c r="DKT565" s="744"/>
      <c r="DKU565" s="742"/>
      <c r="DKV565" s="1047"/>
      <c r="DKW565" s="744"/>
      <c r="DKX565" s="744"/>
      <c r="DKY565" s="1047"/>
      <c r="DKZ565" s="1047"/>
      <c r="DLA565" s="1048"/>
      <c r="DLB565" s="1047"/>
      <c r="DLC565" s="1047"/>
      <c r="DLD565" s="741"/>
      <c r="DLE565" s="992"/>
      <c r="DLF565" s="1049"/>
      <c r="DLG565" s="1050"/>
      <c r="DLH565" s="743"/>
      <c r="DLI565" s="928"/>
      <c r="DLJ565" s="740"/>
      <c r="DLK565" s="744"/>
      <c r="DLL565" s="744"/>
      <c r="DLM565" s="742"/>
      <c r="DLN565" s="1047"/>
      <c r="DLO565" s="744"/>
      <c r="DLP565" s="744"/>
      <c r="DLQ565" s="1047"/>
      <c r="DLR565" s="1047"/>
      <c r="DLS565" s="1048"/>
      <c r="DLT565" s="1047"/>
      <c r="DLU565" s="1047"/>
      <c r="DLV565" s="741"/>
      <c r="DLW565" s="992"/>
      <c r="DLX565" s="1049"/>
      <c r="DLY565" s="1050"/>
      <c r="DLZ565" s="743"/>
      <c r="DMA565" s="928"/>
      <c r="DMB565" s="740"/>
      <c r="DMC565" s="744"/>
      <c r="DMD565" s="744"/>
      <c r="DME565" s="742"/>
      <c r="DMF565" s="1047"/>
      <c r="DMG565" s="744"/>
      <c r="DMH565" s="744"/>
      <c r="DMI565" s="1047"/>
      <c r="DMJ565" s="1047"/>
      <c r="DMK565" s="1048"/>
      <c r="DML565" s="1047"/>
      <c r="DMM565" s="1047"/>
      <c r="DMN565" s="741"/>
      <c r="DMO565" s="992"/>
      <c r="DMP565" s="1049"/>
      <c r="DMQ565" s="1050"/>
      <c r="DMR565" s="743"/>
      <c r="DMS565" s="928"/>
      <c r="DMT565" s="740"/>
      <c r="DMU565" s="744"/>
      <c r="DMV565" s="744"/>
      <c r="DMW565" s="742"/>
      <c r="DMX565" s="1047"/>
      <c r="DMY565" s="744"/>
      <c r="DMZ565" s="744"/>
      <c r="DNA565" s="1047"/>
      <c r="DNB565" s="1047"/>
      <c r="DNC565" s="1048"/>
      <c r="DND565" s="1047"/>
      <c r="DNE565" s="1047"/>
      <c r="DNF565" s="741"/>
      <c r="DNG565" s="992"/>
      <c r="DNH565" s="1049"/>
      <c r="DNI565" s="1050"/>
      <c r="DNJ565" s="743"/>
      <c r="DNK565" s="928"/>
      <c r="DNL565" s="740"/>
      <c r="DNM565" s="744"/>
      <c r="DNN565" s="744"/>
      <c r="DNO565" s="742"/>
      <c r="DNP565" s="1047"/>
      <c r="DNQ565" s="744"/>
      <c r="DNR565" s="744"/>
      <c r="DNS565" s="1047"/>
      <c r="DNT565" s="1047"/>
      <c r="DNU565" s="1048"/>
      <c r="DNV565" s="1047"/>
      <c r="DNW565" s="1047"/>
      <c r="DNX565" s="741"/>
      <c r="DNY565" s="992"/>
      <c r="DNZ565" s="1049"/>
      <c r="DOA565" s="1050"/>
      <c r="DOB565" s="743"/>
      <c r="DOC565" s="928"/>
      <c r="DOD565" s="740"/>
      <c r="DOE565" s="744"/>
      <c r="DOF565" s="744"/>
      <c r="DOG565" s="742"/>
      <c r="DOH565" s="1047"/>
      <c r="DOI565" s="744"/>
      <c r="DOJ565" s="744"/>
      <c r="DOK565" s="1047"/>
      <c r="DOL565" s="1047"/>
      <c r="DOM565" s="1048"/>
      <c r="DON565" s="1047"/>
      <c r="DOO565" s="1047"/>
      <c r="DOP565" s="741"/>
      <c r="DOQ565" s="992"/>
      <c r="DOR565" s="1049"/>
      <c r="DOS565" s="1050"/>
      <c r="DOT565" s="743"/>
      <c r="DOU565" s="928"/>
      <c r="DOV565" s="740"/>
      <c r="DOW565" s="744"/>
      <c r="DOX565" s="744"/>
      <c r="DOY565" s="742"/>
      <c r="DOZ565" s="1047"/>
      <c r="DPA565" s="744"/>
      <c r="DPB565" s="744"/>
      <c r="DPC565" s="1047"/>
      <c r="DPD565" s="1047"/>
      <c r="DPE565" s="1048"/>
      <c r="DPF565" s="1047"/>
      <c r="DPG565" s="1047"/>
      <c r="DPH565" s="741"/>
      <c r="DPI565" s="992"/>
      <c r="DPJ565" s="1049"/>
      <c r="DPK565" s="1050"/>
      <c r="DPL565" s="743"/>
      <c r="DPM565" s="928"/>
      <c r="DPN565" s="740"/>
      <c r="DPO565" s="744"/>
      <c r="DPP565" s="744"/>
      <c r="DPQ565" s="742"/>
      <c r="DPR565" s="1047"/>
      <c r="DPS565" s="744"/>
      <c r="DPT565" s="744"/>
      <c r="DPU565" s="1047"/>
      <c r="DPV565" s="1047"/>
      <c r="DPW565" s="1048"/>
      <c r="DPX565" s="1047"/>
      <c r="DPY565" s="1047"/>
      <c r="DPZ565" s="741"/>
      <c r="DQA565" s="992"/>
      <c r="DQB565" s="1049"/>
      <c r="DQC565" s="1050"/>
      <c r="DQD565" s="743"/>
      <c r="DQE565" s="928"/>
      <c r="DQF565" s="740"/>
      <c r="DQG565" s="744"/>
      <c r="DQH565" s="744"/>
      <c r="DQI565" s="742"/>
      <c r="DQJ565" s="1047"/>
      <c r="DQK565" s="744"/>
      <c r="DQL565" s="744"/>
      <c r="DQM565" s="1047"/>
      <c r="DQN565" s="1047"/>
      <c r="DQO565" s="1048"/>
      <c r="DQP565" s="1047"/>
      <c r="DQQ565" s="1047"/>
      <c r="DQR565" s="741"/>
      <c r="DQS565" s="992"/>
      <c r="DQT565" s="1049"/>
      <c r="DQU565" s="1050"/>
      <c r="DQV565" s="743"/>
      <c r="DQW565" s="928"/>
      <c r="DQX565" s="740"/>
      <c r="DQY565" s="744"/>
      <c r="DQZ565" s="744"/>
      <c r="DRA565" s="742"/>
      <c r="DRB565" s="1047"/>
      <c r="DRC565" s="744"/>
      <c r="DRD565" s="744"/>
      <c r="DRE565" s="1047"/>
      <c r="DRF565" s="1047"/>
      <c r="DRG565" s="1048"/>
      <c r="DRH565" s="1047"/>
      <c r="DRI565" s="1047"/>
      <c r="DRJ565" s="741"/>
      <c r="DRK565" s="992"/>
      <c r="DRL565" s="1049"/>
      <c r="DRM565" s="1050"/>
      <c r="DRN565" s="743"/>
      <c r="DRO565" s="928"/>
      <c r="DRP565" s="740"/>
      <c r="DRQ565" s="744"/>
      <c r="DRR565" s="744"/>
      <c r="DRS565" s="742"/>
      <c r="DRT565" s="1047"/>
      <c r="DRU565" s="744"/>
      <c r="DRV565" s="744"/>
      <c r="DRW565" s="1047"/>
      <c r="DRX565" s="1047"/>
      <c r="DRY565" s="1048"/>
      <c r="DRZ565" s="1047"/>
      <c r="DSA565" s="1047"/>
      <c r="DSB565" s="741"/>
      <c r="DSC565" s="992"/>
      <c r="DSD565" s="1049"/>
      <c r="DSE565" s="1050"/>
      <c r="DSF565" s="743"/>
      <c r="DSG565" s="928"/>
      <c r="DSH565" s="740"/>
      <c r="DSI565" s="744"/>
      <c r="DSJ565" s="744"/>
      <c r="DSK565" s="742"/>
      <c r="DSL565" s="1047"/>
      <c r="DSM565" s="744"/>
      <c r="DSN565" s="744"/>
      <c r="DSO565" s="1047"/>
      <c r="DSP565" s="1047"/>
      <c r="DSQ565" s="1048"/>
      <c r="DSR565" s="1047"/>
      <c r="DSS565" s="1047"/>
      <c r="DST565" s="741"/>
      <c r="DSU565" s="992"/>
      <c r="DSV565" s="1049"/>
      <c r="DSW565" s="1050"/>
      <c r="DSX565" s="743"/>
      <c r="DSY565" s="928"/>
      <c r="DSZ565" s="740"/>
      <c r="DTA565" s="744"/>
      <c r="DTB565" s="744"/>
      <c r="DTC565" s="742"/>
      <c r="DTD565" s="1047"/>
      <c r="DTE565" s="744"/>
      <c r="DTF565" s="744"/>
      <c r="DTG565" s="1047"/>
      <c r="DTH565" s="1047"/>
      <c r="DTI565" s="1048"/>
      <c r="DTJ565" s="1047"/>
      <c r="DTK565" s="1047"/>
      <c r="DTL565" s="741"/>
      <c r="DTM565" s="992"/>
      <c r="DTN565" s="1049"/>
      <c r="DTO565" s="1050"/>
      <c r="DTP565" s="743"/>
      <c r="DTQ565" s="928"/>
      <c r="DTR565" s="740"/>
      <c r="DTS565" s="744"/>
      <c r="DTT565" s="744"/>
      <c r="DTU565" s="742"/>
      <c r="DTV565" s="1047"/>
      <c r="DTW565" s="744"/>
      <c r="DTX565" s="744"/>
      <c r="DTY565" s="1047"/>
      <c r="DTZ565" s="1047"/>
      <c r="DUA565" s="1048"/>
      <c r="DUB565" s="1047"/>
      <c r="DUC565" s="1047"/>
      <c r="DUD565" s="741"/>
      <c r="DUE565" s="992"/>
      <c r="DUF565" s="1049"/>
      <c r="DUG565" s="1050"/>
      <c r="DUH565" s="743"/>
      <c r="DUI565" s="928"/>
      <c r="DUJ565" s="740"/>
      <c r="DUK565" s="744"/>
      <c r="DUL565" s="744"/>
      <c r="DUM565" s="742"/>
      <c r="DUN565" s="1047"/>
      <c r="DUO565" s="744"/>
      <c r="DUP565" s="744"/>
      <c r="DUQ565" s="1047"/>
      <c r="DUR565" s="1047"/>
      <c r="DUS565" s="1048"/>
      <c r="DUT565" s="1047"/>
      <c r="DUU565" s="1047"/>
      <c r="DUV565" s="741"/>
      <c r="DUW565" s="992"/>
      <c r="DUX565" s="1049"/>
      <c r="DUY565" s="1050"/>
      <c r="DUZ565" s="743"/>
      <c r="DVA565" s="928"/>
      <c r="DVB565" s="740"/>
      <c r="DVC565" s="744"/>
      <c r="DVD565" s="744"/>
      <c r="DVE565" s="742"/>
      <c r="DVF565" s="1047"/>
      <c r="DVG565" s="744"/>
      <c r="DVH565" s="744"/>
      <c r="DVI565" s="1047"/>
      <c r="DVJ565" s="1047"/>
      <c r="DVK565" s="1048"/>
      <c r="DVL565" s="1047"/>
      <c r="DVM565" s="1047"/>
      <c r="DVN565" s="741"/>
      <c r="DVO565" s="992"/>
      <c r="DVP565" s="1049"/>
      <c r="DVQ565" s="1050"/>
      <c r="DVR565" s="743"/>
      <c r="DVS565" s="928"/>
      <c r="DVT565" s="740"/>
      <c r="DVU565" s="744"/>
      <c r="DVV565" s="744"/>
      <c r="DVW565" s="742"/>
      <c r="DVX565" s="1047"/>
      <c r="DVY565" s="744"/>
      <c r="DVZ565" s="744"/>
      <c r="DWA565" s="1047"/>
      <c r="DWB565" s="1047"/>
      <c r="DWC565" s="1048"/>
      <c r="DWD565" s="1047"/>
      <c r="DWE565" s="1047"/>
      <c r="DWF565" s="741"/>
      <c r="DWG565" s="992"/>
      <c r="DWH565" s="1049"/>
      <c r="DWI565" s="1050"/>
      <c r="DWJ565" s="743"/>
      <c r="DWK565" s="928"/>
      <c r="DWL565" s="740"/>
      <c r="DWM565" s="744"/>
      <c r="DWN565" s="744"/>
      <c r="DWO565" s="742"/>
      <c r="DWP565" s="1047"/>
      <c r="DWQ565" s="744"/>
      <c r="DWR565" s="744"/>
      <c r="DWS565" s="1047"/>
      <c r="DWT565" s="1047"/>
      <c r="DWU565" s="1048"/>
      <c r="DWV565" s="1047"/>
      <c r="DWW565" s="1047"/>
      <c r="DWX565" s="741"/>
      <c r="DWY565" s="992"/>
      <c r="DWZ565" s="1049"/>
      <c r="DXA565" s="1050"/>
      <c r="DXB565" s="743"/>
      <c r="DXC565" s="928"/>
      <c r="DXD565" s="740"/>
      <c r="DXE565" s="744"/>
      <c r="DXF565" s="744"/>
      <c r="DXG565" s="742"/>
      <c r="DXH565" s="1047"/>
      <c r="DXI565" s="744"/>
      <c r="DXJ565" s="744"/>
      <c r="DXK565" s="1047"/>
      <c r="DXL565" s="1047"/>
      <c r="DXM565" s="1048"/>
      <c r="DXN565" s="1047"/>
      <c r="DXO565" s="1047"/>
      <c r="DXP565" s="741"/>
      <c r="DXQ565" s="992"/>
      <c r="DXR565" s="1049"/>
      <c r="DXS565" s="1050"/>
      <c r="DXT565" s="743"/>
      <c r="DXU565" s="928"/>
      <c r="DXV565" s="740"/>
      <c r="DXW565" s="744"/>
      <c r="DXX565" s="744"/>
      <c r="DXY565" s="742"/>
      <c r="DXZ565" s="1047"/>
      <c r="DYA565" s="744"/>
      <c r="DYB565" s="744"/>
      <c r="DYC565" s="1047"/>
      <c r="DYD565" s="1047"/>
      <c r="DYE565" s="1048"/>
      <c r="DYF565" s="1047"/>
      <c r="DYG565" s="1047"/>
      <c r="DYH565" s="741"/>
      <c r="DYI565" s="992"/>
      <c r="DYJ565" s="1049"/>
      <c r="DYK565" s="1050"/>
      <c r="DYL565" s="743"/>
      <c r="DYM565" s="928"/>
      <c r="DYN565" s="740"/>
      <c r="DYO565" s="744"/>
      <c r="DYP565" s="744"/>
      <c r="DYQ565" s="742"/>
      <c r="DYR565" s="1047"/>
      <c r="DYS565" s="744"/>
      <c r="DYT565" s="744"/>
      <c r="DYU565" s="1047"/>
      <c r="DYV565" s="1047"/>
      <c r="DYW565" s="1048"/>
      <c r="DYX565" s="1047"/>
      <c r="DYY565" s="1047"/>
      <c r="DYZ565" s="741"/>
      <c r="DZA565" s="992"/>
      <c r="DZB565" s="1049"/>
      <c r="DZC565" s="1050"/>
      <c r="DZD565" s="743"/>
      <c r="DZE565" s="928"/>
      <c r="DZF565" s="740"/>
      <c r="DZG565" s="744"/>
      <c r="DZH565" s="744"/>
      <c r="DZI565" s="742"/>
      <c r="DZJ565" s="1047"/>
      <c r="DZK565" s="744"/>
      <c r="DZL565" s="744"/>
      <c r="DZM565" s="1047"/>
      <c r="DZN565" s="1047"/>
      <c r="DZO565" s="1048"/>
      <c r="DZP565" s="1047"/>
      <c r="DZQ565" s="1047"/>
      <c r="DZR565" s="741"/>
      <c r="DZS565" s="992"/>
      <c r="DZT565" s="1049"/>
      <c r="DZU565" s="1050"/>
      <c r="DZV565" s="743"/>
      <c r="DZW565" s="928"/>
      <c r="DZX565" s="740"/>
      <c r="DZY565" s="744"/>
      <c r="DZZ565" s="744"/>
      <c r="EAA565" s="742"/>
      <c r="EAB565" s="1047"/>
      <c r="EAC565" s="744"/>
      <c r="EAD565" s="744"/>
      <c r="EAE565" s="1047"/>
      <c r="EAF565" s="1047"/>
      <c r="EAG565" s="1048"/>
      <c r="EAH565" s="1047"/>
      <c r="EAI565" s="1047"/>
      <c r="EAJ565" s="741"/>
      <c r="EAK565" s="992"/>
      <c r="EAL565" s="1049"/>
      <c r="EAM565" s="1050"/>
      <c r="EAN565" s="743"/>
      <c r="EAO565" s="928"/>
      <c r="EAP565" s="740"/>
      <c r="EAQ565" s="744"/>
      <c r="EAR565" s="744"/>
      <c r="EAS565" s="742"/>
      <c r="EAT565" s="1047"/>
      <c r="EAU565" s="744"/>
      <c r="EAV565" s="744"/>
      <c r="EAW565" s="1047"/>
      <c r="EAX565" s="1047"/>
      <c r="EAY565" s="1048"/>
      <c r="EAZ565" s="1047"/>
      <c r="EBA565" s="1047"/>
      <c r="EBB565" s="741"/>
      <c r="EBC565" s="992"/>
      <c r="EBD565" s="1049"/>
      <c r="EBE565" s="1050"/>
      <c r="EBF565" s="743"/>
      <c r="EBG565" s="928"/>
      <c r="EBH565" s="740"/>
      <c r="EBI565" s="744"/>
      <c r="EBJ565" s="744"/>
      <c r="EBK565" s="742"/>
      <c r="EBL565" s="1047"/>
      <c r="EBM565" s="744"/>
      <c r="EBN565" s="744"/>
      <c r="EBO565" s="1047"/>
      <c r="EBP565" s="1047"/>
      <c r="EBQ565" s="1048"/>
      <c r="EBR565" s="1047"/>
      <c r="EBS565" s="1047"/>
      <c r="EBT565" s="741"/>
      <c r="EBU565" s="992"/>
      <c r="EBV565" s="1049"/>
      <c r="EBW565" s="1050"/>
      <c r="EBX565" s="743"/>
      <c r="EBY565" s="928"/>
      <c r="EBZ565" s="740"/>
      <c r="ECA565" s="744"/>
      <c r="ECB565" s="744"/>
      <c r="ECC565" s="742"/>
      <c r="ECD565" s="1047"/>
      <c r="ECE565" s="744"/>
      <c r="ECF565" s="744"/>
      <c r="ECG565" s="1047"/>
      <c r="ECH565" s="1047"/>
      <c r="ECI565" s="1048"/>
      <c r="ECJ565" s="1047"/>
      <c r="ECK565" s="1047"/>
      <c r="ECL565" s="741"/>
      <c r="ECM565" s="992"/>
      <c r="ECN565" s="1049"/>
      <c r="ECO565" s="1050"/>
      <c r="ECP565" s="743"/>
      <c r="ECQ565" s="928"/>
      <c r="ECR565" s="740"/>
      <c r="ECS565" s="744"/>
      <c r="ECT565" s="744"/>
      <c r="ECU565" s="742"/>
      <c r="ECV565" s="1047"/>
      <c r="ECW565" s="744"/>
      <c r="ECX565" s="744"/>
      <c r="ECY565" s="1047"/>
      <c r="ECZ565" s="1047"/>
      <c r="EDA565" s="1048"/>
      <c r="EDB565" s="1047"/>
      <c r="EDC565" s="1047"/>
      <c r="EDD565" s="741"/>
      <c r="EDE565" s="992"/>
      <c r="EDF565" s="1049"/>
      <c r="EDG565" s="1050"/>
      <c r="EDH565" s="743"/>
      <c r="EDI565" s="928"/>
      <c r="EDJ565" s="740"/>
      <c r="EDK565" s="744"/>
      <c r="EDL565" s="744"/>
      <c r="EDM565" s="742"/>
      <c r="EDN565" s="1047"/>
      <c r="EDO565" s="744"/>
      <c r="EDP565" s="744"/>
      <c r="EDQ565" s="1047"/>
      <c r="EDR565" s="1047"/>
      <c r="EDS565" s="1048"/>
      <c r="EDT565" s="1047"/>
      <c r="EDU565" s="1047"/>
      <c r="EDV565" s="741"/>
      <c r="EDW565" s="992"/>
      <c r="EDX565" s="1049"/>
      <c r="EDY565" s="1050"/>
      <c r="EDZ565" s="743"/>
      <c r="EEA565" s="928"/>
      <c r="EEB565" s="740"/>
      <c r="EEC565" s="744"/>
      <c r="EED565" s="744"/>
      <c r="EEE565" s="742"/>
      <c r="EEF565" s="1047"/>
      <c r="EEG565" s="744"/>
      <c r="EEH565" s="744"/>
      <c r="EEI565" s="1047"/>
      <c r="EEJ565" s="1047"/>
      <c r="EEK565" s="1048"/>
      <c r="EEL565" s="1047"/>
      <c r="EEM565" s="1047"/>
      <c r="EEN565" s="741"/>
      <c r="EEO565" s="992"/>
      <c r="EEP565" s="1049"/>
      <c r="EEQ565" s="1050"/>
      <c r="EER565" s="743"/>
      <c r="EES565" s="928"/>
      <c r="EET565" s="740"/>
      <c r="EEU565" s="744"/>
      <c r="EEV565" s="744"/>
      <c r="EEW565" s="742"/>
      <c r="EEX565" s="1047"/>
      <c r="EEY565" s="744"/>
      <c r="EEZ565" s="744"/>
      <c r="EFA565" s="1047"/>
      <c r="EFB565" s="1047"/>
      <c r="EFC565" s="1048"/>
      <c r="EFD565" s="1047"/>
      <c r="EFE565" s="1047"/>
      <c r="EFF565" s="741"/>
      <c r="EFG565" s="992"/>
      <c r="EFH565" s="1049"/>
      <c r="EFI565" s="1050"/>
      <c r="EFJ565" s="743"/>
      <c r="EFK565" s="928"/>
      <c r="EFL565" s="740"/>
      <c r="EFM565" s="744"/>
      <c r="EFN565" s="744"/>
      <c r="EFO565" s="742"/>
      <c r="EFP565" s="1047"/>
      <c r="EFQ565" s="744"/>
      <c r="EFR565" s="744"/>
      <c r="EFS565" s="1047"/>
      <c r="EFT565" s="1047"/>
      <c r="EFU565" s="1048"/>
      <c r="EFV565" s="1047"/>
      <c r="EFW565" s="1047"/>
      <c r="EFX565" s="741"/>
      <c r="EFY565" s="992"/>
      <c r="EFZ565" s="1049"/>
      <c r="EGA565" s="1050"/>
      <c r="EGB565" s="743"/>
      <c r="EGC565" s="928"/>
      <c r="EGD565" s="740"/>
      <c r="EGE565" s="744"/>
      <c r="EGF565" s="744"/>
      <c r="EGG565" s="742"/>
      <c r="EGH565" s="1047"/>
      <c r="EGI565" s="744"/>
      <c r="EGJ565" s="744"/>
      <c r="EGK565" s="1047"/>
      <c r="EGL565" s="1047"/>
      <c r="EGM565" s="1048"/>
      <c r="EGN565" s="1047"/>
      <c r="EGO565" s="1047"/>
      <c r="EGP565" s="741"/>
      <c r="EGQ565" s="992"/>
      <c r="EGR565" s="1049"/>
      <c r="EGS565" s="1050"/>
      <c r="EGT565" s="743"/>
      <c r="EGU565" s="928"/>
      <c r="EGV565" s="740"/>
      <c r="EGW565" s="744"/>
      <c r="EGX565" s="744"/>
      <c r="EGY565" s="742"/>
      <c r="EGZ565" s="1047"/>
      <c r="EHA565" s="744"/>
      <c r="EHB565" s="744"/>
      <c r="EHC565" s="1047"/>
      <c r="EHD565" s="1047"/>
      <c r="EHE565" s="1048"/>
      <c r="EHF565" s="1047"/>
      <c r="EHG565" s="1047"/>
      <c r="EHH565" s="741"/>
      <c r="EHI565" s="992"/>
      <c r="EHJ565" s="1049"/>
      <c r="EHK565" s="1050"/>
      <c r="EHL565" s="743"/>
      <c r="EHM565" s="928"/>
      <c r="EHN565" s="740"/>
      <c r="EHO565" s="744"/>
      <c r="EHP565" s="744"/>
      <c r="EHQ565" s="742"/>
      <c r="EHR565" s="1047"/>
      <c r="EHS565" s="744"/>
      <c r="EHT565" s="744"/>
      <c r="EHU565" s="1047"/>
      <c r="EHV565" s="1047"/>
      <c r="EHW565" s="1048"/>
      <c r="EHX565" s="1047"/>
      <c r="EHY565" s="1047"/>
      <c r="EHZ565" s="741"/>
      <c r="EIA565" s="992"/>
      <c r="EIB565" s="1049"/>
      <c r="EIC565" s="1050"/>
      <c r="EID565" s="743"/>
      <c r="EIE565" s="928"/>
      <c r="EIF565" s="740"/>
      <c r="EIG565" s="744"/>
      <c r="EIH565" s="744"/>
      <c r="EII565" s="742"/>
      <c r="EIJ565" s="1047"/>
      <c r="EIK565" s="744"/>
      <c r="EIL565" s="744"/>
      <c r="EIM565" s="1047"/>
      <c r="EIN565" s="1047"/>
      <c r="EIO565" s="1048"/>
      <c r="EIP565" s="1047"/>
      <c r="EIQ565" s="1047"/>
      <c r="EIR565" s="741"/>
      <c r="EIS565" s="992"/>
      <c r="EIT565" s="1049"/>
      <c r="EIU565" s="1050"/>
      <c r="EIV565" s="743"/>
      <c r="EIW565" s="928"/>
      <c r="EIX565" s="740"/>
      <c r="EIY565" s="744"/>
      <c r="EIZ565" s="744"/>
      <c r="EJA565" s="742"/>
      <c r="EJB565" s="1047"/>
      <c r="EJC565" s="744"/>
      <c r="EJD565" s="744"/>
      <c r="EJE565" s="1047"/>
      <c r="EJF565" s="1047"/>
      <c r="EJG565" s="1048"/>
      <c r="EJH565" s="1047"/>
      <c r="EJI565" s="1047"/>
      <c r="EJJ565" s="741"/>
      <c r="EJK565" s="992"/>
      <c r="EJL565" s="1049"/>
      <c r="EJM565" s="1050"/>
      <c r="EJN565" s="743"/>
      <c r="EJO565" s="928"/>
      <c r="EJP565" s="740"/>
      <c r="EJQ565" s="744"/>
      <c r="EJR565" s="744"/>
      <c r="EJS565" s="742"/>
      <c r="EJT565" s="1047"/>
      <c r="EJU565" s="744"/>
      <c r="EJV565" s="744"/>
      <c r="EJW565" s="1047"/>
      <c r="EJX565" s="1047"/>
      <c r="EJY565" s="1048"/>
      <c r="EJZ565" s="1047"/>
      <c r="EKA565" s="1047"/>
      <c r="EKB565" s="741"/>
      <c r="EKC565" s="992"/>
      <c r="EKD565" s="1049"/>
      <c r="EKE565" s="1050"/>
      <c r="EKF565" s="743"/>
      <c r="EKG565" s="928"/>
      <c r="EKH565" s="740"/>
      <c r="EKI565" s="744"/>
      <c r="EKJ565" s="744"/>
      <c r="EKK565" s="742"/>
      <c r="EKL565" s="1047"/>
      <c r="EKM565" s="744"/>
      <c r="EKN565" s="744"/>
      <c r="EKO565" s="1047"/>
      <c r="EKP565" s="1047"/>
      <c r="EKQ565" s="1048"/>
      <c r="EKR565" s="1047"/>
      <c r="EKS565" s="1047"/>
      <c r="EKT565" s="741"/>
      <c r="EKU565" s="992"/>
      <c r="EKV565" s="1049"/>
      <c r="EKW565" s="1050"/>
      <c r="EKX565" s="743"/>
      <c r="EKY565" s="928"/>
      <c r="EKZ565" s="740"/>
      <c r="ELA565" s="744"/>
      <c r="ELB565" s="744"/>
      <c r="ELC565" s="742"/>
      <c r="ELD565" s="1047"/>
      <c r="ELE565" s="744"/>
      <c r="ELF565" s="744"/>
      <c r="ELG565" s="1047"/>
      <c r="ELH565" s="1047"/>
      <c r="ELI565" s="1048"/>
      <c r="ELJ565" s="1047"/>
      <c r="ELK565" s="1047"/>
      <c r="ELL565" s="741"/>
      <c r="ELM565" s="992"/>
      <c r="ELN565" s="1049"/>
      <c r="ELO565" s="1050"/>
      <c r="ELP565" s="743"/>
      <c r="ELQ565" s="928"/>
      <c r="ELR565" s="740"/>
      <c r="ELS565" s="744"/>
      <c r="ELT565" s="744"/>
      <c r="ELU565" s="742"/>
      <c r="ELV565" s="1047"/>
      <c r="ELW565" s="744"/>
      <c r="ELX565" s="744"/>
      <c r="ELY565" s="1047"/>
      <c r="ELZ565" s="1047"/>
      <c r="EMA565" s="1048"/>
      <c r="EMB565" s="1047"/>
      <c r="EMC565" s="1047"/>
      <c r="EMD565" s="741"/>
      <c r="EME565" s="992"/>
      <c r="EMF565" s="1049"/>
      <c r="EMG565" s="1050"/>
      <c r="EMH565" s="743"/>
      <c r="EMI565" s="928"/>
      <c r="EMJ565" s="740"/>
      <c r="EMK565" s="744"/>
      <c r="EML565" s="744"/>
      <c r="EMM565" s="742"/>
      <c r="EMN565" s="1047"/>
      <c r="EMO565" s="744"/>
      <c r="EMP565" s="744"/>
      <c r="EMQ565" s="1047"/>
      <c r="EMR565" s="1047"/>
      <c r="EMS565" s="1048"/>
      <c r="EMT565" s="1047"/>
      <c r="EMU565" s="1047"/>
      <c r="EMV565" s="741"/>
      <c r="EMW565" s="992"/>
      <c r="EMX565" s="1049"/>
      <c r="EMY565" s="1050"/>
      <c r="EMZ565" s="743"/>
      <c r="ENA565" s="928"/>
      <c r="ENB565" s="740"/>
      <c r="ENC565" s="744"/>
      <c r="END565" s="744"/>
      <c r="ENE565" s="742"/>
      <c r="ENF565" s="1047"/>
      <c r="ENG565" s="744"/>
      <c r="ENH565" s="744"/>
      <c r="ENI565" s="1047"/>
      <c r="ENJ565" s="1047"/>
      <c r="ENK565" s="1048"/>
      <c r="ENL565" s="1047"/>
      <c r="ENM565" s="1047"/>
      <c r="ENN565" s="741"/>
      <c r="ENO565" s="992"/>
      <c r="ENP565" s="1049"/>
      <c r="ENQ565" s="1050"/>
      <c r="ENR565" s="743"/>
      <c r="ENS565" s="928"/>
      <c r="ENT565" s="740"/>
      <c r="ENU565" s="744"/>
      <c r="ENV565" s="744"/>
      <c r="ENW565" s="742"/>
      <c r="ENX565" s="1047"/>
      <c r="ENY565" s="744"/>
      <c r="ENZ565" s="744"/>
      <c r="EOA565" s="1047"/>
      <c r="EOB565" s="1047"/>
      <c r="EOC565" s="1048"/>
      <c r="EOD565" s="1047"/>
      <c r="EOE565" s="1047"/>
      <c r="EOF565" s="741"/>
      <c r="EOG565" s="992"/>
      <c r="EOH565" s="1049"/>
      <c r="EOI565" s="1050"/>
      <c r="EOJ565" s="743"/>
      <c r="EOK565" s="928"/>
      <c r="EOL565" s="740"/>
      <c r="EOM565" s="744"/>
      <c r="EON565" s="744"/>
      <c r="EOO565" s="742"/>
      <c r="EOP565" s="1047"/>
      <c r="EOQ565" s="744"/>
      <c r="EOR565" s="744"/>
      <c r="EOS565" s="1047"/>
      <c r="EOT565" s="1047"/>
      <c r="EOU565" s="1048"/>
      <c r="EOV565" s="1047"/>
      <c r="EOW565" s="1047"/>
      <c r="EOX565" s="741"/>
      <c r="EOY565" s="992"/>
      <c r="EOZ565" s="1049"/>
      <c r="EPA565" s="1050"/>
      <c r="EPB565" s="743"/>
      <c r="EPC565" s="928"/>
      <c r="EPD565" s="740"/>
      <c r="EPE565" s="744"/>
      <c r="EPF565" s="744"/>
      <c r="EPG565" s="742"/>
      <c r="EPH565" s="1047"/>
      <c r="EPI565" s="744"/>
      <c r="EPJ565" s="744"/>
      <c r="EPK565" s="1047"/>
      <c r="EPL565" s="1047"/>
      <c r="EPM565" s="1048"/>
      <c r="EPN565" s="1047"/>
      <c r="EPO565" s="1047"/>
      <c r="EPP565" s="741"/>
      <c r="EPQ565" s="992"/>
      <c r="EPR565" s="1049"/>
      <c r="EPS565" s="1050"/>
      <c r="EPT565" s="743"/>
      <c r="EPU565" s="928"/>
      <c r="EPV565" s="740"/>
      <c r="EPW565" s="744"/>
      <c r="EPX565" s="744"/>
      <c r="EPY565" s="742"/>
      <c r="EPZ565" s="1047"/>
      <c r="EQA565" s="744"/>
      <c r="EQB565" s="744"/>
      <c r="EQC565" s="1047"/>
      <c r="EQD565" s="1047"/>
      <c r="EQE565" s="1048"/>
      <c r="EQF565" s="1047"/>
      <c r="EQG565" s="1047"/>
      <c r="EQH565" s="741"/>
      <c r="EQI565" s="992"/>
      <c r="EQJ565" s="1049"/>
      <c r="EQK565" s="1050"/>
      <c r="EQL565" s="743"/>
      <c r="EQM565" s="928"/>
      <c r="EQN565" s="740"/>
      <c r="EQO565" s="744"/>
      <c r="EQP565" s="744"/>
      <c r="EQQ565" s="742"/>
      <c r="EQR565" s="1047"/>
      <c r="EQS565" s="744"/>
      <c r="EQT565" s="744"/>
      <c r="EQU565" s="1047"/>
      <c r="EQV565" s="1047"/>
      <c r="EQW565" s="1048"/>
      <c r="EQX565" s="1047"/>
      <c r="EQY565" s="1047"/>
      <c r="EQZ565" s="741"/>
      <c r="ERA565" s="992"/>
      <c r="ERB565" s="1049"/>
      <c r="ERC565" s="1050"/>
      <c r="ERD565" s="743"/>
      <c r="ERE565" s="928"/>
      <c r="ERF565" s="740"/>
      <c r="ERG565" s="744"/>
      <c r="ERH565" s="744"/>
      <c r="ERI565" s="742"/>
      <c r="ERJ565" s="1047"/>
      <c r="ERK565" s="744"/>
      <c r="ERL565" s="744"/>
      <c r="ERM565" s="1047"/>
      <c r="ERN565" s="1047"/>
      <c r="ERO565" s="1048"/>
      <c r="ERP565" s="1047"/>
      <c r="ERQ565" s="1047"/>
      <c r="ERR565" s="741"/>
      <c r="ERS565" s="992"/>
      <c r="ERT565" s="1049"/>
      <c r="ERU565" s="1050"/>
      <c r="ERV565" s="743"/>
      <c r="ERW565" s="928"/>
      <c r="ERX565" s="740"/>
      <c r="ERY565" s="744"/>
      <c r="ERZ565" s="744"/>
      <c r="ESA565" s="742"/>
      <c r="ESB565" s="1047"/>
      <c r="ESC565" s="744"/>
      <c r="ESD565" s="744"/>
      <c r="ESE565" s="1047"/>
      <c r="ESF565" s="1047"/>
      <c r="ESG565" s="1048"/>
      <c r="ESH565" s="1047"/>
      <c r="ESI565" s="1047"/>
      <c r="ESJ565" s="741"/>
      <c r="ESK565" s="992"/>
      <c r="ESL565" s="1049"/>
      <c r="ESM565" s="1050"/>
      <c r="ESN565" s="743"/>
      <c r="ESO565" s="928"/>
      <c r="ESP565" s="740"/>
      <c r="ESQ565" s="744"/>
      <c r="ESR565" s="744"/>
      <c r="ESS565" s="742"/>
      <c r="EST565" s="1047"/>
      <c r="ESU565" s="744"/>
      <c r="ESV565" s="744"/>
      <c r="ESW565" s="1047"/>
      <c r="ESX565" s="1047"/>
      <c r="ESY565" s="1048"/>
      <c r="ESZ565" s="1047"/>
      <c r="ETA565" s="1047"/>
      <c r="ETB565" s="741"/>
      <c r="ETC565" s="992"/>
      <c r="ETD565" s="1049"/>
      <c r="ETE565" s="1050"/>
      <c r="ETF565" s="743"/>
      <c r="ETG565" s="928"/>
      <c r="ETH565" s="740"/>
      <c r="ETI565" s="744"/>
      <c r="ETJ565" s="744"/>
      <c r="ETK565" s="742"/>
      <c r="ETL565" s="1047"/>
      <c r="ETM565" s="744"/>
      <c r="ETN565" s="744"/>
      <c r="ETO565" s="1047"/>
      <c r="ETP565" s="1047"/>
      <c r="ETQ565" s="1048"/>
      <c r="ETR565" s="1047"/>
      <c r="ETS565" s="1047"/>
      <c r="ETT565" s="741"/>
      <c r="ETU565" s="992"/>
      <c r="ETV565" s="1049"/>
      <c r="ETW565" s="1050"/>
      <c r="ETX565" s="743"/>
      <c r="ETY565" s="928"/>
      <c r="ETZ565" s="740"/>
      <c r="EUA565" s="744"/>
      <c r="EUB565" s="744"/>
      <c r="EUC565" s="742"/>
      <c r="EUD565" s="1047"/>
      <c r="EUE565" s="744"/>
      <c r="EUF565" s="744"/>
      <c r="EUG565" s="1047"/>
      <c r="EUH565" s="1047"/>
      <c r="EUI565" s="1048"/>
      <c r="EUJ565" s="1047"/>
      <c r="EUK565" s="1047"/>
      <c r="EUL565" s="741"/>
      <c r="EUM565" s="992"/>
      <c r="EUN565" s="1049"/>
      <c r="EUO565" s="1050"/>
      <c r="EUP565" s="743"/>
      <c r="EUQ565" s="928"/>
      <c r="EUR565" s="740"/>
      <c r="EUS565" s="744"/>
      <c r="EUT565" s="744"/>
      <c r="EUU565" s="742"/>
      <c r="EUV565" s="1047"/>
      <c r="EUW565" s="744"/>
      <c r="EUX565" s="744"/>
      <c r="EUY565" s="1047"/>
      <c r="EUZ565" s="1047"/>
      <c r="EVA565" s="1048"/>
      <c r="EVB565" s="1047"/>
      <c r="EVC565" s="1047"/>
      <c r="EVD565" s="741"/>
      <c r="EVE565" s="992"/>
      <c r="EVF565" s="1049"/>
      <c r="EVG565" s="1050"/>
      <c r="EVH565" s="743"/>
      <c r="EVI565" s="928"/>
      <c r="EVJ565" s="740"/>
      <c r="EVK565" s="744"/>
      <c r="EVL565" s="744"/>
      <c r="EVM565" s="742"/>
      <c r="EVN565" s="1047"/>
      <c r="EVO565" s="744"/>
      <c r="EVP565" s="744"/>
      <c r="EVQ565" s="1047"/>
      <c r="EVR565" s="1047"/>
      <c r="EVS565" s="1048"/>
      <c r="EVT565" s="1047"/>
      <c r="EVU565" s="1047"/>
      <c r="EVV565" s="741"/>
      <c r="EVW565" s="992"/>
      <c r="EVX565" s="1049"/>
      <c r="EVY565" s="1050"/>
      <c r="EVZ565" s="743"/>
      <c r="EWA565" s="928"/>
      <c r="EWB565" s="740"/>
      <c r="EWC565" s="744"/>
      <c r="EWD565" s="744"/>
      <c r="EWE565" s="742"/>
      <c r="EWF565" s="1047"/>
      <c r="EWG565" s="744"/>
      <c r="EWH565" s="744"/>
      <c r="EWI565" s="1047"/>
      <c r="EWJ565" s="1047"/>
      <c r="EWK565" s="1048"/>
      <c r="EWL565" s="1047"/>
      <c r="EWM565" s="1047"/>
      <c r="EWN565" s="741"/>
      <c r="EWO565" s="992"/>
      <c r="EWP565" s="1049"/>
      <c r="EWQ565" s="1050"/>
      <c r="EWR565" s="743"/>
      <c r="EWS565" s="928"/>
      <c r="EWT565" s="740"/>
      <c r="EWU565" s="744"/>
      <c r="EWV565" s="744"/>
      <c r="EWW565" s="742"/>
      <c r="EWX565" s="1047"/>
      <c r="EWY565" s="744"/>
      <c r="EWZ565" s="744"/>
      <c r="EXA565" s="1047"/>
      <c r="EXB565" s="1047"/>
      <c r="EXC565" s="1048"/>
      <c r="EXD565" s="1047"/>
      <c r="EXE565" s="1047"/>
      <c r="EXF565" s="741"/>
      <c r="EXG565" s="992"/>
      <c r="EXH565" s="1049"/>
      <c r="EXI565" s="1050"/>
      <c r="EXJ565" s="743"/>
      <c r="EXK565" s="928"/>
      <c r="EXL565" s="740"/>
      <c r="EXM565" s="744"/>
      <c r="EXN565" s="744"/>
      <c r="EXO565" s="742"/>
      <c r="EXP565" s="1047"/>
      <c r="EXQ565" s="744"/>
      <c r="EXR565" s="744"/>
      <c r="EXS565" s="1047"/>
      <c r="EXT565" s="1047"/>
      <c r="EXU565" s="1048"/>
      <c r="EXV565" s="1047"/>
      <c r="EXW565" s="1047"/>
      <c r="EXX565" s="741"/>
      <c r="EXY565" s="992"/>
      <c r="EXZ565" s="1049"/>
      <c r="EYA565" s="1050"/>
      <c r="EYB565" s="743"/>
      <c r="EYC565" s="928"/>
      <c r="EYD565" s="740"/>
      <c r="EYE565" s="744"/>
      <c r="EYF565" s="744"/>
      <c r="EYG565" s="742"/>
      <c r="EYH565" s="1047"/>
      <c r="EYI565" s="744"/>
      <c r="EYJ565" s="744"/>
      <c r="EYK565" s="1047"/>
      <c r="EYL565" s="1047"/>
      <c r="EYM565" s="1048"/>
      <c r="EYN565" s="1047"/>
      <c r="EYO565" s="1047"/>
      <c r="EYP565" s="741"/>
      <c r="EYQ565" s="992"/>
      <c r="EYR565" s="1049"/>
      <c r="EYS565" s="1050"/>
      <c r="EYT565" s="743"/>
      <c r="EYU565" s="928"/>
      <c r="EYV565" s="740"/>
      <c r="EYW565" s="744"/>
      <c r="EYX565" s="744"/>
      <c r="EYY565" s="742"/>
      <c r="EYZ565" s="1047"/>
      <c r="EZA565" s="744"/>
      <c r="EZB565" s="744"/>
      <c r="EZC565" s="1047"/>
      <c r="EZD565" s="1047"/>
      <c r="EZE565" s="1048"/>
      <c r="EZF565" s="1047"/>
      <c r="EZG565" s="1047"/>
      <c r="EZH565" s="741"/>
      <c r="EZI565" s="992"/>
      <c r="EZJ565" s="1049"/>
      <c r="EZK565" s="1050"/>
      <c r="EZL565" s="743"/>
      <c r="EZM565" s="928"/>
      <c r="EZN565" s="740"/>
      <c r="EZO565" s="744"/>
      <c r="EZP565" s="744"/>
      <c r="EZQ565" s="742"/>
      <c r="EZR565" s="1047"/>
      <c r="EZS565" s="744"/>
      <c r="EZT565" s="744"/>
      <c r="EZU565" s="1047"/>
      <c r="EZV565" s="1047"/>
      <c r="EZW565" s="1048"/>
      <c r="EZX565" s="1047"/>
      <c r="EZY565" s="1047"/>
      <c r="EZZ565" s="741"/>
      <c r="FAA565" s="992"/>
      <c r="FAB565" s="1049"/>
      <c r="FAC565" s="1050"/>
      <c r="FAD565" s="743"/>
      <c r="FAE565" s="928"/>
      <c r="FAF565" s="740"/>
      <c r="FAG565" s="744"/>
      <c r="FAH565" s="744"/>
      <c r="FAI565" s="742"/>
      <c r="FAJ565" s="1047"/>
      <c r="FAK565" s="744"/>
      <c r="FAL565" s="744"/>
      <c r="FAM565" s="1047"/>
      <c r="FAN565" s="1047"/>
      <c r="FAO565" s="1048"/>
      <c r="FAP565" s="1047"/>
      <c r="FAQ565" s="1047"/>
      <c r="FAR565" s="741"/>
      <c r="FAS565" s="992"/>
      <c r="FAT565" s="1049"/>
      <c r="FAU565" s="1050"/>
      <c r="FAV565" s="743"/>
      <c r="FAW565" s="928"/>
      <c r="FAX565" s="740"/>
      <c r="FAY565" s="744"/>
      <c r="FAZ565" s="744"/>
      <c r="FBA565" s="742"/>
      <c r="FBB565" s="1047"/>
      <c r="FBC565" s="744"/>
      <c r="FBD565" s="744"/>
      <c r="FBE565" s="1047"/>
      <c r="FBF565" s="1047"/>
      <c r="FBG565" s="1048"/>
      <c r="FBH565" s="1047"/>
      <c r="FBI565" s="1047"/>
      <c r="FBJ565" s="741"/>
      <c r="FBK565" s="992"/>
      <c r="FBL565" s="1049"/>
      <c r="FBM565" s="1050"/>
      <c r="FBN565" s="743"/>
      <c r="FBO565" s="928"/>
      <c r="FBP565" s="740"/>
      <c r="FBQ565" s="744"/>
      <c r="FBR565" s="744"/>
      <c r="FBS565" s="742"/>
      <c r="FBT565" s="1047"/>
      <c r="FBU565" s="744"/>
      <c r="FBV565" s="744"/>
      <c r="FBW565" s="1047"/>
      <c r="FBX565" s="1047"/>
      <c r="FBY565" s="1048"/>
      <c r="FBZ565" s="1047"/>
      <c r="FCA565" s="1047"/>
      <c r="FCB565" s="741"/>
      <c r="FCC565" s="992"/>
      <c r="FCD565" s="1049"/>
      <c r="FCE565" s="1050"/>
      <c r="FCF565" s="743"/>
      <c r="FCG565" s="928"/>
      <c r="FCH565" s="740"/>
      <c r="FCI565" s="744"/>
      <c r="FCJ565" s="744"/>
      <c r="FCK565" s="742"/>
      <c r="FCL565" s="1047"/>
      <c r="FCM565" s="744"/>
      <c r="FCN565" s="744"/>
      <c r="FCO565" s="1047"/>
      <c r="FCP565" s="1047"/>
      <c r="FCQ565" s="1048"/>
      <c r="FCR565" s="1047"/>
      <c r="FCS565" s="1047"/>
      <c r="FCT565" s="741"/>
      <c r="FCU565" s="992"/>
      <c r="FCV565" s="1049"/>
      <c r="FCW565" s="1050"/>
      <c r="FCX565" s="743"/>
      <c r="FCY565" s="928"/>
      <c r="FCZ565" s="740"/>
      <c r="FDA565" s="744"/>
      <c r="FDB565" s="744"/>
      <c r="FDC565" s="742"/>
      <c r="FDD565" s="1047"/>
      <c r="FDE565" s="744"/>
      <c r="FDF565" s="744"/>
      <c r="FDG565" s="1047"/>
      <c r="FDH565" s="1047"/>
      <c r="FDI565" s="1048"/>
      <c r="FDJ565" s="1047"/>
      <c r="FDK565" s="1047"/>
      <c r="FDL565" s="741"/>
      <c r="FDM565" s="992"/>
      <c r="FDN565" s="1049"/>
      <c r="FDO565" s="1050"/>
      <c r="FDP565" s="743"/>
      <c r="FDQ565" s="928"/>
      <c r="FDR565" s="740"/>
      <c r="FDS565" s="744"/>
      <c r="FDT565" s="744"/>
      <c r="FDU565" s="742"/>
      <c r="FDV565" s="1047"/>
      <c r="FDW565" s="744"/>
      <c r="FDX565" s="744"/>
      <c r="FDY565" s="1047"/>
      <c r="FDZ565" s="1047"/>
      <c r="FEA565" s="1048"/>
      <c r="FEB565" s="1047"/>
      <c r="FEC565" s="1047"/>
      <c r="FED565" s="741"/>
      <c r="FEE565" s="992"/>
      <c r="FEF565" s="1049"/>
      <c r="FEG565" s="1050"/>
      <c r="FEH565" s="743"/>
      <c r="FEI565" s="928"/>
      <c r="FEJ565" s="740"/>
      <c r="FEK565" s="744"/>
      <c r="FEL565" s="744"/>
      <c r="FEM565" s="742"/>
      <c r="FEN565" s="1047"/>
      <c r="FEO565" s="744"/>
      <c r="FEP565" s="744"/>
      <c r="FEQ565" s="1047"/>
      <c r="FER565" s="1047"/>
      <c r="FES565" s="1048"/>
      <c r="FET565" s="1047"/>
      <c r="FEU565" s="1047"/>
      <c r="FEV565" s="741"/>
      <c r="FEW565" s="992"/>
      <c r="FEX565" s="1049"/>
      <c r="FEY565" s="1050"/>
      <c r="FEZ565" s="743"/>
      <c r="FFA565" s="928"/>
      <c r="FFB565" s="740"/>
      <c r="FFC565" s="744"/>
      <c r="FFD565" s="744"/>
      <c r="FFE565" s="742"/>
      <c r="FFF565" s="1047"/>
      <c r="FFG565" s="744"/>
      <c r="FFH565" s="744"/>
      <c r="FFI565" s="1047"/>
      <c r="FFJ565" s="1047"/>
      <c r="FFK565" s="1048"/>
      <c r="FFL565" s="1047"/>
      <c r="FFM565" s="1047"/>
      <c r="FFN565" s="741"/>
      <c r="FFO565" s="992"/>
      <c r="FFP565" s="1049"/>
      <c r="FFQ565" s="1050"/>
      <c r="FFR565" s="743"/>
      <c r="FFS565" s="928"/>
      <c r="FFT565" s="740"/>
      <c r="FFU565" s="744"/>
      <c r="FFV565" s="744"/>
      <c r="FFW565" s="742"/>
      <c r="FFX565" s="1047"/>
      <c r="FFY565" s="744"/>
      <c r="FFZ565" s="744"/>
      <c r="FGA565" s="1047"/>
      <c r="FGB565" s="1047"/>
      <c r="FGC565" s="1048"/>
      <c r="FGD565" s="1047"/>
      <c r="FGE565" s="1047"/>
      <c r="FGF565" s="741"/>
      <c r="FGG565" s="992"/>
      <c r="FGH565" s="1049"/>
      <c r="FGI565" s="1050"/>
      <c r="FGJ565" s="743"/>
      <c r="FGK565" s="928"/>
      <c r="FGL565" s="740"/>
      <c r="FGM565" s="744"/>
      <c r="FGN565" s="744"/>
      <c r="FGO565" s="742"/>
      <c r="FGP565" s="1047"/>
      <c r="FGQ565" s="744"/>
      <c r="FGR565" s="744"/>
      <c r="FGS565" s="1047"/>
      <c r="FGT565" s="1047"/>
      <c r="FGU565" s="1048"/>
      <c r="FGV565" s="1047"/>
      <c r="FGW565" s="1047"/>
      <c r="FGX565" s="741"/>
      <c r="FGY565" s="992"/>
      <c r="FGZ565" s="1049"/>
      <c r="FHA565" s="1050"/>
      <c r="FHB565" s="743"/>
      <c r="FHC565" s="928"/>
      <c r="FHD565" s="740"/>
      <c r="FHE565" s="744"/>
      <c r="FHF565" s="744"/>
      <c r="FHG565" s="742"/>
      <c r="FHH565" s="1047"/>
      <c r="FHI565" s="744"/>
      <c r="FHJ565" s="744"/>
      <c r="FHK565" s="1047"/>
      <c r="FHL565" s="1047"/>
      <c r="FHM565" s="1048"/>
      <c r="FHN565" s="1047"/>
      <c r="FHO565" s="1047"/>
      <c r="FHP565" s="741"/>
      <c r="FHQ565" s="992"/>
      <c r="FHR565" s="1049"/>
      <c r="FHS565" s="1050"/>
      <c r="FHT565" s="743"/>
      <c r="FHU565" s="928"/>
      <c r="FHV565" s="740"/>
      <c r="FHW565" s="744"/>
      <c r="FHX565" s="744"/>
      <c r="FHY565" s="742"/>
      <c r="FHZ565" s="1047"/>
      <c r="FIA565" s="744"/>
      <c r="FIB565" s="744"/>
      <c r="FIC565" s="1047"/>
      <c r="FID565" s="1047"/>
      <c r="FIE565" s="1048"/>
      <c r="FIF565" s="1047"/>
      <c r="FIG565" s="1047"/>
      <c r="FIH565" s="741"/>
      <c r="FII565" s="992"/>
      <c r="FIJ565" s="1049"/>
      <c r="FIK565" s="1050"/>
      <c r="FIL565" s="743"/>
      <c r="FIM565" s="928"/>
      <c r="FIN565" s="740"/>
      <c r="FIO565" s="744"/>
      <c r="FIP565" s="744"/>
      <c r="FIQ565" s="742"/>
      <c r="FIR565" s="1047"/>
      <c r="FIS565" s="744"/>
      <c r="FIT565" s="744"/>
      <c r="FIU565" s="1047"/>
      <c r="FIV565" s="1047"/>
      <c r="FIW565" s="1048"/>
      <c r="FIX565" s="1047"/>
      <c r="FIY565" s="1047"/>
      <c r="FIZ565" s="741"/>
      <c r="FJA565" s="992"/>
      <c r="FJB565" s="1049"/>
      <c r="FJC565" s="1050"/>
      <c r="FJD565" s="743"/>
      <c r="FJE565" s="928"/>
      <c r="FJF565" s="740"/>
      <c r="FJG565" s="744"/>
      <c r="FJH565" s="744"/>
      <c r="FJI565" s="742"/>
      <c r="FJJ565" s="1047"/>
      <c r="FJK565" s="744"/>
      <c r="FJL565" s="744"/>
      <c r="FJM565" s="1047"/>
      <c r="FJN565" s="1047"/>
      <c r="FJO565" s="1048"/>
      <c r="FJP565" s="1047"/>
      <c r="FJQ565" s="1047"/>
      <c r="FJR565" s="741"/>
      <c r="FJS565" s="992"/>
      <c r="FJT565" s="1049"/>
      <c r="FJU565" s="1050"/>
      <c r="FJV565" s="743"/>
      <c r="FJW565" s="928"/>
      <c r="FJX565" s="740"/>
      <c r="FJY565" s="744"/>
      <c r="FJZ565" s="744"/>
      <c r="FKA565" s="742"/>
      <c r="FKB565" s="1047"/>
      <c r="FKC565" s="744"/>
      <c r="FKD565" s="744"/>
      <c r="FKE565" s="1047"/>
      <c r="FKF565" s="1047"/>
      <c r="FKG565" s="1048"/>
      <c r="FKH565" s="1047"/>
      <c r="FKI565" s="1047"/>
      <c r="FKJ565" s="741"/>
      <c r="FKK565" s="992"/>
      <c r="FKL565" s="1049"/>
      <c r="FKM565" s="1050"/>
      <c r="FKN565" s="743"/>
      <c r="FKO565" s="928"/>
      <c r="FKP565" s="740"/>
      <c r="FKQ565" s="744"/>
      <c r="FKR565" s="744"/>
      <c r="FKS565" s="742"/>
      <c r="FKT565" s="1047"/>
      <c r="FKU565" s="744"/>
      <c r="FKV565" s="744"/>
      <c r="FKW565" s="1047"/>
      <c r="FKX565" s="1047"/>
      <c r="FKY565" s="1048"/>
      <c r="FKZ565" s="1047"/>
      <c r="FLA565" s="1047"/>
      <c r="FLB565" s="741"/>
      <c r="FLC565" s="992"/>
      <c r="FLD565" s="1049"/>
      <c r="FLE565" s="1050"/>
      <c r="FLF565" s="743"/>
      <c r="FLG565" s="928"/>
      <c r="FLH565" s="740"/>
      <c r="FLI565" s="744"/>
      <c r="FLJ565" s="744"/>
      <c r="FLK565" s="742"/>
      <c r="FLL565" s="1047"/>
      <c r="FLM565" s="744"/>
      <c r="FLN565" s="744"/>
      <c r="FLO565" s="1047"/>
      <c r="FLP565" s="1047"/>
      <c r="FLQ565" s="1048"/>
      <c r="FLR565" s="1047"/>
      <c r="FLS565" s="1047"/>
      <c r="FLT565" s="741"/>
      <c r="FLU565" s="992"/>
      <c r="FLV565" s="1049"/>
      <c r="FLW565" s="1050"/>
      <c r="FLX565" s="743"/>
      <c r="FLY565" s="928"/>
      <c r="FLZ565" s="740"/>
      <c r="FMA565" s="744"/>
      <c r="FMB565" s="744"/>
      <c r="FMC565" s="742"/>
      <c r="FMD565" s="1047"/>
      <c r="FME565" s="744"/>
      <c r="FMF565" s="744"/>
      <c r="FMG565" s="1047"/>
      <c r="FMH565" s="1047"/>
      <c r="FMI565" s="1048"/>
      <c r="FMJ565" s="1047"/>
      <c r="FMK565" s="1047"/>
      <c r="FML565" s="741"/>
      <c r="FMM565" s="992"/>
      <c r="FMN565" s="1049"/>
      <c r="FMO565" s="1050"/>
      <c r="FMP565" s="743"/>
      <c r="FMQ565" s="928"/>
      <c r="FMR565" s="740"/>
      <c r="FMS565" s="744"/>
      <c r="FMT565" s="744"/>
      <c r="FMU565" s="742"/>
      <c r="FMV565" s="1047"/>
      <c r="FMW565" s="744"/>
      <c r="FMX565" s="744"/>
      <c r="FMY565" s="1047"/>
      <c r="FMZ565" s="1047"/>
      <c r="FNA565" s="1048"/>
      <c r="FNB565" s="1047"/>
      <c r="FNC565" s="1047"/>
      <c r="FND565" s="741"/>
      <c r="FNE565" s="992"/>
      <c r="FNF565" s="1049"/>
      <c r="FNG565" s="1050"/>
      <c r="FNH565" s="743"/>
      <c r="FNI565" s="928"/>
      <c r="FNJ565" s="740"/>
      <c r="FNK565" s="744"/>
      <c r="FNL565" s="744"/>
      <c r="FNM565" s="742"/>
      <c r="FNN565" s="1047"/>
      <c r="FNO565" s="744"/>
      <c r="FNP565" s="744"/>
      <c r="FNQ565" s="1047"/>
      <c r="FNR565" s="1047"/>
      <c r="FNS565" s="1048"/>
      <c r="FNT565" s="1047"/>
      <c r="FNU565" s="1047"/>
      <c r="FNV565" s="741"/>
      <c r="FNW565" s="992"/>
      <c r="FNX565" s="1049"/>
      <c r="FNY565" s="1050"/>
      <c r="FNZ565" s="743"/>
      <c r="FOA565" s="928"/>
      <c r="FOB565" s="740"/>
      <c r="FOC565" s="744"/>
      <c r="FOD565" s="744"/>
      <c r="FOE565" s="742"/>
      <c r="FOF565" s="1047"/>
      <c r="FOG565" s="744"/>
      <c r="FOH565" s="744"/>
      <c r="FOI565" s="1047"/>
      <c r="FOJ565" s="1047"/>
      <c r="FOK565" s="1048"/>
      <c r="FOL565" s="1047"/>
      <c r="FOM565" s="1047"/>
      <c r="FON565" s="741"/>
      <c r="FOO565" s="992"/>
      <c r="FOP565" s="1049"/>
      <c r="FOQ565" s="1050"/>
      <c r="FOR565" s="743"/>
      <c r="FOS565" s="928"/>
      <c r="FOT565" s="740"/>
      <c r="FOU565" s="744"/>
      <c r="FOV565" s="744"/>
      <c r="FOW565" s="742"/>
      <c r="FOX565" s="1047"/>
      <c r="FOY565" s="744"/>
      <c r="FOZ565" s="744"/>
      <c r="FPA565" s="1047"/>
      <c r="FPB565" s="1047"/>
      <c r="FPC565" s="1048"/>
      <c r="FPD565" s="1047"/>
      <c r="FPE565" s="1047"/>
      <c r="FPF565" s="741"/>
      <c r="FPG565" s="992"/>
      <c r="FPH565" s="1049"/>
      <c r="FPI565" s="1050"/>
      <c r="FPJ565" s="743"/>
      <c r="FPK565" s="928"/>
      <c r="FPL565" s="740"/>
      <c r="FPM565" s="744"/>
      <c r="FPN565" s="744"/>
      <c r="FPO565" s="742"/>
      <c r="FPP565" s="1047"/>
      <c r="FPQ565" s="744"/>
      <c r="FPR565" s="744"/>
      <c r="FPS565" s="1047"/>
      <c r="FPT565" s="1047"/>
      <c r="FPU565" s="1048"/>
      <c r="FPV565" s="1047"/>
      <c r="FPW565" s="1047"/>
      <c r="FPX565" s="741"/>
      <c r="FPY565" s="992"/>
      <c r="FPZ565" s="1049"/>
      <c r="FQA565" s="1050"/>
      <c r="FQB565" s="743"/>
      <c r="FQC565" s="928"/>
      <c r="FQD565" s="740"/>
      <c r="FQE565" s="744"/>
      <c r="FQF565" s="744"/>
      <c r="FQG565" s="742"/>
      <c r="FQH565" s="1047"/>
      <c r="FQI565" s="744"/>
      <c r="FQJ565" s="744"/>
      <c r="FQK565" s="1047"/>
      <c r="FQL565" s="1047"/>
      <c r="FQM565" s="1048"/>
      <c r="FQN565" s="1047"/>
      <c r="FQO565" s="1047"/>
      <c r="FQP565" s="741"/>
      <c r="FQQ565" s="992"/>
      <c r="FQR565" s="1049"/>
      <c r="FQS565" s="1050"/>
      <c r="FQT565" s="743"/>
      <c r="FQU565" s="928"/>
      <c r="FQV565" s="740"/>
      <c r="FQW565" s="744"/>
      <c r="FQX565" s="744"/>
      <c r="FQY565" s="742"/>
      <c r="FQZ565" s="1047"/>
      <c r="FRA565" s="744"/>
      <c r="FRB565" s="744"/>
      <c r="FRC565" s="1047"/>
      <c r="FRD565" s="1047"/>
      <c r="FRE565" s="1048"/>
      <c r="FRF565" s="1047"/>
      <c r="FRG565" s="1047"/>
      <c r="FRH565" s="741"/>
      <c r="FRI565" s="992"/>
      <c r="FRJ565" s="1049"/>
      <c r="FRK565" s="1050"/>
      <c r="FRL565" s="743"/>
      <c r="FRM565" s="928"/>
      <c r="FRN565" s="740"/>
      <c r="FRO565" s="744"/>
      <c r="FRP565" s="744"/>
      <c r="FRQ565" s="742"/>
      <c r="FRR565" s="1047"/>
      <c r="FRS565" s="744"/>
      <c r="FRT565" s="744"/>
      <c r="FRU565" s="1047"/>
      <c r="FRV565" s="1047"/>
      <c r="FRW565" s="1048"/>
      <c r="FRX565" s="1047"/>
      <c r="FRY565" s="1047"/>
      <c r="FRZ565" s="741"/>
      <c r="FSA565" s="992"/>
      <c r="FSB565" s="1049"/>
      <c r="FSC565" s="1050"/>
      <c r="FSD565" s="743"/>
      <c r="FSE565" s="928"/>
      <c r="FSF565" s="740"/>
      <c r="FSG565" s="744"/>
      <c r="FSH565" s="744"/>
      <c r="FSI565" s="742"/>
      <c r="FSJ565" s="1047"/>
      <c r="FSK565" s="744"/>
      <c r="FSL565" s="744"/>
      <c r="FSM565" s="1047"/>
      <c r="FSN565" s="1047"/>
      <c r="FSO565" s="1048"/>
      <c r="FSP565" s="1047"/>
      <c r="FSQ565" s="1047"/>
      <c r="FSR565" s="741"/>
      <c r="FSS565" s="992"/>
      <c r="FST565" s="1049"/>
      <c r="FSU565" s="1050"/>
      <c r="FSV565" s="743"/>
      <c r="FSW565" s="928"/>
      <c r="FSX565" s="740"/>
      <c r="FSY565" s="744"/>
      <c r="FSZ565" s="744"/>
      <c r="FTA565" s="742"/>
      <c r="FTB565" s="1047"/>
      <c r="FTC565" s="744"/>
      <c r="FTD565" s="744"/>
      <c r="FTE565" s="1047"/>
      <c r="FTF565" s="1047"/>
      <c r="FTG565" s="1048"/>
      <c r="FTH565" s="1047"/>
      <c r="FTI565" s="1047"/>
      <c r="FTJ565" s="741"/>
      <c r="FTK565" s="992"/>
      <c r="FTL565" s="1049"/>
      <c r="FTM565" s="1050"/>
      <c r="FTN565" s="743"/>
      <c r="FTO565" s="928"/>
      <c r="FTP565" s="740"/>
      <c r="FTQ565" s="744"/>
      <c r="FTR565" s="744"/>
      <c r="FTS565" s="742"/>
      <c r="FTT565" s="1047"/>
      <c r="FTU565" s="744"/>
      <c r="FTV565" s="744"/>
      <c r="FTW565" s="1047"/>
      <c r="FTX565" s="1047"/>
      <c r="FTY565" s="1048"/>
      <c r="FTZ565" s="1047"/>
      <c r="FUA565" s="1047"/>
      <c r="FUB565" s="741"/>
      <c r="FUC565" s="992"/>
      <c r="FUD565" s="1049"/>
      <c r="FUE565" s="1050"/>
      <c r="FUF565" s="743"/>
      <c r="FUG565" s="928"/>
      <c r="FUH565" s="740"/>
      <c r="FUI565" s="744"/>
      <c r="FUJ565" s="744"/>
      <c r="FUK565" s="742"/>
      <c r="FUL565" s="1047"/>
      <c r="FUM565" s="744"/>
      <c r="FUN565" s="744"/>
      <c r="FUO565" s="1047"/>
      <c r="FUP565" s="1047"/>
      <c r="FUQ565" s="1048"/>
      <c r="FUR565" s="1047"/>
      <c r="FUS565" s="1047"/>
      <c r="FUT565" s="741"/>
      <c r="FUU565" s="992"/>
      <c r="FUV565" s="1049"/>
      <c r="FUW565" s="1050"/>
      <c r="FUX565" s="743"/>
      <c r="FUY565" s="928"/>
      <c r="FUZ565" s="740"/>
      <c r="FVA565" s="744"/>
      <c r="FVB565" s="744"/>
      <c r="FVC565" s="742"/>
      <c r="FVD565" s="1047"/>
      <c r="FVE565" s="744"/>
      <c r="FVF565" s="744"/>
      <c r="FVG565" s="1047"/>
      <c r="FVH565" s="1047"/>
      <c r="FVI565" s="1048"/>
      <c r="FVJ565" s="1047"/>
      <c r="FVK565" s="1047"/>
      <c r="FVL565" s="741"/>
      <c r="FVM565" s="992"/>
      <c r="FVN565" s="1049"/>
      <c r="FVO565" s="1050"/>
      <c r="FVP565" s="743"/>
      <c r="FVQ565" s="928"/>
      <c r="FVR565" s="740"/>
      <c r="FVS565" s="744"/>
      <c r="FVT565" s="744"/>
      <c r="FVU565" s="742"/>
      <c r="FVV565" s="1047"/>
      <c r="FVW565" s="744"/>
      <c r="FVX565" s="744"/>
      <c r="FVY565" s="1047"/>
      <c r="FVZ565" s="1047"/>
      <c r="FWA565" s="1048"/>
      <c r="FWB565" s="1047"/>
      <c r="FWC565" s="1047"/>
      <c r="FWD565" s="741"/>
      <c r="FWE565" s="992"/>
      <c r="FWF565" s="1049"/>
      <c r="FWG565" s="1050"/>
      <c r="FWH565" s="743"/>
      <c r="FWI565" s="928"/>
      <c r="FWJ565" s="740"/>
      <c r="FWK565" s="744"/>
      <c r="FWL565" s="744"/>
      <c r="FWM565" s="742"/>
      <c r="FWN565" s="1047"/>
      <c r="FWO565" s="744"/>
      <c r="FWP565" s="744"/>
      <c r="FWQ565" s="1047"/>
      <c r="FWR565" s="1047"/>
      <c r="FWS565" s="1048"/>
      <c r="FWT565" s="1047"/>
      <c r="FWU565" s="1047"/>
      <c r="FWV565" s="741"/>
      <c r="FWW565" s="992"/>
      <c r="FWX565" s="1049"/>
      <c r="FWY565" s="1050"/>
      <c r="FWZ565" s="743"/>
      <c r="FXA565" s="928"/>
      <c r="FXB565" s="740"/>
      <c r="FXC565" s="744"/>
      <c r="FXD565" s="744"/>
      <c r="FXE565" s="742"/>
      <c r="FXF565" s="1047"/>
      <c r="FXG565" s="744"/>
      <c r="FXH565" s="744"/>
      <c r="FXI565" s="1047"/>
      <c r="FXJ565" s="1047"/>
      <c r="FXK565" s="1048"/>
      <c r="FXL565" s="1047"/>
      <c r="FXM565" s="1047"/>
      <c r="FXN565" s="741"/>
      <c r="FXO565" s="992"/>
      <c r="FXP565" s="1049"/>
      <c r="FXQ565" s="1050"/>
      <c r="FXR565" s="743"/>
      <c r="FXS565" s="928"/>
      <c r="FXT565" s="740"/>
      <c r="FXU565" s="744"/>
      <c r="FXV565" s="744"/>
      <c r="FXW565" s="742"/>
      <c r="FXX565" s="1047"/>
      <c r="FXY565" s="744"/>
      <c r="FXZ565" s="744"/>
      <c r="FYA565" s="1047"/>
      <c r="FYB565" s="1047"/>
      <c r="FYC565" s="1048"/>
      <c r="FYD565" s="1047"/>
      <c r="FYE565" s="1047"/>
      <c r="FYF565" s="741"/>
      <c r="FYG565" s="992"/>
      <c r="FYH565" s="1049"/>
      <c r="FYI565" s="1050"/>
      <c r="FYJ565" s="743"/>
      <c r="FYK565" s="928"/>
      <c r="FYL565" s="740"/>
      <c r="FYM565" s="744"/>
      <c r="FYN565" s="744"/>
      <c r="FYO565" s="742"/>
      <c r="FYP565" s="1047"/>
      <c r="FYQ565" s="744"/>
      <c r="FYR565" s="744"/>
      <c r="FYS565" s="1047"/>
      <c r="FYT565" s="1047"/>
      <c r="FYU565" s="1048"/>
      <c r="FYV565" s="1047"/>
      <c r="FYW565" s="1047"/>
      <c r="FYX565" s="741"/>
      <c r="FYY565" s="992"/>
      <c r="FYZ565" s="1049"/>
      <c r="FZA565" s="1050"/>
      <c r="FZB565" s="743"/>
      <c r="FZC565" s="928"/>
      <c r="FZD565" s="740"/>
      <c r="FZE565" s="744"/>
      <c r="FZF565" s="744"/>
      <c r="FZG565" s="742"/>
      <c r="FZH565" s="1047"/>
      <c r="FZI565" s="744"/>
      <c r="FZJ565" s="744"/>
      <c r="FZK565" s="1047"/>
      <c r="FZL565" s="1047"/>
      <c r="FZM565" s="1048"/>
      <c r="FZN565" s="1047"/>
      <c r="FZO565" s="1047"/>
      <c r="FZP565" s="741"/>
      <c r="FZQ565" s="992"/>
      <c r="FZR565" s="1049"/>
      <c r="FZS565" s="1050"/>
      <c r="FZT565" s="743"/>
      <c r="FZU565" s="928"/>
      <c r="FZV565" s="740"/>
      <c r="FZW565" s="744"/>
      <c r="FZX565" s="744"/>
      <c r="FZY565" s="742"/>
      <c r="FZZ565" s="1047"/>
      <c r="GAA565" s="744"/>
      <c r="GAB565" s="744"/>
      <c r="GAC565" s="1047"/>
      <c r="GAD565" s="1047"/>
      <c r="GAE565" s="1048"/>
      <c r="GAF565" s="1047"/>
      <c r="GAG565" s="1047"/>
      <c r="GAH565" s="741"/>
      <c r="GAI565" s="992"/>
      <c r="GAJ565" s="1049"/>
      <c r="GAK565" s="1050"/>
      <c r="GAL565" s="743"/>
      <c r="GAM565" s="928"/>
      <c r="GAN565" s="740"/>
      <c r="GAO565" s="744"/>
      <c r="GAP565" s="744"/>
      <c r="GAQ565" s="742"/>
      <c r="GAR565" s="1047"/>
      <c r="GAS565" s="744"/>
      <c r="GAT565" s="744"/>
      <c r="GAU565" s="1047"/>
      <c r="GAV565" s="1047"/>
      <c r="GAW565" s="1048"/>
      <c r="GAX565" s="1047"/>
      <c r="GAY565" s="1047"/>
      <c r="GAZ565" s="741"/>
      <c r="GBA565" s="992"/>
      <c r="GBB565" s="1049"/>
      <c r="GBC565" s="1050"/>
      <c r="GBD565" s="743"/>
      <c r="GBE565" s="928"/>
      <c r="GBF565" s="740"/>
      <c r="GBG565" s="744"/>
      <c r="GBH565" s="744"/>
      <c r="GBI565" s="742"/>
      <c r="GBJ565" s="1047"/>
      <c r="GBK565" s="744"/>
      <c r="GBL565" s="744"/>
      <c r="GBM565" s="1047"/>
      <c r="GBN565" s="1047"/>
      <c r="GBO565" s="1048"/>
      <c r="GBP565" s="1047"/>
      <c r="GBQ565" s="1047"/>
      <c r="GBR565" s="741"/>
      <c r="GBS565" s="992"/>
      <c r="GBT565" s="1049"/>
      <c r="GBU565" s="1050"/>
      <c r="GBV565" s="743"/>
      <c r="GBW565" s="928"/>
      <c r="GBX565" s="740"/>
      <c r="GBY565" s="744"/>
      <c r="GBZ565" s="744"/>
      <c r="GCA565" s="742"/>
      <c r="GCB565" s="1047"/>
      <c r="GCC565" s="744"/>
      <c r="GCD565" s="744"/>
      <c r="GCE565" s="1047"/>
      <c r="GCF565" s="1047"/>
      <c r="GCG565" s="1048"/>
      <c r="GCH565" s="1047"/>
      <c r="GCI565" s="1047"/>
      <c r="GCJ565" s="741"/>
      <c r="GCK565" s="992"/>
      <c r="GCL565" s="1049"/>
      <c r="GCM565" s="1050"/>
      <c r="GCN565" s="743"/>
      <c r="GCO565" s="928"/>
      <c r="GCP565" s="740"/>
      <c r="GCQ565" s="744"/>
      <c r="GCR565" s="744"/>
      <c r="GCS565" s="742"/>
      <c r="GCT565" s="1047"/>
      <c r="GCU565" s="744"/>
      <c r="GCV565" s="744"/>
      <c r="GCW565" s="1047"/>
      <c r="GCX565" s="1047"/>
      <c r="GCY565" s="1048"/>
      <c r="GCZ565" s="1047"/>
      <c r="GDA565" s="1047"/>
      <c r="GDB565" s="741"/>
      <c r="GDC565" s="992"/>
      <c r="GDD565" s="1049"/>
      <c r="GDE565" s="1050"/>
      <c r="GDF565" s="743"/>
      <c r="GDG565" s="928"/>
      <c r="GDH565" s="740"/>
      <c r="GDI565" s="744"/>
      <c r="GDJ565" s="744"/>
      <c r="GDK565" s="742"/>
      <c r="GDL565" s="1047"/>
      <c r="GDM565" s="744"/>
      <c r="GDN565" s="744"/>
      <c r="GDO565" s="1047"/>
      <c r="GDP565" s="1047"/>
      <c r="GDQ565" s="1048"/>
      <c r="GDR565" s="1047"/>
      <c r="GDS565" s="1047"/>
      <c r="GDT565" s="741"/>
      <c r="GDU565" s="992"/>
      <c r="GDV565" s="1049"/>
      <c r="GDW565" s="1050"/>
      <c r="GDX565" s="743"/>
      <c r="GDY565" s="928"/>
      <c r="GDZ565" s="740"/>
      <c r="GEA565" s="744"/>
      <c r="GEB565" s="744"/>
      <c r="GEC565" s="742"/>
      <c r="GED565" s="1047"/>
      <c r="GEE565" s="744"/>
      <c r="GEF565" s="744"/>
      <c r="GEG565" s="1047"/>
      <c r="GEH565" s="1047"/>
      <c r="GEI565" s="1048"/>
      <c r="GEJ565" s="1047"/>
      <c r="GEK565" s="1047"/>
      <c r="GEL565" s="741"/>
      <c r="GEM565" s="992"/>
      <c r="GEN565" s="1049"/>
      <c r="GEO565" s="1050"/>
      <c r="GEP565" s="743"/>
      <c r="GEQ565" s="928"/>
      <c r="GER565" s="740"/>
      <c r="GES565" s="744"/>
      <c r="GET565" s="744"/>
      <c r="GEU565" s="742"/>
      <c r="GEV565" s="1047"/>
      <c r="GEW565" s="744"/>
      <c r="GEX565" s="744"/>
      <c r="GEY565" s="1047"/>
      <c r="GEZ565" s="1047"/>
      <c r="GFA565" s="1048"/>
      <c r="GFB565" s="1047"/>
      <c r="GFC565" s="1047"/>
      <c r="GFD565" s="741"/>
      <c r="GFE565" s="992"/>
      <c r="GFF565" s="1049"/>
      <c r="GFG565" s="1050"/>
      <c r="GFH565" s="743"/>
      <c r="GFI565" s="928"/>
      <c r="GFJ565" s="740"/>
      <c r="GFK565" s="744"/>
      <c r="GFL565" s="744"/>
      <c r="GFM565" s="742"/>
      <c r="GFN565" s="1047"/>
      <c r="GFO565" s="744"/>
      <c r="GFP565" s="744"/>
      <c r="GFQ565" s="1047"/>
      <c r="GFR565" s="1047"/>
      <c r="GFS565" s="1048"/>
      <c r="GFT565" s="1047"/>
      <c r="GFU565" s="1047"/>
      <c r="GFV565" s="741"/>
      <c r="GFW565" s="992"/>
      <c r="GFX565" s="1049"/>
      <c r="GFY565" s="1050"/>
      <c r="GFZ565" s="743"/>
      <c r="GGA565" s="928"/>
      <c r="GGB565" s="740"/>
      <c r="GGC565" s="744"/>
      <c r="GGD565" s="744"/>
      <c r="GGE565" s="742"/>
      <c r="GGF565" s="1047"/>
      <c r="GGG565" s="744"/>
      <c r="GGH565" s="744"/>
      <c r="GGI565" s="1047"/>
      <c r="GGJ565" s="1047"/>
      <c r="GGK565" s="1048"/>
      <c r="GGL565" s="1047"/>
      <c r="GGM565" s="1047"/>
      <c r="GGN565" s="741"/>
      <c r="GGO565" s="992"/>
      <c r="GGP565" s="1049"/>
      <c r="GGQ565" s="1050"/>
      <c r="GGR565" s="743"/>
      <c r="GGS565" s="928"/>
      <c r="GGT565" s="740"/>
      <c r="GGU565" s="744"/>
      <c r="GGV565" s="744"/>
      <c r="GGW565" s="742"/>
      <c r="GGX565" s="1047"/>
      <c r="GGY565" s="744"/>
      <c r="GGZ565" s="744"/>
      <c r="GHA565" s="1047"/>
      <c r="GHB565" s="1047"/>
      <c r="GHC565" s="1048"/>
      <c r="GHD565" s="1047"/>
      <c r="GHE565" s="1047"/>
      <c r="GHF565" s="741"/>
      <c r="GHG565" s="992"/>
      <c r="GHH565" s="1049"/>
      <c r="GHI565" s="1050"/>
      <c r="GHJ565" s="743"/>
      <c r="GHK565" s="928"/>
      <c r="GHL565" s="740"/>
      <c r="GHM565" s="744"/>
      <c r="GHN565" s="744"/>
      <c r="GHO565" s="742"/>
      <c r="GHP565" s="1047"/>
      <c r="GHQ565" s="744"/>
      <c r="GHR565" s="744"/>
      <c r="GHS565" s="1047"/>
      <c r="GHT565" s="1047"/>
      <c r="GHU565" s="1048"/>
      <c r="GHV565" s="1047"/>
      <c r="GHW565" s="1047"/>
      <c r="GHX565" s="741"/>
      <c r="GHY565" s="992"/>
      <c r="GHZ565" s="1049"/>
      <c r="GIA565" s="1050"/>
      <c r="GIB565" s="743"/>
      <c r="GIC565" s="928"/>
      <c r="GID565" s="740"/>
      <c r="GIE565" s="744"/>
      <c r="GIF565" s="744"/>
      <c r="GIG565" s="742"/>
      <c r="GIH565" s="1047"/>
      <c r="GII565" s="744"/>
      <c r="GIJ565" s="744"/>
      <c r="GIK565" s="1047"/>
      <c r="GIL565" s="1047"/>
      <c r="GIM565" s="1048"/>
      <c r="GIN565" s="1047"/>
      <c r="GIO565" s="1047"/>
      <c r="GIP565" s="741"/>
      <c r="GIQ565" s="992"/>
      <c r="GIR565" s="1049"/>
      <c r="GIS565" s="1050"/>
      <c r="GIT565" s="743"/>
      <c r="GIU565" s="928"/>
      <c r="GIV565" s="740"/>
      <c r="GIW565" s="744"/>
      <c r="GIX565" s="744"/>
      <c r="GIY565" s="742"/>
      <c r="GIZ565" s="1047"/>
      <c r="GJA565" s="744"/>
      <c r="GJB565" s="744"/>
      <c r="GJC565" s="1047"/>
      <c r="GJD565" s="1047"/>
      <c r="GJE565" s="1048"/>
      <c r="GJF565" s="1047"/>
      <c r="GJG565" s="1047"/>
      <c r="GJH565" s="741"/>
      <c r="GJI565" s="992"/>
      <c r="GJJ565" s="1049"/>
      <c r="GJK565" s="1050"/>
      <c r="GJL565" s="743"/>
      <c r="GJM565" s="928"/>
      <c r="GJN565" s="740"/>
      <c r="GJO565" s="744"/>
      <c r="GJP565" s="744"/>
      <c r="GJQ565" s="742"/>
      <c r="GJR565" s="1047"/>
      <c r="GJS565" s="744"/>
      <c r="GJT565" s="744"/>
      <c r="GJU565" s="1047"/>
      <c r="GJV565" s="1047"/>
      <c r="GJW565" s="1048"/>
      <c r="GJX565" s="1047"/>
      <c r="GJY565" s="1047"/>
      <c r="GJZ565" s="741"/>
      <c r="GKA565" s="992"/>
      <c r="GKB565" s="1049"/>
      <c r="GKC565" s="1050"/>
      <c r="GKD565" s="743"/>
      <c r="GKE565" s="928"/>
      <c r="GKF565" s="740"/>
      <c r="GKG565" s="744"/>
      <c r="GKH565" s="744"/>
      <c r="GKI565" s="742"/>
      <c r="GKJ565" s="1047"/>
      <c r="GKK565" s="744"/>
      <c r="GKL565" s="744"/>
      <c r="GKM565" s="1047"/>
      <c r="GKN565" s="1047"/>
      <c r="GKO565" s="1048"/>
      <c r="GKP565" s="1047"/>
      <c r="GKQ565" s="1047"/>
      <c r="GKR565" s="741"/>
      <c r="GKS565" s="992"/>
      <c r="GKT565" s="1049"/>
      <c r="GKU565" s="1050"/>
      <c r="GKV565" s="743"/>
      <c r="GKW565" s="928"/>
      <c r="GKX565" s="740"/>
      <c r="GKY565" s="744"/>
      <c r="GKZ565" s="744"/>
      <c r="GLA565" s="742"/>
      <c r="GLB565" s="1047"/>
      <c r="GLC565" s="744"/>
      <c r="GLD565" s="744"/>
      <c r="GLE565" s="1047"/>
      <c r="GLF565" s="1047"/>
      <c r="GLG565" s="1048"/>
      <c r="GLH565" s="1047"/>
      <c r="GLI565" s="1047"/>
      <c r="GLJ565" s="741"/>
      <c r="GLK565" s="992"/>
      <c r="GLL565" s="1049"/>
      <c r="GLM565" s="1050"/>
      <c r="GLN565" s="743"/>
      <c r="GLO565" s="928"/>
      <c r="GLP565" s="740"/>
      <c r="GLQ565" s="744"/>
      <c r="GLR565" s="744"/>
      <c r="GLS565" s="742"/>
      <c r="GLT565" s="1047"/>
      <c r="GLU565" s="744"/>
      <c r="GLV565" s="744"/>
      <c r="GLW565" s="1047"/>
      <c r="GLX565" s="1047"/>
      <c r="GLY565" s="1048"/>
      <c r="GLZ565" s="1047"/>
      <c r="GMA565" s="1047"/>
      <c r="GMB565" s="741"/>
      <c r="GMC565" s="992"/>
      <c r="GMD565" s="1049"/>
      <c r="GME565" s="1050"/>
      <c r="GMF565" s="743"/>
      <c r="GMG565" s="928"/>
      <c r="GMH565" s="740"/>
      <c r="GMI565" s="744"/>
      <c r="GMJ565" s="744"/>
      <c r="GMK565" s="742"/>
      <c r="GML565" s="1047"/>
      <c r="GMM565" s="744"/>
      <c r="GMN565" s="744"/>
      <c r="GMO565" s="1047"/>
      <c r="GMP565" s="1047"/>
      <c r="GMQ565" s="1048"/>
      <c r="GMR565" s="1047"/>
      <c r="GMS565" s="1047"/>
      <c r="GMT565" s="741"/>
      <c r="GMU565" s="992"/>
      <c r="GMV565" s="1049"/>
      <c r="GMW565" s="1050"/>
      <c r="GMX565" s="743"/>
      <c r="GMY565" s="928"/>
      <c r="GMZ565" s="740"/>
      <c r="GNA565" s="744"/>
      <c r="GNB565" s="744"/>
      <c r="GNC565" s="742"/>
      <c r="GND565" s="1047"/>
      <c r="GNE565" s="744"/>
      <c r="GNF565" s="744"/>
      <c r="GNG565" s="1047"/>
      <c r="GNH565" s="1047"/>
      <c r="GNI565" s="1048"/>
      <c r="GNJ565" s="1047"/>
      <c r="GNK565" s="1047"/>
      <c r="GNL565" s="741"/>
      <c r="GNM565" s="992"/>
      <c r="GNN565" s="1049"/>
      <c r="GNO565" s="1050"/>
      <c r="GNP565" s="743"/>
      <c r="GNQ565" s="928"/>
      <c r="GNR565" s="740"/>
      <c r="GNS565" s="744"/>
      <c r="GNT565" s="744"/>
      <c r="GNU565" s="742"/>
      <c r="GNV565" s="1047"/>
      <c r="GNW565" s="744"/>
      <c r="GNX565" s="744"/>
      <c r="GNY565" s="1047"/>
      <c r="GNZ565" s="1047"/>
      <c r="GOA565" s="1048"/>
      <c r="GOB565" s="1047"/>
      <c r="GOC565" s="1047"/>
      <c r="GOD565" s="741"/>
      <c r="GOE565" s="992"/>
      <c r="GOF565" s="1049"/>
      <c r="GOG565" s="1050"/>
      <c r="GOH565" s="743"/>
      <c r="GOI565" s="928"/>
      <c r="GOJ565" s="740"/>
      <c r="GOK565" s="744"/>
      <c r="GOL565" s="744"/>
      <c r="GOM565" s="742"/>
      <c r="GON565" s="1047"/>
      <c r="GOO565" s="744"/>
      <c r="GOP565" s="744"/>
      <c r="GOQ565" s="1047"/>
      <c r="GOR565" s="1047"/>
      <c r="GOS565" s="1048"/>
      <c r="GOT565" s="1047"/>
      <c r="GOU565" s="1047"/>
      <c r="GOV565" s="741"/>
      <c r="GOW565" s="992"/>
      <c r="GOX565" s="1049"/>
      <c r="GOY565" s="1050"/>
      <c r="GOZ565" s="743"/>
      <c r="GPA565" s="928"/>
      <c r="GPB565" s="740"/>
      <c r="GPC565" s="744"/>
      <c r="GPD565" s="744"/>
      <c r="GPE565" s="742"/>
      <c r="GPF565" s="1047"/>
      <c r="GPG565" s="744"/>
      <c r="GPH565" s="744"/>
      <c r="GPI565" s="1047"/>
      <c r="GPJ565" s="1047"/>
      <c r="GPK565" s="1048"/>
      <c r="GPL565" s="1047"/>
      <c r="GPM565" s="1047"/>
      <c r="GPN565" s="741"/>
      <c r="GPO565" s="992"/>
      <c r="GPP565" s="1049"/>
      <c r="GPQ565" s="1050"/>
      <c r="GPR565" s="743"/>
      <c r="GPS565" s="928"/>
      <c r="GPT565" s="740"/>
      <c r="GPU565" s="744"/>
      <c r="GPV565" s="744"/>
      <c r="GPW565" s="742"/>
      <c r="GPX565" s="1047"/>
      <c r="GPY565" s="744"/>
      <c r="GPZ565" s="744"/>
      <c r="GQA565" s="1047"/>
      <c r="GQB565" s="1047"/>
      <c r="GQC565" s="1048"/>
      <c r="GQD565" s="1047"/>
      <c r="GQE565" s="1047"/>
      <c r="GQF565" s="741"/>
      <c r="GQG565" s="992"/>
      <c r="GQH565" s="1049"/>
      <c r="GQI565" s="1050"/>
      <c r="GQJ565" s="743"/>
      <c r="GQK565" s="928"/>
      <c r="GQL565" s="740"/>
      <c r="GQM565" s="744"/>
      <c r="GQN565" s="744"/>
      <c r="GQO565" s="742"/>
      <c r="GQP565" s="1047"/>
      <c r="GQQ565" s="744"/>
      <c r="GQR565" s="744"/>
      <c r="GQS565" s="1047"/>
      <c r="GQT565" s="1047"/>
      <c r="GQU565" s="1048"/>
      <c r="GQV565" s="1047"/>
      <c r="GQW565" s="1047"/>
      <c r="GQX565" s="741"/>
      <c r="GQY565" s="992"/>
      <c r="GQZ565" s="1049"/>
      <c r="GRA565" s="1050"/>
      <c r="GRB565" s="743"/>
      <c r="GRC565" s="928"/>
      <c r="GRD565" s="740"/>
      <c r="GRE565" s="744"/>
      <c r="GRF565" s="744"/>
      <c r="GRG565" s="742"/>
      <c r="GRH565" s="1047"/>
      <c r="GRI565" s="744"/>
      <c r="GRJ565" s="744"/>
      <c r="GRK565" s="1047"/>
      <c r="GRL565" s="1047"/>
      <c r="GRM565" s="1048"/>
      <c r="GRN565" s="1047"/>
      <c r="GRO565" s="1047"/>
      <c r="GRP565" s="741"/>
      <c r="GRQ565" s="992"/>
      <c r="GRR565" s="1049"/>
      <c r="GRS565" s="1050"/>
      <c r="GRT565" s="743"/>
      <c r="GRU565" s="928"/>
      <c r="GRV565" s="740"/>
      <c r="GRW565" s="744"/>
      <c r="GRX565" s="744"/>
      <c r="GRY565" s="742"/>
      <c r="GRZ565" s="1047"/>
      <c r="GSA565" s="744"/>
      <c r="GSB565" s="744"/>
      <c r="GSC565" s="1047"/>
      <c r="GSD565" s="1047"/>
      <c r="GSE565" s="1048"/>
      <c r="GSF565" s="1047"/>
      <c r="GSG565" s="1047"/>
      <c r="GSH565" s="741"/>
      <c r="GSI565" s="992"/>
      <c r="GSJ565" s="1049"/>
      <c r="GSK565" s="1050"/>
      <c r="GSL565" s="743"/>
      <c r="GSM565" s="928"/>
      <c r="GSN565" s="740"/>
      <c r="GSO565" s="744"/>
      <c r="GSP565" s="744"/>
      <c r="GSQ565" s="742"/>
      <c r="GSR565" s="1047"/>
      <c r="GSS565" s="744"/>
      <c r="GST565" s="744"/>
      <c r="GSU565" s="1047"/>
      <c r="GSV565" s="1047"/>
      <c r="GSW565" s="1048"/>
      <c r="GSX565" s="1047"/>
      <c r="GSY565" s="1047"/>
      <c r="GSZ565" s="741"/>
      <c r="GTA565" s="992"/>
      <c r="GTB565" s="1049"/>
      <c r="GTC565" s="1050"/>
      <c r="GTD565" s="743"/>
      <c r="GTE565" s="928"/>
      <c r="GTF565" s="740"/>
      <c r="GTG565" s="744"/>
      <c r="GTH565" s="744"/>
      <c r="GTI565" s="742"/>
      <c r="GTJ565" s="1047"/>
      <c r="GTK565" s="744"/>
      <c r="GTL565" s="744"/>
      <c r="GTM565" s="1047"/>
      <c r="GTN565" s="1047"/>
      <c r="GTO565" s="1048"/>
      <c r="GTP565" s="1047"/>
      <c r="GTQ565" s="1047"/>
      <c r="GTR565" s="741"/>
      <c r="GTS565" s="992"/>
      <c r="GTT565" s="1049"/>
      <c r="GTU565" s="1050"/>
      <c r="GTV565" s="743"/>
      <c r="GTW565" s="928"/>
      <c r="GTX565" s="740"/>
      <c r="GTY565" s="744"/>
      <c r="GTZ565" s="744"/>
      <c r="GUA565" s="742"/>
      <c r="GUB565" s="1047"/>
      <c r="GUC565" s="744"/>
      <c r="GUD565" s="744"/>
      <c r="GUE565" s="1047"/>
      <c r="GUF565" s="1047"/>
      <c r="GUG565" s="1048"/>
      <c r="GUH565" s="1047"/>
      <c r="GUI565" s="1047"/>
      <c r="GUJ565" s="741"/>
      <c r="GUK565" s="992"/>
      <c r="GUL565" s="1049"/>
      <c r="GUM565" s="1050"/>
      <c r="GUN565" s="743"/>
      <c r="GUO565" s="928"/>
      <c r="GUP565" s="740"/>
      <c r="GUQ565" s="744"/>
      <c r="GUR565" s="744"/>
      <c r="GUS565" s="742"/>
      <c r="GUT565" s="1047"/>
      <c r="GUU565" s="744"/>
      <c r="GUV565" s="744"/>
      <c r="GUW565" s="1047"/>
      <c r="GUX565" s="1047"/>
      <c r="GUY565" s="1048"/>
      <c r="GUZ565" s="1047"/>
      <c r="GVA565" s="1047"/>
      <c r="GVB565" s="741"/>
      <c r="GVC565" s="992"/>
      <c r="GVD565" s="1049"/>
      <c r="GVE565" s="1050"/>
      <c r="GVF565" s="743"/>
      <c r="GVG565" s="928"/>
      <c r="GVH565" s="740"/>
      <c r="GVI565" s="744"/>
      <c r="GVJ565" s="744"/>
      <c r="GVK565" s="742"/>
      <c r="GVL565" s="1047"/>
      <c r="GVM565" s="744"/>
      <c r="GVN565" s="744"/>
      <c r="GVO565" s="1047"/>
      <c r="GVP565" s="1047"/>
      <c r="GVQ565" s="1048"/>
      <c r="GVR565" s="1047"/>
      <c r="GVS565" s="1047"/>
      <c r="GVT565" s="741"/>
      <c r="GVU565" s="992"/>
      <c r="GVV565" s="1049"/>
      <c r="GVW565" s="1050"/>
      <c r="GVX565" s="743"/>
      <c r="GVY565" s="928"/>
      <c r="GVZ565" s="740"/>
      <c r="GWA565" s="744"/>
      <c r="GWB565" s="744"/>
      <c r="GWC565" s="742"/>
      <c r="GWD565" s="1047"/>
      <c r="GWE565" s="744"/>
      <c r="GWF565" s="744"/>
      <c r="GWG565" s="1047"/>
      <c r="GWH565" s="1047"/>
      <c r="GWI565" s="1048"/>
      <c r="GWJ565" s="1047"/>
      <c r="GWK565" s="1047"/>
      <c r="GWL565" s="741"/>
      <c r="GWM565" s="992"/>
      <c r="GWN565" s="1049"/>
      <c r="GWO565" s="1050"/>
      <c r="GWP565" s="743"/>
      <c r="GWQ565" s="928"/>
      <c r="GWR565" s="740"/>
      <c r="GWS565" s="744"/>
      <c r="GWT565" s="744"/>
      <c r="GWU565" s="742"/>
      <c r="GWV565" s="1047"/>
      <c r="GWW565" s="744"/>
      <c r="GWX565" s="744"/>
      <c r="GWY565" s="1047"/>
      <c r="GWZ565" s="1047"/>
      <c r="GXA565" s="1048"/>
      <c r="GXB565" s="1047"/>
      <c r="GXC565" s="1047"/>
      <c r="GXD565" s="741"/>
      <c r="GXE565" s="992"/>
      <c r="GXF565" s="1049"/>
      <c r="GXG565" s="1050"/>
      <c r="GXH565" s="743"/>
      <c r="GXI565" s="928"/>
      <c r="GXJ565" s="740"/>
      <c r="GXK565" s="744"/>
      <c r="GXL565" s="744"/>
      <c r="GXM565" s="742"/>
      <c r="GXN565" s="1047"/>
      <c r="GXO565" s="744"/>
      <c r="GXP565" s="744"/>
      <c r="GXQ565" s="1047"/>
      <c r="GXR565" s="1047"/>
      <c r="GXS565" s="1048"/>
      <c r="GXT565" s="1047"/>
      <c r="GXU565" s="1047"/>
      <c r="GXV565" s="741"/>
      <c r="GXW565" s="992"/>
      <c r="GXX565" s="1049"/>
      <c r="GXY565" s="1050"/>
      <c r="GXZ565" s="743"/>
      <c r="GYA565" s="928"/>
      <c r="GYB565" s="740"/>
      <c r="GYC565" s="744"/>
      <c r="GYD565" s="744"/>
      <c r="GYE565" s="742"/>
      <c r="GYF565" s="1047"/>
      <c r="GYG565" s="744"/>
      <c r="GYH565" s="744"/>
      <c r="GYI565" s="1047"/>
      <c r="GYJ565" s="1047"/>
      <c r="GYK565" s="1048"/>
      <c r="GYL565" s="1047"/>
      <c r="GYM565" s="1047"/>
      <c r="GYN565" s="741"/>
      <c r="GYO565" s="992"/>
      <c r="GYP565" s="1049"/>
      <c r="GYQ565" s="1050"/>
      <c r="GYR565" s="743"/>
      <c r="GYS565" s="928"/>
      <c r="GYT565" s="740"/>
      <c r="GYU565" s="744"/>
      <c r="GYV565" s="744"/>
      <c r="GYW565" s="742"/>
      <c r="GYX565" s="1047"/>
      <c r="GYY565" s="744"/>
      <c r="GYZ565" s="744"/>
      <c r="GZA565" s="1047"/>
      <c r="GZB565" s="1047"/>
      <c r="GZC565" s="1048"/>
      <c r="GZD565" s="1047"/>
      <c r="GZE565" s="1047"/>
      <c r="GZF565" s="741"/>
      <c r="GZG565" s="992"/>
      <c r="GZH565" s="1049"/>
      <c r="GZI565" s="1050"/>
      <c r="GZJ565" s="743"/>
      <c r="GZK565" s="928"/>
      <c r="GZL565" s="740"/>
      <c r="GZM565" s="744"/>
      <c r="GZN565" s="744"/>
      <c r="GZO565" s="742"/>
      <c r="GZP565" s="1047"/>
      <c r="GZQ565" s="744"/>
      <c r="GZR565" s="744"/>
      <c r="GZS565" s="1047"/>
      <c r="GZT565" s="1047"/>
      <c r="GZU565" s="1048"/>
      <c r="GZV565" s="1047"/>
      <c r="GZW565" s="1047"/>
      <c r="GZX565" s="741"/>
      <c r="GZY565" s="992"/>
      <c r="GZZ565" s="1049"/>
      <c r="HAA565" s="1050"/>
      <c r="HAB565" s="743"/>
      <c r="HAC565" s="928"/>
      <c r="HAD565" s="740"/>
      <c r="HAE565" s="744"/>
      <c r="HAF565" s="744"/>
      <c r="HAG565" s="742"/>
      <c r="HAH565" s="1047"/>
      <c r="HAI565" s="744"/>
      <c r="HAJ565" s="744"/>
      <c r="HAK565" s="1047"/>
      <c r="HAL565" s="1047"/>
      <c r="HAM565" s="1048"/>
      <c r="HAN565" s="1047"/>
      <c r="HAO565" s="1047"/>
      <c r="HAP565" s="741"/>
      <c r="HAQ565" s="992"/>
      <c r="HAR565" s="1049"/>
      <c r="HAS565" s="1050"/>
      <c r="HAT565" s="743"/>
      <c r="HAU565" s="928"/>
      <c r="HAV565" s="740"/>
      <c r="HAW565" s="744"/>
      <c r="HAX565" s="744"/>
      <c r="HAY565" s="742"/>
      <c r="HAZ565" s="1047"/>
      <c r="HBA565" s="744"/>
      <c r="HBB565" s="744"/>
      <c r="HBC565" s="1047"/>
      <c r="HBD565" s="1047"/>
      <c r="HBE565" s="1048"/>
      <c r="HBF565" s="1047"/>
      <c r="HBG565" s="1047"/>
      <c r="HBH565" s="741"/>
      <c r="HBI565" s="992"/>
      <c r="HBJ565" s="1049"/>
      <c r="HBK565" s="1050"/>
      <c r="HBL565" s="743"/>
      <c r="HBM565" s="928"/>
      <c r="HBN565" s="740"/>
      <c r="HBO565" s="744"/>
      <c r="HBP565" s="744"/>
      <c r="HBQ565" s="742"/>
      <c r="HBR565" s="1047"/>
      <c r="HBS565" s="744"/>
      <c r="HBT565" s="744"/>
      <c r="HBU565" s="1047"/>
      <c r="HBV565" s="1047"/>
      <c r="HBW565" s="1048"/>
      <c r="HBX565" s="1047"/>
      <c r="HBY565" s="1047"/>
      <c r="HBZ565" s="741"/>
      <c r="HCA565" s="992"/>
      <c r="HCB565" s="1049"/>
      <c r="HCC565" s="1050"/>
      <c r="HCD565" s="743"/>
      <c r="HCE565" s="928"/>
      <c r="HCF565" s="740"/>
      <c r="HCG565" s="744"/>
      <c r="HCH565" s="744"/>
      <c r="HCI565" s="742"/>
      <c r="HCJ565" s="1047"/>
      <c r="HCK565" s="744"/>
      <c r="HCL565" s="744"/>
      <c r="HCM565" s="1047"/>
      <c r="HCN565" s="1047"/>
      <c r="HCO565" s="1048"/>
      <c r="HCP565" s="1047"/>
      <c r="HCQ565" s="1047"/>
      <c r="HCR565" s="741"/>
      <c r="HCS565" s="992"/>
      <c r="HCT565" s="1049"/>
      <c r="HCU565" s="1050"/>
      <c r="HCV565" s="743"/>
      <c r="HCW565" s="928"/>
      <c r="HCX565" s="740"/>
      <c r="HCY565" s="744"/>
      <c r="HCZ565" s="744"/>
      <c r="HDA565" s="742"/>
      <c r="HDB565" s="1047"/>
      <c r="HDC565" s="744"/>
      <c r="HDD565" s="744"/>
      <c r="HDE565" s="1047"/>
      <c r="HDF565" s="1047"/>
      <c r="HDG565" s="1048"/>
      <c r="HDH565" s="1047"/>
      <c r="HDI565" s="1047"/>
      <c r="HDJ565" s="741"/>
      <c r="HDK565" s="992"/>
      <c r="HDL565" s="1049"/>
      <c r="HDM565" s="1050"/>
      <c r="HDN565" s="743"/>
      <c r="HDO565" s="928"/>
      <c r="HDP565" s="740"/>
      <c r="HDQ565" s="744"/>
      <c r="HDR565" s="744"/>
      <c r="HDS565" s="742"/>
      <c r="HDT565" s="1047"/>
      <c r="HDU565" s="744"/>
      <c r="HDV565" s="744"/>
      <c r="HDW565" s="1047"/>
      <c r="HDX565" s="1047"/>
      <c r="HDY565" s="1048"/>
      <c r="HDZ565" s="1047"/>
      <c r="HEA565" s="1047"/>
      <c r="HEB565" s="741"/>
      <c r="HEC565" s="992"/>
      <c r="HED565" s="1049"/>
      <c r="HEE565" s="1050"/>
      <c r="HEF565" s="743"/>
      <c r="HEG565" s="928"/>
      <c r="HEH565" s="740"/>
      <c r="HEI565" s="744"/>
      <c r="HEJ565" s="744"/>
      <c r="HEK565" s="742"/>
      <c r="HEL565" s="1047"/>
      <c r="HEM565" s="744"/>
      <c r="HEN565" s="744"/>
      <c r="HEO565" s="1047"/>
      <c r="HEP565" s="1047"/>
      <c r="HEQ565" s="1048"/>
      <c r="HER565" s="1047"/>
      <c r="HES565" s="1047"/>
      <c r="HET565" s="741"/>
      <c r="HEU565" s="992"/>
      <c r="HEV565" s="1049"/>
      <c r="HEW565" s="1050"/>
      <c r="HEX565" s="743"/>
      <c r="HEY565" s="928"/>
      <c r="HEZ565" s="740"/>
      <c r="HFA565" s="744"/>
      <c r="HFB565" s="744"/>
      <c r="HFC565" s="742"/>
      <c r="HFD565" s="1047"/>
      <c r="HFE565" s="744"/>
      <c r="HFF565" s="744"/>
      <c r="HFG565" s="1047"/>
      <c r="HFH565" s="1047"/>
      <c r="HFI565" s="1048"/>
      <c r="HFJ565" s="1047"/>
      <c r="HFK565" s="1047"/>
      <c r="HFL565" s="741"/>
      <c r="HFM565" s="992"/>
      <c r="HFN565" s="1049"/>
      <c r="HFO565" s="1050"/>
      <c r="HFP565" s="743"/>
      <c r="HFQ565" s="928"/>
      <c r="HFR565" s="740"/>
      <c r="HFS565" s="744"/>
      <c r="HFT565" s="744"/>
      <c r="HFU565" s="742"/>
      <c r="HFV565" s="1047"/>
      <c r="HFW565" s="744"/>
      <c r="HFX565" s="744"/>
      <c r="HFY565" s="1047"/>
      <c r="HFZ565" s="1047"/>
      <c r="HGA565" s="1048"/>
      <c r="HGB565" s="1047"/>
      <c r="HGC565" s="1047"/>
      <c r="HGD565" s="741"/>
      <c r="HGE565" s="992"/>
      <c r="HGF565" s="1049"/>
      <c r="HGG565" s="1050"/>
      <c r="HGH565" s="743"/>
      <c r="HGI565" s="928"/>
      <c r="HGJ565" s="740"/>
      <c r="HGK565" s="744"/>
      <c r="HGL565" s="744"/>
      <c r="HGM565" s="742"/>
      <c r="HGN565" s="1047"/>
      <c r="HGO565" s="744"/>
      <c r="HGP565" s="744"/>
      <c r="HGQ565" s="1047"/>
      <c r="HGR565" s="1047"/>
      <c r="HGS565" s="1048"/>
      <c r="HGT565" s="1047"/>
      <c r="HGU565" s="1047"/>
      <c r="HGV565" s="741"/>
      <c r="HGW565" s="992"/>
      <c r="HGX565" s="1049"/>
      <c r="HGY565" s="1050"/>
      <c r="HGZ565" s="743"/>
      <c r="HHA565" s="928"/>
      <c r="HHB565" s="740"/>
      <c r="HHC565" s="744"/>
      <c r="HHD565" s="744"/>
      <c r="HHE565" s="742"/>
      <c r="HHF565" s="1047"/>
      <c r="HHG565" s="744"/>
      <c r="HHH565" s="744"/>
      <c r="HHI565" s="1047"/>
      <c r="HHJ565" s="1047"/>
      <c r="HHK565" s="1048"/>
      <c r="HHL565" s="1047"/>
      <c r="HHM565" s="1047"/>
      <c r="HHN565" s="741"/>
      <c r="HHO565" s="992"/>
      <c r="HHP565" s="1049"/>
      <c r="HHQ565" s="1050"/>
      <c r="HHR565" s="743"/>
      <c r="HHS565" s="928"/>
      <c r="HHT565" s="740"/>
      <c r="HHU565" s="744"/>
      <c r="HHV565" s="744"/>
      <c r="HHW565" s="742"/>
      <c r="HHX565" s="1047"/>
      <c r="HHY565" s="744"/>
      <c r="HHZ565" s="744"/>
      <c r="HIA565" s="1047"/>
      <c r="HIB565" s="1047"/>
      <c r="HIC565" s="1048"/>
      <c r="HID565" s="1047"/>
      <c r="HIE565" s="1047"/>
      <c r="HIF565" s="741"/>
      <c r="HIG565" s="992"/>
      <c r="HIH565" s="1049"/>
      <c r="HII565" s="1050"/>
      <c r="HIJ565" s="743"/>
      <c r="HIK565" s="928"/>
      <c r="HIL565" s="740"/>
      <c r="HIM565" s="744"/>
      <c r="HIN565" s="744"/>
      <c r="HIO565" s="742"/>
      <c r="HIP565" s="1047"/>
      <c r="HIQ565" s="744"/>
      <c r="HIR565" s="744"/>
      <c r="HIS565" s="1047"/>
      <c r="HIT565" s="1047"/>
      <c r="HIU565" s="1048"/>
      <c r="HIV565" s="1047"/>
      <c r="HIW565" s="1047"/>
      <c r="HIX565" s="741"/>
      <c r="HIY565" s="992"/>
      <c r="HIZ565" s="1049"/>
      <c r="HJA565" s="1050"/>
      <c r="HJB565" s="743"/>
      <c r="HJC565" s="928"/>
      <c r="HJD565" s="740"/>
      <c r="HJE565" s="744"/>
      <c r="HJF565" s="744"/>
      <c r="HJG565" s="742"/>
      <c r="HJH565" s="1047"/>
      <c r="HJI565" s="744"/>
      <c r="HJJ565" s="744"/>
      <c r="HJK565" s="1047"/>
      <c r="HJL565" s="1047"/>
      <c r="HJM565" s="1048"/>
      <c r="HJN565" s="1047"/>
      <c r="HJO565" s="1047"/>
      <c r="HJP565" s="741"/>
      <c r="HJQ565" s="992"/>
      <c r="HJR565" s="1049"/>
      <c r="HJS565" s="1050"/>
      <c r="HJT565" s="743"/>
      <c r="HJU565" s="928"/>
      <c r="HJV565" s="740"/>
      <c r="HJW565" s="744"/>
      <c r="HJX565" s="744"/>
      <c r="HJY565" s="742"/>
      <c r="HJZ565" s="1047"/>
      <c r="HKA565" s="744"/>
      <c r="HKB565" s="744"/>
      <c r="HKC565" s="1047"/>
      <c r="HKD565" s="1047"/>
      <c r="HKE565" s="1048"/>
      <c r="HKF565" s="1047"/>
      <c r="HKG565" s="1047"/>
      <c r="HKH565" s="741"/>
      <c r="HKI565" s="992"/>
      <c r="HKJ565" s="1049"/>
      <c r="HKK565" s="1050"/>
      <c r="HKL565" s="743"/>
      <c r="HKM565" s="928"/>
      <c r="HKN565" s="740"/>
      <c r="HKO565" s="744"/>
      <c r="HKP565" s="744"/>
      <c r="HKQ565" s="742"/>
      <c r="HKR565" s="1047"/>
      <c r="HKS565" s="744"/>
      <c r="HKT565" s="744"/>
      <c r="HKU565" s="1047"/>
      <c r="HKV565" s="1047"/>
      <c r="HKW565" s="1048"/>
      <c r="HKX565" s="1047"/>
      <c r="HKY565" s="1047"/>
      <c r="HKZ565" s="741"/>
      <c r="HLA565" s="992"/>
      <c r="HLB565" s="1049"/>
      <c r="HLC565" s="1050"/>
      <c r="HLD565" s="743"/>
      <c r="HLE565" s="928"/>
      <c r="HLF565" s="740"/>
      <c r="HLG565" s="744"/>
      <c r="HLH565" s="744"/>
      <c r="HLI565" s="742"/>
      <c r="HLJ565" s="1047"/>
      <c r="HLK565" s="744"/>
      <c r="HLL565" s="744"/>
      <c r="HLM565" s="1047"/>
      <c r="HLN565" s="1047"/>
      <c r="HLO565" s="1048"/>
      <c r="HLP565" s="1047"/>
      <c r="HLQ565" s="1047"/>
      <c r="HLR565" s="741"/>
      <c r="HLS565" s="992"/>
      <c r="HLT565" s="1049"/>
      <c r="HLU565" s="1050"/>
      <c r="HLV565" s="743"/>
      <c r="HLW565" s="928"/>
      <c r="HLX565" s="740"/>
      <c r="HLY565" s="744"/>
      <c r="HLZ565" s="744"/>
      <c r="HMA565" s="742"/>
      <c r="HMB565" s="1047"/>
      <c r="HMC565" s="744"/>
      <c r="HMD565" s="744"/>
      <c r="HME565" s="1047"/>
      <c r="HMF565" s="1047"/>
      <c r="HMG565" s="1048"/>
      <c r="HMH565" s="1047"/>
      <c r="HMI565" s="1047"/>
      <c r="HMJ565" s="741"/>
      <c r="HMK565" s="992"/>
      <c r="HML565" s="1049"/>
      <c r="HMM565" s="1050"/>
      <c r="HMN565" s="743"/>
      <c r="HMO565" s="928"/>
      <c r="HMP565" s="740"/>
      <c r="HMQ565" s="744"/>
      <c r="HMR565" s="744"/>
      <c r="HMS565" s="742"/>
      <c r="HMT565" s="1047"/>
      <c r="HMU565" s="744"/>
      <c r="HMV565" s="744"/>
      <c r="HMW565" s="1047"/>
      <c r="HMX565" s="1047"/>
      <c r="HMY565" s="1048"/>
      <c r="HMZ565" s="1047"/>
      <c r="HNA565" s="1047"/>
      <c r="HNB565" s="741"/>
      <c r="HNC565" s="992"/>
      <c r="HND565" s="1049"/>
      <c r="HNE565" s="1050"/>
      <c r="HNF565" s="743"/>
      <c r="HNG565" s="928"/>
      <c r="HNH565" s="740"/>
      <c r="HNI565" s="744"/>
      <c r="HNJ565" s="744"/>
      <c r="HNK565" s="742"/>
      <c r="HNL565" s="1047"/>
      <c r="HNM565" s="744"/>
      <c r="HNN565" s="744"/>
      <c r="HNO565" s="1047"/>
      <c r="HNP565" s="1047"/>
      <c r="HNQ565" s="1048"/>
      <c r="HNR565" s="1047"/>
      <c r="HNS565" s="1047"/>
      <c r="HNT565" s="741"/>
      <c r="HNU565" s="992"/>
      <c r="HNV565" s="1049"/>
      <c r="HNW565" s="1050"/>
      <c r="HNX565" s="743"/>
      <c r="HNY565" s="928"/>
      <c r="HNZ565" s="740"/>
      <c r="HOA565" s="744"/>
      <c r="HOB565" s="744"/>
      <c r="HOC565" s="742"/>
      <c r="HOD565" s="1047"/>
      <c r="HOE565" s="744"/>
      <c r="HOF565" s="744"/>
      <c r="HOG565" s="1047"/>
      <c r="HOH565" s="1047"/>
      <c r="HOI565" s="1048"/>
      <c r="HOJ565" s="1047"/>
      <c r="HOK565" s="1047"/>
      <c r="HOL565" s="741"/>
      <c r="HOM565" s="992"/>
      <c r="HON565" s="1049"/>
      <c r="HOO565" s="1050"/>
      <c r="HOP565" s="743"/>
      <c r="HOQ565" s="928"/>
      <c r="HOR565" s="740"/>
      <c r="HOS565" s="744"/>
      <c r="HOT565" s="744"/>
      <c r="HOU565" s="742"/>
      <c r="HOV565" s="1047"/>
      <c r="HOW565" s="744"/>
      <c r="HOX565" s="744"/>
      <c r="HOY565" s="1047"/>
      <c r="HOZ565" s="1047"/>
      <c r="HPA565" s="1048"/>
      <c r="HPB565" s="1047"/>
      <c r="HPC565" s="1047"/>
      <c r="HPD565" s="741"/>
      <c r="HPE565" s="992"/>
      <c r="HPF565" s="1049"/>
      <c r="HPG565" s="1050"/>
      <c r="HPH565" s="743"/>
      <c r="HPI565" s="928"/>
      <c r="HPJ565" s="740"/>
      <c r="HPK565" s="744"/>
      <c r="HPL565" s="744"/>
      <c r="HPM565" s="742"/>
      <c r="HPN565" s="1047"/>
      <c r="HPO565" s="744"/>
      <c r="HPP565" s="744"/>
      <c r="HPQ565" s="1047"/>
      <c r="HPR565" s="1047"/>
      <c r="HPS565" s="1048"/>
      <c r="HPT565" s="1047"/>
      <c r="HPU565" s="1047"/>
      <c r="HPV565" s="741"/>
      <c r="HPW565" s="992"/>
      <c r="HPX565" s="1049"/>
      <c r="HPY565" s="1050"/>
      <c r="HPZ565" s="743"/>
      <c r="HQA565" s="928"/>
      <c r="HQB565" s="740"/>
      <c r="HQC565" s="744"/>
      <c r="HQD565" s="744"/>
      <c r="HQE565" s="742"/>
      <c r="HQF565" s="1047"/>
      <c r="HQG565" s="744"/>
      <c r="HQH565" s="744"/>
      <c r="HQI565" s="1047"/>
      <c r="HQJ565" s="1047"/>
      <c r="HQK565" s="1048"/>
      <c r="HQL565" s="1047"/>
      <c r="HQM565" s="1047"/>
      <c r="HQN565" s="741"/>
      <c r="HQO565" s="992"/>
      <c r="HQP565" s="1049"/>
      <c r="HQQ565" s="1050"/>
      <c r="HQR565" s="743"/>
      <c r="HQS565" s="928"/>
      <c r="HQT565" s="740"/>
      <c r="HQU565" s="744"/>
      <c r="HQV565" s="744"/>
      <c r="HQW565" s="742"/>
      <c r="HQX565" s="1047"/>
      <c r="HQY565" s="744"/>
      <c r="HQZ565" s="744"/>
      <c r="HRA565" s="1047"/>
      <c r="HRB565" s="1047"/>
      <c r="HRC565" s="1048"/>
      <c r="HRD565" s="1047"/>
      <c r="HRE565" s="1047"/>
      <c r="HRF565" s="741"/>
      <c r="HRG565" s="992"/>
      <c r="HRH565" s="1049"/>
      <c r="HRI565" s="1050"/>
      <c r="HRJ565" s="743"/>
      <c r="HRK565" s="928"/>
      <c r="HRL565" s="740"/>
      <c r="HRM565" s="744"/>
      <c r="HRN565" s="744"/>
      <c r="HRO565" s="742"/>
      <c r="HRP565" s="1047"/>
      <c r="HRQ565" s="744"/>
      <c r="HRR565" s="744"/>
      <c r="HRS565" s="1047"/>
      <c r="HRT565" s="1047"/>
      <c r="HRU565" s="1048"/>
      <c r="HRV565" s="1047"/>
      <c r="HRW565" s="1047"/>
      <c r="HRX565" s="741"/>
      <c r="HRY565" s="992"/>
      <c r="HRZ565" s="1049"/>
      <c r="HSA565" s="1050"/>
      <c r="HSB565" s="743"/>
      <c r="HSC565" s="928"/>
      <c r="HSD565" s="740"/>
      <c r="HSE565" s="744"/>
      <c r="HSF565" s="744"/>
      <c r="HSG565" s="742"/>
      <c r="HSH565" s="1047"/>
      <c r="HSI565" s="744"/>
      <c r="HSJ565" s="744"/>
      <c r="HSK565" s="1047"/>
      <c r="HSL565" s="1047"/>
      <c r="HSM565" s="1048"/>
      <c r="HSN565" s="1047"/>
      <c r="HSO565" s="1047"/>
      <c r="HSP565" s="741"/>
      <c r="HSQ565" s="992"/>
      <c r="HSR565" s="1049"/>
      <c r="HSS565" s="1050"/>
      <c r="HST565" s="743"/>
      <c r="HSU565" s="928"/>
      <c r="HSV565" s="740"/>
      <c r="HSW565" s="744"/>
      <c r="HSX565" s="744"/>
      <c r="HSY565" s="742"/>
      <c r="HSZ565" s="1047"/>
      <c r="HTA565" s="744"/>
      <c r="HTB565" s="744"/>
      <c r="HTC565" s="1047"/>
      <c r="HTD565" s="1047"/>
      <c r="HTE565" s="1048"/>
      <c r="HTF565" s="1047"/>
      <c r="HTG565" s="1047"/>
      <c r="HTH565" s="741"/>
      <c r="HTI565" s="992"/>
      <c r="HTJ565" s="1049"/>
      <c r="HTK565" s="1050"/>
      <c r="HTL565" s="743"/>
      <c r="HTM565" s="928"/>
      <c r="HTN565" s="740"/>
      <c r="HTO565" s="744"/>
      <c r="HTP565" s="744"/>
      <c r="HTQ565" s="742"/>
      <c r="HTR565" s="1047"/>
      <c r="HTS565" s="744"/>
      <c r="HTT565" s="744"/>
      <c r="HTU565" s="1047"/>
      <c r="HTV565" s="1047"/>
      <c r="HTW565" s="1048"/>
      <c r="HTX565" s="1047"/>
      <c r="HTY565" s="1047"/>
      <c r="HTZ565" s="741"/>
      <c r="HUA565" s="992"/>
      <c r="HUB565" s="1049"/>
      <c r="HUC565" s="1050"/>
      <c r="HUD565" s="743"/>
      <c r="HUE565" s="928"/>
      <c r="HUF565" s="740"/>
      <c r="HUG565" s="744"/>
      <c r="HUH565" s="744"/>
      <c r="HUI565" s="742"/>
      <c r="HUJ565" s="1047"/>
      <c r="HUK565" s="744"/>
      <c r="HUL565" s="744"/>
      <c r="HUM565" s="1047"/>
      <c r="HUN565" s="1047"/>
      <c r="HUO565" s="1048"/>
      <c r="HUP565" s="1047"/>
      <c r="HUQ565" s="1047"/>
      <c r="HUR565" s="741"/>
      <c r="HUS565" s="992"/>
      <c r="HUT565" s="1049"/>
      <c r="HUU565" s="1050"/>
      <c r="HUV565" s="743"/>
      <c r="HUW565" s="928"/>
      <c r="HUX565" s="740"/>
      <c r="HUY565" s="744"/>
      <c r="HUZ565" s="744"/>
      <c r="HVA565" s="742"/>
      <c r="HVB565" s="1047"/>
      <c r="HVC565" s="744"/>
      <c r="HVD565" s="744"/>
      <c r="HVE565" s="1047"/>
      <c r="HVF565" s="1047"/>
      <c r="HVG565" s="1048"/>
      <c r="HVH565" s="1047"/>
      <c r="HVI565" s="1047"/>
      <c r="HVJ565" s="741"/>
      <c r="HVK565" s="992"/>
      <c r="HVL565" s="1049"/>
      <c r="HVM565" s="1050"/>
      <c r="HVN565" s="743"/>
      <c r="HVO565" s="928"/>
      <c r="HVP565" s="740"/>
      <c r="HVQ565" s="744"/>
      <c r="HVR565" s="744"/>
      <c r="HVS565" s="742"/>
      <c r="HVT565" s="1047"/>
      <c r="HVU565" s="744"/>
      <c r="HVV565" s="744"/>
      <c r="HVW565" s="1047"/>
      <c r="HVX565" s="1047"/>
      <c r="HVY565" s="1048"/>
      <c r="HVZ565" s="1047"/>
      <c r="HWA565" s="1047"/>
      <c r="HWB565" s="741"/>
      <c r="HWC565" s="992"/>
      <c r="HWD565" s="1049"/>
      <c r="HWE565" s="1050"/>
      <c r="HWF565" s="743"/>
      <c r="HWG565" s="928"/>
      <c r="HWH565" s="740"/>
      <c r="HWI565" s="744"/>
      <c r="HWJ565" s="744"/>
      <c r="HWK565" s="742"/>
      <c r="HWL565" s="1047"/>
      <c r="HWM565" s="744"/>
      <c r="HWN565" s="744"/>
      <c r="HWO565" s="1047"/>
      <c r="HWP565" s="1047"/>
      <c r="HWQ565" s="1048"/>
      <c r="HWR565" s="1047"/>
      <c r="HWS565" s="1047"/>
      <c r="HWT565" s="741"/>
      <c r="HWU565" s="992"/>
      <c r="HWV565" s="1049"/>
      <c r="HWW565" s="1050"/>
      <c r="HWX565" s="743"/>
      <c r="HWY565" s="928"/>
      <c r="HWZ565" s="740"/>
      <c r="HXA565" s="744"/>
      <c r="HXB565" s="744"/>
      <c r="HXC565" s="742"/>
      <c r="HXD565" s="1047"/>
      <c r="HXE565" s="744"/>
      <c r="HXF565" s="744"/>
      <c r="HXG565" s="1047"/>
      <c r="HXH565" s="1047"/>
      <c r="HXI565" s="1048"/>
      <c r="HXJ565" s="1047"/>
      <c r="HXK565" s="1047"/>
      <c r="HXL565" s="741"/>
      <c r="HXM565" s="992"/>
      <c r="HXN565" s="1049"/>
      <c r="HXO565" s="1050"/>
      <c r="HXP565" s="743"/>
      <c r="HXQ565" s="928"/>
      <c r="HXR565" s="740"/>
      <c r="HXS565" s="744"/>
      <c r="HXT565" s="744"/>
      <c r="HXU565" s="742"/>
      <c r="HXV565" s="1047"/>
      <c r="HXW565" s="744"/>
      <c r="HXX565" s="744"/>
      <c r="HXY565" s="1047"/>
      <c r="HXZ565" s="1047"/>
      <c r="HYA565" s="1048"/>
      <c r="HYB565" s="1047"/>
      <c r="HYC565" s="1047"/>
      <c r="HYD565" s="741"/>
      <c r="HYE565" s="992"/>
      <c r="HYF565" s="1049"/>
      <c r="HYG565" s="1050"/>
      <c r="HYH565" s="743"/>
      <c r="HYI565" s="928"/>
      <c r="HYJ565" s="740"/>
      <c r="HYK565" s="744"/>
      <c r="HYL565" s="744"/>
      <c r="HYM565" s="742"/>
      <c r="HYN565" s="1047"/>
      <c r="HYO565" s="744"/>
      <c r="HYP565" s="744"/>
      <c r="HYQ565" s="1047"/>
      <c r="HYR565" s="1047"/>
      <c r="HYS565" s="1048"/>
      <c r="HYT565" s="1047"/>
      <c r="HYU565" s="1047"/>
      <c r="HYV565" s="741"/>
      <c r="HYW565" s="992"/>
      <c r="HYX565" s="1049"/>
      <c r="HYY565" s="1050"/>
      <c r="HYZ565" s="743"/>
      <c r="HZA565" s="928"/>
      <c r="HZB565" s="740"/>
      <c r="HZC565" s="744"/>
      <c r="HZD565" s="744"/>
      <c r="HZE565" s="742"/>
      <c r="HZF565" s="1047"/>
      <c r="HZG565" s="744"/>
      <c r="HZH565" s="744"/>
      <c r="HZI565" s="1047"/>
      <c r="HZJ565" s="1047"/>
      <c r="HZK565" s="1048"/>
      <c r="HZL565" s="1047"/>
      <c r="HZM565" s="1047"/>
      <c r="HZN565" s="741"/>
      <c r="HZO565" s="992"/>
      <c r="HZP565" s="1049"/>
      <c r="HZQ565" s="1050"/>
      <c r="HZR565" s="743"/>
      <c r="HZS565" s="928"/>
      <c r="HZT565" s="740"/>
      <c r="HZU565" s="744"/>
      <c r="HZV565" s="744"/>
      <c r="HZW565" s="742"/>
      <c r="HZX565" s="1047"/>
      <c r="HZY565" s="744"/>
      <c r="HZZ565" s="744"/>
      <c r="IAA565" s="1047"/>
      <c r="IAB565" s="1047"/>
      <c r="IAC565" s="1048"/>
      <c r="IAD565" s="1047"/>
      <c r="IAE565" s="1047"/>
      <c r="IAF565" s="741"/>
      <c r="IAG565" s="992"/>
      <c r="IAH565" s="1049"/>
      <c r="IAI565" s="1050"/>
      <c r="IAJ565" s="743"/>
      <c r="IAK565" s="928"/>
      <c r="IAL565" s="740"/>
      <c r="IAM565" s="744"/>
      <c r="IAN565" s="744"/>
      <c r="IAO565" s="742"/>
      <c r="IAP565" s="1047"/>
      <c r="IAQ565" s="744"/>
      <c r="IAR565" s="744"/>
      <c r="IAS565" s="1047"/>
      <c r="IAT565" s="1047"/>
      <c r="IAU565" s="1048"/>
      <c r="IAV565" s="1047"/>
      <c r="IAW565" s="1047"/>
      <c r="IAX565" s="741"/>
      <c r="IAY565" s="992"/>
      <c r="IAZ565" s="1049"/>
      <c r="IBA565" s="1050"/>
      <c r="IBB565" s="743"/>
      <c r="IBC565" s="928"/>
      <c r="IBD565" s="740"/>
      <c r="IBE565" s="744"/>
      <c r="IBF565" s="744"/>
      <c r="IBG565" s="742"/>
      <c r="IBH565" s="1047"/>
      <c r="IBI565" s="744"/>
      <c r="IBJ565" s="744"/>
      <c r="IBK565" s="1047"/>
      <c r="IBL565" s="1047"/>
      <c r="IBM565" s="1048"/>
      <c r="IBN565" s="1047"/>
      <c r="IBO565" s="1047"/>
      <c r="IBP565" s="741"/>
      <c r="IBQ565" s="992"/>
      <c r="IBR565" s="1049"/>
      <c r="IBS565" s="1050"/>
      <c r="IBT565" s="743"/>
      <c r="IBU565" s="928"/>
      <c r="IBV565" s="740"/>
      <c r="IBW565" s="744"/>
      <c r="IBX565" s="744"/>
      <c r="IBY565" s="742"/>
      <c r="IBZ565" s="1047"/>
      <c r="ICA565" s="744"/>
      <c r="ICB565" s="744"/>
      <c r="ICC565" s="1047"/>
      <c r="ICD565" s="1047"/>
      <c r="ICE565" s="1048"/>
      <c r="ICF565" s="1047"/>
      <c r="ICG565" s="1047"/>
      <c r="ICH565" s="741"/>
      <c r="ICI565" s="992"/>
      <c r="ICJ565" s="1049"/>
      <c r="ICK565" s="1050"/>
      <c r="ICL565" s="743"/>
      <c r="ICM565" s="928"/>
      <c r="ICN565" s="740"/>
      <c r="ICO565" s="744"/>
      <c r="ICP565" s="744"/>
      <c r="ICQ565" s="742"/>
      <c r="ICR565" s="1047"/>
      <c r="ICS565" s="744"/>
      <c r="ICT565" s="744"/>
      <c r="ICU565" s="1047"/>
      <c r="ICV565" s="1047"/>
      <c r="ICW565" s="1048"/>
      <c r="ICX565" s="1047"/>
      <c r="ICY565" s="1047"/>
      <c r="ICZ565" s="741"/>
      <c r="IDA565" s="992"/>
      <c r="IDB565" s="1049"/>
      <c r="IDC565" s="1050"/>
      <c r="IDD565" s="743"/>
      <c r="IDE565" s="928"/>
      <c r="IDF565" s="740"/>
      <c r="IDG565" s="744"/>
      <c r="IDH565" s="744"/>
      <c r="IDI565" s="742"/>
      <c r="IDJ565" s="1047"/>
      <c r="IDK565" s="744"/>
      <c r="IDL565" s="744"/>
      <c r="IDM565" s="1047"/>
      <c r="IDN565" s="1047"/>
      <c r="IDO565" s="1048"/>
      <c r="IDP565" s="1047"/>
      <c r="IDQ565" s="1047"/>
      <c r="IDR565" s="741"/>
      <c r="IDS565" s="992"/>
      <c r="IDT565" s="1049"/>
      <c r="IDU565" s="1050"/>
      <c r="IDV565" s="743"/>
      <c r="IDW565" s="928"/>
      <c r="IDX565" s="740"/>
      <c r="IDY565" s="744"/>
      <c r="IDZ565" s="744"/>
      <c r="IEA565" s="742"/>
      <c r="IEB565" s="1047"/>
      <c r="IEC565" s="744"/>
      <c r="IED565" s="744"/>
      <c r="IEE565" s="1047"/>
      <c r="IEF565" s="1047"/>
      <c r="IEG565" s="1048"/>
      <c r="IEH565" s="1047"/>
      <c r="IEI565" s="1047"/>
      <c r="IEJ565" s="741"/>
      <c r="IEK565" s="992"/>
      <c r="IEL565" s="1049"/>
      <c r="IEM565" s="1050"/>
      <c r="IEN565" s="743"/>
      <c r="IEO565" s="928"/>
      <c r="IEP565" s="740"/>
      <c r="IEQ565" s="744"/>
      <c r="IER565" s="744"/>
      <c r="IES565" s="742"/>
      <c r="IET565" s="1047"/>
      <c r="IEU565" s="744"/>
      <c r="IEV565" s="744"/>
      <c r="IEW565" s="1047"/>
      <c r="IEX565" s="1047"/>
      <c r="IEY565" s="1048"/>
      <c r="IEZ565" s="1047"/>
      <c r="IFA565" s="1047"/>
      <c r="IFB565" s="741"/>
      <c r="IFC565" s="992"/>
      <c r="IFD565" s="1049"/>
      <c r="IFE565" s="1050"/>
      <c r="IFF565" s="743"/>
      <c r="IFG565" s="928"/>
      <c r="IFH565" s="740"/>
      <c r="IFI565" s="744"/>
      <c r="IFJ565" s="744"/>
      <c r="IFK565" s="742"/>
      <c r="IFL565" s="1047"/>
      <c r="IFM565" s="744"/>
      <c r="IFN565" s="744"/>
      <c r="IFO565" s="1047"/>
      <c r="IFP565" s="1047"/>
      <c r="IFQ565" s="1048"/>
      <c r="IFR565" s="1047"/>
      <c r="IFS565" s="1047"/>
      <c r="IFT565" s="741"/>
      <c r="IFU565" s="992"/>
      <c r="IFV565" s="1049"/>
      <c r="IFW565" s="1050"/>
      <c r="IFX565" s="743"/>
      <c r="IFY565" s="928"/>
      <c r="IFZ565" s="740"/>
      <c r="IGA565" s="744"/>
      <c r="IGB565" s="744"/>
      <c r="IGC565" s="742"/>
      <c r="IGD565" s="1047"/>
      <c r="IGE565" s="744"/>
      <c r="IGF565" s="744"/>
      <c r="IGG565" s="1047"/>
      <c r="IGH565" s="1047"/>
      <c r="IGI565" s="1048"/>
      <c r="IGJ565" s="1047"/>
      <c r="IGK565" s="1047"/>
      <c r="IGL565" s="741"/>
      <c r="IGM565" s="992"/>
      <c r="IGN565" s="1049"/>
      <c r="IGO565" s="1050"/>
      <c r="IGP565" s="743"/>
      <c r="IGQ565" s="928"/>
      <c r="IGR565" s="740"/>
      <c r="IGS565" s="744"/>
      <c r="IGT565" s="744"/>
      <c r="IGU565" s="742"/>
      <c r="IGV565" s="1047"/>
      <c r="IGW565" s="744"/>
      <c r="IGX565" s="744"/>
      <c r="IGY565" s="1047"/>
      <c r="IGZ565" s="1047"/>
      <c r="IHA565" s="1048"/>
      <c r="IHB565" s="1047"/>
      <c r="IHC565" s="1047"/>
      <c r="IHD565" s="741"/>
      <c r="IHE565" s="992"/>
      <c r="IHF565" s="1049"/>
      <c r="IHG565" s="1050"/>
      <c r="IHH565" s="743"/>
      <c r="IHI565" s="928"/>
      <c r="IHJ565" s="740"/>
      <c r="IHK565" s="744"/>
      <c r="IHL565" s="744"/>
      <c r="IHM565" s="742"/>
      <c r="IHN565" s="1047"/>
      <c r="IHO565" s="744"/>
      <c r="IHP565" s="744"/>
      <c r="IHQ565" s="1047"/>
      <c r="IHR565" s="1047"/>
      <c r="IHS565" s="1048"/>
      <c r="IHT565" s="1047"/>
      <c r="IHU565" s="1047"/>
      <c r="IHV565" s="741"/>
      <c r="IHW565" s="992"/>
      <c r="IHX565" s="1049"/>
      <c r="IHY565" s="1050"/>
      <c r="IHZ565" s="743"/>
      <c r="IIA565" s="928"/>
      <c r="IIB565" s="740"/>
      <c r="IIC565" s="744"/>
      <c r="IID565" s="744"/>
      <c r="IIE565" s="742"/>
      <c r="IIF565" s="1047"/>
      <c r="IIG565" s="744"/>
      <c r="IIH565" s="744"/>
      <c r="III565" s="1047"/>
      <c r="IIJ565" s="1047"/>
      <c r="IIK565" s="1048"/>
      <c r="IIL565" s="1047"/>
      <c r="IIM565" s="1047"/>
      <c r="IIN565" s="741"/>
      <c r="IIO565" s="992"/>
      <c r="IIP565" s="1049"/>
      <c r="IIQ565" s="1050"/>
      <c r="IIR565" s="743"/>
      <c r="IIS565" s="928"/>
      <c r="IIT565" s="740"/>
      <c r="IIU565" s="744"/>
      <c r="IIV565" s="744"/>
      <c r="IIW565" s="742"/>
      <c r="IIX565" s="1047"/>
      <c r="IIY565" s="744"/>
      <c r="IIZ565" s="744"/>
      <c r="IJA565" s="1047"/>
      <c r="IJB565" s="1047"/>
      <c r="IJC565" s="1048"/>
      <c r="IJD565" s="1047"/>
      <c r="IJE565" s="1047"/>
      <c r="IJF565" s="741"/>
      <c r="IJG565" s="992"/>
      <c r="IJH565" s="1049"/>
      <c r="IJI565" s="1050"/>
      <c r="IJJ565" s="743"/>
      <c r="IJK565" s="928"/>
      <c r="IJL565" s="740"/>
      <c r="IJM565" s="744"/>
      <c r="IJN565" s="744"/>
      <c r="IJO565" s="742"/>
      <c r="IJP565" s="1047"/>
      <c r="IJQ565" s="744"/>
      <c r="IJR565" s="744"/>
      <c r="IJS565" s="1047"/>
      <c r="IJT565" s="1047"/>
      <c r="IJU565" s="1048"/>
      <c r="IJV565" s="1047"/>
      <c r="IJW565" s="1047"/>
      <c r="IJX565" s="741"/>
      <c r="IJY565" s="992"/>
      <c r="IJZ565" s="1049"/>
      <c r="IKA565" s="1050"/>
      <c r="IKB565" s="743"/>
      <c r="IKC565" s="928"/>
      <c r="IKD565" s="740"/>
      <c r="IKE565" s="744"/>
      <c r="IKF565" s="744"/>
      <c r="IKG565" s="742"/>
      <c r="IKH565" s="1047"/>
      <c r="IKI565" s="744"/>
      <c r="IKJ565" s="744"/>
      <c r="IKK565" s="1047"/>
      <c r="IKL565" s="1047"/>
      <c r="IKM565" s="1048"/>
      <c r="IKN565" s="1047"/>
      <c r="IKO565" s="1047"/>
      <c r="IKP565" s="741"/>
      <c r="IKQ565" s="992"/>
      <c r="IKR565" s="1049"/>
      <c r="IKS565" s="1050"/>
      <c r="IKT565" s="743"/>
      <c r="IKU565" s="928"/>
      <c r="IKV565" s="740"/>
      <c r="IKW565" s="744"/>
      <c r="IKX565" s="744"/>
      <c r="IKY565" s="742"/>
      <c r="IKZ565" s="1047"/>
      <c r="ILA565" s="744"/>
      <c r="ILB565" s="744"/>
      <c r="ILC565" s="1047"/>
      <c r="ILD565" s="1047"/>
      <c r="ILE565" s="1048"/>
      <c r="ILF565" s="1047"/>
      <c r="ILG565" s="1047"/>
      <c r="ILH565" s="741"/>
      <c r="ILI565" s="992"/>
      <c r="ILJ565" s="1049"/>
      <c r="ILK565" s="1050"/>
      <c r="ILL565" s="743"/>
      <c r="ILM565" s="928"/>
      <c r="ILN565" s="740"/>
      <c r="ILO565" s="744"/>
      <c r="ILP565" s="744"/>
      <c r="ILQ565" s="742"/>
      <c r="ILR565" s="1047"/>
      <c r="ILS565" s="744"/>
      <c r="ILT565" s="744"/>
      <c r="ILU565" s="1047"/>
      <c r="ILV565" s="1047"/>
      <c r="ILW565" s="1048"/>
      <c r="ILX565" s="1047"/>
      <c r="ILY565" s="1047"/>
      <c r="ILZ565" s="741"/>
      <c r="IMA565" s="992"/>
      <c r="IMB565" s="1049"/>
      <c r="IMC565" s="1050"/>
      <c r="IMD565" s="743"/>
      <c r="IME565" s="928"/>
      <c r="IMF565" s="740"/>
      <c r="IMG565" s="744"/>
      <c r="IMH565" s="744"/>
      <c r="IMI565" s="742"/>
      <c r="IMJ565" s="1047"/>
      <c r="IMK565" s="744"/>
      <c r="IML565" s="744"/>
      <c r="IMM565" s="1047"/>
      <c r="IMN565" s="1047"/>
      <c r="IMO565" s="1048"/>
      <c r="IMP565" s="1047"/>
      <c r="IMQ565" s="1047"/>
      <c r="IMR565" s="741"/>
      <c r="IMS565" s="992"/>
      <c r="IMT565" s="1049"/>
      <c r="IMU565" s="1050"/>
      <c r="IMV565" s="743"/>
      <c r="IMW565" s="928"/>
      <c r="IMX565" s="740"/>
      <c r="IMY565" s="744"/>
      <c r="IMZ565" s="744"/>
      <c r="INA565" s="742"/>
      <c r="INB565" s="1047"/>
      <c r="INC565" s="744"/>
      <c r="IND565" s="744"/>
      <c r="INE565" s="1047"/>
      <c r="INF565" s="1047"/>
      <c r="ING565" s="1048"/>
      <c r="INH565" s="1047"/>
      <c r="INI565" s="1047"/>
      <c r="INJ565" s="741"/>
      <c r="INK565" s="992"/>
      <c r="INL565" s="1049"/>
      <c r="INM565" s="1050"/>
      <c r="INN565" s="743"/>
      <c r="INO565" s="928"/>
      <c r="INP565" s="740"/>
      <c r="INQ565" s="744"/>
      <c r="INR565" s="744"/>
      <c r="INS565" s="742"/>
      <c r="INT565" s="1047"/>
      <c r="INU565" s="744"/>
      <c r="INV565" s="744"/>
      <c r="INW565" s="1047"/>
      <c r="INX565" s="1047"/>
      <c r="INY565" s="1048"/>
      <c r="INZ565" s="1047"/>
      <c r="IOA565" s="1047"/>
      <c r="IOB565" s="741"/>
      <c r="IOC565" s="992"/>
      <c r="IOD565" s="1049"/>
      <c r="IOE565" s="1050"/>
      <c r="IOF565" s="743"/>
      <c r="IOG565" s="928"/>
      <c r="IOH565" s="740"/>
      <c r="IOI565" s="744"/>
      <c r="IOJ565" s="744"/>
      <c r="IOK565" s="742"/>
      <c r="IOL565" s="1047"/>
      <c r="IOM565" s="744"/>
      <c r="ION565" s="744"/>
      <c r="IOO565" s="1047"/>
      <c r="IOP565" s="1047"/>
      <c r="IOQ565" s="1048"/>
      <c r="IOR565" s="1047"/>
      <c r="IOS565" s="1047"/>
      <c r="IOT565" s="741"/>
      <c r="IOU565" s="992"/>
      <c r="IOV565" s="1049"/>
      <c r="IOW565" s="1050"/>
      <c r="IOX565" s="743"/>
      <c r="IOY565" s="928"/>
      <c r="IOZ565" s="740"/>
      <c r="IPA565" s="744"/>
      <c r="IPB565" s="744"/>
      <c r="IPC565" s="742"/>
      <c r="IPD565" s="1047"/>
      <c r="IPE565" s="744"/>
      <c r="IPF565" s="744"/>
      <c r="IPG565" s="1047"/>
      <c r="IPH565" s="1047"/>
      <c r="IPI565" s="1048"/>
      <c r="IPJ565" s="1047"/>
      <c r="IPK565" s="1047"/>
      <c r="IPL565" s="741"/>
      <c r="IPM565" s="992"/>
      <c r="IPN565" s="1049"/>
      <c r="IPO565" s="1050"/>
      <c r="IPP565" s="743"/>
      <c r="IPQ565" s="928"/>
      <c r="IPR565" s="740"/>
      <c r="IPS565" s="744"/>
      <c r="IPT565" s="744"/>
      <c r="IPU565" s="742"/>
      <c r="IPV565" s="1047"/>
      <c r="IPW565" s="744"/>
      <c r="IPX565" s="744"/>
      <c r="IPY565" s="1047"/>
      <c r="IPZ565" s="1047"/>
      <c r="IQA565" s="1048"/>
      <c r="IQB565" s="1047"/>
      <c r="IQC565" s="1047"/>
      <c r="IQD565" s="741"/>
      <c r="IQE565" s="992"/>
      <c r="IQF565" s="1049"/>
      <c r="IQG565" s="1050"/>
      <c r="IQH565" s="743"/>
      <c r="IQI565" s="928"/>
      <c r="IQJ565" s="740"/>
      <c r="IQK565" s="744"/>
      <c r="IQL565" s="744"/>
      <c r="IQM565" s="742"/>
      <c r="IQN565" s="1047"/>
      <c r="IQO565" s="744"/>
      <c r="IQP565" s="744"/>
      <c r="IQQ565" s="1047"/>
      <c r="IQR565" s="1047"/>
      <c r="IQS565" s="1048"/>
      <c r="IQT565" s="1047"/>
      <c r="IQU565" s="1047"/>
      <c r="IQV565" s="741"/>
      <c r="IQW565" s="992"/>
      <c r="IQX565" s="1049"/>
      <c r="IQY565" s="1050"/>
      <c r="IQZ565" s="743"/>
      <c r="IRA565" s="928"/>
      <c r="IRB565" s="740"/>
      <c r="IRC565" s="744"/>
      <c r="IRD565" s="744"/>
      <c r="IRE565" s="742"/>
      <c r="IRF565" s="1047"/>
      <c r="IRG565" s="744"/>
      <c r="IRH565" s="744"/>
      <c r="IRI565" s="1047"/>
      <c r="IRJ565" s="1047"/>
      <c r="IRK565" s="1048"/>
      <c r="IRL565" s="1047"/>
      <c r="IRM565" s="1047"/>
      <c r="IRN565" s="741"/>
      <c r="IRO565" s="992"/>
      <c r="IRP565" s="1049"/>
      <c r="IRQ565" s="1050"/>
      <c r="IRR565" s="743"/>
      <c r="IRS565" s="928"/>
      <c r="IRT565" s="740"/>
      <c r="IRU565" s="744"/>
      <c r="IRV565" s="744"/>
      <c r="IRW565" s="742"/>
      <c r="IRX565" s="1047"/>
      <c r="IRY565" s="744"/>
      <c r="IRZ565" s="744"/>
      <c r="ISA565" s="1047"/>
      <c r="ISB565" s="1047"/>
      <c r="ISC565" s="1048"/>
      <c r="ISD565" s="1047"/>
      <c r="ISE565" s="1047"/>
      <c r="ISF565" s="741"/>
      <c r="ISG565" s="992"/>
      <c r="ISH565" s="1049"/>
      <c r="ISI565" s="1050"/>
      <c r="ISJ565" s="743"/>
      <c r="ISK565" s="928"/>
      <c r="ISL565" s="740"/>
      <c r="ISM565" s="744"/>
      <c r="ISN565" s="744"/>
      <c r="ISO565" s="742"/>
      <c r="ISP565" s="1047"/>
      <c r="ISQ565" s="744"/>
      <c r="ISR565" s="744"/>
      <c r="ISS565" s="1047"/>
      <c r="IST565" s="1047"/>
      <c r="ISU565" s="1048"/>
      <c r="ISV565" s="1047"/>
      <c r="ISW565" s="1047"/>
      <c r="ISX565" s="741"/>
      <c r="ISY565" s="992"/>
      <c r="ISZ565" s="1049"/>
      <c r="ITA565" s="1050"/>
      <c r="ITB565" s="743"/>
      <c r="ITC565" s="928"/>
      <c r="ITD565" s="740"/>
      <c r="ITE565" s="744"/>
      <c r="ITF565" s="744"/>
      <c r="ITG565" s="742"/>
      <c r="ITH565" s="1047"/>
      <c r="ITI565" s="744"/>
      <c r="ITJ565" s="744"/>
      <c r="ITK565" s="1047"/>
      <c r="ITL565" s="1047"/>
      <c r="ITM565" s="1048"/>
      <c r="ITN565" s="1047"/>
      <c r="ITO565" s="1047"/>
      <c r="ITP565" s="741"/>
      <c r="ITQ565" s="992"/>
      <c r="ITR565" s="1049"/>
      <c r="ITS565" s="1050"/>
      <c r="ITT565" s="743"/>
      <c r="ITU565" s="928"/>
      <c r="ITV565" s="740"/>
      <c r="ITW565" s="744"/>
      <c r="ITX565" s="744"/>
      <c r="ITY565" s="742"/>
      <c r="ITZ565" s="1047"/>
      <c r="IUA565" s="744"/>
      <c r="IUB565" s="744"/>
      <c r="IUC565" s="1047"/>
      <c r="IUD565" s="1047"/>
      <c r="IUE565" s="1048"/>
      <c r="IUF565" s="1047"/>
      <c r="IUG565" s="1047"/>
      <c r="IUH565" s="741"/>
      <c r="IUI565" s="992"/>
      <c r="IUJ565" s="1049"/>
      <c r="IUK565" s="1050"/>
      <c r="IUL565" s="743"/>
      <c r="IUM565" s="928"/>
      <c r="IUN565" s="740"/>
      <c r="IUO565" s="744"/>
      <c r="IUP565" s="744"/>
      <c r="IUQ565" s="742"/>
      <c r="IUR565" s="1047"/>
      <c r="IUS565" s="744"/>
      <c r="IUT565" s="744"/>
      <c r="IUU565" s="1047"/>
      <c r="IUV565" s="1047"/>
      <c r="IUW565" s="1048"/>
      <c r="IUX565" s="1047"/>
      <c r="IUY565" s="1047"/>
      <c r="IUZ565" s="741"/>
      <c r="IVA565" s="992"/>
      <c r="IVB565" s="1049"/>
      <c r="IVC565" s="1050"/>
      <c r="IVD565" s="743"/>
      <c r="IVE565" s="928"/>
      <c r="IVF565" s="740"/>
      <c r="IVG565" s="744"/>
      <c r="IVH565" s="744"/>
      <c r="IVI565" s="742"/>
      <c r="IVJ565" s="1047"/>
      <c r="IVK565" s="744"/>
      <c r="IVL565" s="744"/>
      <c r="IVM565" s="1047"/>
      <c r="IVN565" s="1047"/>
      <c r="IVO565" s="1048"/>
      <c r="IVP565" s="1047"/>
      <c r="IVQ565" s="1047"/>
      <c r="IVR565" s="741"/>
      <c r="IVS565" s="992"/>
      <c r="IVT565" s="1049"/>
      <c r="IVU565" s="1050"/>
      <c r="IVV565" s="743"/>
      <c r="IVW565" s="928"/>
      <c r="IVX565" s="740"/>
      <c r="IVY565" s="744"/>
      <c r="IVZ565" s="744"/>
      <c r="IWA565" s="742"/>
      <c r="IWB565" s="1047"/>
      <c r="IWC565" s="744"/>
      <c r="IWD565" s="744"/>
      <c r="IWE565" s="1047"/>
      <c r="IWF565" s="1047"/>
      <c r="IWG565" s="1048"/>
      <c r="IWH565" s="1047"/>
      <c r="IWI565" s="1047"/>
      <c r="IWJ565" s="741"/>
      <c r="IWK565" s="992"/>
      <c r="IWL565" s="1049"/>
      <c r="IWM565" s="1050"/>
      <c r="IWN565" s="743"/>
      <c r="IWO565" s="928"/>
      <c r="IWP565" s="740"/>
      <c r="IWQ565" s="744"/>
      <c r="IWR565" s="744"/>
      <c r="IWS565" s="742"/>
      <c r="IWT565" s="1047"/>
      <c r="IWU565" s="744"/>
      <c r="IWV565" s="744"/>
      <c r="IWW565" s="1047"/>
      <c r="IWX565" s="1047"/>
      <c r="IWY565" s="1048"/>
      <c r="IWZ565" s="1047"/>
      <c r="IXA565" s="1047"/>
      <c r="IXB565" s="741"/>
      <c r="IXC565" s="992"/>
      <c r="IXD565" s="1049"/>
      <c r="IXE565" s="1050"/>
      <c r="IXF565" s="743"/>
      <c r="IXG565" s="928"/>
      <c r="IXH565" s="740"/>
      <c r="IXI565" s="744"/>
      <c r="IXJ565" s="744"/>
      <c r="IXK565" s="742"/>
      <c r="IXL565" s="1047"/>
      <c r="IXM565" s="744"/>
      <c r="IXN565" s="744"/>
      <c r="IXO565" s="1047"/>
      <c r="IXP565" s="1047"/>
      <c r="IXQ565" s="1048"/>
      <c r="IXR565" s="1047"/>
      <c r="IXS565" s="1047"/>
      <c r="IXT565" s="741"/>
      <c r="IXU565" s="992"/>
      <c r="IXV565" s="1049"/>
      <c r="IXW565" s="1050"/>
      <c r="IXX565" s="743"/>
      <c r="IXY565" s="928"/>
      <c r="IXZ565" s="740"/>
      <c r="IYA565" s="744"/>
      <c r="IYB565" s="744"/>
      <c r="IYC565" s="742"/>
      <c r="IYD565" s="1047"/>
      <c r="IYE565" s="744"/>
      <c r="IYF565" s="744"/>
      <c r="IYG565" s="1047"/>
      <c r="IYH565" s="1047"/>
      <c r="IYI565" s="1048"/>
      <c r="IYJ565" s="1047"/>
      <c r="IYK565" s="1047"/>
      <c r="IYL565" s="741"/>
      <c r="IYM565" s="992"/>
      <c r="IYN565" s="1049"/>
      <c r="IYO565" s="1050"/>
      <c r="IYP565" s="743"/>
      <c r="IYQ565" s="928"/>
      <c r="IYR565" s="740"/>
      <c r="IYS565" s="744"/>
      <c r="IYT565" s="744"/>
      <c r="IYU565" s="742"/>
      <c r="IYV565" s="1047"/>
      <c r="IYW565" s="744"/>
      <c r="IYX565" s="744"/>
      <c r="IYY565" s="1047"/>
      <c r="IYZ565" s="1047"/>
      <c r="IZA565" s="1048"/>
      <c r="IZB565" s="1047"/>
      <c r="IZC565" s="1047"/>
      <c r="IZD565" s="741"/>
      <c r="IZE565" s="992"/>
      <c r="IZF565" s="1049"/>
      <c r="IZG565" s="1050"/>
      <c r="IZH565" s="743"/>
      <c r="IZI565" s="928"/>
      <c r="IZJ565" s="740"/>
      <c r="IZK565" s="744"/>
      <c r="IZL565" s="744"/>
      <c r="IZM565" s="742"/>
      <c r="IZN565" s="1047"/>
      <c r="IZO565" s="744"/>
      <c r="IZP565" s="744"/>
      <c r="IZQ565" s="1047"/>
      <c r="IZR565" s="1047"/>
      <c r="IZS565" s="1048"/>
      <c r="IZT565" s="1047"/>
      <c r="IZU565" s="1047"/>
      <c r="IZV565" s="741"/>
      <c r="IZW565" s="992"/>
      <c r="IZX565" s="1049"/>
      <c r="IZY565" s="1050"/>
      <c r="IZZ565" s="743"/>
      <c r="JAA565" s="928"/>
      <c r="JAB565" s="740"/>
      <c r="JAC565" s="744"/>
      <c r="JAD565" s="744"/>
      <c r="JAE565" s="742"/>
      <c r="JAF565" s="1047"/>
      <c r="JAG565" s="744"/>
      <c r="JAH565" s="744"/>
      <c r="JAI565" s="1047"/>
      <c r="JAJ565" s="1047"/>
      <c r="JAK565" s="1048"/>
      <c r="JAL565" s="1047"/>
      <c r="JAM565" s="1047"/>
      <c r="JAN565" s="741"/>
      <c r="JAO565" s="992"/>
      <c r="JAP565" s="1049"/>
      <c r="JAQ565" s="1050"/>
      <c r="JAR565" s="743"/>
      <c r="JAS565" s="928"/>
      <c r="JAT565" s="740"/>
      <c r="JAU565" s="744"/>
      <c r="JAV565" s="744"/>
      <c r="JAW565" s="742"/>
      <c r="JAX565" s="1047"/>
      <c r="JAY565" s="744"/>
      <c r="JAZ565" s="744"/>
      <c r="JBA565" s="1047"/>
      <c r="JBB565" s="1047"/>
      <c r="JBC565" s="1048"/>
      <c r="JBD565" s="1047"/>
      <c r="JBE565" s="1047"/>
      <c r="JBF565" s="741"/>
      <c r="JBG565" s="992"/>
      <c r="JBH565" s="1049"/>
      <c r="JBI565" s="1050"/>
      <c r="JBJ565" s="743"/>
      <c r="JBK565" s="928"/>
      <c r="JBL565" s="740"/>
      <c r="JBM565" s="744"/>
      <c r="JBN565" s="744"/>
      <c r="JBO565" s="742"/>
      <c r="JBP565" s="1047"/>
      <c r="JBQ565" s="744"/>
      <c r="JBR565" s="744"/>
      <c r="JBS565" s="1047"/>
      <c r="JBT565" s="1047"/>
      <c r="JBU565" s="1048"/>
      <c r="JBV565" s="1047"/>
      <c r="JBW565" s="1047"/>
      <c r="JBX565" s="741"/>
      <c r="JBY565" s="992"/>
      <c r="JBZ565" s="1049"/>
      <c r="JCA565" s="1050"/>
      <c r="JCB565" s="743"/>
      <c r="JCC565" s="928"/>
      <c r="JCD565" s="740"/>
      <c r="JCE565" s="744"/>
      <c r="JCF565" s="744"/>
      <c r="JCG565" s="742"/>
      <c r="JCH565" s="1047"/>
      <c r="JCI565" s="744"/>
      <c r="JCJ565" s="744"/>
      <c r="JCK565" s="1047"/>
      <c r="JCL565" s="1047"/>
      <c r="JCM565" s="1048"/>
      <c r="JCN565" s="1047"/>
      <c r="JCO565" s="1047"/>
      <c r="JCP565" s="741"/>
      <c r="JCQ565" s="992"/>
      <c r="JCR565" s="1049"/>
      <c r="JCS565" s="1050"/>
      <c r="JCT565" s="743"/>
      <c r="JCU565" s="928"/>
      <c r="JCV565" s="740"/>
      <c r="JCW565" s="744"/>
      <c r="JCX565" s="744"/>
      <c r="JCY565" s="742"/>
      <c r="JCZ565" s="1047"/>
      <c r="JDA565" s="744"/>
      <c r="JDB565" s="744"/>
      <c r="JDC565" s="1047"/>
      <c r="JDD565" s="1047"/>
      <c r="JDE565" s="1048"/>
      <c r="JDF565" s="1047"/>
      <c r="JDG565" s="1047"/>
      <c r="JDH565" s="741"/>
      <c r="JDI565" s="992"/>
      <c r="JDJ565" s="1049"/>
      <c r="JDK565" s="1050"/>
      <c r="JDL565" s="743"/>
      <c r="JDM565" s="928"/>
      <c r="JDN565" s="740"/>
      <c r="JDO565" s="744"/>
      <c r="JDP565" s="744"/>
      <c r="JDQ565" s="742"/>
      <c r="JDR565" s="1047"/>
      <c r="JDS565" s="744"/>
      <c r="JDT565" s="744"/>
      <c r="JDU565" s="1047"/>
      <c r="JDV565" s="1047"/>
      <c r="JDW565" s="1048"/>
      <c r="JDX565" s="1047"/>
      <c r="JDY565" s="1047"/>
      <c r="JDZ565" s="741"/>
      <c r="JEA565" s="992"/>
      <c r="JEB565" s="1049"/>
      <c r="JEC565" s="1050"/>
      <c r="JED565" s="743"/>
      <c r="JEE565" s="928"/>
      <c r="JEF565" s="740"/>
      <c r="JEG565" s="744"/>
      <c r="JEH565" s="744"/>
      <c r="JEI565" s="742"/>
      <c r="JEJ565" s="1047"/>
      <c r="JEK565" s="744"/>
      <c r="JEL565" s="744"/>
      <c r="JEM565" s="1047"/>
      <c r="JEN565" s="1047"/>
      <c r="JEO565" s="1048"/>
      <c r="JEP565" s="1047"/>
      <c r="JEQ565" s="1047"/>
      <c r="JER565" s="741"/>
      <c r="JES565" s="992"/>
      <c r="JET565" s="1049"/>
      <c r="JEU565" s="1050"/>
      <c r="JEV565" s="743"/>
      <c r="JEW565" s="928"/>
      <c r="JEX565" s="740"/>
      <c r="JEY565" s="744"/>
      <c r="JEZ565" s="744"/>
      <c r="JFA565" s="742"/>
      <c r="JFB565" s="1047"/>
      <c r="JFC565" s="744"/>
      <c r="JFD565" s="744"/>
      <c r="JFE565" s="1047"/>
      <c r="JFF565" s="1047"/>
      <c r="JFG565" s="1048"/>
      <c r="JFH565" s="1047"/>
      <c r="JFI565" s="1047"/>
      <c r="JFJ565" s="741"/>
      <c r="JFK565" s="992"/>
      <c r="JFL565" s="1049"/>
      <c r="JFM565" s="1050"/>
      <c r="JFN565" s="743"/>
      <c r="JFO565" s="928"/>
      <c r="JFP565" s="740"/>
      <c r="JFQ565" s="744"/>
      <c r="JFR565" s="744"/>
      <c r="JFS565" s="742"/>
      <c r="JFT565" s="1047"/>
      <c r="JFU565" s="744"/>
      <c r="JFV565" s="744"/>
      <c r="JFW565" s="1047"/>
      <c r="JFX565" s="1047"/>
      <c r="JFY565" s="1048"/>
      <c r="JFZ565" s="1047"/>
      <c r="JGA565" s="1047"/>
      <c r="JGB565" s="741"/>
      <c r="JGC565" s="992"/>
      <c r="JGD565" s="1049"/>
      <c r="JGE565" s="1050"/>
      <c r="JGF565" s="743"/>
      <c r="JGG565" s="928"/>
      <c r="JGH565" s="740"/>
      <c r="JGI565" s="744"/>
      <c r="JGJ565" s="744"/>
      <c r="JGK565" s="742"/>
      <c r="JGL565" s="1047"/>
      <c r="JGM565" s="744"/>
      <c r="JGN565" s="744"/>
      <c r="JGO565" s="1047"/>
      <c r="JGP565" s="1047"/>
      <c r="JGQ565" s="1048"/>
      <c r="JGR565" s="1047"/>
      <c r="JGS565" s="1047"/>
      <c r="JGT565" s="741"/>
      <c r="JGU565" s="992"/>
      <c r="JGV565" s="1049"/>
      <c r="JGW565" s="1050"/>
      <c r="JGX565" s="743"/>
      <c r="JGY565" s="928"/>
      <c r="JGZ565" s="740"/>
      <c r="JHA565" s="744"/>
      <c r="JHB565" s="744"/>
      <c r="JHC565" s="742"/>
      <c r="JHD565" s="1047"/>
      <c r="JHE565" s="744"/>
      <c r="JHF565" s="744"/>
      <c r="JHG565" s="1047"/>
      <c r="JHH565" s="1047"/>
      <c r="JHI565" s="1048"/>
      <c r="JHJ565" s="1047"/>
      <c r="JHK565" s="1047"/>
      <c r="JHL565" s="741"/>
      <c r="JHM565" s="992"/>
      <c r="JHN565" s="1049"/>
      <c r="JHO565" s="1050"/>
      <c r="JHP565" s="743"/>
      <c r="JHQ565" s="928"/>
      <c r="JHR565" s="740"/>
      <c r="JHS565" s="744"/>
      <c r="JHT565" s="744"/>
      <c r="JHU565" s="742"/>
      <c r="JHV565" s="1047"/>
      <c r="JHW565" s="744"/>
      <c r="JHX565" s="744"/>
      <c r="JHY565" s="1047"/>
      <c r="JHZ565" s="1047"/>
      <c r="JIA565" s="1048"/>
      <c r="JIB565" s="1047"/>
      <c r="JIC565" s="1047"/>
      <c r="JID565" s="741"/>
      <c r="JIE565" s="992"/>
      <c r="JIF565" s="1049"/>
      <c r="JIG565" s="1050"/>
      <c r="JIH565" s="743"/>
      <c r="JII565" s="928"/>
      <c r="JIJ565" s="740"/>
      <c r="JIK565" s="744"/>
      <c r="JIL565" s="744"/>
      <c r="JIM565" s="742"/>
      <c r="JIN565" s="1047"/>
      <c r="JIO565" s="744"/>
      <c r="JIP565" s="744"/>
      <c r="JIQ565" s="1047"/>
      <c r="JIR565" s="1047"/>
      <c r="JIS565" s="1048"/>
      <c r="JIT565" s="1047"/>
      <c r="JIU565" s="1047"/>
      <c r="JIV565" s="741"/>
      <c r="JIW565" s="992"/>
      <c r="JIX565" s="1049"/>
      <c r="JIY565" s="1050"/>
      <c r="JIZ565" s="743"/>
      <c r="JJA565" s="928"/>
      <c r="JJB565" s="740"/>
      <c r="JJC565" s="744"/>
      <c r="JJD565" s="744"/>
      <c r="JJE565" s="742"/>
      <c r="JJF565" s="1047"/>
      <c r="JJG565" s="744"/>
      <c r="JJH565" s="744"/>
      <c r="JJI565" s="1047"/>
      <c r="JJJ565" s="1047"/>
      <c r="JJK565" s="1048"/>
      <c r="JJL565" s="1047"/>
      <c r="JJM565" s="1047"/>
      <c r="JJN565" s="741"/>
      <c r="JJO565" s="992"/>
      <c r="JJP565" s="1049"/>
      <c r="JJQ565" s="1050"/>
      <c r="JJR565" s="743"/>
      <c r="JJS565" s="928"/>
      <c r="JJT565" s="740"/>
      <c r="JJU565" s="744"/>
      <c r="JJV565" s="744"/>
      <c r="JJW565" s="742"/>
      <c r="JJX565" s="1047"/>
      <c r="JJY565" s="744"/>
      <c r="JJZ565" s="744"/>
      <c r="JKA565" s="1047"/>
      <c r="JKB565" s="1047"/>
      <c r="JKC565" s="1048"/>
      <c r="JKD565" s="1047"/>
      <c r="JKE565" s="1047"/>
      <c r="JKF565" s="741"/>
      <c r="JKG565" s="992"/>
      <c r="JKH565" s="1049"/>
      <c r="JKI565" s="1050"/>
      <c r="JKJ565" s="743"/>
      <c r="JKK565" s="928"/>
      <c r="JKL565" s="740"/>
      <c r="JKM565" s="744"/>
      <c r="JKN565" s="744"/>
      <c r="JKO565" s="742"/>
      <c r="JKP565" s="1047"/>
      <c r="JKQ565" s="744"/>
      <c r="JKR565" s="744"/>
      <c r="JKS565" s="1047"/>
      <c r="JKT565" s="1047"/>
      <c r="JKU565" s="1048"/>
      <c r="JKV565" s="1047"/>
      <c r="JKW565" s="1047"/>
      <c r="JKX565" s="741"/>
      <c r="JKY565" s="992"/>
      <c r="JKZ565" s="1049"/>
      <c r="JLA565" s="1050"/>
      <c r="JLB565" s="743"/>
      <c r="JLC565" s="928"/>
      <c r="JLD565" s="740"/>
      <c r="JLE565" s="744"/>
      <c r="JLF565" s="744"/>
      <c r="JLG565" s="742"/>
      <c r="JLH565" s="1047"/>
      <c r="JLI565" s="744"/>
      <c r="JLJ565" s="744"/>
      <c r="JLK565" s="1047"/>
      <c r="JLL565" s="1047"/>
      <c r="JLM565" s="1048"/>
      <c r="JLN565" s="1047"/>
      <c r="JLO565" s="1047"/>
      <c r="JLP565" s="741"/>
      <c r="JLQ565" s="992"/>
      <c r="JLR565" s="1049"/>
      <c r="JLS565" s="1050"/>
      <c r="JLT565" s="743"/>
      <c r="JLU565" s="928"/>
      <c r="JLV565" s="740"/>
      <c r="JLW565" s="744"/>
      <c r="JLX565" s="744"/>
      <c r="JLY565" s="742"/>
      <c r="JLZ565" s="1047"/>
      <c r="JMA565" s="744"/>
      <c r="JMB565" s="744"/>
      <c r="JMC565" s="1047"/>
      <c r="JMD565" s="1047"/>
      <c r="JME565" s="1048"/>
      <c r="JMF565" s="1047"/>
      <c r="JMG565" s="1047"/>
      <c r="JMH565" s="741"/>
      <c r="JMI565" s="992"/>
      <c r="JMJ565" s="1049"/>
      <c r="JMK565" s="1050"/>
      <c r="JML565" s="743"/>
      <c r="JMM565" s="928"/>
      <c r="JMN565" s="740"/>
      <c r="JMO565" s="744"/>
      <c r="JMP565" s="744"/>
      <c r="JMQ565" s="742"/>
      <c r="JMR565" s="1047"/>
      <c r="JMS565" s="744"/>
      <c r="JMT565" s="744"/>
      <c r="JMU565" s="1047"/>
      <c r="JMV565" s="1047"/>
      <c r="JMW565" s="1048"/>
      <c r="JMX565" s="1047"/>
      <c r="JMY565" s="1047"/>
      <c r="JMZ565" s="741"/>
      <c r="JNA565" s="992"/>
      <c r="JNB565" s="1049"/>
      <c r="JNC565" s="1050"/>
      <c r="JND565" s="743"/>
      <c r="JNE565" s="928"/>
      <c r="JNF565" s="740"/>
      <c r="JNG565" s="744"/>
      <c r="JNH565" s="744"/>
      <c r="JNI565" s="742"/>
      <c r="JNJ565" s="1047"/>
      <c r="JNK565" s="744"/>
      <c r="JNL565" s="744"/>
      <c r="JNM565" s="1047"/>
      <c r="JNN565" s="1047"/>
      <c r="JNO565" s="1048"/>
      <c r="JNP565" s="1047"/>
      <c r="JNQ565" s="1047"/>
      <c r="JNR565" s="741"/>
      <c r="JNS565" s="992"/>
      <c r="JNT565" s="1049"/>
      <c r="JNU565" s="1050"/>
      <c r="JNV565" s="743"/>
      <c r="JNW565" s="928"/>
      <c r="JNX565" s="740"/>
      <c r="JNY565" s="744"/>
      <c r="JNZ565" s="744"/>
      <c r="JOA565" s="742"/>
      <c r="JOB565" s="1047"/>
      <c r="JOC565" s="744"/>
      <c r="JOD565" s="744"/>
      <c r="JOE565" s="1047"/>
      <c r="JOF565" s="1047"/>
      <c r="JOG565" s="1048"/>
      <c r="JOH565" s="1047"/>
      <c r="JOI565" s="1047"/>
      <c r="JOJ565" s="741"/>
      <c r="JOK565" s="992"/>
      <c r="JOL565" s="1049"/>
      <c r="JOM565" s="1050"/>
      <c r="JON565" s="743"/>
      <c r="JOO565" s="928"/>
      <c r="JOP565" s="740"/>
      <c r="JOQ565" s="744"/>
      <c r="JOR565" s="744"/>
      <c r="JOS565" s="742"/>
      <c r="JOT565" s="1047"/>
      <c r="JOU565" s="744"/>
      <c r="JOV565" s="744"/>
      <c r="JOW565" s="1047"/>
      <c r="JOX565" s="1047"/>
      <c r="JOY565" s="1048"/>
      <c r="JOZ565" s="1047"/>
      <c r="JPA565" s="1047"/>
      <c r="JPB565" s="741"/>
      <c r="JPC565" s="992"/>
      <c r="JPD565" s="1049"/>
      <c r="JPE565" s="1050"/>
      <c r="JPF565" s="743"/>
      <c r="JPG565" s="928"/>
      <c r="JPH565" s="740"/>
      <c r="JPI565" s="744"/>
      <c r="JPJ565" s="744"/>
      <c r="JPK565" s="742"/>
      <c r="JPL565" s="1047"/>
      <c r="JPM565" s="744"/>
      <c r="JPN565" s="744"/>
      <c r="JPO565" s="1047"/>
      <c r="JPP565" s="1047"/>
      <c r="JPQ565" s="1048"/>
      <c r="JPR565" s="1047"/>
      <c r="JPS565" s="1047"/>
      <c r="JPT565" s="741"/>
      <c r="JPU565" s="992"/>
      <c r="JPV565" s="1049"/>
      <c r="JPW565" s="1050"/>
      <c r="JPX565" s="743"/>
      <c r="JPY565" s="928"/>
      <c r="JPZ565" s="740"/>
      <c r="JQA565" s="744"/>
      <c r="JQB565" s="744"/>
      <c r="JQC565" s="742"/>
      <c r="JQD565" s="1047"/>
      <c r="JQE565" s="744"/>
      <c r="JQF565" s="744"/>
      <c r="JQG565" s="1047"/>
      <c r="JQH565" s="1047"/>
      <c r="JQI565" s="1048"/>
      <c r="JQJ565" s="1047"/>
      <c r="JQK565" s="1047"/>
      <c r="JQL565" s="741"/>
      <c r="JQM565" s="992"/>
      <c r="JQN565" s="1049"/>
      <c r="JQO565" s="1050"/>
      <c r="JQP565" s="743"/>
      <c r="JQQ565" s="928"/>
      <c r="JQR565" s="740"/>
      <c r="JQS565" s="744"/>
      <c r="JQT565" s="744"/>
      <c r="JQU565" s="742"/>
      <c r="JQV565" s="1047"/>
      <c r="JQW565" s="744"/>
      <c r="JQX565" s="744"/>
      <c r="JQY565" s="1047"/>
      <c r="JQZ565" s="1047"/>
      <c r="JRA565" s="1048"/>
      <c r="JRB565" s="1047"/>
      <c r="JRC565" s="1047"/>
      <c r="JRD565" s="741"/>
      <c r="JRE565" s="992"/>
      <c r="JRF565" s="1049"/>
      <c r="JRG565" s="1050"/>
      <c r="JRH565" s="743"/>
      <c r="JRI565" s="928"/>
      <c r="JRJ565" s="740"/>
      <c r="JRK565" s="744"/>
      <c r="JRL565" s="744"/>
      <c r="JRM565" s="742"/>
      <c r="JRN565" s="1047"/>
      <c r="JRO565" s="744"/>
      <c r="JRP565" s="744"/>
      <c r="JRQ565" s="1047"/>
      <c r="JRR565" s="1047"/>
      <c r="JRS565" s="1048"/>
      <c r="JRT565" s="1047"/>
      <c r="JRU565" s="1047"/>
      <c r="JRV565" s="741"/>
      <c r="JRW565" s="992"/>
      <c r="JRX565" s="1049"/>
      <c r="JRY565" s="1050"/>
      <c r="JRZ565" s="743"/>
      <c r="JSA565" s="928"/>
      <c r="JSB565" s="740"/>
      <c r="JSC565" s="744"/>
      <c r="JSD565" s="744"/>
      <c r="JSE565" s="742"/>
      <c r="JSF565" s="1047"/>
      <c r="JSG565" s="744"/>
      <c r="JSH565" s="744"/>
      <c r="JSI565" s="1047"/>
      <c r="JSJ565" s="1047"/>
      <c r="JSK565" s="1048"/>
      <c r="JSL565" s="1047"/>
      <c r="JSM565" s="1047"/>
      <c r="JSN565" s="741"/>
      <c r="JSO565" s="992"/>
      <c r="JSP565" s="1049"/>
      <c r="JSQ565" s="1050"/>
      <c r="JSR565" s="743"/>
      <c r="JSS565" s="928"/>
      <c r="JST565" s="740"/>
      <c r="JSU565" s="744"/>
      <c r="JSV565" s="744"/>
      <c r="JSW565" s="742"/>
      <c r="JSX565" s="1047"/>
      <c r="JSY565" s="744"/>
      <c r="JSZ565" s="744"/>
      <c r="JTA565" s="1047"/>
      <c r="JTB565" s="1047"/>
      <c r="JTC565" s="1048"/>
      <c r="JTD565" s="1047"/>
      <c r="JTE565" s="1047"/>
      <c r="JTF565" s="741"/>
      <c r="JTG565" s="992"/>
      <c r="JTH565" s="1049"/>
      <c r="JTI565" s="1050"/>
      <c r="JTJ565" s="743"/>
      <c r="JTK565" s="928"/>
      <c r="JTL565" s="740"/>
      <c r="JTM565" s="744"/>
      <c r="JTN565" s="744"/>
      <c r="JTO565" s="742"/>
      <c r="JTP565" s="1047"/>
      <c r="JTQ565" s="744"/>
      <c r="JTR565" s="744"/>
      <c r="JTS565" s="1047"/>
      <c r="JTT565" s="1047"/>
      <c r="JTU565" s="1048"/>
      <c r="JTV565" s="1047"/>
      <c r="JTW565" s="1047"/>
      <c r="JTX565" s="741"/>
      <c r="JTY565" s="992"/>
      <c r="JTZ565" s="1049"/>
      <c r="JUA565" s="1050"/>
      <c r="JUB565" s="743"/>
      <c r="JUC565" s="928"/>
      <c r="JUD565" s="740"/>
      <c r="JUE565" s="744"/>
      <c r="JUF565" s="744"/>
      <c r="JUG565" s="742"/>
      <c r="JUH565" s="1047"/>
      <c r="JUI565" s="744"/>
      <c r="JUJ565" s="744"/>
      <c r="JUK565" s="1047"/>
      <c r="JUL565" s="1047"/>
      <c r="JUM565" s="1048"/>
      <c r="JUN565" s="1047"/>
      <c r="JUO565" s="1047"/>
      <c r="JUP565" s="741"/>
      <c r="JUQ565" s="992"/>
      <c r="JUR565" s="1049"/>
      <c r="JUS565" s="1050"/>
      <c r="JUT565" s="743"/>
      <c r="JUU565" s="928"/>
      <c r="JUV565" s="740"/>
      <c r="JUW565" s="744"/>
      <c r="JUX565" s="744"/>
      <c r="JUY565" s="742"/>
      <c r="JUZ565" s="1047"/>
      <c r="JVA565" s="744"/>
      <c r="JVB565" s="744"/>
      <c r="JVC565" s="1047"/>
      <c r="JVD565" s="1047"/>
      <c r="JVE565" s="1048"/>
      <c r="JVF565" s="1047"/>
      <c r="JVG565" s="1047"/>
      <c r="JVH565" s="741"/>
      <c r="JVI565" s="992"/>
      <c r="JVJ565" s="1049"/>
      <c r="JVK565" s="1050"/>
      <c r="JVL565" s="743"/>
      <c r="JVM565" s="928"/>
      <c r="JVN565" s="740"/>
      <c r="JVO565" s="744"/>
      <c r="JVP565" s="744"/>
      <c r="JVQ565" s="742"/>
      <c r="JVR565" s="1047"/>
      <c r="JVS565" s="744"/>
      <c r="JVT565" s="744"/>
      <c r="JVU565" s="1047"/>
      <c r="JVV565" s="1047"/>
      <c r="JVW565" s="1048"/>
      <c r="JVX565" s="1047"/>
      <c r="JVY565" s="1047"/>
      <c r="JVZ565" s="741"/>
      <c r="JWA565" s="992"/>
      <c r="JWB565" s="1049"/>
      <c r="JWC565" s="1050"/>
      <c r="JWD565" s="743"/>
      <c r="JWE565" s="928"/>
      <c r="JWF565" s="740"/>
      <c r="JWG565" s="744"/>
      <c r="JWH565" s="744"/>
      <c r="JWI565" s="742"/>
      <c r="JWJ565" s="1047"/>
      <c r="JWK565" s="744"/>
      <c r="JWL565" s="744"/>
      <c r="JWM565" s="1047"/>
      <c r="JWN565" s="1047"/>
      <c r="JWO565" s="1048"/>
      <c r="JWP565" s="1047"/>
      <c r="JWQ565" s="1047"/>
      <c r="JWR565" s="741"/>
      <c r="JWS565" s="992"/>
      <c r="JWT565" s="1049"/>
      <c r="JWU565" s="1050"/>
      <c r="JWV565" s="743"/>
      <c r="JWW565" s="928"/>
      <c r="JWX565" s="740"/>
      <c r="JWY565" s="744"/>
      <c r="JWZ565" s="744"/>
      <c r="JXA565" s="742"/>
      <c r="JXB565" s="1047"/>
      <c r="JXC565" s="744"/>
      <c r="JXD565" s="744"/>
      <c r="JXE565" s="1047"/>
      <c r="JXF565" s="1047"/>
      <c r="JXG565" s="1048"/>
      <c r="JXH565" s="1047"/>
      <c r="JXI565" s="1047"/>
      <c r="JXJ565" s="741"/>
      <c r="JXK565" s="992"/>
      <c r="JXL565" s="1049"/>
      <c r="JXM565" s="1050"/>
      <c r="JXN565" s="743"/>
      <c r="JXO565" s="928"/>
      <c r="JXP565" s="740"/>
      <c r="JXQ565" s="744"/>
      <c r="JXR565" s="744"/>
      <c r="JXS565" s="742"/>
      <c r="JXT565" s="1047"/>
      <c r="JXU565" s="744"/>
      <c r="JXV565" s="744"/>
      <c r="JXW565" s="1047"/>
      <c r="JXX565" s="1047"/>
      <c r="JXY565" s="1048"/>
      <c r="JXZ565" s="1047"/>
      <c r="JYA565" s="1047"/>
      <c r="JYB565" s="741"/>
      <c r="JYC565" s="992"/>
      <c r="JYD565" s="1049"/>
      <c r="JYE565" s="1050"/>
      <c r="JYF565" s="743"/>
      <c r="JYG565" s="928"/>
      <c r="JYH565" s="740"/>
      <c r="JYI565" s="744"/>
      <c r="JYJ565" s="744"/>
      <c r="JYK565" s="742"/>
      <c r="JYL565" s="1047"/>
      <c r="JYM565" s="744"/>
      <c r="JYN565" s="744"/>
      <c r="JYO565" s="1047"/>
      <c r="JYP565" s="1047"/>
      <c r="JYQ565" s="1048"/>
      <c r="JYR565" s="1047"/>
      <c r="JYS565" s="1047"/>
      <c r="JYT565" s="741"/>
      <c r="JYU565" s="992"/>
      <c r="JYV565" s="1049"/>
      <c r="JYW565" s="1050"/>
      <c r="JYX565" s="743"/>
      <c r="JYY565" s="928"/>
      <c r="JYZ565" s="740"/>
      <c r="JZA565" s="744"/>
      <c r="JZB565" s="744"/>
      <c r="JZC565" s="742"/>
      <c r="JZD565" s="1047"/>
      <c r="JZE565" s="744"/>
      <c r="JZF565" s="744"/>
      <c r="JZG565" s="1047"/>
      <c r="JZH565" s="1047"/>
      <c r="JZI565" s="1048"/>
      <c r="JZJ565" s="1047"/>
      <c r="JZK565" s="1047"/>
      <c r="JZL565" s="741"/>
      <c r="JZM565" s="992"/>
      <c r="JZN565" s="1049"/>
      <c r="JZO565" s="1050"/>
      <c r="JZP565" s="743"/>
      <c r="JZQ565" s="928"/>
      <c r="JZR565" s="740"/>
      <c r="JZS565" s="744"/>
      <c r="JZT565" s="744"/>
      <c r="JZU565" s="742"/>
      <c r="JZV565" s="1047"/>
      <c r="JZW565" s="744"/>
      <c r="JZX565" s="744"/>
      <c r="JZY565" s="1047"/>
      <c r="JZZ565" s="1047"/>
      <c r="KAA565" s="1048"/>
      <c r="KAB565" s="1047"/>
      <c r="KAC565" s="1047"/>
      <c r="KAD565" s="741"/>
      <c r="KAE565" s="992"/>
      <c r="KAF565" s="1049"/>
      <c r="KAG565" s="1050"/>
      <c r="KAH565" s="743"/>
      <c r="KAI565" s="928"/>
      <c r="KAJ565" s="740"/>
      <c r="KAK565" s="744"/>
      <c r="KAL565" s="744"/>
      <c r="KAM565" s="742"/>
      <c r="KAN565" s="1047"/>
      <c r="KAO565" s="744"/>
      <c r="KAP565" s="744"/>
      <c r="KAQ565" s="1047"/>
      <c r="KAR565" s="1047"/>
      <c r="KAS565" s="1048"/>
      <c r="KAT565" s="1047"/>
      <c r="KAU565" s="1047"/>
      <c r="KAV565" s="741"/>
      <c r="KAW565" s="992"/>
      <c r="KAX565" s="1049"/>
      <c r="KAY565" s="1050"/>
      <c r="KAZ565" s="743"/>
      <c r="KBA565" s="928"/>
      <c r="KBB565" s="740"/>
      <c r="KBC565" s="744"/>
      <c r="KBD565" s="744"/>
      <c r="KBE565" s="742"/>
      <c r="KBF565" s="1047"/>
      <c r="KBG565" s="744"/>
      <c r="KBH565" s="744"/>
      <c r="KBI565" s="1047"/>
      <c r="KBJ565" s="1047"/>
      <c r="KBK565" s="1048"/>
      <c r="KBL565" s="1047"/>
      <c r="KBM565" s="1047"/>
      <c r="KBN565" s="741"/>
      <c r="KBO565" s="992"/>
      <c r="KBP565" s="1049"/>
      <c r="KBQ565" s="1050"/>
      <c r="KBR565" s="743"/>
      <c r="KBS565" s="928"/>
      <c r="KBT565" s="740"/>
      <c r="KBU565" s="744"/>
      <c r="KBV565" s="744"/>
      <c r="KBW565" s="742"/>
      <c r="KBX565" s="1047"/>
      <c r="KBY565" s="744"/>
      <c r="KBZ565" s="744"/>
      <c r="KCA565" s="1047"/>
      <c r="KCB565" s="1047"/>
      <c r="KCC565" s="1048"/>
      <c r="KCD565" s="1047"/>
      <c r="KCE565" s="1047"/>
      <c r="KCF565" s="741"/>
      <c r="KCG565" s="992"/>
      <c r="KCH565" s="1049"/>
      <c r="KCI565" s="1050"/>
      <c r="KCJ565" s="743"/>
      <c r="KCK565" s="928"/>
      <c r="KCL565" s="740"/>
      <c r="KCM565" s="744"/>
      <c r="KCN565" s="744"/>
      <c r="KCO565" s="742"/>
      <c r="KCP565" s="1047"/>
      <c r="KCQ565" s="744"/>
      <c r="KCR565" s="744"/>
      <c r="KCS565" s="1047"/>
      <c r="KCT565" s="1047"/>
      <c r="KCU565" s="1048"/>
      <c r="KCV565" s="1047"/>
      <c r="KCW565" s="1047"/>
      <c r="KCX565" s="741"/>
      <c r="KCY565" s="992"/>
      <c r="KCZ565" s="1049"/>
      <c r="KDA565" s="1050"/>
      <c r="KDB565" s="743"/>
      <c r="KDC565" s="928"/>
      <c r="KDD565" s="740"/>
      <c r="KDE565" s="744"/>
      <c r="KDF565" s="744"/>
      <c r="KDG565" s="742"/>
      <c r="KDH565" s="1047"/>
      <c r="KDI565" s="744"/>
      <c r="KDJ565" s="744"/>
      <c r="KDK565" s="1047"/>
      <c r="KDL565" s="1047"/>
      <c r="KDM565" s="1048"/>
      <c r="KDN565" s="1047"/>
      <c r="KDO565" s="1047"/>
      <c r="KDP565" s="741"/>
      <c r="KDQ565" s="992"/>
      <c r="KDR565" s="1049"/>
      <c r="KDS565" s="1050"/>
      <c r="KDT565" s="743"/>
      <c r="KDU565" s="928"/>
      <c r="KDV565" s="740"/>
      <c r="KDW565" s="744"/>
      <c r="KDX565" s="744"/>
      <c r="KDY565" s="742"/>
      <c r="KDZ565" s="1047"/>
      <c r="KEA565" s="744"/>
      <c r="KEB565" s="744"/>
      <c r="KEC565" s="1047"/>
      <c r="KED565" s="1047"/>
      <c r="KEE565" s="1048"/>
      <c r="KEF565" s="1047"/>
      <c r="KEG565" s="1047"/>
      <c r="KEH565" s="741"/>
      <c r="KEI565" s="992"/>
      <c r="KEJ565" s="1049"/>
      <c r="KEK565" s="1050"/>
      <c r="KEL565" s="743"/>
      <c r="KEM565" s="928"/>
      <c r="KEN565" s="740"/>
      <c r="KEO565" s="744"/>
      <c r="KEP565" s="744"/>
      <c r="KEQ565" s="742"/>
      <c r="KER565" s="1047"/>
      <c r="KES565" s="744"/>
      <c r="KET565" s="744"/>
      <c r="KEU565" s="1047"/>
      <c r="KEV565" s="1047"/>
      <c r="KEW565" s="1048"/>
      <c r="KEX565" s="1047"/>
      <c r="KEY565" s="1047"/>
      <c r="KEZ565" s="741"/>
      <c r="KFA565" s="992"/>
      <c r="KFB565" s="1049"/>
      <c r="KFC565" s="1050"/>
      <c r="KFD565" s="743"/>
      <c r="KFE565" s="928"/>
      <c r="KFF565" s="740"/>
      <c r="KFG565" s="744"/>
      <c r="KFH565" s="744"/>
      <c r="KFI565" s="742"/>
      <c r="KFJ565" s="1047"/>
      <c r="KFK565" s="744"/>
      <c r="KFL565" s="744"/>
      <c r="KFM565" s="1047"/>
      <c r="KFN565" s="1047"/>
      <c r="KFO565" s="1048"/>
      <c r="KFP565" s="1047"/>
      <c r="KFQ565" s="1047"/>
      <c r="KFR565" s="741"/>
      <c r="KFS565" s="992"/>
      <c r="KFT565" s="1049"/>
      <c r="KFU565" s="1050"/>
      <c r="KFV565" s="743"/>
      <c r="KFW565" s="928"/>
      <c r="KFX565" s="740"/>
      <c r="KFY565" s="744"/>
      <c r="KFZ565" s="744"/>
      <c r="KGA565" s="742"/>
      <c r="KGB565" s="1047"/>
      <c r="KGC565" s="744"/>
      <c r="KGD565" s="744"/>
      <c r="KGE565" s="1047"/>
      <c r="KGF565" s="1047"/>
      <c r="KGG565" s="1048"/>
      <c r="KGH565" s="1047"/>
      <c r="KGI565" s="1047"/>
      <c r="KGJ565" s="741"/>
      <c r="KGK565" s="992"/>
      <c r="KGL565" s="1049"/>
      <c r="KGM565" s="1050"/>
      <c r="KGN565" s="743"/>
      <c r="KGO565" s="928"/>
      <c r="KGP565" s="740"/>
      <c r="KGQ565" s="744"/>
      <c r="KGR565" s="744"/>
      <c r="KGS565" s="742"/>
      <c r="KGT565" s="1047"/>
      <c r="KGU565" s="744"/>
      <c r="KGV565" s="744"/>
      <c r="KGW565" s="1047"/>
      <c r="KGX565" s="1047"/>
      <c r="KGY565" s="1048"/>
      <c r="KGZ565" s="1047"/>
      <c r="KHA565" s="1047"/>
      <c r="KHB565" s="741"/>
      <c r="KHC565" s="992"/>
      <c r="KHD565" s="1049"/>
      <c r="KHE565" s="1050"/>
      <c r="KHF565" s="743"/>
      <c r="KHG565" s="928"/>
      <c r="KHH565" s="740"/>
      <c r="KHI565" s="744"/>
      <c r="KHJ565" s="744"/>
      <c r="KHK565" s="742"/>
      <c r="KHL565" s="1047"/>
      <c r="KHM565" s="744"/>
      <c r="KHN565" s="744"/>
      <c r="KHO565" s="1047"/>
      <c r="KHP565" s="1047"/>
      <c r="KHQ565" s="1048"/>
      <c r="KHR565" s="1047"/>
      <c r="KHS565" s="1047"/>
      <c r="KHT565" s="741"/>
      <c r="KHU565" s="992"/>
      <c r="KHV565" s="1049"/>
      <c r="KHW565" s="1050"/>
      <c r="KHX565" s="743"/>
      <c r="KHY565" s="928"/>
      <c r="KHZ565" s="740"/>
      <c r="KIA565" s="744"/>
      <c r="KIB565" s="744"/>
      <c r="KIC565" s="742"/>
      <c r="KID565" s="1047"/>
      <c r="KIE565" s="744"/>
      <c r="KIF565" s="744"/>
      <c r="KIG565" s="1047"/>
      <c r="KIH565" s="1047"/>
      <c r="KII565" s="1048"/>
      <c r="KIJ565" s="1047"/>
      <c r="KIK565" s="1047"/>
      <c r="KIL565" s="741"/>
      <c r="KIM565" s="992"/>
      <c r="KIN565" s="1049"/>
      <c r="KIO565" s="1050"/>
      <c r="KIP565" s="743"/>
      <c r="KIQ565" s="928"/>
      <c r="KIR565" s="740"/>
      <c r="KIS565" s="744"/>
      <c r="KIT565" s="744"/>
      <c r="KIU565" s="742"/>
      <c r="KIV565" s="1047"/>
      <c r="KIW565" s="744"/>
      <c r="KIX565" s="744"/>
      <c r="KIY565" s="1047"/>
      <c r="KIZ565" s="1047"/>
      <c r="KJA565" s="1048"/>
      <c r="KJB565" s="1047"/>
      <c r="KJC565" s="1047"/>
      <c r="KJD565" s="741"/>
      <c r="KJE565" s="992"/>
      <c r="KJF565" s="1049"/>
      <c r="KJG565" s="1050"/>
      <c r="KJH565" s="743"/>
      <c r="KJI565" s="928"/>
      <c r="KJJ565" s="740"/>
      <c r="KJK565" s="744"/>
      <c r="KJL565" s="744"/>
      <c r="KJM565" s="742"/>
      <c r="KJN565" s="1047"/>
      <c r="KJO565" s="744"/>
      <c r="KJP565" s="744"/>
      <c r="KJQ565" s="1047"/>
      <c r="KJR565" s="1047"/>
      <c r="KJS565" s="1048"/>
      <c r="KJT565" s="1047"/>
      <c r="KJU565" s="1047"/>
      <c r="KJV565" s="741"/>
      <c r="KJW565" s="992"/>
      <c r="KJX565" s="1049"/>
      <c r="KJY565" s="1050"/>
      <c r="KJZ565" s="743"/>
      <c r="KKA565" s="928"/>
      <c r="KKB565" s="740"/>
      <c r="KKC565" s="744"/>
      <c r="KKD565" s="744"/>
      <c r="KKE565" s="742"/>
      <c r="KKF565" s="1047"/>
      <c r="KKG565" s="744"/>
      <c r="KKH565" s="744"/>
      <c r="KKI565" s="1047"/>
      <c r="KKJ565" s="1047"/>
      <c r="KKK565" s="1048"/>
      <c r="KKL565" s="1047"/>
      <c r="KKM565" s="1047"/>
      <c r="KKN565" s="741"/>
      <c r="KKO565" s="992"/>
      <c r="KKP565" s="1049"/>
      <c r="KKQ565" s="1050"/>
      <c r="KKR565" s="743"/>
      <c r="KKS565" s="928"/>
      <c r="KKT565" s="740"/>
      <c r="KKU565" s="744"/>
      <c r="KKV565" s="744"/>
      <c r="KKW565" s="742"/>
      <c r="KKX565" s="1047"/>
      <c r="KKY565" s="744"/>
      <c r="KKZ565" s="744"/>
      <c r="KLA565" s="1047"/>
      <c r="KLB565" s="1047"/>
      <c r="KLC565" s="1048"/>
      <c r="KLD565" s="1047"/>
      <c r="KLE565" s="1047"/>
      <c r="KLF565" s="741"/>
      <c r="KLG565" s="992"/>
      <c r="KLH565" s="1049"/>
      <c r="KLI565" s="1050"/>
      <c r="KLJ565" s="743"/>
      <c r="KLK565" s="928"/>
      <c r="KLL565" s="740"/>
      <c r="KLM565" s="744"/>
      <c r="KLN565" s="744"/>
      <c r="KLO565" s="742"/>
      <c r="KLP565" s="1047"/>
      <c r="KLQ565" s="744"/>
      <c r="KLR565" s="744"/>
      <c r="KLS565" s="1047"/>
      <c r="KLT565" s="1047"/>
      <c r="KLU565" s="1048"/>
      <c r="KLV565" s="1047"/>
      <c r="KLW565" s="1047"/>
      <c r="KLX565" s="741"/>
      <c r="KLY565" s="992"/>
      <c r="KLZ565" s="1049"/>
      <c r="KMA565" s="1050"/>
      <c r="KMB565" s="743"/>
      <c r="KMC565" s="928"/>
      <c r="KMD565" s="740"/>
      <c r="KME565" s="744"/>
      <c r="KMF565" s="744"/>
      <c r="KMG565" s="742"/>
      <c r="KMH565" s="1047"/>
      <c r="KMI565" s="744"/>
      <c r="KMJ565" s="744"/>
      <c r="KMK565" s="1047"/>
      <c r="KML565" s="1047"/>
      <c r="KMM565" s="1048"/>
      <c r="KMN565" s="1047"/>
      <c r="KMO565" s="1047"/>
      <c r="KMP565" s="741"/>
      <c r="KMQ565" s="992"/>
      <c r="KMR565" s="1049"/>
      <c r="KMS565" s="1050"/>
      <c r="KMT565" s="743"/>
      <c r="KMU565" s="928"/>
      <c r="KMV565" s="740"/>
      <c r="KMW565" s="744"/>
      <c r="KMX565" s="744"/>
      <c r="KMY565" s="742"/>
      <c r="KMZ565" s="1047"/>
      <c r="KNA565" s="744"/>
      <c r="KNB565" s="744"/>
      <c r="KNC565" s="1047"/>
      <c r="KND565" s="1047"/>
      <c r="KNE565" s="1048"/>
      <c r="KNF565" s="1047"/>
      <c r="KNG565" s="1047"/>
      <c r="KNH565" s="741"/>
      <c r="KNI565" s="992"/>
      <c r="KNJ565" s="1049"/>
      <c r="KNK565" s="1050"/>
      <c r="KNL565" s="743"/>
      <c r="KNM565" s="928"/>
      <c r="KNN565" s="740"/>
      <c r="KNO565" s="744"/>
      <c r="KNP565" s="744"/>
      <c r="KNQ565" s="742"/>
      <c r="KNR565" s="1047"/>
      <c r="KNS565" s="744"/>
      <c r="KNT565" s="744"/>
      <c r="KNU565" s="1047"/>
      <c r="KNV565" s="1047"/>
      <c r="KNW565" s="1048"/>
      <c r="KNX565" s="1047"/>
      <c r="KNY565" s="1047"/>
      <c r="KNZ565" s="741"/>
      <c r="KOA565" s="992"/>
      <c r="KOB565" s="1049"/>
      <c r="KOC565" s="1050"/>
      <c r="KOD565" s="743"/>
      <c r="KOE565" s="928"/>
      <c r="KOF565" s="740"/>
      <c r="KOG565" s="744"/>
      <c r="KOH565" s="744"/>
      <c r="KOI565" s="742"/>
      <c r="KOJ565" s="1047"/>
      <c r="KOK565" s="744"/>
      <c r="KOL565" s="744"/>
      <c r="KOM565" s="1047"/>
      <c r="KON565" s="1047"/>
      <c r="KOO565" s="1048"/>
      <c r="KOP565" s="1047"/>
      <c r="KOQ565" s="1047"/>
      <c r="KOR565" s="741"/>
      <c r="KOS565" s="992"/>
      <c r="KOT565" s="1049"/>
      <c r="KOU565" s="1050"/>
      <c r="KOV565" s="743"/>
      <c r="KOW565" s="928"/>
      <c r="KOX565" s="740"/>
      <c r="KOY565" s="744"/>
      <c r="KOZ565" s="744"/>
      <c r="KPA565" s="742"/>
      <c r="KPB565" s="1047"/>
      <c r="KPC565" s="744"/>
      <c r="KPD565" s="744"/>
      <c r="KPE565" s="1047"/>
      <c r="KPF565" s="1047"/>
      <c r="KPG565" s="1048"/>
      <c r="KPH565" s="1047"/>
      <c r="KPI565" s="1047"/>
      <c r="KPJ565" s="741"/>
      <c r="KPK565" s="992"/>
      <c r="KPL565" s="1049"/>
      <c r="KPM565" s="1050"/>
      <c r="KPN565" s="743"/>
      <c r="KPO565" s="928"/>
      <c r="KPP565" s="740"/>
      <c r="KPQ565" s="744"/>
      <c r="KPR565" s="744"/>
      <c r="KPS565" s="742"/>
      <c r="KPT565" s="1047"/>
      <c r="KPU565" s="744"/>
      <c r="KPV565" s="744"/>
      <c r="KPW565" s="1047"/>
      <c r="KPX565" s="1047"/>
      <c r="KPY565" s="1048"/>
      <c r="KPZ565" s="1047"/>
      <c r="KQA565" s="1047"/>
      <c r="KQB565" s="741"/>
      <c r="KQC565" s="992"/>
      <c r="KQD565" s="1049"/>
      <c r="KQE565" s="1050"/>
      <c r="KQF565" s="743"/>
      <c r="KQG565" s="928"/>
      <c r="KQH565" s="740"/>
      <c r="KQI565" s="744"/>
      <c r="KQJ565" s="744"/>
      <c r="KQK565" s="742"/>
      <c r="KQL565" s="1047"/>
      <c r="KQM565" s="744"/>
      <c r="KQN565" s="744"/>
      <c r="KQO565" s="1047"/>
      <c r="KQP565" s="1047"/>
      <c r="KQQ565" s="1048"/>
      <c r="KQR565" s="1047"/>
      <c r="KQS565" s="1047"/>
      <c r="KQT565" s="741"/>
      <c r="KQU565" s="992"/>
      <c r="KQV565" s="1049"/>
      <c r="KQW565" s="1050"/>
      <c r="KQX565" s="743"/>
      <c r="KQY565" s="928"/>
      <c r="KQZ565" s="740"/>
      <c r="KRA565" s="744"/>
      <c r="KRB565" s="744"/>
      <c r="KRC565" s="742"/>
      <c r="KRD565" s="1047"/>
      <c r="KRE565" s="744"/>
      <c r="KRF565" s="744"/>
      <c r="KRG565" s="1047"/>
      <c r="KRH565" s="1047"/>
      <c r="KRI565" s="1048"/>
      <c r="KRJ565" s="1047"/>
      <c r="KRK565" s="1047"/>
      <c r="KRL565" s="741"/>
      <c r="KRM565" s="992"/>
      <c r="KRN565" s="1049"/>
      <c r="KRO565" s="1050"/>
      <c r="KRP565" s="743"/>
      <c r="KRQ565" s="928"/>
      <c r="KRR565" s="740"/>
      <c r="KRS565" s="744"/>
      <c r="KRT565" s="744"/>
      <c r="KRU565" s="742"/>
      <c r="KRV565" s="1047"/>
      <c r="KRW565" s="744"/>
      <c r="KRX565" s="744"/>
      <c r="KRY565" s="1047"/>
      <c r="KRZ565" s="1047"/>
      <c r="KSA565" s="1048"/>
      <c r="KSB565" s="1047"/>
      <c r="KSC565" s="1047"/>
      <c r="KSD565" s="741"/>
      <c r="KSE565" s="992"/>
      <c r="KSF565" s="1049"/>
      <c r="KSG565" s="1050"/>
      <c r="KSH565" s="743"/>
      <c r="KSI565" s="928"/>
      <c r="KSJ565" s="740"/>
      <c r="KSK565" s="744"/>
      <c r="KSL565" s="744"/>
      <c r="KSM565" s="742"/>
      <c r="KSN565" s="1047"/>
      <c r="KSO565" s="744"/>
      <c r="KSP565" s="744"/>
      <c r="KSQ565" s="1047"/>
      <c r="KSR565" s="1047"/>
      <c r="KSS565" s="1048"/>
      <c r="KST565" s="1047"/>
      <c r="KSU565" s="1047"/>
      <c r="KSV565" s="741"/>
      <c r="KSW565" s="992"/>
      <c r="KSX565" s="1049"/>
      <c r="KSY565" s="1050"/>
      <c r="KSZ565" s="743"/>
      <c r="KTA565" s="928"/>
      <c r="KTB565" s="740"/>
      <c r="KTC565" s="744"/>
      <c r="KTD565" s="744"/>
      <c r="KTE565" s="742"/>
      <c r="KTF565" s="1047"/>
      <c r="KTG565" s="744"/>
      <c r="KTH565" s="744"/>
      <c r="KTI565" s="1047"/>
      <c r="KTJ565" s="1047"/>
      <c r="KTK565" s="1048"/>
      <c r="KTL565" s="1047"/>
      <c r="KTM565" s="1047"/>
      <c r="KTN565" s="741"/>
      <c r="KTO565" s="992"/>
      <c r="KTP565" s="1049"/>
      <c r="KTQ565" s="1050"/>
      <c r="KTR565" s="743"/>
      <c r="KTS565" s="928"/>
      <c r="KTT565" s="740"/>
      <c r="KTU565" s="744"/>
      <c r="KTV565" s="744"/>
      <c r="KTW565" s="742"/>
      <c r="KTX565" s="1047"/>
      <c r="KTY565" s="744"/>
      <c r="KTZ565" s="744"/>
      <c r="KUA565" s="1047"/>
      <c r="KUB565" s="1047"/>
      <c r="KUC565" s="1048"/>
      <c r="KUD565" s="1047"/>
      <c r="KUE565" s="1047"/>
      <c r="KUF565" s="741"/>
      <c r="KUG565" s="992"/>
      <c r="KUH565" s="1049"/>
      <c r="KUI565" s="1050"/>
      <c r="KUJ565" s="743"/>
      <c r="KUK565" s="928"/>
      <c r="KUL565" s="740"/>
      <c r="KUM565" s="744"/>
      <c r="KUN565" s="744"/>
      <c r="KUO565" s="742"/>
      <c r="KUP565" s="1047"/>
      <c r="KUQ565" s="744"/>
      <c r="KUR565" s="744"/>
      <c r="KUS565" s="1047"/>
      <c r="KUT565" s="1047"/>
      <c r="KUU565" s="1048"/>
      <c r="KUV565" s="1047"/>
      <c r="KUW565" s="1047"/>
      <c r="KUX565" s="741"/>
      <c r="KUY565" s="992"/>
      <c r="KUZ565" s="1049"/>
      <c r="KVA565" s="1050"/>
      <c r="KVB565" s="743"/>
      <c r="KVC565" s="928"/>
      <c r="KVD565" s="740"/>
      <c r="KVE565" s="744"/>
      <c r="KVF565" s="744"/>
      <c r="KVG565" s="742"/>
      <c r="KVH565" s="1047"/>
      <c r="KVI565" s="744"/>
      <c r="KVJ565" s="744"/>
      <c r="KVK565" s="1047"/>
      <c r="KVL565" s="1047"/>
      <c r="KVM565" s="1048"/>
      <c r="KVN565" s="1047"/>
      <c r="KVO565" s="1047"/>
      <c r="KVP565" s="741"/>
      <c r="KVQ565" s="992"/>
      <c r="KVR565" s="1049"/>
      <c r="KVS565" s="1050"/>
      <c r="KVT565" s="743"/>
      <c r="KVU565" s="928"/>
      <c r="KVV565" s="740"/>
      <c r="KVW565" s="744"/>
      <c r="KVX565" s="744"/>
      <c r="KVY565" s="742"/>
      <c r="KVZ565" s="1047"/>
      <c r="KWA565" s="744"/>
      <c r="KWB565" s="744"/>
      <c r="KWC565" s="1047"/>
      <c r="KWD565" s="1047"/>
      <c r="KWE565" s="1048"/>
      <c r="KWF565" s="1047"/>
      <c r="KWG565" s="1047"/>
      <c r="KWH565" s="741"/>
      <c r="KWI565" s="992"/>
      <c r="KWJ565" s="1049"/>
      <c r="KWK565" s="1050"/>
      <c r="KWL565" s="743"/>
      <c r="KWM565" s="928"/>
      <c r="KWN565" s="740"/>
      <c r="KWO565" s="744"/>
      <c r="KWP565" s="744"/>
      <c r="KWQ565" s="742"/>
      <c r="KWR565" s="1047"/>
      <c r="KWS565" s="744"/>
      <c r="KWT565" s="744"/>
      <c r="KWU565" s="1047"/>
      <c r="KWV565" s="1047"/>
      <c r="KWW565" s="1048"/>
      <c r="KWX565" s="1047"/>
      <c r="KWY565" s="1047"/>
      <c r="KWZ565" s="741"/>
      <c r="KXA565" s="992"/>
      <c r="KXB565" s="1049"/>
      <c r="KXC565" s="1050"/>
      <c r="KXD565" s="743"/>
      <c r="KXE565" s="928"/>
      <c r="KXF565" s="740"/>
      <c r="KXG565" s="744"/>
      <c r="KXH565" s="744"/>
      <c r="KXI565" s="742"/>
      <c r="KXJ565" s="1047"/>
      <c r="KXK565" s="744"/>
      <c r="KXL565" s="744"/>
      <c r="KXM565" s="1047"/>
      <c r="KXN565" s="1047"/>
      <c r="KXO565" s="1048"/>
      <c r="KXP565" s="1047"/>
      <c r="KXQ565" s="1047"/>
      <c r="KXR565" s="741"/>
      <c r="KXS565" s="992"/>
      <c r="KXT565" s="1049"/>
      <c r="KXU565" s="1050"/>
      <c r="KXV565" s="743"/>
      <c r="KXW565" s="928"/>
      <c r="KXX565" s="740"/>
      <c r="KXY565" s="744"/>
      <c r="KXZ565" s="744"/>
      <c r="KYA565" s="742"/>
      <c r="KYB565" s="1047"/>
      <c r="KYC565" s="744"/>
      <c r="KYD565" s="744"/>
      <c r="KYE565" s="1047"/>
      <c r="KYF565" s="1047"/>
      <c r="KYG565" s="1048"/>
      <c r="KYH565" s="1047"/>
      <c r="KYI565" s="1047"/>
      <c r="KYJ565" s="741"/>
      <c r="KYK565" s="992"/>
      <c r="KYL565" s="1049"/>
      <c r="KYM565" s="1050"/>
      <c r="KYN565" s="743"/>
      <c r="KYO565" s="928"/>
      <c r="KYP565" s="740"/>
      <c r="KYQ565" s="744"/>
      <c r="KYR565" s="744"/>
      <c r="KYS565" s="742"/>
      <c r="KYT565" s="1047"/>
      <c r="KYU565" s="744"/>
      <c r="KYV565" s="744"/>
      <c r="KYW565" s="1047"/>
      <c r="KYX565" s="1047"/>
      <c r="KYY565" s="1048"/>
      <c r="KYZ565" s="1047"/>
      <c r="KZA565" s="1047"/>
      <c r="KZB565" s="741"/>
      <c r="KZC565" s="992"/>
      <c r="KZD565" s="1049"/>
      <c r="KZE565" s="1050"/>
      <c r="KZF565" s="743"/>
      <c r="KZG565" s="928"/>
      <c r="KZH565" s="740"/>
      <c r="KZI565" s="744"/>
      <c r="KZJ565" s="744"/>
      <c r="KZK565" s="742"/>
      <c r="KZL565" s="1047"/>
      <c r="KZM565" s="744"/>
      <c r="KZN565" s="744"/>
      <c r="KZO565" s="1047"/>
      <c r="KZP565" s="1047"/>
      <c r="KZQ565" s="1048"/>
      <c r="KZR565" s="1047"/>
      <c r="KZS565" s="1047"/>
      <c r="KZT565" s="741"/>
      <c r="KZU565" s="992"/>
      <c r="KZV565" s="1049"/>
      <c r="KZW565" s="1050"/>
      <c r="KZX565" s="743"/>
      <c r="KZY565" s="928"/>
      <c r="KZZ565" s="740"/>
      <c r="LAA565" s="744"/>
      <c r="LAB565" s="744"/>
      <c r="LAC565" s="742"/>
      <c r="LAD565" s="1047"/>
      <c r="LAE565" s="744"/>
      <c r="LAF565" s="744"/>
      <c r="LAG565" s="1047"/>
      <c r="LAH565" s="1047"/>
      <c r="LAI565" s="1048"/>
      <c r="LAJ565" s="1047"/>
      <c r="LAK565" s="1047"/>
      <c r="LAL565" s="741"/>
      <c r="LAM565" s="992"/>
      <c r="LAN565" s="1049"/>
      <c r="LAO565" s="1050"/>
      <c r="LAP565" s="743"/>
      <c r="LAQ565" s="928"/>
      <c r="LAR565" s="740"/>
      <c r="LAS565" s="744"/>
      <c r="LAT565" s="744"/>
      <c r="LAU565" s="742"/>
      <c r="LAV565" s="1047"/>
      <c r="LAW565" s="744"/>
      <c r="LAX565" s="744"/>
      <c r="LAY565" s="1047"/>
      <c r="LAZ565" s="1047"/>
      <c r="LBA565" s="1048"/>
      <c r="LBB565" s="1047"/>
      <c r="LBC565" s="1047"/>
      <c r="LBD565" s="741"/>
      <c r="LBE565" s="992"/>
      <c r="LBF565" s="1049"/>
      <c r="LBG565" s="1050"/>
      <c r="LBH565" s="743"/>
      <c r="LBI565" s="928"/>
      <c r="LBJ565" s="740"/>
      <c r="LBK565" s="744"/>
      <c r="LBL565" s="744"/>
      <c r="LBM565" s="742"/>
      <c r="LBN565" s="1047"/>
      <c r="LBO565" s="744"/>
      <c r="LBP565" s="744"/>
      <c r="LBQ565" s="1047"/>
      <c r="LBR565" s="1047"/>
      <c r="LBS565" s="1048"/>
      <c r="LBT565" s="1047"/>
      <c r="LBU565" s="1047"/>
      <c r="LBV565" s="741"/>
      <c r="LBW565" s="992"/>
      <c r="LBX565" s="1049"/>
      <c r="LBY565" s="1050"/>
      <c r="LBZ565" s="743"/>
      <c r="LCA565" s="928"/>
      <c r="LCB565" s="740"/>
      <c r="LCC565" s="744"/>
      <c r="LCD565" s="744"/>
      <c r="LCE565" s="742"/>
      <c r="LCF565" s="1047"/>
      <c r="LCG565" s="744"/>
      <c r="LCH565" s="744"/>
      <c r="LCI565" s="1047"/>
      <c r="LCJ565" s="1047"/>
      <c r="LCK565" s="1048"/>
      <c r="LCL565" s="1047"/>
      <c r="LCM565" s="1047"/>
      <c r="LCN565" s="741"/>
      <c r="LCO565" s="992"/>
      <c r="LCP565" s="1049"/>
      <c r="LCQ565" s="1050"/>
      <c r="LCR565" s="743"/>
      <c r="LCS565" s="928"/>
      <c r="LCT565" s="740"/>
      <c r="LCU565" s="744"/>
      <c r="LCV565" s="744"/>
      <c r="LCW565" s="742"/>
      <c r="LCX565" s="1047"/>
      <c r="LCY565" s="744"/>
      <c r="LCZ565" s="744"/>
      <c r="LDA565" s="1047"/>
      <c r="LDB565" s="1047"/>
      <c r="LDC565" s="1048"/>
      <c r="LDD565" s="1047"/>
      <c r="LDE565" s="1047"/>
      <c r="LDF565" s="741"/>
      <c r="LDG565" s="992"/>
      <c r="LDH565" s="1049"/>
      <c r="LDI565" s="1050"/>
      <c r="LDJ565" s="743"/>
      <c r="LDK565" s="928"/>
      <c r="LDL565" s="740"/>
      <c r="LDM565" s="744"/>
      <c r="LDN565" s="744"/>
      <c r="LDO565" s="742"/>
      <c r="LDP565" s="1047"/>
      <c r="LDQ565" s="744"/>
      <c r="LDR565" s="744"/>
      <c r="LDS565" s="1047"/>
      <c r="LDT565" s="1047"/>
      <c r="LDU565" s="1048"/>
      <c r="LDV565" s="1047"/>
      <c r="LDW565" s="1047"/>
      <c r="LDX565" s="741"/>
      <c r="LDY565" s="992"/>
      <c r="LDZ565" s="1049"/>
      <c r="LEA565" s="1050"/>
      <c r="LEB565" s="743"/>
      <c r="LEC565" s="928"/>
      <c r="LED565" s="740"/>
      <c r="LEE565" s="744"/>
      <c r="LEF565" s="744"/>
      <c r="LEG565" s="742"/>
      <c r="LEH565" s="1047"/>
      <c r="LEI565" s="744"/>
      <c r="LEJ565" s="744"/>
      <c r="LEK565" s="1047"/>
      <c r="LEL565" s="1047"/>
      <c r="LEM565" s="1048"/>
      <c r="LEN565" s="1047"/>
      <c r="LEO565" s="1047"/>
      <c r="LEP565" s="741"/>
      <c r="LEQ565" s="992"/>
      <c r="LER565" s="1049"/>
      <c r="LES565" s="1050"/>
      <c r="LET565" s="743"/>
      <c r="LEU565" s="928"/>
      <c r="LEV565" s="740"/>
      <c r="LEW565" s="744"/>
      <c r="LEX565" s="744"/>
      <c r="LEY565" s="742"/>
      <c r="LEZ565" s="1047"/>
      <c r="LFA565" s="744"/>
      <c r="LFB565" s="744"/>
      <c r="LFC565" s="1047"/>
      <c r="LFD565" s="1047"/>
      <c r="LFE565" s="1048"/>
      <c r="LFF565" s="1047"/>
      <c r="LFG565" s="1047"/>
      <c r="LFH565" s="741"/>
      <c r="LFI565" s="992"/>
      <c r="LFJ565" s="1049"/>
      <c r="LFK565" s="1050"/>
      <c r="LFL565" s="743"/>
      <c r="LFM565" s="928"/>
      <c r="LFN565" s="740"/>
      <c r="LFO565" s="744"/>
      <c r="LFP565" s="744"/>
      <c r="LFQ565" s="742"/>
      <c r="LFR565" s="1047"/>
      <c r="LFS565" s="744"/>
      <c r="LFT565" s="744"/>
      <c r="LFU565" s="1047"/>
      <c r="LFV565" s="1047"/>
      <c r="LFW565" s="1048"/>
      <c r="LFX565" s="1047"/>
      <c r="LFY565" s="1047"/>
      <c r="LFZ565" s="741"/>
      <c r="LGA565" s="992"/>
      <c r="LGB565" s="1049"/>
      <c r="LGC565" s="1050"/>
      <c r="LGD565" s="743"/>
      <c r="LGE565" s="928"/>
      <c r="LGF565" s="740"/>
      <c r="LGG565" s="744"/>
      <c r="LGH565" s="744"/>
      <c r="LGI565" s="742"/>
      <c r="LGJ565" s="1047"/>
      <c r="LGK565" s="744"/>
      <c r="LGL565" s="744"/>
      <c r="LGM565" s="1047"/>
      <c r="LGN565" s="1047"/>
      <c r="LGO565" s="1048"/>
      <c r="LGP565" s="1047"/>
      <c r="LGQ565" s="1047"/>
      <c r="LGR565" s="741"/>
      <c r="LGS565" s="992"/>
      <c r="LGT565" s="1049"/>
      <c r="LGU565" s="1050"/>
      <c r="LGV565" s="743"/>
      <c r="LGW565" s="928"/>
      <c r="LGX565" s="740"/>
      <c r="LGY565" s="744"/>
      <c r="LGZ565" s="744"/>
      <c r="LHA565" s="742"/>
      <c r="LHB565" s="1047"/>
      <c r="LHC565" s="744"/>
      <c r="LHD565" s="744"/>
      <c r="LHE565" s="1047"/>
      <c r="LHF565" s="1047"/>
      <c r="LHG565" s="1048"/>
      <c r="LHH565" s="1047"/>
      <c r="LHI565" s="1047"/>
      <c r="LHJ565" s="741"/>
      <c r="LHK565" s="992"/>
      <c r="LHL565" s="1049"/>
      <c r="LHM565" s="1050"/>
      <c r="LHN565" s="743"/>
      <c r="LHO565" s="928"/>
      <c r="LHP565" s="740"/>
      <c r="LHQ565" s="744"/>
      <c r="LHR565" s="744"/>
      <c r="LHS565" s="742"/>
      <c r="LHT565" s="1047"/>
      <c r="LHU565" s="744"/>
      <c r="LHV565" s="744"/>
      <c r="LHW565" s="1047"/>
      <c r="LHX565" s="1047"/>
      <c r="LHY565" s="1048"/>
      <c r="LHZ565" s="1047"/>
      <c r="LIA565" s="1047"/>
      <c r="LIB565" s="741"/>
      <c r="LIC565" s="992"/>
      <c r="LID565" s="1049"/>
      <c r="LIE565" s="1050"/>
      <c r="LIF565" s="743"/>
      <c r="LIG565" s="928"/>
      <c r="LIH565" s="740"/>
      <c r="LII565" s="744"/>
      <c r="LIJ565" s="744"/>
      <c r="LIK565" s="742"/>
      <c r="LIL565" s="1047"/>
      <c r="LIM565" s="744"/>
      <c r="LIN565" s="744"/>
      <c r="LIO565" s="1047"/>
      <c r="LIP565" s="1047"/>
      <c r="LIQ565" s="1048"/>
      <c r="LIR565" s="1047"/>
      <c r="LIS565" s="1047"/>
      <c r="LIT565" s="741"/>
      <c r="LIU565" s="992"/>
      <c r="LIV565" s="1049"/>
      <c r="LIW565" s="1050"/>
      <c r="LIX565" s="743"/>
      <c r="LIY565" s="928"/>
      <c r="LIZ565" s="740"/>
      <c r="LJA565" s="744"/>
      <c r="LJB565" s="744"/>
      <c r="LJC565" s="742"/>
      <c r="LJD565" s="1047"/>
      <c r="LJE565" s="744"/>
      <c r="LJF565" s="744"/>
      <c r="LJG565" s="1047"/>
      <c r="LJH565" s="1047"/>
      <c r="LJI565" s="1048"/>
      <c r="LJJ565" s="1047"/>
      <c r="LJK565" s="1047"/>
      <c r="LJL565" s="741"/>
      <c r="LJM565" s="992"/>
      <c r="LJN565" s="1049"/>
      <c r="LJO565" s="1050"/>
      <c r="LJP565" s="743"/>
      <c r="LJQ565" s="928"/>
      <c r="LJR565" s="740"/>
      <c r="LJS565" s="744"/>
      <c r="LJT565" s="744"/>
      <c r="LJU565" s="742"/>
      <c r="LJV565" s="1047"/>
      <c r="LJW565" s="744"/>
      <c r="LJX565" s="744"/>
      <c r="LJY565" s="1047"/>
      <c r="LJZ565" s="1047"/>
      <c r="LKA565" s="1048"/>
      <c r="LKB565" s="1047"/>
      <c r="LKC565" s="1047"/>
      <c r="LKD565" s="741"/>
      <c r="LKE565" s="992"/>
      <c r="LKF565" s="1049"/>
      <c r="LKG565" s="1050"/>
      <c r="LKH565" s="743"/>
      <c r="LKI565" s="928"/>
      <c r="LKJ565" s="740"/>
      <c r="LKK565" s="744"/>
      <c r="LKL565" s="744"/>
      <c r="LKM565" s="742"/>
      <c r="LKN565" s="1047"/>
      <c r="LKO565" s="744"/>
      <c r="LKP565" s="744"/>
      <c r="LKQ565" s="1047"/>
      <c r="LKR565" s="1047"/>
      <c r="LKS565" s="1048"/>
      <c r="LKT565" s="1047"/>
      <c r="LKU565" s="1047"/>
      <c r="LKV565" s="741"/>
      <c r="LKW565" s="992"/>
      <c r="LKX565" s="1049"/>
      <c r="LKY565" s="1050"/>
      <c r="LKZ565" s="743"/>
      <c r="LLA565" s="928"/>
      <c r="LLB565" s="740"/>
      <c r="LLC565" s="744"/>
      <c r="LLD565" s="744"/>
      <c r="LLE565" s="742"/>
      <c r="LLF565" s="1047"/>
      <c r="LLG565" s="744"/>
      <c r="LLH565" s="744"/>
      <c r="LLI565" s="1047"/>
      <c r="LLJ565" s="1047"/>
      <c r="LLK565" s="1048"/>
      <c r="LLL565" s="1047"/>
      <c r="LLM565" s="1047"/>
      <c r="LLN565" s="741"/>
      <c r="LLO565" s="992"/>
      <c r="LLP565" s="1049"/>
      <c r="LLQ565" s="1050"/>
      <c r="LLR565" s="743"/>
      <c r="LLS565" s="928"/>
      <c r="LLT565" s="740"/>
      <c r="LLU565" s="744"/>
      <c r="LLV565" s="744"/>
      <c r="LLW565" s="742"/>
      <c r="LLX565" s="1047"/>
      <c r="LLY565" s="744"/>
      <c r="LLZ565" s="744"/>
      <c r="LMA565" s="1047"/>
      <c r="LMB565" s="1047"/>
      <c r="LMC565" s="1048"/>
      <c r="LMD565" s="1047"/>
      <c r="LME565" s="1047"/>
      <c r="LMF565" s="741"/>
      <c r="LMG565" s="992"/>
      <c r="LMH565" s="1049"/>
      <c r="LMI565" s="1050"/>
      <c r="LMJ565" s="743"/>
      <c r="LMK565" s="928"/>
      <c r="LML565" s="740"/>
      <c r="LMM565" s="744"/>
      <c r="LMN565" s="744"/>
      <c r="LMO565" s="742"/>
      <c r="LMP565" s="1047"/>
      <c r="LMQ565" s="744"/>
      <c r="LMR565" s="744"/>
      <c r="LMS565" s="1047"/>
      <c r="LMT565" s="1047"/>
      <c r="LMU565" s="1048"/>
      <c r="LMV565" s="1047"/>
      <c r="LMW565" s="1047"/>
      <c r="LMX565" s="741"/>
      <c r="LMY565" s="992"/>
      <c r="LMZ565" s="1049"/>
      <c r="LNA565" s="1050"/>
      <c r="LNB565" s="743"/>
      <c r="LNC565" s="928"/>
      <c r="LND565" s="740"/>
      <c r="LNE565" s="744"/>
      <c r="LNF565" s="744"/>
      <c r="LNG565" s="742"/>
      <c r="LNH565" s="1047"/>
      <c r="LNI565" s="744"/>
      <c r="LNJ565" s="744"/>
      <c r="LNK565" s="1047"/>
      <c r="LNL565" s="1047"/>
      <c r="LNM565" s="1048"/>
      <c r="LNN565" s="1047"/>
      <c r="LNO565" s="1047"/>
      <c r="LNP565" s="741"/>
      <c r="LNQ565" s="992"/>
      <c r="LNR565" s="1049"/>
      <c r="LNS565" s="1050"/>
      <c r="LNT565" s="743"/>
      <c r="LNU565" s="928"/>
      <c r="LNV565" s="740"/>
      <c r="LNW565" s="744"/>
      <c r="LNX565" s="744"/>
      <c r="LNY565" s="742"/>
      <c r="LNZ565" s="1047"/>
      <c r="LOA565" s="744"/>
      <c r="LOB565" s="744"/>
      <c r="LOC565" s="1047"/>
      <c r="LOD565" s="1047"/>
      <c r="LOE565" s="1048"/>
      <c r="LOF565" s="1047"/>
      <c r="LOG565" s="1047"/>
      <c r="LOH565" s="741"/>
      <c r="LOI565" s="992"/>
      <c r="LOJ565" s="1049"/>
      <c r="LOK565" s="1050"/>
      <c r="LOL565" s="743"/>
      <c r="LOM565" s="928"/>
      <c r="LON565" s="740"/>
      <c r="LOO565" s="744"/>
      <c r="LOP565" s="744"/>
      <c r="LOQ565" s="742"/>
      <c r="LOR565" s="1047"/>
      <c r="LOS565" s="744"/>
      <c r="LOT565" s="744"/>
      <c r="LOU565" s="1047"/>
      <c r="LOV565" s="1047"/>
      <c r="LOW565" s="1048"/>
      <c r="LOX565" s="1047"/>
      <c r="LOY565" s="1047"/>
      <c r="LOZ565" s="741"/>
      <c r="LPA565" s="992"/>
      <c r="LPB565" s="1049"/>
      <c r="LPC565" s="1050"/>
      <c r="LPD565" s="743"/>
      <c r="LPE565" s="928"/>
      <c r="LPF565" s="740"/>
      <c r="LPG565" s="744"/>
      <c r="LPH565" s="744"/>
      <c r="LPI565" s="742"/>
      <c r="LPJ565" s="1047"/>
      <c r="LPK565" s="744"/>
      <c r="LPL565" s="744"/>
      <c r="LPM565" s="1047"/>
      <c r="LPN565" s="1047"/>
      <c r="LPO565" s="1048"/>
      <c r="LPP565" s="1047"/>
      <c r="LPQ565" s="1047"/>
      <c r="LPR565" s="741"/>
      <c r="LPS565" s="992"/>
      <c r="LPT565" s="1049"/>
      <c r="LPU565" s="1050"/>
      <c r="LPV565" s="743"/>
      <c r="LPW565" s="928"/>
      <c r="LPX565" s="740"/>
      <c r="LPY565" s="744"/>
      <c r="LPZ565" s="744"/>
      <c r="LQA565" s="742"/>
      <c r="LQB565" s="1047"/>
      <c r="LQC565" s="744"/>
      <c r="LQD565" s="744"/>
      <c r="LQE565" s="1047"/>
      <c r="LQF565" s="1047"/>
      <c r="LQG565" s="1048"/>
      <c r="LQH565" s="1047"/>
      <c r="LQI565" s="1047"/>
      <c r="LQJ565" s="741"/>
      <c r="LQK565" s="992"/>
      <c r="LQL565" s="1049"/>
      <c r="LQM565" s="1050"/>
      <c r="LQN565" s="743"/>
      <c r="LQO565" s="928"/>
      <c r="LQP565" s="740"/>
      <c r="LQQ565" s="744"/>
      <c r="LQR565" s="744"/>
      <c r="LQS565" s="742"/>
      <c r="LQT565" s="1047"/>
      <c r="LQU565" s="744"/>
      <c r="LQV565" s="744"/>
      <c r="LQW565" s="1047"/>
      <c r="LQX565" s="1047"/>
      <c r="LQY565" s="1048"/>
      <c r="LQZ565" s="1047"/>
      <c r="LRA565" s="1047"/>
      <c r="LRB565" s="741"/>
      <c r="LRC565" s="992"/>
      <c r="LRD565" s="1049"/>
      <c r="LRE565" s="1050"/>
      <c r="LRF565" s="743"/>
      <c r="LRG565" s="928"/>
      <c r="LRH565" s="740"/>
      <c r="LRI565" s="744"/>
      <c r="LRJ565" s="744"/>
      <c r="LRK565" s="742"/>
      <c r="LRL565" s="1047"/>
      <c r="LRM565" s="744"/>
      <c r="LRN565" s="744"/>
      <c r="LRO565" s="1047"/>
      <c r="LRP565" s="1047"/>
      <c r="LRQ565" s="1048"/>
      <c r="LRR565" s="1047"/>
      <c r="LRS565" s="1047"/>
      <c r="LRT565" s="741"/>
      <c r="LRU565" s="992"/>
      <c r="LRV565" s="1049"/>
      <c r="LRW565" s="1050"/>
      <c r="LRX565" s="743"/>
      <c r="LRY565" s="928"/>
      <c r="LRZ565" s="740"/>
      <c r="LSA565" s="744"/>
      <c r="LSB565" s="744"/>
      <c r="LSC565" s="742"/>
      <c r="LSD565" s="1047"/>
      <c r="LSE565" s="744"/>
      <c r="LSF565" s="744"/>
      <c r="LSG565" s="1047"/>
      <c r="LSH565" s="1047"/>
      <c r="LSI565" s="1048"/>
      <c r="LSJ565" s="1047"/>
      <c r="LSK565" s="1047"/>
      <c r="LSL565" s="741"/>
      <c r="LSM565" s="992"/>
      <c r="LSN565" s="1049"/>
      <c r="LSO565" s="1050"/>
      <c r="LSP565" s="743"/>
      <c r="LSQ565" s="928"/>
      <c r="LSR565" s="740"/>
      <c r="LSS565" s="744"/>
      <c r="LST565" s="744"/>
      <c r="LSU565" s="742"/>
      <c r="LSV565" s="1047"/>
      <c r="LSW565" s="744"/>
      <c r="LSX565" s="744"/>
      <c r="LSY565" s="1047"/>
      <c r="LSZ565" s="1047"/>
      <c r="LTA565" s="1048"/>
      <c r="LTB565" s="1047"/>
      <c r="LTC565" s="1047"/>
      <c r="LTD565" s="741"/>
      <c r="LTE565" s="992"/>
      <c r="LTF565" s="1049"/>
      <c r="LTG565" s="1050"/>
      <c r="LTH565" s="743"/>
      <c r="LTI565" s="928"/>
      <c r="LTJ565" s="740"/>
      <c r="LTK565" s="744"/>
      <c r="LTL565" s="744"/>
      <c r="LTM565" s="742"/>
      <c r="LTN565" s="1047"/>
      <c r="LTO565" s="744"/>
      <c r="LTP565" s="744"/>
      <c r="LTQ565" s="1047"/>
      <c r="LTR565" s="1047"/>
      <c r="LTS565" s="1048"/>
      <c r="LTT565" s="1047"/>
      <c r="LTU565" s="1047"/>
      <c r="LTV565" s="741"/>
      <c r="LTW565" s="992"/>
      <c r="LTX565" s="1049"/>
      <c r="LTY565" s="1050"/>
      <c r="LTZ565" s="743"/>
      <c r="LUA565" s="928"/>
      <c r="LUB565" s="740"/>
      <c r="LUC565" s="744"/>
      <c r="LUD565" s="744"/>
      <c r="LUE565" s="742"/>
      <c r="LUF565" s="1047"/>
      <c r="LUG565" s="744"/>
      <c r="LUH565" s="744"/>
      <c r="LUI565" s="1047"/>
      <c r="LUJ565" s="1047"/>
      <c r="LUK565" s="1048"/>
      <c r="LUL565" s="1047"/>
      <c r="LUM565" s="1047"/>
      <c r="LUN565" s="741"/>
      <c r="LUO565" s="992"/>
      <c r="LUP565" s="1049"/>
      <c r="LUQ565" s="1050"/>
      <c r="LUR565" s="743"/>
      <c r="LUS565" s="928"/>
      <c r="LUT565" s="740"/>
      <c r="LUU565" s="744"/>
      <c r="LUV565" s="744"/>
      <c r="LUW565" s="742"/>
      <c r="LUX565" s="1047"/>
      <c r="LUY565" s="744"/>
      <c r="LUZ565" s="744"/>
      <c r="LVA565" s="1047"/>
      <c r="LVB565" s="1047"/>
      <c r="LVC565" s="1048"/>
      <c r="LVD565" s="1047"/>
      <c r="LVE565" s="1047"/>
      <c r="LVF565" s="741"/>
      <c r="LVG565" s="992"/>
      <c r="LVH565" s="1049"/>
      <c r="LVI565" s="1050"/>
      <c r="LVJ565" s="743"/>
      <c r="LVK565" s="928"/>
      <c r="LVL565" s="740"/>
      <c r="LVM565" s="744"/>
      <c r="LVN565" s="744"/>
      <c r="LVO565" s="742"/>
      <c r="LVP565" s="1047"/>
      <c r="LVQ565" s="744"/>
      <c r="LVR565" s="744"/>
      <c r="LVS565" s="1047"/>
      <c r="LVT565" s="1047"/>
      <c r="LVU565" s="1048"/>
      <c r="LVV565" s="1047"/>
      <c r="LVW565" s="1047"/>
      <c r="LVX565" s="741"/>
      <c r="LVY565" s="992"/>
      <c r="LVZ565" s="1049"/>
      <c r="LWA565" s="1050"/>
      <c r="LWB565" s="743"/>
      <c r="LWC565" s="928"/>
      <c r="LWD565" s="740"/>
      <c r="LWE565" s="744"/>
      <c r="LWF565" s="744"/>
      <c r="LWG565" s="742"/>
      <c r="LWH565" s="1047"/>
      <c r="LWI565" s="744"/>
      <c r="LWJ565" s="744"/>
      <c r="LWK565" s="1047"/>
      <c r="LWL565" s="1047"/>
      <c r="LWM565" s="1048"/>
      <c r="LWN565" s="1047"/>
      <c r="LWO565" s="1047"/>
      <c r="LWP565" s="741"/>
      <c r="LWQ565" s="992"/>
      <c r="LWR565" s="1049"/>
      <c r="LWS565" s="1050"/>
      <c r="LWT565" s="743"/>
      <c r="LWU565" s="928"/>
      <c r="LWV565" s="740"/>
      <c r="LWW565" s="744"/>
      <c r="LWX565" s="744"/>
      <c r="LWY565" s="742"/>
      <c r="LWZ565" s="1047"/>
      <c r="LXA565" s="744"/>
      <c r="LXB565" s="744"/>
      <c r="LXC565" s="1047"/>
      <c r="LXD565" s="1047"/>
      <c r="LXE565" s="1048"/>
      <c r="LXF565" s="1047"/>
      <c r="LXG565" s="1047"/>
      <c r="LXH565" s="741"/>
      <c r="LXI565" s="992"/>
      <c r="LXJ565" s="1049"/>
      <c r="LXK565" s="1050"/>
      <c r="LXL565" s="743"/>
      <c r="LXM565" s="928"/>
      <c r="LXN565" s="740"/>
      <c r="LXO565" s="744"/>
      <c r="LXP565" s="744"/>
      <c r="LXQ565" s="742"/>
      <c r="LXR565" s="1047"/>
      <c r="LXS565" s="744"/>
      <c r="LXT565" s="744"/>
      <c r="LXU565" s="1047"/>
      <c r="LXV565" s="1047"/>
      <c r="LXW565" s="1048"/>
      <c r="LXX565" s="1047"/>
      <c r="LXY565" s="1047"/>
      <c r="LXZ565" s="741"/>
      <c r="LYA565" s="992"/>
      <c r="LYB565" s="1049"/>
      <c r="LYC565" s="1050"/>
      <c r="LYD565" s="743"/>
      <c r="LYE565" s="928"/>
      <c r="LYF565" s="740"/>
      <c r="LYG565" s="744"/>
      <c r="LYH565" s="744"/>
      <c r="LYI565" s="742"/>
      <c r="LYJ565" s="1047"/>
      <c r="LYK565" s="744"/>
      <c r="LYL565" s="744"/>
      <c r="LYM565" s="1047"/>
      <c r="LYN565" s="1047"/>
      <c r="LYO565" s="1048"/>
      <c r="LYP565" s="1047"/>
      <c r="LYQ565" s="1047"/>
      <c r="LYR565" s="741"/>
      <c r="LYS565" s="992"/>
      <c r="LYT565" s="1049"/>
      <c r="LYU565" s="1050"/>
      <c r="LYV565" s="743"/>
      <c r="LYW565" s="928"/>
      <c r="LYX565" s="740"/>
      <c r="LYY565" s="744"/>
      <c r="LYZ565" s="744"/>
      <c r="LZA565" s="742"/>
      <c r="LZB565" s="1047"/>
      <c r="LZC565" s="744"/>
      <c r="LZD565" s="744"/>
      <c r="LZE565" s="1047"/>
      <c r="LZF565" s="1047"/>
      <c r="LZG565" s="1048"/>
      <c r="LZH565" s="1047"/>
      <c r="LZI565" s="1047"/>
      <c r="LZJ565" s="741"/>
      <c r="LZK565" s="992"/>
      <c r="LZL565" s="1049"/>
      <c r="LZM565" s="1050"/>
      <c r="LZN565" s="743"/>
      <c r="LZO565" s="928"/>
      <c r="LZP565" s="740"/>
      <c r="LZQ565" s="744"/>
      <c r="LZR565" s="744"/>
      <c r="LZS565" s="742"/>
      <c r="LZT565" s="1047"/>
      <c r="LZU565" s="744"/>
      <c r="LZV565" s="744"/>
      <c r="LZW565" s="1047"/>
      <c r="LZX565" s="1047"/>
      <c r="LZY565" s="1048"/>
      <c r="LZZ565" s="1047"/>
      <c r="MAA565" s="1047"/>
      <c r="MAB565" s="741"/>
      <c r="MAC565" s="992"/>
      <c r="MAD565" s="1049"/>
      <c r="MAE565" s="1050"/>
      <c r="MAF565" s="743"/>
      <c r="MAG565" s="928"/>
      <c r="MAH565" s="740"/>
      <c r="MAI565" s="744"/>
      <c r="MAJ565" s="744"/>
      <c r="MAK565" s="742"/>
      <c r="MAL565" s="1047"/>
      <c r="MAM565" s="744"/>
      <c r="MAN565" s="744"/>
      <c r="MAO565" s="1047"/>
      <c r="MAP565" s="1047"/>
      <c r="MAQ565" s="1048"/>
      <c r="MAR565" s="1047"/>
      <c r="MAS565" s="1047"/>
      <c r="MAT565" s="741"/>
      <c r="MAU565" s="992"/>
      <c r="MAV565" s="1049"/>
      <c r="MAW565" s="1050"/>
      <c r="MAX565" s="743"/>
      <c r="MAY565" s="928"/>
      <c r="MAZ565" s="740"/>
      <c r="MBA565" s="744"/>
      <c r="MBB565" s="744"/>
      <c r="MBC565" s="742"/>
      <c r="MBD565" s="1047"/>
      <c r="MBE565" s="744"/>
      <c r="MBF565" s="744"/>
      <c r="MBG565" s="1047"/>
      <c r="MBH565" s="1047"/>
      <c r="MBI565" s="1048"/>
      <c r="MBJ565" s="1047"/>
      <c r="MBK565" s="1047"/>
      <c r="MBL565" s="741"/>
      <c r="MBM565" s="992"/>
      <c r="MBN565" s="1049"/>
      <c r="MBO565" s="1050"/>
      <c r="MBP565" s="743"/>
      <c r="MBQ565" s="928"/>
      <c r="MBR565" s="740"/>
      <c r="MBS565" s="744"/>
      <c r="MBT565" s="744"/>
      <c r="MBU565" s="742"/>
      <c r="MBV565" s="1047"/>
      <c r="MBW565" s="744"/>
      <c r="MBX565" s="744"/>
      <c r="MBY565" s="1047"/>
      <c r="MBZ565" s="1047"/>
      <c r="MCA565" s="1048"/>
      <c r="MCB565" s="1047"/>
      <c r="MCC565" s="1047"/>
      <c r="MCD565" s="741"/>
      <c r="MCE565" s="992"/>
      <c r="MCF565" s="1049"/>
      <c r="MCG565" s="1050"/>
      <c r="MCH565" s="743"/>
      <c r="MCI565" s="928"/>
      <c r="MCJ565" s="740"/>
      <c r="MCK565" s="744"/>
      <c r="MCL565" s="744"/>
      <c r="MCM565" s="742"/>
      <c r="MCN565" s="1047"/>
      <c r="MCO565" s="744"/>
      <c r="MCP565" s="744"/>
      <c r="MCQ565" s="1047"/>
      <c r="MCR565" s="1047"/>
      <c r="MCS565" s="1048"/>
      <c r="MCT565" s="1047"/>
      <c r="MCU565" s="1047"/>
      <c r="MCV565" s="741"/>
      <c r="MCW565" s="992"/>
      <c r="MCX565" s="1049"/>
      <c r="MCY565" s="1050"/>
      <c r="MCZ565" s="743"/>
      <c r="MDA565" s="928"/>
      <c r="MDB565" s="740"/>
      <c r="MDC565" s="744"/>
      <c r="MDD565" s="744"/>
      <c r="MDE565" s="742"/>
      <c r="MDF565" s="1047"/>
      <c r="MDG565" s="744"/>
      <c r="MDH565" s="744"/>
      <c r="MDI565" s="1047"/>
      <c r="MDJ565" s="1047"/>
      <c r="MDK565" s="1048"/>
      <c r="MDL565" s="1047"/>
      <c r="MDM565" s="1047"/>
      <c r="MDN565" s="741"/>
      <c r="MDO565" s="992"/>
      <c r="MDP565" s="1049"/>
      <c r="MDQ565" s="1050"/>
      <c r="MDR565" s="743"/>
      <c r="MDS565" s="928"/>
      <c r="MDT565" s="740"/>
      <c r="MDU565" s="744"/>
      <c r="MDV565" s="744"/>
      <c r="MDW565" s="742"/>
      <c r="MDX565" s="1047"/>
      <c r="MDY565" s="744"/>
      <c r="MDZ565" s="744"/>
      <c r="MEA565" s="1047"/>
      <c r="MEB565" s="1047"/>
      <c r="MEC565" s="1048"/>
      <c r="MED565" s="1047"/>
      <c r="MEE565" s="1047"/>
      <c r="MEF565" s="741"/>
      <c r="MEG565" s="992"/>
      <c r="MEH565" s="1049"/>
      <c r="MEI565" s="1050"/>
      <c r="MEJ565" s="743"/>
      <c r="MEK565" s="928"/>
      <c r="MEL565" s="740"/>
      <c r="MEM565" s="744"/>
      <c r="MEN565" s="744"/>
      <c r="MEO565" s="742"/>
      <c r="MEP565" s="1047"/>
      <c r="MEQ565" s="744"/>
      <c r="MER565" s="744"/>
      <c r="MES565" s="1047"/>
      <c r="MET565" s="1047"/>
      <c r="MEU565" s="1048"/>
      <c r="MEV565" s="1047"/>
      <c r="MEW565" s="1047"/>
      <c r="MEX565" s="741"/>
      <c r="MEY565" s="992"/>
      <c r="MEZ565" s="1049"/>
      <c r="MFA565" s="1050"/>
      <c r="MFB565" s="743"/>
      <c r="MFC565" s="928"/>
      <c r="MFD565" s="740"/>
      <c r="MFE565" s="744"/>
      <c r="MFF565" s="744"/>
      <c r="MFG565" s="742"/>
      <c r="MFH565" s="1047"/>
      <c r="MFI565" s="744"/>
      <c r="MFJ565" s="744"/>
      <c r="MFK565" s="1047"/>
      <c r="MFL565" s="1047"/>
      <c r="MFM565" s="1048"/>
      <c r="MFN565" s="1047"/>
      <c r="MFO565" s="1047"/>
      <c r="MFP565" s="741"/>
      <c r="MFQ565" s="992"/>
      <c r="MFR565" s="1049"/>
      <c r="MFS565" s="1050"/>
      <c r="MFT565" s="743"/>
      <c r="MFU565" s="928"/>
      <c r="MFV565" s="740"/>
      <c r="MFW565" s="744"/>
      <c r="MFX565" s="744"/>
      <c r="MFY565" s="742"/>
      <c r="MFZ565" s="1047"/>
      <c r="MGA565" s="744"/>
      <c r="MGB565" s="744"/>
      <c r="MGC565" s="1047"/>
      <c r="MGD565" s="1047"/>
      <c r="MGE565" s="1048"/>
      <c r="MGF565" s="1047"/>
      <c r="MGG565" s="1047"/>
      <c r="MGH565" s="741"/>
      <c r="MGI565" s="992"/>
      <c r="MGJ565" s="1049"/>
      <c r="MGK565" s="1050"/>
      <c r="MGL565" s="743"/>
      <c r="MGM565" s="928"/>
      <c r="MGN565" s="740"/>
      <c r="MGO565" s="744"/>
      <c r="MGP565" s="744"/>
      <c r="MGQ565" s="742"/>
      <c r="MGR565" s="1047"/>
      <c r="MGS565" s="744"/>
      <c r="MGT565" s="744"/>
      <c r="MGU565" s="1047"/>
      <c r="MGV565" s="1047"/>
      <c r="MGW565" s="1048"/>
      <c r="MGX565" s="1047"/>
      <c r="MGY565" s="1047"/>
      <c r="MGZ565" s="741"/>
      <c r="MHA565" s="992"/>
      <c r="MHB565" s="1049"/>
      <c r="MHC565" s="1050"/>
      <c r="MHD565" s="743"/>
      <c r="MHE565" s="928"/>
      <c r="MHF565" s="740"/>
      <c r="MHG565" s="744"/>
      <c r="MHH565" s="744"/>
      <c r="MHI565" s="742"/>
      <c r="MHJ565" s="1047"/>
      <c r="MHK565" s="744"/>
      <c r="MHL565" s="744"/>
      <c r="MHM565" s="1047"/>
      <c r="MHN565" s="1047"/>
      <c r="MHO565" s="1048"/>
      <c r="MHP565" s="1047"/>
      <c r="MHQ565" s="1047"/>
      <c r="MHR565" s="741"/>
      <c r="MHS565" s="992"/>
      <c r="MHT565" s="1049"/>
      <c r="MHU565" s="1050"/>
      <c r="MHV565" s="743"/>
      <c r="MHW565" s="928"/>
      <c r="MHX565" s="740"/>
      <c r="MHY565" s="744"/>
      <c r="MHZ565" s="744"/>
      <c r="MIA565" s="742"/>
      <c r="MIB565" s="1047"/>
      <c r="MIC565" s="744"/>
      <c r="MID565" s="744"/>
      <c r="MIE565" s="1047"/>
      <c r="MIF565" s="1047"/>
      <c r="MIG565" s="1048"/>
      <c r="MIH565" s="1047"/>
      <c r="MII565" s="1047"/>
      <c r="MIJ565" s="741"/>
      <c r="MIK565" s="992"/>
      <c r="MIL565" s="1049"/>
      <c r="MIM565" s="1050"/>
      <c r="MIN565" s="743"/>
      <c r="MIO565" s="928"/>
      <c r="MIP565" s="740"/>
      <c r="MIQ565" s="744"/>
      <c r="MIR565" s="744"/>
      <c r="MIS565" s="742"/>
      <c r="MIT565" s="1047"/>
      <c r="MIU565" s="744"/>
      <c r="MIV565" s="744"/>
      <c r="MIW565" s="1047"/>
      <c r="MIX565" s="1047"/>
      <c r="MIY565" s="1048"/>
      <c r="MIZ565" s="1047"/>
      <c r="MJA565" s="1047"/>
      <c r="MJB565" s="741"/>
      <c r="MJC565" s="992"/>
      <c r="MJD565" s="1049"/>
      <c r="MJE565" s="1050"/>
      <c r="MJF565" s="743"/>
      <c r="MJG565" s="928"/>
      <c r="MJH565" s="740"/>
      <c r="MJI565" s="744"/>
      <c r="MJJ565" s="744"/>
      <c r="MJK565" s="742"/>
      <c r="MJL565" s="1047"/>
      <c r="MJM565" s="744"/>
      <c r="MJN565" s="744"/>
      <c r="MJO565" s="1047"/>
      <c r="MJP565" s="1047"/>
      <c r="MJQ565" s="1048"/>
      <c r="MJR565" s="1047"/>
      <c r="MJS565" s="1047"/>
      <c r="MJT565" s="741"/>
      <c r="MJU565" s="992"/>
      <c r="MJV565" s="1049"/>
      <c r="MJW565" s="1050"/>
      <c r="MJX565" s="743"/>
      <c r="MJY565" s="928"/>
      <c r="MJZ565" s="740"/>
      <c r="MKA565" s="744"/>
      <c r="MKB565" s="744"/>
      <c r="MKC565" s="742"/>
      <c r="MKD565" s="1047"/>
      <c r="MKE565" s="744"/>
      <c r="MKF565" s="744"/>
      <c r="MKG565" s="1047"/>
      <c r="MKH565" s="1047"/>
      <c r="MKI565" s="1048"/>
      <c r="MKJ565" s="1047"/>
      <c r="MKK565" s="1047"/>
      <c r="MKL565" s="741"/>
      <c r="MKM565" s="992"/>
      <c r="MKN565" s="1049"/>
      <c r="MKO565" s="1050"/>
      <c r="MKP565" s="743"/>
      <c r="MKQ565" s="928"/>
      <c r="MKR565" s="740"/>
      <c r="MKS565" s="744"/>
      <c r="MKT565" s="744"/>
      <c r="MKU565" s="742"/>
      <c r="MKV565" s="1047"/>
      <c r="MKW565" s="744"/>
      <c r="MKX565" s="744"/>
      <c r="MKY565" s="1047"/>
      <c r="MKZ565" s="1047"/>
      <c r="MLA565" s="1048"/>
      <c r="MLB565" s="1047"/>
      <c r="MLC565" s="1047"/>
      <c r="MLD565" s="741"/>
      <c r="MLE565" s="992"/>
      <c r="MLF565" s="1049"/>
      <c r="MLG565" s="1050"/>
      <c r="MLH565" s="743"/>
      <c r="MLI565" s="928"/>
      <c r="MLJ565" s="740"/>
      <c r="MLK565" s="744"/>
      <c r="MLL565" s="744"/>
      <c r="MLM565" s="742"/>
      <c r="MLN565" s="1047"/>
      <c r="MLO565" s="744"/>
      <c r="MLP565" s="744"/>
      <c r="MLQ565" s="1047"/>
      <c r="MLR565" s="1047"/>
      <c r="MLS565" s="1048"/>
      <c r="MLT565" s="1047"/>
      <c r="MLU565" s="1047"/>
      <c r="MLV565" s="741"/>
      <c r="MLW565" s="992"/>
      <c r="MLX565" s="1049"/>
      <c r="MLY565" s="1050"/>
      <c r="MLZ565" s="743"/>
      <c r="MMA565" s="928"/>
      <c r="MMB565" s="740"/>
      <c r="MMC565" s="744"/>
      <c r="MMD565" s="744"/>
      <c r="MME565" s="742"/>
      <c r="MMF565" s="1047"/>
      <c r="MMG565" s="744"/>
      <c r="MMH565" s="744"/>
      <c r="MMI565" s="1047"/>
      <c r="MMJ565" s="1047"/>
      <c r="MMK565" s="1048"/>
      <c r="MML565" s="1047"/>
      <c r="MMM565" s="1047"/>
      <c r="MMN565" s="741"/>
      <c r="MMO565" s="992"/>
      <c r="MMP565" s="1049"/>
      <c r="MMQ565" s="1050"/>
      <c r="MMR565" s="743"/>
      <c r="MMS565" s="928"/>
      <c r="MMT565" s="740"/>
      <c r="MMU565" s="744"/>
      <c r="MMV565" s="744"/>
      <c r="MMW565" s="742"/>
      <c r="MMX565" s="1047"/>
      <c r="MMY565" s="744"/>
      <c r="MMZ565" s="744"/>
      <c r="MNA565" s="1047"/>
      <c r="MNB565" s="1047"/>
      <c r="MNC565" s="1048"/>
      <c r="MND565" s="1047"/>
      <c r="MNE565" s="1047"/>
      <c r="MNF565" s="741"/>
      <c r="MNG565" s="992"/>
      <c r="MNH565" s="1049"/>
      <c r="MNI565" s="1050"/>
      <c r="MNJ565" s="743"/>
      <c r="MNK565" s="928"/>
      <c r="MNL565" s="740"/>
      <c r="MNM565" s="744"/>
      <c r="MNN565" s="744"/>
      <c r="MNO565" s="742"/>
      <c r="MNP565" s="1047"/>
      <c r="MNQ565" s="744"/>
      <c r="MNR565" s="744"/>
      <c r="MNS565" s="1047"/>
      <c r="MNT565" s="1047"/>
      <c r="MNU565" s="1048"/>
      <c r="MNV565" s="1047"/>
      <c r="MNW565" s="1047"/>
      <c r="MNX565" s="741"/>
      <c r="MNY565" s="992"/>
      <c r="MNZ565" s="1049"/>
      <c r="MOA565" s="1050"/>
      <c r="MOB565" s="743"/>
      <c r="MOC565" s="928"/>
      <c r="MOD565" s="740"/>
      <c r="MOE565" s="744"/>
      <c r="MOF565" s="744"/>
      <c r="MOG565" s="742"/>
      <c r="MOH565" s="1047"/>
      <c r="MOI565" s="744"/>
      <c r="MOJ565" s="744"/>
      <c r="MOK565" s="1047"/>
      <c r="MOL565" s="1047"/>
      <c r="MOM565" s="1048"/>
      <c r="MON565" s="1047"/>
      <c r="MOO565" s="1047"/>
      <c r="MOP565" s="741"/>
      <c r="MOQ565" s="992"/>
      <c r="MOR565" s="1049"/>
      <c r="MOS565" s="1050"/>
      <c r="MOT565" s="743"/>
      <c r="MOU565" s="928"/>
      <c r="MOV565" s="740"/>
      <c r="MOW565" s="744"/>
      <c r="MOX565" s="744"/>
      <c r="MOY565" s="742"/>
      <c r="MOZ565" s="1047"/>
      <c r="MPA565" s="744"/>
      <c r="MPB565" s="744"/>
      <c r="MPC565" s="1047"/>
      <c r="MPD565" s="1047"/>
      <c r="MPE565" s="1048"/>
      <c r="MPF565" s="1047"/>
      <c r="MPG565" s="1047"/>
      <c r="MPH565" s="741"/>
      <c r="MPI565" s="992"/>
      <c r="MPJ565" s="1049"/>
      <c r="MPK565" s="1050"/>
      <c r="MPL565" s="743"/>
      <c r="MPM565" s="928"/>
      <c r="MPN565" s="740"/>
      <c r="MPO565" s="744"/>
      <c r="MPP565" s="744"/>
      <c r="MPQ565" s="742"/>
      <c r="MPR565" s="1047"/>
      <c r="MPS565" s="744"/>
      <c r="MPT565" s="744"/>
      <c r="MPU565" s="1047"/>
      <c r="MPV565" s="1047"/>
      <c r="MPW565" s="1048"/>
      <c r="MPX565" s="1047"/>
      <c r="MPY565" s="1047"/>
      <c r="MPZ565" s="741"/>
      <c r="MQA565" s="992"/>
      <c r="MQB565" s="1049"/>
      <c r="MQC565" s="1050"/>
      <c r="MQD565" s="743"/>
      <c r="MQE565" s="928"/>
      <c r="MQF565" s="740"/>
      <c r="MQG565" s="744"/>
      <c r="MQH565" s="744"/>
      <c r="MQI565" s="742"/>
      <c r="MQJ565" s="1047"/>
      <c r="MQK565" s="744"/>
      <c r="MQL565" s="744"/>
      <c r="MQM565" s="1047"/>
      <c r="MQN565" s="1047"/>
      <c r="MQO565" s="1048"/>
      <c r="MQP565" s="1047"/>
      <c r="MQQ565" s="1047"/>
      <c r="MQR565" s="741"/>
      <c r="MQS565" s="992"/>
      <c r="MQT565" s="1049"/>
      <c r="MQU565" s="1050"/>
      <c r="MQV565" s="743"/>
      <c r="MQW565" s="928"/>
      <c r="MQX565" s="740"/>
      <c r="MQY565" s="744"/>
      <c r="MQZ565" s="744"/>
      <c r="MRA565" s="742"/>
      <c r="MRB565" s="1047"/>
      <c r="MRC565" s="744"/>
      <c r="MRD565" s="744"/>
      <c r="MRE565" s="1047"/>
      <c r="MRF565" s="1047"/>
      <c r="MRG565" s="1048"/>
      <c r="MRH565" s="1047"/>
      <c r="MRI565" s="1047"/>
      <c r="MRJ565" s="741"/>
      <c r="MRK565" s="992"/>
      <c r="MRL565" s="1049"/>
      <c r="MRM565" s="1050"/>
      <c r="MRN565" s="743"/>
      <c r="MRO565" s="928"/>
      <c r="MRP565" s="740"/>
      <c r="MRQ565" s="744"/>
      <c r="MRR565" s="744"/>
      <c r="MRS565" s="742"/>
      <c r="MRT565" s="1047"/>
      <c r="MRU565" s="744"/>
      <c r="MRV565" s="744"/>
      <c r="MRW565" s="1047"/>
      <c r="MRX565" s="1047"/>
      <c r="MRY565" s="1048"/>
      <c r="MRZ565" s="1047"/>
      <c r="MSA565" s="1047"/>
      <c r="MSB565" s="741"/>
      <c r="MSC565" s="992"/>
      <c r="MSD565" s="1049"/>
      <c r="MSE565" s="1050"/>
      <c r="MSF565" s="743"/>
      <c r="MSG565" s="928"/>
      <c r="MSH565" s="740"/>
      <c r="MSI565" s="744"/>
      <c r="MSJ565" s="744"/>
      <c r="MSK565" s="742"/>
      <c r="MSL565" s="1047"/>
      <c r="MSM565" s="744"/>
      <c r="MSN565" s="744"/>
      <c r="MSO565" s="1047"/>
      <c r="MSP565" s="1047"/>
      <c r="MSQ565" s="1048"/>
      <c r="MSR565" s="1047"/>
      <c r="MSS565" s="1047"/>
      <c r="MST565" s="741"/>
      <c r="MSU565" s="992"/>
      <c r="MSV565" s="1049"/>
      <c r="MSW565" s="1050"/>
      <c r="MSX565" s="743"/>
      <c r="MSY565" s="928"/>
      <c r="MSZ565" s="740"/>
      <c r="MTA565" s="744"/>
      <c r="MTB565" s="744"/>
      <c r="MTC565" s="742"/>
      <c r="MTD565" s="1047"/>
      <c r="MTE565" s="744"/>
      <c r="MTF565" s="744"/>
      <c r="MTG565" s="1047"/>
      <c r="MTH565" s="1047"/>
      <c r="MTI565" s="1048"/>
      <c r="MTJ565" s="1047"/>
      <c r="MTK565" s="1047"/>
      <c r="MTL565" s="741"/>
      <c r="MTM565" s="992"/>
      <c r="MTN565" s="1049"/>
      <c r="MTO565" s="1050"/>
      <c r="MTP565" s="743"/>
      <c r="MTQ565" s="928"/>
      <c r="MTR565" s="740"/>
      <c r="MTS565" s="744"/>
      <c r="MTT565" s="744"/>
      <c r="MTU565" s="742"/>
      <c r="MTV565" s="1047"/>
      <c r="MTW565" s="744"/>
      <c r="MTX565" s="744"/>
      <c r="MTY565" s="1047"/>
      <c r="MTZ565" s="1047"/>
      <c r="MUA565" s="1048"/>
      <c r="MUB565" s="1047"/>
      <c r="MUC565" s="1047"/>
      <c r="MUD565" s="741"/>
      <c r="MUE565" s="992"/>
      <c r="MUF565" s="1049"/>
      <c r="MUG565" s="1050"/>
      <c r="MUH565" s="743"/>
      <c r="MUI565" s="928"/>
      <c r="MUJ565" s="740"/>
      <c r="MUK565" s="744"/>
      <c r="MUL565" s="744"/>
      <c r="MUM565" s="742"/>
      <c r="MUN565" s="1047"/>
      <c r="MUO565" s="744"/>
      <c r="MUP565" s="744"/>
      <c r="MUQ565" s="1047"/>
      <c r="MUR565" s="1047"/>
      <c r="MUS565" s="1048"/>
      <c r="MUT565" s="1047"/>
      <c r="MUU565" s="1047"/>
      <c r="MUV565" s="741"/>
      <c r="MUW565" s="992"/>
      <c r="MUX565" s="1049"/>
      <c r="MUY565" s="1050"/>
      <c r="MUZ565" s="743"/>
      <c r="MVA565" s="928"/>
      <c r="MVB565" s="740"/>
      <c r="MVC565" s="744"/>
      <c r="MVD565" s="744"/>
      <c r="MVE565" s="742"/>
      <c r="MVF565" s="1047"/>
      <c r="MVG565" s="744"/>
      <c r="MVH565" s="744"/>
      <c r="MVI565" s="1047"/>
      <c r="MVJ565" s="1047"/>
      <c r="MVK565" s="1048"/>
      <c r="MVL565" s="1047"/>
      <c r="MVM565" s="1047"/>
      <c r="MVN565" s="741"/>
      <c r="MVO565" s="992"/>
      <c r="MVP565" s="1049"/>
      <c r="MVQ565" s="1050"/>
      <c r="MVR565" s="743"/>
      <c r="MVS565" s="928"/>
      <c r="MVT565" s="740"/>
      <c r="MVU565" s="744"/>
      <c r="MVV565" s="744"/>
      <c r="MVW565" s="742"/>
      <c r="MVX565" s="1047"/>
      <c r="MVY565" s="744"/>
      <c r="MVZ565" s="744"/>
      <c r="MWA565" s="1047"/>
      <c r="MWB565" s="1047"/>
      <c r="MWC565" s="1048"/>
      <c r="MWD565" s="1047"/>
      <c r="MWE565" s="1047"/>
      <c r="MWF565" s="741"/>
      <c r="MWG565" s="992"/>
      <c r="MWH565" s="1049"/>
      <c r="MWI565" s="1050"/>
      <c r="MWJ565" s="743"/>
      <c r="MWK565" s="928"/>
      <c r="MWL565" s="740"/>
      <c r="MWM565" s="744"/>
      <c r="MWN565" s="744"/>
      <c r="MWO565" s="742"/>
      <c r="MWP565" s="1047"/>
      <c r="MWQ565" s="744"/>
      <c r="MWR565" s="744"/>
      <c r="MWS565" s="1047"/>
      <c r="MWT565" s="1047"/>
      <c r="MWU565" s="1048"/>
      <c r="MWV565" s="1047"/>
      <c r="MWW565" s="1047"/>
      <c r="MWX565" s="741"/>
      <c r="MWY565" s="992"/>
      <c r="MWZ565" s="1049"/>
      <c r="MXA565" s="1050"/>
      <c r="MXB565" s="743"/>
      <c r="MXC565" s="928"/>
      <c r="MXD565" s="740"/>
      <c r="MXE565" s="744"/>
      <c r="MXF565" s="744"/>
      <c r="MXG565" s="742"/>
      <c r="MXH565" s="1047"/>
      <c r="MXI565" s="744"/>
      <c r="MXJ565" s="744"/>
      <c r="MXK565" s="1047"/>
      <c r="MXL565" s="1047"/>
      <c r="MXM565" s="1048"/>
      <c r="MXN565" s="1047"/>
      <c r="MXO565" s="1047"/>
      <c r="MXP565" s="741"/>
      <c r="MXQ565" s="992"/>
      <c r="MXR565" s="1049"/>
      <c r="MXS565" s="1050"/>
      <c r="MXT565" s="743"/>
      <c r="MXU565" s="928"/>
      <c r="MXV565" s="740"/>
      <c r="MXW565" s="744"/>
      <c r="MXX565" s="744"/>
      <c r="MXY565" s="742"/>
      <c r="MXZ565" s="1047"/>
      <c r="MYA565" s="744"/>
      <c r="MYB565" s="744"/>
      <c r="MYC565" s="1047"/>
      <c r="MYD565" s="1047"/>
      <c r="MYE565" s="1048"/>
      <c r="MYF565" s="1047"/>
      <c r="MYG565" s="1047"/>
      <c r="MYH565" s="741"/>
      <c r="MYI565" s="992"/>
      <c r="MYJ565" s="1049"/>
      <c r="MYK565" s="1050"/>
      <c r="MYL565" s="743"/>
      <c r="MYM565" s="928"/>
      <c r="MYN565" s="740"/>
      <c r="MYO565" s="744"/>
      <c r="MYP565" s="744"/>
      <c r="MYQ565" s="742"/>
      <c r="MYR565" s="1047"/>
      <c r="MYS565" s="744"/>
      <c r="MYT565" s="744"/>
      <c r="MYU565" s="1047"/>
      <c r="MYV565" s="1047"/>
      <c r="MYW565" s="1048"/>
      <c r="MYX565" s="1047"/>
      <c r="MYY565" s="1047"/>
      <c r="MYZ565" s="741"/>
      <c r="MZA565" s="992"/>
      <c r="MZB565" s="1049"/>
      <c r="MZC565" s="1050"/>
      <c r="MZD565" s="743"/>
      <c r="MZE565" s="928"/>
      <c r="MZF565" s="740"/>
      <c r="MZG565" s="744"/>
      <c r="MZH565" s="744"/>
      <c r="MZI565" s="742"/>
      <c r="MZJ565" s="1047"/>
      <c r="MZK565" s="744"/>
      <c r="MZL565" s="744"/>
      <c r="MZM565" s="1047"/>
      <c r="MZN565" s="1047"/>
      <c r="MZO565" s="1048"/>
      <c r="MZP565" s="1047"/>
      <c r="MZQ565" s="1047"/>
      <c r="MZR565" s="741"/>
      <c r="MZS565" s="992"/>
      <c r="MZT565" s="1049"/>
      <c r="MZU565" s="1050"/>
      <c r="MZV565" s="743"/>
      <c r="MZW565" s="928"/>
      <c r="MZX565" s="740"/>
      <c r="MZY565" s="744"/>
      <c r="MZZ565" s="744"/>
      <c r="NAA565" s="742"/>
      <c r="NAB565" s="1047"/>
      <c r="NAC565" s="744"/>
      <c r="NAD565" s="744"/>
      <c r="NAE565" s="1047"/>
      <c r="NAF565" s="1047"/>
      <c r="NAG565" s="1048"/>
      <c r="NAH565" s="1047"/>
      <c r="NAI565" s="1047"/>
      <c r="NAJ565" s="741"/>
      <c r="NAK565" s="992"/>
      <c r="NAL565" s="1049"/>
      <c r="NAM565" s="1050"/>
      <c r="NAN565" s="743"/>
      <c r="NAO565" s="928"/>
      <c r="NAP565" s="740"/>
      <c r="NAQ565" s="744"/>
      <c r="NAR565" s="744"/>
      <c r="NAS565" s="742"/>
      <c r="NAT565" s="1047"/>
      <c r="NAU565" s="744"/>
      <c r="NAV565" s="744"/>
      <c r="NAW565" s="1047"/>
      <c r="NAX565" s="1047"/>
      <c r="NAY565" s="1048"/>
      <c r="NAZ565" s="1047"/>
      <c r="NBA565" s="1047"/>
      <c r="NBB565" s="741"/>
      <c r="NBC565" s="992"/>
      <c r="NBD565" s="1049"/>
      <c r="NBE565" s="1050"/>
      <c r="NBF565" s="743"/>
      <c r="NBG565" s="928"/>
      <c r="NBH565" s="740"/>
      <c r="NBI565" s="744"/>
      <c r="NBJ565" s="744"/>
      <c r="NBK565" s="742"/>
      <c r="NBL565" s="1047"/>
      <c r="NBM565" s="744"/>
      <c r="NBN565" s="744"/>
      <c r="NBO565" s="1047"/>
      <c r="NBP565" s="1047"/>
      <c r="NBQ565" s="1048"/>
      <c r="NBR565" s="1047"/>
      <c r="NBS565" s="1047"/>
      <c r="NBT565" s="741"/>
      <c r="NBU565" s="992"/>
      <c r="NBV565" s="1049"/>
      <c r="NBW565" s="1050"/>
      <c r="NBX565" s="743"/>
      <c r="NBY565" s="928"/>
      <c r="NBZ565" s="740"/>
      <c r="NCA565" s="744"/>
      <c r="NCB565" s="744"/>
      <c r="NCC565" s="742"/>
      <c r="NCD565" s="1047"/>
      <c r="NCE565" s="744"/>
      <c r="NCF565" s="744"/>
      <c r="NCG565" s="1047"/>
      <c r="NCH565" s="1047"/>
      <c r="NCI565" s="1048"/>
      <c r="NCJ565" s="1047"/>
      <c r="NCK565" s="1047"/>
      <c r="NCL565" s="741"/>
      <c r="NCM565" s="992"/>
      <c r="NCN565" s="1049"/>
      <c r="NCO565" s="1050"/>
      <c r="NCP565" s="743"/>
      <c r="NCQ565" s="928"/>
      <c r="NCR565" s="740"/>
      <c r="NCS565" s="744"/>
      <c r="NCT565" s="744"/>
      <c r="NCU565" s="742"/>
      <c r="NCV565" s="1047"/>
      <c r="NCW565" s="744"/>
      <c r="NCX565" s="744"/>
      <c r="NCY565" s="1047"/>
      <c r="NCZ565" s="1047"/>
      <c r="NDA565" s="1048"/>
      <c r="NDB565" s="1047"/>
      <c r="NDC565" s="1047"/>
      <c r="NDD565" s="741"/>
      <c r="NDE565" s="992"/>
      <c r="NDF565" s="1049"/>
      <c r="NDG565" s="1050"/>
      <c r="NDH565" s="743"/>
      <c r="NDI565" s="928"/>
      <c r="NDJ565" s="740"/>
      <c r="NDK565" s="744"/>
      <c r="NDL565" s="744"/>
      <c r="NDM565" s="742"/>
      <c r="NDN565" s="1047"/>
      <c r="NDO565" s="744"/>
      <c r="NDP565" s="744"/>
      <c r="NDQ565" s="1047"/>
      <c r="NDR565" s="1047"/>
      <c r="NDS565" s="1048"/>
      <c r="NDT565" s="1047"/>
      <c r="NDU565" s="1047"/>
      <c r="NDV565" s="741"/>
      <c r="NDW565" s="992"/>
      <c r="NDX565" s="1049"/>
      <c r="NDY565" s="1050"/>
      <c r="NDZ565" s="743"/>
      <c r="NEA565" s="928"/>
      <c r="NEB565" s="740"/>
      <c r="NEC565" s="744"/>
      <c r="NED565" s="744"/>
      <c r="NEE565" s="742"/>
      <c r="NEF565" s="1047"/>
      <c r="NEG565" s="744"/>
      <c r="NEH565" s="744"/>
      <c r="NEI565" s="1047"/>
      <c r="NEJ565" s="1047"/>
      <c r="NEK565" s="1048"/>
      <c r="NEL565" s="1047"/>
      <c r="NEM565" s="1047"/>
      <c r="NEN565" s="741"/>
      <c r="NEO565" s="992"/>
      <c r="NEP565" s="1049"/>
      <c r="NEQ565" s="1050"/>
      <c r="NER565" s="743"/>
      <c r="NES565" s="928"/>
      <c r="NET565" s="740"/>
      <c r="NEU565" s="744"/>
      <c r="NEV565" s="744"/>
      <c r="NEW565" s="742"/>
      <c r="NEX565" s="1047"/>
      <c r="NEY565" s="744"/>
      <c r="NEZ565" s="744"/>
      <c r="NFA565" s="1047"/>
      <c r="NFB565" s="1047"/>
      <c r="NFC565" s="1048"/>
      <c r="NFD565" s="1047"/>
      <c r="NFE565" s="1047"/>
      <c r="NFF565" s="741"/>
      <c r="NFG565" s="992"/>
      <c r="NFH565" s="1049"/>
      <c r="NFI565" s="1050"/>
      <c r="NFJ565" s="743"/>
      <c r="NFK565" s="928"/>
      <c r="NFL565" s="740"/>
      <c r="NFM565" s="744"/>
      <c r="NFN565" s="744"/>
      <c r="NFO565" s="742"/>
      <c r="NFP565" s="1047"/>
      <c r="NFQ565" s="744"/>
      <c r="NFR565" s="744"/>
      <c r="NFS565" s="1047"/>
      <c r="NFT565" s="1047"/>
      <c r="NFU565" s="1048"/>
      <c r="NFV565" s="1047"/>
      <c r="NFW565" s="1047"/>
      <c r="NFX565" s="741"/>
      <c r="NFY565" s="992"/>
      <c r="NFZ565" s="1049"/>
      <c r="NGA565" s="1050"/>
      <c r="NGB565" s="743"/>
      <c r="NGC565" s="928"/>
      <c r="NGD565" s="740"/>
      <c r="NGE565" s="744"/>
      <c r="NGF565" s="744"/>
      <c r="NGG565" s="742"/>
      <c r="NGH565" s="1047"/>
      <c r="NGI565" s="744"/>
      <c r="NGJ565" s="744"/>
      <c r="NGK565" s="1047"/>
      <c r="NGL565" s="1047"/>
      <c r="NGM565" s="1048"/>
      <c r="NGN565" s="1047"/>
      <c r="NGO565" s="1047"/>
      <c r="NGP565" s="741"/>
      <c r="NGQ565" s="992"/>
      <c r="NGR565" s="1049"/>
      <c r="NGS565" s="1050"/>
      <c r="NGT565" s="743"/>
      <c r="NGU565" s="928"/>
      <c r="NGV565" s="740"/>
      <c r="NGW565" s="744"/>
      <c r="NGX565" s="744"/>
      <c r="NGY565" s="742"/>
      <c r="NGZ565" s="1047"/>
      <c r="NHA565" s="744"/>
      <c r="NHB565" s="744"/>
      <c r="NHC565" s="1047"/>
      <c r="NHD565" s="1047"/>
      <c r="NHE565" s="1048"/>
      <c r="NHF565" s="1047"/>
      <c r="NHG565" s="1047"/>
      <c r="NHH565" s="741"/>
      <c r="NHI565" s="992"/>
      <c r="NHJ565" s="1049"/>
      <c r="NHK565" s="1050"/>
      <c r="NHL565" s="743"/>
      <c r="NHM565" s="928"/>
      <c r="NHN565" s="740"/>
      <c r="NHO565" s="744"/>
      <c r="NHP565" s="744"/>
      <c r="NHQ565" s="742"/>
      <c r="NHR565" s="1047"/>
      <c r="NHS565" s="744"/>
      <c r="NHT565" s="744"/>
      <c r="NHU565" s="1047"/>
      <c r="NHV565" s="1047"/>
      <c r="NHW565" s="1048"/>
      <c r="NHX565" s="1047"/>
      <c r="NHY565" s="1047"/>
      <c r="NHZ565" s="741"/>
      <c r="NIA565" s="992"/>
      <c r="NIB565" s="1049"/>
      <c r="NIC565" s="1050"/>
      <c r="NID565" s="743"/>
      <c r="NIE565" s="928"/>
      <c r="NIF565" s="740"/>
      <c r="NIG565" s="744"/>
      <c r="NIH565" s="744"/>
      <c r="NII565" s="742"/>
      <c r="NIJ565" s="1047"/>
      <c r="NIK565" s="744"/>
      <c r="NIL565" s="744"/>
      <c r="NIM565" s="1047"/>
      <c r="NIN565" s="1047"/>
      <c r="NIO565" s="1048"/>
      <c r="NIP565" s="1047"/>
      <c r="NIQ565" s="1047"/>
      <c r="NIR565" s="741"/>
      <c r="NIS565" s="992"/>
      <c r="NIT565" s="1049"/>
      <c r="NIU565" s="1050"/>
      <c r="NIV565" s="743"/>
      <c r="NIW565" s="928"/>
      <c r="NIX565" s="740"/>
      <c r="NIY565" s="744"/>
      <c r="NIZ565" s="744"/>
      <c r="NJA565" s="742"/>
      <c r="NJB565" s="1047"/>
      <c r="NJC565" s="744"/>
      <c r="NJD565" s="744"/>
      <c r="NJE565" s="1047"/>
      <c r="NJF565" s="1047"/>
      <c r="NJG565" s="1048"/>
      <c r="NJH565" s="1047"/>
      <c r="NJI565" s="1047"/>
      <c r="NJJ565" s="741"/>
      <c r="NJK565" s="992"/>
      <c r="NJL565" s="1049"/>
      <c r="NJM565" s="1050"/>
      <c r="NJN565" s="743"/>
      <c r="NJO565" s="928"/>
      <c r="NJP565" s="740"/>
      <c r="NJQ565" s="744"/>
      <c r="NJR565" s="744"/>
      <c r="NJS565" s="742"/>
      <c r="NJT565" s="1047"/>
      <c r="NJU565" s="744"/>
      <c r="NJV565" s="744"/>
      <c r="NJW565" s="1047"/>
      <c r="NJX565" s="1047"/>
      <c r="NJY565" s="1048"/>
      <c r="NJZ565" s="1047"/>
      <c r="NKA565" s="1047"/>
      <c r="NKB565" s="741"/>
      <c r="NKC565" s="992"/>
      <c r="NKD565" s="1049"/>
      <c r="NKE565" s="1050"/>
      <c r="NKF565" s="743"/>
      <c r="NKG565" s="928"/>
      <c r="NKH565" s="740"/>
      <c r="NKI565" s="744"/>
      <c r="NKJ565" s="744"/>
      <c r="NKK565" s="742"/>
      <c r="NKL565" s="1047"/>
      <c r="NKM565" s="744"/>
      <c r="NKN565" s="744"/>
      <c r="NKO565" s="1047"/>
      <c r="NKP565" s="1047"/>
      <c r="NKQ565" s="1048"/>
      <c r="NKR565" s="1047"/>
      <c r="NKS565" s="1047"/>
      <c r="NKT565" s="741"/>
      <c r="NKU565" s="992"/>
      <c r="NKV565" s="1049"/>
      <c r="NKW565" s="1050"/>
      <c r="NKX565" s="743"/>
      <c r="NKY565" s="928"/>
      <c r="NKZ565" s="740"/>
      <c r="NLA565" s="744"/>
      <c r="NLB565" s="744"/>
      <c r="NLC565" s="742"/>
      <c r="NLD565" s="1047"/>
      <c r="NLE565" s="744"/>
      <c r="NLF565" s="744"/>
      <c r="NLG565" s="1047"/>
      <c r="NLH565" s="1047"/>
      <c r="NLI565" s="1048"/>
      <c r="NLJ565" s="1047"/>
      <c r="NLK565" s="1047"/>
      <c r="NLL565" s="741"/>
      <c r="NLM565" s="992"/>
      <c r="NLN565" s="1049"/>
      <c r="NLO565" s="1050"/>
      <c r="NLP565" s="743"/>
      <c r="NLQ565" s="928"/>
      <c r="NLR565" s="740"/>
      <c r="NLS565" s="744"/>
      <c r="NLT565" s="744"/>
      <c r="NLU565" s="742"/>
      <c r="NLV565" s="1047"/>
      <c r="NLW565" s="744"/>
      <c r="NLX565" s="744"/>
      <c r="NLY565" s="1047"/>
      <c r="NLZ565" s="1047"/>
      <c r="NMA565" s="1048"/>
      <c r="NMB565" s="1047"/>
      <c r="NMC565" s="1047"/>
      <c r="NMD565" s="741"/>
      <c r="NME565" s="992"/>
      <c r="NMF565" s="1049"/>
      <c r="NMG565" s="1050"/>
      <c r="NMH565" s="743"/>
      <c r="NMI565" s="928"/>
      <c r="NMJ565" s="740"/>
      <c r="NMK565" s="744"/>
      <c r="NML565" s="744"/>
      <c r="NMM565" s="742"/>
      <c r="NMN565" s="1047"/>
      <c r="NMO565" s="744"/>
      <c r="NMP565" s="744"/>
      <c r="NMQ565" s="1047"/>
      <c r="NMR565" s="1047"/>
      <c r="NMS565" s="1048"/>
      <c r="NMT565" s="1047"/>
      <c r="NMU565" s="1047"/>
      <c r="NMV565" s="741"/>
      <c r="NMW565" s="992"/>
      <c r="NMX565" s="1049"/>
      <c r="NMY565" s="1050"/>
      <c r="NMZ565" s="743"/>
      <c r="NNA565" s="928"/>
      <c r="NNB565" s="740"/>
      <c r="NNC565" s="744"/>
      <c r="NND565" s="744"/>
      <c r="NNE565" s="742"/>
      <c r="NNF565" s="1047"/>
      <c r="NNG565" s="744"/>
      <c r="NNH565" s="744"/>
      <c r="NNI565" s="1047"/>
      <c r="NNJ565" s="1047"/>
      <c r="NNK565" s="1048"/>
      <c r="NNL565" s="1047"/>
      <c r="NNM565" s="1047"/>
      <c r="NNN565" s="741"/>
      <c r="NNO565" s="992"/>
      <c r="NNP565" s="1049"/>
      <c r="NNQ565" s="1050"/>
      <c r="NNR565" s="743"/>
      <c r="NNS565" s="928"/>
      <c r="NNT565" s="740"/>
      <c r="NNU565" s="744"/>
      <c r="NNV565" s="744"/>
      <c r="NNW565" s="742"/>
      <c r="NNX565" s="1047"/>
      <c r="NNY565" s="744"/>
      <c r="NNZ565" s="744"/>
      <c r="NOA565" s="1047"/>
      <c r="NOB565" s="1047"/>
      <c r="NOC565" s="1048"/>
      <c r="NOD565" s="1047"/>
      <c r="NOE565" s="1047"/>
      <c r="NOF565" s="741"/>
      <c r="NOG565" s="992"/>
      <c r="NOH565" s="1049"/>
      <c r="NOI565" s="1050"/>
      <c r="NOJ565" s="743"/>
      <c r="NOK565" s="928"/>
      <c r="NOL565" s="740"/>
      <c r="NOM565" s="744"/>
      <c r="NON565" s="744"/>
      <c r="NOO565" s="742"/>
      <c r="NOP565" s="1047"/>
      <c r="NOQ565" s="744"/>
      <c r="NOR565" s="744"/>
      <c r="NOS565" s="1047"/>
      <c r="NOT565" s="1047"/>
      <c r="NOU565" s="1048"/>
      <c r="NOV565" s="1047"/>
      <c r="NOW565" s="1047"/>
      <c r="NOX565" s="741"/>
      <c r="NOY565" s="992"/>
      <c r="NOZ565" s="1049"/>
      <c r="NPA565" s="1050"/>
      <c r="NPB565" s="743"/>
      <c r="NPC565" s="928"/>
      <c r="NPD565" s="740"/>
      <c r="NPE565" s="744"/>
      <c r="NPF565" s="744"/>
      <c r="NPG565" s="742"/>
      <c r="NPH565" s="1047"/>
      <c r="NPI565" s="744"/>
      <c r="NPJ565" s="744"/>
      <c r="NPK565" s="1047"/>
      <c r="NPL565" s="1047"/>
      <c r="NPM565" s="1048"/>
      <c r="NPN565" s="1047"/>
      <c r="NPO565" s="1047"/>
      <c r="NPP565" s="741"/>
      <c r="NPQ565" s="992"/>
      <c r="NPR565" s="1049"/>
      <c r="NPS565" s="1050"/>
      <c r="NPT565" s="743"/>
      <c r="NPU565" s="928"/>
      <c r="NPV565" s="740"/>
      <c r="NPW565" s="744"/>
      <c r="NPX565" s="744"/>
      <c r="NPY565" s="742"/>
      <c r="NPZ565" s="1047"/>
      <c r="NQA565" s="744"/>
      <c r="NQB565" s="744"/>
      <c r="NQC565" s="1047"/>
      <c r="NQD565" s="1047"/>
      <c r="NQE565" s="1048"/>
      <c r="NQF565" s="1047"/>
      <c r="NQG565" s="1047"/>
      <c r="NQH565" s="741"/>
      <c r="NQI565" s="992"/>
      <c r="NQJ565" s="1049"/>
      <c r="NQK565" s="1050"/>
      <c r="NQL565" s="743"/>
      <c r="NQM565" s="928"/>
      <c r="NQN565" s="740"/>
      <c r="NQO565" s="744"/>
      <c r="NQP565" s="744"/>
      <c r="NQQ565" s="742"/>
      <c r="NQR565" s="1047"/>
      <c r="NQS565" s="744"/>
      <c r="NQT565" s="744"/>
      <c r="NQU565" s="1047"/>
      <c r="NQV565" s="1047"/>
      <c r="NQW565" s="1048"/>
      <c r="NQX565" s="1047"/>
      <c r="NQY565" s="1047"/>
      <c r="NQZ565" s="741"/>
      <c r="NRA565" s="992"/>
      <c r="NRB565" s="1049"/>
      <c r="NRC565" s="1050"/>
      <c r="NRD565" s="743"/>
      <c r="NRE565" s="928"/>
      <c r="NRF565" s="740"/>
      <c r="NRG565" s="744"/>
      <c r="NRH565" s="744"/>
      <c r="NRI565" s="742"/>
      <c r="NRJ565" s="1047"/>
      <c r="NRK565" s="744"/>
      <c r="NRL565" s="744"/>
      <c r="NRM565" s="1047"/>
      <c r="NRN565" s="1047"/>
      <c r="NRO565" s="1048"/>
      <c r="NRP565" s="1047"/>
      <c r="NRQ565" s="1047"/>
      <c r="NRR565" s="741"/>
      <c r="NRS565" s="992"/>
      <c r="NRT565" s="1049"/>
      <c r="NRU565" s="1050"/>
      <c r="NRV565" s="743"/>
      <c r="NRW565" s="928"/>
      <c r="NRX565" s="740"/>
      <c r="NRY565" s="744"/>
      <c r="NRZ565" s="744"/>
      <c r="NSA565" s="742"/>
      <c r="NSB565" s="1047"/>
      <c r="NSC565" s="744"/>
      <c r="NSD565" s="744"/>
      <c r="NSE565" s="1047"/>
      <c r="NSF565" s="1047"/>
      <c r="NSG565" s="1048"/>
      <c r="NSH565" s="1047"/>
      <c r="NSI565" s="1047"/>
      <c r="NSJ565" s="741"/>
      <c r="NSK565" s="992"/>
      <c r="NSL565" s="1049"/>
      <c r="NSM565" s="1050"/>
      <c r="NSN565" s="743"/>
      <c r="NSO565" s="928"/>
      <c r="NSP565" s="740"/>
      <c r="NSQ565" s="744"/>
      <c r="NSR565" s="744"/>
      <c r="NSS565" s="742"/>
      <c r="NST565" s="1047"/>
      <c r="NSU565" s="744"/>
      <c r="NSV565" s="744"/>
      <c r="NSW565" s="1047"/>
      <c r="NSX565" s="1047"/>
      <c r="NSY565" s="1048"/>
      <c r="NSZ565" s="1047"/>
      <c r="NTA565" s="1047"/>
      <c r="NTB565" s="741"/>
      <c r="NTC565" s="992"/>
      <c r="NTD565" s="1049"/>
      <c r="NTE565" s="1050"/>
      <c r="NTF565" s="743"/>
      <c r="NTG565" s="928"/>
      <c r="NTH565" s="740"/>
      <c r="NTI565" s="744"/>
      <c r="NTJ565" s="744"/>
      <c r="NTK565" s="742"/>
      <c r="NTL565" s="1047"/>
      <c r="NTM565" s="744"/>
      <c r="NTN565" s="744"/>
      <c r="NTO565" s="1047"/>
      <c r="NTP565" s="1047"/>
      <c r="NTQ565" s="1048"/>
      <c r="NTR565" s="1047"/>
      <c r="NTS565" s="1047"/>
      <c r="NTT565" s="741"/>
      <c r="NTU565" s="992"/>
      <c r="NTV565" s="1049"/>
      <c r="NTW565" s="1050"/>
      <c r="NTX565" s="743"/>
      <c r="NTY565" s="928"/>
      <c r="NTZ565" s="740"/>
      <c r="NUA565" s="744"/>
      <c r="NUB565" s="744"/>
      <c r="NUC565" s="742"/>
      <c r="NUD565" s="1047"/>
      <c r="NUE565" s="744"/>
      <c r="NUF565" s="744"/>
      <c r="NUG565" s="1047"/>
      <c r="NUH565" s="1047"/>
      <c r="NUI565" s="1048"/>
      <c r="NUJ565" s="1047"/>
      <c r="NUK565" s="1047"/>
      <c r="NUL565" s="741"/>
      <c r="NUM565" s="992"/>
      <c r="NUN565" s="1049"/>
      <c r="NUO565" s="1050"/>
      <c r="NUP565" s="743"/>
      <c r="NUQ565" s="928"/>
      <c r="NUR565" s="740"/>
      <c r="NUS565" s="744"/>
      <c r="NUT565" s="744"/>
      <c r="NUU565" s="742"/>
      <c r="NUV565" s="1047"/>
      <c r="NUW565" s="744"/>
      <c r="NUX565" s="744"/>
      <c r="NUY565" s="1047"/>
      <c r="NUZ565" s="1047"/>
      <c r="NVA565" s="1048"/>
      <c r="NVB565" s="1047"/>
      <c r="NVC565" s="1047"/>
      <c r="NVD565" s="741"/>
      <c r="NVE565" s="992"/>
      <c r="NVF565" s="1049"/>
      <c r="NVG565" s="1050"/>
      <c r="NVH565" s="743"/>
      <c r="NVI565" s="928"/>
      <c r="NVJ565" s="740"/>
      <c r="NVK565" s="744"/>
      <c r="NVL565" s="744"/>
      <c r="NVM565" s="742"/>
      <c r="NVN565" s="1047"/>
      <c r="NVO565" s="744"/>
      <c r="NVP565" s="744"/>
      <c r="NVQ565" s="1047"/>
      <c r="NVR565" s="1047"/>
      <c r="NVS565" s="1048"/>
      <c r="NVT565" s="1047"/>
      <c r="NVU565" s="1047"/>
      <c r="NVV565" s="741"/>
      <c r="NVW565" s="992"/>
      <c r="NVX565" s="1049"/>
      <c r="NVY565" s="1050"/>
      <c r="NVZ565" s="743"/>
      <c r="NWA565" s="928"/>
      <c r="NWB565" s="740"/>
      <c r="NWC565" s="744"/>
      <c r="NWD565" s="744"/>
      <c r="NWE565" s="742"/>
      <c r="NWF565" s="1047"/>
      <c r="NWG565" s="744"/>
      <c r="NWH565" s="744"/>
      <c r="NWI565" s="1047"/>
      <c r="NWJ565" s="1047"/>
      <c r="NWK565" s="1048"/>
      <c r="NWL565" s="1047"/>
      <c r="NWM565" s="1047"/>
      <c r="NWN565" s="741"/>
      <c r="NWO565" s="992"/>
      <c r="NWP565" s="1049"/>
      <c r="NWQ565" s="1050"/>
      <c r="NWR565" s="743"/>
      <c r="NWS565" s="928"/>
      <c r="NWT565" s="740"/>
      <c r="NWU565" s="744"/>
      <c r="NWV565" s="744"/>
      <c r="NWW565" s="742"/>
      <c r="NWX565" s="1047"/>
      <c r="NWY565" s="744"/>
      <c r="NWZ565" s="744"/>
      <c r="NXA565" s="1047"/>
      <c r="NXB565" s="1047"/>
      <c r="NXC565" s="1048"/>
      <c r="NXD565" s="1047"/>
      <c r="NXE565" s="1047"/>
      <c r="NXF565" s="741"/>
      <c r="NXG565" s="992"/>
      <c r="NXH565" s="1049"/>
      <c r="NXI565" s="1050"/>
      <c r="NXJ565" s="743"/>
      <c r="NXK565" s="928"/>
      <c r="NXL565" s="740"/>
      <c r="NXM565" s="744"/>
      <c r="NXN565" s="744"/>
      <c r="NXO565" s="742"/>
      <c r="NXP565" s="1047"/>
      <c r="NXQ565" s="744"/>
      <c r="NXR565" s="744"/>
      <c r="NXS565" s="1047"/>
      <c r="NXT565" s="1047"/>
      <c r="NXU565" s="1048"/>
      <c r="NXV565" s="1047"/>
      <c r="NXW565" s="1047"/>
      <c r="NXX565" s="741"/>
      <c r="NXY565" s="992"/>
      <c r="NXZ565" s="1049"/>
      <c r="NYA565" s="1050"/>
      <c r="NYB565" s="743"/>
      <c r="NYC565" s="928"/>
      <c r="NYD565" s="740"/>
      <c r="NYE565" s="744"/>
      <c r="NYF565" s="744"/>
      <c r="NYG565" s="742"/>
      <c r="NYH565" s="1047"/>
      <c r="NYI565" s="744"/>
      <c r="NYJ565" s="744"/>
      <c r="NYK565" s="1047"/>
      <c r="NYL565" s="1047"/>
      <c r="NYM565" s="1048"/>
      <c r="NYN565" s="1047"/>
      <c r="NYO565" s="1047"/>
      <c r="NYP565" s="741"/>
      <c r="NYQ565" s="992"/>
      <c r="NYR565" s="1049"/>
      <c r="NYS565" s="1050"/>
      <c r="NYT565" s="743"/>
      <c r="NYU565" s="928"/>
      <c r="NYV565" s="740"/>
      <c r="NYW565" s="744"/>
      <c r="NYX565" s="744"/>
      <c r="NYY565" s="742"/>
      <c r="NYZ565" s="1047"/>
      <c r="NZA565" s="744"/>
      <c r="NZB565" s="744"/>
      <c r="NZC565" s="1047"/>
      <c r="NZD565" s="1047"/>
      <c r="NZE565" s="1048"/>
      <c r="NZF565" s="1047"/>
      <c r="NZG565" s="1047"/>
      <c r="NZH565" s="741"/>
      <c r="NZI565" s="992"/>
      <c r="NZJ565" s="1049"/>
      <c r="NZK565" s="1050"/>
      <c r="NZL565" s="743"/>
      <c r="NZM565" s="928"/>
      <c r="NZN565" s="740"/>
      <c r="NZO565" s="744"/>
      <c r="NZP565" s="744"/>
      <c r="NZQ565" s="742"/>
      <c r="NZR565" s="1047"/>
      <c r="NZS565" s="744"/>
      <c r="NZT565" s="744"/>
      <c r="NZU565" s="1047"/>
      <c r="NZV565" s="1047"/>
      <c r="NZW565" s="1048"/>
      <c r="NZX565" s="1047"/>
      <c r="NZY565" s="1047"/>
      <c r="NZZ565" s="741"/>
      <c r="OAA565" s="992"/>
      <c r="OAB565" s="1049"/>
      <c r="OAC565" s="1050"/>
      <c r="OAD565" s="743"/>
      <c r="OAE565" s="928"/>
      <c r="OAF565" s="740"/>
      <c r="OAG565" s="744"/>
      <c r="OAH565" s="744"/>
      <c r="OAI565" s="742"/>
      <c r="OAJ565" s="1047"/>
      <c r="OAK565" s="744"/>
      <c r="OAL565" s="744"/>
      <c r="OAM565" s="1047"/>
      <c r="OAN565" s="1047"/>
      <c r="OAO565" s="1048"/>
      <c r="OAP565" s="1047"/>
      <c r="OAQ565" s="1047"/>
      <c r="OAR565" s="741"/>
      <c r="OAS565" s="992"/>
      <c r="OAT565" s="1049"/>
      <c r="OAU565" s="1050"/>
      <c r="OAV565" s="743"/>
      <c r="OAW565" s="928"/>
      <c r="OAX565" s="740"/>
      <c r="OAY565" s="744"/>
      <c r="OAZ565" s="744"/>
      <c r="OBA565" s="742"/>
      <c r="OBB565" s="1047"/>
      <c r="OBC565" s="744"/>
      <c r="OBD565" s="744"/>
      <c r="OBE565" s="1047"/>
      <c r="OBF565" s="1047"/>
      <c r="OBG565" s="1048"/>
      <c r="OBH565" s="1047"/>
      <c r="OBI565" s="1047"/>
      <c r="OBJ565" s="741"/>
      <c r="OBK565" s="992"/>
      <c r="OBL565" s="1049"/>
      <c r="OBM565" s="1050"/>
      <c r="OBN565" s="743"/>
      <c r="OBO565" s="928"/>
      <c r="OBP565" s="740"/>
      <c r="OBQ565" s="744"/>
      <c r="OBR565" s="744"/>
      <c r="OBS565" s="742"/>
      <c r="OBT565" s="1047"/>
      <c r="OBU565" s="744"/>
      <c r="OBV565" s="744"/>
      <c r="OBW565" s="1047"/>
      <c r="OBX565" s="1047"/>
      <c r="OBY565" s="1048"/>
      <c r="OBZ565" s="1047"/>
      <c r="OCA565" s="1047"/>
      <c r="OCB565" s="741"/>
      <c r="OCC565" s="992"/>
      <c r="OCD565" s="1049"/>
      <c r="OCE565" s="1050"/>
      <c r="OCF565" s="743"/>
      <c r="OCG565" s="928"/>
      <c r="OCH565" s="740"/>
      <c r="OCI565" s="744"/>
      <c r="OCJ565" s="744"/>
      <c r="OCK565" s="742"/>
      <c r="OCL565" s="1047"/>
      <c r="OCM565" s="744"/>
      <c r="OCN565" s="744"/>
      <c r="OCO565" s="1047"/>
      <c r="OCP565" s="1047"/>
      <c r="OCQ565" s="1048"/>
      <c r="OCR565" s="1047"/>
      <c r="OCS565" s="1047"/>
      <c r="OCT565" s="741"/>
      <c r="OCU565" s="992"/>
      <c r="OCV565" s="1049"/>
      <c r="OCW565" s="1050"/>
      <c r="OCX565" s="743"/>
      <c r="OCY565" s="928"/>
      <c r="OCZ565" s="740"/>
      <c r="ODA565" s="744"/>
      <c r="ODB565" s="744"/>
      <c r="ODC565" s="742"/>
      <c r="ODD565" s="1047"/>
      <c r="ODE565" s="744"/>
      <c r="ODF565" s="744"/>
      <c r="ODG565" s="1047"/>
      <c r="ODH565" s="1047"/>
      <c r="ODI565" s="1048"/>
      <c r="ODJ565" s="1047"/>
      <c r="ODK565" s="1047"/>
      <c r="ODL565" s="741"/>
      <c r="ODM565" s="992"/>
      <c r="ODN565" s="1049"/>
      <c r="ODO565" s="1050"/>
      <c r="ODP565" s="743"/>
      <c r="ODQ565" s="928"/>
      <c r="ODR565" s="740"/>
      <c r="ODS565" s="744"/>
      <c r="ODT565" s="744"/>
      <c r="ODU565" s="742"/>
      <c r="ODV565" s="1047"/>
      <c r="ODW565" s="744"/>
      <c r="ODX565" s="744"/>
      <c r="ODY565" s="1047"/>
      <c r="ODZ565" s="1047"/>
      <c r="OEA565" s="1048"/>
      <c r="OEB565" s="1047"/>
      <c r="OEC565" s="1047"/>
      <c r="OED565" s="741"/>
      <c r="OEE565" s="992"/>
      <c r="OEF565" s="1049"/>
      <c r="OEG565" s="1050"/>
      <c r="OEH565" s="743"/>
      <c r="OEI565" s="928"/>
      <c r="OEJ565" s="740"/>
      <c r="OEK565" s="744"/>
      <c r="OEL565" s="744"/>
      <c r="OEM565" s="742"/>
      <c r="OEN565" s="1047"/>
      <c r="OEO565" s="744"/>
      <c r="OEP565" s="744"/>
      <c r="OEQ565" s="1047"/>
      <c r="OER565" s="1047"/>
      <c r="OES565" s="1048"/>
      <c r="OET565" s="1047"/>
      <c r="OEU565" s="1047"/>
      <c r="OEV565" s="741"/>
      <c r="OEW565" s="992"/>
      <c r="OEX565" s="1049"/>
      <c r="OEY565" s="1050"/>
      <c r="OEZ565" s="743"/>
      <c r="OFA565" s="928"/>
      <c r="OFB565" s="740"/>
      <c r="OFC565" s="744"/>
      <c r="OFD565" s="744"/>
      <c r="OFE565" s="742"/>
      <c r="OFF565" s="1047"/>
      <c r="OFG565" s="744"/>
      <c r="OFH565" s="744"/>
      <c r="OFI565" s="1047"/>
      <c r="OFJ565" s="1047"/>
      <c r="OFK565" s="1048"/>
      <c r="OFL565" s="1047"/>
      <c r="OFM565" s="1047"/>
      <c r="OFN565" s="741"/>
      <c r="OFO565" s="992"/>
      <c r="OFP565" s="1049"/>
      <c r="OFQ565" s="1050"/>
      <c r="OFR565" s="743"/>
      <c r="OFS565" s="928"/>
      <c r="OFT565" s="740"/>
      <c r="OFU565" s="744"/>
      <c r="OFV565" s="744"/>
      <c r="OFW565" s="742"/>
      <c r="OFX565" s="1047"/>
      <c r="OFY565" s="744"/>
      <c r="OFZ565" s="744"/>
      <c r="OGA565" s="1047"/>
      <c r="OGB565" s="1047"/>
      <c r="OGC565" s="1048"/>
      <c r="OGD565" s="1047"/>
      <c r="OGE565" s="1047"/>
      <c r="OGF565" s="741"/>
      <c r="OGG565" s="992"/>
      <c r="OGH565" s="1049"/>
      <c r="OGI565" s="1050"/>
      <c r="OGJ565" s="743"/>
      <c r="OGK565" s="928"/>
      <c r="OGL565" s="740"/>
      <c r="OGM565" s="744"/>
      <c r="OGN565" s="744"/>
      <c r="OGO565" s="742"/>
      <c r="OGP565" s="1047"/>
      <c r="OGQ565" s="744"/>
      <c r="OGR565" s="744"/>
      <c r="OGS565" s="1047"/>
      <c r="OGT565" s="1047"/>
      <c r="OGU565" s="1048"/>
      <c r="OGV565" s="1047"/>
      <c r="OGW565" s="1047"/>
      <c r="OGX565" s="741"/>
      <c r="OGY565" s="992"/>
      <c r="OGZ565" s="1049"/>
      <c r="OHA565" s="1050"/>
      <c r="OHB565" s="743"/>
      <c r="OHC565" s="928"/>
      <c r="OHD565" s="740"/>
      <c r="OHE565" s="744"/>
      <c r="OHF565" s="744"/>
      <c r="OHG565" s="742"/>
      <c r="OHH565" s="1047"/>
      <c r="OHI565" s="744"/>
      <c r="OHJ565" s="744"/>
      <c r="OHK565" s="1047"/>
      <c r="OHL565" s="1047"/>
      <c r="OHM565" s="1048"/>
      <c r="OHN565" s="1047"/>
      <c r="OHO565" s="1047"/>
      <c r="OHP565" s="741"/>
      <c r="OHQ565" s="992"/>
      <c r="OHR565" s="1049"/>
      <c r="OHS565" s="1050"/>
      <c r="OHT565" s="743"/>
      <c r="OHU565" s="928"/>
      <c r="OHV565" s="740"/>
      <c r="OHW565" s="744"/>
      <c r="OHX565" s="744"/>
      <c r="OHY565" s="742"/>
      <c r="OHZ565" s="1047"/>
      <c r="OIA565" s="744"/>
      <c r="OIB565" s="744"/>
      <c r="OIC565" s="1047"/>
      <c r="OID565" s="1047"/>
      <c r="OIE565" s="1048"/>
      <c r="OIF565" s="1047"/>
      <c r="OIG565" s="1047"/>
      <c r="OIH565" s="741"/>
      <c r="OII565" s="992"/>
      <c r="OIJ565" s="1049"/>
      <c r="OIK565" s="1050"/>
      <c r="OIL565" s="743"/>
      <c r="OIM565" s="928"/>
      <c r="OIN565" s="740"/>
      <c r="OIO565" s="744"/>
      <c r="OIP565" s="744"/>
      <c r="OIQ565" s="742"/>
      <c r="OIR565" s="1047"/>
      <c r="OIS565" s="744"/>
      <c r="OIT565" s="744"/>
      <c r="OIU565" s="1047"/>
      <c r="OIV565" s="1047"/>
      <c r="OIW565" s="1048"/>
      <c r="OIX565" s="1047"/>
      <c r="OIY565" s="1047"/>
      <c r="OIZ565" s="741"/>
      <c r="OJA565" s="992"/>
      <c r="OJB565" s="1049"/>
      <c r="OJC565" s="1050"/>
      <c r="OJD565" s="743"/>
      <c r="OJE565" s="928"/>
      <c r="OJF565" s="740"/>
      <c r="OJG565" s="744"/>
      <c r="OJH565" s="744"/>
      <c r="OJI565" s="742"/>
      <c r="OJJ565" s="1047"/>
      <c r="OJK565" s="744"/>
      <c r="OJL565" s="744"/>
      <c r="OJM565" s="1047"/>
      <c r="OJN565" s="1047"/>
      <c r="OJO565" s="1048"/>
      <c r="OJP565" s="1047"/>
      <c r="OJQ565" s="1047"/>
      <c r="OJR565" s="741"/>
      <c r="OJS565" s="992"/>
      <c r="OJT565" s="1049"/>
      <c r="OJU565" s="1050"/>
      <c r="OJV565" s="743"/>
      <c r="OJW565" s="928"/>
      <c r="OJX565" s="740"/>
      <c r="OJY565" s="744"/>
      <c r="OJZ565" s="744"/>
      <c r="OKA565" s="742"/>
      <c r="OKB565" s="1047"/>
      <c r="OKC565" s="744"/>
      <c r="OKD565" s="744"/>
      <c r="OKE565" s="1047"/>
      <c r="OKF565" s="1047"/>
      <c r="OKG565" s="1048"/>
      <c r="OKH565" s="1047"/>
      <c r="OKI565" s="1047"/>
      <c r="OKJ565" s="741"/>
      <c r="OKK565" s="992"/>
      <c r="OKL565" s="1049"/>
      <c r="OKM565" s="1050"/>
      <c r="OKN565" s="743"/>
      <c r="OKO565" s="928"/>
      <c r="OKP565" s="740"/>
      <c r="OKQ565" s="744"/>
      <c r="OKR565" s="744"/>
      <c r="OKS565" s="742"/>
      <c r="OKT565" s="1047"/>
      <c r="OKU565" s="744"/>
      <c r="OKV565" s="744"/>
      <c r="OKW565" s="1047"/>
      <c r="OKX565" s="1047"/>
      <c r="OKY565" s="1048"/>
      <c r="OKZ565" s="1047"/>
      <c r="OLA565" s="1047"/>
      <c r="OLB565" s="741"/>
      <c r="OLC565" s="992"/>
      <c r="OLD565" s="1049"/>
      <c r="OLE565" s="1050"/>
      <c r="OLF565" s="743"/>
      <c r="OLG565" s="928"/>
      <c r="OLH565" s="740"/>
      <c r="OLI565" s="744"/>
      <c r="OLJ565" s="744"/>
      <c r="OLK565" s="742"/>
      <c r="OLL565" s="1047"/>
      <c r="OLM565" s="744"/>
      <c r="OLN565" s="744"/>
      <c r="OLO565" s="1047"/>
      <c r="OLP565" s="1047"/>
      <c r="OLQ565" s="1048"/>
      <c r="OLR565" s="1047"/>
      <c r="OLS565" s="1047"/>
      <c r="OLT565" s="741"/>
      <c r="OLU565" s="992"/>
      <c r="OLV565" s="1049"/>
      <c r="OLW565" s="1050"/>
      <c r="OLX565" s="743"/>
      <c r="OLY565" s="928"/>
      <c r="OLZ565" s="740"/>
      <c r="OMA565" s="744"/>
      <c r="OMB565" s="744"/>
      <c r="OMC565" s="742"/>
      <c r="OMD565" s="1047"/>
      <c r="OME565" s="744"/>
      <c r="OMF565" s="744"/>
      <c r="OMG565" s="1047"/>
      <c r="OMH565" s="1047"/>
      <c r="OMI565" s="1048"/>
      <c r="OMJ565" s="1047"/>
      <c r="OMK565" s="1047"/>
      <c r="OML565" s="741"/>
      <c r="OMM565" s="992"/>
      <c r="OMN565" s="1049"/>
      <c r="OMO565" s="1050"/>
      <c r="OMP565" s="743"/>
      <c r="OMQ565" s="928"/>
      <c r="OMR565" s="740"/>
      <c r="OMS565" s="744"/>
      <c r="OMT565" s="744"/>
      <c r="OMU565" s="742"/>
      <c r="OMV565" s="1047"/>
      <c r="OMW565" s="744"/>
      <c r="OMX565" s="744"/>
      <c r="OMY565" s="1047"/>
      <c r="OMZ565" s="1047"/>
      <c r="ONA565" s="1048"/>
      <c r="ONB565" s="1047"/>
      <c r="ONC565" s="1047"/>
      <c r="OND565" s="741"/>
      <c r="ONE565" s="992"/>
      <c r="ONF565" s="1049"/>
      <c r="ONG565" s="1050"/>
      <c r="ONH565" s="743"/>
      <c r="ONI565" s="928"/>
      <c r="ONJ565" s="740"/>
      <c r="ONK565" s="744"/>
      <c r="ONL565" s="744"/>
      <c r="ONM565" s="742"/>
      <c r="ONN565" s="1047"/>
      <c r="ONO565" s="744"/>
      <c r="ONP565" s="744"/>
      <c r="ONQ565" s="1047"/>
      <c r="ONR565" s="1047"/>
      <c r="ONS565" s="1048"/>
      <c r="ONT565" s="1047"/>
      <c r="ONU565" s="1047"/>
      <c r="ONV565" s="741"/>
      <c r="ONW565" s="992"/>
      <c r="ONX565" s="1049"/>
      <c r="ONY565" s="1050"/>
      <c r="ONZ565" s="743"/>
      <c r="OOA565" s="928"/>
      <c r="OOB565" s="740"/>
      <c r="OOC565" s="744"/>
      <c r="OOD565" s="744"/>
      <c r="OOE565" s="742"/>
      <c r="OOF565" s="1047"/>
      <c r="OOG565" s="744"/>
      <c r="OOH565" s="744"/>
      <c r="OOI565" s="1047"/>
      <c r="OOJ565" s="1047"/>
      <c r="OOK565" s="1048"/>
      <c r="OOL565" s="1047"/>
      <c r="OOM565" s="1047"/>
      <c r="OON565" s="741"/>
      <c r="OOO565" s="992"/>
      <c r="OOP565" s="1049"/>
      <c r="OOQ565" s="1050"/>
      <c r="OOR565" s="743"/>
      <c r="OOS565" s="928"/>
      <c r="OOT565" s="740"/>
      <c r="OOU565" s="744"/>
      <c r="OOV565" s="744"/>
      <c r="OOW565" s="742"/>
      <c r="OOX565" s="1047"/>
      <c r="OOY565" s="744"/>
      <c r="OOZ565" s="744"/>
      <c r="OPA565" s="1047"/>
      <c r="OPB565" s="1047"/>
      <c r="OPC565" s="1048"/>
      <c r="OPD565" s="1047"/>
      <c r="OPE565" s="1047"/>
      <c r="OPF565" s="741"/>
      <c r="OPG565" s="992"/>
      <c r="OPH565" s="1049"/>
      <c r="OPI565" s="1050"/>
      <c r="OPJ565" s="743"/>
      <c r="OPK565" s="928"/>
      <c r="OPL565" s="740"/>
      <c r="OPM565" s="744"/>
      <c r="OPN565" s="744"/>
      <c r="OPO565" s="742"/>
      <c r="OPP565" s="1047"/>
      <c r="OPQ565" s="744"/>
      <c r="OPR565" s="744"/>
      <c r="OPS565" s="1047"/>
      <c r="OPT565" s="1047"/>
      <c r="OPU565" s="1048"/>
      <c r="OPV565" s="1047"/>
      <c r="OPW565" s="1047"/>
      <c r="OPX565" s="741"/>
      <c r="OPY565" s="992"/>
      <c r="OPZ565" s="1049"/>
      <c r="OQA565" s="1050"/>
      <c r="OQB565" s="743"/>
      <c r="OQC565" s="928"/>
      <c r="OQD565" s="740"/>
      <c r="OQE565" s="744"/>
      <c r="OQF565" s="744"/>
      <c r="OQG565" s="742"/>
      <c r="OQH565" s="1047"/>
      <c r="OQI565" s="744"/>
      <c r="OQJ565" s="744"/>
      <c r="OQK565" s="1047"/>
      <c r="OQL565" s="1047"/>
      <c r="OQM565" s="1048"/>
      <c r="OQN565" s="1047"/>
      <c r="OQO565" s="1047"/>
      <c r="OQP565" s="741"/>
      <c r="OQQ565" s="992"/>
      <c r="OQR565" s="1049"/>
      <c r="OQS565" s="1050"/>
      <c r="OQT565" s="743"/>
      <c r="OQU565" s="928"/>
      <c r="OQV565" s="740"/>
      <c r="OQW565" s="744"/>
      <c r="OQX565" s="744"/>
      <c r="OQY565" s="742"/>
      <c r="OQZ565" s="1047"/>
      <c r="ORA565" s="744"/>
      <c r="ORB565" s="744"/>
      <c r="ORC565" s="1047"/>
      <c r="ORD565" s="1047"/>
      <c r="ORE565" s="1048"/>
      <c r="ORF565" s="1047"/>
      <c r="ORG565" s="1047"/>
      <c r="ORH565" s="741"/>
      <c r="ORI565" s="992"/>
      <c r="ORJ565" s="1049"/>
      <c r="ORK565" s="1050"/>
      <c r="ORL565" s="743"/>
      <c r="ORM565" s="928"/>
      <c r="ORN565" s="740"/>
      <c r="ORO565" s="744"/>
      <c r="ORP565" s="744"/>
      <c r="ORQ565" s="742"/>
      <c r="ORR565" s="1047"/>
      <c r="ORS565" s="744"/>
      <c r="ORT565" s="744"/>
      <c r="ORU565" s="1047"/>
      <c r="ORV565" s="1047"/>
      <c r="ORW565" s="1048"/>
      <c r="ORX565" s="1047"/>
      <c r="ORY565" s="1047"/>
      <c r="ORZ565" s="741"/>
      <c r="OSA565" s="992"/>
      <c r="OSB565" s="1049"/>
      <c r="OSC565" s="1050"/>
      <c r="OSD565" s="743"/>
      <c r="OSE565" s="928"/>
      <c r="OSF565" s="740"/>
      <c r="OSG565" s="744"/>
      <c r="OSH565" s="744"/>
      <c r="OSI565" s="742"/>
      <c r="OSJ565" s="1047"/>
      <c r="OSK565" s="744"/>
      <c r="OSL565" s="744"/>
      <c r="OSM565" s="1047"/>
      <c r="OSN565" s="1047"/>
      <c r="OSO565" s="1048"/>
      <c r="OSP565" s="1047"/>
      <c r="OSQ565" s="1047"/>
      <c r="OSR565" s="741"/>
      <c r="OSS565" s="992"/>
      <c r="OST565" s="1049"/>
      <c r="OSU565" s="1050"/>
      <c r="OSV565" s="743"/>
      <c r="OSW565" s="928"/>
      <c r="OSX565" s="740"/>
      <c r="OSY565" s="744"/>
      <c r="OSZ565" s="744"/>
      <c r="OTA565" s="742"/>
      <c r="OTB565" s="1047"/>
      <c r="OTC565" s="744"/>
      <c r="OTD565" s="744"/>
      <c r="OTE565" s="1047"/>
      <c r="OTF565" s="1047"/>
      <c r="OTG565" s="1048"/>
      <c r="OTH565" s="1047"/>
      <c r="OTI565" s="1047"/>
      <c r="OTJ565" s="741"/>
      <c r="OTK565" s="992"/>
      <c r="OTL565" s="1049"/>
      <c r="OTM565" s="1050"/>
      <c r="OTN565" s="743"/>
      <c r="OTO565" s="928"/>
      <c r="OTP565" s="740"/>
      <c r="OTQ565" s="744"/>
      <c r="OTR565" s="744"/>
      <c r="OTS565" s="742"/>
      <c r="OTT565" s="1047"/>
      <c r="OTU565" s="744"/>
      <c r="OTV565" s="744"/>
      <c r="OTW565" s="1047"/>
      <c r="OTX565" s="1047"/>
      <c r="OTY565" s="1048"/>
      <c r="OTZ565" s="1047"/>
      <c r="OUA565" s="1047"/>
      <c r="OUB565" s="741"/>
      <c r="OUC565" s="992"/>
      <c r="OUD565" s="1049"/>
      <c r="OUE565" s="1050"/>
      <c r="OUF565" s="743"/>
      <c r="OUG565" s="928"/>
      <c r="OUH565" s="740"/>
      <c r="OUI565" s="744"/>
      <c r="OUJ565" s="744"/>
      <c r="OUK565" s="742"/>
      <c r="OUL565" s="1047"/>
      <c r="OUM565" s="744"/>
      <c r="OUN565" s="744"/>
      <c r="OUO565" s="1047"/>
      <c r="OUP565" s="1047"/>
      <c r="OUQ565" s="1048"/>
      <c r="OUR565" s="1047"/>
      <c r="OUS565" s="1047"/>
      <c r="OUT565" s="741"/>
      <c r="OUU565" s="992"/>
      <c r="OUV565" s="1049"/>
      <c r="OUW565" s="1050"/>
      <c r="OUX565" s="743"/>
      <c r="OUY565" s="928"/>
      <c r="OUZ565" s="740"/>
      <c r="OVA565" s="744"/>
      <c r="OVB565" s="744"/>
      <c r="OVC565" s="742"/>
      <c r="OVD565" s="1047"/>
      <c r="OVE565" s="744"/>
      <c r="OVF565" s="744"/>
      <c r="OVG565" s="1047"/>
      <c r="OVH565" s="1047"/>
      <c r="OVI565" s="1048"/>
      <c r="OVJ565" s="1047"/>
      <c r="OVK565" s="1047"/>
      <c r="OVL565" s="741"/>
      <c r="OVM565" s="992"/>
      <c r="OVN565" s="1049"/>
      <c r="OVO565" s="1050"/>
      <c r="OVP565" s="743"/>
      <c r="OVQ565" s="928"/>
      <c r="OVR565" s="740"/>
      <c r="OVS565" s="744"/>
      <c r="OVT565" s="744"/>
      <c r="OVU565" s="742"/>
      <c r="OVV565" s="1047"/>
      <c r="OVW565" s="744"/>
      <c r="OVX565" s="744"/>
      <c r="OVY565" s="1047"/>
      <c r="OVZ565" s="1047"/>
      <c r="OWA565" s="1048"/>
      <c r="OWB565" s="1047"/>
      <c r="OWC565" s="1047"/>
      <c r="OWD565" s="741"/>
      <c r="OWE565" s="992"/>
      <c r="OWF565" s="1049"/>
      <c r="OWG565" s="1050"/>
      <c r="OWH565" s="743"/>
      <c r="OWI565" s="928"/>
      <c r="OWJ565" s="740"/>
      <c r="OWK565" s="744"/>
      <c r="OWL565" s="744"/>
      <c r="OWM565" s="742"/>
      <c r="OWN565" s="1047"/>
      <c r="OWO565" s="744"/>
      <c r="OWP565" s="744"/>
      <c r="OWQ565" s="1047"/>
      <c r="OWR565" s="1047"/>
      <c r="OWS565" s="1048"/>
      <c r="OWT565" s="1047"/>
      <c r="OWU565" s="1047"/>
      <c r="OWV565" s="741"/>
      <c r="OWW565" s="992"/>
      <c r="OWX565" s="1049"/>
      <c r="OWY565" s="1050"/>
      <c r="OWZ565" s="743"/>
      <c r="OXA565" s="928"/>
      <c r="OXB565" s="740"/>
      <c r="OXC565" s="744"/>
      <c r="OXD565" s="744"/>
      <c r="OXE565" s="742"/>
      <c r="OXF565" s="1047"/>
      <c r="OXG565" s="744"/>
      <c r="OXH565" s="744"/>
      <c r="OXI565" s="1047"/>
      <c r="OXJ565" s="1047"/>
      <c r="OXK565" s="1048"/>
      <c r="OXL565" s="1047"/>
      <c r="OXM565" s="1047"/>
      <c r="OXN565" s="741"/>
      <c r="OXO565" s="992"/>
      <c r="OXP565" s="1049"/>
      <c r="OXQ565" s="1050"/>
      <c r="OXR565" s="743"/>
      <c r="OXS565" s="928"/>
      <c r="OXT565" s="740"/>
      <c r="OXU565" s="744"/>
      <c r="OXV565" s="744"/>
      <c r="OXW565" s="742"/>
      <c r="OXX565" s="1047"/>
      <c r="OXY565" s="744"/>
      <c r="OXZ565" s="744"/>
      <c r="OYA565" s="1047"/>
      <c r="OYB565" s="1047"/>
      <c r="OYC565" s="1048"/>
      <c r="OYD565" s="1047"/>
      <c r="OYE565" s="1047"/>
      <c r="OYF565" s="741"/>
      <c r="OYG565" s="992"/>
      <c r="OYH565" s="1049"/>
      <c r="OYI565" s="1050"/>
      <c r="OYJ565" s="743"/>
      <c r="OYK565" s="928"/>
      <c r="OYL565" s="740"/>
      <c r="OYM565" s="744"/>
      <c r="OYN565" s="744"/>
      <c r="OYO565" s="742"/>
      <c r="OYP565" s="1047"/>
      <c r="OYQ565" s="744"/>
      <c r="OYR565" s="744"/>
      <c r="OYS565" s="1047"/>
      <c r="OYT565" s="1047"/>
      <c r="OYU565" s="1048"/>
      <c r="OYV565" s="1047"/>
      <c r="OYW565" s="1047"/>
      <c r="OYX565" s="741"/>
      <c r="OYY565" s="992"/>
      <c r="OYZ565" s="1049"/>
      <c r="OZA565" s="1050"/>
      <c r="OZB565" s="743"/>
      <c r="OZC565" s="928"/>
      <c r="OZD565" s="740"/>
      <c r="OZE565" s="744"/>
      <c r="OZF565" s="744"/>
      <c r="OZG565" s="742"/>
      <c r="OZH565" s="1047"/>
      <c r="OZI565" s="744"/>
      <c r="OZJ565" s="744"/>
      <c r="OZK565" s="1047"/>
      <c r="OZL565" s="1047"/>
      <c r="OZM565" s="1048"/>
      <c r="OZN565" s="1047"/>
      <c r="OZO565" s="1047"/>
      <c r="OZP565" s="741"/>
      <c r="OZQ565" s="992"/>
      <c r="OZR565" s="1049"/>
      <c r="OZS565" s="1050"/>
      <c r="OZT565" s="743"/>
      <c r="OZU565" s="928"/>
      <c r="OZV565" s="740"/>
      <c r="OZW565" s="744"/>
      <c r="OZX565" s="744"/>
      <c r="OZY565" s="742"/>
      <c r="OZZ565" s="1047"/>
      <c r="PAA565" s="744"/>
      <c r="PAB565" s="744"/>
      <c r="PAC565" s="1047"/>
      <c r="PAD565" s="1047"/>
      <c r="PAE565" s="1048"/>
      <c r="PAF565" s="1047"/>
      <c r="PAG565" s="1047"/>
      <c r="PAH565" s="741"/>
      <c r="PAI565" s="992"/>
      <c r="PAJ565" s="1049"/>
      <c r="PAK565" s="1050"/>
      <c r="PAL565" s="743"/>
      <c r="PAM565" s="928"/>
      <c r="PAN565" s="740"/>
      <c r="PAO565" s="744"/>
      <c r="PAP565" s="744"/>
      <c r="PAQ565" s="742"/>
      <c r="PAR565" s="1047"/>
      <c r="PAS565" s="744"/>
      <c r="PAT565" s="744"/>
      <c r="PAU565" s="1047"/>
      <c r="PAV565" s="1047"/>
      <c r="PAW565" s="1048"/>
      <c r="PAX565" s="1047"/>
      <c r="PAY565" s="1047"/>
      <c r="PAZ565" s="741"/>
      <c r="PBA565" s="992"/>
      <c r="PBB565" s="1049"/>
      <c r="PBC565" s="1050"/>
      <c r="PBD565" s="743"/>
      <c r="PBE565" s="928"/>
      <c r="PBF565" s="740"/>
      <c r="PBG565" s="744"/>
      <c r="PBH565" s="744"/>
      <c r="PBI565" s="742"/>
      <c r="PBJ565" s="1047"/>
      <c r="PBK565" s="744"/>
      <c r="PBL565" s="744"/>
      <c r="PBM565" s="1047"/>
      <c r="PBN565" s="1047"/>
      <c r="PBO565" s="1048"/>
      <c r="PBP565" s="1047"/>
      <c r="PBQ565" s="1047"/>
      <c r="PBR565" s="741"/>
      <c r="PBS565" s="992"/>
      <c r="PBT565" s="1049"/>
      <c r="PBU565" s="1050"/>
      <c r="PBV565" s="743"/>
      <c r="PBW565" s="928"/>
      <c r="PBX565" s="740"/>
      <c r="PBY565" s="744"/>
      <c r="PBZ565" s="744"/>
      <c r="PCA565" s="742"/>
      <c r="PCB565" s="1047"/>
      <c r="PCC565" s="744"/>
      <c r="PCD565" s="744"/>
      <c r="PCE565" s="1047"/>
      <c r="PCF565" s="1047"/>
      <c r="PCG565" s="1048"/>
      <c r="PCH565" s="1047"/>
      <c r="PCI565" s="1047"/>
      <c r="PCJ565" s="741"/>
      <c r="PCK565" s="992"/>
      <c r="PCL565" s="1049"/>
      <c r="PCM565" s="1050"/>
      <c r="PCN565" s="743"/>
      <c r="PCO565" s="928"/>
      <c r="PCP565" s="740"/>
      <c r="PCQ565" s="744"/>
      <c r="PCR565" s="744"/>
      <c r="PCS565" s="742"/>
      <c r="PCT565" s="1047"/>
      <c r="PCU565" s="744"/>
      <c r="PCV565" s="744"/>
      <c r="PCW565" s="1047"/>
      <c r="PCX565" s="1047"/>
      <c r="PCY565" s="1048"/>
      <c r="PCZ565" s="1047"/>
      <c r="PDA565" s="1047"/>
      <c r="PDB565" s="741"/>
      <c r="PDC565" s="992"/>
      <c r="PDD565" s="1049"/>
      <c r="PDE565" s="1050"/>
      <c r="PDF565" s="743"/>
      <c r="PDG565" s="928"/>
      <c r="PDH565" s="740"/>
      <c r="PDI565" s="744"/>
      <c r="PDJ565" s="744"/>
      <c r="PDK565" s="742"/>
      <c r="PDL565" s="1047"/>
      <c r="PDM565" s="744"/>
      <c r="PDN565" s="744"/>
      <c r="PDO565" s="1047"/>
      <c r="PDP565" s="1047"/>
      <c r="PDQ565" s="1048"/>
      <c r="PDR565" s="1047"/>
      <c r="PDS565" s="1047"/>
      <c r="PDT565" s="741"/>
      <c r="PDU565" s="992"/>
      <c r="PDV565" s="1049"/>
      <c r="PDW565" s="1050"/>
      <c r="PDX565" s="743"/>
      <c r="PDY565" s="928"/>
      <c r="PDZ565" s="740"/>
      <c r="PEA565" s="744"/>
      <c r="PEB565" s="744"/>
      <c r="PEC565" s="742"/>
      <c r="PED565" s="1047"/>
      <c r="PEE565" s="744"/>
      <c r="PEF565" s="744"/>
      <c r="PEG565" s="1047"/>
      <c r="PEH565" s="1047"/>
      <c r="PEI565" s="1048"/>
      <c r="PEJ565" s="1047"/>
      <c r="PEK565" s="1047"/>
      <c r="PEL565" s="741"/>
      <c r="PEM565" s="992"/>
      <c r="PEN565" s="1049"/>
      <c r="PEO565" s="1050"/>
      <c r="PEP565" s="743"/>
      <c r="PEQ565" s="928"/>
      <c r="PER565" s="740"/>
      <c r="PES565" s="744"/>
      <c r="PET565" s="744"/>
      <c r="PEU565" s="742"/>
      <c r="PEV565" s="1047"/>
      <c r="PEW565" s="744"/>
      <c r="PEX565" s="744"/>
      <c r="PEY565" s="1047"/>
      <c r="PEZ565" s="1047"/>
      <c r="PFA565" s="1048"/>
      <c r="PFB565" s="1047"/>
      <c r="PFC565" s="1047"/>
      <c r="PFD565" s="741"/>
      <c r="PFE565" s="992"/>
      <c r="PFF565" s="1049"/>
      <c r="PFG565" s="1050"/>
      <c r="PFH565" s="743"/>
      <c r="PFI565" s="928"/>
      <c r="PFJ565" s="740"/>
      <c r="PFK565" s="744"/>
      <c r="PFL565" s="744"/>
      <c r="PFM565" s="742"/>
      <c r="PFN565" s="1047"/>
      <c r="PFO565" s="744"/>
      <c r="PFP565" s="744"/>
      <c r="PFQ565" s="1047"/>
      <c r="PFR565" s="1047"/>
      <c r="PFS565" s="1048"/>
      <c r="PFT565" s="1047"/>
      <c r="PFU565" s="1047"/>
      <c r="PFV565" s="741"/>
      <c r="PFW565" s="992"/>
      <c r="PFX565" s="1049"/>
      <c r="PFY565" s="1050"/>
      <c r="PFZ565" s="743"/>
      <c r="PGA565" s="928"/>
      <c r="PGB565" s="740"/>
      <c r="PGC565" s="744"/>
      <c r="PGD565" s="744"/>
      <c r="PGE565" s="742"/>
      <c r="PGF565" s="1047"/>
      <c r="PGG565" s="744"/>
      <c r="PGH565" s="744"/>
      <c r="PGI565" s="1047"/>
      <c r="PGJ565" s="1047"/>
      <c r="PGK565" s="1048"/>
      <c r="PGL565" s="1047"/>
      <c r="PGM565" s="1047"/>
      <c r="PGN565" s="741"/>
      <c r="PGO565" s="992"/>
      <c r="PGP565" s="1049"/>
      <c r="PGQ565" s="1050"/>
      <c r="PGR565" s="743"/>
      <c r="PGS565" s="928"/>
      <c r="PGT565" s="740"/>
      <c r="PGU565" s="744"/>
      <c r="PGV565" s="744"/>
      <c r="PGW565" s="742"/>
      <c r="PGX565" s="1047"/>
      <c r="PGY565" s="744"/>
      <c r="PGZ565" s="744"/>
      <c r="PHA565" s="1047"/>
      <c r="PHB565" s="1047"/>
      <c r="PHC565" s="1048"/>
      <c r="PHD565" s="1047"/>
      <c r="PHE565" s="1047"/>
      <c r="PHF565" s="741"/>
      <c r="PHG565" s="992"/>
      <c r="PHH565" s="1049"/>
      <c r="PHI565" s="1050"/>
      <c r="PHJ565" s="743"/>
      <c r="PHK565" s="928"/>
      <c r="PHL565" s="740"/>
      <c r="PHM565" s="744"/>
      <c r="PHN565" s="744"/>
      <c r="PHO565" s="742"/>
      <c r="PHP565" s="1047"/>
      <c r="PHQ565" s="744"/>
      <c r="PHR565" s="744"/>
      <c r="PHS565" s="1047"/>
      <c r="PHT565" s="1047"/>
      <c r="PHU565" s="1048"/>
      <c r="PHV565" s="1047"/>
      <c r="PHW565" s="1047"/>
      <c r="PHX565" s="741"/>
      <c r="PHY565" s="992"/>
      <c r="PHZ565" s="1049"/>
      <c r="PIA565" s="1050"/>
      <c r="PIB565" s="743"/>
      <c r="PIC565" s="928"/>
      <c r="PID565" s="740"/>
      <c r="PIE565" s="744"/>
      <c r="PIF565" s="744"/>
      <c r="PIG565" s="742"/>
      <c r="PIH565" s="1047"/>
      <c r="PII565" s="744"/>
      <c r="PIJ565" s="744"/>
      <c r="PIK565" s="1047"/>
      <c r="PIL565" s="1047"/>
      <c r="PIM565" s="1048"/>
      <c r="PIN565" s="1047"/>
      <c r="PIO565" s="1047"/>
      <c r="PIP565" s="741"/>
      <c r="PIQ565" s="992"/>
      <c r="PIR565" s="1049"/>
      <c r="PIS565" s="1050"/>
      <c r="PIT565" s="743"/>
      <c r="PIU565" s="928"/>
      <c r="PIV565" s="740"/>
      <c r="PIW565" s="744"/>
      <c r="PIX565" s="744"/>
      <c r="PIY565" s="742"/>
      <c r="PIZ565" s="1047"/>
      <c r="PJA565" s="744"/>
      <c r="PJB565" s="744"/>
      <c r="PJC565" s="1047"/>
      <c r="PJD565" s="1047"/>
      <c r="PJE565" s="1048"/>
      <c r="PJF565" s="1047"/>
      <c r="PJG565" s="1047"/>
      <c r="PJH565" s="741"/>
      <c r="PJI565" s="992"/>
      <c r="PJJ565" s="1049"/>
      <c r="PJK565" s="1050"/>
      <c r="PJL565" s="743"/>
      <c r="PJM565" s="928"/>
      <c r="PJN565" s="740"/>
      <c r="PJO565" s="744"/>
      <c r="PJP565" s="744"/>
      <c r="PJQ565" s="742"/>
      <c r="PJR565" s="1047"/>
      <c r="PJS565" s="744"/>
      <c r="PJT565" s="744"/>
      <c r="PJU565" s="1047"/>
      <c r="PJV565" s="1047"/>
      <c r="PJW565" s="1048"/>
      <c r="PJX565" s="1047"/>
      <c r="PJY565" s="1047"/>
      <c r="PJZ565" s="741"/>
      <c r="PKA565" s="992"/>
      <c r="PKB565" s="1049"/>
      <c r="PKC565" s="1050"/>
      <c r="PKD565" s="743"/>
      <c r="PKE565" s="928"/>
      <c r="PKF565" s="740"/>
      <c r="PKG565" s="744"/>
      <c r="PKH565" s="744"/>
      <c r="PKI565" s="742"/>
      <c r="PKJ565" s="1047"/>
      <c r="PKK565" s="744"/>
      <c r="PKL565" s="744"/>
      <c r="PKM565" s="1047"/>
      <c r="PKN565" s="1047"/>
      <c r="PKO565" s="1048"/>
      <c r="PKP565" s="1047"/>
      <c r="PKQ565" s="1047"/>
      <c r="PKR565" s="741"/>
      <c r="PKS565" s="992"/>
      <c r="PKT565" s="1049"/>
      <c r="PKU565" s="1050"/>
      <c r="PKV565" s="743"/>
      <c r="PKW565" s="928"/>
      <c r="PKX565" s="740"/>
      <c r="PKY565" s="744"/>
      <c r="PKZ565" s="744"/>
      <c r="PLA565" s="742"/>
      <c r="PLB565" s="1047"/>
      <c r="PLC565" s="744"/>
      <c r="PLD565" s="744"/>
      <c r="PLE565" s="1047"/>
      <c r="PLF565" s="1047"/>
      <c r="PLG565" s="1048"/>
      <c r="PLH565" s="1047"/>
      <c r="PLI565" s="1047"/>
      <c r="PLJ565" s="741"/>
      <c r="PLK565" s="992"/>
      <c r="PLL565" s="1049"/>
      <c r="PLM565" s="1050"/>
      <c r="PLN565" s="743"/>
      <c r="PLO565" s="928"/>
      <c r="PLP565" s="740"/>
      <c r="PLQ565" s="744"/>
      <c r="PLR565" s="744"/>
      <c r="PLS565" s="742"/>
      <c r="PLT565" s="1047"/>
      <c r="PLU565" s="744"/>
      <c r="PLV565" s="744"/>
      <c r="PLW565" s="1047"/>
      <c r="PLX565" s="1047"/>
      <c r="PLY565" s="1048"/>
      <c r="PLZ565" s="1047"/>
      <c r="PMA565" s="1047"/>
      <c r="PMB565" s="741"/>
      <c r="PMC565" s="992"/>
      <c r="PMD565" s="1049"/>
      <c r="PME565" s="1050"/>
      <c r="PMF565" s="743"/>
      <c r="PMG565" s="928"/>
      <c r="PMH565" s="740"/>
      <c r="PMI565" s="744"/>
      <c r="PMJ565" s="744"/>
      <c r="PMK565" s="742"/>
      <c r="PML565" s="1047"/>
      <c r="PMM565" s="744"/>
      <c r="PMN565" s="744"/>
      <c r="PMO565" s="1047"/>
      <c r="PMP565" s="1047"/>
      <c r="PMQ565" s="1048"/>
      <c r="PMR565" s="1047"/>
      <c r="PMS565" s="1047"/>
      <c r="PMT565" s="741"/>
      <c r="PMU565" s="992"/>
      <c r="PMV565" s="1049"/>
      <c r="PMW565" s="1050"/>
      <c r="PMX565" s="743"/>
      <c r="PMY565" s="928"/>
      <c r="PMZ565" s="740"/>
      <c r="PNA565" s="744"/>
      <c r="PNB565" s="744"/>
      <c r="PNC565" s="742"/>
      <c r="PND565" s="1047"/>
      <c r="PNE565" s="744"/>
      <c r="PNF565" s="744"/>
      <c r="PNG565" s="1047"/>
      <c r="PNH565" s="1047"/>
      <c r="PNI565" s="1048"/>
      <c r="PNJ565" s="1047"/>
      <c r="PNK565" s="1047"/>
      <c r="PNL565" s="741"/>
      <c r="PNM565" s="992"/>
      <c r="PNN565" s="1049"/>
      <c r="PNO565" s="1050"/>
      <c r="PNP565" s="743"/>
      <c r="PNQ565" s="928"/>
      <c r="PNR565" s="740"/>
      <c r="PNS565" s="744"/>
      <c r="PNT565" s="744"/>
      <c r="PNU565" s="742"/>
      <c r="PNV565" s="1047"/>
      <c r="PNW565" s="744"/>
      <c r="PNX565" s="744"/>
      <c r="PNY565" s="1047"/>
      <c r="PNZ565" s="1047"/>
      <c r="POA565" s="1048"/>
      <c r="POB565" s="1047"/>
      <c r="POC565" s="1047"/>
      <c r="POD565" s="741"/>
      <c r="POE565" s="992"/>
      <c r="POF565" s="1049"/>
      <c r="POG565" s="1050"/>
      <c r="POH565" s="743"/>
      <c r="POI565" s="928"/>
      <c r="POJ565" s="740"/>
      <c r="POK565" s="744"/>
      <c r="POL565" s="744"/>
      <c r="POM565" s="742"/>
      <c r="PON565" s="1047"/>
      <c r="POO565" s="744"/>
      <c r="POP565" s="744"/>
      <c r="POQ565" s="1047"/>
      <c r="POR565" s="1047"/>
      <c r="POS565" s="1048"/>
      <c r="POT565" s="1047"/>
      <c r="POU565" s="1047"/>
      <c r="POV565" s="741"/>
      <c r="POW565" s="992"/>
      <c r="POX565" s="1049"/>
      <c r="POY565" s="1050"/>
      <c r="POZ565" s="743"/>
      <c r="PPA565" s="928"/>
      <c r="PPB565" s="740"/>
      <c r="PPC565" s="744"/>
      <c r="PPD565" s="744"/>
      <c r="PPE565" s="742"/>
      <c r="PPF565" s="1047"/>
      <c r="PPG565" s="744"/>
      <c r="PPH565" s="744"/>
      <c r="PPI565" s="1047"/>
      <c r="PPJ565" s="1047"/>
      <c r="PPK565" s="1048"/>
      <c r="PPL565" s="1047"/>
      <c r="PPM565" s="1047"/>
      <c r="PPN565" s="741"/>
      <c r="PPO565" s="992"/>
      <c r="PPP565" s="1049"/>
      <c r="PPQ565" s="1050"/>
      <c r="PPR565" s="743"/>
      <c r="PPS565" s="928"/>
      <c r="PPT565" s="740"/>
      <c r="PPU565" s="744"/>
      <c r="PPV565" s="744"/>
      <c r="PPW565" s="742"/>
      <c r="PPX565" s="1047"/>
      <c r="PPY565" s="744"/>
      <c r="PPZ565" s="744"/>
      <c r="PQA565" s="1047"/>
      <c r="PQB565" s="1047"/>
      <c r="PQC565" s="1048"/>
      <c r="PQD565" s="1047"/>
      <c r="PQE565" s="1047"/>
      <c r="PQF565" s="741"/>
      <c r="PQG565" s="992"/>
      <c r="PQH565" s="1049"/>
      <c r="PQI565" s="1050"/>
      <c r="PQJ565" s="743"/>
      <c r="PQK565" s="928"/>
      <c r="PQL565" s="740"/>
      <c r="PQM565" s="744"/>
      <c r="PQN565" s="744"/>
      <c r="PQO565" s="742"/>
      <c r="PQP565" s="1047"/>
      <c r="PQQ565" s="744"/>
      <c r="PQR565" s="744"/>
      <c r="PQS565" s="1047"/>
      <c r="PQT565" s="1047"/>
      <c r="PQU565" s="1048"/>
      <c r="PQV565" s="1047"/>
      <c r="PQW565" s="1047"/>
      <c r="PQX565" s="741"/>
      <c r="PQY565" s="992"/>
      <c r="PQZ565" s="1049"/>
      <c r="PRA565" s="1050"/>
      <c r="PRB565" s="743"/>
      <c r="PRC565" s="928"/>
      <c r="PRD565" s="740"/>
      <c r="PRE565" s="744"/>
      <c r="PRF565" s="744"/>
      <c r="PRG565" s="742"/>
      <c r="PRH565" s="1047"/>
      <c r="PRI565" s="744"/>
      <c r="PRJ565" s="744"/>
      <c r="PRK565" s="1047"/>
      <c r="PRL565" s="1047"/>
      <c r="PRM565" s="1048"/>
      <c r="PRN565" s="1047"/>
      <c r="PRO565" s="1047"/>
      <c r="PRP565" s="741"/>
      <c r="PRQ565" s="992"/>
      <c r="PRR565" s="1049"/>
      <c r="PRS565" s="1050"/>
      <c r="PRT565" s="743"/>
      <c r="PRU565" s="928"/>
      <c r="PRV565" s="740"/>
      <c r="PRW565" s="744"/>
      <c r="PRX565" s="744"/>
      <c r="PRY565" s="742"/>
      <c r="PRZ565" s="1047"/>
      <c r="PSA565" s="744"/>
      <c r="PSB565" s="744"/>
      <c r="PSC565" s="1047"/>
      <c r="PSD565" s="1047"/>
      <c r="PSE565" s="1048"/>
      <c r="PSF565" s="1047"/>
      <c r="PSG565" s="1047"/>
      <c r="PSH565" s="741"/>
      <c r="PSI565" s="992"/>
      <c r="PSJ565" s="1049"/>
      <c r="PSK565" s="1050"/>
      <c r="PSL565" s="743"/>
      <c r="PSM565" s="928"/>
      <c r="PSN565" s="740"/>
      <c r="PSO565" s="744"/>
      <c r="PSP565" s="744"/>
      <c r="PSQ565" s="742"/>
      <c r="PSR565" s="1047"/>
      <c r="PSS565" s="744"/>
      <c r="PST565" s="744"/>
      <c r="PSU565" s="1047"/>
      <c r="PSV565" s="1047"/>
      <c r="PSW565" s="1048"/>
      <c r="PSX565" s="1047"/>
      <c r="PSY565" s="1047"/>
      <c r="PSZ565" s="741"/>
      <c r="PTA565" s="992"/>
      <c r="PTB565" s="1049"/>
      <c r="PTC565" s="1050"/>
      <c r="PTD565" s="743"/>
      <c r="PTE565" s="928"/>
      <c r="PTF565" s="740"/>
      <c r="PTG565" s="744"/>
      <c r="PTH565" s="744"/>
      <c r="PTI565" s="742"/>
      <c r="PTJ565" s="1047"/>
      <c r="PTK565" s="744"/>
      <c r="PTL565" s="744"/>
      <c r="PTM565" s="1047"/>
      <c r="PTN565" s="1047"/>
      <c r="PTO565" s="1048"/>
      <c r="PTP565" s="1047"/>
      <c r="PTQ565" s="1047"/>
      <c r="PTR565" s="741"/>
      <c r="PTS565" s="992"/>
      <c r="PTT565" s="1049"/>
      <c r="PTU565" s="1050"/>
      <c r="PTV565" s="743"/>
      <c r="PTW565" s="928"/>
      <c r="PTX565" s="740"/>
      <c r="PTY565" s="744"/>
      <c r="PTZ565" s="744"/>
      <c r="PUA565" s="742"/>
      <c r="PUB565" s="1047"/>
      <c r="PUC565" s="744"/>
      <c r="PUD565" s="744"/>
      <c r="PUE565" s="1047"/>
      <c r="PUF565" s="1047"/>
      <c r="PUG565" s="1048"/>
      <c r="PUH565" s="1047"/>
      <c r="PUI565" s="1047"/>
      <c r="PUJ565" s="741"/>
      <c r="PUK565" s="992"/>
      <c r="PUL565" s="1049"/>
      <c r="PUM565" s="1050"/>
      <c r="PUN565" s="743"/>
      <c r="PUO565" s="928"/>
      <c r="PUP565" s="740"/>
      <c r="PUQ565" s="744"/>
      <c r="PUR565" s="744"/>
      <c r="PUS565" s="742"/>
      <c r="PUT565" s="1047"/>
      <c r="PUU565" s="744"/>
      <c r="PUV565" s="744"/>
      <c r="PUW565" s="1047"/>
      <c r="PUX565" s="1047"/>
      <c r="PUY565" s="1048"/>
      <c r="PUZ565" s="1047"/>
      <c r="PVA565" s="1047"/>
      <c r="PVB565" s="741"/>
      <c r="PVC565" s="992"/>
      <c r="PVD565" s="1049"/>
      <c r="PVE565" s="1050"/>
      <c r="PVF565" s="743"/>
      <c r="PVG565" s="928"/>
      <c r="PVH565" s="740"/>
      <c r="PVI565" s="744"/>
      <c r="PVJ565" s="744"/>
      <c r="PVK565" s="742"/>
      <c r="PVL565" s="1047"/>
      <c r="PVM565" s="744"/>
      <c r="PVN565" s="744"/>
      <c r="PVO565" s="1047"/>
      <c r="PVP565" s="1047"/>
      <c r="PVQ565" s="1048"/>
      <c r="PVR565" s="1047"/>
      <c r="PVS565" s="1047"/>
      <c r="PVT565" s="741"/>
      <c r="PVU565" s="992"/>
      <c r="PVV565" s="1049"/>
      <c r="PVW565" s="1050"/>
      <c r="PVX565" s="743"/>
      <c r="PVY565" s="928"/>
      <c r="PVZ565" s="740"/>
      <c r="PWA565" s="744"/>
      <c r="PWB565" s="744"/>
      <c r="PWC565" s="742"/>
      <c r="PWD565" s="1047"/>
      <c r="PWE565" s="744"/>
      <c r="PWF565" s="744"/>
      <c r="PWG565" s="1047"/>
      <c r="PWH565" s="1047"/>
      <c r="PWI565" s="1048"/>
      <c r="PWJ565" s="1047"/>
      <c r="PWK565" s="1047"/>
      <c r="PWL565" s="741"/>
      <c r="PWM565" s="992"/>
      <c r="PWN565" s="1049"/>
      <c r="PWO565" s="1050"/>
      <c r="PWP565" s="743"/>
      <c r="PWQ565" s="928"/>
      <c r="PWR565" s="740"/>
      <c r="PWS565" s="744"/>
      <c r="PWT565" s="744"/>
      <c r="PWU565" s="742"/>
      <c r="PWV565" s="1047"/>
      <c r="PWW565" s="744"/>
      <c r="PWX565" s="744"/>
      <c r="PWY565" s="1047"/>
      <c r="PWZ565" s="1047"/>
      <c r="PXA565" s="1048"/>
      <c r="PXB565" s="1047"/>
      <c r="PXC565" s="1047"/>
      <c r="PXD565" s="741"/>
      <c r="PXE565" s="992"/>
      <c r="PXF565" s="1049"/>
      <c r="PXG565" s="1050"/>
      <c r="PXH565" s="743"/>
      <c r="PXI565" s="928"/>
      <c r="PXJ565" s="740"/>
      <c r="PXK565" s="744"/>
      <c r="PXL565" s="744"/>
      <c r="PXM565" s="742"/>
      <c r="PXN565" s="1047"/>
      <c r="PXO565" s="744"/>
      <c r="PXP565" s="744"/>
      <c r="PXQ565" s="1047"/>
      <c r="PXR565" s="1047"/>
      <c r="PXS565" s="1048"/>
      <c r="PXT565" s="1047"/>
      <c r="PXU565" s="1047"/>
      <c r="PXV565" s="741"/>
      <c r="PXW565" s="992"/>
      <c r="PXX565" s="1049"/>
      <c r="PXY565" s="1050"/>
      <c r="PXZ565" s="743"/>
      <c r="PYA565" s="928"/>
      <c r="PYB565" s="740"/>
      <c r="PYC565" s="744"/>
      <c r="PYD565" s="744"/>
      <c r="PYE565" s="742"/>
      <c r="PYF565" s="1047"/>
      <c r="PYG565" s="744"/>
      <c r="PYH565" s="744"/>
      <c r="PYI565" s="1047"/>
      <c r="PYJ565" s="1047"/>
      <c r="PYK565" s="1048"/>
      <c r="PYL565" s="1047"/>
      <c r="PYM565" s="1047"/>
      <c r="PYN565" s="741"/>
      <c r="PYO565" s="992"/>
      <c r="PYP565" s="1049"/>
      <c r="PYQ565" s="1050"/>
      <c r="PYR565" s="743"/>
      <c r="PYS565" s="928"/>
      <c r="PYT565" s="740"/>
      <c r="PYU565" s="744"/>
      <c r="PYV565" s="744"/>
      <c r="PYW565" s="742"/>
      <c r="PYX565" s="1047"/>
      <c r="PYY565" s="744"/>
      <c r="PYZ565" s="744"/>
      <c r="PZA565" s="1047"/>
      <c r="PZB565" s="1047"/>
      <c r="PZC565" s="1048"/>
      <c r="PZD565" s="1047"/>
      <c r="PZE565" s="1047"/>
      <c r="PZF565" s="741"/>
      <c r="PZG565" s="992"/>
      <c r="PZH565" s="1049"/>
      <c r="PZI565" s="1050"/>
      <c r="PZJ565" s="743"/>
      <c r="PZK565" s="928"/>
      <c r="PZL565" s="740"/>
      <c r="PZM565" s="744"/>
      <c r="PZN565" s="744"/>
      <c r="PZO565" s="742"/>
      <c r="PZP565" s="1047"/>
      <c r="PZQ565" s="744"/>
      <c r="PZR565" s="744"/>
      <c r="PZS565" s="1047"/>
      <c r="PZT565" s="1047"/>
      <c r="PZU565" s="1048"/>
      <c r="PZV565" s="1047"/>
      <c r="PZW565" s="1047"/>
      <c r="PZX565" s="741"/>
      <c r="PZY565" s="992"/>
      <c r="PZZ565" s="1049"/>
      <c r="QAA565" s="1050"/>
      <c r="QAB565" s="743"/>
      <c r="QAC565" s="928"/>
      <c r="QAD565" s="740"/>
      <c r="QAE565" s="744"/>
      <c r="QAF565" s="744"/>
      <c r="QAG565" s="742"/>
      <c r="QAH565" s="1047"/>
      <c r="QAI565" s="744"/>
      <c r="QAJ565" s="744"/>
      <c r="QAK565" s="1047"/>
      <c r="QAL565" s="1047"/>
      <c r="QAM565" s="1048"/>
      <c r="QAN565" s="1047"/>
      <c r="QAO565" s="1047"/>
      <c r="QAP565" s="741"/>
      <c r="QAQ565" s="992"/>
      <c r="QAR565" s="1049"/>
      <c r="QAS565" s="1050"/>
      <c r="QAT565" s="743"/>
      <c r="QAU565" s="928"/>
      <c r="QAV565" s="740"/>
      <c r="QAW565" s="744"/>
      <c r="QAX565" s="744"/>
      <c r="QAY565" s="742"/>
      <c r="QAZ565" s="1047"/>
      <c r="QBA565" s="744"/>
      <c r="QBB565" s="744"/>
      <c r="QBC565" s="1047"/>
      <c r="QBD565" s="1047"/>
      <c r="QBE565" s="1048"/>
      <c r="QBF565" s="1047"/>
      <c r="QBG565" s="1047"/>
      <c r="QBH565" s="741"/>
      <c r="QBI565" s="992"/>
      <c r="QBJ565" s="1049"/>
      <c r="QBK565" s="1050"/>
      <c r="QBL565" s="743"/>
      <c r="QBM565" s="928"/>
      <c r="QBN565" s="740"/>
      <c r="QBO565" s="744"/>
      <c r="QBP565" s="744"/>
      <c r="QBQ565" s="742"/>
      <c r="QBR565" s="1047"/>
      <c r="QBS565" s="744"/>
      <c r="QBT565" s="744"/>
      <c r="QBU565" s="1047"/>
      <c r="QBV565" s="1047"/>
      <c r="QBW565" s="1048"/>
      <c r="QBX565" s="1047"/>
      <c r="QBY565" s="1047"/>
      <c r="QBZ565" s="741"/>
      <c r="QCA565" s="992"/>
      <c r="QCB565" s="1049"/>
      <c r="QCC565" s="1050"/>
      <c r="QCD565" s="743"/>
      <c r="QCE565" s="928"/>
      <c r="QCF565" s="740"/>
      <c r="QCG565" s="744"/>
      <c r="QCH565" s="744"/>
      <c r="QCI565" s="742"/>
      <c r="QCJ565" s="1047"/>
      <c r="QCK565" s="744"/>
      <c r="QCL565" s="744"/>
      <c r="QCM565" s="1047"/>
      <c r="QCN565" s="1047"/>
      <c r="QCO565" s="1048"/>
      <c r="QCP565" s="1047"/>
      <c r="QCQ565" s="1047"/>
      <c r="QCR565" s="741"/>
      <c r="QCS565" s="992"/>
      <c r="QCT565" s="1049"/>
      <c r="QCU565" s="1050"/>
      <c r="QCV565" s="743"/>
      <c r="QCW565" s="928"/>
      <c r="QCX565" s="740"/>
      <c r="QCY565" s="744"/>
      <c r="QCZ565" s="744"/>
      <c r="QDA565" s="742"/>
      <c r="QDB565" s="1047"/>
      <c r="QDC565" s="744"/>
      <c r="QDD565" s="744"/>
      <c r="QDE565" s="1047"/>
      <c r="QDF565" s="1047"/>
      <c r="QDG565" s="1048"/>
      <c r="QDH565" s="1047"/>
      <c r="QDI565" s="1047"/>
      <c r="QDJ565" s="741"/>
      <c r="QDK565" s="992"/>
      <c r="QDL565" s="1049"/>
      <c r="QDM565" s="1050"/>
      <c r="QDN565" s="743"/>
      <c r="QDO565" s="928"/>
      <c r="QDP565" s="740"/>
      <c r="QDQ565" s="744"/>
      <c r="QDR565" s="744"/>
      <c r="QDS565" s="742"/>
      <c r="QDT565" s="1047"/>
      <c r="QDU565" s="744"/>
      <c r="QDV565" s="744"/>
      <c r="QDW565" s="1047"/>
      <c r="QDX565" s="1047"/>
      <c r="QDY565" s="1048"/>
      <c r="QDZ565" s="1047"/>
      <c r="QEA565" s="1047"/>
      <c r="QEB565" s="741"/>
      <c r="QEC565" s="992"/>
      <c r="QED565" s="1049"/>
      <c r="QEE565" s="1050"/>
      <c r="QEF565" s="743"/>
      <c r="QEG565" s="928"/>
      <c r="QEH565" s="740"/>
      <c r="QEI565" s="744"/>
      <c r="QEJ565" s="744"/>
      <c r="QEK565" s="742"/>
      <c r="QEL565" s="1047"/>
      <c r="QEM565" s="744"/>
      <c r="QEN565" s="744"/>
      <c r="QEO565" s="1047"/>
      <c r="QEP565" s="1047"/>
      <c r="QEQ565" s="1048"/>
      <c r="QER565" s="1047"/>
      <c r="QES565" s="1047"/>
      <c r="QET565" s="741"/>
      <c r="QEU565" s="992"/>
      <c r="QEV565" s="1049"/>
      <c r="QEW565" s="1050"/>
      <c r="QEX565" s="743"/>
      <c r="QEY565" s="928"/>
      <c r="QEZ565" s="740"/>
      <c r="QFA565" s="744"/>
      <c r="QFB565" s="744"/>
      <c r="QFC565" s="742"/>
      <c r="QFD565" s="1047"/>
      <c r="QFE565" s="744"/>
      <c r="QFF565" s="744"/>
      <c r="QFG565" s="1047"/>
      <c r="QFH565" s="1047"/>
      <c r="QFI565" s="1048"/>
      <c r="QFJ565" s="1047"/>
      <c r="QFK565" s="1047"/>
      <c r="QFL565" s="741"/>
      <c r="QFM565" s="992"/>
      <c r="QFN565" s="1049"/>
      <c r="QFO565" s="1050"/>
      <c r="QFP565" s="743"/>
      <c r="QFQ565" s="928"/>
      <c r="QFR565" s="740"/>
      <c r="QFS565" s="744"/>
      <c r="QFT565" s="744"/>
      <c r="QFU565" s="742"/>
      <c r="QFV565" s="1047"/>
      <c r="QFW565" s="744"/>
      <c r="QFX565" s="744"/>
      <c r="QFY565" s="1047"/>
      <c r="QFZ565" s="1047"/>
      <c r="QGA565" s="1048"/>
      <c r="QGB565" s="1047"/>
      <c r="QGC565" s="1047"/>
      <c r="QGD565" s="741"/>
      <c r="QGE565" s="992"/>
      <c r="QGF565" s="1049"/>
      <c r="QGG565" s="1050"/>
      <c r="QGH565" s="743"/>
      <c r="QGI565" s="928"/>
      <c r="QGJ565" s="740"/>
      <c r="QGK565" s="744"/>
      <c r="QGL565" s="744"/>
      <c r="QGM565" s="742"/>
      <c r="QGN565" s="1047"/>
      <c r="QGO565" s="744"/>
      <c r="QGP565" s="744"/>
      <c r="QGQ565" s="1047"/>
      <c r="QGR565" s="1047"/>
      <c r="QGS565" s="1048"/>
      <c r="QGT565" s="1047"/>
      <c r="QGU565" s="1047"/>
      <c r="QGV565" s="741"/>
      <c r="QGW565" s="992"/>
      <c r="QGX565" s="1049"/>
      <c r="QGY565" s="1050"/>
      <c r="QGZ565" s="743"/>
      <c r="QHA565" s="928"/>
      <c r="QHB565" s="740"/>
      <c r="QHC565" s="744"/>
      <c r="QHD565" s="744"/>
      <c r="QHE565" s="742"/>
      <c r="QHF565" s="1047"/>
      <c r="QHG565" s="744"/>
      <c r="QHH565" s="744"/>
      <c r="QHI565" s="1047"/>
      <c r="QHJ565" s="1047"/>
      <c r="QHK565" s="1048"/>
      <c r="QHL565" s="1047"/>
      <c r="QHM565" s="1047"/>
      <c r="QHN565" s="741"/>
      <c r="QHO565" s="992"/>
      <c r="QHP565" s="1049"/>
      <c r="QHQ565" s="1050"/>
      <c r="QHR565" s="743"/>
      <c r="QHS565" s="928"/>
      <c r="QHT565" s="740"/>
      <c r="QHU565" s="744"/>
      <c r="QHV565" s="744"/>
      <c r="QHW565" s="742"/>
      <c r="QHX565" s="1047"/>
      <c r="QHY565" s="744"/>
      <c r="QHZ565" s="744"/>
      <c r="QIA565" s="1047"/>
      <c r="QIB565" s="1047"/>
      <c r="QIC565" s="1048"/>
      <c r="QID565" s="1047"/>
      <c r="QIE565" s="1047"/>
      <c r="QIF565" s="741"/>
      <c r="QIG565" s="992"/>
      <c r="QIH565" s="1049"/>
      <c r="QII565" s="1050"/>
      <c r="QIJ565" s="743"/>
      <c r="QIK565" s="928"/>
      <c r="QIL565" s="740"/>
      <c r="QIM565" s="744"/>
      <c r="QIN565" s="744"/>
      <c r="QIO565" s="742"/>
      <c r="QIP565" s="1047"/>
      <c r="QIQ565" s="744"/>
      <c r="QIR565" s="744"/>
      <c r="QIS565" s="1047"/>
      <c r="QIT565" s="1047"/>
      <c r="QIU565" s="1048"/>
      <c r="QIV565" s="1047"/>
      <c r="QIW565" s="1047"/>
      <c r="QIX565" s="741"/>
      <c r="QIY565" s="992"/>
      <c r="QIZ565" s="1049"/>
      <c r="QJA565" s="1050"/>
      <c r="QJB565" s="743"/>
      <c r="QJC565" s="928"/>
      <c r="QJD565" s="740"/>
      <c r="QJE565" s="744"/>
      <c r="QJF565" s="744"/>
      <c r="QJG565" s="742"/>
      <c r="QJH565" s="1047"/>
      <c r="QJI565" s="744"/>
      <c r="QJJ565" s="744"/>
      <c r="QJK565" s="1047"/>
      <c r="QJL565" s="1047"/>
      <c r="QJM565" s="1048"/>
      <c r="QJN565" s="1047"/>
      <c r="QJO565" s="1047"/>
      <c r="QJP565" s="741"/>
      <c r="QJQ565" s="992"/>
      <c r="QJR565" s="1049"/>
      <c r="QJS565" s="1050"/>
      <c r="QJT565" s="743"/>
      <c r="QJU565" s="928"/>
      <c r="QJV565" s="740"/>
      <c r="QJW565" s="744"/>
      <c r="QJX565" s="744"/>
      <c r="QJY565" s="742"/>
      <c r="QJZ565" s="1047"/>
      <c r="QKA565" s="744"/>
      <c r="QKB565" s="744"/>
      <c r="QKC565" s="1047"/>
      <c r="QKD565" s="1047"/>
      <c r="QKE565" s="1048"/>
      <c r="QKF565" s="1047"/>
      <c r="QKG565" s="1047"/>
      <c r="QKH565" s="741"/>
      <c r="QKI565" s="992"/>
      <c r="QKJ565" s="1049"/>
      <c r="QKK565" s="1050"/>
      <c r="QKL565" s="743"/>
      <c r="QKM565" s="928"/>
      <c r="QKN565" s="740"/>
      <c r="QKO565" s="744"/>
      <c r="QKP565" s="744"/>
      <c r="QKQ565" s="742"/>
      <c r="QKR565" s="1047"/>
      <c r="QKS565" s="744"/>
      <c r="QKT565" s="744"/>
      <c r="QKU565" s="1047"/>
      <c r="QKV565" s="1047"/>
      <c r="QKW565" s="1048"/>
      <c r="QKX565" s="1047"/>
      <c r="QKY565" s="1047"/>
      <c r="QKZ565" s="741"/>
      <c r="QLA565" s="992"/>
      <c r="QLB565" s="1049"/>
      <c r="QLC565" s="1050"/>
      <c r="QLD565" s="743"/>
      <c r="QLE565" s="928"/>
      <c r="QLF565" s="740"/>
      <c r="QLG565" s="744"/>
      <c r="QLH565" s="744"/>
      <c r="QLI565" s="742"/>
      <c r="QLJ565" s="1047"/>
      <c r="QLK565" s="744"/>
      <c r="QLL565" s="744"/>
      <c r="QLM565" s="1047"/>
      <c r="QLN565" s="1047"/>
      <c r="QLO565" s="1048"/>
      <c r="QLP565" s="1047"/>
      <c r="QLQ565" s="1047"/>
      <c r="QLR565" s="741"/>
      <c r="QLS565" s="992"/>
      <c r="QLT565" s="1049"/>
      <c r="QLU565" s="1050"/>
      <c r="QLV565" s="743"/>
      <c r="QLW565" s="928"/>
      <c r="QLX565" s="740"/>
      <c r="QLY565" s="744"/>
      <c r="QLZ565" s="744"/>
      <c r="QMA565" s="742"/>
      <c r="QMB565" s="1047"/>
      <c r="QMC565" s="744"/>
      <c r="QMD565" s="744"/>
      <c r="QME565" s="1047"/>
      <c r="QMF565" s="1047"/>
      <c r="QMG565" s="1048"/>
      <c r="QMH565" s="1047"/>
      <c r="QMI565" s="1047"/>
      <c r="QMJ565" s="741"/>
      <c r="QMK565" s="992"/>
      <c r="QML565" s="1049"/>
      <c r="QMM565" s="1050"/>
      <c r="QMN565" s="743"/>
      <c r="QMO565" s="928"/>
      <c r="QMP565" s="740"/>
      <c r="QMQ565" s="744"/>
      <c r="QMR565" s="744"/>
      <c r="QMS565" s="742"/>
      <c r="QMT565" s="1047"/>
      <c r="QMU565" s="744"/>
      <c r="QMV565" s="744"/>
      <c r="QMW565" s="1047"/>
      <c r="QMX565" s="1047"/>
      <c r="QMY565" s="1048"/>
      <c r="QMZ565" s="1047"/>
      <c r="QNA565" s="1047"/>
      <c r="QNB565" s="741"/>
      <c r="QNC565" s="992"/>
      <c r="QND565" s="1049"/>
      <c r="QNE565" s="1050"/>
      <c r="QNF565" s="743"/>
      <c r="QNG565" s="928"/>
      <c r="QNH565" s="740"/>
      <c r="QNI565" s="744"/>
      <c r="QNJ565" s="744"/>
      <c r="QNK565" s="742"/>
      <c r="QNL565" s="1047"/>
      <c r="QNM565" s="744"/>
      <c r="QNN565" s="744"/>
      <c r="QNO565" s="1047"/>
      <c r="QNP565" s="1047"/>
      <c r="QNQ565" s="1048"/>
      <c r="QNR565" s="1047"/>
      <c r="QNS565" s="1047"/>
      <c r="QNT565" s="741"/>
      <c r="QNU565" s="992"/>
      <c r="QNV565" s="1049"/>
      <c r="QNW565" s="1050"/>
      <c r="QNX565" s="743"/>
      <c r="QNY565" s="928"/>
      <c r="QNZ565" s="740"/>
      <c r="QOA565" s="744"/>
      <c r="QOB565" s="744"/>
      <c r="QOC565" s="742"/>
      <c r="QOD565" s="1047"/>
      <c r="QOE565" s="744"/>
      <c r="QOF565" s="744"/>
      <c r="QOG565" s="1047"/>
      <c r="QOH565" s="1047"/>
      <c r="QOI565" s="1048"/>
      <c r="QOJ565" s="1047"/>
      <c r="QOK565" s="1047"/>
      <c r="QOL565" s="741"/>
      <c r="QOM565" s="992"/>
      <c r="QON565" s="1049"/>
      <c r="QOO565" s="1050"/>
      <c r="QOP565" s="743"/>
      <c r="QOQ565" s="928"/>
      <c r="QOR565" s="740"/>
      <c r="QOS565" s="744"/>
      <c r="QOT565" s="744"/>
      <c r="QOU565" s="742"/>
      <c r="QOV565" s="1047"/>
      <c r="QOW565" s="744"/>
      <c r="QOX565" s="744"/>
      <c r="QOY565" s="1047"/>
      <c r="QOZ565" s="1047"/>
      <c r="QPA565" s="1048"/>
      <c r="QPB565" s="1047"/>
      <c r="QPC565" s="1047"/>
      <c r="QPD565" s="741"/>
      <c r="QPE565" s="992"/>
      <c r="QPF565" s="1049"/>
      <c r="QPG565" s="1050"/>
      <c r="QPH565" s="743"/>
      <c r="QPI565" s="928"/>
      <c r="QPJ565" s="740"/>
      <c r="QPK565" s="744"/>
      <c r="QPL565" s="744"/>
      <c r="QPM565" s="742"/>
      <c r="QPN565" s="1047"/>
      <c r="QPO565" s="744"/>
      <c r="QPP565" s="744"/>
      <c r="QPQ565" s="1047"/>
      <c r="QPR565" s="1047"/>
      <c r="QPS565" s="1048"/>
      <c r="QPT565" s="1047"/>
      <c r="QPU565" s="1047"/>
      <c r="QPV565" s="741"/>
      <c r="QPW565" s="992"/>
      <c r="QPX565" s="1049"/>
      <c r="QPY565" s="1050"/>
      <c r="QPZ565" s="743"/>
      <c r="QQA565" s="928"/>
      <c r="QQB565" s="740"/>
      <c r="QQC565" s="744"/>
      <c r="QQD565" s="744"/>
      <c r="QQE565" s="742"/>
      <c r="QQF565" s="1047"/>
      <c r="QQG565" s="744"/>
      <c r="QQH565" s="744"/>
      <c r="QQI565" s="1047"/>
      <c r="QQJ565" s="1047"/>
      <c r="QQK565" s="1048"/>
      <c r="QQL565" s="1047"/>
      <c r="QQM565" s="1047"/>
      <c r="QQN565" s="741"/>
      <c r="QQO565" s="992"/>
      <c r="QQP565" s="1049"/>
      <c r="QQQ565" s="1050"/>
      <c r="QQR565" s="743"/>
      <c r="QQS565" s="928"/>
      <c r="QQT565" s="740"/>
      <c r="QQU565" s="744"/>
      <c r="QQV565" s="744"/>
      <c r="QQW565" s="742"/>
      <c r="QQX565" s="1047"/>
      <c r="QQY565" s="744"/>
      <c r="QQZ565" s="744"/>
      <c r="QRA565" s="1047"/>
      <c r="QRB565" s="1047"/>
      <c r="QRC565" s="1048"/>
      <c r="QRD565" s="1047"/>
      <c r="QRE565" s="1047"/>
      <c r="QRF565" s="741"/>
      <c r="QRG565" s="992"/>
      <c r="QRH565" s="1049"/>
      <c r="QRI565" s="1050"/>
      <c r="QRJ565" s="743"/>
      <c r="QRK565" s="928"/>
      <c r="QRL565" s="740"/>
      <c r="QRM565" s="744"/>
      <c r="QRN565" s="744"/>
      <c r="QRO565" s="742"/>
      <c r="QRP565" s="1047"/>
      <c r="QRQ565" s="744"/>
      <c r="QRR565" s="744"/>
      <c r="QRS565" s="1047"/>
      <c r="QRT565" s="1047"/>
      <c r="QRU565" s="1048"/>
      <c r="QRV565" s="1047"/>
      <c r="QRW565" s="1047"/>
      <c r="QRX565" s="741"/>
      <c r="QRY565" s="992"/>
      <c r="QRZ565" s="1049"/>
      <c r="QSA565" s="1050"/>
      <c r="QSB565" s="743"/>
      <c r="QSC565" s="928"/>
      <c r="QSD565" s="740"/>
      <c r="QSE565" s="744"/>
      <c r="QSF565" s="744"/>
      <c r="QSG565" s="742"/>
      <c r="QSH565" s="1047"/>
      <c r="QSI565" s="744"/>
      <c r="QSJ565" s="744"/>
      <c r="QSK565" s="1047"/>
      <c r="QSL565" s="1047"/>
      <c r="QSM565" s="1048"/>
      <c r="QSN565" s="1047"/>
      <c r="QSO565" s="1047"/>
      <c r="QSP565" s="741"/>
      <c r="QSQ565" s="992"/>
      <c r="QSR565" s="1049"/>
      <c r="QSS565" s="1050"/>
      <c r="QST565" s="743"/>
      <c r="QSU565" s="928"/>
      <c r="QSV565" s="740"/>
      <c r="QSW565" s="744"/>
      <c r="QSX565" s="744"/>
      <c r="QSY565" s="742"/>
      <c r="QSZ565" s="1047"/>
      <c r="QTA565" s="744"/>
      <c r="QTB565" s="744"/>
      <c r="QTC565" s="1047"/>
      <c r="QTD565" s="1047"/>
      <c r="QTE565" s="1048"/>
      <c r="QTF565" s="1047"/>
      <c r="QTG565" s="1047"/>
      <c r="QTH565" s="741"/>
      <c r="QTI565" s="992"/>
      <c r="QTJ565" s="1049"/>
      <c r="QTK565" s="1050"/>
      <c r="QTL565" s="743"/>
      <c r="QTM565" s="928"/>
      <c r="QTN565" s="740"/>
      <c r="QTO565" s="744"/>
      <c r="QTP565" s="744"/>
      <c r="QTQ565" s="742"/>
      <c r="QTR565" s="1047"/>
      <c r="QTS565" s="744"/>
      <c r="QTT565" s="744"/>
      <c r="QTU565" s="1047"/>
      <c r="QTV565" s="1047"/>
      <c r="QTW565" s="1048"/>
      <c r="QTX565" s="1047"/>
      <c r="QTY565" s="1047"/>
      <c r="QTZ565" s="741"/>
      <c r="QUA565" s="992"/>
      <c r="QUB565" s="1049"/>
      <c r="QUC565" s="1050"/>
      <c r="QUD565" s="743"/>
      <c r="QUE565" s="928"/>
      <c r="QUF565" s="740"/>
      <c r="QUG565" s="744"/>
      <c r="QUH565" s="744"/>
      <c r="QUI565" s="742"/>
      <c r="QUJ565" s="1047"/>
      <c r="QUK565" s="744"/>
      <c r="QUL565" s="744"/>
      <c r="QUM565" s="1047"/>
      <c r="QUN565" s="1047"/>
      <c r="QUO565" s="1048"/>
      <c r="QUP565" s="1047"/>
      <c r="QUQ565" s="1047"/>
      <c r="QUR565" s="741"/>
      <c r="QUS565" s="992"/>
      <c r="QUT565" s="1049"/>
      <c r="QUU565" s="1050"/>
      <c r="QUV565" s="743"/>
      <c r="QUW565" s="928"/>
      <c r="QUX565" s="740"/>
      <c r="QUY565" s="744"/>
      <c r="QUZ565" s="744"/>
      <c r="QVA565" s="742"/>
      <c r="QVB565" s="1047"/>
      <c r="QVC565" s="744"/>
      <c r="QVD565" s="744"/>
      <c r="QVE565" s="1047"/>
      <c r="QVF565" s="1047"/>
      <c r="QVG565" s="1048"/>
      <c r="QVH565" s="1047"/>
      <c r="QVI565" s="1047"/>
      <c r="QVJ565" s="741"/>
      <c r="QVK565" s="992"/>
      <c r="QVL565" s="1049"/>
      <c r="QVM565" s="1050"/>
      <c r="QVN565" s="743"/>
      <c r="QVO565" s="928"/>
      <c r="QVP565" s="740"/>
      <c r="QVQ565" s="744"/>
      <c r="QVR565" s="744"/>
      <c r="QVS565" s="742"/>
      <c r="QVT565" s="1047"/>
      <c r="QVU565" s="744"/>
      <c r="QVV565" s="744"/>
      <c r="QVW565" s="1047"/>
      <c r="QVX565" s="1047"/>
      <c r="QVY565" s="1048"/>
      <c r="QVZ565" s="1047"/>
      <c r="QWA565" s="1047"/>
      <c r="QWB565" s="741"/>
      <c r="QWC565" s="992"/>
      <c r="QWD565" s="1049"/>
      <c r="QWE565" s="1050"/>
      <c r="QWF565" s="743"/>
      <c r="QWG565" s="928"/>
      <c r="QWH565" s="740"/>
      <c r="QWI565" s="744"/>
      <c r="QWJ565" s="744"/>
      <c r="QWK565" s="742"/>
      <c r="QWL565" s="1047"/>
      <c r="QWM565" s="744"/>
      <c r="QWN565" s="744"/>
      <c r="QWO565" s="1047"/>
      <c r="QWP565" s="1047"/>
      <c r="QWQ565" s="1048"/>
      <c r="QWR565" s="1047"/>
      <c r="QWS565" s="1047"/>
      <c r="QWT565" s="741"/>
      <c r="QWU565" s="992"/>
      <c r="QWV565" s="1049"/>
      <c r="QWW565" s="1050"/>
      <c r="QWX565" s="743"/>
      <c r="QWY565" s="928"/>
      <c r="QWZ565" s="740"/>
      <c r="QXA565" s="744"/>
      <c r="QXB565" s="744"/>
      <c r="QXC565" s="742"/>
      <c r="QXD565" s="1047"/>
      <c r="QXE565" s="744"/>
      <c r="QXF565" s="744"/>
      <c r="QXG565" s="1047"/>
      <c r="QXH565" s="1047"/>
      <c r="QXI565" s="1048"/>
      <c r="QXJ565" s="1047"/>
      <c r="QXK565" s="1047"/>
      <c r="QXL565" s="741"/>
      <c r="QXM565" s="992"/>
      <c r="QXN565" s="1049"/>
      <c r="QXO565" s="1050"/>
      <c r="QXP565" s="743"/>
      <c r="QXQ565" s="928"/>
      <c r="QXR565" s="740"/>
      <c r="QXS565" s="744"/>
      <c r="QXT565" s="744"/>
      <c r="QXU565" s="742"/>
      <c r="QXV565" s="1047"/>
      <c r="QXW565" s="744"/>
      <c r="QXX565" s="744"/>
      <c r="QXY565" s="1047"/>
      <c r="QXZ565" s="1047"/>
      <c r="QYA565" s="1048"/>
      <c r="QYB565" s="1047"/>
      <c r="QYC565" s="1047"/>
      <c r="QYD565" s="741"/>
      <c r="QYE565" s="992"/>
      <c r="QYF565" s="1049"/>
      <c r="QYG565" s="1050"/>
      <c r="QYH565" s="743"/>
      <c r="QYI565" s="928"/>
      <c r="QYJ565" s="740"/>
      <c r="QYK565" s="744"/>
      <c r="QYL565" s="744"/>
      <c r="QYM565" s="742"/>
      <c r="QYN565" s="1047"/>
      <c r="QYO565" s="744"/>
      <c r="QYP565" s="744"/>
      <c r="QYQ565" s="1047"/>
      <c r="QYR565" s="1047"/>
      <c r="QYS565" s="1048"/>
      <c r="QYT565" s="1047"/>
      <c r="QYU565" s="1047"/>
      <c r="QYV565" s="741"/>
      <c r="QYW565" s="992"/>
      <c r="QYX565" s="1049"/>
      <c r="QYY565" s="1050"/>
      <c r="QYZ565" s="743"/>
      <c r="QZA565" s="928"/>
      <c r="QZB565" s="740"/>
      <c r="QZC565" s="744"/>
      <c r="QZD565" s="744"/>
      <c r="QZE565" s="742"/>
      <c r="QZF565" s="1047"/>
      <c r="QZG565" s="744"/>
      <c r="QZH565" s="744"/>
      <c r="QZI565" s="1047"/>
      <c r="QZJ565" s="1047"/>
      <c r="QZK565" s="1048"/>
      <c r="QZL565" s="1047"/>
      <c r="QZM565" s="1047"/>
      <c r="QZN565" s="741"/>
      <c r="QZO565" s="992"/>
      <c r="QZP565" s="1049"/>
      <c r="QZQ565" s="1050"/>
      <c r="QZR565" s="743"/>
      <c r="QZS565" s="928"/>
      <c r="QZT565" s="740"/>
      <c r="QZU565" s="744"/>
      <c r="QZV565" s="744"/>
      <c r="QZW565" s="742"/>
      <c r="QZX565" s="1047"/>
      <c r="QZY565" s="744"/>
      <c r="QZZ565" s="744"/>
      <c r="RAA565" s="1047"/>
      <c r="RAB565" s="1047"/>
      <c r="RAC565" s="1048"/>
      <c r="RAD565" s="1047"/>
      <c r="RAE565" s="1047"/>
      <c r="RAF565" s="741"/>
      <c r="RAG565" s="992"/>
      <c r="RAH565" s="1049"/>
      <c r="RAI565" s="1050"/>
      <c r="RAJ565" s="743"/>
      <c r="RAK565" s="928"/>
      <c r="RAL565" s="740"/>
      <c r="RAM565" s="744"/>
      <c r="RAN565" s="744"/>
      <c r="RAO565" s="742"/>
      <c r="RAP565" s="1047"/>
      <c r="RAQ565" s="744"/>
      <c r="RAR565" s="744"/>
      <c r="RAS565" s="1047"/>
      <c r="RAT565" s="1047"/>
      <c r="RAU565" s="1048"/>
      <c r="RAV565" s="1047"/>
      <c r="RAW565" s="1047"/>
      <c r="RAX565" s="741"/>
      <c r="RAY565" s="992"/>
      <c r="RAZ565" s="1049"/>
      <c r="RBA565" s="1050"/>
      <c r="RBB565" s="743"/>
      <c r="RBC565" s="928"/>
      <c r="RBD565" s="740"/>
      <c r="RBE565" s="744"/>
      <c r="RBF565" s="744"/>
      <c r="RBG565" s="742"/>
      <c r="RBH565" s="1047"/>
      <c r="RBI565" s="744"/>
      <c r="RBJ565" s="744"/>
      <c r="RBK565" s="1047"/>
      <c r="RBL565" s="1047"/>
      <c r="RBM565" s="1048"/>
      <c r="RBN565" s="1047"/>
      <c r="RBO565" s="1047"/>
      <c r="RBP565" s="741"/>
      <c r="RBQ565" s="992"/>
      <c r="RBR565" s="1049"/>
      <c r="RBS565" s="1050"/>
      <c r="RBT565" s="743"/>
      <c r="RBU565" s="928"/>
      <c r="RBV565" s="740"/>
      <c r="RBW565" s="744"/>
      <c r="RBX565" s="744"/>
      <c r="RBY565" s="742"/>
      <c r="RBZ565" s="1047"/>
      <c r="RCA565" s="744"/>
      <c r="RCB565" s="744"/>
      <c r="RCC565" s="1047"/>
      <c r="RCD565" s="1047"/>
      <c r="RCE565" s="1048"/>
      <c r="RCF565" s="1047"/>
      <c r="RCG565" s="1047"/>
      <c r="RCH565" s="741"/>
      <c r="RCI565" s="992"/>
      <c r="RCJ565" s="1049"/>
      <c r="RCK565" s="1050"/>
      <c r="RCL565" s="743"/>
      <c r="RCM565" s="928"/>
      <c r="RCN565" s="740"/>
      <c r="RCO565" s="744"/>
      <c r="RCP565" s="744"/>
      <c r="RCQ565" s="742"/>
      <c r="RCR565" s="1047"/>
      <c r="RCS565" s="744"/>
      <c r="RCT565" s="744"/>
      <c r="RCU565" s="1047"/>
      <c r="RCV565" s="1047"/>
      <c r="RCW565" s="1048"/>
      <c r="RCX565" s="1047"/>
      <c r="RCY565" s="1047"/>
      <c r="RCZ565" s="741"/>
      <c r="RDA565" s="992"/>
      <c r="RDB565" s="1049"/>
      <c r="RDC565" s="1050"/>
      <c r="RDD565" s="743"/>
      <c r="RDE565" s="928"/>
      <c r="RDF565" s="740"/>
      <c r="RDG565" s="744"/>
      <c r="RDH565" s="744"/>
      <c r="RDI565" s="742"/>
      <c r="RDJ565" s="1047"/>
      <c r="RDK565" s="744"/>
      <c r="RDL565" s="744"/>
      <c r="RDM565" s="1047"/>
      <c r="RDN565" s="1047"/>
      <c r="RDO565" s="1048"/>
      <c r="RDP565" s="1047"/>
      <c r="RDQ565" s="1047"/>
      <c r="RDR565" s="741"/>
      <c r="RDS565" s="992"/>
      <c r="RDT565" s="1049"/>
      <c r="RDU565" s="1050"/>
      <c r="RDV565" s="743"/>
      <c r="RDW565" s="928"/>
      <c r="RDX565" s="740"/>
      <c r="RDY565" s="744"/>
      <c r="RDZ565" s="744"/>
      <c r="REA565" s="742"/>
      <c r="REB565" s="1047"/>
      <c r="REC565" s="744"/>
      <c r="RED565" s="744"/>
      <c r="REE565" s="1047"/>
      <c r="REF565" s="1047"/>
      <c r="REG565" s="1048"/>
      <c r="REH565" s="1047"/>
      <c r="REI565" s="1047"/>
      <c r="REJ565" s="741"/>
      <c r="REK565" s="992"/>
      <c r="REL565" s="1049"/>
      <c r="REM565" s="1050"/>
      <c r="REN565" s="743"/>
      <c r="REO565" s="928"/>
      <c r="REP565" s="740"/>
      <c r="REQ565" s="744"/>
      <c r="RER565" s="744"/>
      <c r="RES565" s="742"/>
      <c r="RET565" s="1047"/>
      <c r="REU565" s="744"/>
      <c r="REV565" s="744"/>
      <c r="REW565" s="1047"/>
      <c r="REX565" s="1047"/>
      <c r="REY565" s="1048"/>
      <c r="REZ565" s="1047"/>
      <c r="RFA565" s="1047"/>
      <c r="RFB565" s="741"/>
      <c r="RFC565" s="992"/>
      <c r="RFD565" s="1049"/>
      <c r="RFE565" s="1050"/>
      <c r="RFF565" s="743"/>
      <c r="RFG565" s="928"/>
      <c r="RFH565" s="740"/>
      <c r="RFI565" s="744"/>
      <c r="RFJ565" s="744"/>
      <c r="RFK565" s="742"/>
      <c r="RFL565" s="1047"/>
      <c r="RFM565" s="744"/>
      <c r="RFN565" s="744"/>
      <c r="RFO565" s="1047"/>
      <c r="RFP565" s="1047"/>
      <c r="RFQ565" s="1048"/>
      <c r="RFR565" s="1047"/>
      <c r="RFS565" s="1047"/>
      <c r="RFT565" s="741"/>
      <c r="RFU565" s="992"/>
      <c r="RFV565" s="1049"/>
      <c r="RFW565" s="1050"/>
      <c r="RFX565" s="743"/>
      <c r="RFY565" s="928"/>
      <c r="RFZ565" s="740"/>
      <c r="RGA565" s="744"/>
      <c r="RGB565" s="744"/>
      <c r="RGC565" s="742"/>
      <c r="RGD565" s="1047"/>
      <c r="RGE565" s="744"/>
      <c r="RGF565" s="744"/>
      <c r="RGG565" s="1047"/>
      <c r="RGH565" s="1047"/>
      <c r="RGI565" s="1048"/>
      <c r="RGJ565" s="1047"/>
      <c r="RGK565" s="1047"/>
      <c r="RGL565" s="741"/>
      <c r="RGM565" s="992"/>
      <c r="RGN565" s="1049"/>
      <c r="RGO565" s="1050"/>
      <c r="RGP565" s="743"/>
      <c r="RGQ565" s="928"/>
      <c r="RGR565" s="740"/>
      <c r="RGS565" s="744"/>
      <c r="RGT565" s="744"/>
      <c r="RGU565" s="742"/>
      <c r="RGV565" s="1047"/>
      <c r="RGW565" s="744"/>
      <c r="RGX565" s="744"/>
      <c r="RGY565" s="1047"/>
      <c r="RGZ565" s="1047"/>
      <c r="RHA565" s="1048"/>
      <c r="RHB565" s="1047"/>
      <c r="RHC565" s="1047"/>
      <c r="RHD565" s="741"/>
      <c r="RHE565" s="992"/>
      <c r="RHF565" s="1049"/>
      <c r="RHG565" s="1050"/>
      <c r="RHH565" s="743"/>
      <c r="RHI565" s="928"/>
      <c r="RHJ565" s="740"/>
      <c r="RHK565" s="744"/>
      <c r="RHL565" s="744"/>
      <c r="RHM565" s="742"/>
      <c r="RHN565" s="1047"/>
      <c r="RHO565" s="744"/>
      <c r="RHP565" s="744"/>
      <c r="RHQ565" s="1047"/>
      <c r="RHR565" s="1047"/>
      <c r="RHS565" s="1048"/>
      <c r="RHT565" s="1047"/>
      <c r="RHU565" s="1047"/>
      <c r="RHV565" s="741"/>
      <c r="RHW565" s="992"/>
      <c r="RHX565" s="1049"/>
      <c r="RHY565" s="1050"/>
      <c r="RHZ565" s="743"/>
      <c r="RIA565" s="928"/>
      <c r="RIB565" s="740"/>
      <c r="RIC565" s="744"/>
      <c r="RID565" s="744"/>
      <c r="RIE565" s="742"/>
      <c r="RIF565" s="1047"/>
      <c r="RIG565" s="744"/>
      <c r="RIH565" s="744"/>
      <c r="RII565" s="1047"/>
      <c r="RIJ565" s="1047"/>
      <c r="RIK565" s="1048"/>
      <c r="RIL565" s="1047"/>
      <c r="RIM565" s="1047"/>
      <c r="RIN565" s="741"/>
      <c r="RIO565" s="992"/>
      <c r="RIP565" s="1049"/>
      <c r="RIQ565" s="1050"/>
      <c r="RIR565" s="743"/>
      <c r="RIS565" s="928"/>
      <c r="RIT565" s="740"/>
      <c r="RIU565" s="744"/>
      <c r="RIV565" s="744"/>
      <c r="RIW565" s="742"/>
      <c r="RIX565" s="1047"/>
      <c r="RIY565" s="744"/>
      <c r="RIZ565" s="744"/>
      <c r="RJA565" s="1047"/>
      <c r="RJB565" s="1047"/>
      <c r="RJC565" s="1048"/>
      <c r="RJD565" s="1047"/>
      <c r="RJE565" s="1047"/>
      <c r="RJF565" s="741"/>
      <c r="RJG565" s="992"/>
      <c r="RJH565" s="1049"/>
      <c r="RJI565" s="1050"/>
      <c r="RJJ565" s="743"/>
      <c r="RJK565" s="928"/>
      <c r="RJL565" s="740"/>
      <c r="RJM565" s="744"/>
      <c r="RJN565" s="744"/>
      <c r="RJO565" s="742"/>
      <c r="RJP565" s="1047"/>
      <c r="RJQ565" s="744"/>
      <c r="RJR565" s="744"/>
      <c r="RJS565" s="1047"/>
      <c r="RJT565" s="1047"/>
      <c r="RJU565" s="1048"/>
      <c r="RJV565" s="1047"/>
      <c r="RJW565" s="1047"/>
      <c r="RJX565" s="741"/>
      <c r="RJY565" s="992"/>
      <c r="RJZ565" s="1049"/>
      <c r="RKA565" s="1050"/>
      <c r="RKB565" s="743"/>
      <c r="RKC565" s="928"/>
      <c r="RKD565" s="740"/>
      <c r="RKE565" s="744"/>
      <c r="RKF565" s="744"/>
      <c r="RKG565" s="742"/>
      <c r="RKH565" s="1047"/>
      <c r="RKI565" s="744"/>
      <c r="RKJ565" s="744"/>
      <c r="RKK565" s="1047"/>
      <c r="RKL565" s="1047"/>
      <c r="RKM565" s="1048"/>
      <c r="RKN565" s="1047"/>
      <c r="RKO565" s="1047"/>
      <c r="RKP565" s="741"/>
      <c r="RKQ565" s="992"/>
      <c r="RKR565" s="1049"/>
      <c r="RKS565" s="1050"/>
      <c r="RKT565" s="743"/>
      <c r="RKU565" s="928"/>
      <c r="RKV565" s="740"/>
      <c r="RKW565" s="744"/>
      <c r="RKX565" s="744"/>
      <c r="RKY565" s="742"/>
      <c r="RKZ565" s="1047"/>
      <c r="RLA565" s="744"/>
      <c r="RLB565" s="744"/>
      <c r="RLC565" s="1047"/>
      <c r="RLD565" s="1047"/>
      <c r="RLE565" s="1048"/>
      <c r="RLF565" s="1047"/>
      <c r="RLG565" s="1047"/>
      <c r="RLH565" s="741"/>
      <c r="RLI565" s="992"/>
      <c r="RLJ565" s="1049"/>
      <c r="RLK565" s="1050"/>
      <c r="RLL565" s="743"/>
      <c r="RLM565" s="928"/>
      <c r="RLN565" s="740"/>
      <c r="RLO565" s="744"/>
      <c r="RLP565" s="744"/>
      <c r="RLQ565" s="742"/>
      <c r="RLR565" s="1047"/>
      <c r="RLS565" s="744"/>
      <c r="RLT565" s="744"/>
      <c r="RLU565" s="1047"/>
      <c r="RLV565" s="1047"/>
      <c r="RLW565" s="1048"/>
      <c r="RLX565" s="1047"/>
      <c r="RLY565" s="1047"/>
      <c r="RLZ565" s="741"/>
      <c r="RMA565" s="992"/>
      <c r="RMB565" s="1049"/>
      <c r="RMC565" s="1050"/>
      <c r="RMD565" s="743"/>
      <c r="RME565" s="928"/>
      <c r="RMF565" s="740"/>
      <c r="RMG565" s="744"/>
      <c r="RMH565" s="744"/>
      <c r="RMI565" s="742"/>
      <c r="RMJ565" s="1047"/>
      <c r="RMK565" s="744"/>
      <c r="RML565" s="744"/>
      <c r="RMM565" s="1047"/>
      <c r="RMN565" s="1047"/>
      <c r="RMO565" s="1048"/>
      <c r="RMP565" s="1047"/>
      <c r="RMQ565" s="1047"/>
      <c r="RMR565" s="741"/>
      <c r="RMS565" s="992"/>
      <c r="RMT565" s="1049"/>
      <c r="RMU565" s="1050"/>
      <c r="RMV565" s="743"/>
      <c r="RMW565" s="928"/>
      <c r="RMX565" s="740"/>
      <c r="RMY565" s="744"/>
      <c r="RMZ565" s="744"/>
      <c r="RNA565" s="742"/>
      <c r="RNB565" s="1047"/>
      <c r="RNC565" s="744"/>
      <c r="RND565" s="744"/>
      <c r="RNE565" s="1047"/>
      <c r="RNF565" s="1047"/>
      <c r="RNG565" s="1048"/>
      <c r="RNH565" s="1047"/>
      <c r="RNI565" s="1047"/>
      <c r="RNJ565" s="741"/>
      <c r="RNK565" s="992"/>
      <c r="RNL565" s="1049"/>
      <c r="RNM565" s="1050"/>
      <c r="RNN565" s="743"/>
      <c r="RNO565" s="928"/>
      <c r="RNP565" s="740"/>
      <c r="RNQ565" s="744"/>
      <c r="RNR565" s="744"/>
      <c r="RNS565" s="742"/>
      <c r="RNT565" s="1047"/>
      <c r="RNU565" s="744"/>
      <c r="RNV565" s="744"/>
      <c r="RNW565" s="1047"/>
      <c r="RNX565" s="1047"/>
      <c r="RNY565" s="1048"/>
      <c r="RNZ565" s="1047"/>
      <c r="ROA565" s="1047"/>
      <c r="ROB565" s="741"/>
      <c r="ROC565" s="992"/>
      <c r="ROD565" s="1049"/>
      <c r="ROE565" s="1050"/>
      <c r="ROF565" s="743"/>
      <c r="ROG565" s="928"/>
      <c r="ROH565" s="740"/>
      <c r="ROI565" s="744"/>
      <c r="ROJ565" s="744"/>
      <c r="ROK565" s="742"/>
      <c r="ROL565" s="1047"/>
      <c r="ROM565" s="744"/>
      <c r="RON565" s="744"/>
      <c r="ROO565" s="1047"/>
      <c r="ROP565" s="1047"/>
      <c r="ROQ565" s="1048"/>
      <c r="ROR565" s="1047"/>
      <c r="ROS565" s="1047"/>
      <c r="ROT565" s="741"/>
      <c r="ROU565" s="992"/>
      <c r="ROV565" s="1049"/>
      <c r="ROW565" s="1050"/>
      <c r="ROX565" s="743"/>
      <c r="ROY565" s="928"/>
      <c r="ROZ565" s="740"/>
      <c r="RPA565" s="744"/>
      <c r="RPB565" s="744"/>
      <c r="RPC565" s="742"/>
      <c r="RPD565" s="1047"/>
      <c r="RPE565" s="744"/>
      <c r="RPF565" s="744"/>
      <c r="RPG565" s="1047"/>
      <c r="RPH565" s="1047"/>
      <c r="RPI565" s="1048"/>
      <c r="RPJ565" s="1047"/>
      <c r="RPK565" s="1047"/>
      <c r="RPL565" s="741"/>
      <c r="RPM565" s="992"/>
      <c r="RPN565" s="1049"/>
      <c r="RPO565" s="1050"/>
      <c r="RPP565" s="743"/>
      <c r="RPQ565" s="928"/>
      <c r="RPR565" s="740"/>
      <c r="RPS565" s="744"/>
      <c r="RPT565" s="744"/>
      <c r="RPU565" s="742"/>
      <c r="RPV565" s="1047"/>
      <c r="RPW565" s="744"/>
      <c r="RPX565" s="744"/>
      <c r="RPY565" s="1047"/>
      <c r="RPZ565" s="1047"/>
      <c r="RQA565" s="1048"/>
      <c r="RQB565" s="1047"/>
      <c r="RQC565" s="1047"/>
      <c r="RQD565" s="741"/>
      <c r="RQE565" s="992"/>
      <c r="RQF565" s="1049"/>
      <c r="RQG565" s="1050"/>
      <c r="RQH565" s="743"/>
      <c r="RQI565" s="928"/>
      <c r="RQJ565" s="740"/>
      <c r="RQK565" s="744"/>
      <c r="RQL565" s="744"/>
      <c r="RQM565" s="742"/>
      <c r="RQN565" s="1047"/>
      <c r="RQO565" s="744"/>
      <c r="RQP565" s="744"/>
      <c r="RQQ565" s="1047"/>
      <c r="RQR565" s="1047"/>
      <c r="RQS565" s="1048"/>
      <c r="RQT565" s="1047"/>
      <c r="RQU565" s="1047"/>
      <c r="RQV565" s="741"/>
      <c r="RQW565" s="992"/>
      <c r="RQX565" s="1049"/>
      <c r="RQY565" s="1050"/>
      <c r="RQZ565" s="743"/>
      <c r="RRA565" s="928"/>
      <c r="RRB565" s="740"/>
      <c r="RRC565" s="744"/>
      <c r="RRD565" s="744"/>
      <c r="RRE565" s="742"/>
      <c r="RRF565" s="1047"/>
      <c r="RRG565" s="744"/>
      <c r="RRH565" s="744"/>
      <c r="RRI565" s="1047"/>
      <c r="RRJ565" s="1047"/>
      <c r="RRK565" s="1048"/>
      <c r="RRL565" s="1047"/>
      <c r="RRM565" s="1047"/>
      <c r="RRN565" s="741"/>
      <c r="RRO565" s="992"/>
      <c r="RRP565" s="1049"/>
      <c r="RRQ565" s="1050"/>
      <c r="RRR565" s="743"/>
      <c r="RRS565" s="928"/>
      <c r="RRT565" s="740"/>
      <c r="RRU565" s="744"/>
      <c r="RRV565" s="744"/>
      <c r="RRW565" s="742"/>
      <c r="RRX565" s="1047"/>
      <c r="RRY565" s="744"/>
      <c r="RRZ565" s="744"/>
      <c r="RSA565" s="1047"/>
      <c r="RSB565" s="1047"/>
      <c r="RSC565" s="1048"/>
      <c r="RSD565" s="1047"/>
      <c r="RSE565" s="1047"/>
      <c r="RSF565" s="741"/>
      <c r="RSG565" s="992"/>
      <c r="RSH565" s="1049"/>
      <c r="RSI565" s="1050"/>
      <c r="RSJ565" s="743"/>
      <c r="RSK565" s="928"/>
      <c r="RSL565" s="740"/>
      <c r="RSM565" s="744"/>
      <c r="RSN565" s="744"/>
      <c r="RSO565" s="742"/>
      <c r="RSP565" s="1047"/>
      <c r="RSQ565" s="744"/>
      <c r="RSR565" s="744"/>
      <c r="RSS565" s="1047"/>
      <c r="RST565" s="1047"/>
      <c r="RSU565" s="1048"/>
      <c r="RSV565" s="1047"/>
      <c r="RSW565" s="1047"/>
      <c r="RSX565" s="741"/>
      <c r="RSY565" s="992"/>
      <c r="RSZ565" s="1049"/>
      <c r="RTA565" s="1050"/>
      <c r="RTB565" s="743"/>
      <c r="RTC565" s="928"/>
      <c r="RTD565" s="740"/>
      <c r="RTE565" s="744"/>
      <c r="RTF565" s="744"/>
      <c r="RTG565" s="742"/>
      <c r="RTH565" s="1047"/>
      <c r="RTI565" s="744"/>
      <c r="RTJ565" s="744"/>
      <c r="RTK565" s="1047"/>
      <c r="RTL565" s="1047"/>
      <c r="RTM565" s="1048"/>
      <c r="RTN565" s="1047"/>
      <c r="RTO565" s="1047"/>
      <c r="RTP565" s="741"/>
      <c r="RTQ565" s="992"/>
      <c r="RTR565" s="1049"/>
      <c r="RTS565" s="1050"/>
      <c r="RTT565" s="743"/>
      <c r="RTU565" s="928"/>
      <c r="RTV565" s="740"/>
      <c r="RTW565" s="744"/>
      <c r="RTX565" s="744"/>
      <c r="RTY565" s="742"/>
      <c r="RTZ565" s="1047"/>
      <c r="RUA565" s="744"/>
      <c r="RUB565" s="744"/>
      <c r="RUC565" s="1047"/>
      <c r="RUD565" s="1047"/>
      <c r="RUE565" s="1048"/>
      <c r="RUF565" s="1047"/>
      <c r="RUG565" s="1047"/>
      <c r="RUH565" s="741"/>
      <c r="RUI565" s="992"/>
      <c r="RUJ565" s="1049"/>
      <c r="RUK565" s="1050"/>
      <c r="RUL565" s="743"/>
      <c r="RUM565" s="928"/>
      <c r="RUN565" s="740"/>
      <c r="RUO565" s="744"/>
      <c r="RUP565" s="744"/>
      <c r="RUQ565" s="742"/>
      <c r="RUR565" s="1047"/>
      <c r="RUS565" s="744"/>
      <c r="RUT565" s="744"/>
      <c r="RUU565" s="1047"/>
      <c r="RUV565" s="1047"/>
      <c r="RUW565" s="1048"/>
      <c r="RUX565" s="1047"/>
      <c r="RUY565" s="1047"/>
      <c r="RUZ565" s="741"/>
      <c r="RVA565" s="992"/>
      <c r="RVB565" s="1049"/>
      <c r="RVC565" s="1050"/>
      <c r="RVD565" s="743"/>
      <c r="RVE565" s="928"/>
      <c r="RVF565" s="740"/>
      <c r="RVG565" s="744"/>
      <c r="RVH565" s="744"/>
      <c r="RVI565" s="742"/>
      <c r="RVJ565" s="1047"/>
      <c r="RVK565" s="744"/>
      <c r="RVL565" s="744"/>
      <c r="RVM565" s="1047"/>
      <c r="RVN565" s="1047"/>
      <c r="RVO565" s="1048"/>
      <c r="RVP565" s="1047"/>
      <c r="RVQ565" s="1047"/>
      <c r="RVR565" s="741"/>
      <c r="RVS565" s="992"/>
      <c r="RVT565" s="1049"/>
      <c r="RVU565" s="1050"/>
      <c r="RVV565" s="743"/>
      <c r="RVW565" s="928"/>
      <c r="RVX565" s="740"/>
      <c r="RVY565" s="744"/>
      <c r="RVZ565" s="744"/>
      <c r="RWA565" s="742"/>
      <c r="RWB565" s="1047"/>
      <c r="RWC565" s="744"/>
      <c r="RWD565" s="744"/>
      <c r="RWE565" s="1047"/>
      <c r="RWF565" s="1047"/>
      <c r="RWG565" s="1048"/>
      <c r="RWH565" s="1047"/>
      <c r="RWI565" s="1047"/>
      <c r="RWJ565" s="741"/>
      <c r="RWK565" s="992"/>
      <c r="RWL565" s="1049"/>
      <c r="RWM565" s="1050"/>
      <c r="RWN565" s="743"/>
      <c r="RWO565" s="928"/>
      <c r="RWP565" s="740"/>
      <c r="RWQ565" s="744"/>
      <c r="RWR565" s="744"/>
      <c r="RWS565" s="742"/>
      <c r="RWT565" s="1047"/>
      <c r="RWU565" s="744"/>
      <c r="RWV565" s="744"/>
      <c r="RWW565" s="1047"/>
      <c r="RWX565" s="1047"/>
      <c r="RWY565" s="1048"/>
      <c r="RWZ565" s="1047"/>
      <c r="RXA565" s="1047"/>
      <c r="RXB565" s="741"/>
      <c r="RXC565" s="992"/>
      <c r="RXD565" s="1049"/>
      <c r="RXE565" s="1050"/>
      <c r="RXF565" s="743"/>
      <c r="RXG565" s="928"/>
      <c r="RXH565" s="740"/>
      <c r="RXI565" s="744"/>
      <c r="RXJ565" s="744"/>
      <c r="RXK565" s="742"/>
      <c r="RXL565" s="1047"/>
      <c r="RXM565" s="744"/>
      <c r="RXN565" s="744"/>
      <c r="RXO565" s="1047"/>
      <c r="RXP565" s="1047"/>
      <c r="RXQ565" s="1048"/>
      <c r="RXR565" s="1047"/>
      <c r="RXS565" s="1047"/>
      <c r="RXT565" s="741"/>
      <c r="RXU565" s="992"/>
      <c r="RXV565" s="1049"/>
      <c r="RXW565" s="1050"/>
      <c r="RXX565" s="743"/>
      <c r="RXY565" s="928"/>
      <c r="RXZ565" s="740"/>
      <c r="RYA565" s="744"/>
      <c r="RYB565" s="744"/>
      <c r="RYC565" s="742"/>
      <c r="RYD565" s="1047"/>
      <c r="RYE565" s="744"/>
      <c r="RYF565" s="744"/>
      <c r="RYG565" s="1047"/>
      <c r="RYH565" s="1047"/>
      <c r="RYI565" s="1048"/>
      <c r="RYJ565" s="1047"/>
      <c r="RYK565" s="1047"/>
      <c r="RYL565" s="741"/>
      <c r="RYM565" s="992"/>
      <c r="RYN565" s="1049"/>
      <c r="RYO565" s="1050"/>
      <c r="RYP565" s="743"/>
      <c r="RYQ565" s="928"/>
      <c r="RYR565" s="740"/>
      <c r="RYS565" s="744"/>
      <c r="RYT565" s="744"/>
      <c r="RYU565" s="742"/>
      <c r="RYV565" s="1047"/>
      <c r="RYW565" s="744"/>
      <c r="RYX565" s="744"/>
      <c r="RYY565" s="1047"/>
      <c r="RYZ565" s="1047"/>
      <c r="RZA565" s="1048"/>
      <c r="RZB565" s="1047"/>
      <c r="RZC565" s="1047"/>
      <c r="RZD565" s="741"/>
      <c r="RZE565" s="992"/>
      <c r="RZF565" s="1049"/>
      <c r="RZG565" s="1050"/>
      <c r="RZH565" s="743"/>
      <c r="RZI565" s="928"/>
      <c r="RZJ565" s="740"/>
      <c r="RZK565" s="744"/>
      <c r="RZL565" s="744"/>
      <c r="RZM565" s="742"/>
      <c r="RZN565" s="1047"/>
      <c r="RZO565" s="744"/>
      <c r="RZP565" s="744"/>
      <c r="RZQ565" s="1047"/>
      <c r="RZR565" s="1047"/>
      <c r="RZS565" s="1048"/>
      <c r="RZT565" s="1047"/>
      <c r="RZU565" s="1047"/>
      <c r="RZV565" s="741"/>
      <c r="RZW565" s="992"/>
      <c r="RZX565" s="1049"/>
      <c r="RZY565" s="1050"/>
      <c r="RZZ565" s="743"/>
      <c r="SAA565" s="928"/>
      <c r="SAB565" s="740"/>
      <c r="SAC565" s="744"/>
      <c r="SAD565" s="744"/>
      <c r="SAE565" s="742"/>
      <c r="SAF565" s="1047"/>
      <c r="SAG565" s="744"/>
      <c r="SAH565" s="744"/>
      <c r="SAI565" s="1047"/>
      <c r="SAJ565" s="1047"/>
      <c r="SAK565" s="1048"/>
      <c r="SAL565" s="1047"/>
      <c r="SAM565" s="1047"/>
      <c r="SAN565" s="741"/>
      <c r="SAO565" s="992"/>
      <c r="SAP565" s="1049"/>
      <c r="SAQ565" s="1050"/>
      <c r="SAR565" s="743"/>
      <c r="SAS565" s="928"/>
      <c r="SAT565" s="740"/>
      <c r="SAU565" s="744"/>
      <c r="SAV565" s="744"/>
      <c r="SAW565" s="742"/>
      <c r="SAX565" s="1047"/>
      <c r="SAY565" s="744"/>
      <c r="SAZ565" s="744"/>
      <c r="SBA565" s="1047"/>
      <c r="SBB565" s="1047"/>
      <c r="SBC565" s="1048"/>
      <c r="SBD565" s="1047"/>
      <c r="SBE565" s="1047"/>
      <c r="SBF565" s="741"/>
      <c r="SBG565" s="992"/>
      <c r="SBH565" s="1049"/>
      <c r="SBI565" s="1050"/>
      <c r="SBJ565" s="743"/>
      <c r="SBK565" s="928"/>
      <c r="SBL565" s="740"/>
      <c r="SBM565" s="744"/>
      <c r="SBN565" s="744"/>
      <c r="SBO565" s="742"/>
      <c r="SBP565" s="1047"/>
      <c r="SBQ565" s="744"/>
      <c r="SBR565" s="744"/>
      <c r="SBS565" s="1047"/>
      <c r="SBT565" s="1047"/>
      <c r="SBU565" s="1048"/>
      <c r="SBV565" s="1047"/>
      <c r="SBW565" s="1047"/>
      <c r="SBX565" s="741"/>
      <c r="SBY565" s="992"/>
      <c r="SBZ565" s="1049"/>
      <c r="SCA565" s="1050"/>
      <c r="SCB565" s="743"/>
      <c r="SCC565" s="928"/>
      <c r="SCD565" s="740"/>
      <c r="SCE565" s="744"/>
      <c r="SCF565" s="744"/>
      <c r="SCG565" s="742"/>
      <c r="SCH565" s="1047"/>
      <c r="SCI565" s="744"/>
      <c r="SCJ565" s="744"/>
      <c r="SCK565" s="1047"/>
      <c r="SCL565" s="1047"/>
      <c r="SCM565" s="1048"/>
      <c r="SCN565" s="1047"/>
      <c r="SCO565" s="1047"/>
      <c r="SCP565" s="741"/>
      <c r="SCQ565" s="992"/>
      <c r="SCR565" s="1049"/>
      <c r="SCS565" s="1050"/>
      <c r="SCT565" s="743"/>
      <c r="SCU565" s="928"/>
      <c r="SCV565" s="740"/>
      <c r="SCW565" s="744"/>
      <c r="SCX565" s="744"/>
      <c r="SCY565" s="742"/>
      <c r="SCZ565" s="1047"/>
      <c r="SDA565" s="744"/>
      <c r="SDB565" s="744"/>
      <c r="SDC565" s="1047"/>
      <c r="SDD565" s="1047"/>
      <c r="SDE565" s="1048"/>
      <c r="SDF565" s="1047"/>
      <c r="SDG565" s="1047"/>
      <c r="SDH565" s="741"/>
      <c r="SDI565" s="992"/>
      <c r="SDJ565" s="1049"/>
      <c r="SDK565" s="1050"/>
      <c r="SDL565" s="743"/>
      <c r="SDM565" s="928"/>
      <c r="SDN565" s="740"/>
      <c r="SDO565" s="744"/>
      <c r="SDP565" s="744"/>
      <c r="SDQ565" s="742"/>
      <c r="SDR565" s="1047"/>
      <c r="SDS565" s="744"/>
      <c r="SDT565" s="744"/>
      <c r="SDU565" s="1047"/>
      <c r="SDV565" s="1047"/>
      <c r="SDW565" s="1048"/>
      <c r="SDX565" s="1047"/>
      <c r="SDY565" s="1047"/>
      <c r="SDZ565" s="741"/>
      <c r="SEA565" s="992"/>
      <c r="SEB565" s="1049"/>
      <c r="SEC565" s="1050"/>
      <c r="SED565" s="743"/>
      <c r="SEE565" s="928"/>
      <c r="SEF565" s="740"/>
      <c r="SEG565" s="744"/>
      <c r="SEH565" s="744"/>
      <c r="SEI565" s="742"/>
      <c r="SEJ565" s="1047"/>
      <c r="SEK565" s="744"/>
      <c r="SEL565" s="744"/>
      <c r="SEM565" s="1047"/>
      <c r="SEN565" s="1047"/>
      <c r="SEO565" s="1048"/>
      <c r="SEP565" s="1047"/>
      <c r="SEQ565" s="1047"/>
      <c r="SER565" s="741"/>
      <c r="SES565" s="992"/>
      <c r="SET565" s="1049"/>
      <c r="SEU565" s="1050"/>
      <c r="SEV565" s="743"/>
      <c r="SEW565" s="928"/>
      <c r="SEX565" s="740"/>
      <c r="SEY565" s="744"/>
      <c r="SEZ565" s="744"/>
      <c r="SFA565" s="742"/>
      <c r="SFB565" s="1047"/>
      <c r="SFC565" s="744"/>
      <c r="SFD565" s="744"/>
      <c r="SFE565" s="1047"/>
      <c r="SFF565" s="1047"/>
      <c r="SFG565" s="1048"/>
      <c r="SFH565" s="1047"/>
      <c r="SFI565" s="1047"/>
      <c r="SFJ565" s="741"/>
      <c r="SFK565" s="992"/>
      <c r="SFL565" s="1049"/>
      <c r="SFM565" s="1050"/>
      <c r="SFN565" s="743"/>
      <c r="SFO565" s="928"/>
      <c r="SFP565" s="740"/>
      <c r="SFQ565" s="744"/>
      <c r="SFR565" s="744"/>
      <c r="SFS565" s="742"/>
      <c r="SFT565" s="1047"/>
      <c r="SFU565" s="744"/>
      <c r="SFV565" s="744"/>
      <c r="SFW565" s="1047"/>
      <c r="SFX565" s="1047"/>
      <c r="SFY565" s="1048"/>
      <c r="SFZ565" s="1047"/>
      <c r="SGA565" s="1047"/>
      <c r="SGB565" s="741"/>
      <c r="SGC565" s="992"/>
      <c r="SGD565" s="1049"/>
      <c r="SGE565" s="1050"/>
      <c r="SGF565" s="743"/>
      <c r="SGG565" s="928"/>
      <c r="SGH565" s="740"/>
      <c r="SGI565" s="744"/>
      <c r="SGJ565" s="744"/>
      <c r="SGK565" s="742"/>
      <c r="SGL565" s="1047"/>
      <c r="SGM565" s="744"/>
      <c r="SGN565" s="744"/>
      <c r="SGO565" s="1047"/>
      <c r="SGP565" s="1047"/>
      <c r="SGQ565" s="1048"/>
      <c r="SGR565" s="1047"/>
      <c r="SGS565" s="1047"/>
      <c r="SGT565" s="741"/>
      <c r="SGU565" s="992"/>
      <c r="SGV565" s="1049"/>
      <c r="SGW565" s="1050"/>
      <c r="SGX565" s="743"/>
      <c r="SGY565" s="928"/>
      <c r="SGZ565" s="740"/>
      <c r="SHA565" s="744"/>
      <c r="SHB565" s="744"/>
      <c r="SHC565" s="742"/>
      <c r="SHD565" s="1047"/>
      <c r="SHE565" s="744"/>
      <c r="SHF565" s="744"/>
      <c r="SHG565" s="1047"/>
      <c r="SHH565" s="1047"/>
      <c r="SHI565" s="1048"/>
      <c r="SHJ565" s="1047"/>
      <c r="SHK565" s="1047"/>
      <c r="SHL565" s="741"/>
      <c r="SHM565" s="992"/>
      <c r="SHN565" s="1049"/>
      <c r="SHO565" s="1050"/>
      <c r="SHP565" s="743"/>
      <c r="SHQ565" s="928"/>
      <c r="SHR565" s="740"/>
      <c r="SHS565" s="744"/>
      <c r="SHT565" s="744"/>
      <c r="SHU565" s="742"/>
      <c r="SHV565" s="1047"/>
      <c r="SHW565" s="744"/>
      <c r="SHX565" s="744"/>
      <c r="SHY565" s="1047"/>
      <c r="SHZ565" s="1047"/>
      <c r="SIA565" s="1048"/>
      <c r="SIB565" s="1047"/>
      <c r="SIC565" s="1047"/>
      <c r="SID565" s="741"/>
      <c r="SIE565" s="992"/>
      <c r="SIF565" s="1049"/>
      <c r="SIG565" s="1050"/>
      <c r="SIH565" s="743"/>
      <c r="SII565" s="928"/>
      <c r="SIJ565" s="740"/>
      <c r="SIK565" s="744"/>
      <c r="SIL565" s="744"/>
      <c r="SIM565" s="742"/>
      <c r="SIN565" s="1047"/>
      <c r="SIO565" s="744"/>
      <c r="SIP565" s="744"/>
      <c r="SIQ565" s="1047"/>
      <c r="SIR565" s="1047"/>
      <c r="SIS565" s="1048"/>
      <c r="SIT565" s="1047"/>
      <c r="SIU565" s="1047"/>
      <c r="SIV565" s="741"/>
      <c r="SIW565" s="992"/>
      <c r="SIX565" s="1049"/>
      <c r="SIY565" s="1050"/>
      <c r="SIZ565" s="743"/>
      <c r="SJA565" s="928"/>
      <c r="SJB565" s="740"/>
      <c r="SJC565" s="744"/>
      <c r="SJD565" s="744"/>
      <c r="SJE565" s="742"/>
      <c r="SJF565" s="1047"/>
      <c r="SJG565" s="744"/>
      <c r="SJH565" s="744"/>
      <c r="SJI565" s="1047"/>
      <c r="SJJ565" s="1047"/>
      <c r="SJK565" s="1048"/>
      <c r="SJL565" s="1047"/>
      <c r="SJM565" s="1047"/>
      <c r="SJN565" s="741"/>
      <c r="SJO565" s="992"/>
      <c r="SJP565" s="1049"/>
      <c r="SJQ565" s="1050"/>
      <c r="SJR565" s="743"/>
      <c r="SJS565" s="928"/>
      <c r="SJT565" s="740"/>
      <c r="SJU565" s="744"/>
      <c r="SJV565" s="744"/>
      <c r="SJW565" s="742"/>
      <c r="SJX565" s="1047"/>
      <c r="SJY565" s="744"/>
      <c r="SJZ565" s="744"/>
      <c r="SKA565" s="1047"/>
      <c r="SKB565" s="1047"/>
      <c r="SKC565" s="1048"/>
      <c r="SKD565" s="1047"/>
      <c r="SKE565" s="1047"/>
      <c r="SKF565" s="741"/>
      <c r="SKG565" s="992"/>
      <c r="SKH565" s="1049"/>
      <c r="SKI565" s="1050"/>
      <c r="SKJ565" s="743"/>
      <c r="SKK565" s="928"/>
      <c r="SKL565" s="740"/>
      <c r="SKM565" s="744"/>
      <c r="SKN565" s="744"/>
      <c r="SKO565" s="742"/>
      <c r="SKP565" s="1047"/>
      <c r="SKQ565" s="744"/>
      <c r="SKR565" s="744"/>
      <c r="SKS565" s="1047"/>
      <c r="SKT565" s="1047"/>
      <c r="SKU565" s="1048"/>
      <c r="SKV565" s="1047"/>
      <c r="SKW565" s="1047"/>
      <c r="SKX565" s="741"/>
      <c r="SKY565" s="992"/>
      <c r="SKZ565" s="1049"/>
      <c r="SLA565" s="1050"/>
      <c r="SLB565" s="743"/>
      <c r="SLC565" s="928"/>
      <c r="SLD565" s="740"/>
      <c r="SLE565" s="744"/>
      <c r="SLF565" s="744"/>
      <c r="SLG565" s="742"/>
      <c r="SLH565" s="1047"/>
      <c r="SLI565" s="744"/>
      <c r="SLJ565" s="744"/>
      <c r="SLK565" s="1047"/>
      <c r="SLL565" s="1047"/>
      <c r="SLM565" s="1048"/>
      <c r="SLN565" s="1047"/>
      <c r="SLO565" s="1047"/>
      <c r="SLP565" s="741"/>
      <c r="SLQ565" s="992"/>
      <c r="SLR565" s="1049"/>
      <c r="SLS565" s="1050"/>
      <c r="SLT565" s="743"/>
      <c r="SLU565" s="928"/>
      <c r="SLV565" s="740"/>
      <c r="SLW565" s="744"/>
      <c r="SLX565" s="744"/>
      <c r="SLY565" s="742"/>
      <c r="SLZ565" s="1047"/>
      <c r="SMA565" s="744"/>
      <c r="SMB565" s="744"/>
      <c r="SMC565" s="1047"/>
      <c r="SMD565" s="1047"/>
      <c r="SME565" s="1048"/>
      <c r="SMF565" s="1047"/>
      <c r="SMG565" s="1047"/>
      <c r="SMH565" s="741"/>
      <c r="SMI565" s="992"/>
      <c r="SMJ565" s="1049"/>
      <c r="SMK565" s="1050"/>
      <c r="SML565" s="743"/>
      <c r="SMM565" s="928"/>
      <c r="SMN565" s="740"/>
      <c r="SMO565" s="744"/>
      <c r="SMP565" s="744"/>
      <c r="SMQ565" s="742"/>
      <c r="SMR565" s="1047"/>
      <c r="SMS565" s="744"/>
      <c r="SMT565" s="744"/>
      <c r="SMU565" s="1047"/>
      <c r="SMV565" s="1047"/>
      <c r="SMW565" s="1048"/>
      <c r="SMX565" s="1047"/>
      <c r="SMY565" s="1047"/>
      <c r="SMZ565" s="741"/>
      <c r="SNA565" s="992"/>
      <c r="SNB565" s="1049"/>
      <c r="SNC565" s="1050"/>
      <c r="SND565" s="743"/>
      <c r="SNE565" s="928"/>
      <c r="SNF565" s="740"/>
      <c r="SNG565" s="744"/>
      <c r="SNH565" s="744"/>
      <c r="SNI565" s="742"/>
      <c r="SNJ565" s="1047"/>
      <c r="SNK565" s="744"/>
      <c r="SNL565" s="744"/>
      <c r="SNM565" s="1047"/>
      <c r="SNN565" s="1047"/>
      <c r="SNO565" s="1048"/>
      <c r="SNP565" s="1047"/>
      <c r="SNQ565" s="1047"/>
      <c r="SNR565" s="741"/>
      <c r="SNS565" s="992"/>
      <c r="SNT565" s="1049"/>
      <c r="SNU565" s="1050"/>
      <c r="SNV565" s="743"/>
      <c r="SNW565" s="928"/>
      <c r="SNX565" s="740"/>
      <c r="SNY565" s="744"/>
      <c r="SNZ565" s="744"/>
      <c r="SOA565" s="742"/>
      <c r="SOB565" s="1047"/>
      <c r="SOC565" s="744"/>
      <c r="SOD565" s="744"/>
      <c r="SOE565" s="1047"/>
      <c r="SOF565" s="1047"/>
      <c r="SOG565" s="1048"/>
      <c r="SOH565" s="1047"/>
      <c r="SOI565" s="1047"/>
      <c r="SOJ565" s="741"/>
      <c r="SOK565" s="992"/>
      <c r="SOL565" s="1049"/>
      <c r="SOM565" s="1050"/>
      <c r="SON565" s="743"/>
      <c r="SOO565" s="928"/>
      <c r="SOP565" s="740"/>
      <c r="SOQ565" s="744"/>
      <c r="SOR565" s="744"/>
      <c r="SOS565" s="742"/>
      <c r="SOT565" s="1047"/>
      <c r="SOU565" s="744"/>
      <c r="SOV565" s="744"/>
      <c r="SOW565" s="1047"/>
      <c r="SOX565" s="1047"/>
      <c r="SOY565" s="1048"/>
      <c r="SOZ565" s="1047"/>
      <c r="SPA565" s="1047"/>
      <c r="SPB565" s="741"/>
      <c r="SPC565" s="992"/>
      <c r="SPD565" s="1049"/>
      <c r="SPE565" s="1050"/>
      <c r="SPF565" s="743"/>
      <c r="SPG565" s="928"/>
      <c r="SPH565" s="740"/>
      <c r="SPI565" s="744"/>
      <c r="SPJ565" s="744"/>
      <c r="SPK565" s="742"/>
      <c r="SPL565" s="1047"/>
      <c r="SPM565" s="744"/>
      <c r="SPN565" s="744"/>
      <c r="SPO565" s="1047"/>
      <c r="SPP565" s="1047"/>
      <c r="SPQ565" s="1048"/>
      <c r="SPR565" s="1047"/>
      <c r="SPS565" s="1047"/>
      <c r="SPT565" s="741"/>
      <c r="SPU565" s="992"/>
      <c r="SPV565" s="1049"/>
      <c r="SPW565" s="1050"/>
      <c r="SPX565" s="743"/>
      <c r="SPY565" s="928"/>
      <c r="SPZ565" s="740"/>
      <c r="SQA565" s="744"/>
      <c r="SQB565" s="744"/>
      <c r="SQC565" s="742"/>
      <c r="SQD565" s="1047"/>
      <c r="SQE565" s="744"/>
      <c r="SQF565" s="744"/>
      <c r="SQG565" s="1047"/>
      <c r="SQH565" s="1047"/>
      <c r="SQI565" s="1048"/>
      <c r="SQJ565" s="1047"/>
      <c r="SQK565" s="1047"/>
      <c r="SQL565" s="741"/>
      <c r="SQM565" s="992"/>
      <c r="SQN565" s="1049"/>
      <c r="SQO565" s="1050"/>
      <c r="SQP565" s="743"/>
      <c r="SQQ565" s="928"/>
      <c r="SQR565" s="740"/>
      <c r="SQS565" s="744"/>
      <c r="SQT565" s="744"/>
      <c r="SQU565" s="742"/>
      <c r="SQV565" s="1047"/>
      <c r="SQW565" s="744"/>
      <c r="SQX565" s="744"/>
      <c r="SQY565" s="1047"/>
      <c r="SQZ565" s="1047"/>
      <c r="SRA565" s="1048"/>
      <c r="SRB565" s="1047"/>
      <c r="SRC565" s="1047"/>
      <c r="SRD565" s="741"/>
      <c r="SRE565" s="992"/>
      <c r="SRF565" s="1049"/>
      <c r="SRG565" s="1050"/>
      <c r="SRH565" s="743"/>
      <c r="SRI565" s="928"/>
      <c r="SRJ565" s="740"/>
      <c r="SRK565" s="744"/>
      <c r="SRL565" s="744"/>
      <c r="SRM565" s="742"/>
      <c r="SRN565" s="1047"/>
      <c r="SRO565" s="744"/>
      <c r="SRP565" s="744"/>
      <c r="SRQ565" s="1047"/>
      <c r="SRR565" s="1047"/>
      <c r="SRS565" s="1048"/>
      <c r="SRT565" s="1047"/>
      <c r="SRU565" s="1047"/>
      <c r="SRV565" s="741"/>
      <c r="SRW565" s="992"/>
      <c r="SRX565" s="1049"/>
      <c r="SRY565" s="1050"/>
      <c r="SRZ565" s="743"/>
      <c r="SSA565" s="928"/>
      <c r="SSB565" s="740"/>
      <c r="SSC565" s="744"/>
      <c r="SSD565" s="744"/>
      <c r="SSE565" s="742"/>
      <c r="SSF565" s="1047"/>
      <c r="SSG565" s="744"/>
      <c r="SSH565" s="744"/>
      <c r="SSI565" s="1047"/>
      <c r="SSJ565" s="1047"/>
      <c r="SSK565" s="1048"/>
      <c r="SSL565" s="1047"/>
      <c r="SSM565" s="1047"/>
      <c r="SSN565" s="741"/>
      <c r="SSO565" s="992"/>
      <c r="SSP565" s="1049"/>
      <c r="SSQ565" s="1050"/>
      <c r="SSR565" s="743"/>
      <c r="SSS565" s="928"/>
      <c r="SST565" s="740"/>
      <c r="SSU565" s="744"/>
      <c r="SSV565" s="744"/>
      <c r="SSW565" s="742"/>
      <c r="SSX565" s="1047"/>
      <c r="SSY565" s="744"/>
      <c r="SSZ565" s="744"/>
      <c r="STA565" s="1047"/>
      <c r="STB565" s="1047"/>
      <c r="STC565" s="1048"/>
      <c r="STD565" s="1047"/>
      <c r="STE565" s="1047"/>
      <c r="STF565" s="741"/>
      <c r="STG565" s="992"/>
      <c r="STH565" s="1049"/>
      <c r="STI565" s="1050"/>
      <c r="STJ565" s="743"/>
      <c r="STK565" s="928"/>
      <c r="STL565" s="740"/>
      <c r="STM565" s="744"/>
      <c r="STN565" s="744"/>
      <c r="STO565" s="742"/>
      <c r="STP565" s="1047"/>
      <c r="STQ565" s="744"/>
      <c r="STR565" s="744"/>
      <c r="STS565" s="1047"/>
      <c r="STT565" s="1047"/>
      <c r="STU565" s="1048"/>
      <c r="STV565" s="1047"/>
      <c r="STW565" s="1047"/>
      <c r="STX565" s="741"/>
      <c r="STY565" s="992"/>
      <c r="STZ565" s="1049"/>
      <c r="SUA565" s="1050"/>
      <c r="SUB565" s="743"/>
      <c r="SUC565" s="928"/>
      <c r="SUD565" s="740"/>
      <c r="SUE565" s="744"/>
      <c r="SUF565" s="744"/>
      <c r="SUG565" s="742"/>
      <c r="SUH565" s="1047"/>
      <c r="SUI565" s="744"/>
      <c r="SUJ565" s="744"/>
      <c r="SUK565" s="1047"/>
      <c r="SUL565" s="1047"/>
      <c r="SUM565" s="1048"/>
      <c r="SUN565" s="1047"/>
      <c r="SUO565" s="1047"/>
      <c r="SUP565" s="741"/>
      <c r="SUQ565" s="992"/>
      <c r="SUR565" s="1049"/>
      <c r="SUS565" s="1050"/>
      <c r="SUT565" s="743"/>
      <c r="SUU565" s="928"/>
      <c r="SUV565" s="740"/>
      <c r="SUW565" s="744"/>
      <c r="SUX565" s="744"/>
      <c r="SUY565" s="742"/>
      <c r="SUZ565" s="1047"/>
      <c r="SVA565" s="744"/>
      <c r="SVB565" s="744"/>
      <c r="SVC565" s="1047"/>
      <c r="SVD565" s="1047"/>
      <c r="SVE565" s="1048"/>
      <c r="SVF565" s="1047"/>
      <c r="SVG565" s="1047"/>
      <c r="SVH565" s="741"/>
      <c r="SVI565" s="992"/>
      <c r="SVJ565" s="1049"/>
      <c r="SVK565" s="1050"/>
      <c r="SVL565" s="743"/>
      <c r="SVM565" s="928"/>
      <c r="SVN565" s="740"/>
      <c r="SVO565" s="744"/>
      <c r="SVP565" s="744"/>
      <c r="SVQ565" s="742"/>
      <c r="SVR565" s="1047"/>
      <c r="SVS565" s="744"/>
      <c r="SVT565" s="744"/>
      <c r="SVU565" s="1047"/>
      <c r="SVV565" s="1047"/>
      <c r="SVW565" s="1048"/>
      <c r="SVX565" s="1047"/>
      <c r="SVY565" s="1047"/>
      <c r="SVZ565" s="741"/>
      <c r="SWA565" s="992"/>
      <c r="SWB565" s="1049"/>
      <c r="SWC565" s="1050"/>
      <c r="SWD565" s="743"/>
      <c r="SWE565" s="928"/>
      <c r="SWF565" s="740"/>
      <c r="SWG565" s="744"/>
      <c r="SWH565" s="744"/>
      <c r="SWI565" s="742"/>
      <c r="SWJ565" s="1047"/>
      <c r="SWK565" s="744"/>
      <c r="SWL565" s="744"/>
      <c r="SWM565" s="1047"/>
      <c r="SWN565" s="1047"/>
      <c r="SWO565" s="1048"/>
      <c r="SWP565" s="1047"/>
      <c r="SWQ565" s="1047"/>
      <c r="SWR565" s="741"/>
      <c r="SWS565" s="992"/>
      <c r="SWT565" s="1049"/>
      <c r="SWU565" s="1050"/>
      <c r="SWV565" s="743"/>
      <c r="SWW565" s="928"/>
      <c r="SWX565" s="740"/>
      <c r="SWY565" s="744"/>
      <c r="SWZ565" s="744"/>
      <c r="SXA565" s="742"/>
      <c r="SXB565" s="1047"/>
      <c r="SXC565" s="744"/>
      <c r="SXD565" s="744"/>
      <c r="SXE565" s="1047"/>
      <c r="SXF565" s="1047"/>
      <c r="SXG565" s="1048"/>
      <c r="SXH565" s="1047"/>
      <c r="SXI565" s="1047"/>
      <c r="SXJ565" s="741"/>
      <c r="SXK565" s="992"/>
      <c r="SXL565" s="1049"/>
      <c r="SXM565" s="1050"/>
      <c r="SXN565" s="743"/>
      <c r="SXO565" s="928"/>
      <c r="SXP565" s="740"/>
      <c r="SXQ565" s="744"/>
      <c r="SXR565" s="744"/>
      <c r="SXS565" s="742"/>
      <c r="SXT565" s="1047"/>
      <c r="SXU565" s="744"/>
      <c r="SXV565" s="744"/>
      <c r="SXW565" s="1047"/>
      <c r="SXX565" s="1047"/>
      <c r="SXY565" s="1048"/>
      <c r="SXZ565" s="1047"/>
      <c r="SYA565" s="1047"/>
      <c r="SYB565" s="741"/>
      <c r="SYC565" s="992"/>
      <c r="SYD565" s="1049"/>
      <c r="SYE565" s="1050"/>
      <c r="SYF565" s="743"/>
      <c r="SYG565" s="928"/>
      <c r="SYH565" s="740"/>
      <c r="SYI565" s="744"/>
      <c r="SYJ565" s="744"/>
      <c r="SYK565" s="742"/>
      <c r="SYL565" s="1047"/>
      <c r="SYM565" s="744"/>
      <c r="SYN565" s="744"/>
      <c r="SYO565" s="1047"/>
      <c r="SYP565" s="1047"/>
      <c r="SYQ565" s="1048"/>
      <c r="SYR565" s="1047"/>
      <c r="SYS565" s="1047"/>
      <c r="SYT565" s="741"/>
      <c r="SYU565" s="992"/>
      <c r="SYV565" s="1049"/>
      <c r="SYW565" s="1050"/>
      <c r="SYX565" s="743"/>
      <c r="SYY565" s="928"/>
      <c r="SYZ565" s="740"/>
      <c r="SZA565" s="744"/>
      <c r="SZB565" s="744"/>
      <c r="SZC565" s="742"/>
      <c r="SZD565" s="1047"/>
      <c r="SZE565" s="744"/>
      <c r="SZF565" s="744"/>
      <c r="SZG565" s="1047"/>
      <c r="SZH565" s="1047"/>
      <c r="SZI565" s="1048"/>
      <c r="SZJ565" s="1047"/>
      <c r="SZK565" s="1047"/>
      <c r="SZL565" s="741"/>
      <c r="SZM565" s="992"/>
      <c r="SZN565" s="1049"/>
      <c r="SZO565" s="1050"/>
      <c r="SZP565" s="743"/>
      <c r="SZQ565" s="928"/>
      <c r="SZR565" s="740"/>
      <c r="SZS565" s="744"/>
      <c r="SZT565" s="744"/>
      <c r="SZU565" s="742"/>
      <c r="SZV565" s="1047"/>
      <c r="SZW565" s="744"/>
      <c r="SZX565" s="744"/>
      <c r="SZY565" s="1047"/>
      <c r="SZZ565" s="1047"/>
      <c r="TAA565" s="1048"/>
      <c r="TAB565" s="1047"/>
      <c r="TAC565" s="1047"/>
      <c r="TAD565" s="741"/>
      <c r="TAE565" s="992"/>
      <c r="TAF565" s="1049"/>
      <c r="TAG565" s="1050"/>
      <c r="TAH565" s="743"/>
      <c r="TAI565" s="928"/>
      <c r="TAJ565" s="740"/>
      <c r="TAK565" s="744"/>
      <c r="TAL565" s="744"/>
      <c r="TAM565" s="742"/>
      <c r="TAN565" s="1047"/>
      <c r="TAO565" s="744"/>
      <c r="TAP565" s="744"/>
      <c r="TAQ565" s="1047"/>
      <c r="TAR565" s="1047"/>
      <c r="TAS565" s="1048"/>
      <c r="TAT565" s="1047"/>
      <c r="TAU565" s="1047"/>
      <c r="TAV565" s="741"/>
      <c r="TAW565" s="992"/>
      <c r="TAX565" s="1049"/>
      <c r="TAY565" s="1050"/>
      <c r="TAZ565" s="743"/>
      <c r="TBA565" s="928"/>
      <c r="TBB565" s="740"/>
      <c r="TBC565" s="744"/>
      <c r="TBD565" s="744"/>
      <c r="TBE565" s="742"/>
      <c r="TBF565" s="1047"/>
      <c r="TBG565" s="744"/>
      <c r="TBH565" s="744"/>
      <c r="TBI565" s="1047"/>
      <c r="TBJ565" s="1047"/>
      <c r="TBK565" s="1048"/>
      <c r="TBL565" s="1047"/>
      <c r="TBM565" s="1047"/>
      <c r="TBN565" s="741"/>
      <c r="TBO565" s="992"/>
      <c r="TBP565" s="1049"/>
      <c r="TBQ565" s="1050"/>
      <c r="TBR565" s="743"/>
      <c r="TBS565" s="928"/>
      <c r="TBT565" s="740"/>
      <c r="TBU565" s="744"/>
      <c r="TBV565" s="744"/>
      <c r="TBW565" s="742"/>
      <c r="TBX565" s="1047"/>
      <c r="TBY565" s="744"/>
      <c r="TBZ565" s="744"/>
      <c r="TCA565" s="1047"/>
      <c r="TCB565" s="1047"/>
      <c r="TCC565" s="1048"/>
      <c r="TCD565" s="1047"/>
      <c r="TCE565" s="1047"/>
      <c r="TCF565" s="741"/>
      <c r="TCG565" s="992"/>
      <c r="TCH565" s="1049"/>
      <c r="TCI565" s="1050"/>
      <c r="TCJ565" s="743"/>
      <c r="TCK565" s="928"/>
      <c r="TCL565" s="740"/>
      <c r="TCM565" s="744"/>
      <c r="TCN565" s="744"/>
      <c r="TCO565" s="742"/>
      <c r="TCP565" s="1047"/>
      <c r="TCQ565" s="744"/>
      <c r="TCR565" s="744"/>
      <c r="TCS565" s="1047"/>
      <c r="TCT565" s="1047"/>
      <c r="TCU565" s="1048"/>
      <c r="TCV565" s="1047"/>
      <c r="TCW565" s="1047"/>
      <c r="TCX565" s="741"/>
      <c r="TCY565" s="992"/>
      <c r="TCZ565" s="1049"/>
      <c r="TDA565" s="1050"/>
      <c r="TDB565" s="743"/>
      <c r="TDC565" s="928"/>
      <c r="TDD565" s="740"/>
      <c r="TDE565" s="744"/>
      <c r="TDF565" s="744"/>
      <c r="TDG565" s="742"/>
      <c r="TDH565" s="1047"/>
      <c r="TDI565" s="744"/>
      <c r="TDJ565" s="744"/>
      <c r="TDK565" s="1047"/>
      <c r="TDL565" s="1047"/>
      <c r="TDM565" s="1048"/>
      <c r="TDN565" s="1047"/>
      <c r="TDO565" s="1047"/>
      <c r="TDP565" s="741"/>
      <c r="TDQ565" s="992"/>
      <c r="TDR565" s="1049"/>
      <c r="TDS565" s="1050"/>
      <c r="TDT565" s="743"/>
      <c r="TDU565" s="928"/>
      <c r="TDV565" s="740"/>
      <c r="TDW565" s="744"/>
      <c r="TDX565" s="744"/>
      <c r="TDY565" s="742"/>
      <c r="TDZ565" s="1047"/>
      <c r="TEA565" s="744"/>
      <c r="TEB565" s="744"/>
      <c r="TEC565" s="1047"/>
      <c r="TED565" s="1047"/>
      <c r="TEE565" s="1048"/>
      <c r="TEF565" s="1047"/>
      <c r="TEG565" s="1047"/>
      <c r="TEH565" s="741"/>
      <c r="TEI565" s="992"/>
      <c r="TEJ565" s="1049"/>
      <c r="TEK565" s="1050"/>
      <c r="TEL565" s="743"/>
      <c r="TEM565" s="928"/>
      <c r="TEN565" s="740"/>
      <c r="TEO565" s="744"/>
      <c r="TEP565" s="744"/>
      <c r="TEQ565" s="742"/>
      <c r="TER565" s="1047"/>
      <c r="TES565" s="744"/>
      <c r="TET565" s="744"/>
      <c r="TEU565" s="1047"/>
      <c r="TEV565" s="1047"/>
      <c r="TEW565" s="1048"/>
      <c r="TEX565" s="1047"/>
      <c r="TEY565" s="1047"/>
      <c r="TEZ565" s="741"/>
      <c r="TFA565" s="992"/>
      <c r="TFB565" s="1049"/>
      <c r="TFC565" s="1050"/>
      <c r="TFD565" s="743"/>
      <c r="TFE565" s="928"/>
      <c r="TFF565" s="740"/>
      <c r="TFG565" s="744"/>
      <c r="TFH565" s="744"/>
      <c r="TFI565" s="742"/>
      <c r="TFJ565" s="1047"/>
      <c r="TFK565" s="744"/>
      <c r="TFL565" s="744"/>
      <c r="TFM565" s="1047"/>
      <c r="TFN565" s="1047"/>
      <c r="TFO565" s="1048"/>
      <c r="TFP565" s="1047"/>
      <c r="TFQ565" s="1047"/>
      <c r="TFR565" s="741"/>
      <c r="TFS565" s="992"/>
      <c r="TFT565" s="1049"/>
      <c r="TFU565" s="1050"/>
      <c r="TFV565" s="743"/>
      <c r="TFW565" s="928"/>
      <c r="TFX565" s="740"/>
      <c r="TFY565" s="744"/>
      <c r="TFZ565" s="744"/>
      <c r="TGA565" s="742"/>
      <c r="TGB565" s="1047"/>
      <c r="TGC565" s="744"/>
      <c r="TGD565" s="744"/>
      <c r="TGE565" s="1047"/>
      <c r="TGF565" s="1047"/>
      <c r="TGG565" s="1048"/>
      <c r="TGH565" s="1047"/>
      <c r="TGI565" s="1047"/>
      <c r="TGJ565" s="741"/>
      <c r="TGK565" s="992"/>
      <c r="TGL565" s="1049"/>
      <c r="TGM565" s="1050"/>
      <c r="TGN565" s="743"/>
      <c r="TGO565" s="928"/>
      <c r="TGP565" s="740"/>
      <c r="TGQ565" s="744"/>
      <c r="TGR565" s="744"/>
      <c r="TGS565" s="742"/>
      <c r="TGT565" s="1047"/>
      <c r="TGU565" s="744"/>
      <c r="TGV565" s="744"/>
      <c r="TGW565" s="1047"/>
      <c r="TGX565" s="1047"/>
      <c r="TGY565" s="1048"/>
      <c r="TGZ565" s="1047"/>
      <c r="THA565" s="1047"/>
      <c r="THB565" s="741"/>
      <c r="THC565" s="992"/>
      <c r="THD565" s="1049"/>
      <c r="THE565" s="1050"/>
      <c r="THF565" s="743"/>
      <c r="THG565" s="928"/>
      <c r="THH565" s="740"/>
      <c r="THI565" s="744"/>
      <c r="THJ565" s="744"/>
      <c r="THK565" s="742"/>
      <c r="THL565" s="1047"/>
      <c r="THM565" s="744"/>
      <c r="THN565" s="744"/>
      <c r="THO565" s="1047"/>
      <c r="THP565" s="1047"/>
      <c r="THQ565" s="1048"/>
      <c r="THR565" s="1047"/>
      <c r="THS565" s="1047"/>
      <c r="THT565" s="741"/>
      <c r="THU565" s="992"/>
      <c r="THV565" s="1049"/>
      <c r="THW565" s="1050"/>
      <c r="THX565" s="743"/>
      <c r="THY565" s="928"/>
      <c r="THZ565" s="740"/>
      <c r="TIA565" s="744"/>
      <c r="TIB565" s="744"/>
      <c r="TIC565" s="742"/>
      <c r="TID565" s="1047"/>
      <c r="TIE565" s="744"/>
      <c r="TIF565" s="744"/>
      <c r="TIG565" s="1047"/>
      <c r="TIH565" s="1047"/>
      <c r="TII565" s="1048"/>
      <c r="TIJ565" s="1047"/>
      <c r="TIK565" s="1047"/>
      <c r="TIL565" s="741"/>
      <c r="TIM565" s="992"/>
      <c r="TIN565" s="1049"/>
      <c r="TIO565" s="1050"/>
      <c r="TIP565" s="743"/>
      <c r="TIQ565" s="928"/>
      <c r="TIR565" s="740"/>
      <c r="TIS565" s="744"/>
      <c r="TIT565" s="744"/>
      <c r="TIU565" s="742"/>
      <c r="TIV565" s="1047"/>
      <c r="TIW565" s="744"/>
      <c r="TIX565" s="744"/>
      <c r="TIY565" s="1047"/>
      <c r="TIZ565" s="1047"/>
      <c r="TJA565" s="1048"/>
      <c r="TJB565" s="1047"/>
      <c r="TJC565" s="1047"/>
      <c r="TJD565" s="741"/>
      <c r="TJE565" s="992"/>
      <c r="TJF565" s="1049"/>
      <c r="TJG565" s="1050"/>
      <c r="TJH565" s="743"/>
      <c r="TJI565" s="928"/>
      <c r="TJJ565" s="740"/>
      <c r="TJK565" s="744"/>
      <c r="TJL565" s="744"/>
      <c r="TJM565" s="742"/>
      <c r="TJN565" s="1047"/>
      <c r="TJO565" s="744"/>
      <c r="TJP565" s="744"/>
      <c r="TJQ565" s="1047"/>
      <c r="TJR565" s="1047"/>
      <c r="TJS565" s="1048"/>
      <c r="TJT565" s="1047"/>
      <c r="TJU565" s="1047"/>
      <c r="TJV565" s="741"/>
      <c r="TJW565" s="992"/>
      <c r="TJX565" s="1049"/>
      <c r="TJY565" s="1050"/>
      <c r="TJZ565" s="743"/>
      <c r="TKA565" s="928"/>
      <c r="TKB565" s="740"/>
      <c r="TKC565" s="744"/>
      <c r="TKD565" s="744"/>
      <c r="TKE565" s="742"/>
      <c r="TKF565" s="1047"/>
      <c r="TKG565" s="744"/>
      <c r="TKH565" s="744"/>
      <c r="TKI565" s="1047"/>
      <c r="TKJ565" s="1047"/>
      <c r="TKK565" s="1048"/>
      <c r="TKL565" s="1047"/>
      <c r="TKM565" s="1047"/>
      <c r="TKN565" s="741"/>
      <c r="TKO565" s="992"/>
      <c r="TKP565" s="1049"/>
      <c r="TKQ565" s="1050"/>
      <c r="TKR565" s="743"/>
      <c r="TKS565" s="928"/>
      <c r="TKT565" s="740"/>
      <c r="TKU565" s="744"/>
      <c r="TKV565" s="744"/>
      <c r="TKW565" s="742"/>
      <c r="TKX565" s="1047"/>
      <c r="TKY565" s="744"/>
      <c r="TKZ565" s="744"/>
      <c r="TLA565" s="1047"/>
      <c r="TLB565" s="1047"/>
      <c r="TLC565" s="1048"/>
      <c r="TLD565" s="1047"/>
      <c r="TLE565" s="1047"/>
      <c r="TLF565" s="741"/>
      <c r="TLG565" s="992"/>
      <c r="TLH565" s="1049"/>
      <c r="TLI565" s="1050"/>
      <c r="TLJ565" s="743"/>
      <c r="TLK565" s="928"/>
      <c r="TLL565" s="740"/>
      <c r="TLM565" s="744"/>
      <c r="TLN565" s="744"/>
      <c r="TLO565" s="742"/>
      <c r="TLP565" s="1047"/>
      <c r="TLQ565" s="744"/>
      <c r="TLR565" s="744"/>
      <c r="TLS565" s="1047"/>
      <c r="TLT565" s="1047"/>
      <c r="TLU565" s="1048"/>
      <c r="TLV565" s="1047"/>
      <c r="TLW565" s="1047"/>
      <c r="TLX565" s="741"/>
      <c r="TLY565" s="992"/>
      <c r="TLZ565" s="1049"/>
      <c r="TMA565" s="1050"/>
      <c r="TMB565" s="743"/>
      <c r="TMC565" s="928"/>
      <c r="TMD565" s="740"/>
      <c r="TME565" s="744"/>
      <c r="TMF565" s="744"/>
      <c r="TMG565" s="742"/>
      <c r="TMH565" s="1047"/>
      <c r="TMI565" s="744"/>
      <c r="TMJ565" s="744"/>
      <c r="TMK565" s="1047"/>
      <c r="TML565" s="1047"/>
      <c r="TMM565" s="1048"/>
      <c r="TMN565" s="1047"/>
      <c r="TMO565" s="1047"/>
      <c r="TMP565" s="741"/>
      <c r="TMQ565" s="992"/>
      <c r="TMR565" s="1049"/>
      <c r="TMS565" s="1050"/>
      <c r="TMT565" s="743"/>
      <c r="TMU565" s="928"/>
      <c r="TMV565" s="740"/>
      <c r="TMW565" s="744"/>
      <c r="TMX565" s="744"/>
      <c r="TMY565" s="742"/>
      <c r="TMZ565" s="1047"/>
      <c r="TNA565" s="744"/>
      <c r="TNB565" s="744"/>
      <c r="TNC565" s="1047"/>
      <c r="TND565" s="1047"/>
      <c r="TNE565" s="1048"/>
      <c r="TNF565" s="1047"/>
      <c r="TNG565" s="1047"/>
      <c r="TNH565" s="741"/>
      <c r="TNI565" s="992"/>
      <c r="TNJ565" s="1049"/>
      <c r="TNK565" s="1050"/>
      <c r="TNL565" s="743"/>
      <c r="TNM565" s="928"/>
      <c r="TNN565" s="740"/>
      <c r="TNO565" s="744"/>
      <c r="TNP565" s="744"/>
      <c r="TNQ565" s="742"/>
      <c r="TNR565" s="1047"/>
      <c r="TNS565" s="744"/>
      <c r="TNT565" s="744"/>
      <c r="TNU565" s="1047"/>
      <c r="TNV565" s="1047"/>
      <c r="TNW565" s="1048"/>
      <c r="TNX565" s="1047"/>
      <c r="TNY565" s="1047"/>
      <c r="TNZ565" s="741"/>
      <c r="TOA565" s="992"/>
      <c r="TOB565" s="1049"/>
      <c r="TOC565" s="1050"/>
      <c r="TOD565" s="743"/>
      <c r="TOE565" s="928"/>
      <c r="TOF565" s="740"/>
      <c r="TOG565" s="744"/>
      <c r="TOH565" s="744"/>
      <c r="TOI565" s="742"/>
      <c r="TOJ565" s="1047"/>
      <c r="TOK565" s="744"/>
      <c r="TOL565" s="744"/>
      <c r="TOM565" s="1047"/>
      <c r="TON565" s="1047"/>
      <c r="TOO565" s="1048"/>
      <c r="TOP565" s="1047"/>
      <c r="TOQ565" s="1047"/>
      <c r="TOR565" s="741"/>
      <c r="TOS565" s="992"/>
      <c r="TOT565" s="1049"/>
      <c r="TOU565" s="1050"/>
      <c r="TOV565" s="743"/>
      <c r="TOW565" s="928"/>
      <c r="TOX565" s="740"/>
      <c r="TOY565" s="744"/>
      <c r="TOZ565" s="744"/>
      <c r="TPA565" s="742"/>
      <c r="TPB565" s="1047"/>
      <c r="TPC565" s="744"/>
      <c r="TPD565" s="744"/>
      <c r="TPE565" s="1047"/>
      <c r="TPF565" s="1047"/>
      <c r="TPG565" s="1048"/>
      <c r="TPH565" s="1047"/>
      <c r="TPI565" s="1047"/>
      <c r="TPJ565" s="741"/>
      <c r="TPK565" s="992"/>
      <c r="TPL565" s="1049"/>
      <c r="TPM565" s="1050"/>
      <c r="TPN565" s="743"/>
      <c r="TPO565" s="928"/>
      <c r="TPP565" s="740"/>
      <c r="TPQ565" s="744"/>
      <c r="TPR565" s="744"/>
      <c r="TPS565" s="742"/>
      <c r="TPT565" s="1047"/>
      <c r="TPU565" s="744"/>
      <c r="TPV565" s="744"/>
      <c r="TPW565" s="1047"/>
      <c r="TPX565" s="1047"/>
      <c r="TPY565" s="1048"/>
      <c r="TPZ565" s="1047"/>
      <c r="TQA565" s="1047"/>
      <c r="TQB565" s="741"/>
      <c r="TQC565" s="992"/>
      <c r="TQD565" s="1049"/>
      <c r="TQE565" s="1050"/>
      <c r="TQF565" s="743"/>
      <c r="TQG565" s="928"/>
      <c r="TQH565" s="740"/>
      <c r="TQI565" s="744"/>
      <c r="TQJ565" s="744"/>
      <c r="TQK565" s="742"/>
      <c r="TQL565" s="1047"/>
      <c r="TQM565" s="744"/>
      <c r="TQN565" s="744"/>
      <c r="TQO565" s="1047"/>
      <c r="TQP565" s="1047"/>
      <c r="TQQ565" s="1048"/>
      <c r="TQR565" s="1047"/>
      <c r="TQS565" s="1047"/>
      <c r="TQT565" s="741"/>
      <c r="TQU565" s="992"/>
      <c r="TQV565" s="1049"/>
      <c r="TQW565" s="1050"/>
      <c r="TQX565" s="743"/>
      <c r="TQY565" s="928"/>
      <c r="TQZ565" s="740"/>
      <c r="TRA565" s="744"/>
      <c r="TRB565" s="744"/>
      <c r="TRC565" s="742"/>
      <c r="TRD565" s="1047"/>
      <c r="TRE565" s="744"/>
      <c r="TRF565" s="744"/>
      <c r="TRG565" s="1047"/>
      <c r="TRH565" s="1047"/>
      <c r="TRI565" s="1048"/>
      <c r="TRJ565" s="1047"/>
      <c r="TRK565" s="1047"/>
      <c r="TRL565" s="741"/>
      <c r="TRM565" s="992"/>
      <c r="TRN565" s="1049"/>
      <c r="TRO565" s="1050"/>
      <c r="TRP565" s="743"/>
      <c r="TRQ565" s="928"/>
      <c r="TRR565" s="740"/>
      <c r="TRS565" s="744"/>
      <c r="TRT565" s="744"/>
      <c r="TRU565" s="742"/>
      <c r="TRV565" s="1047"/>
      <c r="TRW565" s="744"/>
      <c r="TRX565" s="744"/>
      <c r="TRY565" s="1047"/>
      <c r="TRZ565" s="1047"/>
      <c r="TSA565" s="1048"/>
      <c r="TSB565" s="1047"/>
      <c r="TSC565" s="1047"/>
      <c r="TSD565" s="741"/>
      <c r="TSE565" s="992"/>
      <c r="TSF565" s="1049"/>
      <c r="TSG565" s="1050"/>
      <c r="TSH565" s="743"/>
      <c r="TSI565" s="928"/>
      <c r="TSJ565" s="740"/>
      <c r="TSK565" s="744"/>
      <c r="TSL565" s="744"/>
      <c r="TSM565" s="742"/>
      <c r="TSN565" s="1047"/>
      <c r="TSO565" s="744"/>
      <c r="TSP565" s="744"/>
      <c r="TSQ565" s="1047"/>
      <c r="TSR565" s="1047"/>
      <c r="TSS565" s="1048"/>
      <c r="TST565" s="1047"/>
      <c r="TSU565" s="1047"/>
      <c r="TSV565" s="741"/>
      <c r="TSW565" s="992"/>
      <c r="TSX565" s="1049"/>
      <c r="TSY565" s="1050"/>
      <c r="TSZ565" s="743"/>
      <c r="TTA565" s="928"/>
      <c r="TTB565" s="740"/>
      <c r="TTC565" s="744"/>
      <c r="TTD565" s="744"/>
      <c r="TTE565" s="742"/>
      <c r="TTF565" s="1047"/>
      <c r="TTG565" s="744"/>
      <c r="TTH565" s="744"/>
      <c r="TTI565" s="1047"/>
      <c r="TTJ565" s="1047"/>
      <c r="TTK565" s="1048"/>
      <c r="TTL565" s="1047"/>
      <c r="TTM565" s="1047"/>
      <c r="TTN565" s="741"/>
      <c r="TTO565" s="992"/>
      <c r="TTP565" s="1049"/>
      <c r="TTQ565" s="1050"/>
      <c r="TTR565" s="743"/>
      <c r="TTS565" s="928"/>
      <c r="TTT565" s="740"/>
      <c r="TTU565" s="744"/>
      <c r="TTV565" s="744"/>
      <c r="TTW565" s="742"/>
      <c r="TTX565" s="1047"/>
      <c r="TTY565" s="744"/>
      <c r="TTZ565" s="744"/>
      <c r="TUA565" s="1047"/>
      <c r="TUB565" s="1047"/>
      <c r="TUC565" s="1048"/>
      <c r="TUD565" s="1047"/>
      <c r="TUE565" s="1047"/>
      <c r="TUF565" s="741"/>
      <c r="TUG565" s="992"/>
      <c r="TUH565" s="1049"/>
      <c r="TUI565" s="1050"/>
      <c r="TUJ565" s="743"/>
      <c r="TUK565" s="928"/>
      <c r="TUL565" s="740"/>
      <c r="TUM565" s="744"/>
      <c r="TUN565" s="744"/>
      <c r="TUO565" s="742"/>
      <c r="TUP565" s="1047"/>
      <c r="TUQ565" s="744"/>
      <c r="TUR565" s="744"/>
      <c r="TUS565" s="1047"/>
      <c r="TUT565" s="1047"/>
      <c r="TUU565" s="1048"/>
      <c r="TUV565" s="1047"/>
      <c r="TUW565" s="1047"/>
      <c r="TUX565" s="741"/>
      <c r="TUY565" s="992"/>
      <c r="TUZ565" s="1049"/>
      <c r="TVA565" s="1050"/>
      <c r="TVB565" s="743"/>
      <c r="TVC565" s="928"/>
      <c r="TVD565" s="740"/>
      <c r="TVE565" s="744"/>
      <c r="TVF565" s="744"/>
      <c r="TVG565" s="742"/>
      <c r="TVH565" s="1047"/>
      <c r="TVI565" s="744"/>
      <c r="TVJ565" s="744"/>
      <c r="TVK565" s="1047"/>
      <c r="TVL565" s="1047"/>
      <c r="TVM565" s="1048"/>
      <c r="TVN565" s="1047"/>
      <c r="TVO565" s="1047"/>
      <c r="TVP565" s="741"/>
      <c r="TVQ565" s="992"/>
      <c r="TVR565" s="1049"/>
      <c r="TVS565" s="1050"/>
      <c r="TVT565" s="743"/>
      <c r="TVU565" s="928"/>
      <c r="TVV565" s="740"/>
      <c r="TVW565" s="744"/>
      <c r="TVX565" s="744"/>
      <c r="TVY565" s="742"/>
      <c r="TVZ565" s="1047"/>
      <c r="TWA565" s="744"/>
      <c r="TWB565" s="744"/>
      <c r="TWC565" s="1047"/>
      <c r="TWD565" s="1047"/>
      <c r="TWE565" s="1048"/>
      <c r="TWF565" s="1047"/>
      <c r="TWG565" s="1047"/>
      <c r="TWH565" s="741"/>
      <c r="TWI565" s="992"/>
      <c r="TWJ565" s="1049"/>
      <c r="TWK565" s="1050"/>
      <c r="TWL565" s="743"/>
      <c r="TWM565" s="928"/>
      <c r="TWN565" s="740"/>
      <c r="TWO565" s="744"/>
      <c r="TWP565" s="744"/>
      <c r="TWQ565" s="742"/>
      <c r="TWR565" s="1047"/>
      <c r="TWS565" s="744"/>
      <c r="TWT565" s="744"/>
      <c r="TWU565" s="1047"/>
      <c r="TWV565" s="1047"/>
      <c r="TWW565" s="1048"/>
      <c r="TWX565" s="1047"/>
      <c r="TWY565" s="1047"/>
      <c r="TWZ565" s="741"/>
      <c r="TXA565" s="992"/>
      <c r="TXB565" s="1049"/>
      <c r="TXC565" s="1050"/>
      <c r="TXD565" s="743"/>
      <c r="TXE565" s="928"/>
      <c r="TXF565" s="740"/>
      <c r="TXG565" s="744"/>
      <c r="TXH565" s="744"/>
      <c r="TXI565" s="742"/>
      <c r="TXJ565" s="1047"/>
      <c r="TXK565" s="744"/>
      <c r="TXL565" s="744"/>
      <c r="TXM565" s="1047"/>
      <c r="TXN565" s="1047"/>
      <c r="TXO565" s="1048"/>
      <c r="TXP565" s="1047"/>
      <c r="TXQ565" s="1047"/>
      <c r="TXR565" s="741"/>
      <c r="TXS565" s="992"/>
      <c r="TXT565" s="1049"/>
      <c r="TXU565" s="1050"/>
      <c r="TXV565" s="743"/>
      <c r="TXW565" s="928"/>
      <c r="TXX565" s="740"/>
      <c r="TXY565" s="744"/>
      <c r="TXZ565" s="744"/>
      <c r="TYA565" s="742"/>
      <c r="TYB565" s="1047"/>
      <c r="TYC565" s="744"/>
      <c r="TYD565" s="744"/>
      <c r="TYE565" s="1047"/>
      <c r="TYF565" s="1047"/>
      <c r="TYG565" s="1048"/>
      <c r="TYH565" s="1047"/>
      <c r="TYI565" s="1047"/>
      <c r="TYJ565" s="741"/>
      <c r="TYK565" s="992"/>
      <c r="TYL565" s="1049"/>
      <c r="TYM565" s="1050"/>
      <c r="TYN565" s="743"/>
      <c r="TYO565" s="928"/>
      <c r="TYP565" s="740"/>
      <c r="TYQ565" s="744"/>
      <c r="TYR565" s="744"/>
      <c r="TYS565" s="742"/>
      <c r="TYT565" s="1047"/>
      <c r="TYU565" s="744"/>
      <c r="TYV565" s="744"/>
      <c r="TYW565" s="1047"/>
      <c r="TYX565" s="1047"/>
      <c r="TYY565" s="1048"/>
      <c r="TYZ565" s="1047"/>
      <c r="TZA565" s="1047"/>
      <c r="TZB565" s="741"/>
      <c r="TZC565" s="992"/>
      <c r="TZD565" s="1049"/>
      <c r="TZE565" s="1050"/>
      <c r="TZF565" s="743"/>
      <c r="TZG565" s="928"/>
      <c r="TZH565" s="740"/>
      <c r="TZI565" s="744"/>
      <c r="TZJ565" s="744"/>
      <c r="TZK565" s="742"/>
      <c r="TZL565" s="1047"/>
      <c r="TZM565" s="744"/>
      <c r="TZN565" s="744"/>
      <c r="TZO565" s="1047"/>
      <c r="TZP565" s="1047"/>
      <c r="TZQ565" s="1048"/>
      <c r="TZR565" s="1047"/>
      <c r="TZS565" s="1047"/>
      <c r="TZT565" s="741"/>
      <c r="TZU565" s="992"/>
      <c r="TZV565" s="1049"/>
      <c r="TZW565" s="1050"/>
      <c r="TZX565" s="743"/>
      <c r="TZY565" s="928"/>
      <c r="TZZ565" s="740"/>
      <c r="UAA565" s="744"/>
      <c r="UAB565" s="744"/>
      <c r="UAC565" s="742"/>
      <c r="UAD565" s="1047"/>
      <c r="UAE565" s="744"/>
      <c r="UAF565" s="744"/>
      <c r="UAG565" s="1047"/>
      <c r="UAH565" s="1047"/>
      <c r="UAI565" s="1048"/>
      <c r="UAJ565" s="1047"/>
      <c r="UAK565" s="1047"/>
      <c r="UAL565" s="741"/>
      <c r="UAM565" s="992"/>
      <c r="UAN565" s="1049"/>
      <c r="UAO565" s="1050"/>
      <c r="UAP565" s="743"/>
      <c r="UAQ565" s="928"/>
      <c r="UAR565" s="740"/>
      <c r="UAS565" s="744"/>
      <c r="UAT565" s="744"/>
      <c r="UAU565" s="742"/>
      <c r="UAV565" s="1047"/>
      <c r="UAW565" s="744"/>
      <c r="UAX565" s="744"/>
      <c r="UAY565" s="1047"/>
      <c r="UAZ565" s="1047"/>
      <c r="UBA565" s="1048"/>
      <c r="UBB565" s="1047"/>
      <c r="UBC565" s="1047"/>
      <c r="UBD565" s="741"/>
      <c r="UBE565" s="992"/>
      <c r="UBF565" s="1049"/>
      <c r="UBG565" s="1050"/>
      <c r="UBH565" s="743"/>
      <c r="UBI565" s="928"/>
      <c r="UBJ565" s="740"/>
      <c r="UBK565" s="744"/>
      <c r="UBL565" s="744"/>
      <c r="UBM565" s="742"/>
      <c r="UBN565" s="1047"/>
      <c r="UBO565" s="744"/>
      <c r="UBP565" s="744"/>
      <c r="UBQ565" s="1047"/>
      <c r="UBR565" s="1047"/>
      <c r="UBS565" s="1048"/>
      <c r="UBT565" s="1047"/>
      <c r="UBU565" s="1047"/>
      <c r="UBV565" s="741"/>
      <c r="UBW565" s="992"/>
      <c r="UBX565" s="1049"/>
      <c r="UBY565" s="1050"/>
      <c r="UBZ565" s="743"/>
      <c r="UCA565" s="928"/>
      <c r="UCB565" s="740"/>
      <c r="UCC565" s="744"/>
      <c r="UCD565" s="744"/>
      <c r="UCE565" s="742"/>
      <c r="UCF565" s="1047"/>
      <c r="UCG565" s="744"/>
      <c r="UCH565" s="744"/>
      <c r="UCI565" s="1047"/>
      <c r="UCJ565" s="1047"/>
      <c r="UCK565" s="1048"/>
      <c r="UCL565" s="1047"/>
      <c r="UCM565" s="1047"/>
      <c r="UCN565" s="741"/>
      <c r="UCO565" s="992"/>
      <c r="UCP565" s="1049"/>
      <c r="UCQ565" s="1050"/>
      <c r="UCR565" s="743"/>
      <c r="UCS565" s="928"/>
      <c r="UCT565" s="740"/>
      <c r="UCU565" s="744"/>
      <c r="UCV565" s="744"/>
      <c r="UCW565" s="742"/>
      <c r="UCX565" s="1047"/>
      <c r="UCY565" s="744"/>
      <c r="UCZ565" s="744"/>
      <c r="UDA565" s="1047"/>
      <c r="UDB565" s="1047"/>
      <c r="UDC565" s="1048"/>
      <c r="UDD565" s="1047"/>
      <c r="UDE565" s="1047"/>
      <c r="UDF565" s="741"/>
      <c r="UDG565" s="992"/>
      <c r="UDH565" s="1049"/>
      <c r="UDI565" s="1050"/>
      <c r="UDJ565" s="743"/>
      <c r="UDK565" s="928"/>
      <c r="UDL565" s="740"/>
      <c r="UDM565" s="744"/>
      <c r="UDN565" s="744"/>
      <c r="UDO565" s="742"/>
      <c r="UDP565" s="1047"/>
      <c r="UDQ565" s="744"/>
      <c r="UDR565" s="744"/>
      <c r="UDS565" s="1047"/>
      <c r="UDT565" s="1047"/>
      <c r="UDU565" s="1048"/>
      <c r="UDV565" s="1047"/>
      <c r="UDW565" s="1047"/>
      <c r="UDX565" s="741"/>
      <c r="UDY565" s="992"/>
      <c r="UDZ565" s="1049"/>
      <c r="UEA565" s="1050"/>
      <c r="UEB565" s="743"/>
      <c r="UEC565" s="928"/>
      <c r="UED565" s="740"/>
      <c r="UEE565" s="744"/>
      <c r="UEF565" s="744"/>
      <c r="UEG565" s="742"/>
      <c r="UEH565" s="1047"/>
      <c r="UEI565" s="744"/>
      <c r="UEJ565" s="744"/>
      <c r="UEK565" s="1047"/>
      <c r="UEL565" s="1047"/>
      <c r="UEM565" s="1048"/>
      <c r="UEN565" s="1047"/>
      <c r="UEO565" s="1047"/>
      <c r="UEP565" s="741"/>
      <c r="UEQ565" s="992"/>
      <c r="UER565" s="1049"/>
      <c r="UES565" s="1050"/>
      <c r="UET565" s="743"/>
      <c r="UEU565" s="928"/>
      <c r="UEV565" s="740"/>
      <c r="UEW565" s="744"/>
      <c r="UEX565" s="744"/>
      <c r="UEY565" s="742"/>
      <c r="UEZ565" s="1047"/>
      <c r="UFA565" s="744"/>
      <c r="UFB565" s="744"/>
      <c r="UFC565" s="1047"/>
      <c r="UFD565" s="1047"/>
      <c r="UFE565" s="1048"/>
      <c r="UFF565" s="1047"/>
      <c r="UFG565" s="1047"/>
      <c r="UFH565" s="741"/>
      <c r="UFI565" s="992"/>
      <c r="UFJ565" s="1049"/>
      <c r="UFK565" s="1050"/>
      <c r="UFL565" s="743"/>
      <c r="UFM565" s="928"/>
      <c r="UFN565" s="740"/>
      <c r="UFO565" s="744"/>
      <c r="UFP565" s="744"/>
      <c r="UFQ565" s="742"/>
      <c r="UFR565" s="1047"/>
      <c r="UFS565" s="744"/>
      <c r="UFT565" s="744"/>
      <c r="UFU565" s="1047"/>
      <c r="UFV565" s="1047"/>
      <c r="UFW565" s="1048"/>
      <c r="UFX565" s="1047"/>
      <c r="UFY565" s="1047"/>
      <c r="UFZ565" s="741"/>
      <c r="UGA565" s="992"/>
      <c r="UGB565" s="1049"/>
      <c r="UGC565" s="1050"/>
      <c r="UGD565" s="743"/>
      <c r="UGE565" s="928"/>
      <c r="UGF565" s="740"/>
      <c r="UGG565" s="744"/>
      <c r="UGH565" s="744"/>
      <c r="UGI565" s="742"/>
      <c r="UGJ565" s="1047"/>
      <c r="UGK565" s="744"/>
      <c r="UGL565" s="744"/>
      <c r="UGM565" s="1047"/>
      <c r="UGN565" s="1047"/>
      <c r="UGO565" s="1048"/>
      <c r="UGP565" s="1047"/>
      <c r="UGQ565" s="1047"/>
      <c r="UGR565" s="741"/>
      <c r="UGS565" s="992"/>
      <c r="UGT565" s="1049"/>
      <c r="UGU565" s="1050"/>
      <c r="UGV565" s="743"/>
      <c r="UGW565" s="928"/>
      <c r="UGX565" s="740"/>
      <c r="UGY565" s="744"/>
      <c r="UGZ565" s="744"/>
      <c r="UHA565" s="742"/>
      <c r="UHB565" s="1047"/>
      <c r="UHC565" s="744"/>
      <c r="UHD565" s="744"/>
      <c r="UHE565" s="1047"/>
      <c r="UHF565" s="1047"/>
      <c r="UHG565" s="1048"/>
      <c r="UHH565" s="1047"/>
      <c r="UHI565" s="1047"/>
      <c r="UHJ565" s="741"/>
      <c r="UHK565" s="992"/>
      <c r="UHL565" s="1049"/>
      <c r="UHM565" s="1050"/>
      <c r="UHN565" s="743"/>
      <c r="UHO565" s="928"/>
      <c r="UHP565" s="740"/>
      <c r="UHQ565" s="744"/>
      <c r="UHR565" s="744"/>
      <c r="UHS565" s="742"/>
      <c r="UHT565" s="1047"/>
      <c r="UHU565" s="744"/>
      <c r="UHV565" s="744"/>
      <c r="UHW565" s="1047"/>
      <c r="UHX565" s="1047"/>
      <c r="UHY565" s="1048"/>
      <c r="UHZ565" s="1047"/>
      <c r="UIA565" s="1047"/>
      <c r="UIB565" s="741"/>
      <c r="UIC565" s="992"/>
      <c r="UID565" s="1049"/>
      <c r="UIE565" s="1050"/>
      <c r="UIF565" s="743"/>
      <c r="UIG565" s="928"/>
      <c r="UIH565" s="740"/>
      <c r="UII565" s="744"/>
      <c r="UIJ565" s="744"/>
      <c r="UIK565" s="742"/>
      <c r="UIL565" s="1047"/>
      <c r="UIM565" s="744"/>
      <c r="UIN565" s="744"/>
      <c r="UIO565" s="1047"/>
      <c r="UIP565" s="1047"/>
      <c r="UIQ565" s="1048"/>
      <c r="UIR565" s="1047"/>
      <c r="UIS565" s="1047"/>
      <c r="UIT565" s="741"/>
      <c r="UIU565" s="992"/>
      <c r="UIV565" s="1049"/>
      <c r="UIW565" s="1050"/>
      <c r="UIX565" s="743"/>
      <c r="UIY565" s="928"/>
      <c r="UIZ565" s="740"/>
      <c r="UJA565" s="744"/>
      <c r="UJB565" s="744"/>
      <c r="UJC565" s="742"/>
      <c r="UJD565" s="1047"/>
      <c r="UJE565" s="744"/>
      <c r="UJF565" s="744"/>
      <c r="UJG565" s="1047"/>
      <c r="UJH565" s="1047"/>
      <c r="UJI565" s="1048"/>
      <c r="UJJ565" s="1047"/>
      <c r="UJK565" s="1047"/>
      <c r="UJL565" s="741"/>
      <c r="UJM565" s="992"/>
      <c r="UJN565" s="1049"/>
      <c r="UJO565" s="1050"/>
      <c r="UJP565" s="743"/>
      <c r="UJQ565" s="928"/>
      <c r="UJR565" s="740"/>
      <c r="UJS565" s="744"/>
      <c r="UJT565" s="744"/>
      <c r="UJU565" s="742"/>
      <c r="UJV565" s="1047"/>
      <c r="UJW565" s="744"/>
      <c r="UJX565" s="744"/>
      <c r="UJY565" s="1047"/>
      <c r="UJZ565" s="1047"/>
      <c r="UKA565" s="1048"/>
      <c r="UKB565" s="1047"/>
      <c r="UKC565" s="1047"/>
      <c r="UKD565" s="741"/>
      <c r="UKE565" s="992"/>
      <c r="UKF565" s="1049"/>
      <c r="UKG565" s="1050"/>
      <c r="UKH565" s="743"/>
      <c r="UKI565" s="928"/>
      <c r="UKJ565" s="740"/>
      <c r="UKK565" s="744"/>
      <c r="UKL565" s="744"/>
      <c r="UKM565" s="742"/>
      <c r="UKN565" s="1047"/>
      <c r="UKO565" s="744"/>
      <c r="UKP565" s="744"/>
      <c r="UKQ565" s="1047"/>
      <c r="UKR565" s="1047"/>
      <c r="UKS565" s="1048"/>
      <c r="UKT565" s="1047"/>
      <c r="UKU565" s="1047"/>
      <c r="UKV565" s="741"/>
      <c r="UKW565" s="992"/>
      <c r="UKX565" s="1049"/>
      <c r="UKY565" s="1050"/>
      <c r="UKZ565" s="743"/>
      <c r="ULA565" s="928"/>
      <c r="ULB565" s="740"/>
      <c r="ULC565" s="744"/>
      <c r="ULD565" s="744"/>
      <c r="ULE565" s="742"/>
      <c r="ULF565" s="1047"/>
      <c r="ULG565" s="744"/>
      <c r="ULH565" s="744"/>
      <c r="ULI565" s="1047"/>
      <c r="ULJ565" s="1047"/>
      <c r="ULK565" s="1048"/>
      <c r="ULL565" s="1047"/>
      <c r="ULM565" s="1047"/>
      <c r="ULN565" s="741"/>
      <c r="ULO565" s="992"/>
      <c r="ULP565" s="1049"/>
      <c r="ULQ565" s="1050"/>
      <c r="ULR565" s="743"/>
      <c r="ULS565" s="928"/>
      <c r="ULT565" s="740"/>
      <c r="ULU565" s="744"/>
      <c r="ULV565" s="744"/>
      <c r="ULW565" s="742"/>
      <c r="ULX565" s="1047"/>
      <c r="ULY565" s="744"/>
      <c r="ULZ565" s="744"/>
      <c r="UMA565" s="1047"/>
      <c r="UMB565" s="1047"/>
      <c r="UMC565" s="1048"/>
      <c r="UMD565" s="1047"/>
      <c r="UME565" s="1047"/>
      <c r="UMF565" s="741"/>
      <c r="UMG565" s="992"/>
      <c r="UMH565" s="1049"/>
      <c r="UMI565" s="1050"/>
      <c r="UMJ565" s="743"/>
      <c r="UMK565" s="928"/>
      <c r="UML565" s="740"/>
      <c r="UMM565" s="744"/>
      <c r="UMN565" s="744"/>
      <c r="UMO565" s="742"/>
      <c r="UMP565" s="1047"/>
      <c r="UMQ565" s="744"/>
      <c r="UMR565" s="744"/>
      <c r="UMS565" s="1047"/>
      <c r="UMT565" s="1047"/>
      <c r="UMU565" s="1048"/>
      <c r="UMV565" s="1047"/>
      <c r="UMW565" s="1047"/>
      <c r="UMX565" s="741"/>
      <c r="UMY565" s="992"/>
      <c r="UMZ565" s="1049"/>
      <c r="UNA565" s="1050"/>
      <c r="UNB565" s="743"/>
      <c r="UNC565" s="928"/>
      <c r="UND565" s="740"/>
      <c r="UNE565" s="744"/>
      <c r="UNF565" s="744"/>
      <c r="UNG565" s="742"/>
      <c r="UNH565" s="1047"/>
      <c r="UNI565" s="744"/>
      <c r="UNJ565" s="744"/>
      <c r="UNK565" s="1047"/>
      <c r="UNL565" s="1047"/>
      <c r="UNM565" s="1048"/>
      <c r="UNN565" s="1047"/>
      <c r="UNO565" s="1047"/>
      <c r="UNP565" s="741"/>
      <c r="UNQ565" s="992"/>
      <c r="UNR565" s="1049"/>
      <c r="UNS565" s="1050"/>
      <c r="UNT565" s="743"/>
      <c r="UNU565" s="928"/>
      <c r="UNV565" s="740"/>
      <c r="UNW565" s="744"/>
      <c r="UNX565" s="744"/>
      <c r="UNY565" s="742"/>
      <c r="UNZ565" s="1047"/>
      <c r="UOA565" s="744"/>
      <c r="UOB565" s="744"/>
      <c r="UOC565" s="1047"/>
      <c r="UOD565" s="1047"/>
      <c r="UOE565" s="1048"/>
      <c r="UOF565" s="1047"/>
      <c r="UOG565" s="1047"/>
      <c r="UOH565" s="741"/>
      <c r="UOI565" s="992"/>
      <c r="UOJ565" s="1049"/>
      <c r="UOK565" s="1050"/>
      <c r="UOL565" s="743"/>
      <c r="UOM565" s="928"/>
      <c r="UON565" s="740"/>
      <c r="UOO565" s="744"/>
      <c r="UOP565" s="744"/>
      <c r="UOQ565" s="742"/>
      <c r="UOR565" s="1047"/>
      <c r="UOS565" s="744"/>
      <c r="UOT565" s="744"/>
      <c r="UOU565" s="1047"/>
      <c r="UOV565" s="1047"/>
      <c r="UOW565" s="1048"/>
      <c r="UOX565" s="1047"/>
      <c r="UOY565" s="1047"/>
      <c r="UOZ565" s="741"/>
      <c r="UPA565" s="992"/>
      <c r="UPB565" s="1049"/>
      <c r="UPC565" s="1050"/>
      <c r="UPD565" s="743"/>
      <c r="UPE565" s="928"/>
      <c r="UPF565" s="740"/>
      <c r="UPG565" s="744"/>
      <c r="UPH565" s="744"/>
      <c r="UPI565" s="742"/>
      <c r="UPJ565" s="1047"/>
      <c r="UPK565" s="744"/>
      <c r="UPL565" s="744"/>
      <c r="UPM565" s="1047"/>
      <c r="UPN565" s="1047"/>
      <c r="UPO565" s="1048"/>
      <c r="UPP565" s="1047"/>
      <c r="UPQ565" s="1047"/>
      <c r="UPR565" s="741"/>
      <c r="UPS565" s="992"/>
      <c r="UPT565" s="1049"/>
      <c r="UPU565" s="1050"/>
      <c r="UPV565" s="743"/>
      <c r="UPW565" s="928"/>
      <c r="UPX565" s="740"/>
      <c r="UPY565" s="744"/>
      <c r="UPZ565" s="744"/>
      <c r="UQA565" s="742"/>
      <c r="UQB565" s="1047"/>
      <c r="UQC565" s="744"/>
      <c r="UQD565" s="744"/>
      <c r="UQE565" s="1047"/>
      <c r="UQF565" s="1047"/>
      <c r="UQG565" s="1048"/>
      <c r="UQH565" s="1047"/>
      <c r="UQI565" s="1047"/>
      <c r="UQJ565" s="741"/>
      <c r="UQK565" s="992"/>
      <c r="UQL565" s="1049"/>
      <c r="UQM565" s="1050"/>
      <c r="UQN565" s="743"/>
      <c r="UQO565" s="928"/>
      <c r="UQP565" s="740"/>
      <c r="UQQ565" s="744"/>
      <c r="UQR565" s="744"/>
      <c r="UQS565" s="742"/>
      <c r="UQT565" s="1047"/>
      <c r="UQU565" s="744"/>
      <c r="UQV565" s="744"/>
      <c r="UQW565" s="1047"/>
      <c r="UQX565" s="1047"/>
      <c r="UQY565" s="1048"/>
      <c r="UQZ565" s="1047"/>
      <c r="URA565" s="1047"/>
      <c r="URB565" s="741"/>
      <c r="URC565" s="992"/>
      <c r="URD565" s="1049"/>
      <c r="URE565" s="1050"/>
      <c r="URF565" s="743"/>
      <c r="URG565" s="928"/>
      <c r="URH565" s="740"/>
      <c r="URI565" s="744"/>
      <c r="URJ565" s="744"/>
      <c r="URK565" s="742"/>
      <c r="URL565" s="1047"/>
      <c r="URM565" s="744"/>
      <c r="URN565" s="744"/>
      <c r="URO565" s="1047"/>
      <c r="URP565" s="1047"/>
      <c r="URQ565" s="1048"/>
      <c r="URR565" s="1047"/>
      <c r="URS565" s="1047"/>
      <c r="URT565" s="741"/>
      <c r="URU565" s="992"/>
      <c r="URV565" s="1049"/>
      <c r="URW565" s="1050"/>
      <c r="URX565" s="743"/>
      <c r="URY565" s="928"/>
      <c r="URZ565" s="740"/>
      <c r="USA565" s="744"/>
      <c r="USB565" s="744"/>
      <c r="USC565" s="742"/>
      <c r="USD565" s="1047"/>
      <c r="USE565" s="744"/>
      <c r="USF565" s="744"/>
      <c r="USG565" s="1047"/>
      <c r="USH565" s="1047"/>
      <c r="USI565" s="1048"/>
      <c r="USJ565" s="1047"/>
      <c r="USK565" s="1047"/>
      <c r="USL565" s="741"/>
      <c r="USM565" s="992"/>
      <c r="USN565" s="1049"/>
      <c r="USO565" s="1050"/>
      <c r="USP565" s="743"/>
      <c r="USQ565" s="928"/>
      <c r="USR565" s="740"/>
      <c r="USS565" s="744"/>
      <c r="UST565" s="744"/>
      <c r="USU565" s="742"/>
      <c r="USV565" s="1047"/>
      <c r="USW565" s="744"/>
      <c r="USX565" s="744"/>
      <c r="USY565" s="1047"/>
      <c r="USZ565" s="1047"/>
      <c r="UTA565" s="1048"/>
      <c r="UTB565" s="1047"/>
      <c r="UTC565" s="1047"/>
      <c r="UTD565" s="741"/>
      <c r="UTE565" s="992"/>
      <c r="UTF565" s="1049"/>
      <c r="UTG565" s="1050"/>
      <c r="UTH565" s="743"/>
      <c r="UTI565" s="928"/>
      <c r="UTJ565" s="740"/>
      <c r="UTK565" s="744"/>
      <c r="UTL565" s="744"/>
      <c r="UTM565" s="742"/>
      <c r="UTN565" s="1047"/>
      <c r="UTO565" s="744"/>
      <c r="UTP565" s="744"/>
      <c r="UTQ565" s="1047"/>
      <c r="UTR565" s="1047"/>
      <c r="UTS565" s="1048"/>
      <c r="UTT565" s="1047"/>
      <c r="UTU565" s="1047"/>
      <c r="UTV565" s="741"/>
      <c r="UTW565" s="992"/>
      <c r="UTX565" s="1049"/>
      <c r="UTY565" s="1050"/>
      <c r="UTZ565" s="743"/>
      <c r="UUA565" s="928"/>
      <c r="UUB565" s="740"/>
      <c r="UUC565" s="744"/>
      <c r="UUD565" s="744"/>
      <c r="UUE565" s="742"/>
      <c r="UUF565" s="1047"/>
      <c r="UUG565" s="744"/>
      <c r="UUH565" s="744"/>
      <c r="UUI565" s="1047"/>
      <c r="UUJ565" s="1047"/>
      <c r="UUK565" s="1048"/>
      <c r="UUL565" s="1047"/>
      <c r="UUM565" s="1047"/>
      <c r="UUN565" s="741"/>
      <c r="UUO565" s="992"/>
      <c r="UUP565" s="1049"/>
      <c r="UUQ565" s="1050"/>
      <c r="UUR565" s="743"/>
      <c r="UUS565" s="928"/>
      <c r="UUT565" s="740"/>
      <c r="UUU565" s="744"/>
      <c r="UUV565" s="744"/>
      <c r="UUW565" s="742"/>
      <c r="UUX565" s="1047"/>
      <c r="UUY565" s="744"/>
      <c r="UUZ565" s="744"/>
      <c r="UVA565" s="1047"/>
      <c r="UVB565" s="1047"/>
      <c r="UVC565" s="1048"/>
      <c r="UVD565" s="1047"/>
      <c r="UVE565" s="1047"/>
      <c r="UVF565" s="741"/>
      <c r="UVG565" s="992"/>
      <c r="UVH565" s="1049"/>
      <c r="UVI565" s="1050"/>
      <c r="UVJ565" s="743"/>
      <c r="UVK565" s="928"/>
      <c r="UVL565" s="740"/>
      <c r="UVM565" s="744"/>
      <c r="UVN565" s="744"/>
      <c r="UVO565" s="742"/>
      <c r="UVP565" s="1047"/>
      <c r="UVQ565" s="744"/>
      <c r="UVR565" s="744"/>
      <c r="UVS565" s="1047"/>
      <c r="UVT565" s="1047"/>
      <c r="UVU565" s="1048"/>
      <c r="UVV565" s="1047"/>
      <c r="UVW565" s="1047"/>
      <c r="UVX565" s="741"/>
      <c r="UVY565" s="992"/>
      <c r="UVZ565" s="1049"/>
      <c r="UWA565" s="1050"/>
      <c r="UWB565" s="743"/>
      <c r="UWC565" s="928"/>
      <c r="UWD565" s="740"/>
      <c r="UWE565" s="744"/>
      <c r="UWF565" s="744"/>
      <c r="UWG565" s="742"/>
      <c r="UWH565" s="1047"/>
      <c r="UWI565" s="744"/>
      <c r="UWJ565" s="744"/>
      <c r="UWK565" s="1047"/>
      <c r="UWL565" s="1047"/>
      <c r="UWM565" s="1048"/>
      <c r="UWN565" s="1047"/>
      <c r="UWO565" s="1047"/>
      <c r="UWP565" s="741"/>
      <c r="UWQ565" s="992"/>
      <c r="UWR565" s="1049"/>
      <c r="UWS565" s="1050"/>
      <c r="UWT565" s="743"/>
      <c r="UWU565" s="928"/>
      <c r="UWV565" s="740"/>
      <c r="UWW565" s="744"/>
      <c r="UWX565" s="744"/>
      <c r="UWY565" s="742"/>
      <c r="UWZ565" s="1047"/>
      <c r="UXA565" s="744"/>
      <c r="UXB565" s="744"/>
      <c r="UXC565" s="1047"/>
      <c r="UXD565" s="1047"/>
      <c r="UXE565" s="1048"/>
      <c r="UXF565" s="1047"/>
      <c r="UXG565" s="1047"/>
      <c r="UXH565" s="741"/>
      <c r="UXI565" s="992"/>
      <c r="UXJ565" s="1049"/>
      <c r="UXK565" s="1050"/>
      <c r="UXL565" s="743"/>
      <c r="UXM565" s="928"/>
      <c r="UXN565" s="740"/>
      <c r="UXO565" s="744"/>
      <c r="UXP565" s="744"/>
      <c r="UXQ565" s="742"/>
      <c r="UXR565" s="1047"/>
      <c r="UXS565" s="744"/>
      <c r="UXT565" s="744"/>
      <c r="UXU565" s="1047"/>
      <c r="UXV565" s="1047"/>
      <c r="UXW565" s="1048"/>
      <c r="UXX565" s="1047"/>
      <c r="UXY565" s="1047"/>
      <c r="UXZ565" s="741"/>
      <c r="UYA565" s="992"/>
      <c r="UYB565" s="1049"/>
      <c r="UYC565" s="1050"/>
      <c r="UYD565" s="743"/>
      <c r="UYE565" s="928"/>
      <c r="UYF565" s="740"/>
      <c r="UYG565" s="744"/>
      <c r="UYH565" s="744"/>
      <c r="UYI565" s="742"/>
      <c r="UYJ565" s="1047"/>
      <c r="UYK565" s="744"/>
      <c r="UYL565" s="744"/>
      <c r="UYM565" s="1047"/>
      <c r="UYN565" s="1047"/>
      <c r="UYO565" s="1048"/>
      <c r="UYP565" s="1047"/>
      <c r="UYQ565" s="1047"/>
      <c r="UYR565" s="741"/>
      <c r="UYS565" s="992"/>
      <c r="UYT565" s="1049"/>
      <c r="UYU565" s="1050"/>
      <c r="UYV565" s="743"/>
      <c r="UYW565" s="928"/>
      <c r="UYX565" s="740"/>
      <c r="UYY565" s="744"/>
      <c r="UYZ565" s="744"/>
      <c r="UZA565" s="742"/>
      <c r="UZB565" s="1047"/>
      <c r="UZC565" s="744"/>
      <c r="UZD565" s="744"/>
      <c r="UZE565" s="1047"/>
      <c r="UZF565" s="1047"/>
      <c r="UZG565" s="1048"/>
      <c r="UZH565" s="1047"/>
      <c r="UZI565" s="1047"/>
      <c r="UZJ565" s="741"/>
      <c r="UZK565" s="992"/>
      <c r="UZL565" s="1049"/>
      <c r="UZM565" s="1050"/>
      <c r="UZN565" s="743"/>
      <c r="UZO565" s="928"/>
      <c r="UZP565" s="740"/>
      <c r="UZQ565" s="744"/>
      <c r="UZR565" s="744"/>
      <c r="UZS565" s="742"/>
      <c r="UZT565" s="1047"/>
      <c r="UZU565" s="744"/>
      <c r="UZV565" s="744"/>
      <c r="UZW565" s="1047"/>
      <c r="UZX565" s="1047"/>
      <c r="UZY565" s="1048"/>
      <c r="UZZ565" s="1047"/>
      <c r="VAA565" s="1047"/>
      <c r="VAB565" s="741"/>
      <c r="VAC565" s="992"/>
      <c r="VAD565" s="1049"/>
      <c r="VAE565" s="1050"/>
      <c r="VAF565" s="743"/>
      <c r="VAG565" s="928"/>
      <c r="VAH565" s="740"/>
      <c r="VAI565" s="744"/>
      <c r="VAJ565" s="744"/>
      <c r="VAK565" s="742"/>
      <c r="VAL565" s="1047"/>
      <c r="VAM565" s="744"/>
      <c r="VAN565" s="744"/>
      <c r="VAO565" s="1047"/>
      <c r="VAP565" s="1047"/>
      <c r="VAQ565" s="1048"/>
      <c r="VAR565" s="1047"/>
      <c r="VAS565" s="1047"/>
      <c r="VAT565" s="741"/>
      <c r="VAU565" s="992"/>
      <c r="VAV565" s="1049"/>
      <c r="VAW565" s="1050"/>
      <c r="VAX565" s="743"/>
      <c r="VAY565" s="928"/>
      <c r="VAZ565" s="740"/>
      <c r="VBA565" s="744"/>
      <c r="VBB565" s="744"/>
      <c r="VBC565" s="742"/>
      <c r="VBD565" s="1047"/>
      <c r="VBE565" s="744"/>
      <c r="VBF565" s="744"/>
      <c r="VBG565" s="1047"/>
      <c r="VBH565" s="1047"/>
      <c r="VBI565" s="1048"/>
      <c r="VBJ565" s="1047"/>
      <c r="VBK565" s="1047"/>
      <c r="VBL565" s="741"/>
      <c r="VBM565" s="992"/>
      <c r="VBN565" s="1049"/>
      <c r="VBO565" s="1050"/>
      <c r="VBP565" s="743"/>
      <c r="VBQ565" s="928"/>
      <c r="VBR565" s="740"/>
      <c r="VBS565" s="744"/>
      <c r="VBT565" s="744"/>
      <c r="VBU565" s="742"/>
      <c r="VBV565" s="1047"/>
      <c r="VBW565" s="744"/>
      <c r="VBX565" s="744"/>
      <c r="VBY565" s="1047"/>
      <c r="VBZ565" s="1047"/>
      <c r="VCA565" s="1048"/>
      <c r="VCB565" s="1047"/>
      <c r="VCC565" s="1047"/>
      <c r="VCD565" s="741"/>
      <c r="VCE565" s="992"/>
      <c r="VCF565" s="1049"/>
      <c r="VCG565" s="1050"/>
      <c r="VCH565" s="743"/>
      <c r="VCI565" s="928"/>
      <c r="VCJ565" s="740"/>
      <c r="VCK565" s="744"/>
      <c r="VCL565" s="744"/>
      <c r="VCM565" s="742"/>
      <c r="VCN565" s="1047"/>
      <c r="VCO565" s="744"/>
      <c r="VCP565" s="744"/>
      <c r="VCQ565" s="1047"/>
      <c r="VCR565" s="1047"/>
      <c r="VCS565" s="1048"/>
      <c r="VCT565" s="1047"/>
      <c r="VCU565" s="1047"/>
      <c r="VCV565" s="741"/>
      <c r="VCW565" s="992"/>
      <c r="VCX565" s="1049"/>
      <c r="VCY565" s="1050"/>
      <c r="VCZ565" s="743"/>
      <c r="VDA565" s="928"/>
      <c r="VDB565" s="740"/>
      <c r="VDC565" s="744"/>
      <c r="VDD565" s="744"/>
      <c r="VDE565" s="742"/>
      <c r="VDF565" s="1047"/>
      <c r="VDG565" s="744"/>
      <c r="VDH565" s="744"/>
      <c r="VDI565" s="1047"/>
      <c r="VDJ565" s="1047"/>
      <c r="VDK565" s="1048"/>
      <c r="VDL565" s="1047"/>
      <c r="VDM565" s="1047"/>
      <c r="VDN565" s="741"/>
      <c r="VDO565" s="992"/>
      <c r="VDP565" s="1049"/>
      <c r="VDQ565" s="1050"/>
      <c r="VDR565" s="743"/>
      <c r="VDS565" s="928"/>
      <c r="VDT565" s="740"/>
      <c r="VDU565" s="744"/>
      <c r="VDV565" s="744"/>
      <c r="VDW565" s="742"/>
      <c r="VDX565" s="1047"/>
      <c r="VDY565" s="744"/>
      <c r="VDZ565" s="744"/>
      <c r="VEA565" s="1047"/>
      <c r="VEB565" s="1047"/>
      <c r="VEC565" s="1048"/>
      <c r="VED565" s="1047"/>
      <c r="VEE565" s="1047"/>
      <c r="VEF565" s="741"/>
      <c r="VEG565" s="992"/>
      <c r="VEH565" s="1049"/>
      <c r="VEI565" s="1050"/>
      <c r="VEJ565" s="743"/>
      <c r="VEK565" s="928"/>
      <c r="VEL565" s="740"/>
      <c r="VEM565" s="744"/>
      <c r="VEN565" s="744"/>
      <c r="VEO565" s="742"/>
      <c r="VEP565" s="1047"/>
      <c r="VEQ565" s="744"/>
      <c r="VER565" s="744"/>
      <c r="VES565" s="1047"/>
      <c r="VET565" s="1047"/>
      <c r="VEU565" s="1048"/>
      <c r="VEV565" s="1047"/>
      <c r="VEW565" s="1047"/>
      <c r="VEX565" s="741"/>
      <c r="VEY565" s="992"/>
      <c r="VEZ565" s="1049"/>
      <c r="VFA565" s="1050"/>
      <c r="VFB565" s="743"/>
      <c r="VFC565" s="928"/>
      <c r="VFD565" s="740"/>
      <c r="VFE565" s="744"/>
      <c r="VFF565" s="744"/>
      <c r="VFG565" s="742"/>
      <c r="VFH565" s="1047"/>
      <c r="VFI565" s="744"/>
      <c r="VFJ565" s="744"/>
      <c r="VFK565" s="1047"/>
      <c r="VFL565" s="1047"/>
      <c r="VFM565" s="1048"/>
      <c r="VFN565" s="1047"/>
      <c r="VFO565" s="1047"/>
      <c r="VFP565" s="741"/>
      <c r="VFQ565" s="992"/>
      <c r="VFR565" s="1049"/>
      <c r="VFS565" s="1050"/>
      <c r="VFT565" s="743"/>
      <c r="VFU565" s="928"/>
      <c r="VFV565" s="740"/>
      <c r="VFW565" s="744"/>
      <c r="VFX565" s="744"/>
      <c r="VFY565" s="742"/>
      <c r="VFZ565" s="1047"/>
      <c r="VGA565" s="744"/>
      <c r="VGB565" s="744"/>
      <c r="VGC565" s="1047"/>
      <c r="VGD565" s="1047"/>
      <c r="VGE565" s="1048"/>
      <c r="VGF565" s="1047"/>
      <c r="VGG565" s="1047"/>
      <c r="VGH565" s="741"/>
      <c r="VGI565" s="992"/>
      <c r="VGJ565" s="1049"/>
      <c r="VGK565" s="1050"/>
      <c r="VGL565" s="743"/>
      <c r="VGM565" s="928"/>
      <c r="VGN565" s="740"/>
      <c r="VGO565" s="744"/>
      <c r="VGP565" s="744"/>
      <c r="VGQ565" s="742"/>
      <c r="VGR565" s="1047"/>
      <c r="VGS565" s="744"/>
      <c r="VGT565" s="744"/>
      <c r="VGU565" s="1047"/>
      <c r="VGV565" s="1047"/>
      <c r="VGW565" s="1048"/>
      <c r="VGX565" s="1047"/>
      <c r="VGY565" s="1047"/>
      <c r="VGZ565" s="741"/>
      <c r="VHA565" s="992"/>
      <c r="VHB565" s="1049"/>
      <c r="VHC565" s="1050"/>
      <c r="VHD565" s="743"/>
      <c r="VHE565" s="928"/>
      <c r="VHF565" s="740"/>
      <c r="VHG565" s="744"/>
      <c r="VHH565" s="744"/>
      <c r="VHI565" s="742"/>
      <c r="VHJ565" s="1047"/>
      <c r="VHK565" s="744"/>
      <c r="VHL565" s="744"/>
      <c r="VHM565" s="1047"/>
      <c r="VHN565" s="1047"/>
      <c r="VHO565" s="1048"/>
      <c r="VHP565" s="1047"/>
      <c r="VHQ565" s="1047"/>
      <c r="VHR565" s="741"/>
      <c r="VHS565" s="992"/>
      <c r="VHT565" s="1049"/>
      <c r="VHU565" s="1050"/>
      <c r="VHV565" s="743"/>
      <c r="VHW565" s="928"/>
      <c r="VHX565" s="740"/>
      <c r="VHY565" s="744"/>
      <c r="VHZ565" s="744"/>
      <c r="VIA565" s="742"/>
      <c r="VIB565" s="1047"/>
      <c r="VIC565" s="744"/>
      <c r="VID565" s="744"/>
      <c r="VIE565" s="1047"/>
      <c r="VIF565" s="1047"/>
      <c r="VIG565" s="1048"/>
      <c r="VIH565" s="1047"/>
      <c r="VII565" s="1047"/>
      <c r="VIJ565" s="741"/>
      <c r="VIK565" s="992"/>
      <c r="VIL565" s="1049"/>
      <c r="VIM565" s="1050"/>
      <c r="VIN565" s="743"/>
      <c r="VIO565" s="928"/>
      <c r="VIP565" s="740"/>
      <c r="VIQ565" s="744"/>
      <c r="VIR565" s="744"/>
      <c r="VIS565" s="742"/>
      <c r="VIT565" s="1047"/>
      <c r="VIU565" s="744"/>
      <c r="VIV565" s="744"/>
      <c r="VIW565" s="1047"/>
      <c r="VIX565" s="1047"/>
      <c r="VIY565" s="1048"/>
      <c r="VIZ565" s="1047"/>
      <c r="VJA565" s="1047"/>
      <c r="VJB565" s="741"/>
      <c r="VJC565" s="992"/>
      <c r="VJD565" s="1049"/>
      <c r="VJE565" s="1050"/>
      <c r="VJF565" s="743"/>
      <c r="VJG565" s="928"/>
      <c r="VJH565" s="740"/>
      <c r="VJI565" s="744"/>
      <c r="VJJ565" s="744"/>
      <c r="VJK565" s="742"/>
      <c r="VJL565" s="1047"/>
      <c r="VJM565" s="744"/>
      <c r="VJN565" s="744"/>
      <c r="VJO565" s="1047"/>
      <c r="VJP565" s="1047"/>
      <c r="VJQ565" s="1048"/>
      <c r="VJR565" s="1047"/>
      <c r="VJS565" s="1047"/>
      <c r="VJT565" s="741"/>
      <c r="VJU565" s="992"/>
      <c r="VJV565" s="1049"/>
      <c r="VJW565" s="1050"/>
      <c r="VJX565" s="743"/>
      <c r="VJY565" s="928"/>
      <c r="VJZ565" s="740"/>
      <c r="VKA565" s="744"/>
      <c r="VKB565" s="744"/>
      <c r="VKC565" s="742"/>
      <c r="VKD565" s="1047"/>
      <c r="VKE565" s="744"/>
      <c r="VKF565" s="744"/>
      <c r="VKG565" s="1047"/>
      <c r="VKH565" s="1047"/>
      <c r="VKI565" s="1048"/>
      <c r="VKJ565" s="1047"/>
      <c r="VKK565" s="1047"/>
      <c r="VKL565" s="741"/>
      <c r="VKM565" s="992"/>
      <c r="VKN565" s="1049"/>
      <c r="VKO565" s="1050"/>
      <c r="VKP565" s="743"/>
      <c r="VKQ565" s="928"/>
      <c r="VKR565" s="740"/>
      <c r="VKS565" s="744"/>
      <c r="VKT565" s="744"/>
      <c r="VKU565" s="742"/>
      <c r="VKV565" s="1047"/>
      <c r="VKW565" s="744"/>
      <c r="VKX565" s="744"/>
      <c r="VKY565" s="1047"/>
      <c r="VKZ565" s="1047"/>
      <c r="VLA565" s="1048"/>
      <c r="VLB565" s="1047"/>
      <c r="VLC565" s="1047"/>
      <c r="VLD565" s="741"/>
      <c r="VLE565" s="992"/>
      <c r="VLF565" s="1049"/>
      <c r="VLG565" s="1050"/>
      <c r="VLH565" s="743"/>
      <c r="VLI565" s="928"/>
      <c r="VLJ565" s="740"/>
      <c r="VLK565" s="744"/>
      <c r="VLL565" s="744"/>
      <c r="VLM565" s="742"/>
      <c r="VLN565" s="1047"/>
      <c r="VLO565" s="744"/>
      <c r="VLP565" s="744"/>
      <c r="VLQ565" s="1047"/>
      <c r="VLR565" s="1047"/>
      <c r="VLS565" s="1048"/>
      <c r="VLT565" s="1047"/>
      <c r="VLU565" s="1047"/>
      <c r="VLV565" s="741"/>
      <c r="VLW565" s="992"/>
      <c r="VLX565" s="1049"/>
      <c r="VLY565" s="1050"/>
      <c r="VLZ565" s="743"/>
      <c r="VMA565" s="928"/>
      <c r="VMB565" s="740"/>
      <c r="VMC565" s="744"/>
      <c r="VMD565" s="744"/>
      <c r="VME565" s="742"/>
      <c r="VMF565" s="1047"/>
      <c r="VMG565" s="744"/>
      <c r="VMH565" s="744"/>
      <c r="VMI565" s="1047"/>
      <c r="VMJ565" s="1047"/>
      <c r="VMK565" s="1048"/>
      <c r="VML565" s="1047"/>
      <c r="VMM565" s="1047"/>
      <c r="VMN565" s="741"/>
      <c r="VMO565" s="992"/>
      <c r="VMP565" s="1049"/>
      <c r="VMQ565" s="1050"/>
      <c r="VMR565" s="743"/>
      <c r="VMS565" s="928"/>
      <c r="VMT565" s="740"/>
      <c r="VMU565" s="744"/>
      <c r="VMV565" s="744"/>
      <c r="VMW565" s="742"/>
      <c r="VMX565" s="1047"/>
      <c r="VMY565" s="744"/>
      <c r="VMZ565" s="744"/>
      <c r="VNA565" s="1047"/>
      <c r="VNB565" s="1047"/>
      <c r="VNC565" s="1048"/>
      <c r="VND565" s="1047"/>
      <c r="VNE565" s="1047"/>
      <c r="VNF565" s="741"/>
      <c r="VNG565" s="992"/>
      <c r="VNH565" s="1049"/>
      <c r="VNI565" s="1050"/>
      <c r="VNJ565" s="743"/>
      <c r="VNK565" s="928"/>
      <c r="VNL565" s="740"/>
      <c r="VNM565" s="744"/>
      <c r="VNN565" s="744"/>
      <c r="VNO565" s="742"/>
      <c r="VNP565" s="1047"/>
      <c r="VNQ565" s="744"/>
      <c r="VNR565" s="744"/>
      <c r="VNS565" s="1047"/>
      <c r="VNT565" s="1047"/>
      <c r="VNU565" s="1048"/>
      <c r="VNV565" s="1047"/>
      <c r="VNW565" s="1047"/>
      <c r="VNX565" s="741"/>
      <c r="VNY565" s="992"/>
      <c r="VNZ565" s="1049"/>
      <c r="VOA565" s="1050"/>
      <c r="VOB565" s="743"/>
      <c r="VOC565" s="928"/>
      <c r="VOD565" s="740"/>
      <c r="VOE565" s="744"/>
      <c r="VOF565" s="744"/>
      <c r="VOG565" s="742"/>
      <c r="VOH565" s="1047"/>
      <c r="VOI565" s="744"/>
      <c r="VOJ565" s="744"/>
      <c r="VOK565" s="1047"/>
      <c r="VOL565" s="1047"/>
      <c r="VOM565" s="1048"/>
      <c r="VON565" s="1047"/>
      <c r="VOO565" s="1047"/>
      <c r="VOP565" s="741"/>
      <c r="VOQ565" s="992"/>
      <c r="VOR565" s="1049"/>
      <c r="VOS565" s="1050"/>
      <c r="VOT565" s="743"/>
      <c r="VOU565" s="928"/>
      <c r="VOV565" s="740"/>
      <c r="VOW565" s="744"/>
      <c r="VOX565" s="744"/>
      <c r="VOY565" s="742"/>
      <c r="VOZ565" s="1047"/>
      <c r="VPA565" s="744"/>
      <c r="VPB565" s="744"/>
      <c r="VPC565" s="1047"/>
      <c r="VPD565" s="1047"/>
      <c r="VPE565" s="1048"/>
      <c r="VPF565" s="1047"/>
      <c r="VPG565" s="1047"/>
      <c r="VPH565" s="741"/>
      <c r="VPI565" s="992"/>
      <c r="VPJ565" s="1049"/>
      <c r="VPK565" s="1050"/>
      <c r="VPL565" s="743"/>
      <c r="VPM565" s="928"/>
      <c r="VPN565" s="740"/>
      <c r="VPO565" s="744"/>
      <c r="VPP565" s="744"/>
      <c r="VPQ565" s="742"/>
      <c r="VPR565" s="1047"/>
      <c r="VPS565" s="744"/>
      <c r="VPT565" s="744"/>
      <c r="VPU565" s="1047"/>
      <c r="VPV565" s="1047"/>
      <c r="VPW565" s="1048"/>
      <c r="VPX565" s="1047"/>
      <c r="VPY565" s="1047"/>
      <c r="VPZ565" s="741"/>
      <c r="VQA565" s="992"/>
      <c r="VQB565" s="1049"/>
      <c r="VQC565" s="1050"/>
      <c r="VQD565" s="743"/>
      <c r="VQE565" s="928"/>
      <c r="VQF565" s="740"/>
      <c r="VQG565" s="744"/>
      <c r="VQH565" s="744"/>
      <c r="VQI565" s="742"/>
      <c r="VQJ565" s="1047"/>
      <c r="VQK565" s="744"/>
      <c r="VQL565" s="744"/>
      <c r="VQM565" s="1047"/>
      <c r="VQN565" s="1047"/>
      <c r="VQO565" s="1048"/>
      <c r="VQP565" s="1047"/>
      <c r="VQQ565" s="1047"/>
      <c r="VQR565" s="741"/>
      <c r="VQS565" s="992"/>
      <c r="VQT565" s="1049"/>
      <c r="VQU565" s="1050"/>
      <c r="VQV565" s="743"/>
      <c r="VQW565" s="928"/>
      <c r="VQX565" s="740"/>
      <c r="VQY565" s="744"/>
      <c r="VQZ565" s="744"/>
      <c r="VRA565" s="742"/>
      <c r="VRB565" s="1047"/>
      <c r="VRC565" s="744"/>
      <c r="VRD565" s="744"/>
      <c r="VRE565" s="1047"/>
      <c r="VRF565" s="1047"/>
      <c r="VRG565" s="1048"/>
      <c r="VRH565" s="1047"/>
      <c r="VRI565" s="1047"/>
      <c r="VRJ565" s="741"/>
      <c r="VRK565" s="992"/>
      <c r="VRL565" s="1049"/>
      <c r="VRM565" s="1050"/>
      <c r="VRN565" s="743"/>
      <c r="VRO565" s="928"/>
      <c r="VRP565" s="740"/>
      <c r="VRQ565" s="744"/>
      <c r="VRR565" s="744"/>
      <c r="VRS565" s="742"/>
      <c r="VRT565" s="1047"/>
      <c r="VRU565" s="744"/>
      <c r="VRV565" s="744"/>
      <c r="VRW565" s="1047"/>
      <c r="VRX565" s="1047"/>
      <c r="VRY565" s="1048"/>
      <c r="VRZ565" s="1047"/>
      <c r="VSA565" s="1047"/>
      <c r="VSB565" s="741"/>
      <c r="VSC565" s="992"/>
      <c r="VSD565" s="1049"/>
      <c r="VSE565" s="1050"/>
      <c r="VSF565" s="743"/>
      <c r="VSG565" s="928"/>
      <c r="VSH565" s="740"/>
      <c r="VSI565" s="744"/>
      <c r="VSJ565" s="744"/>
      <c r="VSK565" s="742"/>
      <c r="VSL565" s="1047"/>
      <c r="VSM565" s="744"/>
      <c r="VSN565" s="744"/>
      <c r="VSO565" s="1047"/>
      <c r="VSP565" s="1047"/>
      <c r="VSQ565" s="1048"/>
      <c r="VSR565" s="1047"/>
      <c r="VSS565" s="1047"/>
      <c r="VST565" s="741"/>
      <c r="VSU565" s="992"/>
      <c r="VSV565" s="1049"/>
      <c r="VSW565" s="1050"/>
      <c r="VSX565" s="743"/>
      <c r="VSY565" s="928"/>
      <c r="VSZ565" s="740"/>
      <c r="VTA565" s="744"/>
      <c r="VTB565" s="744"/>
      <c r="VTC565" s="742"/>
      <c r="VTD565" s="1047"/>
      <c r="VTE565" s="744"/>
      <c r="VTF565" s="744"/>
      <c r="VTG565" s="1047"/>
      <c r="VTH565" s="1047"/>
      <c r="VTI565" s="1048"/>
      <c r="VTJ565" s="1047"/>
      <c r="VTK565" s="1047"/>
      <c r="VTL565" s="741"/>
      <c r="VTM565" s="992"/>
      <c r="VTN565" s="1049"/>
      <c r="VTO565" s="1050"/>
      <c r="VTP565" s="743"/>
      <c r="VTQ565" s="928"/>
      <c r="VTR565" s="740"/>
      <c r="VTS565" s="744"/>
      <c r="VTT565" s="744"/>
      <c r="VTU565" s="742"/>
      <c r="VTV565" s="1047"/>
      <c r="VTW565" s="744"/>
      <c r="VTX565" s="744"/>
      <c r="VTY565" s="1047"/>
      <c r="VTZ565" s="1047"/>
      <c r="VUA565" s="1048"/>
      <c r="VUB565" s="1047"/>
      <c r="VUC565" s="1047"/>
      <c r="VUD565" s="741"/>
      <c r="VUE565" s="992"/>
      <c r="VUF565" s="1049"/>
      <c r="VUG565" s="1050"/>
      <c r="VUH565" s="743"/>
      <c r="VUI565" s="928"/>
      <c r="VUJ565" s="740"/>
      <c r="VUK565" s="744"/>
      <c r="VUL565" s="744"/>
      <c r="VUM565" s="742"/>
      <c r="VUN565" s="1047"/>
      <c r="VUO565" s="744"/>
      <c r="VUP565" s="744"/>
      <c r="VUQ565" s="1047"/>
      <c r="VUR565" s="1047"/>
      <c r="VUS565" s="1048"/>
      <c r="VUT565" s="1047"/>
      <c r="VUU565" s="1047"/>
      <c r="VUV565" s="741"/>
      <c r="VUW565" s="992"/>
      <c r="VUX565" s="1049"/>
      <c r="VUY565" s="1050"/>
      <c r="VUZ565" s="743"/>
      <c r="VVA565" s="928"/>
      <c r="VVB565" s="740"/>
      <c r="VVC565" s="744"/>
      <c r="VVD565" s="744"/>
      <c r="VVE565" s="742"/>
      <c r="VVF565" s="1047"/>
      <c r="VVG565" s="744"/>
      <c r="VVH565" s="744"/>
      <c r="VVI565" s="1047"/>
      <c r="VVJ565" s="1047"/>
      <c r="VVK565" s="1048"/>
      <c r="VVL565" s="1047"/>
      <c r="VVM565" s="1047"/>
      <c r="VVN565" s="741"/>
      <c r="VVO565" s="992"/>
      <c r="VVP565" s="1049"/>
      <c r="VVQ565" s="1050"/>
      <c r="VVR565" s="743"/>
      <c r="VVS565" s="928"/>
      <c r="VVT565" s="740"/>
      <c r="VVU565" s="744"/>
      <c r="VVV565" s="744"/>
      <c r="VVW565" s="742"/>
      <c r="VVX565" s="1047"/>
      <c r="VVY565" s="744"/>
      <c r="VVZ565" s="744"/>
      <c r="VWA565" s="1047"/>
      <c r="VWB565" s="1047"/>
      <c r="VWC565" s="1048"/>
      <c r="VWD565" s="1047"/>
      <c r="VWE565" s="1047"/>
      <c r="VWF565" s="741"/>
      <c r="VWG565" s="992"/>
      <c r="VWH565" s="1049"/>
      <c r="VWI565" s="1050"/>
      <c r="VWJ565" s="743"/>
      <c r="VWK565" s="928"/>
      <c r="VWL565" s="740"/>
      <c r="VWM565" s="744"/>
      <c r="VWN565" s="744"/>
      <c r="VWO565" s="742"/>
      <c r="VWP565" s="1047"/>
      <c r="VWQ565" s="744"/>
      <c r="VWR565" s="744"/>
      <c r="VWS565" s="1047"/>
      <c r="VWT565" s="1047"/>
      <c r="VWU565" s="1048"/>
      <c r="VWV565" s="1047"/>
      <c r="VWW565" s="1047"/>
      <c r="VWX565" s="741"/>
      <c r="VWY565" s="992"/>
      <c r="VWZ565" s="1049"/>
      <c r="VXA565" s="1050"/>
      <c r="VXB565" s="743"/>
      <c r="VXC565" s="928"/>
      <c r="VXD565" s="740"/>
      <c r="VXE565" s="744"/>
      <c r="VXF565" s="744"/>
      <c r="VXG565" s="742"/>
      <c r="VXH565" s="1047"/>
      <c r="VXI565" s="744"/>
      <c r="VXJ565" s="744"/>
      <c r="VXK565" s="1047"/>
      <c r="VXL565" s="1047"/>
      <c r="VXM565" s="1048"/>
      <c r="VXN565" s="1047"/>
      <c r="VXO565" s="1047"/>
      <c r="VXP565" s="741"/>
      <c r="VXQ565" s="992"/>
      <c r="VXR565" s="1049"/>
      <c r="VXS565" s="1050"/>
      <c r="VXT565" s="743"/>
      <c r="VXU565" s="928"/>
      <c r="VXV565" s="740"/>
      <c r="VXW565" s="744"/>
      <c r="VXX565" s="744"/>
      <c r="VXY565" s="742"/>
      <c r="VXZ565" s="1047"/>
      <c r="VYA565" s="744"/>
      <c r="VYB565" s="744"/>
      <c r="VYC565" s="1047"/>
      <c r="VYD565" s="1047"/>
      <c r="VYE565" s="1048"/>
      <c r="VYF565" s="1047"/>
      <c r="VYG565" s="1047"/>
      <c r="VYH565" s="741"/>
      <c r="VYI565" s="992"/>
      <c r="VYJ565" s="1049"/>
      <c r="VYK565" s="1050"/>
      <c r="VYL565" s="743"/>
      <c r="VYM565" s="928"/>
      <c r="VYN565" s="740"/>
      <c r="VYO565" s="744"/>
      <c r="VYP565" s="744"/>
      <c r="VYQ565" s="742"/>
      <c r="VYR565" s="1047"/>
      <c r="VYS565" s="744"/>
      <c r="VYT565" s="744"/>
      <c r="VYU565" s="1047"/>
      <c r="VYV565" s="1047"/>
      <c r="VYW565" s="1048"/>
      <c r="VYX565" s="1047"/>
      <c r="VYY565" s="1047"/>
      <c r="VYZ565" s="741"/>
      <c r="VZA565" s="992"/>
      <c r="VZB565" s="1049"/>
      <c r="VZC565" s="1050"/>
      <c r="VZD565" s="743"/>
      <c r="VZE565" s="928"/>
      <c r="VZF565" s="740"/>
      <c r="VZG565" s="744"/>
      <c r="VZH565" s="744"/>
      <c r="VZI565" s="742"/>
      <c r="VZJ565" s="1047"/>
      <c r="VZK565" s="744"/>
      <c r="VZL565" s="744"/>
      <c r="VZM565" s="1047"/>
      <c r="VZN565" s="1047"/>
      <c r="VZO565" s="1048"/>
      <c r="VZP565" s="1047"/>
      <c r="VZQ565" s="1047"/>
      <c r="VZR565" s="741"/>
      <c r="VZS565" s="992"/>
      <c r="VZT565" s="1049"/>
      <c r="VZU565" s="1050"/>
      <c r="VZV565" s="743"/>
      <c r="VZW565" s="928"/>
      <c r="VZX565" s="740"/>
      <c r="VZY565" s="744"/>
      <c r="VZZ565" s="744"/>
      <c r="WAA565" s="742"/>
      <c r="WAB565" s="1047"/>
      <c r="WAC565" s="744"/>
      <c r="WAD565" s="744"/>
      <c r="WAE565" s="1047"/>
      <c r="WAF565" s="1047"/>
      <c r="WAG565" s="1048"/>
      <c r="WAH565" s="1047"/>
      <c r="WAI565" s="1047"/>
      <c r="WAJ565" s="741"/>
      <c r="WAK565" s="992"/>
      <c r="WAL565" s="1049"/>
      <c r="WAM565" s="1050"/>
      <c r="WAN565" s="743"/>
      <c r="WAO565" s="928"/>
      <c r="WAP565" s="740"/>
      <c r="WAQ565" s="744"/>
      <c r="WAR565" s="744"/>
      <c r="WAS565" s="742"/>
      <c r="WAT565" s="1047"/>
      <c r="WAU565" s="744"/>
      <c r="WAV565" s="744"/>
      <c r="WAW565" s="1047"/>
      <c r="WAX565" s="1047"/>
      <c r="WAY565" s="1048"/>
      <c r="WAZ565" s="1047"/>
      <c r="WBA565" s="1047"/>
      <c r="WBB565" s="741"/>
      <c r="WBC565" s="992"/>
      <c r="WBD565" s="1049"/>
      <c r="WBE565" s="1050"/>
      <c r="WBF565" s="743"/>
      <c r="WBG565" s="928"/>
      <c r="WBH565" s="740"/>
      <c r="WBI565" s="744"/>
      <c r="WBJ565" s="744"/>
      <c r="WBK565" s="742"/>
      <c r="WBL565" s="1047"/>
      <c r="WBM565" s="744"/>
      <c r="WBN565" s="744"/>
      <c r="WBO565" s="1047"/>
      <c r="WBP565" s="1047"/>
      <c r="WBQ565" s="1048"/>
      <c r="WBR565" s="1047"/>
      <c r="WBS565" s="1047"/>
      <c r="WBT565" s="741"/>
      <c r="WBU565" s="992"/>
      <c r="WBV565" s="1049"/>
      <c r="WBW565" s="1050"/>
      <c r="WBX565" s="743"/>
      <c r="WBY565" s="928"/>
      <c r="WBZ565" s="740"/>
      <c r="WCA565" s="744"/>
      <c r="WCB565" s="744"/>
      <c r="WCC565" s="742"/>
      <c r="WCD565" s="1047"/>
      <c r="WCE565" s="744"/>
      <c r="WCF565" s="744"/>
      <c r="WCG565" s="1047"/>
      <c r="WCH565" s="1047"/>
      <c r="WCI565" s="1048"/>
      <c r="WCJ565" s="1047"/>
      <c r="WCK565" s="1047"/>
      <c r="WCL565" s="741"/>
      <c r="WCM565" s="992"/>
      <c r="WCN565" s="1049"/>
      <c r="WCO565" s="1050"/>
      <c r="WCP565" s="743"/>
      <c r="WCQ565" s="928"/>
      <c r="WCR565" s="740"/>
      <c r="WCS565" s="744"/>
      <c r="WCT565" s="744"/>
      <c r="WCU565" s="742"/>
      <c r="WCV565" s="1047"/>
      <c r="WCW565" s="744"/>
      <c r="WCX565" s="744"/>
      <c r="WCY565" s="1047"/>
      <c r="WCZ565" s="1047"/>
      <c r="WDA565" s="1048"/>
      <c r="WDB565" s="1047"/>
      <c r="WDC565" s="1047"/>
      <c r="WDD565" s="741"/>
      <c r="WDE565" s="992"/>
      <c r="WDF565" s="1049"/>
      <c r="WDG565" s="1050"/>
      <c r="WDH565" s="743"/>
      <c r="WDI565" s="928"/>
      <c r="WDJ565" s="740"/>
      <c r="WDK565" s="744"/>
      <c r="WDL565" s="744"/>
      <c r="WDM565" s="742"/>
      <c r="WDN565" s="1047"/>
      <c r="WDO565" s="744"/>
      <c r="WDP565" s="744"/>
      <c r="WDQ565" s="1047"/>
      <c r="WDR565" s="1047"/>
      <c r="WDS565" s="1048"/>
      <c r="WDT565" s="1047"/>
      <c r="WDU565" s="1047"/>
      <c r="WDV565" s="741"/>
      <c r="WDW565" s="992"/>
      <c r="WDX565" s="1049"/>
      <c r="WDY565" s="1050"/>
      <c r="WDZ565" s="743"/>
      <c r="WEA565" s="928"/>
      <c r="WEB565" s="740"/>
      <c r="WEC565" s="744"/>
      <c r="WED565" s="744"/>
      <c r="WEE565" s="742"/>
      <c r="WEF565" s="1047"/>
      <c r="WEG565" s="744"/>
      <c r="WEH565" s="744"/>
      <c r="WEI565" s="1047"/>
      <c r="WEJ565" s="1047"/>
      <c r="WEK565" s="1048"/>
      <c r="WEL565" s="1047"/>
      <c r="WEM565" s="1047"/>
      <c r="WEN565" s="741"/>
      <c r="WEO565" s="992"/>
      <c r="WEP565" s="1049"/>
      <c r="WEQ565" s="1050"/>
      <c r="WER565" s="743"/>
      <c r="WES565" s="928"/>
      <c r="WET565" s="740"/>
      <c r="WEU565" s="744"/>
      <c r="WEV565" s="744"/>
      <c r="WEW565" s="742"/>
      <c r="WEX565" s="1047"/>
      <c r="WEY565" s="744"/>
      <c r="WEZ565" s="744"/>
      <c r="WFA565" s="1047"/>
      <c r="WFB565" s="1047"/>
      <c r="WFC565" s="1048"/>
      <c r="WFD565" s="1047"/>
      <c r="WFE565" s="1047"/>
      <c r="WFF565" s="741"/>
      <c r="WFG565" s="992"/>
      <c r="WFH565" s="1049"/>
      <c r="WFI565" s="1050"/>
      <c r="WFJ565" s="743"/>
      <c r="WFK565" s="928"/>
      <c r="WFL565" s="740"/>
      <c r="WFM565" s="744"/>
      <c r="WFN565" s="744"/>
      <c r="WFO565" s="742"/>
      <c r="WFP565" s="1047"/>
      <c r="WFQ565" s="744"/>
      <c r="WFR565" s="744"/>
      <c r="WFS565" s="1047"/>
      <c r="WFT565" s="1047"/>
      <c r="WFU565" s="1048"/>
      <c r="WFV565" s="1047"/>
      <c r="WFW565" s="1047"/>
      <c r="WFX565" s="741"/>
      <c r="WFY565" s="992"/>
      <c r="WFZ565" s="1049"/>
      <c r="WGA565" s="1050"/>
      <c r="WGB565" s="743"/>
      <c r="WGC565" s="928"/>
      <c r="WGD565" s="740"/>
      <c r="WGE565" s="744"/>
      <c r="WGF565" s="744"/>
      <c r="WGG565" s="742"/>
      <c r="WGH565" s="1047"/>
      <c r="WGI565" s="744"/>
      <c r="WGJ565" s="744"/>
      <c r="WGK565" s="1047"/>
      <c r="WGL565" s="1047"/>
      <c r="WGM565" s="1048"/>
      <c r="WGN565" s="1047"/>
      <c r="WGO565" s="1047"/>
      <c r="WGP565" s="741"/>
      <c r="WGQ565" s="992"/>
      <c r="WGR565" s="1049"/>
      <c r="WGS565" s="1050"/>
      <c r="WGT565" s="743"/>
      <c r="WGU565" s="928"/>
      <c r="WGV565" s="740"/>
      <c r="WGW565" s="744"/>
      <c r="WGX565" s="744"/>
      <c r="WGY565" s="742"/>
      <c r="WGZ565" s="1047"/>
      <c r="WHA565" s="744"/>
      <c r="WHB565" s="744"/>
      <c r="WHC565" s="1047"/>
      <c r="WHD565" s="1047"/>
      <c r="WHE565" s="1048"/>
      <c r="WHF565" s="1047"/>
      <c r="WHG565" s="1047"/>
      <c r="WHH565" s="741"/>
      <c r="WHI565" s="992"/>
      <c r="WHJ565" s="1049"/>
      <c r="WHK565" s="1050"/>
      <c r="WHL565" s="743"/>
      <c r="WHM565" s="928"/>
      <c r="WHN565" s="740"/>
      <c r="WHO565" s="744"/>
      <c r="WHP565" s="744"/>
      <c r="WHQ565" s="742"/>
      <c r="WHR565" s="1047"/>
      <c r="WHS565" s="744"/>
      <c r="WHT565" s="744"/>
      <c r="WHU565" s="1047"/>
      <c r="WHV565" s="1047"/>
      <c r="WHW565" s="1048"/>
      <c r="WHX565" s="1047"/>
      <c r="WHY565" s="1047"/>
      <c r="WHZ565" s="741"/>
      <c r="WIA565" s="992"/>
      <c r="WIB565" s="1049"/>
      <c r="WIC565" s="1050"/>
      <c r="WID565" s="743"/>
      <c r="WIE565" s="928"/>
      <c r="WIF565" s="740"/>
      <c r="WIG565" s="744"/>
      <c r="WIH565" s="744"/>
      <c r="WII565" s="742"/>
      <c r="WIJ565" s="1047"/>
      <c r="WIK565" s="744"/>
      <c r="WIL565" s="744"/>
      <c r="WIM565" s="1047"/>
      <c r="WIN565" s="1047"/>
      <c r="WIO565" s="1048"/>
      <c r="WIP565" s="1047"/>
      <c r="WIQ565" s="1047"/>
      <c r="WIR565" s="741"/>
      <c r="WIS565" s="992"/>
      <c r="WIT565" s="1049"/>
      <c r="WIU565" s="1050"/>
      <c r="WIV565" s="743"/>
      <c r="WIW565" s="928"/>
      <c r="WIX565" s="740"/>
      <c r="WIY565" s="744"/>
      <c r="WIZ565" s="744"/>
      <c r="WJA565" s="742"/>
      <c r="WJB565" s="1047"/>
      <c r="WJC565" s="744"/>
      <c r="WJD565" s="744"/>
      <c r="WJE565" s="1047"/>
      <c r="WJF565" s="1047"/>
      <c r="WJG565" s="1048"/>
      <c r="WJH565" s="1047"/>
      <c r="WJI565" s="1047"/>
      <c r="WJJ565" s="741"/>
      <c r="WJK565" s="992"/>
      <c r="WJL565" s="1049"/>
      <c r="WJM565" s="1050"/>
      <c r="WJN565" s="743"/>
      <c r="WJO565" s="928"/>
      <c r="WJP565" s="740"/>
      <c r="WJQ565" s="744"/>
      <c r="WJR565" s="744"/>
      <c r="WJS565" s="742"/>
      <c r="WJT565" s="1047"/>
      <c r="WJU565" s="744"/>
      <c r="WJV565" s="744"/>
      <c r="WJW565" s="1047"/>
      <c r="WJX565" s="1047"/>
      <c r="WJY565" s="1048"/>
      <c r="WJZ565" s="1047"/>
      <c r="WKA565" s="1047"/>
      <c r="WKB565" s="741"/>
      <c r="WKC565" s="992"/>
      <c r="WKD565" s="1049"/>
      <c r="WKE565" s="1050"/>
      <c r="WKF565" s="743"/>
      <c r="WKG565" s="928"/>
      <c r="WKH565" s="740"/>
      <c r="WKI565" s="744"/>
      <c r="WKJ565" s="744"/>
      <c r="WKK565" s="742"/>
      <c r="WKL565" s="1047"/>
      <c r="WKM565" s="744"/>
      <c r="WKN565" s="744"/>
      <c r="WKO565" s="1047"/>
      <c r="WKP565" s="1047"/>
      <c r="WKQ565" s="1048"/>
      <c r="WKR565" s="1047"/>
      <c r="WKS565" s="1047"/>
      <c r="WKT565" s="741"/>
      <c r="WKU565" s="992"/>
      <c r="WKV565" s="1049"/>
      <c r="WKW565" s="1050"/>
      <c r="WKX565" s="743"/>
      <c r="WKY565" s="928"/>
      <c r="WKZ565" s="740"/>
      <c r="WLA565" s="744"/>
      <c r="WLB565" s="744"/>
      <c r="WLC565" s="742"/>
      <c r="WLD565" s="1047"/>
      <c r="WLE565" s="744"/>
      <c r="WLF565" s="744"/>
      <c r="WLG565" s="1047"/>
      <c r="WLH565" s="1047"/>
      <c r="WLI565" s="1048"/>
      <c r="WLJ565" s="1047"/>
      <c r="WLK565" s="1047"/>
      <c r="WLL565" s="741"/>
      <c r="WLM565" s="992"/>
      <c r="WLN565" s="1049"/>
      <c r="WLO565" s="1050"/>
      <c r="WLP565" s="743"/>
      <c r="WLQ565" s="928"/>
      <c r="WLR565" s="740"/>
      <c r="WLS565" s="744"/>
      <c r="WLT565" s="744"/>
      <c r="WLU565" s="742"/>
      <c r="WLV565" s="1047"/>
      <c r="WLW565" s="744"/>
      <c r="WLX565" s="744"/>
      <c r="WLY565" s="1047"/>
      <c r="WLZ565" s="1047"/>
      <c r="WMA565" s="1048"/>
      <c r="WMB565" s="1047"/>
      <c r="WMC565" s="1047"/>
      <c r="WMD565" s="741"/>
      <c r="WME565" s="992"/>
      <c r="WMF565" s="1049"/>
      <c r="WMG565" s="1050"/>
      <c r="WMH565" s="743"/>
      <c r="WMI565" s="928"/>
      <c r="WMJ565" s="740"/>
      <c r="WMK565" s="744"/>
      <c r="WML565" s="744"/>
      <c r="WMM565" s="742"/>
      <c r="WMN565" s="1047"/>
      <c r="WMO565" s="744"/>
      <c r="WMP565" s="744"/>
      <c r="WMQ565" s="1047"/>
      <c r="WMR565" s="1047"/>
      <c r="WMS565" s="1048"/>
      <c r="WMT565" s="1047"/>
      <c r="WMU565" s="1047"/>
      <c r="WMV565" s="741"/>
      <c r="WMW565" s="992"/>
      <c r="WMX565" s="1049"/>
      <c r="WMY565" s="1050"/>
      <c r="WMZ565" s="743"/>
      <c r="WNA565" s="928"/>
      <c r="WNB565" s="740"/>
      <c r="WNC565" s="744"/>
      <c r="WND565" s="744"/>
      <c r="WNE565" s="742"/>
      <c r="WNF565" s="1047"/>
      <c r="WNG565" s="744"/>
      <c r="WNH565" s="744"/>
      <c r="WNI565" s="1047"/>
      <c r="WNJ565" s="1047"/>
      <c r="WNK565" s="1048"/>
      <c r="WNL565" s="1047"/>
      <c r="WNM565" s="1047"/>
      <c r="WNN565" s="741"/>
      <c r="WNO565" s="992"/>
      <c r="WNP565" s="1049"/>
      <c r="WNQ565" s="1050"/>
      <c r="WNR565" s="743"/>
      <c r="WNS565" s="928"/>
      <c r="WNT565" s="740"/>
      <c r="WNU565" s="744"/>
      <c r="WNV565" s="744"/>
      <c r="WNW565" s="742"/>
      <c r="WNX565" s="1047"/>
      <c r="WNY565" s="744"/>
      <c r="WNZ565" s="744"/>
      <c r="WOA565" s="1047"/>
      <c r="WOB565" s="1047"/>
      <c r="WOC565" s="1048"/>
      <c r="WOD565" s="1047"/>
      <c r="WOE565" s="1047"/>
      <c r="WOF565" s="741"/>
      <c r="WOG565" s="992"/>
      <c r="WOH565" s="1049"/>
      <c r="WOI565" s="1050"/>
      <c r="WOJ565" s="743"/>
      <c r="WOK565" s="928"/>
      <c r="WOL565" s="740"/>
      <c r="WOM565" s="744"/>
      <c r="WON565" s="744"/>
      <c r="WOO565" s="742"/>
      <c r="WOP565" s="1047"/>
      <c r="WOQ565" s="744"/>
      <c r="WOR565" s="744"/>
      <c r="WOS565" s="1047"/>
      <c r="WOT565" s="1047"/>
      <c r="WOU565" s="1048"/>
      <c r="WOV565" s="1047"/>
      <c r="WOW565" s="1047"/>
      <c r="WOX565" s="741"/>
      <c r="WOY565" s="992"/>
      <c r="WOZ565" s="1049"/>
      <c r="WPA565" s="1050"/>
      <c r="WPB565" s="743"/>
      <c r="WPC565" s="928"/>
      <c r="WPD565" s="740"/>
      <c r="WPE565" s="744"/>
      <c r="WPF565" s="744"/>
      <c r="WPG565" s="742"/>
      <c r="WPH565" s="1047"/>
      <c r="WPI565" s="744"/>
      <c r="WPJ565" s="744"/>
      <c r="WPK565" s="1047"/>
      <c r="WPL565" s="1047"/>
      <c r="WPM565" s="1048"/>
      <c r="WPN565" s="1047"/>
      <c r="WPO565" s="1047"/>
      <c r="WPP565" s="741"/>
      <c r="WPQ565" s="992"/>
      <c r="WPR565" s="1049"/>
      <c r="WPS565" s="1050"/>
      <c r="WPT565" s="743"/>
      <c r="WPU565" s="928"/>
      <c r="WPV565" s="740"/>
      <c r="WPW565" s="744"/>
      <c r="WPX565" s="744"/>
      <c r="WPY565" s="742"/>
      <c r="WPZ565" s="1047"/>
      <c r="WQA565" s="744"/>
      <c r="WQB565" s="744"/>
      <c r="WQC565" s="1047"/>
      <c r="WQD565" s="1047"/>
      <c r="WQE565" s="1048"/>
      <c r="WQF565" s="1047"/>
      <c r="WQG565" s="1047"/>
      <c r="WQH565" s="741"/>
      <c r="WQI565" s="992"/>
      <c r="WQJ565" s="1049"/>
      <c r="WQK565" s="1050"/>
      <c r="WQL565" s="743"/>
      <c r="WQM565" s="928"/>
      <c r="WQN565" s="740"/>
      <c r="WQO565" s="744"/>
      <c r="WQP565" s="744"/>
      <c r="WQQ565" s="742"/>
      <c r="WQR565" s="1047"/>
      <c r="WQS565" s="744"/>
      <c r="WQT565" s="744"/>
      <c r="WQU565" s="1047"/>
      <c r="WQV565" s="1047"/>
      <c r="WQW565" s="1048"/>
      <c r="WQX565" s="1047"/>
      <c r="WQY565" s="1047"/>
      <c r="WQZ565" s="741"/>
      <c r="WRA565" s="992"/>
      <c r="WRB565" s="1049"/>
      <c r="WRC565" s="1050"/>
      <c r="WRD565" s="743"/>
      <c r="WRE565" s="928"/>
      <c r="WRF565" s="740"/>
      <c r="WRG565" s="744"/>
      <c r="WRH565" s="744"/>
      <c r="WRI565" s="742"/>
      <c r="WRJ565" s="1047"/>
      <c r="WRK565" s="744"/>
      <c r="WRL565" s="744"/>
      <c r="WRM565" s="1047"/>
      <c r="WRN565" s="1047"/>
      <c r="WRO565" s="1048"/>
      <c r="WRP565" s="1047"/>
      <c r="WRQ565" s="1047"/>
      <c r="WRR565" s="741"/>
      <c r="WRS565" s="992"/>
      <c r="WRT565" s="1049"/>
      <c r="WRU565" s="1050"/>
      <c r="WRV565" s="743"/>
      <c r="WRW565" s="928"/>
      <c r="WRX565" s="740"/>
      <c r="WRY565" s="744"/>
      <c r="WRZ565" s="744"/>
      <c r="WSA565" s="742"/>
      <c r="WSB565" s="1047"/>
      <c r="WSC565" s="744"/>
      <c r="WSD565" s="744"/>
      <c r="WSE565" s="1047"/>
      <c r="WSF565" s="1047"/>
      <c r="WSG565" s="1048"/>
      <c r="WSH565" s="1047"/>
      <c r="WSI565" s="1047"/>
      <c r="WSJ565" s="741"/>
      <c r="WSK565" s="992"/>
      <c r="WSL565" s="1049"/>
      <c r="WSM565" s="1050"/>
      <c r="WSN565" s="743"/>
      <c r="WSO565" s="928"/>
      <c r="WSP565" s="740"/>
      <c r="WSQ565" s="744"/>
      <c r="WSR565" s="744"/>
      <c r="WSS565" s="742"/>
      <c r="WST565" s="1047"/>
      <c r="WSU565" s="744"/>
      <c r="WSV565" s="744"/>
      <c r="WSW565" s="1047"/>
      <c r="WSX565" s="1047"/>
      <c r="WSY565" s="1048"/>
      <c r="WSZ565" s="1047"/>
      <c r="WTA565" s="1047"/>
      <c r="WTB565" s="741"/>
      <c r="WTC565" s="992"/>
      <c r="WTD565" s="1049"/>
      <c r="WTE565" s="1050"/>
      <c r="WTF565" s="743"/>
      <c r="WTG565" s="928"/>
      <c r="WTH565" s="740"/>
      <c r="WTI565" s="744"/>
      <c r="WTJ565" s="744"/>
      <c r="WTK565" s="742"/>
      <c r="WTL565" s="1047"/>
      <c r="WTM565" s="744"/>
      <c r="WTN565" s="744"/>
      <c r="WTO565" s="1047"/>
      <c r="WTP565" s="1047"/>
      <c r="WTQ565" s="1048"/>
      <c r="WTR565" s="1047"/>
      <c r="WTS565" s="1047"/>
      <c r="WTT565" s="741"/>
      <c r="WTU565" s="992"/>
      <c r="WTV565" s="1049"/>
      <c r="WTW565" s="1050"/>
      <c r="WTX565" s="743"/>
      <c r="WTY565" s="928"/>
      <c r="WTZ565" s="740"/>
      <c r="WUA565" s="744"/>
      <c r="WUB565" s="744"/>
      <c r="WUC565" s="742"/>
      <c r="WUD565" s="1047"/>
      <c r="WUE565" s="744"/>
      <c r="WUF565" s="744"/>
      <c r="WUG565" s="1047"/>
      <c r="WUH565" s="1047"/>
      <c r="WUI565" s="1048"/>
      <c r="WUJ565" s="1047"/>
      <c r="WUK565" s="1047"/>
      <c r="WUL565" s="741"/>
      <c r="WUM565" s="992"/>
      <c r="WUN565" s="1049"/>
      <c r="WUO565" s="1050"/>
      <c r="WUP565" s="743"/>
      <c r="WUQ565" s="928"/>
      <c r="WUR565" s="740"/>
      <c r="WUS565" s="744"/>
      <c r="WUT565" s="744"/>
      <c r="WUU565" s="742"/>
      <c r="WUV565" s="1047"/>
      <c r="WUW565" s="744"/>
      <c r="WUX565" s="744"/>
      <c r="WUY565" s="1047"/>
      <c r="WUZ565" s="1047"/>
      <c r="WVA565" s="1048"/>
      <c r="WVB565" s="1047"/>
      <c r="WVC565" s="1047"/>
      <c r="WVD565" s="741"/>
      <c r="WVE565" s="992"/>
      <c r="WVF565" s="1049"/>
      <c r="WVG565" s="1050"/>
      <c r="WVH565" s="743"/>
      <c r="WVI565" s="928"/>
      <c r="WVJ565" s="740"/>
      <c r="WVK565" s="744"/>
      <c r="WVL565" s="744"/>
      <c r="WVM565" s="742"/>
      <c r="WVN565" s="1047"/>
      <c r="WVO565" s="744"/>
      <c r="WVP565" s="744"/>
      <c r="WVQ565" s="1047"/>
      <c r="WVR565" s="1047"/>
      <c r="WVS565" s="1048"/>
      <c r="WVT565" s="1047"/>
      <c r="WVU565" s="1047"/>
      <c r="WVV565" s="741"/>
      <c r="WVW565" s="992"/>
      <c r="WVX565" s="1049"/>
      <c r="WVY565" s="1050"/>
      <c r="WVZ565" s="743"/>
      <c r="WWA565" s="928"/>
      <c r="WWB565" s="740"/>
      <c r="WWC565" s="744"/>
      <c r="WWD565" s="744"/>
      <c r="WWE565" s="742"/>
      <c r="WWF565" s="1047"/>
      <c r="WWG565" s="744"/>
      <c r="WWH565" s="744"/>
      <c r="WWI565" s="1047"/>
      <c r="WWJ565" s="1047"/>
      <c r="WWK565" s="1048"/>
      <c r="WWL565" s="1047"/>
      <c r="WWM565" s="1047"/>
      <c r="WWN565" s="741"/>
      <c r="WWO565" s="992"/>
      <c r="WWP565" s="1049"/>
      <c r="WWQ565" s="1050"/>
      <c r="WWR565" s="743"/>
      <c r="WWS565" s="928"/>
      <c r="WWT565" s="740"/>
      <c r="WWU565" s="744"/>
      <c r="WWV565" s="744"/>
      <c r="WWW565" s="742"/>
      <c r="WWX565" s="1047"/>
      <c r="WWY565" s="744"/>
      <c r="WWZ565" s="744"/>
      <c r="WXA565" s="1047"/>
      <c r="WXB565" s="1047"/>
      <c r="WXC565" s="1048"/>
      <c r="WXD565" s="1047"/>
      <c r="WXE565" s="1047"/>
      <c r="WXF565" s="741"/>
      <c r="WXG565" s="992"/>
      <c r="WXH565" s="1049"/>
      <c r="WXI565" s="1050"/>
      <c r="WXJ565" s="743"/>
      <c r="WXK565" s="928"/>
      <c r="WXL565" s="740"/>
      <c r="WXM565" s="744"/>
      <c r="WXN565" s="744"/>
      <c r="WXO565" s="742"/>
      <c r="WXP565" s="1047"/>
      <c r="WXQ565" s="744"/>
      <c r="WXR565" s="744"/>
      <c r="WXS565" s="1047"/>
      <c r="WXT565" s="1047"/>
      <c r="WXU565" s="1048"/>
      <c r="WXV565" s="1047"/>
      <c r="WXW565" s="1047"/>
      <c r="WXX565" s="741"/>
      <c r="WXY565" s="992"/>
      <c r="WXZ565" s="1049"/>
      <c r="WYA565" s="1050"/>
      <c r="WYB565" s="743"/>
      <c r="WYC565" s="928"/>
      <c r="WYD565" s="740"/>
      <c r="WYE565" s="744"/>
      <c r="WYF565" s="744"/>
      <c r="WYG565" s="742"/>
      <c r="WYH565" s="1047"/>
      <c r="WYI565" s="744"/>
      <c r="WYJ565" s="744"/>
      <c r="WYK565" s="1047"/>
      <c r="WYL565" s="1047"/>
      <c r="WYM565" s="1048"/>
      <c r="WYN565" s="1047"/>
      <c r="WYO565" s="1047"/>
      <c r="WYP565" s="741"/>
      <c r="WYQ565" s="992"/>
      <c r="WYR565" s="1049"/>
      <c r="WYS565" s="1050"/>
      <c r="WYT565" s="743"/>
      <c r="WYU565" s="928"/>
      <c r="WYV565" s="740"/>
      <c r="WYW565" s="744"/>
      <c r="WYX565" s="744"/>
      <c r="WYY565" s="742"/>
      <c r="WYZ565" s="1047"/>
      <c r="WZA565" s="744"/>
      <c r="WZB565" s="744"/>
      <c r="WZC565" s="1047"/>
      <c r="WZD565" s="1047"/>
      <c r="WZE565" s="1048"/>
      <c r="WZF565" s="1047"/>
      <c r="WZG565" s="1047"/>
      <c r="WZH565" s="741"/>
      <c r="WZI565" s="992"/>
      <c r="WZJ565" s="1049"/>
      <c r="WZK565" s="1050"/>
      <c r="WZL565" s="743"/>
      <c r="WZM565" s="928"/>
      <c r="WZN565" s="740"/>
      <c r="WZO565" s="744"/>
      <c r="WZP565" s="744"/>
      <c r="WZQ565" s="742"/>
      <c r="WZR565" s="1047"/>
      <c r="WZS565" s="744"/>
      <c r="WZT565" s="744"/>
      <c r="WZU565" s="1047"/>
      <c r="WZV565" s="1047"/>
      <c r="WZW565" s="1048"/>
      <c r="WZX565" s="1047"/>
      <c r="WZY565" s="1047"/>
      <c r="WZZ565" s="741"/>
      <c r="XAA565" s="992"/>
      <c r="XAB565" s="1049"/>
      <c r="XAC565" s="1050"/>
      <c r="XAD565" s="743"/>
      <c r="XAE565" s="928"/>
      <c r="XAF565" s="740"/>
      <c r="XAG565" s="744"/>
      <c r="XAH565" s="744"/>
      <c r="XAI565" s="742"/>
      <c r="XAJ565" s="1047"/>
      <c r="XAK565" s="744"/>
      <c r="XAL565" s="744"/>
      <c r="XAM565" s="1047"/>
      <c r="XAN565" s="1047"/>
      <c r="XAO565" s="1048"/>
      <c r="XAP565" s="1047"/>
      <c r="XAQ565" s="1047"/>
      <c r="XAR565" s="741"/>
      <c r="XAS565" s="992"/>
      <c r="XAT565" s="1049"/>
      <c r="XAU565" s="1050"/>
      <c r="XAV565" s="743"/>
      <c r="XAW565" s="928"/>
      <c r="XAX565" s="740"/>
      <c r="XAY565" s="744"/>
      <c r="XAZ565" s="744"/>
      <c r="XBA565" s="742"/>
      <c r="XBB565" s="1047"/>
      <c r="XBC565" s="744"/>
      <c r="XBD565" s="744"/>
      <c r="XBE565" s="1047"/>
      <c r="XBF565" s="1047"/>
      <c r="XBG565" s="1048"/>
      <c r="XBH565" s="1047"/>
      <c r="XBI565" s="1047"/>
      <c r="XBJ565" s="741"/>
      <c r="XBK565" s="992"/>
      <c r="XBL565" s="1049"/>
      <c r="XBM565" s="1050"/>
      <c r="XBN565" s="743"/>
      <c r="XBO565" s="928"/>
      <c r="XBP565" s="740"/>
      <c r="XBQ565" s="744"/>
      <c r="XBR565" s="744"/>
      <c r="XBS565" s="742"/>
      <c r="XBT565" s="1047"/>
      <c r="XBU565" s="744"/>
      <c r="XBV565" s="744"/>
      <c r="XBW565" s="1047"/>
      <c r="XBX565" s="1047"/>
      <c r="XBY565" s="1048"/>
      <c r="XBZ565" s="1047"/>
      <c r="XCA565" s="1047"/>
      <c r="XCB565" s="741"/>
      <c r="XCC565" s="992"/>
      <c r="XCD565" s="1049"/>
      <c r="XCE565" s="1050"/>
      <c r="XCF565" s="743"/>
      <c r="XCG565" s="928"/>
      <c r="XCH565" s="740"/>
      <c r="XCI565" s="744"/>
      <c r="XCJ565" s="744"/>
      <c r="XCK565" s="742"/>
      <c r="XCL565" s="1047"/>
      <c r="XCM565" s="744"/>
      <c r="XCN565" s="744"/>
      <c r="XCO565" s="1047"/>
      <c r="XCP565" s="1047"/>
      <c r="XCQ565" s="1048"/>
      <c r="XCR565" s="1047"/>
      <c r="XCS565" s="1047"/>
      <c r="XCT565" s="741"/>
      <c r="XCU565" s="992"/>
      <c r="XCV565" s="1049"/>
      <c r="XCW565" s="1050"/>
      <c r="XCX565" s="743"/>
      <c r="XCY565" s="928"/>
      <c r="XCZ565" s="740"/>
      <c r="XDA565" s="744"/>
      <c r="XDB565" s="744"/>
      <c r="XDC565" s="742"/>
      <c r="XDD565" s="1047"/>
      <c r="XDE565" s="744"/>
      <c r="XDF565" s="744"/>
      <c r="XDG565" s="1047"/>
      <c r="XDH565" s="1047"/>
      <c r="XDI565" s="1048"/>
      <c r="XDJ565" s="1047"/>
      <c r="XDK565" s="1047"/>
      <c r="XDL565" s="741"/>
      <c r="XDM565" s="992"/>
      <c r="XDN565" s="1049"/>
      <c r="XDO565" s="1050"/>
      <c r="XDP565" s="743"/>
      <c r="XDQ565" s="928"/>
      <c r="XDR565" s="740"/>
      <c r="XDS565" s="744"/>
      <c r="XDT565" s="744"/>
      <c r="XDU565" s="742"/>
      <c r="XDV565" s="1047"/>
      <c r="XDW565" s="744"/>
      <c r="XDX565" s="744"/>
      <c r="XDY565" s="1047"/>
      <c r="XDZ565" s="1047"/>
      <c r="XEA565" s="1048"/>
      <c r="XEB565" s="1047"/>
      <c r="XEC565" s="1047"/>
      <c r="XED565" s="741"/>
      <c r="XEE565" s="992"/>
      <c r="XEF565" s="1049"/>
      <c r="XEG565" s="1050"/>
      <c r="XEH565" s="743"/>
      <c r="XEI565" s="928"/>
      <c r="XEJ565" s="740"/>
      <c r="XEK565" s="744"/>
      <c r="XEL565" s="744"/>
      <c r="XEM565" s="742"/>
      <c r="XEN565" s="1047"/>
      <c r="XEO565" s="744"/>
      <c r="XEP565" s="744"/>
      <c r="XEQ565" s="1047"/>
      <c r="XER565" s="1047"/>
      <c r="XES565" s="1048"/>
      <c r="XET565" s="1047"/>
      <c r="XEU565" s="1047"/>
      <c r="XEV565" s="741"/>
      <c r="XEW565" s="992"/>
      <c r="XEX565" s="1049"/>
      <c r="XEY565" s="1050"/>
      <c r="XEZ565" s="743"/>
      <c r="XFA565" s="928"/>
      <c r="XFB565" s="740"/>
      <c r="XFC565" s="744"/>
      <c r="XFD565" s="744"/>
    </row>
    <row r="566" spans="1:16384" s="246" customFormat="1" x14ac:dyDescent="0.25">
      <c r="B566" s="66"/>
      <c r="C566" s="219"/>
      <c r="D566" s="219"/>
      <c r="E566" s="471"/>
      <c r="F566" s="472"/>
      <c r="G566" s="419"/>
      <c r="H566" s="419"/>
      <c r="I566" s="419"/>
      <c r="J566" s="419"/>
      <c r="K566" s="913"/>
      <c r="L566" s="622"/>
      <c r="M566" s="219"/>
      <c r="N566" s="219"/>
      <c r="O566" s="310"/>
      <c r="P566" s="332"/>
      <c r="Q566" s="326"/>
      <c r="R566" s="219"/>
      <c r="S566" s="617"/>
      <c r="T566" s="617"/>
      <c r="U566" s="617"/>
      <c r="V566" s="640"/>
      <c r="W566" s="617"/>
      <c r="X566" s="617"/>
      <c r="Y566" s="643"/>
      <c r="Z566" s="617"/>
      <c r="AA566" s="617"/>
      <c r="AB566" s="617"/>
      <c r="AC566" s="617"/>
      <c r="AD566" s="617"/>
      <c r="AE566" s="617"/>
      <c r="AF566" s="643"/>
      <c r="AG566" s="617"/>
      <c r="AH566" s="617"/>
      <c r="AI566" s="617"/>
      <c r="AJ566" s="617"/>
      <c r="AK566" s="617"/>
      <c r="AL566" s="617"/>
      <c r="AM566" s="643"/>
      <c r="AN566" s="617"/>
      <c r="AO566" s="617"/>
      <c r="AP566" s="617"/>
      <c r="AQ566" s="617"/>
      <c r="AR566" s="643"/>
      <c r="AS566" s="617"/>
      <c r="AT566" s="86"/>
      <c r="AU566" s="86"/>
      <c r="AV566" s="86"/>
      <c r="AW566" s="161"/>
      <c r="AX566" s="643"/>
      <c r="AY566" s="86"/>
      <c r="AZ566" s="86"/>
      <c r="BA566" s="86"/>
      <c r="BB566" s="161"/>
      <c r="BC566" s="643"/>
      <c r="BD566" s="801"/>
      <c r="BE566" s="247"/>
      <c r="BF566" s="198"/>
      <c r="BG566" s="617"/>
      <c r="BH566" s="617"/>
      <c r="BI566" s="643"/>
      <c r="BJ566" s="247"/>
      <c r="BK566" s="612"/>
      <c r="BL566" s="612"/>
      <c r="BM566" s="247"/>
      <c r="BN566" s="818"/>
      <c r="BO566" s="942"/>
      <c r="BP566" s="825"/>
      <c r="BQ566" s="154"/>
      <c r="BR566" s="111"/>
      <c r="BS566" s="623"/>
      <c r="BT566" s="818"/>
      <c r="BU566" s="154"/>
      <c r="BV566" s="247"/>
      <c r="BW566" s="247"/>
      <c r="BX566" s="643"/>
      <c r="BY566" s="617"/>
      <c r="BZ566" s="617"/>
      <c r="CA566" s="617"/>
      <c r="CB566" s="617"/>
      <c r="CC566" s="643"/>
      <c r="CD566" s="617"/>
      <c r="CE566" s="617"/>
      <c r="CF566" s="617"/>
      <c r="CG566" s="818"/>
      <c r="CH566" s="781"/>
      <c r="CI566" s="617"/>
      <c r="CJ566" s="617"/>
      <c r="CK566" s="617"/>
      <c r="CL566" s="643"/>
      <c r="CM566" s="617"/>
      <c r="CN566" s="617"/>
      <c r="CO566" s="617"/>
      <c r="CP566" s="818"/>
      <c r="CQ566" s="154"/>
      <c r="CR566" s="87"/>
      <c r="CS566" s="141"/>
    </row>
    <row r="567" spans="1:16384" s="246" customFormat="1" x14ac:dyDescent="0.25">
      <c r="B567" s="66"/>
      <c r="C567" s="219"/>
      <c r="D567" s="219"/>
      <c r="E567" s="471"/>
      <c r="F567" s="472"/>
      <c r="G567" s="419"/>
      <c r="H567" s="419"/>
      <c r="I567" s="419"/>
      <c r="J567" s="419"/>
      <c r="K567" s="913"/>
      <c r="L567" s="622"/>
      <c r="M567" s="219"/>
      <c r="N567" s="219"/>
      <c r="O567" s="310"/>
      <c r="P567" s="332"/>
      <c r="Q567" s="326"/>
      <c r="R567" s="219"/>
      <c r="S567" s="617"/>
      <c r="T567" s="617"/>
      <c r="U567" s="617"/>
      <c r="V567" s="640"/>
      <c r="W567" s="617"/>
      <c r="X567" s="617"/>
      <c r="Y567" s="643"/>
      <c r="Z567" s="617"/>
      <c r="AA567" s="617"/>
      <c r="AB567" s="617"/>
      <c r="AC567" s="617"/>
      <c r="AD567" s="617"/>
      <c r="AE567" s="617"/>
      <c r="AF567" s="643"/>
      <c r="AG567" s="617"/>
      <c r="AH567" s="617"/>
      <c r="AI567" s="617"/>
      <c r="AJ567" s="617"/>
      <c r="AK567" s="617"/>
      <c r="AL567" s="617"/>
      <c r="AM567" s="643"/>
      <c r="AN567" s="617"/>
      <c r="AO567" s="617"/>
      <c r="AP567" s="617"/>
      <c r="AQ567" s="617"/>
      <c r="AR567" s="643"/>
      <c r="AS567" s="617"/>
      <c r="AT567" s="86"/>
      <c r="AU567" s="86"/>
      <c r="AV567" s="86"/>
      <c r="AW567" s="161"/>
      <c r="AX567" s="643"/>
      <c r="AY567" s="86"/>
      <c r="AZ567" s="86"/>
      <c r="BA567" s="86"/>
      <c r="BB567" s="161"/>
      <c r="BC567" s="643"/>
      <c r="BD567" s="801"/>
      <c r="BE567" s="247"/>
      <c r="BF567" s="198"/>
      <c r="BG567" s="617"/>
      <c r="BH567" s="617"/>
      <c r="BI567" s="643"/>
      <c r="BJ567" s="247"/>
      <c r="BK567" s="612"/>
      <c r="BL567" s="612"/>
      <c r="BM567" s="247"/>
      <c r="BN567" s="818"/>
      <c r="BO567" s="942"/>
      <c r="BP567" s="825"/>
      <c r="BQ567" s="154"/>
      <c r="BR567" s="111"/>
      <c r="BS567" s="623"/>
      <c r="BT567" s="818"/>
      <c r="BU567" s="154"/>
      <c r="BV567" s="247"/>
      <c r="BW567" s="247"/>
      <c r="BX567" s="643"/>
      <c r="BY567" s="617"/>
      <c r="BZ567" s="617"/>
      <c r="CA567" s="617"/>
      <c r="CB567" s="617"/>
      <c r="CC567" s="643"/>
      <c r="CD567" s="617"/>
      <c r="CE567" s="617"/>
      <c r="CF567" s="617"/>
      <c r="CG567" s="818"/>
      <c r="CH567" s="781"/>
      <c r="CI567" s="617"/>
      <c r="CJ567" s="617"/>
      <c r="CK567" s="617"/>
      <c r="CL567" s="643"/>
      <c r="CM567" s="617"/>
      <c r="CN567" s="617"/>
      <c r="CO567" s="617"/>
      <c r="CP567" s="818"/>
      <c r="CQ567" s="154"/>
      <c r="CR567" s="87"/>
      <c r="CS567" s="141"/>
    </row>
    <row r="568" spans="1:16384" s="246" customFormat="1" x14ac:dyDescent="0.25">
      <c r="B568" s="66"/>
      <c r="C568" s="219"/>
      <c r="D568" s="219"/>
      <c r="E568" s="471"/>
      <c r="F568" s="472"/>
      <c r="G568" s="419"/>
      <c r="H568" s="419"/>
      <c r="I568" s="419"/>
      <c r="J568" s="419"/>
      <c r="K568" s="913"/>
      <c r="L568" s="622"/>
      <c r="M568" s="219"/>
      <c r="N568" s="219"/>
      <c r="O568" s="310"/>
      <c r="P568" s="332"/>
      <c r="Q568" s="326"/>
      <c r="R568" s="219"/>
      <c r="S568" s="617"/>
      <c r="T568" s="617"/>
      <c r="U568" s="617"/>
      <c r="V568" s="640"/>
      <c r="W568" s="617"/>
      <c r="X568" s="617"/>
      <c r="Y568" s="643"/>
      <c r="Z568" s="617"/>
      <c r="AA568" s="617"/>
      <c r="AB568" s="617"/>
      <c r="AC568" s="617"/>
      <c r="AD568" s="617"/>
      <c r="AE568" s="617"/>
      <c r="AF568" s="643"/>
      <c r="AG568" s="617"/>
      <c r="AH568" s="617"/>
      <c r="AI568" s="617"/>
      <c r="AJ568" s="617"/>
      <c r="AK568" s="617"/>
      <c r="AL568" s="617"/>
      <c r="AM568" s="643"/>
      <c r="AN568" s="617"/>
      <c r="AO568" s="617"/>
      <c r="AP568" s="617"/>
      <c r="AQ568" s="617"/>
      <c r="AR568" s="643"/>
      <c r="AS568" s="617"/>
      <c r="AT568" s="86"/>
      <c r="AU568" s="86"/>
      <c r="AV568" s="86"/>
      <c r="AW568" s="161"/>
      <c r="AX568" s="643"/>
      <c r="AY568" s="86"/>
      <c r="AZ568" s="86"/>
      <c r="BA568" s="86"/>
      <c r="BB568" s="161"/>
      <c r="BC568" s="643"/>
      <c r="BD568" s="801"/>
      <c r="BE568" s="247"/>
      <c r="BF568" s="198"/>
      <c r="BG568" s="617"/>
      <c r="BH568" s="617"/>
      <c r="BI568" s="643"/>
      <c r="BJ568" s="247"/>
      <c r="BK568" s="612"/>
      <c r="BL568" s="612"/>
      <c r="BM568" s="247"/>
      <c r="BN568" s="818"/>
      <c r="BO568" s="942"/>
      <c r="BP568" s="825"/>
      <c r="BQ568" s="154"/>
      <c r="BR568" s="111"/>
      <c r="BS568" s="623"/>
      <c r="BT568" s="818"/>
      <c r="BU568" s="154"/>
      <c r="BV568" s="247"/>
      <c r="BW568" s="247"/>
      <c r="BX568" s="643"/>
      <c r="BY568" s="617"/>
      <c r="BZ568" s="617"/>
      <c r="CA568" s="617"/>
      <c r="CB568" s="617"/>
      <c r="CC568" s="643"/>
      <c r="CD568" s="617"/>
      <c r="CE568" s="617"/>
      <c r="CF568" s="617"/>
      <c r="CG568" s="818"/>
      <c r="CH568" s="781"/>
      <c r="CI568" s="617"/>
      <c r="CJ568" s="617"/>
      <c r="CK568" s="617"/>
      <c r="CL568" s="643"/>
      <c r="CM568" s="617"/>
      <c r="CN568" s="617"/>
      <c r="CO568" s="617"/>
      <c r="CP568" s="818"/>
      <c r="CQ568" s="154"/>
      <c r="CR568" s="87"/>
      <c r="CS568" s="141"/>
    </row>
    <row r="569" spans="1:16384" s="246" customFormat="1" x14ac:dyDescent="0.25">
      <c r="B569" s="66"/>
      <c r="C569" s="219"/>
      <c r="D569" s="219"/>
      <c r="E569" s="471"/>
      <c r="F569" s="472"/>
      <c r="G569" s="419"/>
      <c r="H569" s="419"/>
      <c r="I569" s="419"/>
      <c r="J569" s="419"/>
      <c r="K569" s="913"/>
      <c r="L569" s="622"/>
      <c r="M569" s="219"/>
      <c r="N569" s="219"/>
      <c r="O569" s="310"/>
      <c r="P569" s="332"/>
      <c r="Q569" s="326"/>
      <c r="R569" s="219"/>
      <c r="S569" s="617"/>
      <c r="T569" s="617"/>
      <c r="U569" s="617"/>
      <c r="V569" s="640"/>
      <c r="W569" s="617"/>
      <c r="X569" s="617"/>
      <c r="Y569" s="643"/>
      <c r="Z569" s="617"/>
      <c r="AA569" s="617"/>
      <c r="AB569" s="617"/>
      <c r="AC569" s="617"/>
      <c r="AD569" s="617"/>
      <c r="AE569" s="617"/>
      <c r="AF569" s="643"/>
      <c r="AG569" s="617"/>
      <c r="AH569" s="617"/>
      <c r="AI569" s="617"/>
      <c r="AJ569" s="617"/>
      <c r="AK569" s="617"/>
      <c r="AL569" s="617"/>
      <c r="AM569" s="643"/>
      <c r="AN569" s="617"/>
      <c r="AO569" s="617"/>
      <c r="AP569" s="617"/>
      <c r="AQ569" s="617"/>
      <c r="AR569" s="643"/>
      <c r="AS569" s="617"/>
      <c r="AT569" s="86"/>
      <c r="AU569" s="86"/>
      <c r="AV569" s="86"/>
      <c r="AW569" s="161"/>
      <c r="AX569" s="643"/>
      <c r="AY569" s="86"/>
      <c r="AZ569" s="86"/>
      <c r="BA569" s="86"/>
      <c r="BB569" s="161"/>
      <c r="BC569" s="643"/>
      <c r="BD569" s="801"/>
      <c r="BE569" s="247"/>
      <c r="BF569" s="198"/>
      <c r="BG569" s="617"/>
      <c r="BH569" s="617"/>
      <c r="BI569" s="643"/>
      <c r="BJ569" s="247"/>
      <c r="BK569" s="612"/>
      <c r="BL569" s="612"/>
      <c r="BM569" s="247"/>
      <c r="BN569" s="818"/>
      <c r="BO569" s="942"/>
      <c r="BP569" s="825"/>
      <c r="BQ569" s="154"/>
      <c r="BR569" s="111"/>
      <c r="BS569" s="623"/>
      <c r="BT569" s="818"/>
      <c r="BU569" s="154"/>
      <c r="BV569" s="247"/>
      <c r="BW569" s="247"/>
      <c r="BX569" s="643"/>
      <c r="BY569" s="617"/>
      <c r="BZ569" s="617"/>
      <c r="CA569" s="617"/>
      <c r="CB569" s="617"/>
      <c r="CC569" s="643"/>
      <c r="CD569" s="617"/>
      <c r="CE569" s="617"/>
      <c r="CF569" s="617"/>
      <c r="CG569" s="818"/>
      <c r="CH569" s="781"/>
      <c r="CI569" s="617"/>
      <c r="CJ569" s="617"/>
      <c r="CK569" s="617"/>
      <c r="CL569" s="643"/>
      <c r="CM569" s="617"/>
      <c r="CN569" s="617"/>
      <c r="CO569" s="617"/>
      <c r="CP569" s="818"/>
      <c r="CQ569" s="154"/>
      <c r="CR569" s="87"/>
      <c r="CS569" s="141"/>
    </row>
    <row r="570" spans="1:16384" s="246" customFormat="1" x14ac:dyDescent="0.25">
      <c r="B570" s="66"/>
      <c r="C570" s="219"/>
      <c r="D570" s="219"/>
      <c r="E570" s="471"/>
      <c r="F570" s="472"/>
      <c r="G570" s="419"/>
      <c r="H570" s="419"/>
      <c r="I570" s="419"/>
      <c r="J570" s="419"/>
      <c r="K570" s="913"/>
      <c r="L570" s="622"/>
      <c r="M570" s="219"/>
      <c r="N570" s="219"/>
      <c r="O570" s="310"/>
      <c r="P570" s="332"/>
      <c r="Q570" s="326"/>
      <c r="R570" s="219"/>
      <c r="S570" s="617"/>
      <c r="T570" s="617"/>
      <c r="U570" s="617"/>
      <c r="V570" s="640"/>
      <c r="W570" s="617"/>
      <c r="X570" s="617"/>
      <c r="Y570" s="643"/>
      <c r="Z570" s="617"/>
      <c r="AA570" s="617"/>
      <c r="AB570" s="617"/>
      <c r="AC570" s="617"/>
      <c r="AD570" s="617"/>
      <c r="AE570" s="617"/>
      <c r="AF570" s="643"/>
      <c r="AG570" s="617"/>
      <c r="AH570" s="617"/>
      <c r="AI570" s="617"/>
      <c r="AJ570" s="617"/>
      <c r="AK570" s="617"/>
      <c r="AL570" s="617"/>
      <c r="AM570" s="643"/>
      <c r="AN570" s="617"/>
      <c r="AO570" s="617"/>
      <c r="AP570" s="617"/>
      <c r="AQ570" s="617"/>
      <c r="AR570" s="643"/>
      <c r="AS570" s="617"/>
      <c r="AT570" s="86"/>
      <c r="AU570" s="86"/>
      <c r="AV570" s="86"/>
      <c r="AW570" s="161"/>
      <c r="AX570" s="643"/>
      <c r="AY570" s="86"/>
      <c r="AZ570" s="86"/>
      <c r="BA570" s="86"/>
      <c r="BB570" s="161"/>
      <c r="BC570" s="643"/>
      <c r="BD570" s="801"/>
      <c r="BE570" s="247"/>
      <c r="BF570" s="198"/>
      <c r="BG570" s="617"/>
      <c r="BH570" s="617"/>
      <c r="BI570" s="643"/>
      <c r="BJ570" s="247"/>
      <c r="BK570" s="612"/>
      <c r="BL570" s="612"/>
      <c r="BM570" s="247"/>
      <c r="BN570" s="818"/>
      <c r="BO570" s="942"/>
      <c r="BP570" s="825"/>
      <c r="BQ570" s="154"/>
      <c r="BR570" s="111"/>
      <c r="BS570" s="623"/>
      <c r="BT570" s="818"/>
      <c r="BU570" s="154"/>
      <c r="BV570" s="247"/>
      <c r="BW570" s="247"/>
      <c r="BX570" s="643"/>
      <c r="BY570" s="617"/>
      <c r="BZ570" s="617"/>
      <c r="CA570" s="617"/>
      <c r="CB570" s="617"/>
      <c r="CC570" s="643"/>
      <c r="CD570" s="617"/>
      <c r="CE570" s="617"/>
      <c r="CF570" s="617"/>
      <c r="CG570" s="818"/>
      <c r="CH570" s="781"/>
      <c r="CI570" s="617"/>
      <c r="CJ570" s="617"/>
      <c r="CK570" s="617"/>
      <c r="CL570" s="643"/>
      <c r="CM570" s="617"/>
      <c r="CN570" s="617"/>
      <c r="CO570" s="617"/>
      <c r="CP570" s="818"/>
      <c r="CQ570" s="154"/>
      <c r="CR570" s="87"/>
      <c r="CS570" s="141"/>
    </row>
    <row r="571" spans="1:16384" s="246" customFormat="1" x14ac:dyDescent="0.25">
      <c r="B571" s="66"/>
      <c r="C571" s="219"/>
      <c r="D571" s="219"/>
      <c r="E571" s="471"/>
      <c r="F571" s="472"/>
      <c r="G571" s="419"/>
      <c r="H571" s="419"/>
      <c r="I571" s="419"/>
      <c r="J571" s="419"/>
      <c r="K571" s="913"/>
      <c r="L571" s="622"/>
      <c r="M571" s="219"/>
      <c r="N571" s="219"/>
      <c r="O571" s="310"/>
      <c r="P571" s="332"/>
      <c r="Q571" s="326"/>
      <c r="R571" s="219"/>
      <c r="S571" s="617"/>
      <c r="T571" s="617"/>
      <c r="U571" s="617"/>
      <c r="V571" s="640"/>
      <c r="W571" s="617"/>
      <c r="X571" s="617"/>
      <c r="Y571" s="643"/>
      <c r="Z571" s="617"/>
      <c r="AA571" s="617"/>
      <c r="AB571" s="617"/>
      <c r="AC571" s="617"/>
      <c r="AD571" s="617"/>
      <c r="AE571" s="617"/>
      <c r="AF571" s="643"/>
      <c r="AG571" s="617"/>
      <c r="AH571" s="617"/>
      <c r="AI571" s="617"/>
      <c r="AJ571" s="617"/>
      <c r="AK571" s="617"/>
      <c r="AL571" s="617"/>
      <c r="AM571" s="643"/>
      <c r="AN571" s="617"/>
      <c r="AO571" s="617"/>
      <c r="AP571" s="617"/>
      <c r="AQ571" s="617"/>
      <c r="AR571" s="643"/>
      <c r="AS571" s="617"/>
      <c r="AT571" s="86"/>
      <c r="AU571" s="86"/>
      <c r="AV571" s="86"/>
      <c r="AW571" s="161"/>
      <c r="AX571" s="643"/>
      <c r="AY571" s="86"/>
      <c r="AZ571" s="86"/>
      <c r="BA571" s="86"/>
      <c r="BB571" s="161"/>
      <c r="BC571" s="643"/>
      <c r="BD571" s="801"/>
      <c r="BE571" s="247"/>
      <c r="BF571" s="198"/>
      <c r="BG571" s="617"/>
      <c r="BH571" s="617"/>
      <c r="BI571" s="643"/>
      <c r="BJ571" s="247"/>
      <c r="BK571" s="612"/>
      <c r="BL571" s="612"/>
      <c r="BM571" s="247"/>
      <c r="BN571" s="818"/>
      <c r="BO571" s="942"/>
      <c r="BP571" s="825"/>
      <c r="BQ571" s="154"/>
      <c r="BR571" s="111"/>
      <c r="BS571" s="623"/>
      <c r="BT571" s="818"/>
      <c r="BU571" s="154"/>
      <c r="BV571" s="247"/>
      <c r="BW571" s="247"/>
      <c r="BX571" s="643"/>
      <c r="BY571" s="617"/>
      <c r="BZ571" s="617"/>
      <c r="CA571" s="617"/>
      <c r="CB571" s="617"/>
      <c r="CC571" s="643"/>
      <c r="CD571" s="617"/>
      <c r="CE571" s="617"/>
      <c r="CF571" s="617"/>
      <c r="CG571" s="818"/>
      <c r="CH571" s="781"/>
      <c r="CI571" s="617"/>
      <c r="CJ571" s="617"/>
      <c r="CK571" s="617"/>
      <c r="CL571" s="643"/>
      <c r="CM571" s="617"/>
      <c r="CN571" s="617"/>
      <c r="CO571" s="617"/>
      <c r="CP571" s="818"/>
      <c r="CQ571" s="154"/>
      <c r="CR571" s="87"/>
      <c r="CS571" s="141"/>
    </row>
    <row r="572" spans="1:16384" s="246" customFormat="1" x14ac:dyDescent="0.25">
      <c r="B572" s="66"/>
      <c r="C572" s="219"/>
      <c r="D572" s="219"/>
      <c r="E572" s="471"/>
      <c r="F572" s="472"/>
      <c r="G572" s="419"/>
      <c r="H572" s="419"/>
      <c r="I572" s="419"/>
      <c r="J572" s="419"/>
      <c r="K572" s="913"/>
      <c r="L572" s="622"/>
      <c r="M572" s="219"/>
      <c r="N572" s="219"/>
      <c r="O572" s="310"/>
      <c r="P572" s="332"/>
      <c r="Q572" s="326"/>
      <c r="R572" s="219"/>
      <c r="S572" s="617"/>
      <c r="T572" s="617"/>
      <c r="U572" s="617"/>
      <c r="V572" s="640"/>
      <c r="W572" s="617"/>
      <c r="X572" s="617"/>
      <c r="Y572" s="643"/>
      <c r="Z572" s="617"/>
      <c r="AA572" s="617"/>
      <c r="AB572" s="617"/>
      <c r="AC572" s="617"/>
      <c r="AD572" s="617"/>
      <c r="AE572" s="617"/>
      <c r="AF572" s="643"/>
      <c r="AG572" s="617"/>
      <c r="AH572" s="617"/>
      <c r="AI572" s="617"/>
      <c r="AJ572" s="617"/>
      <c r="AK572" s="617"/>
      <c r="AL572" s="617"/>
      <c r="AM572" s="643"/>
      <c r="AN572" s="617"/>
      <c r="AO572" s="617"/>
      <c r="AP572" s="617"/>
      <c r="AQ572" s="617"/>
      <c r="AR572" s="643"/>
      <c r="AS572" s="617"/>
      <c r="AT572" s="86"/>
      <c r="AU572" s="86"/>
      <c r="AV572" s="86"/>
      <c r="AW572" s="161"/>
      <c r="AX572" s="643"/>
      <c r="AY572" s="86"/>
      <c r="AZ572" s="86"/>
      <c r="BA572" s="86"/>
      <c r="BB572" s="161"/>
      <c r="BC572" s="643"/>
      <c r="BD572" s="801"/>
      <c r="BE572" s="247"/>
      <c r="BF572" s="198"/>
      <c r="BG572" s="617"/>
      <c r="BH572" s="617"/>
      <c r="BI572" s="643"/>
      <c r="BJ572" s="247"/>
      <c r="BK572" s="612"/>
      <c r="BL572" s="612"/>
      <c r="BM572" s="247"/>
      <c r="BN572" s="818"/>
      <c r="BO572" s="942"/>
      <c r="BP572" s="825"/>
      <c r="BQ572" s="154"/>
      <c r="BR572" s="111"/>
      <c r="BS572" s="623"/>
      <c r="BT572" s="818"/>
      <c r="BU572" s="154"/>
      <c r="BV572" s="247"/>
      <c r="BW572" s="247"/>
      <c r="BX572" s="643"/>
      <c r="BY572" s="617"/>
      <c r="BZ572" s="617"/>
      <c r="CA572" s="617"/>
      <c r="CB572" s="617"/>
      <c r="CC572" s="643"/>
      <c r="CD572" s="617"/>
      <c r="CE572" s="617"/>
      <c r="CF572" s="617"/>
      <c r="CG572" s="818"/>
      <c r="CH572" s="781"/>
      <c r="CI572" s="617"/>
      <c r="CJ572" s="617"/>
      <c r="CK572" s="617"/>
      <c r="CL572" s="643"/>
      <c r="CM572" s="617"/>
      <c r="CN572" s="617"/>
      <c r="CO572" s="617"/>
      <c r="CP572" s="818"/>
      <c r="CQ572" s="154"/>
      <c r="CR572" s="87"/>
      <c r="CS572" s="141"/>
    </row>
    <row r="573" spans="1:16384" s="246" customFormat="1" x14ac:dyDescent="0.25">
      <c r="B573" s="66"/>
      <c r="C573" s="219"/>
      <c r="D573" s="219"/>
      <c r="E573" s="471"/>
      <c r="F573" s="472"/>
      <c r="G573" s="419"/>
      <c r="H573" s="419"/>
      <c r="I573" s="419"/>
      <c r="J573" s="419"/>
      <c r="K573" s="913"/>
      <c r="L573" s="622"/>
      <c r="M573" s="219"/>
      <c r="N573" s="219"/>
      <c r="O573" s="310"/>
      <c r="P573" s="332"/>
      <c r="Q573" s="326"/>
      <c r="R573" s="219"/>
      <c r="S573" s="617"/>
      <c r="T573" s="617"/>
      <c r="U573" s="617"/>
      <c r="V573" s="640"/>
      <c r="W573" s="617"/>
      <c r="X573" s="617"/>
      <c r="Y573" s="643"/>
      <c r="Z573" s="617"/>
      <c r="AA573" s="617"/>
      <c r="AB573" s="617"/>
      <c r="AC573" s="617"/>
      <c r="AD573" s="617"/>
      <c r="AE573" s="617"/>
      <c r="AF573" s="643"/>
      <c r="AG573" s="617"/>
      <c r="AH573" s="617"/>
      <c r="AI573" s="617"/>
      <c r="AJ573" s="617"/>
      <c r="AK573" s="617"/>
      <c r="AL573" s="617"/>
      <c r="AM573" s="643"/>
      <c r="AN573" s="617"/>
      <c r="AO573" s="617"/>
      <c r="AP573" s="617"/>
      <c r="AQ573" s="617"/>
      <c r="AR573" s="643"/>
      <c r="AS573" s="617"/>
      <c r="AT573" s="86"/>
      <c r="AU573" s="86"/>
      <c r="AV573" s="86"/>
      <c r="AW573" s="161"/>
      <c r="AX573" s="643"/>
      <c r="AY573" s="86"/>
      <c r="AZ573" s="86"/>
      <c r="BA573" s="86"/>
      <c r="BB573" s="161"/>
      <c r="BC573" s="643"/>
      <c r="BD573" s="801"/>
      <c r="BE573" s="247"/>
      <c r="BF573" s="198"/>
      <c r="BG573" s="617"/>
      <c r="BH573" s="617"/>
      <c r="BI573" s="643"/>
      <c r="BJ573" s="247"/>
      <c r="BK573" s="612"/>
      <c r="BL573" s="612"/>
      <c r="BM573" s="247"/>
      <c r="BN573" s="818"/>
      <c r="BO573" s="942"/>
      <c r="BP573" s="825"/>
      <c r="BQ573" s="154"/>
      <c r="BR573" s="111"/>
      <c r="BS573" s="623"/>
      <c r="BT573" s="818"/>
      <c r="BU573" s="154"/>
      <c r="BV573" s="247"/>
      <c r="BW573" s="247"/>
      <c r="BX573" s="643"/>
      <c r="BY573" s="617"/>
      <c r="BZ573" s="617"/>
      <c r="CA573" s="617"/>
      <c r="CB573" s="617"/>
      <c r="CC573" s="643"/>
      <c r="CD573" s="617"/>
      <c r="CE573" s="617"/>
      <c r="CF573" s="617"/>
      <c r="CG573" s="818"/>
      <c r="CH573" s="781"/>
      <c r="CI573" s="617"/>
      <c r="CJ573" s="617"/>
      <c r="CK573" s="617"/>
      <c r="CL573" s="643"/>
      <c r="CM573" s="617"/>
      <c r="CN573" s="617"/>
      <c r="CO573" s="617"/>
      <c r="CP573" s="818"/>
      <c r="CQ573" s="154"/>
      <c r="CR573" s="87"/>
      <c r="CS573" s="141"/>
    </row>
    <row r="574" spans="1:16384" s="246" customFormat="1" x14ac:dyDescent="0.25">
      <c r="B574" s="66"/>
      <c r="C574" s="219"/>
      <c r="D574" s="219"/>
      <c r="E574" s="471"/>
      <c r="F574" s="472"/>
      <c r="G574" s="419"/>
      <c r="H574" s="419"/>
      <c r="I574" s="419"/>
      <c r="J574" s="419"/>
      <c r="K574" s="913"/>
      <c r="L574" s="622"/>
      <c r="M574" s="219"/>
      <c r="N574" s="219"/>
      <c r="O574" s="310"/>
      <c r="P574" s="332"/>
      <c r="Q574" s="326"/>
      <c r="R574" s="219"/>
      <c r="S574" s="617"/>
      <c r="T574" s="617"/>
      <c r="U574" s="617"/>
      <c r="V574" s="640"/>
      <c r="W574" s="617"/>
      <c r="X574" s="617"/>
      <c r="Y574" s="643"/>
      <c r="Z574" s="617"/>
      <c r="AA574" s="617"/>
      <c r="AB574" s="617"/>
      <c r="AC574" s="617"/>
      <c r="AD574" s="617"/>
      <c r="AE574" s="617"/>
      <c r="AF574" s="643"/>
      <c r="AG574" s="617"/>
      <c r="AH574" s="617"/>
      <c r="AI574" s="617"/>
      <c r="AJ574" s="617"/>
      <c r="AK574" s="617"/>
      <c r="AL574" s="617"/>
      <c r="AM574" s="643"/>
      <c r="AN574" s="617"/>
      <c r="AO574" s="617"/>
      <c r="AP574" s="617"/>
      <c r="AQ574" s="617"/>
      <c r="AR574" s="643"/>
      <c r="AS574" s="617"/>
      <c r="AT574" s="86"/>
      <c r="AU574" s="86"/>
      <c r="AV574" s="86"/>
      <c r="AW574" s="161"/>
      <c r="AX574" s="643"/>
      <c r="AY574" s="86"/>
      <c r="AZ574" s="86"/>
      <c r="BA574" s="86"/>
      <c r="BB574" s="161"/>
      <c r="BC574" s="643"/>
      <c r="BD574" s="801"/>
      <c r="BE574" s="247"/>
      <c r="BF574" s="198"/>
      <c r="BG574" s="617"/>
      <c r="BH574" s="617"/>
      <c r="BI574" s="643"/>
      <c r="BJ574" s="247"/>
      <c r="BK574" s="612"/>
      <c r="BL574" s="612"/>
      <c r="BM574" s="247"/>
      <c r="BN574" s="818"/>
      <c r="BO574" s="942"/>
      <c r="BP574" s="825"/>
      <c r="BQ574" s="154"/>
      <c r="BR574" s="111"/>
      <c r="BS574" s="623"/>
      <c r="BT574" s="818"/>
      <c r="BU574" s="154"/>
      <c r="BV574" s="247"/>
      <c r="BW574" s="247"/>
      <c r="BX574" s="643"/>
      <c r="BY574" s="617"/>
      <c r="BZ574" s="617"/>
      <c r="CA574" s="617"/>
      <c r="CB574" s="617"/>
      <c r="CC574" s="643"/>
      <c r="CD574" s="617"/>
      <c r="CE574" s="617"/>
      <c r="CF574" s="617"/>
      <c r="CG574" s="818"/>
      <c r="CH574" s="781"/>
      <c r="CI574" s="617"/>
      <c r="CJ574" s="617"/>
      <c r="CK574" s="617"/>
      <c r="CL574" s="643"/>
      <c r="CM574" s="617"/>
      <c r="CN574" s="617"/>
      <c r="CO574" s="617"/>
      <c r="CP574" s="818"/>
      <c r="CQ574" s="154"/>
      <c r="CR574" s="87"/>
      <c r="CS574" s="141"/>
    </row>
    <row r="575" spans="1:16384" s="246" customFormat="1" x14ac:dyDescent="0.25">
      <c r="B575" s="66"/>
      <c r="C575" s="219"/>
      <c r="D575" s="219"/>
      <c r="E575" s="471"/>
      <c r="F575" s="472"/>
      <c r="G575" s="419"/>
      <c r="H575" s="419"/>
      <c r="I575" s="419"/>
      <c r="J575" s="419"/>
      <c r="K575" s="913"/>
      <c r="L575" s="622"/>
      <c r="M575" s="219"/>
      <c r="N575" s="219"/>
      <c r="O575" s="310"/>
      <c r="P575" s="332"/>
      <c r="Q575" s="326"/>
      <c r="R575" s="219"/>
      <c r="S575" s="617"/>
      <c r="T575" s="617"/>
      <c r="U575" s="617"/>
      <c r="V575" s="640"/>
      <c r="W575" s="617"/>
      <c r="X575" s="617"/>
      <c r="Y575" s="643"/>
      <c r="Z575" s="617"/>
      <c r="AA575" s="617"/>
      <c r="AB575" s="617"/>
      <c r="AC575" s="617"/>
      <c r="AD575" s="617"/>
      <c r="AE575" s="617"/>
      <c r="AF575" s="643"/>
      <c r="AG575" s="617"/>
      <c r="AH575" s="617"/>
      <c r="AI575" s="617"/>
      <c r="AJ575" s="617"/>
      <c r="AK575" s="617"/>
      <c r="AL575" s="617"/>
      <c r="AM575" s="643"/>
      <c r="AN575" s="617"/>
      <c r="AO575" s="617"/>
      <c r="AP575" s="617"/>
      <c r="AQ575" s="617"/>
      <c r="AR575" s="643"/>
      <c r="AS575" s="617"/>
      <c r="AT575" s="86"/>
      <c r="AU575" s="86"/>
      <c r="AV575" s="86"/>
      <c r="AW575" s="161"/>
      <c r="AX575" s="643"/>
      <c r="AY575" s="86"/>
      <c r="AZ575" s="86"/>
      <c r="BA575" s="86"/>
      <c r="BB575" s="161"/>
      <c r="BC575" s="643"/>
      <c r="BD575" s="801"/>
      <c r="BE575" s="247"/>
      <c r="BF575" s="198"/>
      <c r="BG575" s="617"/>
      <c r="BH575" s="617"/>
      <c r="BI575" s="643"/>
      <c r="BJ575" s="247"/>
      <c r="BK575" s="612"/>
      <c r="BL575" s="612"/>
      <c r="BM575" s="247"/>
      <c r="BN575" s="818"/>
      <c r="BO575" s="942"/>
      <c r="BP575" s="825"/>
      <c r="BQ575" s="154"/>
      <c r="BR575" s="111"/>
      <c r="BS575" s="623"/>
      <c r="BT575" s="818"/>
      <c r="BU575" s="154"/>
      <c r="BV575" s="247"/>
      <c r="BW575" s="247"/>
      <c r="BX575" s="643"/>
      <c r="BY575" s="617"/>
      <c r="BZ575" s="617"/>
      <c r="CA575" s="617"/>
      <c r="CB575" s="617"/>
      <c r="CC575" s="643"/>
      <c r="CD575" s="617"/>
      <c r="CE575" s="617"/>
      <c r="CF575" s="617"/>
      <c r="CG575" s="818"/>
      <c r="CH575" s="781"/>
      <c r="CI575" s="617"/>
      <c r="CJ575" s="617"/>
      <c r="CK575" s="617"/>
      <c r="CL575" s="643"/>
      <c r="CM575" s="617"/>
      <c r="CN575" s="617"/>
      <c r="CO575" s="617"/>
      <c r="CP575" s="818"/>
      <c r="CQ575" s="154"/>
      <c r="CR575" s="87"/>
      <c r="CS575" s="141"/>
    </row>
    <row r="576" spans="1:16384" s="246" customFormat="1" x14ac:dyDescent="0.25">
      <c r="B576" s="66"/>
      <c r="C576" s="219"/>
      <c r="D576" s="219"/>
      <c r="E576" s="471"/>
      <c r="F576" s="472"/>
      <c r="G576" s="419"/>
      <c r="H576" s="419"/>
      <c r="I576" s="419"/>
      <c r="J576" s="419"/>
      <c r="K576" s="913"/>
      <c r="L576" s="622"/>
      <c r="M576" s="219"/>
      <c r="N576" s="219"/>
      <c r="O576" s="310"/>
      <c r="P576" s="332"/>
      <c r="Q576" s="326"/>
      <c r="R576" s="219"/>
      <c r="S576" s="617"/>
      <c r="T576" s="617"/>
      <c r="U576" s="617"/>
      <c r="V576" s="640"/>
      <c r="W576" s="617"/>
      <c r="X576" s="617"/>
      <c r="Y576" s="643"/>
      <c r="Z576" s="617"/>
      <c r="AA576" s="617"/>
      <c r="AB576" s="617"/>
      <c r="AC576" s="617"/>
      <c r="AD576" s="617"/>
      <c r="AE576" s="617"/>
      <c r="AF576" s="643"/>
      <c r="AG576" s="617"/>
      <c r="AH576" s="617"/>
      <c r="AI576" s="617"/>
      <c r="AJ576" s="617"/>
      <c r="AK576" s="617"/>
      <c r="AL576" s="617"/>
      <c r="AM576" s="643"/>
      <c r="AN576" s="617"/>
      <c r="AO576" s="617"/>
      <c r="AP576" s="617"/>
      <c r="AQ576" s="617"/>
      <c r="AR576" s="643"/>
      <c r="AS576" s="617"/>
      <c r="AT576" s="86"/>
      <c r="AU576" s="86"/>
      <c r="AV576" s="86"/>
      <c r="AW576" s="161"/>
      <c r="AX576" s="643"/>
      <c r="AY576" s="86"/>
      <c r="AZ576" s="86"/>
      <c r="BA576" s="86"/>
      <c r="BB576" s="161"/>
      <c r="BC576" s="643"/>
      <c r="BD576" s="801"/>
      <c r="BE576" s="247"/>
      <c r="BF576" s="198"/>
      <c r="BG576" s="617"/>
      <c r="BH576" s="617"/>
      <c r="BI576" s="643"/>
      <c r="BJ576" s="247"/>
      <c r="BK576" s="612"/>
      <c r="BL576" s="612"/>
      <c r="BM576" s="247"/>
      <c r="BN576" s="818"/>
      <c r="BO576" s="942"/>
      <c r="BP576" s="825"/>
      <c r="BQ576" s="154"/>
      <c r="BR576" s="111"/>
      <c r="BS576" s="623"/>
      <c r="BT576" s="818"/>
      <c r="BU576" s="154"/>
      <c r="BV576" s="247"/>
      <c r="BW576" s="247"/>
      <c r="BX576" s="643"/>
      <c r="BY576" s="617"/>
      <c r="BZ576" s="617"/>
      <c r="CA576" s="617"/>
      <c r="CB576" s="617"/>
      <c r="CC576" s="643"/>
      <c r="CD576" s="617"/>
      <c r="CE576" s="617"/>
      <c r="CF576" s="617"/>
      <c r="CG576" s="818"/>
      <c r="CH576" s="781"/>
      <c r="CI576" s="617"/>
      <c r="CJ576" s="617"/>
      <c r="CK576" s="617"/>
      <c r="CL576" s="643"/>
      <c r="CM576" s="617"/>
      <c r="CN576" s="617"/>
      <c r="CO576" s="617"/>
      <c r="CP576" s="818"/>
      <c r="CQ576" s="154"/>
      <c r="CR576" s="87"/>
      <c r="CS576" s="141"/>
    </row>
    <row r="577" spans="2:97" s="246" customFormat="1" x14ac:dyDescent="0.25">
      <c r="B577" s="66"/>
      <c r="C577" s="219"/>
      <c r="D577" s="219"/>
      <c r="E577" s="471"/>
      <c r="F577" s="472"/>
      <c r="G577" s="419"/>
      <c r="H577" s="419"/>
      <c r="I577" s="419"/>
      <c r="J577" s="419"/>
      <c r="K577" s="913"/>
      <c r="L577" s="622"/>
      <c r="M577" s="219"/>
      <c r="N577" s="219"/>
      <c r="O577" s="310"/>
      <c r="P577" s="332"/>
      <c r="Q577" s="326"/>
      <c r="R577" s="219"/>
      <c r="S577" s="617"/>
      <c r="T577" s="617"/>
      <c r="U577" s="617"/>
      <c r="V577" s="640"/>
      <c r="W577" s="617"/>
      <c r="X577" s="617"/>
      <c r="Y577" s="643"/>
      <c r="Z577" s="617"/>
      <c r="AA577" s="617"/>
      <c r="AB577" s="617"/>
      <c r="AC577" s="617"/>
      <c r="AD577" s="617"/>
      <c r="AE577" s="617"/>
      <c r="AF577" s="643"/>
      <c r="AG577" s="617"/>
      <c r="AH577" s="617"/>
      <c r="AI577" s="617"/>
      <c r="AJ577" s="617"/>
      <c r="AK577" s="617"/>
      <c r="AL577" s="617"/>
      <c r="AM577" s="643"/>
      <c r="AN577" s="617"/>
      <c r="AO577" s="617"/>
      <c r="AP577" s="617"/>
      <c r="AQ577" s="617"/>
      <c r="AR577" s="643"/>
      <c r="AS577" s="617"/>
      <c r="AT577" s="86"/>
      <c r="AU577" s="86"/>
      <c r="AV577" s="86"/>
      <c r="AW577" s="161"/>
      <c r="AX577" s="643"/>
      <c r="AY577" s="86"/>
      <c r="AZ577" s="86"/>
      <c r="BA577" s="86"/>
      <c r="BB577" s="161"/>
      <c r="BC577" s="643"/>
      <c r="BD577" s="801"/>
      <c r="BE577" s="247"/>
      <c r="BF577" s="198"/>
      <c r="BG577" s="617"/>
      <c r="BH577" s="617"/>
      <c r="BI577" s="643"/>
      <c r="BJ577" s="247"/>
      <c r="BK577" s="612"/>
      <c r="BL577" s="612"/>
      <c r="BM577" s="247"/>
      <c r="BN577" s="818"/>
      <c r="BO577" s="942"/>
      <c r="BP577" s="825"/>
      <c r="BQ577" s="154"/>
      <c r="BR577" s="111"/>
      <c r="BS577" s="623"/>
      <c r="BT577" s="818"/>
      <c r="BU577" s="154"/>
      <c r="BV577" s="247"/>
      <c r="BW577" s="247"/>
      <c r="BX577" s="643"/>
      <c r="BY577" s="617"/>
      <c r="BZ577" s="617"/>
      <c r="CA577" s="617"/>
      <c r="CB577" s="617"/>
      <c r="CC577" s="643"/>
      <c r="CD577" s="617"/>
      <c r="CE577" s="617"/>
      <c r="CF577" s="617"/>
      <c r="CG577" s="818"/>
      <c r="CH577" s="781"/>
      <c r="CI577" s="617"/>
      <c r="CJ577" s="617"/>
      <c r="CK577" s="617"/>
      <c r="CL577" s="643"/>
      <c r="CM577" s="617"/>
      <c r="CN577" s="617"/>
      <c r="CO577" s="617"/>
      <c r="CP577" s="818"/>
      <c r="CQ577" s="154"/>
      <c r="CR577" s="87"/>
      <c r="CS577" s="141"/>
    </row>
    <row r="578" spans="2:97" s="246" customFormat="1" x14ac:dyDescent="0.25">
      <c r="B578" s="66"/>
      <c r="C578" s="219"/>
      <c r="D578" s="219"/>
      <c r="E578" s="471"/>
      <c r="F578" s="472"/>
      <c r="G578" s="419"/>
      <c r="H578" s="419"/>
      <c r="I578" s="419"/>
      <c r="J578" s="419"/>
      <c r="K578" s="913"/>
      <c r="L578" s="622"/>
      <c r="M578" s="219"/>
      <c r="N578" s="219"/>
      <c r="O578" s="310"/>
      <c r="P578" s="332"/>
      <c r="Q578" s="326"/>
      <c r="R578" s="219"/>
      <c r="S578" s="617"/>
      <c r="T578" s="617"/>
      <c r="U578" s="617"/>
      <c r="V578" s="640"/>
      <c r="W578" s="617"/>
      <c r="X578" s="617"/>
      <c r="Y578" s="643"/>
      <c r="Z578" s="617"/>
      <c r="AA578" s="617"/>
      <c r="AB578" s="617"/>
      <c r="AC578" s="617"/>
      <c r="AD578" s="617"/>
      <c r="AE578" s="617"/>
      <c r="AF578" s="643"/>
      <c r="AG578" s="617"/>
      <c r="AH578" s="617"/>
      <c r="AI578" s="617"/>
      <c r="AJ578" s="617"/>
      <c r="AK578" s="617"/>
      <c r="AL578" s="617"/>
      <c r="AM578" s="643"/>
      <c r="AN578" s="617"/>
      <c r="AO578" s="617"/>
      <c r="AP578" s="617"/>
      <c r="AQ578" s="617"/>
      <c r="AR578" s="643"/>
      <c r="AS578" s="617"/>
      <c r="AT578" s="86"/>
      <c r="AU578" s="86"/>
      <c r="AV578" s="86"/>
      <c r="AW578" s="161"/>
      <c r="AX578" s="643"/>
      <c r="AY578" s="86"/>
      <c r="AZ578" s="86"/>
      <c r="BA578" s="86"/>
      <c r="BB578" s="161"/>
      <c r="BC578" s="643"/>
      <c r="BD578" s="801"/>
      <c r="BE578" s="247"/>
      <c r="BF578" s="198"/>
      <c r="BG578" s="617"/>
      <c r="BH578" s="617"/>
      <c r="BI578" s="643"/>
      <c r="BJ578" s="247"/>
      <c r="BK578" s="612"/>
      <c r="BL578" s="612"/>
      <c r="BM578" s="247"/>
      <c r="BN578" s="818"/>
      <c r="BO578" s="942"/>
      <c r="BP578" s="825"/>
      <c r="BQ578" s="154"/>
      <c r="BR578" s="111"/>
      <c r="BS578" s="623"/>
      <c r="BT578" s="818"/>
      <c r="BU578" s="154"/>
      <c r="BV578" s="247"/>
      <c r="BW578" s="247"/>
      <c r="BX578" s="643"/>
      <c r="BY578" s="617"/>
      <c r="BZ578" s="617"/>
      <c r="CA578" s="617"/>
      <c r="CB578" s="617"/>
      <c r="CC578" s="643"/>
      <c r="CD578" s="617"/>
      <c r="CE578" s="617"/>
      <c r="CF578" s="617"/>
      <c r="CG578" s="818"/>
      <c r="CH578" s="781"/>
      <c r="CI578" s="617"/>
      <c r="CJ578" s="617"/>
      <c r="CK578" s="617"/>
      <c r="CL578" s="643"/>
      <c r="CM578" s="617"/>
      <c r="CN578" s="617"/>
      <c r="CO578" s="617"/>
      <c r="CP578" s="818"/>
      <c r="CQ578" s="154"/>
      <c r="CR578" s="87"/>
      <c r="CS578" s="141"/>
    </row>
    <row r="579" spans="2:97" s="246" customFormat="1" x14ac:dyDescent="0.25">
      <c r="B579" s="66"/>
      <c r="C579" s="219"/>
      <c r="D579" s="219"/>
      <c r="E579" s="471"/>
      <c r="F579" s="472"/>
      <c r="G579" s="419"/>
      <c r="H579" s="419"/>
      <c r="I579" s="419"/>
      <c r="J579" s="419"/>
      <c r="K579" s="913"/>
      <c r="L579" s="622"/>
      <c r="M579" s="219"/>
      <c r="N579" s="219"/>
      <c r="O579" s="310"/>
      <c r="P579" s="332"/>
      <c r="Q579" s="326"/>
      <c r="R579" s="219"/>
      <c r="S579" s="617"/>
      <c r="T579" s="617"/>
      <c r="U579" s="617"/>
      <c r="V579" s="640"/>
      <c r="W579" s="617"/>
      <c r="X579" s="617"/>
      <c r="Y579" s="643"/>
      <c r="Z579" s="617"/>
      <c r="AA579" s="617"/>
      <c r="AB579" s="617"/>
      <c r="AC579" s="617"/>
      <c r="AD579" s="617"/>
      <c r="AE579" s="617"/>
      <c r="AF579" s="643"/>
      <c r="AG579" s="617"/>
      <c r="AH579" s="617"/>
      <c r="AI579" s="617"/>
      <c r="AJ579" s="617"/>
      <c r="AK579" s="617"/>
      <c r="AL579" s="617"/>
      <c r="AM579" s="643"/>
      <c r="AN579" s="617"/>
      <c r="AO579" s="617"/>
      <c r="AP579" s="617"/>
      <c r="AQ579" s="617"/>
      <c r="AR579" s="643"/>
      <c r="AS579" s="617"/>
      <c r="AT579" s="86"/>
      <c r="AU579" s="86"/>
      <c r="AV579" s="86"/>
      <c r="AW579" s="161"/>
      <c r="AX579" s="643"/>
      <c r="AY579" s="86"/>
      <c r="AZ579" s="86"/>
      <c r="BA579" s="86"/>
      <c r="BB579" s="161"/>
      <c r="BC579" s="643"/>
      <c r="BD579" s="801"/>
      <c r="BE579" s="247"/>
      <c r="BF579" s="198"/>
      <c r="BG579" s="617"/>
      <c r="BH579" s="617"/>
      <c r="BI579" s="643"/>
      <c r="BJ579" s="247"/>
      <c r="BK579" s="612"/>
      <c r="BL579" s="612"/>
      <c r="BM579" s="247"/>
      <c r="BN579" s="818"/>
      <c r="BO579" s="942"/>
      <c r="BP579" s="825"/>
      <c r="BQ579" s="154"/>
      <c r="BR579" s="111"/>
      <c r="BS579" s="623"/>
      <c r="BT579" s="818"/>
      <c r="BU579" s="154"/>
      <c r="BV579" s="247"/>
      <c r="BW579" s="247"/>
      <c r="BX579" s="643"/>
      <c r="BY579" s="617"/>
      <c r="BZ579" s="617"/>
      <c r="CA579" s="617"/>
      <c r="CB579" s="617"/>
      <c r="CC579" s="643"/>
      <c r="CD579" s="617"/>
      <c r="CE579" s="617"/>
      <c r="CF579" s="617"/>
      <c r="CG579" s="818"/>
      <c r="CH579" s="781"/>
      <c r="CI579" s="617"/>
      <c r="CJ579" s="617"/>
      <c r="CK579" s="617"/>
      <c r="CL579" s="643"/>
      <c r="CM579" s="617"/>
      <c r="CN579" s="617"/>
      <c r="CO579" s="617"/>
      <c r="CP579" s="818"/>
      <c r="CQ579" s="154"/>
      <c r="CR579" s="87"/>
      <c r="CS579" s="141"/>
    </row>
    <row r="580" spans="2:97" s="246" customFormat="1" x14ac:dyDescent="0.25">
      <c r="B580" s="66"/>
      <c r="C580" s="219"/>
      <c r="D580" s="219"/>
      <c r="E580" s="471"/>
      <c r="F580" s="472"/>
      <c r="G580" s="419"/>
      <c r="H580" s="419"/>
      <c r="I580" s="419"/>
      <c r="J580" s="419"/>
      <c r="K580" s="913"/>
      <c r="L580" s="622"/>
      <c r="M580" s="219"/>
      <c r="N580" s="219"/>
      <c r="O580" s="310"/>
      <c r="P580" s="332"/>
      <c r="Q580" s="326"/>
      <c r="R580" s="219"/>
      <c r="S580" s="617"/>
      <c r="T580" s="617"/>
      <c r="U580" s="617"/>
      <c r="V580" s="617"/>
      <c r="W580" s="617"/>
      <c r="X580" s="617"/>
      <c r="Y580" s="722"/>
      <c r="Z580" s="617"/>
      <c r="AA580" s="617"/>
      <c r="AB580" s="617"/>
      <c r="AC580" s="617"/>
      <c r="AD580" s="617"/>
      <c r="AE580" s="617"/>
      <c r="AF580" s="722"/>
      <c r="AG580" s="617"/>
      <c r="AH580" s="617"/>
      <c r="AI580" s="617"/>
      <c r="AJ580" s="617"/>
      <c r="AK580" s="617"/>
      <c r="AL580" s="617"/>
      <c r="AM580" s="722"/>
      <c r="AN580" s="617"/>
      <c r="AO580" s="617"/>
      <c r="AP580" s="617"/>
      <c r="AQ580" s="617"/>
      <c r="AR580" s="722"/>
      <c r="AS580" s="617"/>
      <c r="AT580" s="86"/>
      <c r="AU580" s="86"/>
      <c r="AV580" s="86"/>
      <c r="AW580" s="161"/>
      <c r="AX580" s="722"/>
      <c r="AY580" s="86"/>
      <c r="AZ580" s="86"/>
      <c r="BA580" s="86"/>
      <c r="BB580" s="161"/>
      <c r="BC580" s="722"/>
      <c r="BD580" s="801"/>
      <c r="BE580" s="247"/>
      <c r="BF580" s="198"/>
      <c r="BG580" s="617"/>
      <c r="BH580" s="617"/>
      <c r="BI580" s="722"/>
      <c r="BJ580" s="247"/>
      <c r="BK580" s="612"/>
      <c r="BL580" s="612"/>
      <c r="BM580" s="247"/>
      <c r="BN580" s="731"/>
      <c r="BO580" s="944"/>
      <c r="BP580" s="825"/>
      <c r="BQ580" s="154"/>
      <c r="BR580" s="111"/>
      <c r="BS580" s="623"/>
      <c r="BT580" s="731"/>
      <c r="BU580" s="154"/>
      <c r="BV580" s="247"/>
      <c r="BW580" s="247"/>
      <c r="BX580" s="722"/>
      <c r="BY580" s="617"/>
      <c r="BZ580" s="617"/>
      <c r="CA580" s="617"/>
      <c r="CB580" s="617"/>
      <c r="CC580" s="722"/>
      <c r="CD580" s="617"/>
      <c r="CE580" s="617"/>
      <c r="CF580" s="617"/>
      <c r="CG580" s="731"/>
      <c r="CH580" s="781"/>
      <c r="CI580" s="617"/>
      <c r="CJ580" s="617"/>
      <c r="CK580" s="617"/>
      <c r="CL580" s="722"/>
      <c r="CM580" s="617"/>
      <c r="CN580" s="617"/>
      <c r="CO580" s="617"/>
      <c r="CP580" s="731"/>
      <c r="CQ580" s="154"/>
      <c r="CR580" s="87"/>
      <c r="CS580" s="141"/>
    </row>
    <row r="581" spans="2:97" s="246" customFormat="1" x14ac:dyDescent="0.25">
      <c r="B581" s="66"/>
      <c r="C581" s="219"/>
      <c r="D581" s="219"/>
      <c r="E581" s="471"/>
      <c r="F581" s="472"/>
      <c r="G581" s="419"/>
      <c r="H581" s="419"/>
      <c r="I581" s="419"/>
      <c r="J581" s="419"/>
      <c r="K581" s="913"/>
      <c r="L581" s="622"/>
      <c r="M581" s="219"/>
      <c r="N581" s="219"/>
      <c r="O581" s="310"/>
      <c r="P581" s="332"/>
      <c r="Q581" s="326"/>
      <c r="R581" s="219"/>
      <c r="S581" s="617"/>
      <c r="T581" s="617"/>
      <c r="U581" s="617"/>
      <c r="V581" s="617"/>
      <c r="W581" s="617"/>
      <c r="X581" s="617"/>
      <c r="Y581" s="722"/>
      <c r="Z581" s="617"/>
      <c r="AA581" s="617"/>
      <c r="AB581" s="617"/>
      <c r="AC581" s="617"/>
      <c r="AD581" s="617"/>
      <c r="AE581" s="617"/>
      <c r="AF581" s="722"/>
      <c r="AG581" s="617"/>
      <c r="AH581" s="617"/>
      <c r="AI581" s="617"/>
      <c r="AJ581" s="617"/>
      <c r="AK581" s="617"/>
      <c r="AL581" s="617"/>
      <c r="AM581" s="722"/>
      <c r="AN581" s="617"/>
      <c r="AO581" s="617"/>
      <c r="AP581" s="617"/>
      <c r="AQ581" s="617"/>
      <c r="AR581" s="722"/>
      <c r="AS581" s="617"/>
      <c r="AT581" s="86"/>
      <c r="AU581" s="86"/>
      <c r="AV581" s="86"/>
      <c r="AW581" s="161"/>
      <c r="AX581" s="722"/>
      <c r="AY581" s="86"/>
      <c r="AZ581" s="86"/>
      <c r="BA581" s="86"/>
      <c r="BB581" s="161"/>
      <c r="BC581" s="722"/>
      <c r="BD581" s="801"/>
      <c r="BE581" s="247"/>
      <c r="BF581" s="198"/>
      <c r="BG581" s="617"/>
      <c r="BH581" s="617"/>
      <c r="BI581" s="722"/>
      <c r="BJ581" s="247"/>
      <c r="BK581" s="612"/>
      <c r="BL581" s="612"/>
      <c r="BM581" s="247"/>
      <c r="BN581" s="731"/>
      <c r="BO581" s="944"/>
      <c r="BP581" s="825"/>
      <c r="BQ581" s="154"/>
      <c r="BR581" s="111"/>
      <c r="BS581" s="623"/>
      <c r="BT581" s="731"/>
      <c r="BU581" s="154"/>
      <c r="BV581" s="247"/>
      <c r="BW581" s="247"/>
      <c r="BX581" s="722"/>
      <c r="BY581" s="617"/>
      <c r="BZ581" s="617"/>
      <c r="CA581" s="617"/>
      <c r="CB581" s="617"/>
      <c r="CC581" s="722"/>
      <c r="CD581" s="617"/>
      <c r="CE581" s="617"/>
      <c r="CF581" s="617"/>
      <c r="CG581" s="731"/>
      <c r="CH581" s="781"/>
      <c r="CI581" s="617"/>
      <c r="CJ581" s="617"/>
      <c r="CK581" s="617"/>
      <c r="CL581" s="722"/>
      <c r="CM581" s="617"/>
      <c r="CN581" s="617"/>
      <c r="CO581" s="617"/>
      <c r="CP581" s="731"/>
      <c r="CQ581" s="154"/>
      <c r="CR581" s="87"/>
      <c r="CS581" s="141"/>
    </row>
    <row r="582" spans="2:97" s="246" customFormat="1" ht="15" x14ac:dyDescent="0.25">
      <c r="G582" s="49"/>
      <c r="H582" s="35"/>
      <c r="I582" s="419"/>
      <c r="J582" s="419"/>
      <c r="K582" s="913"/>
      <c r="L582" s="622"/>
      <c r="M582" s="219"/>
      <c r="N582" s="219"/>
      <c r="O582" s="219"/>
      <c r="P582" s="332"/>
      <c r="Q582" s="326"/>
      <c r="R582" s="219"/>
      <c r="S582" s="240"/>
      <c r="T582" s="240"/>
      <c r="U582" s="239"/>
      <c r="V582" s="240"/>
      <c r="W582" s="136"/>
      <c r="X582" s="136"/>
      <c r="Y582" s="642"/>
      <c r="Z582" s="240"/>
      <c r="AA582" s="7"/>
      <c r="AB582" s="7"/>
      <c r="AC582" s="7"/>
      <c r="AD582" s="7"/>
      <c r="AE582" s="7"/>
      <c r="AF582" s="642"/>
      <c r="AG582" s="240"/>
      <c r="AH582" s="624"/>
      <c r="AI582" s="624"/>
      <c r="AJ582" s="624"/>
      <c r="AK582" s="624"/>
      <c r="AL582" s="138"/>
      <c r="AM582" s="723"/>
      <c r="AN582" s="138"/>
      <c r="AO582" s="138"/>
      <c r="AP582" s="138"/>
      <c r="AQ582" s="535"/>
      <c r="AR582" s="729"/>
      <c r="AS582" s="9"/>
      <c r="AT582" s="86"/>
      <c r="AU582" s="86"/>
      <c r="AV582" s="86"/>
      <c r="AW582" s="161"/>
      <c r="AX582" s="729"/>
      <c r="AY582" s="86"/>
      <c r="AZ582" s="86"/>
      <c r="BA582" s="86"/>
      <c r="BB582" s="161"/>
      <c r="BC582" s="729"/>
      <c r="BD582" s="801"/>
      <c r="BE582" s="141"/>
      <c r="BF582" s="85"/>
      <c r="BG582" s="85"/>
      <c r="BH582" s="85"/>
      <c r="BI582" s="729"/>
      <c r="BJ582" s="196"/>
      <c r="BK582" s="199"/>
      <c r="BL582" s="199"/>
      <c r="BM582" s="161"/>
      <c r="BN582" s="819"/>
      <c r="BO582" s="945"/>
      <c r="BP582" s="850"/>
      <c r="BQ582" s="93"/>
      <c r="BR582" s="141"/>
      <c r="BS582" s="161"/>
      <c r="BT582" s="819"/>
      <c r="BU582" s="87"/>
      <c r="BV582" s="141"/>
      <c r="BW582" s="161"/>
      <c r="BX582" s="729"/>
      <c r="BY582" s="85"/>
      <c r="BZ582" s="85"/>
      <c r="CA582" s="197"/>
      <c r="CB582" s="197"/>
      <c r="CC582" s="729"/>
      <c r="CD582" s="199"/>
      <c r="CE582" s="197"/>
      <c r="CF582" s="197"/>
      <c r="CG582" s="819"/>
      <c r="CH582" s="781"/>
      <c r="CI582" s="87"/>
      <c r="CJ582" s="141"/>
      <c r="CK582" s="141"/>
      <c r="CL582" s="729"/>
      <c r="CM582" s="198"/>
      <c r="CN582" s="141"/>
      <c r="CO582" s="141"/>
      <c r="CP582" s="819"/>
      <c r="CQ582" s="154"/>
      <c r="CR582" s="87"/>
      <c r="CS582" s="141"/>
    </row>
    <row r="583" spans="2:97" s="246" customFormat="1" ht="15" x14ac:dyDescent="0.25">
      <c r="B583" s="219"/>
      <c r="C583" s="219"/>
      <c r="D583" s="219"/>
      <c r="E583" s="471"/>
      <c r="F583" s="472"/>
      <c r="G583" s="419"/>
      <c r="H583" s="419"/>
      <c r="I583" s="419"/>
      <c r="J583" s="419"/>
      <c r="K583" s="913"/>
      <c r="L583" s="622"/>
      <c r="M583" s="219"/>
      <c r="N583" s="219"/>
      <c r="O583" s="219"/>
      <c r="P583" s="332"/>
      <c r="Q583" s="326"/>
      <c r="R583" s="219"/>
      <c r="S583" s="240"/>
      <c r="T583" s="240"/>
      <c r="U583" s="239"/>
      <c r="V583" s="240"/>
      <c r="W583" s="136"/>
      <c r="X583" s="136"/>
      <c r="Y583" s="642"/>
      <c r="Z583" s="240"/>
      <c r="AA583" s="7"/>
      <c r="AB583" s="7"/>
      <c r="AC583" s="7"/>
      <c r="AD583" s="7"/>
      <c r="AE583" s="7"/>
      <c r="AF583" s="642"/>
      <c r="AG583" s="240"/>
      <c r="AH583" s="624"/>
      <c r="AI583" s="624"/>
      <c r="AJ583" s="624"/>
      <c r="AK583" s="624"/>
      <c r="AL583" s="138"/>
      <c r="AM583" s="723"/>
      <c r="AN583" s="138"/>
      <c r="AO583" s="138"/>
      <c r="AP583" s="138"/>
      <c r="AQ583" s="535"/>
      <c r="AR583" s="729"/>
      <c r="AS583" s="9"/>
      <c r="AT583" s="86"/>
      <c r="AU583" s="86"/>
      <c r="AV583" s="86"/>
      <c r="AW583" s="161"/>
      <c r="AX583" s="729"/>
      <c r="AY583" s="86"/>
      <c r="AZ583" s="86"/>
      <c r="BA583" s="86"/>
      <c r="BB583" s="161"/>
      <c r="BC583" s="729"/>
      <c r="BD583" s="801"/>
      <c r="BE583" s="141"/>
      <c r="BF583" s="85"/>
      <c r="BG583" s="85"/>
      <c r="BH583" s="85"/>
      <c r="BI583" s="729"/>
      <c r="BJ583" s="196"/>
      <c r="BK583" s="199"/>
      <c r="BL583" s="199"/>
      <c r="BM583" s="161"/>
      <c r="BN583" s="819"/>
      <c r="BO583" s="945"/>
      <c r="BP583" s="850"/>
      <c r="BQ583" s="93"/>
      <c r="BR583" s="141"/>
      <c r="BS583" s="161"/>
      <c r="BT583" s="819"/>
      <c r="BU583" s="87"/>
      <c r="BV583" s="141"/>
      <c r="BW583" s="161"/>
      <c r="BX583" s="729"/>
      <c r="BY583" s="85"/>
      <c r="BZ583" s="85"/>
      <c r="CA583" s="197"/>
      <c r="CB583" s="197"/>
      <c r="CC583" s="729"/>
      <c r="CD583" s="199"/>
      <c r="CE583" s="197"/>
      <c r="CF583" s="197"/>
      <c r="CG583" s="819"/>
      <c r="CH583" s="781"/>
      <c r="CI583" s="87"/>
      <c r="CJ583" s="141"/>
      <c r="CK583" s="141"/>
      <c r="CL583" s="729"/>
      <c r="CM583" s="198"/>
      <c r="CN583" s="141"/>
      <c r="CO583" s="141"/>
      <c r="CP583" s="819"/>
      <c r="CQ583" s="154"/>
      <c r="CR583" s="87"/>
      <c r="CS583" s="141"/>
    </row>
    <row r="584" spans="2:97" s="246" customFormat="1" ht="15" x14ac:dyDescent="0.25">
      <c r="B584" s="219"/>
      <c r="C584" s="219"/>
      <c r="D584" s="219"/>
      <c r="E584" s="471"/>
      <c r="F584" s="472"/>
      <c r="G584" s="419"/>
      <c r="H584" s="419"/>
      <c r="I584" s="419"/>
      <c r="J584" s="419"/>
      <c r="K584" s="913"/>
      <c r="L584" s="622"/>
      <c r="M584" s="219"/>
      <c r="N584" s="219"/>
      <c r="O584" s="219"/>
      <c r="P584" s="332"/>
      <c r="Q584" s="326"/>
      <c r="R584" s="219"/>
      <c r="S584" s="240"/>
      <c r="T584" s="240"/>
      <c r="U584" s="239"/>
      <c r="V584" s="240"/>
      <c r="W584" s="136"/>
      <c r="X584" s="136"/>
      <c r="Y584" s="642"/>
      <c r="Z584" s="240"/>
      <c r="AA584" s="7"/>
      <c r="AB584" s="7"/>
      <c r="AC584" s="7"/>
      <c r="AD584" s="7"/>
      <c r="AE584" s="7"/>
      <c r="AF584" s="642"/>
      <c r="AG584" s="240"/>
      <c r="AH584" s="624"/>
      <c r="AI584" s="624"/>
      <c r="AJ584" s="624"/>
      <c r="AK584" s="624"/>
      <c r="AL584" s="138"/>
      <c r="AM584" s="723"/>
      <c r="AN584" s="138"/>
      <c r="AO584" s="138"/>
      <c r="AP584" s="138"/>
      <c r="AQ584" s="535"/>
      <c r="AR584" s="729"/>
      <c r="AS584" s="9"/>
      <c r="AT584" s="86"/>
      <c r="AU584" s="86"/>
      <c r="AV584" s="86"/>
      <c r="AW584" s="161"/>
      <c r="AX584" s="729"/>
      <c r="AY584" s="86"/>
      <c r="AZ584" s="86"/>
      <c r="BA584" s="86"/>
      <c r="BB584" s="161"/>
      <c r="BC584" s="729"/>
      <c r="BD584" s="801"/>
      <c r="BE584" s="141"/>
      <c r="BF584" s="85"/>
      <c r="BG584" s="85"/>
      <c r="BH584" s="85"/>
      <c r="BI584" s="729"/>
      <c r="BJ584" s="196"/>
      <c r="BK584" s="199"/>
      <c r="BL584" s="199"/>
      <c r="BM584" s="161"/>
      <c r="BN584" s="819"/>
      <c r="BO584" s="945"/>
      <c r="BP584" s="850"/>
      <c r="BQ584" s="93"/>
      <c r="BR584" s="141"/>
      <c r="BS584" s="161"/>
      <c r="BT584" s="819"/>
      <c r="BU584" s="87"/>
      <c r="BV584" s="141"/>
      <c r="BW584" s="161"/>
      <c r="BX584" s="729"/>
      <c r="BY584" s="85"/>
      <c r="BZ584" s="85"/>
      <c r="CA584" s="197"/>
      <c r="CB584" s="197"/>
      <c r="CC584" s="729"/>
      <c r="CD584" s="199"/>
      <c r="CE584" s="197"/>
      <c r="CF584" s="197"/>
      <c r="CG584" s="819"/>
      <c r="CH584" s="781"/>
      <c r="CI584" s="87"/>
      <c r="CJ584" s="141"/>
      <c r="CK584" s="141"/>
      <c r="CL584" s="729"/>
      <c r="CM584" s="198"/>
      <c r="CN584" s="141"/>
      <c r="CO584" s="141"/>
      <c r="CP584" s="819"/>
      <c r="CQ584" s="154"/>
      <c r="CR584" s="87"/>
      <c r="CS584" s="141"/>
    </row>
    <row r="585" spans="2:97" s="148" customFormat="1" x14ac:dyDescent="0.25">
      <c r="B585" s="621"/>
      <c r="C585" s="621"/>
      <c r="D585" s="621"/>
      <c r="E585" s="621"/>
      <c r="F585" s="621"/>
      <c r="G585" s="621"/>
      <c r="H585" s="621"/>
      <c r="I585" s="621"/>
      <c r="J585" s="621"/>
      <c r="K585" s="917"/>
      <c r="L585" s="621"/>
      <c r="M585" s="621"/>
      <c r="N585" s="621"/>
      <c r="O585" s="621"/>
      <c r="P585" s="621"/>
      <c r="Q585" s="621"/>
      <c r="R585" s="621"/>
      <c r="S585" s="621"/>
      <c r="T585" s="621"/>
      <c r="U585" s="621"/>
      <c r="V585" s="621"/>
      <c r="W585" s="621"/>
      <c r="X585" s="621"/>
      <c r="Y585" s="724"/>
      <c r="Z585" s="621"/>
      <c r="AA585" s="621"/>
      <c r="AB585" s="621"/>
      <c r="AC585" s="621"/>
      <c r="AD585" s="621"/>
      <c r="AE585" s="621"/>
      <c r="AF585" s="724"/>
      <c r="AG585" s="621"/>
      <c r="AH585" s="621"/>
      <c r="AI585" s="621"/>
      <c r="AJ585" s="621"/>
      <c r="AK585" s="621"/>
      <c r="AL585" s="621"/>
      <c r="AM585" s="724"/>
      <c r="AN585" s="621"/>
      <c r="AO585" s="621"/>
      <c r="AP585" s="621"/>
      <c r="AQ585" s="621"/>
      <c r="AR585" s="724"/>
      <c r="AS585" s="680"/>
      <c r="AT585" s="625"/>
      <c r="AU585" s="626">
        <f>COUNT(AU10:AU519)</f>
        <v>70</v>
      </c>
      <c r="AV585" s="626"/>
      <c r="AW585" s="681"/>
      <c r="AX585" s="724"/>
      <c r="AY585" s="625"/>
      <c r="AZ585" s="626">
        <f>COUNT(AZ10:AZ519)</f>
        <v>70</v>
      </c>
      <c r="BA585" s="621"/>
      <c r="BB585" s="621"/>
      <c r="BC585" s="724"/>
      <c r="BD585" s="804"/>
      <c r="BE585" s="621"/>
      <c r="BF585" s="626">
        <f>COUNT(BF10:BF519)</f>
        <v>445</v>
      </c>
      <c r="BG585" s="626"/>
      <c r="BH585" s="626"/>
      <c r="BI585" s="724"/>
      <c r="BJ585" s="621"/>
      <c r="BK585" s="626">
        <f>COUNT(BK10:BK519)</f>
        <v>445</v>
      </c>
      <c r="BL585" s="621"/>
      <c r="BM585" s="621"/>
      <c r="BN585" s="644"/>
      <c r="BO585" s="946"/>
      <c r="BP585" s="804"/>
      <c r="BQ585" s="626">
        <f>COUNT(BQ10:BQ519)</f>
        <v>427</v>
      </c>
      <c r="BR585" s="626"/>
      <c r="BS585" s="204"/>
      <c r="BT585" s="644"/>
      <c r="BU585" s="621"/>
      <c r="BV585" s="621"/>
      <c r="BW585" s="621"/>
      <c r="BX585" s="724"/>
      <c r="BY585" s="626">
        <f>COUNT(BY10:BY519)</f>
        <v>409</v>
      </c>
      <c r="BZ585" s="621"/>
      <c r="CA585" s="621"/>
      <c r="CB585" s="621"/>
      <c r="CC585" s="724"/>
      <c r="CD585" s="621"/>
      <c r="CE585" s="621"/>
      <c r="CF585" s="621"/>
      <c r="CG585" s="644"/>
      <c r="CH585" s="804"/>
      <c r="CI585" s="626">
        <f>COUNT(CI10:CI519)</f>
        <v>411</v>
      </c>
      <c r="CJ585" s="621"/>
      <c r="CK585" s="621"/>
      <c r="CL585" s="724"/>
      <c r="CM585" s="621"/>
      <c r="CN585" s="621"/>
      <c r="CO585" s="621"/>
      <c r="CP585" s="644"/>
      <c r="CQ585" s="621"/>
      <c r="CR585" s="621"/>
      <c r="CS585" s="621"/>
    </row>
    <row r="586" spans="2:97" s="148" customFormat="1" x14ac:dyDescent="0.25">
      <c r="B586" s="627"/>
      <c r="C586" s="628"/>
      <c r="D586" s="628"/>
      <c r="E586" s="607"/>
      <c r="F586" s="627"/>
      <c r="G586" s="325"/>
      <c r="H586" s="609"/>
      <c r="I586" s="609"/>
      <c r="J586" s="627"/>
      <c r="K586" s="915"/>
      <c r="L586" s="627"/>
      <c r="M586" s="627"/>
      <c r="N586" s="627"/>
      <c r="O586" s="627"/>
      <c r="P586" s="325"/>
      <c r="Q586" s="325"/>
      <c r="R586" s="627"/>
      <c r="S586" s="553"/>
      <c r="T586" s="553"/>
      <c r="U586" s="553"/>
      <c r="V586" s="553"/>
      <c r="W586" s="553"/>
      <c r="X586" s="553"/>
      <c r="Y586" s="721"/>
      <c r="Z586" s="553"/>
      <c r="AA586" s="553"/>
      <c r="AB586" s="553"/>
      <c r="AC586" s="553"/>
      <c r="AD586" s="553"/>
      <c r="AE586" s="553"/>
      <c r="AF586" s="721"/>
      <c r="AG586" s="553"/>
      <c r="AH586" s="553"/>
      <c r="AI586" s="553"/>
      <c r="AJ586" s="553"/>
      <c r="AK586" s="553"/>
      <c r="AL586" s="553"/>
      <c r="AM586" s="721"/>
      <c r="AN586" s="553"/>
      <c r="AO586" s="553"/>
      <c r="AP586" s="553"/>
      <c r="AQ586" s="553"/>
      <c r="AR586" s="721"/>
      <c r="AS586" s="553"/>
      <c r="AT586" s="625"/>
      <c r="AU586" s="629"/>
      <c r="AV586" s="630"/>
      <c r="AW586" s="681"/>
      <c r="AX586" s="721"/>
      <c r="AY586" s="625"/>
      <c r="AZ586" s="629"/>
      <c r="BA586" s="629"/>
      <c r="BB586" s="629"/>
      <c r="BC586" s="721"/>
      <c r="BD586" s="805"/>
      <c r="BE586" s="629"/>
      <c r="BF586" s="151">
        <f>COUNTA(BF9:BF276)-BF585</f>
        <v>-177</v>
      </c>
      <c r="BG586" s="630"/>
      <c r="BH586" s="630"/>
      <c r="BI586" s="721"/>
      <c r="BJ586" s="629"/>
      <c r="BK586" s="151">
        <f>COUNTA(BK9:BK276)-BK585</f>
        <v>-177</v>
      </c>
      <c r="BL586" s="629"/>
      <c r="BM586" s="629"/>
      <c r="BN586" s="730"/>
      <c r="BO586" s="947"/>
      <c r="BP586" s="805"/>
      <c r="BQ586" s="151">
        <f>COUNTA(BQ9:BQ276)-BQ585</f>
        <v>-232</v>
      </c>
      <c r="BR586" s="630"/>
      <c r="BS586" s="204"/>
      <c r="BT586" s="730"/>
      <c r="BU586" s="629"/>
      <c r="BV586" s="629"/>
      <c r="BW586" s="629"/>
      <c r="BX586" s="721"/>
      <c r="BY586" s="151">
        <f>COUNTA(BY9:BY276)-BY585</f>
        <v>-211</v>
      </c>
      <c r="BZ586" s="629"/>
      <c r="CA586" s="629"/>
      <c r="CB586" s="629"/>
      <c r="CC586" s="721"/>
      <c r="CD586" s="629"/>
      <c r="CE586" s="629"/>
      <c r="CF586" s="629"/>
      <c r="CG586" s="730"/>
      <c r="CH586" s="805"/>
      <c r="CI586" s="151">
        <f>COUNTA(CI9:CI276)-CI585</f>
        <v>-206</v>
      </c>
      <c r="CJ586" s="629"/>
      <c r="CK586" s="629"/>
      <c r="CL586" s="721"/>
      <c r="CM586" s="629"/>
      <c r="CN586" s="629"/>
      <c r="CO586" s="629"/>
      <c r="CP586" s="730"/>
      <c r="CQ586" s="629"/>
      <c r="CR586" s="629"/>
      <c r="CS586" s="629"/>
    </row>
    <row r="587" spans="2:97" ht="18.75" x14ac:dyDescent="0.3">
      <c r="B587" s="306"/>
      <c r="C587" s="306"/>
      <c r="D587" s="306"/>
      <c r="E587" s="471"/>
      <c r="F587" s="306"/>
      <c r="G587" s="306"/>
      <c r="H587" s="456"/>
      <c r="I587" s="456"/>
      <c r="J587" s="306"/>
      <c r="K587" s="924"/>
      <c r="L587" s="454"/>
      <c r="M587" s="455"/>
      <c r="N587" s="455"/>
      <c r="O587" s="455"/>
      <c r="P587" s="405"/>
      <c r="Q587" s="405"/>
      <c r="R587" s="306"/>
      <c r="S587" s="566"/>
      <c r="T587" s="566"/>
      <c r="U587" s="566"/>
      <c r="V587" s="566"/>
      <c r="W587" s="566"/>
      <c r="X587" s="566"/>
      <c r="Y587" s="725"/>
      <c r="Z587" s="566"/>
      <c r="AA587" s="566"/>
      <c r="AB587" s="566"/>
      <c r="AC587" s="566"/>
      <c r="AD587" s="566"/>
      <c r="AE587" s="566"/>
      <c r="AF587" s="725"/>
      <c r="AG587" s="566"/>
      <c r="AH587" s="566"/>
      <c r="AI587" s="566"/>
      <c r="AJ587" s="566"/>
      <c r="AK587" s="566"/>
      <c r="AL587" s="566" t="s">
        <v>953</v>
      </c>
      <c r="AM587" s="725"/>
      <c r="AN587" s="566">
        <f>AN519+AQ586</f>
        <v>1876.7614028483592</v>
      </c>
      <c r="AO587" s="566"/>
      <c r="AP587" s="566"/>
      <c r="AQ587" s="566"/>
      <c r="AR587" s="725"/>
      <c r="AS587" s="566"/>
      <c r="AT587" s="203"/>
      <c r="AU587" s="203">
        <f>AU585+AU586</f>
        <v>70</v>
      </c>
      <c r="AV587" s="203"/>
      <c r="AW587" s="682"/>
      <c r="AX587" s="725"/>
      <c r="AY587" s="203"/>
      <c r="AZ587" s="203">
        <f>AZ585+AZ586</f>
        <v>70</v>
      </c>
      <c r="BA587" s="203"/>
      <c r="BB587" s="203"/>
      <c r="BC587" s="725"/>
      <c r="BD587" s="806"/>
      <c r="BE587" s="203"/>
      <c r="BF587" s="203">
        <f>BF585+BF586</f>
        <v>268</v>
      </c>
      <c r="BG587" s="203"/>
      <c r="BH587" s="203"/>
      <c r="BI587" s="725"/>
      <c r="BJ587" s="203"/>
      <c r="BK587" s="203">
        <f>BK585+BK586</f>
        <v>268</v>
      </c>
      <c r="BL587" s="203"/>
      <c r="BM587" s="203"/>
      <c r="BN587" s="732"/>
      <c r="BO587" s="948"/>
      <c r="BP587" s="806"/>
      <c r="BQ587" s="203">
        <f>BQ585+BQ586</f>
        <v>195</v>
      </c>
      <c r="BR587" s="203"/>
      <c r="BS587" s="204"/>
      <c r="BT587" s="732"/>
      <c r="BU587" s="203"/>
      <c r="BV587" s="203"/>
      <c r="BW587" s="203"/>
      <c r="BX587" s="725"/>
      <c r="BY587" s="203">
        <f>BY585+BY586</f>
        <v>198</v>
      </c>
      <c r="BZ587" s="203"/>
      <c r="CA587" s="203"/>
      <c r="CB587" s="203"/>
      <c r="CC587" s="725"/>
      <c r="CD587" s="203"/>
      <c r="CE587" s="203"/>
      <c r="CF587" s="203"/>
      <c r="CG587" s="732"/>
      <c r="CH587" s="806"/>
      <c r="CI587" s="203">
        <f>CI585+CI586</f>
        <v>205</v>
      </c>
      <c r="CJ587" s="203"/>
      <c r="CK587" s="203"/>
      <c r="CL587" s="725"/>
      <c r="CM587" s="203"/>
      <c r="CN587" s="203"/>
      <c r="CO587" s="203"/>
      <c r="CP587" s="732"/>
      <c r="CQ587" s="203"/>
      <c r="CR587" s="203">
        <f>SUM(AU587:CQ587)</f>
        <v>1274</v>
      </c>
      <c r="CS587" s="203">
        <f>SUM(AU587:CQ587)</f>
        <v>1274</v>
      </c>
    </row>
    <row r="588" spans="2:97" x14ac:dyDescent="0.25">
      <c r="B588" s="512"/>
      <c r="C588" s="512"/>
      <c r="D588" s="512"/>
      <c r="E588" s="471"/>
      <c r="F588" s="512"/>
      <c r="G588" s="512"/>
      <c r="H588" s="513"/>
      <c r="I588" s="513"/>
      <c r="J588" s="512"/>
      <c r="K588" s="911"/>
      <c r="L588" s="416"/>
      <c r="M588" s="17"/>
      <c r="N588" s="17"/>
      <c r="O588" s="17"/>
      <c r="R588" s="512"/>
      <c r="S588" s="567"/>
      <c r="T588" s="567"/>
      <c r="U588" s="567"/>
      <c r="V588" s="567"/>
      <c r="W588" s="567"/>
      <c r="X588" s="567"/>
      <c r="Y588" s="721"/>
      <c r="Z588" s="567"/>
      <c r="AA588" s="567"/>
      <c r="AB588" s="567"/>
      <c r="AC588" s="567"/>
      <c r="AD588" s="567"/>
      <c r="AE588" s="567"/>
      <c r="AF588" s="721"/>
      <c r="AG588" s="567"/>
      <c r="AH588" s="567"/>
      <c r="AI588" s="567"/>
      <c r="AJ588" s="567"/>
      <c r="AK588" s="567" t="s">
        <v>954</v>
      </c>
      <c r="AL588" s="567"/>
      <c r="AM588" s="721"/>
      <c r="AN588" s="567">
        <v>0</v>
      </c>
      <c r="AO588" s="567"/>
      <c r="AP588" s="567"/>
      <c r="AQ588" s="567"/>
      <c r="AR588" s="721"/>
      <c r="AS588" s="567"/>
      <c r="AT588" s="518"/>
      <c r="AU588" s="205">
        <v>100</v>
      </c>
      <c r="AV588" s="205"/>
      <c r="AW588" s="683"/>
      <c r="AX588" s="721"/>
      <c r="AY588" s="205"/>
      <c r="AZ588" s="205">
        <v>150</v>
      </c>
      <c r="BA588" s="205"/>
      <c r="BB588" s="205"/>
      <c r="BC588" s="721"/>
      <c r="BD588" s="807"/>
      <c r="BE588" s="205"/>
      <c r="BF588" s="205">
        <v>100</v>
      </c>
      <c r="BG588" s="205"/>
      <c r="BH588" s="205"/>
      <c r="BI588" s="721"/>
      <c r="BJ588" s="205"/>
      <c r="BK588" s="205">
        <v>150</v>
      </c>
      <c r="BL588" s="205"/>
      <c r="BM588" s="205"/>
      <c r="BN588" s="730"/>
      <c r="BO588" s="947"/>
      <c r="BP588" s="807"/>
      <c r="BQ588" s="205">
        <v>100</v>
      </c>
      <c r="BR588" s="205"/>
      <c r="BS588" s="519"/>
      <c r="BT588" s="730"/>
      <c r="BU588" s="205"/>
      <c r="BV588" s="205"/>
      <c r="BW588" s="205"/>
      <c r="BX588" s="721"/>
      <c r="BY588" s="205">
        <v>150</v>
      </c>
      <c r="BZ588" s="205"/>
      <c r="CA588" s="205"/>
      <c r="CB588" s="205"/>
      <c r="CC588" s="721"/>
      <c r="CD588" s="205"/>
      <c r="CE588" s="205"/>
      <c r="CF588" s="205"/>
      <c r="CG588" s="730"/>
      <c r="CH588" s="807"/>
      <c r="CI588" s="205">
        <v>125</v>
      </c>
      <c r="CJ588" s="518"/>
      <c r="CK588" s="518"/>
      <c r="CL588" s="721"/>
      <c r="CM588" s="518"/>
      <c r="CN588" s="518"/>
      <c r="CO588" s="518"/>
      <c r="CP588" s="730"/>
      <c r="CQ588" s="518"/>
      <c r="CR588" s="518"/>
      <c r="CS588" s="518"/>
    </row>
    <row r="589" spans="2:97" x14ac:dyDescent="0.25">
      <c r="B589" s="514"/>
      <c r="C589" s="514"/>
      <c r="D589" s="514"/>
      <c r="E589" s="471"/>
      <c r="F589" s="514"/>
      <c r="G589" s="514"/>
      <c r="H589" s="515"/>
      <c r="I589" s="515"/>
      <c r="J589" s="514"/>
      <c r="K589" s="911"/>
      <c r="L589" s="416"/>
      <c r="M589" s="17"/>
      <c r="N589" s="17"/>
      <c r="O589" s="17"/>
      <c r="R589" s="514"/>
      <c r="S589" s="568"/>
      <c r="T589" s="568"/>
      <c r="U589" s="568"/>
      <c r="V589" s="568"/>
      <c r="W589" s="568"/>
      <c r="X589" s="568"/>
      <c r="Y589" s="721"/>
      <c r="Z589" s="568"/>
      <c r="AA589" s="568"/>
      <c r="AB589" s="568"/>
      <c r="AC589" s="568"/>
      <c r="AD589" s="568"/>
      <c r="AE589" s="568"/>
      <c r="AF589" s="721"/>
      <c r="AG589" s="568"/>
      <c r="AH589" s="568"/>
      <c r="AI589" s="568"/>
      <c r="AJ589" s="568"/>
      <c r="AK589" s="568" t="s">
        <v>957</v>
      </c>
      <c r="AL589" s="568"/>
      <c r="AM589" s="721"/>
      <c r="AN589" s="568"/>
      <c r="AO589" s="568"/>
      <c r="AP589" s="568"/>
      <c r="AQ589" s="568"/>
      <c r="AR589" s="721"/>
      <c r="AS589" s="568"/>
      <c r="AT589" s="520"/>
      <c r="AU589" s="206">
        <f>AU588*1.5792</f>
        <v>157.91999999999999</v>
      </c>
      <c r="AV589" s="206"/>
      <c r="AW589" s="684"/>
      <c r="AX589" s="721"/>
      <c r="AY589" s="206"/>
      <c r="AZ589" s="206">
        <f>AZ588*1.5792</f>
        <v>236.88</v>
      </c>
      <c r="BA589" s="206"/>
      <c r="BB589" s="206"/>
      <c r="BC589" s="721"/>
      <c r="BD589" s="808"/>
      <c r="BE589" s="206"/>
      <c r="BF589" s="206">
        <f>BF588*1.5792</f>
        <v>157.91999999999999</v>
      </c>
      <c r="BG589" s="206"/>
      <c r="BH589" s="206"/>
      <c r="BI589" s="721"/>
      <c r="BJ589" s="206"/>
      <c r="BK589" s="206">
        <f>BK588*1.5792</f>
        <v>236.88</v>
      </c>
      <c r="BL589" s="206"/>
      <c r="BM589" s="206"/>
      <c r="BN589" s="730"/>
      <c r="BO589" s="947"/>
      <c r="BP589" s="808"/>
      <c r="BQ589" s="206">
        <f>BQ588*1.5792</f>
        <v>157.91999999999999</v>
      </c>
      <c r="BR589" s="206"/>
      <c r="BS589" s="521"/>
      <c r="BT589" s="730"/>
      <c r="BU589" s="206"/>
      <c r="BV589" s="206"/>
      <c r="BW589" s="206"/>
      <c r="BX589" s="721"/>
      <c r="BY589" s="206">
        <f>BY588*1.5792</f>
        <v>236.88</v>
      </c>
      <c r="BZ589" s="206"/>
      <c r="CA589" s="206"/>
      <c r="CB589" s="206"/>
      <c r="CC589" s="721"/>
      <c r="CD589" s="206"/>
      <c r="CE589" s="206"/>
      <c r="CF589" s="206"/>
      <c r="CG589" s="730"/>
      <c r="CH589" s="808"/>
      <c r="CI589" s="206">
        <f>CI588*1.5792</f>
        <v>197.4</v>
      </c>
      <c r="CJ589" s="520"/>
      <c r="CK589" s="520"/>
      <c r="CL589" s="721"/>
      <c r="CM589" s="520"/>
      <c r="CN589" s="520"/>
      <c r="CO589" s="520"/>
      <c r="CP589" s="730"/>
      <c r="CQ589" s="520"/>
      <c r="CR589" s="520"/>
      <c r="CS589" s="520"/>
    </row>
    <row r="590" spans="2:97" x14ac:dyDescent="0.25">
      <c r="B590" s="516"/>
      <c r="C590" s="516"/>
      <c r="D590" s="516"/>
      <c r="E590" s="471"/>
      <c r="F590" s="516"/>
      <c r="G590" s="516"/>
      <c r="H590" s="517"/>
      <c r="I590" s="517"/>
      <c r="J590" s="516"/>
      <c r="K590" s="911"/>
      <c r="L590" s="416"/>
      <c r="M590" s="17"/>
      <c r="N590" s="17"/>
      <c r="O590" s="17"/>
      <c r="R590" s="516"/>
      <c r="S590" s="569"/>
      <c r="T590" s="569"/>
      <c r="U590" s="569"/>
      <c r="V590" s="569"/>
      <c r="W590" s="569"/>
      <c r="X590" s="569"/>
      <c r="Y590" s="642"/>
      <c r="Z590" s="569"/>
      <c r="AA590" s="569"/>
      <c r="AB590" s="569"/>
      <c r="AC590" s="569"/>
      <c r="AD590" s="569"/>
      <c r="AE590" s="570"/>
      <c r="AF590" s="642"/>
      <c r="AG590" s="570"/>
      <c r="AH590" s="569"/>
      <c r="AI590" s="570"/>
      <c r="AJ590" s="571">
        <v>0.57920000000000005</v>
      </c>
      <c r="AK590" s="569" t="s">
        <v>955</v>
      </c>
      <c r="AL590" s="570"/>
      <c r="AM590" s="726">
        <v>0.57920000000000005</v>
      </c>
      <c r="AN590" s="570">
        <f>(AN587*AN588)*1.5792</f>
        <v>0</v>
      </c>
      <c r="AO590" s="569"/>
      <c r="AP590" s="569"/>
      <c r="AQ590" s="569"/>
      <c r="AR590" s="721"/>
      <c r="AS590" s="569"/>
      <c r="AT590" s="146"/>
      <c r="AU590" s="523">
        <f>(AU587*AU588)*1.5792</f>
        <v>11054.4</v>
      </c>
      <c r="AV590" s="146"/>
      <c r="AW590" s="685"/>
      <c r="AX590" s="721"/>
      <c r="AY590" s="146"/>
      <c r="AZ590" s="523">
        <f>(AZ587*AZ588)*1.5792</f>
        <v>16581.599999999999</v>
      </c>
      <c r="BA590" s="146"/>
      <c r="BB590" s="146"/>
      <c r="BC590" s="721"/>
      <c r="BD590" s="809"/>
      <c r="BE590" s="146"/>
      <c r="BF590" s="523">
        <f>(BF587*BF588)*1.5792</f>
        <v>42322.559999999998</v>
      </c>
      <c r="BG590" s="146"/>
      <c r="BH590" s="146"/>
      <c r="BI590" s="721"/>
      <c r="BJ590" s="146"/>
      <c r="BK590" s="523">
        <f>(BK587*BK588)*1.5792</f>
        <v>63483.839999999997</v>
      </c>
      <c r="BL590" s="522"/>
      <c r="BM590" s="146"/>
      <c r="BN590" s="730"/>
      <c r="BO590" s="947"/>
      <c r="BP590" s="809"/>
      <c r="BQ590" s="523">
        <f>(BQ587*BQ588)*1.5792</f>
        <v>30794.399999999998</v>
      </c>
      <c r="BR590" s="146"/>
      <c r="BS590" s="524"/>
      <c r="BT590" s="730"/>
      <c r="BU590" s="146"/>
      <c r="BV590" s="146"/>
      <c r="BW590" s="146"/>
      <c r="BX590" s="721"/>
      <c r="BY590" s="523">
        <f>(BY587*BY588)*1.5792</f>
        <v>46902.239999999998</v>
      </c>
      <c r="BZ590" s="146"/>
      <c r="CA590" s="146"/>
      <c r="CB590" s="146"/>
      <c r="CC590" s="721"/>
      <c r="CD590" s="146"/>
      <c r="CE590" s="146"/>
      <c r="CF590" s="146"/>
      <c r="CG590" s="730"/>
      <c r="CH590" s="809"/>
      <c r="CI590" s="523">
        <f>(CI587*CI588)*1.5792</f>
        <v>40467</v>
      </c>
      <c r="CJ590" s="146"/>
      <c r="CK590" s="146"/>
      <c r="CL590" s="721"/>
      <c r="CM590" s="146"/>
      <c r="CN590" s="146"/>
      <c r="CO590" s="146"/>
      <c r="CP590" s="730"/>
      <c r="CQ590" s="146"/>
      <c r="CR590" s="146"/>
      <c r="CS590" s="146"/>
    </row>
    <row r="591" spans="2:97" ht="18.75" x14ac:dyDescent="0.3">
      <c r="B591" s="19"/>
      <c r="C591" s="19"/>
      <c r="D591" s="19"/>
      <c r="E591" s="471"/>
      <c r="F591" s="19"/>
      <c r="G591" s="19"/>
      <c r="H591" s="453"/>
      <c r="I591" s="453"/>
      <c r="J591" s="19"/>
      <c r="K591" s="911"/>
      <c r="L591" s="416"/>
      <c r="M591" s="17"/>
      <c r="N591" s="17"/>
      <c r="O591" s="17"/>
      <c r="S591" s="1"/>
      <c r="T591" s="1"/>
      <c r="U591" s="1"/>
      <c r="V591" s="1"/>
      <c r="W591" s="1"/>
      <c r="X591" s="1"/>
      <c r="Y591" s="721"/>
      <c r="Z591" s="1"/>
      <c r="AA591" s="1"/>
      <c r="AB591" s="1"/>
      <c r="AC591" s="1"/>
      <c r="AD591" s="1"/>
      <c r="AE591" s="1"/>
      <c r="AF591" s="721"/>
      <c r="AG591" s="1"/>
      <c r="AH591" s="1"/>
      <c r="AI591" s="572"/>
      <c r="AJ591" s="572"/>
      <c r="AK591" s="573"/>
      <c r="AL591" s="573"/>
      <c r="AM591" s="721"/>
      <c r="AN591" s="572"/>
      <c r="AO591" s="572"/>
      <c r="AP591" s="573" t="s">
        <v>956</v>
      </c>
      <c r="AQ591" s="574">
        <f>SUM(AN590:CQ590)</f>
        <v>251606.03999999998</v>
      </c>
      <c r="AR591" s="721"/>
      <c r="AS591" s="574"/>
      <c r="AT591" s="37"/>
      <c r="AU591" s="37"/>
      <c r="AV591" s="37"/>
      <c r="AW591" s="686"/>
      <c r="AX591" s="721"/>
      <c r="AY591" s="37"/>
      <c r="AZ591" s="37"/>
      <c r="BA591" s="37"/>
      <c r="BB591" s="37"/>
      <c r="BC591" s="721"/>
      <c r="BD591" s="810"/>
      <c r="BE591" s="37"/>
      <c r="BF591" s="37"/>
      <c r="BG591" s="37"/>
      <c r="BH591" s="37"/>
      <c r="BI591" s="721"/>
      <c r="BJ591" s="37"/>
      <c r="BK591" s="37"/>
      <c r="BL591" s="37"/>
      <c r="BM591" s="37"/>
      <c r="BN591" s="730"/>
      <c r="BO591" s="947"/>
      <c r="BP591" s="810"/>
      <c r="BQ591" s="37"/>
      <c r="BR591" s="37"/>
      <c r="BS591" s="202"/>
      <c r="BT591" s="730"/>
      <c r="BU591" s="37"/>
      <c r="BV591" s="37"/>
      <c r="BW591" s="37"/>
      <c r="BX591" s="721"/>
      <c r="BY591" s="37"/>
      <c r="BZ591" s="37"/>
      <c r="CA591" s="37"/>
      <c r="CB591" s="37"/>
      <c r="CC591" s="721"/>
      <c r="CD591" s="37"/>
      <c r="CE591" s="37"/>
      <c r="CF591" s="37"/>
      <c r="CG591" s="730"/>
      <c r="CH591" s="810"/>
      <c r="CI591" s="37"/>
      <c r="CJ591" s="37"/>
      <c r="CK591" s="37"/>
      <c r="CL591" s="721"/>
      <c r="CM591" s="37"/>
      <c r="CN591" s="37"/>
      <c r="CO591" s="37"/>
      <c r="CP591" s="730"/>
      <c r="CQ591" s="37"/>
      <c r="CR591" s="37"/>
      <c r="CS591" s="37"/>
    </row>
    <row r="592" spans="2:97" x14ac:dyDescent="0.25">
      <c r="B592" s="17"/>
      <c r="C592" s="47"/>
      <c r="D592" s="47"/>
      <c r="E592" s="471"/>
      <c r="F592" s="214"/>
      <c r="G592" s="245"/>
      <c r="H592" s="457"/>
      <c r="I592" s="457"/>
      <c r="J592" s="214"/>
      <c r="K592" s="911"/>
      <c r="L592" s="416"/>
      <c r="M592" s="17"/>
      <c r="N592" s="17"/>
      <c r="O592" s="17"/>
      <c r="R592" s="214"/>
      <c r="S592" s="575"/>
      <c r="T592" s="575"/>
      <c r="U592" s="575"/>
      <c r="V592" s="575"/>
      <c r="W592" s="575"/>
      <c r="X592" s="575"/>
      <c r="Y592" s="721"/>
      <c r="Z592" s="575"/>
      <c r="AA592" s="575"/>
      <c r="AB592" s="575"/>
      <c r="AC592" s="575"/>
      <c r="AD592" s="575"/>
      <c r="AE592" s="575"/>
      <c r="AF592" s="721"/>
      <c r="AG592" s="575"/>
      <c r="AH592" s="575"/>
      <c r="AI592" s="575"/>
      <c r="AJ592" s="575"/>
      <c r="AK592" s="575"/>
      <c r="AL592" s="575"/>
      <c r="AM592" s="721"/>
      <c r="AN592" s="575"/>
      <c r="AO592" s="575"/>
      <c r="AP592" s="575"/>
      <c r="AQ592" s="575"/>
      <c r="AR592" s="721"/>
      <c r="AS592" s="575"/>
      <c r="AT592" s="585"/>
      <c r="AU592" s="207"/>
      <c r="AV592" s="207"/>
      <c r="AW592" s="687"/>
      <c r="AX592" s="721"/>
      <c r="AY592" s="585"/>
      <c r="AZ592" s="145"/>
      <c r="BA592" s="145"/>
      <c r="BB592" s="145"/>
      <c r="BC592" s="721"/>
      <c r="BD592" s="811"/>
      <c r="BE592" s="145"/>
      <c r="BF592" s="207">
        <v>64</v>
      </c>
      <c r="BG592" s="207"/>
      <c r="BH592" s="207"/>
      <c r="BI592" s="721"/>
      <c r="BJ592" s="145"/>
      <c r="BK592" s="145">
        <v>64</v>
      </c>
      <c r="BL592" s="145"/>
      <c r="BM592" s="145"/>
      <c r="BN592" s="730"/>
      <c r="BO592" s="947"/>
      <c r="BP592" s="811"/>
      <c r="BQ592" s="207">
        <v>64</v>
      </c>
      <c r="BR592" s="207"/>
      <c r="BS592" s="208"/>
      <c r="BT592" s="730"/>
      <c r="BU592" s="145"/>
      <c r="BV592" s="145"/>
      <c r="BW592" s="145"/>
      <c r="BX592" s="721"/>
      <c r="BY592" s="145">
        <v>64</v>
      </c>
      <c r="BZ592" s="145"/>
      <c r="CA592" s="145"/>
      <c r="CB592" s="145"/>
      <c r="CC592" s="721"/>
      <c r="CD592" s="145"/>
      <c r="CE592" s="145"/>
      <c r="CF592" s="145"/>
      <c r="CG592" s="730"/>
      <c r="CH592" s="811"/>
      <c r="CI592" s="145">
        <v>64</v>
      </c>
      <c r="CJ592" s="145"/>
      <c r="CK592" s="145"/>
      <c r="CL592" s="721"/>
      <c r="CM592" s="145"/>
      <c r="CN592" s="145"/>
      <c r="CO592" s="145"/>
      <c r="CP592" s="730"/>
      <c r="CQ592" s="145"/>
      <c r="CR592" s="145">
        <f>SUM(BF592:CQ592)</f>
        <v>320</v>
      </c>
      <c r="CS592" s="145">
        <f>SUM(BF592:CQ592)</f>
        <v>320</v>
      </c>
    </row>
    <row r="593" spans="2:97" ht="18.75" x14ac:dyDescent="0.3">
      <c r="B593" s="17"/>
      <c r="C593" s="47"/>
      <c r="D593" s="47"/>
      <c r="E593" s="471"/>
      <c r="F593" s="307"/>
      <c r="G593" s="330"/>
      <c r="H593" s="458"/>
      <c r="I593" s="458"/>
      <c r="J593" s="307"/>
      <c r="K593" s="911"/>
      <c r="L593" s="416"/>
      <c r="M593" s="17"/>
      <c r="N593" s="17"/>
      <c r="O593" s="17"/>
      <c r="R593" s="307"/>
      <c r="S593" s="576"/>
      <c r="T593" s="576"/>
      <c r="U593" s="576"/>
      <c r="V593" s="576"/>
      <c r="W593" s="576"/>
      <c r="X593" s="576"/>
      <c r="Y593" s="721"/>
      <c r="Z593" s="576"/>
      <c r="AA593" s="576"/>
      <c r="AB593" s="576"/>
      <c r="AC593" s="576"/>
      <c r="AD593" s="576"/>
      <c r="AE593" s="576"/>
      <c r="AF593" s="721"/>
      <c r="AG593" s="576"/>
      <c r="AH593" s="576"/>
      <c r="AI593" s="572"/>
      <c r="AJ593" s="572"/>
      <c r="AK593" s="573"/>
      <c r="AL593" s="573"/>
      <c r="AM593" s="721"/>
      <c r="AN593" s="572"/>
      <c r="AO593" s="572"/>
      <c r="AP593" s="573" t="s">
        <v>958</v>
      </c>
      <c r="AQ593" s="574">
        <f>SUM(AU593:BY593)</f>
        <v>50534.399999999994</v>
      </c>
      <c r="AR593" s="721"/>
      <c r="AS593" s="574"/>
      <c r="AT593" s="586"/>
      <c r="AU593" s="210"/>
      <c r="AV593" s="210"/>
      <c r="AW593" s="688"/>
      <c r="AX593" s="721"/>
      <c r="AY593" s="586"/>
      <c r="AZ593" s="209"/>
      <c r="BA593" s="209"/>
      <c r="BB593" s="209"/>
      <c r="BC593" s="721"/>
      <c r="BD593" s="812"/>
      <c r="BE593" s="209"/>
      <c r="BF593" s="211">
        <f>BF592*BF589</f>
        <v>10106.879999999999</v>
      </c>
      <c r="BG593" s="211"/>
      <c r="BH593" s="211"/>
      <c r="BI593" s="721"/>
      <c r="BJ593" s="212"/>
      <c r="BK593" s="211">
        <f>BK592*BK589</f>
        <v>15160.32</v>
      </c>
      <c r="BL593" s="212"/>
      <c r="BM593" s="209"/>
      <c r="BN593" s="730"/>
      <c r="BO593" s="947"/>
      <c r="BP593" s="851"/>
      <c r="BQ593" s="211">
        <f>BQ592*BQ589</f>
        <v>10106.879999999999</v>
      </c>
      <c r="BR593" s="211"/>
      <c r="BS593" s="213"/>
      <c r="BT593" s="730"/>
      <c r="BU593" s="212"/>
      <c r="BV593" s="212"/>
      <c r="BW593" s="212"/>
      <c r="BX593" s="721"/>
      <c r="BY593" s="211">
        <f>BY592*BY589</f>
        <v>15160.32</v>
      </c>
      <c r="BZ593" s="209"/>
      <c r="CA593" s="209"/>
      <c r="CB593" s="209"/>
      <c r="CC593" s="721"/>
      <c r="CD593" s="209"/>
      <c r="CE593" s="209"/>
      <c r="CF593" s="212"/>
      <c r="CG593" s="730"/>
      <c r="CH593" s="812"/>
      <c r="CI593" s="211">
        <f>CI592*CI589</f>
        <v>12633.6</v>
      </c>
      <c r="CJ593" s="209"/>
      <c r="CK593" s="209"/>
      <c r="CL593" s="721"/>
      <c r="CM593" s="209"/>
      <c r="CN593" s="209"/>
      <c r="CO593" s="209"/>
      <c r="CP593" s="730"/>
      <c r="CQ593" s="209"/>
      <c r="CR593" s="209"/>
      <c r="CS593" s="209"/>
    </row>
    <row r="594" spans="2:97" x14ac:dyDescent="0.25">
      <c r="B594" s="17"/>
      <c r="C594" s="47"/>
      <c r="D594" s="47"/>
      <c r="E594" s="471"/>
      <c r="F594" s="19"/>
      <c r="G594" s="219"/>
      <c r="H594" s="419"/>
      <c r="I594" s="419"/>
      <c r="J594" s="19"/>
      <c r="K594" s="911"/>
      <c r="L594" s="416"/>
      <c r="M594" s="17"/>
      <c r="N594" s="17"/>
      <c r="O594" s="17"/>
      <c r="S594" s="1"/>
      <c r="T594" s="1"/>
      <c r="U594" s="1"/>
      <c r="V594" s="1"/>
      <c r="W594" s="1"/>
      <c r="X594" s="1"/>
      <c r="Y594" s="721"/>
      <c r="Z594" s="1"/>
      <c r="AA594" s="1"/>
      <c r="AB594" s="1"/>
      <c r="AC594" s="1"/>
      <c r="AD594" s="1"/>
      <c r="AE594" s="1"/>
      <c r="AF594" s="721"/>
      <c r="AG594" s="1"/>
      <c r="AH594" s="1"/>
      <c r="AI594" s="1"/>
      <c r="AJ594" s="1"/>
      <c r="AK594" s="1"/>
      <c r="AL594" s="1"/>
      <c r="AM594" s="721"/>
      <c r="AR594" s="721"/>
      <c r="AT594" s="584"/>
      <c r="AU594" s="164"/>
      <c r="AV594" s="164"/>
      <c r="AW594" s="689"/>
      <c r="AX594" s="721"/>
      <c r="AY594" s="584"/>
      <c r="AZ594" s="37"/>
      <c r="BA594" s="37"/>
      <c r="BB594" s="37"/>
      <c r="BC594" s="721"/>
      <c r="BD594" s="813"/>
      <c r="BE594" s="141"/>
      <c r="BF594" s="164"/>
      <c r="BG594" s="164"/>
      <c r="BH594" s="164"/>
      <c r="BI594" s="721"/>
      <c r="BJ594" s="37"/>
      <c r="BK594" s="37"/>
      <c r="BL594" s="37"/>
      <c r="BM594" s="37"/>
      <c r="BN594" s="730"/>
      <c r="BO594" s="947"/>
      <c r="BP594" s="810"/>
      <c r="BQ594" s="164"/>
      <c r="BR594" s="164"/>
      <c r="BS594" s="202"/>
      <c r="BT594" s="730"/>
      <c r="BU594" s="37"/>
      <c r="BV594" s="37"/>
      <c r="BW594" s="37"/>
      <c r="BX594" s="721"/>
      <c r="BY594" s="37"/>
      <c r="BZ594" s="37"/>
      <c r="CA594" s="37"/>
      <c r="CB594" s="37"/>
      <c r="CC594" s="721"/>
      <c r="CD594" s="37"/>
      <c r="CE594" s="141"/>
      <c r="CF594" s="37"/>
      <c r="CG594" s="730"/>
      <c r="CH594" s="813"/>
      <c r="CI594" s="141"/>
      <c r="CJ594" s="141"/>
      <c r="CK594" s="141"/>
      <c r="CL594" s="721"/>
      <c r="CM594" s="141"/>
      <c r="CN594" s="141"/>
      <c r="CO594" s="141"/>
      <c r="CP594" s="730"/>
      <c r="CQ594" s="141"/>
      <c r="CR594" s="141"/>
      <c r="CS594" s="141"/>
    </row>
    <row r="595" spans="2:97" ht="18.75" x14ac:dyDescent="0.3">
      <c r="B595" s="17"/>
      <c r="C595" s="47"/>
      <c r="D595" s="47"/>
      <c r="E595" s="471"/>
      <c r="F595" s="19"/>
      <c r="G595" s="219"/>
      <c r="H595" s="419"/>
      <c r="I595" s="419"/>
      <c r="J595" s="19"/>
      <c r="K595" s="911"/>
      <c r="L595" s="416"/>
      <c r="M595" s="17"/>
      <c r="N595" s="17"/>
      <c r="O595" s="17"/>
      <c r="S595" s="1"/>
      <c r="T595" s="1"/>
      <c r="U595" s="1"/>
      <c r="V595" s="1"/>
      <c r="W595" s="1"/>
      <c r="X595" s="1"/>
      <c r="Y595" s="721"/>
      <c r="Z595" s="1"/>
      <c r="AA595" s="1"/>
      <c r="AB595" s="1"/>
      <c r="AC595" s="1"/>
      <c r="AD595" s="1"/>
      <c r="AE595" s="1"/>
      <c r="AF595" s="721"/>
      <c r="AG595" s="1"/>
      <c r="AH595" s="1"/>
      <c r="AI595" s="1"/>
      <c r="AJ595" s="1"/>
      <c r="AK595" s="1"/>
      <c r="AL595" s="1"/>
      <c r="AM595" s="721"/>
      <c r="AO595" s="60"/>
      <c r="AP595" s="577" t="s">
        <v>959</v>
      </c>
      <c r="AQ595" s="578">
        <f>SUM(AQ591:AQ593)</f>
        <v>302140.43999999994</v>
      </c>
      <c r="AR595" s="721"/>
      <c r="AS595" s="578"/>
      <c r="AT595" s="584"/>
      <c r="AU595" s="164"/>
      <c r="AV595" s="164"/>
      <c r="AW595" s="689"/>
      <c r="AX595" s="721"/>
      <c r="AY595" s="584"/>
      <c r="AZ595" s="37"/>
      <c r="BA595" s="37"/>
      <c r="BB595" s="37"/>
      <c r="BC595" s="721"/>
      <c r="BD595" s="813"/>
      <c r="BE595" s="141"/>
      <c r="BF595" s="164"/>
      <c r="BG595" s="164"/>
      <c r="BH595" s="164"/>
      <c r="BI595" s="721"/>
      <c r="BJ595" s="37"/>
      <c r="BK595" s="37"/>
      <c r="BL595" s="37"/>
      <c r="BM595" s="37"/>
      <c r="BN595" s="730"/>
      <c r="BO595" s="947"/>
      <c r="BP595" s="810"/>
      <c r="BQ595" s="164"/>
      <c r="BR595" s="164"/>
      <c r="BS595" s="202"/>
      <c r="BT595" s="730"/>
      <c r="BU595" s="37"/>
      <c r="BV595" s="37"/>
      <c r="BW595" s="37"/>
      <c r="BX595" s="721"/>
      <c r="BY595" s="37"/>
      <c r="BZ595" s="37"/>
      <c r="CA595" s="37"/>
      <c r="CB595" s="37"/>
      <c r="CC595" s="721"/>
      <c r="CD595" s="37"/>
      <c r="CE595" s="141"/>
      <c r="CF595" s="37"/>
      <c r="CG595" s="730"/>
      <c r="CH595" s="813"/>
      <c r="CI595" s="141"/>
      <c r="CJ595" s="141"/>
      <c r="CK595" s="141"/>
      <c r="CL595" s="721"/>
      <c r="CM595" s="141"/>
      <c r="CN595" s="141"/>
      <c r="CO595" s="141"/>
      <c r="CP595" s="730"/>
      <c r="CQ595" s="141"/>
      <c r="CR595" s="141"/>
      <c r="CS595" s="141"/>
    </row>
    <row r="596" spans="2:97" x14ac:dyDescent="0.25">
      <c r="B596" s="17"/>
      <c r="C596" s="47"/>
      <c r="D596" s="47"/>
      <c r="E596" s="471"/>
      <c r="F596" s="19"/>
      <c r="G596" s="219"/>
      <c r="H596" s="419"/>
      <c r="I596" s="419"/>
      <c r="J596" s="19"/>
      <c r="K596" s="911"/>
      <c r="L596" s="416"/>
      <c r="M596" s="17"/>
      <c r="N596" s="17"/>
      <c r="O596" s="17"/>
      <c r="S596" s="1"/>
      <c r="T596" s="1"/>
      <c r="U596" s="1"/>
      <c r="V596" s="1"/>
      <c r="W596" s="1"/>
      <c r="X596" s="1"/>
      <c r="Y596" s="721"/>
      <c r="Z596" s="1"/>
      <c r="AA596" s="1"/>
      <c r="AB596" s="1"/>
      <c r="AC596" s="1"/>
      <c r="AD596" s="1"/>
      <c r="AE596" s="1"/>
      <c r="AF596" s="721"/>
      <c r="AG596" s="1"/>
      <c r="AH596" s="1"/>
      <c r="AI596" s="1"/>
      <c r="AJ596" s="1"/>
      <c r="AK596" s="1"/>
      <c r="AL596" s="1"/>
      <c r="AM596" s="721"/>
      <c r="AR596" s="721"/>
      <c r="AT596" s="584"/>
      <c r="AU596" s="164"/>
      <c r="AV596" s="164"/>
      <c r="AW596" s="689"/>
      <c r="AX596" s="721"/>
      <c r="AY596" s="584"/>
      <c r="AZ596" s="37"/>
      <c r="BA596" s="37"/>
      <c r="BB596" s="37"/>
      <c r="BC596" s="721"/>
      <c r="BD596" s="813"/>
      <c r="BE596" s="141"/>
      <c r="BF596" s="164"/>
      <c r="BG596" s="164"/>
      <c r="BH596" s="164"/>
      <c r="BI596" s="721"/>
      <c r="BJ596" s="37"/>
      <c r="BK596" s="37"/>
      <c r="BL596" s="37"/>
      <c r="BM596" s="37"/>
      <c r="BN596" s="730"/>
      <c r="BO596" s="947"/>
      <c r="BP596" s="810"/>
      <c r="BQ596" s="164"/>
      <c r="BR596" s="164"/>
      <c r="BS596" s="202"/>
      <c r="BT596" s="730"/>
      <c r="BU596" s="37"/>
      <c r="BV596" s="37"/>
      <c r="BW596" s="37"/>
      <c r="BX596" s="721"/>
      <c r="BY596" s="37"/>
      <c r="BZ596" s="37"/>
      <c r="CA596" s="37"/>
      <c r="CB596" s="37"/>
      <c r="CC596" s="721"/>
      <c r="CD596" s="37"/>
      <c r="CE596" s="141"/>
      <c r="CF596" s="37"/>
      <c r="CG596" s="730"/>
      <c r="CH596" s="813"/>
      <c r="CI596" s="141"/>
      <c r="CJ596" s="141"/>
      <c r="CK596" s="141"/>
      <c r="CL596" s="721"/>
      <c r="CM596" s="141"/>
      <c r="CN596" s="141"/>
      <c r="CO596" s="141"/>
      <c r="CP596" s="730"/>
      <c r="CQ596" s="141"/>
      <c r="CR596" s="141"/>
      <c r="CS596" s="141"/>
    </row>
    <row r="597" spans="2:97" x14ac:dyDescent="0.25">
      <c r="B597" s="17"/>
      <c r="C597" s="47"/>
      <c r="D597" s="47"/>
      <c r="E597" s="471"/>
      <c r="F597" s="19"/>
      <c r="G597" s="219"/>
      <c r="H597" s="419"/>
      <c r="I597" s="419"/>
      <c r="J597" s="19"/>
      <c r="K597" s="911"/>
      <c r="L597" s="416"/>
      <c r="M597" s="17"/>
      <c r="N597" s="17"/>
      <c r="O597" s="17"/>
      <c r="S597" s="1"/>
      <c r="T597" s="1"/>
      <c r="U597" s="1"/>
      <c r="V597" s="1"/>
      <c r="W597" s="1"/>
      <c r="X597" s="1"/>
      <c r="Y597" s="721"/>
      <c r="Z597" s="1"/>
      <c r="AA597" s="1"/>
      <c r="AB597" s="1"/>
      <c r="AC597" s="1"/>
      <c r="AD597" s="1"/>
      <c r="AE597" s="1"/>
      <c r="AF597" s="721"/>
      <c r="AG597" s="1"/>
      <c r="AH597" s="1"/>
      <c r="AI597" s="1"/>
      <c r="AJ597" s="1"/>
      <c r="AK597" s="1"/>
      <c r="AL597" s="1"/>
      <c r="AM597" s="721"/>
      <c r="AR597" s="721"/>
      <c r="AT597" s="584"/>
      <c r="AU597" s="164"/>
      <c r="AV597" s="164"/>
      <c r="AW597" s="689"/>
      <c r="AX597" s="721"/>
      <c r="AY597" s="584"/>
      <c r="AZ597" s="37"/>
      <c r="BA597" s="37"/>
      <c r="BB597" s="37"/>
      <c r="BC597" s="721"/>
      <c r="BD597" s="813"/>
      <c r="BE597" s="141"/>
      <c r="BF597" s="164"/>
      <c r="BG597" s="164"/>
      <c r="BH597" s="164"/>
      <c r="BI597" s="721"/>
      <c r="BJ597" s="37"/>
      <c r="BK597" s="37"/>
      <c r="BL597" s="37"/>
      <c r="BM597" s="37"/>
      <c r="BN597" s="730"/>
      <c r="BO597" s="947"/>
      <c r="BP597" s="810"/>
      <c r="BQ597" s="164"/>
      <c r="BR597" s="164"/>
      <c r="BS597" s="202"/>
      <c r="BT597" s="730"/>
      <c r="BU597" s="37"/>
      <c r="BV597" s="37"/>
      <c r="BW597" s="37"/>
      <c r="BX597" s="721"/>
      <c r="BY597" s="37"/>
      <c r="BZ597" s="37"/>
      <c r="CA597" s="37"/>
      <c r="CB597" s="37"/>
      <c r="CC597" s="721"/>
      <c r="CD597" s="37"/>
      <c r="CE597" s="141"/>
      <c r="CF597" s="37"/>
      <c r="CG597" s="730"/>
      <c r="CH597" s="813"/>
      <c r="CI597" s="141"/>
      <c r="CJ597" s="141"/>
      <c r="CK597" s="141"/>
      <c r="CL597" s="721"/>
      <c r="CM597" s="141"/>
      <c r="CN597" s="141"/>
      <c r="CO597" s="141"/>
      <c r="CP597" s="730"/>
      <c r="CQ597" s="141"/>
      <c r="CR597" s="141"/>
      <c r="CS597" s="141"/>
    </row>
    <row r="598" spans="2:97" x14ac:dyDescent="0.25">
      <c r="B598" s="17"/>
      <c r="C598" s="47"/>
      <c r="D598" s="47"/>
      <c r="E598" s="471"/>
      <c r="F598" s="19"/>
      <c r="G598" s="219"/>
      <c r="H598" s="419"/>
      <c r="I598" s="419"/>
      <c r="J598" s="19"/>
      <c r="K598" s="911"/>
      <c r="L598" s="416"/>
      <c r="M598" s="17"/>
      <c r="N598" s="17"/>
      <c r="O598" s="17"/>
      <c r="S598" s="1"/>
      <c r="T598" s="1"/>
      <c r="U598" s="1"/>
      <c r="V598" s="1"/>
      <c r="W598" s="1"/>
      <c r="X598" s="1"/>
      <c r="Y598" s="721"/>
      <c r="Z598" s="1"/>
      <c r="AA598" s="1"/>
      <c r="AB598" s="1"/>
      <c r="AC598" s="1"/>
      <c r="AD598" s="1"/>
      <c r="AE598" s="1"/>
      <c r="AF598" s="721"/>
      <c r="AG598" s="1"/>
      <c r="AH598" s="1"/>
      <c r="AI598" s="1"/>
      <c r="AJ598" s="1"/>
      <c r="AK598" s="1"/>
      <c r="AL598" s="1"/>
      <c r="AM598" s="721"/>
      <c r="AR598" s="721"/>
      <c r="AT598" s="584"/>
      <c r="AU598" s="164"/>
      <c r="AV598" s="164"/>
      <c r="AW598" s="689"/>
      <c r="AX598" s="721"/>
      <c r="AY598" s="584"/>
      <c r="AZ598" s="37"/>
      <c r="BA598" s="37"/>
      <c r="BB598" s="37"/>
      <c r="BC598" s="721"/>
      <c r="BD598" s="813"/>
      <c r="BE598" s="141"/>
      <c r="BF598" s="164"/>
      <c r="BG598" s="164"/>
      <c r="BH598" s="164"/>
      <c r="BI598" s="721"/>
      <c r="BJ598" s="37"/>
      <c r="BK598" s="37"/>
      <c r="BL598" s="37"/>
      <c r="BM598" s="37"/>
      <c r="BN598" s="730"/>
      <c r="BO598" s="947"/>
      <c r="BP598" s="810"/>
      <c r="BQ598" s="164"/>
      <c r="BR598" s="164"/>
      <c r="BS598" s="202"/>
      <c r="BT598" s="730"/>
      <c r="BU598" s="37"/>
      <c r="BV598" s="37"/>
      <c r="BW598" s="37"/>
      <c r="BX598" s="721"/>
      <c r="BY598" s="37"/>
      <c r="BZ598" s="37"/>
      <c r="CA598" s="37"/>
      <c r="CB598" s="37"/>
      <c r="CC598" s="721"/>
      <c r="CD598" s="37"/>
      <c r="CE598" s="141"/>
      <c r="CF598" s="37"/>
      <c r="CG598" s="730"/>
      <c r="CH598" s="813"/>
      <c r="CI598" s="141"/>
      <c r="CJ598" s="141"/>
      <c r="CK598" s="141"/>
      <c r="CL598" s="721"/>
      <c r="CM598" s="141"/>
      <c r="CN598" s="141"/>
      <c r="CO598" s="141"/>
      <c r="CP598" s="730"/>
      <c r="CQ598" s="141"/>
      <c r="CR598" s="141"/>
      <c r="CS598" s="141"/>
    </row>
    <row r="599" spans="2:97" x14ac:dyDescent="0.25">
      <c r="B599" s="17"/>
      <c r="C599" s="47"/>
      <c r="D599" s="47"/>
      <c r="E599" s="471"/>
      <c r="F599" s="19"/>
      <c r="G599" s="219"/>
      <c r="H599" s="419"/>
      <c r="I599" s="419"/>
      <c r="J599" s="19"/>
      <c r="K599" s="911"/>
      <c r="L599" s="416"/>
      <c r="M599" s="17"/>
      <c r="N599" s="17"/>
      <c r="O599" s="17"/>
      <c r="S599" s="1"/>
      <c r="T599" s="1"/>
      <c r="U599" s="1"/>
      <c r="V599" s="1"/>
      <c r="W599" s="1"/>
      <c r="X599" s="1"/>
      <c r="Y599" s="721"/>
      <c r="Z599" s="1"/>
      <c r="AA599" s="1"/>
      <c r="AB599" s="1"/>
      <c r="AC599" s="1"/>
      <c r="AD599" s="1"/>
      <c r="AE599" s="1"/>
      <c r="AF599" s="721"/>
      <c r="AG599" s="1"/>
      <c r="AH599" s="1"/>
      <c r="AI599" s="1"/>
      <c r="AJ599" s="1"/>
      <c r="AK599" s="1"/>
      <c r="AL599" s="1"/>
      <c r="AM599" s="721"/>
      <c r="AR599" s="721"/>
      <c r="AT599" s="584"/>
      <c r="AU599" s="164"/>
      <c r="AV599" s="164"/>
      <c r="AW599" s="689"/>
      <c r="AX599" s="721"/>
      <c r="AY599" s="584"/>
      <c r="AZ599" s="37"/>
      <c r="BA599" s="37"/>
      <c r="BB599" s="37"/>
      <c r="BC599" s="721"/>
      <c r="BD599" s="813"/>
      <c r="BE599" s="141"/>
      <c r="BF599" s="164"/>
      <c r="BG599" s="164"/>
      <c r="BH599" s="164"/>
      <c r="BI599" s="721"/>
      <c r="BJ599" s="37"/>
      <c r="BK599" s="37"/>
      <c r="BL599" s="37"/>
      <c r="BM599" s="37"/>
      <c r="BN599" s="730"/>
      <c r="BO599" s="947"/>
      <c r="BP599" s="810"/>
      <c r="BQ599" s="164"/>
      <c r="BR599" s="164"/>
      <c r="BS599" s="202"/>
      <c r="BT599" s="730"/>
      <c r="BU599" s="37"/>
      <c r="BV599" s="37"/>
      <c r="BW599" s="37"/>
      <c r="BX599" s="721"/>
      <c r="BY599" s="37"/>
      <c r="BZ599" s="37"/>
      <c r="CA599" s="37"/>
      <c r="CB599" s="37"/>
      <c r="CC599" s="721"/>
      <c r="CD599" s="37"/>
      <c r="CE599" s="141"/>
      <c r="CF599" s="37"/>
      <c r="CG599" s="730"/>
      <c r="CH599" s="813"/>
      <c r="CI599" s="141"/>
      <c r="CJ599" s="141"/>
      <c r="CK599" s="141"/>
      <c r="CL599" s="721"/>
      <c r="CM599" s="141"/>
      <c r="CN599" s="141"/>
      <c r="CO599" s="141"/>
      <c r="CP599" s="730"/>
      <c r="CQ599" s="141"/>
      <c r="CR599" s="141"/>
      <c r="CS599" s="141"/>
    </row>
    <row r="600" spans="2:97" x14ac:dyDescent="0.25">
      <c r="B600" s="17"/>
      <c r="C600" s="47"/>
      <c r="D600" s="47"/>
      <c r="E600" s="471"/>
      <c r="F600" s="19"/>
      <c r="G600" s="219"/>
      <c r="H600" s="419"/>
      <c r="I600" s="419"/>
      <c r="J600" s="19"/>
      <c r="K600" s="911"/>
      <c r="L600" s="416"/>
      <c r="M600" s="17"/>
      <c r="N600" s="17"/>
      <c r="O600" s="17"/>
      <c r="S600" s="1"/>
      <c r="T600" s="1"/>
      <c r="U600" s="1"/>
      <c r="V600" s="1"/>
      <c r="W600" s="1"/>
      <c r="X600" s="1"/>
      <c r="Y600" s="721"/>
      <c r="Z600" s="1"/>
      <c r="AA600" s="1"/>
      <c r="AB600" s="1"/>
      <c r="AC600" s="1"/>
      <c r="AD600" s="1"/>
      <c r="AE600" s="1"/>
      <c r="AF600" s="721"/>
      <c r="AG600" s="1"/>
      <c r="AH600" s="1"/>
      <c r="AI600" s="1"/>
      <c r="AJ600" s="1"/>
      <c r="AK600" s="1"/>
      <c r="AL600" s="1"/>
      <c r="AM600" s="721"/>
      <c r="AR600" s="721"/>
      <c r="AT600" s="584"/>
      <c r="AU600" s="164"/>
      <c r="AV600" s="164"/>
      <c r="AW600" s="689"/>
      <c r="AX600" s="721"/>
      <c r="AY600" s="584"/>
      <c r="AZ600" s="37"/>
      <c r="BA600" s="37"/>
      <c r="BB600" s="37"/>
      <c r="BC600" s="721"/>
      <c r="BD600" s="813"/>
      <c r="BE600" s="141"/>
      <c r="BF600" s="164"/>
      <c r="BG600" s="164"/>
      <c r="BH600" s="164"/>
      <c r="BI600" s="721"/>
      <c r="BJ600" s="37"/>
      <c r="BK600" s="37"/>
      <c r="BL600" s="37"/>
      <c r="BM600" s="37"/>
      <c r="BN600" s="730"/>
      <c r="BO600" s="947"/>
      <c r="BP600" s="810"/>
      <c r="BQ600" s="164"/>
      <c r="BR600" s="164"/>
      <c r="BS600" s="202"/>
      <c r="BT600" s="730"/>
      <c r="BU600" s="37"/>
      <c r="BV600" s="37"/>
      <c r="BW600" s="37"/>
      <c r="BX600" s="721"/>
      <c r="BY600" s="37"/>
      <c r="BZ600" s="37"/>
      <c r="CA600" s="37"/>
      <c r="CB600" s="37"/>
      <c r="CC600" s="721"/>
      <c r="CD600" s="37"/>
      <c r="CE600" s="141"/>
      <c r="CF600" s="37"/>
      <c r="CG600" s="730"/>
      <c r="CH600" s="813"/>
      <c r="CI600" s="141"/>
      <c r="CJ600" s="141"/>
      <c r="CK600" s="141"/>
      <c r="CL600" s="721"/>
      <c r="CM600" s="141"/>
      <c r="CN600" s="141"/>
      <c r="CO600" s="141"/>
      <c r="CP600" s="730"/>
      <c r="CQ600" s="141"/>
      <c r="CR600" s="141"/>
      <c r="CS600" s="141"/>
    </row>
    <row r="601" spans="2:97" x14ac:dyDescent="0.25">
      <c r="B601" s="17"/>
      <c r="C601" s="47"/>
      <c r="D601" s="47"/>
      <c r="E601" s="471"/>
      <c r="F601" s="19"/>
      <c r="G601" s="219"/>
      <c r="H601" s="419"/>
      <c r="I601" s="419"/>
      <c r="J601" s="19"/>
      <c r="K601" s="911"/>
      <c r="L601" s="416"/>
      <c r="M601" s="17"/>
      <c r="N601" s="17"/>
      <c r="O601" s="17"/>
      <c r="S601" s="1"/>
      <c r="T601" s="1"/>
      <c r="U601" s="1"/>
      <c r="V601" s="1"/>
      <c r="W601" s="1"/>
      <c r="X601" s="1"/>
      <c r="Y601" s="721"/>
      <c r="Z601" s="1"/>
      <c r="AA601" s="1"/>
      <c r="AB601" s="1"/>
      <c r="AC601" s="1"/>
      <c r="AD601" s="1"/>
      <c r="AE601" s="1"/>
      <c r="AF601" s="721"/>
      <c r="AG601" s="1"/>
      <c r="AH601" s="1"/>
      <c r="AI601" s="1"/>
      <c r="AJ601" s="1"/>
      <c r="AK601" s="1"/>
      <c r="AL601" s="1"/>
      <c r="AM601" s="721"/>
      <c r="AR601" s="721"/>
      <c r="AT601" s="584"/>
      <c r="AU601" s="164"/>
      <c r="AV601" s="164"/>
      <c r="AW601" s="689"/>
      <c r="AX601" s="721"/>
      <c r="AY601" s="584"/>
      <c r="AZ601" s="37"/>
      <c r="BA601" s="37"/>
      <c r="BB601" s="37"/>
      <c r="BC601" s="721"/>
      <c r="BD601" s="813"/>
      <c r="BE601" s="141"/>
      <c r="BF601" s="164"/>
      <c r="BG601" s="164"/>
      <c r="BH601" s="164"/>
      <c r="BI601" s="721"/>
      <c r="BJ601" s="37"/>
      <c r="BK601" s="37"/>
      <c r="BL601" s="37"/>
      <c r="BM601" s="37"/>
      <c r="BN601" s="730"/>
      <c r="BO601" s="947"/>
      <c r="BP601" s="810"/>
      <c r="BQ601" s="164"/>
      <c r="BR601" s="164"/>
      <c r="BS601" s="202"/>
      <c r="BT601" s="730"/>
      <c r="BU601" s="37"/>
      <c r="BV601" s="37"/>
      <c r="BW601" s="37"/>
      <c r="BX601" s="721"/>
      <c r="BY601" s="37"/>
      <c r="BZ601" s="37"/>
      <c r="CA601" s="37"/>
      <c r="CB601" s="37"/>
      <c r="CC601" s="721"/>
      <c r="CD601" s="37"/>
      <c r="CE601" s="141"/>
      <c r="CF601" s="37"/>
      <c r="CG601" s="730"/>
      <c r="CH601" s="813"/>
      <c r="CI601" s="141"/>
      <c r="CJ601" s="141"/>
      <c r="CK601" s="141"/>
      <c r="CL601" s="721"/>
      <c r="CM601" s="141"/>
      <c r="CN601" s="141"/>
      <c r="CO601" s="141"/>
      <c r="CP601" s="730"/>
      <c r="CQ601" s="141"/>
      <c r="CR601" s="141"/>
      <c r="CS601" s="141"/>
    </row>
    <row r="602" spans="2:97" x14ac:dyDescent="0.25">
      <c r="B602" s="17"/>
      <c r="C602" s="47"/>
      <c r="D602" s="47"/>
      <c r="E602" s="471"/>
      <c r="F602" s="19"/>
      <c r="G602" s="219"/>
      <c r="H602" s="419"/>
      <c r="I602" s="419"/>
      <c r="J602" s="19"/>
      <c r="K602" s="911"/>
      <c r="L602" s="416"/>
      <c r="M602" s="17"/>
      <c r="N602" s="17"/>
      <c r="O602" s="17"/>
      <c r="S602" s="1"/>
      <c r="T602" s="1"/>
      <c r="U602" s="1"/>
      <c r="V602" s="1"/>
      <c r="W602" s="1"/>
      <c r="X602" s="1"/>
      <c r="Y602" s="721"/>
      <c r="Z602" s="1"/>
      <c r="AA602" s="1"/>
      <c r="AB602" s="1"/>
      <c r="AC602" s="1"/>
      <c r="AD602" s="1"/>
      <c r="AE602" s="1"/>
      <c r="AF602" s="721"/>
      <c r="AG602" s="1"/>
      <c r="AH602" s="1"/>
      <c r="AI602" s="1"/>
      <c r="AJ602" s="1"/>
      <c r="AK602" s="1"/>
      <c r="AL602" s="1"/>
      <c r="AM602" s="721"/>
      <c r="AR602" s="721"/>
      <c r="AT602" s="584"/>
      <c r="AU602" s="164"/>
      <c r="AV602" s="164"/>
      <c r="AW602" s="689"/>
      <c r="AX602" s="721"/>
      <c r="AY602" s="584"/>
      <c r="AZ602" s="37"/>
      <c r="BA602" s="37"/>
      <c r="BB602" s="37"/>
      <c r="BC602" s="721"/>
      <c r="BD602" s="813"/>
      <c r="BE602" s="141"/>
      <c r="BF602" s="164"/>
      <c r="BG602" s="164"/>
      <c r="BH602" s="164"/>
      <c r="BI602" s="721"/>
      <c r="BJ602" s="37"/>
      <c r="BK602" s="37"/>
      <c r="BL602" s="37"/>
      <c r="BM602" s="37"/>
      <c r="BN602" s="730"/>
      <c r="BO602" s="947"/>
      <c r="BP602" s="810"/>
      <c r="BQ602" s="164"/>
      <c r="BR602" s="164"/>
      <c r="BS602" s="202"/>
      <c r="BT602" s="730"/>
      <c r="BU602" s="37"/>
      <c r="BV602" s="37"/>
      <c r="BW602" s="37"/>
      <c r="BX602" s="721"/>
      <c r="BY602" s="37"/>
      <c r="BZ602" s="37"/>
      <c r="CA602" s="37"/>
      <c r="CB602" s="37"/>
      <c r="CC602" s="721"/>
      <c r="CD602" s="37"/>
      <c r="CE602" s="141"/>
      <c r="CF602" s="37"/>
      <c r="CG602" s="730"/>
      <c r="CH602" s="813"/>
      <c r="CI602" s="141"/>
      <c r="CJ602" s="141"/>
      <c r="CK602" s="141"/>
      <c r="CL602" s="721"/>
      <c r="CM602" s="141"/>
      <c r="CN602" s="141"/>
      <c r="CO602" s="141"/>
      <c r="CP602" s="730"/>
      <c r="CQ602" s="141"/>
      <c r="CR602" s="141"/>
      <c r="CS602" s="141"/>
    </row>
    <row r="603" spans="2:97" x14ac:dyDescent="0.25">
      <c r="B603" s="17"/>
      <c r="C603" s="47"/>
      <c r="D603" s="47"/>
      <c r="E603" s="471"/>
      <c r="F603" s="19"/>
      <c r="G603" s="219"/>
      <c r="H603" s="419"/>
      <c r="I603" s="419"/>
      <c r="J603" s="19"/>
      <c r="K603" s="911"/>
      <c r="L603" s="416"/>
      <c r="M603" s="17"/>
      <c r="N603" s="17"/>
      <c r="O603" s="17"/>
      <c r="S603" s="1"/>
      <c r="T603" s="1"/>
      <c r="U603" s="1"/>
      <c r="V603" s="1"/>
      <c r="W603" s="1"/>
      <c r="X603" s="1"/>
      <c r="Y603" s="721"/>
      <c r="Z603" s="1"/>
      <c r="AA603" s="1"/>
      <c r="AB603" s="1"/>
      <c r="AC603" s="1"/>
      <c r="AD603" s="1"/>
      <c r="AE603" s="1"/>
      <c r="AF603" s="721"/>
      <c r="AG603" s="1"/>
      <c r="AH603" s="1"/>
      <c r="AI603" s="1"/>
      <c r="AJ603" s="1"/>
      <c r="AK603" s="1"/>
      <c r="AL603" s="1"/>
      <c r="AM603" s="721"/>
      <c r="AR603" s="721"/>
      <c r="AT603" s="584"/>
      <c r="AU603" s="164"/>
      <c r="AV603" s="164"/>
      <c r="AW603" s="689"/>
      <c r="AX603" s="721"/>
      <c r="AY603" s="584"/>
      <c r="AZ603" s="37"/>
      <c r="BA603" s="37"/>
      <c r="BB603" s="37"/>
      <c r="BC603" s="721"/>
      <c r="BD603" s="813"/>
      <c r="BE603" s="141"/>
      <c r="BF603" s="164"/>
      <c r="BG603" s="164"/>
      <c r="BH603" s="164"/>
      <c r="BI603" s="721"/>
      <c r="BJ603" s="37"/>
      <c r="BK603" s="37"/>
      <c r="BL603" s="37"/>
      <c r="BM603" s="37"/>
      <c r="BN603" s="730"/>
      <c r="BO603" s="947"/>
      <c r="BP603" s="810"/>
      <c r="BQ603" s="164"/>
      <c r="BR603" s="164"/>
      <c r="BS603" s="202"/>
      <c r="BT603" s="730"/>
      <c r="BU603" s="37"/>
      <c r="BV603" s="37"/>
      <c r="BW603" s="37"/>
      <c r="BX603" s="721"/>
      <c r="BY603" s="37"/>
      <c r="BZ603" s="37"/>
      <c r="CA603" s="37"/>
      <c r="CB603" s="37"/>
      <c r="CC603" s="721"/>
      <c r="CD603" s="37"/>
      <c r="CE603" s="141"/>
      <c r="CF603" s="37"/>
      <c r="CG603" s="730"/>
      <c r="CH603" s="813"/>
      <c r="CI603" s="141"/>
      <c r="CJ603" s="141"/>
      <c r="CK603" s="141"/>
      <c r="CL603" s="721"/>
      <c r="CM603" s="141"/>
      <c r="CN603" s="141"/>
      <c r="CO603" s="141"/>
      <c r="CP603" s="730"/>
      <c r="CQ603" s="141"/>
      <c r="CR603" s="141"/>
      <c r="CS603" s="141"/>
    </row>
    <row r="604" spans="2:97" x14ac:dyDescent="0.25">
      <c r="B604" s="17"/>
      <c r="C604" s="47"/>
      <c r="D604" s="47"/>
      <c r="E604" s="471"/>
      <c r="F604" s="19"/>
      <c r="G604" s="219"/>
      <c r="H604" s="419"/>
      <c r="I604" s="419"/>
      <c r="J604" s="19"/>
      <c r="K604" s="911"/>
      <c r="L604" s="416"/>
      <c r="M604" s="17"/>
      <c r="N604" s="17"/>
      <c r="O604" s="17"/>
      <c r="S604" s="1"/>
      <c r="T604" s="1"/>
      <c r="U604" s="1"/>
      <c r="V604" s="1"/>
      <c r="W604" s="1"/>
      <c r="X604" s="1"/>
      <c r="Y604" s="721"/>
      <c r="Z604" s="1"/>
      <c r="AA604" s="1"/>
      <c r="AB604" s="1"/>
      <c r="AC604" s="1"/>
      <c r="AD604" s="1"/>
      <c r="AE604" s="1"/>
      <c r="AF604" s="721"/>
      <c r="AG604" s="1"/>
      <c r="AH604" s="1"/>
      <c r="AI604" s="1"/>
      <c r="AJ604" s="1"/>
      <c r="AK604" s="1"/>
      <c r="AL604" s="1"/>
      <c r="AM604" s="721"/>
      <c r="AR604" s="721"/>
      <c r="AT604" s="584"/>
      <c r="AU604" s="164"/>
      <c r="AV604" s="164"/>
      <c r="AW604" s="689"/>
      <c r="AX604" s="721"/>
      <c r="AY604" s="584"/>
      <c r="AZ604" s="37"/>
      <c r="BA604" s="37"/>
      <c r="BB604" s="37"/>
      <c r="BC604" s="721"/>
      <c r="BD604" s="813"/>
      <c r="BE604" s="141"/>
      <c r="BF604" s="164"/>
      <c r="BG604" s="164"/>
      <c r="BH604" s="164"/>
      <c r="BI604" s="721"/>
      <c r="BJ604" s="37"/>
      <c r="BK604" s="37"/>
      <c r="BL604" s="37"/>
      <c r="BM604" s="37"/>
      <c r="BN604" s="730"/>
      <c r="BO604" s="947"/>
      <c r="BP604" s="810"/>
      <c r="BQ604" s="164"/>
      <c r="BR604" s="164"/>
      <c r="BS604" s="202"/>
      <c r="BT604" s="730"/>
      <c r="BU604" s="37"/>
      <c r="BV604" s="37"/>
      <c r="BW604" s="37"/>
      <c r="BX604" s="721"/>
      <c r="BY604" s="37"/>
      <c r="BZ604" s="37"/>
      <c r="CA604" s="37"/>
      <c r="CB604" s="37"/>
      <c r="CC604" s="721"/>
      <c r="CD604" s="37"/>
      <c r="CE604" s="141"/>
      <c r="CF604" s="37"/>
      <c r="CG604" s="730"/>
      <c r="CH604" s="813"/>
      <c r="CI604" s="141"/>
      <c r="CJ604" s="141"/>
      <c r="CK604" s="141"/>
      <c r="CL604" s="721"/>
      <c r="CM604" s="141"/>
      <c r="CN604" s="141"/>
      <c r="CO604" s="141"/>
      <c r="CP604" s="730"/>
      <c r="CQ604" s="141"/>
      <c r="CR604" s="141"/>
      <c r="CS604" s="141"/>
    </row>
    <row r="605" spans="2:97" x14ac:dyDescent="0.25">
      <c r="B605" s="17"/>
      <c r="C605" s="47"/>
      <c r="D605" s="47"/>
      <c r="E605" s="471"/>
      <c r="F605" s="19"/>
      <c r="G605" s="219"/>
      <c r="H605" s="419"/>
      <c r="I605" s="419"/>
      <c r="J605" s="19"/>
      <c r="K605" s="911"/>
      <c r="L605" s="416"/>
      <c r="M605" s="17"/>
      <c r="N605" s="17"/>
      <c r="O605" s="17"/>
      <c r="S605" s="1"/>
      <c r="T605" s="1"/>
      <c r="U605" s="1"/>
      <c r="V605" s="1"/>
      <c r="W605" s="1"/>
      <c r="X605" s="1"/>
      <c r="Y605" s="721"/>
      <c r="Z605" s="1"/>
      <c r="AA605" s="1"/>
      <c r="AB605" s="1"/>
      <c r="AC605" s="1"/>
      <c r="AD605" s="1"/>
      <c r="AE605" s="1"/>
      <c r="AF605" s="721"/>
      <c r="AG605" s="1"/>
      <c r="AH605" s="1"/>
      <c r="AI605" s="1"/>
      <c r="AJ605" s="1"/>
      <c r="AK605" s="1"/>
      <c r="AL605" s="1"/>
      <c r="AM605" s="721"/>
      <c r="AR605" s="721"/>
      <c r="AT605" s="584"/>
      <c r="AU605" s="164"/>
      <c r="AV605" s="164"/>
      <c r="AW605" s="689"/>
      <c r="AX605" s="721"/>
      <c r="AY605" s="584"/>
      <c r="AZ605" s="37"/>
      <c r="BA605" s="37"/>
      <c r="BB605" s="37"/>
      <c r="BC605" s="721"/>
      <c r="BD605" s="813"/>
      <c r="BE605" s="141"/>
      <c r="BF605" s="164"/>
      <c r="BG605" s="164"/>
      <c r="BH605" s="164"/>
      <c r="BI605" s="721"/>
      <c r="BJ605" s="37"/>
      <c r="BK605" s="37"/>
      <c r="BL605" s="37"/>
      <c r="BM605" s="37"/>
      <c r="BN605" s="730"/>
      <c r="BO605" s="947"/>
      <c r="BP605" s="810"/>
      <c r="BQ605" s="164"/>
      <c r="BR605" s="164"/>
      <c r="BS605" s="202"/>
      <c r="BT605" s="730"/>
      <c r="BU605" s="37"/>
      <c r="BV605" s="37"/>
      <c r="BW605" s="37"/>
      <c r="BX605" s="721"/>
      <c r="BY605" s="37"/>
      <c r="BZ605" s="37"/>
      <c r="CA605" s="37"/>
      <c r="CB605" s="37"/>
      <c r="CC605" s="721"/>
      <c r="CD605" s="37"/>
      <c r="CE605" s="141"/>
      <c r="CF605" s="37"/>
      <c r="CG605" s="730"/>
      <c r="CH605" s="813"/>
      <c r="CI605" s="141"/>
      <c r="CJ605" s="141"/>
      <c r="CK605" s="141"/>
      <c r="CL605" s="721"/>
      <c r="CM605" s="141"/>
      <c r="CN605" s="141"/>
      <c r="CO605" s="141"/>
      <c r="CP605" s="730"/>
      <c r="CQ605" s="141"/>
      <c r="CR605" s="141"/>
      <c r="CS605" s="141"/>
    </row>
    <row r="606" spans="2:97" x14ac:dyDescent="0.25">
      <c r="B606" s="17"/>
      <c r="C606" s="47"/>
      <c r="D606" s="47"/>
      <c r="E606" s="471"/>
      <c r="F606" s="19"/>
      <c r="G606" s="219"/>
      <c r="H606" s="419"/>
      <c r="I606" s="419"/>
      <c r="J606" s="19"/>
      <c r="K606" s="911"/>
      <c r="L606" s="416"/>
      <c r="M606" s="17"/>
      <c r="N606" s="17"/>
      <c r="O606" s="17"/>
      <c r="S606" s="1"/>
      <c r="T606" s="1"/>
      <c r="U606" s="1"/>
      <c r="V606" s="1"/>
      <c r="W606" s="1"/>
      <c r="X606" s="1"/>
      <c r="Y606" s="721"/>
      <c r="Z606" s="1"/>
      <c r="AA606" s="1"/>
      <c r="AB606" s="1"/>
      <c r="AC606" s="1"/>
      <c r="AD606" s="1"/>
      <c r="AE606" s="1"/>
      <c r="AF606" s="721"/>
      <c r="AG606" s="1"/>
      <c r="AH606" s="1"/>
      <c r="AI606" s="1"/>
      <c r="AJ606" s="1"/>
      <c r="AK606" s="1"/>
      <c r="AL606" s="1"/>
      <c r="AM606" s="721"/>
      <c r="AR606" s="721"/>
      <c r="AT606" s="584"/>
      <c r="AU606" s="164"/>
      <c r="AV606" s="164"/>
      <c r="AW606" s="689"/>
      <c r="AX606" s="721"/>
      <c r="AY606" s="584"/>
      <c r="AZ606" s="37"/>
      <c r="BA606" s="37"/>
      <c r="BB606" s="37"/>
      <c r="BC606" s="721"/>
      <c r="BD606" s="813"/>
      <c r="BE606" s="141"/>
      <c r="BF606" s="164"/>
      <c r="BG606" s="164"/>
      <c r="BH606" s="164"/>
      <c r="BI606" s="721"/>
      <c r="BJ606" s="37"/>
      <c r="BK606" s="37"/>
      <c r="BL606" s="37"/>
      <c r="BM606" s="37"/>
      <c r="BN606" s="730"/>
      <c r="BO606" s="947"/>
      <c r="BP606" s="810"/>
      <c r="BQ606" s="164"/>
      <c r="BR606" s="164"/>
      <c r="BS606" s="202"/>
      <c r="BT606" s="730"/>
      <c r="BU606" s="37"/>
      <c r="BV606" s="37"/>
      <c r="BW606" s="37"/>
      <c r="BX606" s="721"/>
      <c r="BY606" s="37"/>
      <c r="BZ606" s="37"/>
      <c r="CA606" s="37"/>
      <c r="CB606" s="37"/>
      <c r="CC606" s="721"/>
      <c r="CD606" s="37"/>
      <c r="CE606" s="141"/>
      <c r="CF606" s="37"/>
      <c r="CG606" s="730"/>
      <c r="CH606" s="813"/>
      <c r="CI606" s="141"/>
      <c r="CJ606" s="141"/>
      <c r="CK606" s="141"/>
      <c r="CL606" s="721"/>
      <c r="CM606" s="141"/>
      <c r="CN606" s="141"/>
      <c r="CO606" s="141"/>
      <c r="CP606" s="730"/>
      <c r="CQ606" s="141"/>
      <c r="CR606" s="141"/>
      <c r="CS606" s="141"/>
    </row>
    <row r="607" spans="2:97" x14ac:dyDescent="0.25">
      <c r="B607" s="17"/>
      <c r="C607" s="47"/>
      <c r="D607" s="47"/>
      <c r="E607" s="471"/>
      <c r="F607" s="19"/>
      <c r="G607" s="219"/>
      <c r="H607" s="419"/>
      <c r="I607" s="419"/>
      <c r="J607" s="19"/>
      <c r="K607" s="911"/>
      <c r="L607" s="416"/>
      <c r="M607" s="17"/>
      <c r="N607" s="17"/>
      <c r="O607" s="17"/>
      <c r="S607" s="1"/>
      <c r="T607" s="1"/>
      <c r="U607" s="1"/>
      <c r="V607" s="1"/>
      <c r="W607" s="1"/>
      <c r="X607" s="1"/>
      <c r="Y607" s="721"/>
      <c r="Z607" s="1"/>
      <c r="AA607" s="1"/>
      <c r="AB607" s="1"/>
      <c r="AC607" s="1"/>
      <c r="AD607" s="1"/>
      <c r="AE607" s="1"/>
      <c r="AF607" s="721"/>
      <c r="AG607" s="1"/>
      <c r="AH607" s="1"/>
      <c r="AI607" s="1"/>
      <c r="AJ607" s="1"/>
      <c r="AK607" s="1"/>
      <c r="AL607" s="1"/>
      <c r="AM607" s="721"/>
      <c r="AR607" s="721"/>
      <c r="AT607" s="584"/>
      <c r="AU607" s="164"/>
      <c r="AV607" s="164"/>
      <c r="AW607" s="689"/>
      <c r="AX607" s="721"/>
      <c r="AY607" s="584"/>
      <c r="AZ607" s="37"/>
      <c r="BA607" s="37"/>
      <c r="BB607" s="37"/>
      <c r="BC607" s="721"/>
      <c r="BD607" s="813"/>
      <c r="BE607" s="141"/>
      <c r="BF607" s="164"/>
      <c r="BG607" s="164"/>
      <c r="BH607" s="164"/>
      <c r="BI607" s="721"/>
      <c r="BJ607" s="37"/>
      <c r="BK607" s="37"/>
      <c r="BL607" s="37"/>
      <c r="BM607" s="37"/>
      <c r="BN607" s="730"/>
      <c r="BO607" s="947"/>
      <c r="BP607" s="810"/>
      <c r="BQ607" s="164"/>
      <c r="BR607" s="164"/>
      <c r="BS607" s="202"/>
      <c r="BT607" s="730"/>
      <c r="BU607" s="37"/>
      <c r="BV607" s="37"/>
      <c r="BW607" s="37"/>
      <c r="BX607" s="721"/>
      <c r="BY607" s="37"/>
      <c r="BZ607" s="37"/>
      <c r="CA607" s="37"/>
      <c r="CB607" s="37"/>
      <c r="CC607" s="721"/>
      <c r="CD607" s="37"/>
      <c r="CE607" s="141"/>
      <c r="CF607" s="37"/>
      <c r="CG607" s="730"/>
      <c r="CH607" s="813"/>
      <c r="CI607" s="141"/>
      <c r="CJ607" s="141"/>
      <c r="CK607" s="141"/>
      <c r="CL607" s="721"/>
      <c r="CM607" s="141"/>
      <c r="CN607" s="141"/>
      <c r="CO607" s="141"/>
      <c r="CP607" s="730"/>
      <c r="CQ607" s="141"/>
      <c r="CR607" s="141"/>
      <c r="CS607" s="141"/>
    </row>
    <row r="608" spans="2:97" x14ac:dyDescent="0.25">
      <c r="B608" s="17"/>
      <c r="C608" s="47"/>
      <c r="D608" s="47"/>
      <c r="E608" s="19"/>
      <c r="F608" s="19"/>
      <c r="G608" s="219"/>
      <c r="H608" s="419"/>
      <c r="I608" s="419"/>
      <c r="J608" s="19"/>
      <c r="K608" s="911"/>
      <c r="L608" s="416"/>
      <c r="M608" s="17"/>
      <c r="N608" s="17"/>
      <c r="O608" s="17"/>
      <c r="S608" s="1"/>
      <c r="T608" s="1"/>
      <c r="U608" s="1"/>
      <c r="V608" s="1"/>
      <c r="W608" s="1"/>
      <c r="X608" s="1"/>
      <c r="Y608" s="721"/>
      <c r="Z608" s="1"/>
      <c r="AA608" s="1"/>
      <c r="AB608" s="1"/>
      <c r="AC608" s="1"/>
      <c r="AD608" s="1"/>
      <c r="AE608" s="1"/>
      <c r="AF608" s="721"/>
      <c r="AG608" s="1"/>
      <c r="AH608" s="1"/>
      <c r="AI608" s="1"/>
      <c r="AJ608" s="1"/>
      <c r="AK608" s="1"/>
      <c r="AL608" s="1"/>
      <c r="AM608" s="721"/>
      <c r="AR608" s="721"/>
      <c r="AT608" s="584"/>
      <c r="AU608" s="164"/>
      <c r="AV608" s="164"/>
      <c r="AW608" s="689"/>
      <c r="AX608" s="721"/>
      <c r="AY608" s="584"/>
      <c r="AZ608" s="37"/>
      <c r="BA608" s="37"/>
      <c r="BB608" s="37"/>
      <c r="BC608" s="721"/>
      <c r="BD608" s="813"/>
      <c r="BE608" s="141"/>
      <c r="BF608" s="164"/>
      <c r="BG608" s="164"/>
      <c r="BH608" s="164"/>
      <c r="BI608" s="721"/>
      <c r="BJ608" s="37"/>
      <c r="BK608" s="37"/>
      <c r="BL608" s="37"/>
      <c r="BM608" s="37"/>
      <c r="BN608" s="730"/>
      <c r="BO608" s="947"/>
      <c r="BP608" s="810"/>
      <c r="BQ608" s="164"/>
      <c r="BR608" s="164"/>
      <c r="BS608" s="202"/>
      <c r="BT608" s="730"/>
      <c r="BU608" s="37"/>
      <c r="BV608" s="37"/>
      <c r="BW608" s="37"/>
      <c r="BX608" s="721"/>
      <c r="BY608" s="37"/>
      <c r="BZ608" s="37"/>
      <c r="CA608" s="37"/>
      <c r="CB608" s="37"/>
      <c r="CC608" s="721"/>
      <c r="CD608" s="37"/>
      <c r="CE608" s="141"/>
      <c r="CF608" s="37"/>
      <c r="CG608" s="730"/>
      <c r="CH608" s="813"/>
      <c r="CI608" s="141"/>
      <c r="CJ608" s="141"/>
      <c r="CK608" s="141"/>
      <c r="CL608" s="721"/>
      <c r="CM608" s="141"/>
      <c r="CN608" s="141"/>
      <c r="CO608" s="141"/>
      <c r="CP608" s="730"/>
      <c r="CQ608" s="141"/>
      <c r="CR608" s="141"/>
      <c r="CS608" s="141"/>
    </row>
    <row r="609" spans="2:97" x14ac:dyDescent="0.25">
      <c r="B609" s="17"/>
      <c r="C609" s="47"/>
      <c r="D609" s="47"/>
      <c r="E609" s="19"/>
      <c r="F609" s="19"/>
      <c r="G609" s="219"/>
      <c r="H609" s="419"/>
      <c r="I609" s="419"/>
      <c r="J609" s="19"/>
      <c r="K609" s="911"/>
      <c r="L609" s="416"/>
      <c r="M609" s="17"/>
      <c r="N609" s="17"/>
      <c r="O609" s="17"/>
      <c r="S609" s="1"/>
      <c r="T609" s="1"/>
      <c r="U609" s="1"/>
      <c r="V609" s="1"/>
      <c r="W609" s="1"/>
      <c r="X609" s="1"/>
      <c r="Y609" s="721"/>
      <c r="Z609" s="1"/>
      <c r="AA609" s="1"/>
      <c r="AB609" s="1"/>
      <c r="AC609" s="1"/>
      <c r="AD609" s="1"/>
      <c r="AE609" s="1"/>
      <c r="AF609" s="721"/>
      <c r="AG609" s="1"/>
      <c r="AH609" s="1"/>
      <c r="AI609" s="1"/>
      <c r="AJ609" s="1"/>
      <c r="AK609" s="1"/>
      <c r="AL609" s="1"/>
      <c r="AM609" s="721"/>
      <c r="AR609" s="721"/>
      <c r="AT609" s="584"/>
      <c r="AU609" s="164"/>
      <c r="AV609" s="164"/>
      <c r="AW609" s="689"/>
      <c r="AX609" s="721"/>
      <c r="AY609" s="584"/>
      <c r="AZ609" s="37"/>
      <c r="BA609" s="37"/>
      <c r="BB609" s="37"/>
      <c r="BC609" s="721"/>
      <c r="BD609" s="813"/>
      <c r="BE609" s="141"/>
      <c r="BF609" s="164"/>
      <c r="BG609" s="164"/>
      <c r="BH609" s="164"/>
      <c r="BI609" s="721"/>
      <c r="BJ609" s="37"/>
      <c r="BK609" s="37"/>
      <c r="BL609" s="37"/>
      <c r="BM609" s="37"/>
      <c r="BN609" s="730"/>
      <c r="BO609" s="947"/>
      <c r="BP609" s="810"/>
      <c r="BQ609" s="164"/>
      <c r="BR609" s="164"/>
      <c r="BS609" s="202"/>
      <c r="BT609" s="730"/>
      <c r="BU609" s="37"/>
      <c r="BV609" s="37"/>
      <c r="BW609" s="37"/>
      <c r="BX609" s="721"/>
      <c r="BY609" s="37"/>
      <c r="BZ609" s="37"/>
      <c r="CA609" s="37"/>
      <c r="CB609" s="37"/>
      <c r="CC609" s="721"/>
      <c r="CD609" s="37"/>
      <c r="CE609" s="141"/>
      <c r="CF609" s="37"/>
      <c r="CG609" s="730"/>
      <c r="CH609" s="813"/>
      <c r="CI609" s="141"/>
      <c r="CJ609" s="141"/>
      <c r="CK609" s="141"/>
      <c r="CL609" s="721"/>
      <c r="CM609" s="141"/>
      <c r="CN609" s="141"/>
      <c r="CO609" s="141"/>
      <c r="CP609" s="730"/>
      <c r="CQ609" s="141"/>
      <c r="CR609" s="141"/>
      <c r="CS609" s="141"/>
    </row>
    <row r="610" spans="2:97" x14ac:dyDescent="0.25">
      <c r="B610" s="17"/>
      <c r="C610" s="47"/>
      <c r="D610" s="47"/>
      <c r="E610" s="19"/>
      <c r="F610" s="19"/>
      <c r="G610" s="219"/>
      <c r="H610" s="419"/>
      <c r="I610" s="419"/>
      <c r="J610" s="19"/>
      <c r="K610" s="911"/>
      <c r="L610" s="416"/>
      <c r="M610" s="17"/>
      <c r="N610" s="17"/>
      <c r="O610" s="17"/>
      <c r="S610" s="1"/>
      <c r="T610" s="1"/>
      <c r="U610" s="1"/>
      <c r="V610" s="1"/>
      <c r="W610" s="1"/>
      <c r="X610" s="1"/>
      <c r="Y610" s="721"/>
      <c r="Z610" s="1"/>
      <c r="AA610" s="1"/>
      <c r="AB610" s="1"/>
      <c r="AC610" s="1"/>
      <c r="AD610" s="1"/>
      <c r="AE610" s="1"/>
      <c r="AF610" s="721"/>
      <c r="AG610" s="1"/>
      <c r="AH610" s="1"/>
      <c r="AI610" s="1"/>
      <c r="AJ610" s="1"/>
      <c r="AK610" s="1"/>
      <c r="AL610" s="1"/>
      <c r="AM610" s="721"/>
      <c r="AR610" s="721"/>
      <c r="AT610" s="584"/>
      <c r="AU610" s="164"/>
      <c r="AV610" s="164"/>
      <c r="AW610" s="689"/>
      <c r="AX610" s="721"/>
      <c r="AY610" s="584"/>
      <c r="AZ610" s="37"/>
      <c r="BA610" s="37"/>
      <c r="BB610" s="37"/>
      <c r="BC610" s="721"/>
      <c r="BD610" s="813"/>
      <c r="BE610" s="141"/>
      <c r="BF610" s="164"/>
      <c r="BG610" s="164"/>
      <c r="BH610" s="164"/>
      <c r="BI610" s="721"/>
      <c r="BJ610" s="37"/>
      <c r="BK610" s="37"/>
      <c r="BL610" s="37"/>
      <c r="BM610" s="37"/>
      <c r="BN610" s="730"/>
      <c r="BO610" s="947"/>
      <c r="BP610" s="810"/>
      <c r="BQ610" s="164"/>
      <c r="BR610" s="164"/>
      <c r="BS610" s="202"/>
      <c r="BT610" s="730"/>
      <c r="BU610" s="37"/>
      <c r="BV610" s="37"/>
      <c r="BW610" s="37"/>
      <c r="BX610" s="721"/>
      <c r="BY610" s="37"/>
      <c r="BZ610" s="37"/>
      <c r="CA610" s="37"/>
      <c r="CB610" s="37"/>
      <c r="CC610" s="721"/>
      <c r="CD610" s="37"/>
      <c r="CE610" s="141"/>
      <c r="CF610" s="37"/>
      <c r="CG610" s="730"/>
      <c r="CH610" s="813"/>
      <c r="CI610" s="141"/>
      <c r="CJ610" s="141"/>
      <c r="CK610" s="141"/>
      <c r="CL610" s="721"/>
      <c r="CM610" s="141"/>
      <c r="CN610" s="141"/>
      <c r="CO610" s="141"/>
      <c r="CP610" s="730"/>
      <c r="CQ610" s="141"/>
      <c r="CR610" s="141"/>
      <c r="CS610" s="141"/>
    </row>
    <row r="611" spans="2:97" x14ac:dyDescent="0.25">
      <c r="B611" s="17"/>
      <c r="C611" s="47"/>
      <c r="D611" s="47"/>
      <c r="E611" s="19"/>
      <c r="F611" s="19"/>
      <c r="G611" s="219"/>
      <c r="H611" s="419"/>
      <c r="I611" s="419"/>
      <c r="J611" s="19"/>
      <c r="K611" s="911"/>
      <c r="L611" s="416"/>
      <c r="M611" s="17"/>
      <c r="N611" s="17"/>
      <c r="O611" s="17"/>
      <c r="S611" s="1"/>
      <c r="T611" s="1"/>
      <c r="U611" s="1"/>
      <c r="V611" s="1"/>
      <c r="W611" s="1"/>
      <c r="X611" s="1"/>
      <c r="Y611" s="721"/>
      <c r="Z611" s="1"/>
      <c r="AA611" s="1"/>
      <c r="AB611" s="1"/>
      <c r="AC611" s="1"/>
      <c r="AD611" s="1"/>
      <c r="AE611" s="1"/>
      <c r="AF611" s="721"/>
      <c r="AG611" s="1"/>
      <c r="AH611" s="1"/>
      <c r="AI611" s="1"/>
      <c r="AJ611" s="1"/>
      <c r="AK611" s="1"/>
      <c r="AL611" s="1"/>
      <c r="AM611" s="721"/>
      <c r="AR611" s="721"/>
      <c r="AT611" s="584"/>
      <c r="AU611" s="164"/>
      <c r="AV611" s="164"/>
      <c r="AW611" s="689"/>
      <c r="AX611" s="721"/>
      <c r="AY611" s="584"/>
      <c r="AZ611" s="37"/>
      <c r="BA611" s="37"/>
      <c r="BB611" s="37"/>
      <c r="BC611" s="721"/>
      <c r="BD611" s="813"/>
      <c r="BE611" s="141"/>
      <c r="BF611" s="164"/>
      <c r="BG611" s="164"/>
      <c r="BH611" s="164"/>
      <c r="BI611" s="721"/>
      <c r="BJ611" s="37"/>
      <c r="BK611" s="37"/>
      <c r="BL611" s="37"/>
      <c r="BM611" s="37"/>
      <c r="BN611" s="730"/>
      <c r="BO611" s="947"/>
      <c r="BP611" s="810"/>
      <c r="BQ611" s="164"/>
      <c r="BR611" s="164"/>
      <c r="BS611" s="202"/>
      <c r="BT611" s="730"/>
      <c r="BU611" s="37"/>
      <c r="BV611" s="37"/>
      <c r="BW611" s="37"/>
      <c r="BX611" s="721"/>
      <c r="BY611" s="37"/>
      <c r="BZ611" s="37"/>
      <c r="CA611" s="37"/>
      <c r="CB611" s="37"/>
      <c r="CC611" s="721"/>
      <c r="CD611" s="37"/>
      <c r="CE611" s="141"/>
      <c r="CF611" s="37"/>
      <c r="CG611" s="730"/>
      <c r="CH611" s="813"/>
      <c r="CI611" s="141"/>
      <c r="CJ611" s="141"/>
      <c r="CK611" s="141"/>
      <c r="CL611" s="721"/>
      <c r="CM611" s="141"/>
      <c r="CN611" s="141"/>
      <c r="CO611" s="141"/>
      <c r="CP611" s="730"/>
      <c r="CQ611" s="141"/>
      <c r="CR611" s="141"/>
      <c r="CS611" s="141"/>
    </row>
    <row r="612" spans="2:97" x14ac:dyDescent="0.25">
      <c r="B612" s="17"/>
      <c r="C612" s="47"/>
      <c r="D612" s="47"/>
      <c r="E612" s="19"/>
      <c r="F612" s="19"/>
      <c r="G612" s="219"/>
      <c r="H612" s="419"/>
      <c r="I612" s="419"/>
      <c r="J612" s="19"/>
      <c r="K612" s="911"/>
      <c r="L612" s="416"/>
      <c r="M612" s="17"/>
      <c r="N612" s="17"/>
      <c r="O612" s="17"/>
      <c r="S612" s="1"/>
      <c r="T612" s="1"/>
      <c r="U612" s="1"/>
      <c r="V612" s="1"/>
      <c r="W612" s="1"/>
      <c r="X612" s="1"/>
      <c r="Y612" s="721"/>
      <c r="Z612" s="1"/>
      <c r="AA612" s="1"/>
      <c r="AB612" s="1"/>
      <c r="AC612" s="1"/>
      <c r="AD612" s="1"/>
      <c r="AE612" s="1"/>
      <c r="AF612" s="721"/>
      <c r="AG612" s="1"/>
      <c r="AH612" s="1"/>
      <c r="AI612" s="1"/>
      <c r="AJ612" s="1"/>
      <c r="AK612" s="1"/>
      <c r="AL612" s="1"/>
      <c r="AM612" s="721"/>
      <c r="AR612" s="721"/>
      <c r="AT612" s="584"/>
      <c r="AU612" s="164"/>
      <c r="AV612" s="164"/>
      <c r="AW612" s="689"/>
      <c r="AX612" s="721"/>
      <c r="AY612" s="584"/>
      <c r="AZ612" s="37"/>
      <c r="BA612" s="37"/>
      <c r="BB612" s="37"/>
      <c r="BC612" s="721"/>
      <c r="BD612" s="813"/>
      <c r="BE612" s="141"/>
      <c r="BF612" s="164"/>
      <c r="BG612" s="164"/>
      <c r="BH612" s="164"/>
      <c r="BI612" s="721"/>
      <c r="BJ612" s="37"/>
      <c r="BK612" s="37"/>
      <c r="BL612" s="37"/>
      <c r="BM612" s="37"/>
      <c r="BN612" s="730"/>
      <c r="BO612" s="947"/>
      <c r="BP612" s="810"/>
      <c r="BQ612" s="164"/>
      <c r="BR612" s="164"/>
      <c r="BS612" s="202"/>
      <c r="BT612" s="730"/>
      <c r="BU612" s="37"/>
      <c r="BV612" s="37"/>
      <c r="BW612" s="37"/>
      <c r="BX612" s="721"/>
      <c r="BY612" s="37"/>
      <c r="BZ612" s="37"/>
      <c r="CA612" s="37"/>
      <c r="CB612" s="37"/>
      <c r="CC612" s="721"/>
      <c r="CD612" s="37"/>
      <c r="CE612" s="141"/>
      <c r="CF612" s="37"/>
      <c r="CG612" s="730"/>
      <c r="CH612" s="813"/>
      <c r="CI612" s="141"/>
      <c r="CJ612" s="141"/>
      <c r="CK612" s="141"/>
      <c r="CL612" s="721"/>
      <c r="CM612" s="141"/>
      <c r="CN612" s="141"/>
      <c r="CO612" s="141"/>
      <c r="CP612" s="730"/>
      <c r="CQ612" s="141"/>
      <c r="CR612" s="141"/>
      <c r="CS612" s="141"/>
    </row>
    <row r="613" spans="2:97" x14ac:dyDescent="0.25">
      <c r="B613" s="17"/>
      <c r="C613" s="47"/>
      <c r="D613" s="47"/>
      <c r="E613" s="19"/>
      <c r="F613" s="19"/>
      <c r="G613" s="219"/>
      <c r="H613" s="419"/>
      <c r="I613" s="419"/>
      <c r="J613" s="19"/>
      <c r="K613" s="911"/>
      <c r="L613" s="416"/>
      <c r="M613" s="17"/>
      <c r="N613" s="17"/>
      <c r="O613" s="17"/>
      <c r="S613" s="1"/>
      <c r="T613" s="1"/>
      <c r="U613" s="1"/>
      <c r="V613" s="1"/>
      <c r="W613" s="1"/>
      <c r="X613" s="1"/>
      <c r="Y613" s="721"/>
      <c r="Z613" s="1"/>
      <c r="AA613" s="1"/>
      <c r="AB613" s="1"/>
      <c r="AC613" s="1"/>
      <c r="AD613" s="1"/>
      <c r="AE613" s="1"/>
      <c r="AF613" s="721"/>
      <c r="AG613" s="1"/>
      <c r="AH613" s="1"/>
      <c r="AI613" s="1"/>
      <c r="AJ613" s="1"/>
      <c r="AK613" s="1"/>
      <c r="AL613" s="1"/>
      <c r="AM613" s="721"/>
      <c r="AR613" s="721"/>
      <c r="AT613" s="584"/>
      <c r="AU613" s="164"/>
      <c r="AV613" s="164"/>
      <c r="AW613" s="689"/>
      <c r="AX613" s="721"/>
      <c r="AY613" s="584"/>
      <c r="AZ613" s="37"/>
      <c r="BA613" s="37"/>
      <c r="BB613" s="37"/>
      <c r="BC613" s="721"/>
      <c r="BD613" s="813"/>
      <c r="BE613" s="141"/>
      <c r="BF613" s="164"/>
      <c r="BG613" s="164"/>
      <c r="BH613" s="164"/>
      <c r="BI613" s="721"/>
      <c r="BJ613" s="37"/>
      <c r="BK613" s="37"/>
      <c r="BL613" s="37"/>
      <c r="BM613" s="37"/>
      <c r="BN613" s="730"/>
      <c r="BO613" s="947"/>
      <c r="BP613" s="810"/>
      <c r="BQ613" s="164"/>
      <c r="BR613" s="164"/>
      <c r="BS613" s="202"/>
      <c r="BT613" s="730"/>
      <c r="BU613" s="37"/>
      <c r="BV613" s="37"/>
      <c r="BW613" s="37"/>
      <c r="BX613" s="721"/>
      <c r="BY613" s="37"/>
      <c r="BZ613" s="37"/>
      <c r="CA613" s="37"/>
      <c r="CB613" s="37"/>
      <c r="CC613" s="721"/>
      <c r="CD613" s="37"/>
      <c r="CE613" s="141"/>
      <c r="CF613" s="37"/>
      <c r="CG613" s="730"/>
      <c r="CH613" s="813"/>
      <c r="CI613" s="141"/>
      <c r="CJ613" s="141"/>
      <c r="CK613" s="141"/>
      <c r="CL613" s="721"/>
      <c r="CM613" s="141"/>
      <c r="CN613" s="141"/>
      <c r="CO613" s="141"/>
      <c r="CP613" s="730"/>
      <c r="CQ613" s="141"/>
      <c r="CR613" s="141"/>
      <c r="CS613" s="141"/>
    </row>
    <row r="614" spans="2:97" x14ac:dyDescent="0.25">
      <c r="B614" s="17"/>
      <c r="C614" s="47"/>
      <c r="D614" s="47"/>
      <c r="E614" s="19"/>
      <c r="F614" s="19"/>
      <c r="G614" s="219"/>
      <c r="H614" s="419"/>
      <c r="I614" s="419"/>
      <c r="J614" s="19"/>
      <c r="K614" s="911"/>
      <c r="L614" s="416"/>
      <c r="M614" s="17"/>
      <c r="N614" s="17"/>
      <c r="O614" s="17"/>
      <c r="S614" s="1"/>
      <c r="T614" s="1"/>
      <c r="U614" s="1"/>
      <c r="V614" s="1"/>
      <c r="W614" s="1"/>
      <c r="X614" s="1"/>
      <c r="Y614" s="721"/>
      <c r="Z614" s="1"/>
      <c r="AA614" s="1"/>
      <c r="AB614" s="1"/>
      <c r="AC614" s="1"/>
      <c r="AD614" s="1"/>
      <c r="AE614" s="1"/>
      <c r="AF614" s="721"/>
      <c r="AG614" s="1"/>
      <c r="AH614" s="1"/>
      <c r="AI614" s="1"/>
      <c r="AJ614" s="1"/>
      <c r="AK614" s="1"/>
      <c r="AL614" s="1"/>
      <c r="AM614" s="721"/>
      <c r="AR614" s="721"/>
      <c r="AT614" s="584"/>
      <c r="AU614" s="164"/>
      <c r="AV614" s="164"/>
      <c r="AW614" s="689"/>
      <c r="AX614" s="721"/>
      <c r="AY614" s="584"/>
      <c r="AZ614" s="37"/>
      <c r="BA614" s="37"/>
      <c r="BB614" s="37"/>
      <c r="BC614" s="721"/>
      <c r="BD614" s="813"/>
      <c r="BE614" s="141"/>
      <c r="BF614" s="164"/>
      <c r="BG614" s="164"/>
      <c r="BH614" s="164"/>
      <c r="BI614" s="721"/>
      <c r="BJ614" s="37"/>
      <c r="BK614" s="37"/>
      <c r="BL614" s="37"/>
      <c r="BM614" s="37"/>
      <c r="BN614" s="730"/>
      <c r="BO614" s="947"/>
      <c r="BP614" s="810"/>
      <c r="BQ614" s="164"/>
      <c r="BR614" s="164"/>
      <c r="BS614" s="202"/>
      <c r="BT614" s="730"/>
      <c r="BU614" s="37"/>
      <c r="BV614" s="37"/>
      <c r="BW614" s="37"/>
      <c r="BX614" s="721"/>
      <c r="BY614" s="37"/>
      <c r="BZ614" s="37"/>
      <c r="CA614" s="37"/>
      <c r="CB614" s="37"/>
      <c r="CC614" s="721"/>
      <c r="CD614" s="37"/>
      <c r="CE614" s="141"/>
      <c r="CF614" s="37"/>
      <c r="CG614" s="730"/>
      <c r="CH614" s="813"/>
      <c r="CI614" s="141"/>
      <c r="CJ614" s="141"/>
      <c r="CK614" s="141"/>
      <c r="CL614" s="721"/>
      <c r="CM614" s="141"/>
      <c r="CN614" s="141"/>
      <c r="CO614" s="141"/>
      <c r="CP614" s="730"/>
      <c r="CQ614" s="141"/>
      <c r="CR614" s="141"/>
      <c r="CS614" s="141"/>
    </row>
    <row r="615" spans="2:97" x14ac:dyDescent="0.25">
      <c r="B615" s="17"/>
      <c r="C615" s="47"/>
      <c r="D615" s="47"/>
      <c r="E615" s="19"/>
      <c r="F615" s="19"/>
      <c r="G615" s="219"/>
      <c r="H615" s="419"/>
      <c r="I615" s="419"/>
      <c r="J615" s="19"/>
      <c r="K615" s="911"/>
      <c r="L615" s="416"/>
      <c r="M615" s="17"/>
      <c r="N615" s="17"/>
      <c r="O615" s="17"/>
      <c r="S615" s="1"/>
      <c r="T615" s="1"/>
      <c r="U615" s="1"/>
      <c r="V615" s="1"/>
      <c r="W615" s="1"/>
      <c r="X615" s="1"/>
      <c r="Y615" s="721"/>
      <c r="Z615" s="1"/>
      <c r="AA615" s="1"/>
      <c r="AB615" s="1"/>
      <c r="AC615" s="1"/>
      <c r="AD615" s="1"/>
      <c r="AE615" s="1"/>
      <c r="AF615" s="721"/>
      <c r="AG615" s="1"/>
      <c r="AH615" s="1"/>
      <c r="AI615" s="1"/>
      <c r="AJ615" s="1"/>
      <c r="AK615" s="1"/>
      <c r="AL615" s="1"/>
      <c r="AM615" s="721"/>
      <c r="AR615" s="721"/>
      <c r="AT615" s="584"/>
      <c r="AU615" s="164"/>
      <c r="AV615" s="164"/>
      <c r="AW615" s="689"/>
      <c r="AX615" s="721"/>
      <c r="AY615" s="584"/>
      <c r="AZ615" s="37"/>
      <c r="BA615" s="37"/>
      <c r="BB615" s="37"/>
      <c r="BC615" s="721"/>
      <c r="BD615" s="813"/>
      <c r="BE615" s="141"/>
      <c r="BF615" s="164"/>
      <c r="BG615" s="164"/>
      <c r="BH615" s="164"/>
      <c r="BI615" s="721"/>
      <c r="BJ615" s="37"/>
      <c r="BK615" s="37"/>
      <c r="BL615" s="37"/>
      <c r="BM615" s="37"/>
      <c r="BN615" s="730"/>
      <c r="BO615" s="947"/>
      <c r="BP615" s="810"/>
      <c r="BQ615" s="164"/>
      <c r="BR615" s="164"/>
      <c r="BS615" s="202"/>
      <c r="BT615" s="730"/>
      <c r="BU615" s="37"/>
      <c r="BV615" s="37"/>
      <c r="BW615" s="37"/>
      <c r="BX615" s="721"/>
      <c r="BY615" s="37"/>
      <c r="BZ615" s="37"/>
      <c r="CA615" s="37"/>
      <c r="CB615" s="37"/>
      <c r="CC615" s="721"/>
      <c r="CD615" s="37"/>
      <c r="CE615" s="141"/>
      <c r="CF615" s="37"/>
      <c r="CG615" s="730"/>
      <c r="CH615" s="813"/>
      <c r="CI615" s="141"/>
      <c r="CJ615" s="141"/>
      <c r="CK615" s="141"/>
      <c r="CL615" s="721"/>
      <c r="CM615" s="141"/>
      <c r="CN615" s="141"/>
      <c r="CO615" s="141"/>
      <c r="CP615" s="730"/>
      <c r="CQ615" s="141"/>
      <c r="CR615" s="141"/>
      <c r="CS615" s="141"/>
    </row>
    <row r="616" spans="2:97" x14ac:dyDescent="0.25">
      <c r="B616" s="17"/>
      <c r="C616" s="47"/>
      <c r="D616" s="47"/>
      <c r="E616" s="19"/>
      <c r="F616" s="19"/>
      <c r="G616" s="219"/>
      <c r="H616" s="419"/>
      <c r="I616" s="419"/>
      <c r="J616" s="19"/>
      <c r="K616" s="911"/>
      <c r="L616" s="416"/>
      <c r="M616" s="17"/>
      <c r="N616" s="17"/>
      <c r="O616" s="17"/>
      <c r="S616" s="1"/>
      <c r="T616" s="1"/>
      <c r="U616" s="1"/>
      <c r="V616" s="1"/>
      <c r="W616" s="1"/>
      <c r="X616" s="1"/>
      <c r="Y616" s="721"/>
      <c r="Z616" s="1"/>
      <c r="AA616" s="1"/>
      <c r="AB616" s="1"/>
      <c r="AC616" s="1"/>
      <c r="AD616" s="1"/>
      <c r="AE616" s="1"/>
      <c r="AF616" s="721"/>
      <c r="AG616" s="1"/>
      <c r="AH616" s="1"/>
      <c r="AI616" s="1"/>
      <c r="AJ616" s="1"/>
      <c r="AK616" s="1"/>
      <c r="AL616" s="1"/>
      <c r="AM616" s="721"/>
      <c r="AR616" s="721"/>
      <c r="AT616" s="584"/>
      <c r="AU616" s="164"/>
      <c r="AV616" s="164"/>
      <c r="AW616" s="689"/>
      <c r="AX616" s="721"/>
      <c r="AY616" s="584"/>
      <c r="AZ616" s="37"/>
      <c r="BA616" s="37"/>
      <c r="BB616" s="37"/>
      <c r="BC616" s="721"/>
      <c r="BD616" s="813"/>
      <c r="BE616" s="141"/>
      <c r="BF616" s="164"/>
      <c r="BG616" s="164"/>
      <c r="BH616" s="164"/>
      <c r="BI616" s="721"/>
      <c r="BJ616" s="37"/>
      <c r="BK616" s="37"/>
      <c r="BL616" s="37"/>
      <c r="BM616" s="37"/>
      <c r="BN616" s="730"/>
      <c r="BO616" s="947"/>
      <c r="BP616" s="810"/>
      <c r="BQ616" s="164"/>
      <c r="BR616" s="164"/>
      <c r="BS616" s="202"/>
      <c r="BT616" s="730"/>
      <c r="BU616" s="37"/>
      <c r="BV616" s="37"/>
      <c r="BW616" s="37"/>
      <c r="BX616" s="721"/>
      <c r="BY616" s="37"/>
      <c r="BZ616" s="37"/>
      <c r="CA616" s="37"/>
      <c r="CB616" s="37"/>
      <c r="CC616" s="721"/>
      <c r="CD616" s="37"/>
      <c r="CE616" s="141"/>
      <c r="CF616" s="37"/>
      <c r="CG616" s="730"/>
      <c r="CH616" s="813"/>
      <c r="CI616" s="141"/>
      <c r="CJ616" s="141"/>
      <c r="CK616" s="141"/>
      <c r="CL616" s="721"/>
      <c r="CM616" s="141"/>
      <c r="CN616" s="141"/>
      <c r="CO616" s="141"/>
      <c r="CP616" s="730"/>
      <c r="CQ616" s="141"/>
      <c r="CR616" s="141"/>
      <c r="CS616" s="141"/>
    </row>
    <row r="617" spans="2:97" x14ac:dyDescent="0.25">
      <c r="B617" s="17"/>
      <c r="C617" s="47"/>
      <c r="D617" s="47"/>
      <c r="E617" s="19"/>
      <c r="F617" s="19"/>
      <c r="G617" s="219"/>
      <c r="H617" s="419"/>
      <c r="I617" s="419"/>
      <c r="J617" s="19"/>
      <c r="K617" s="911"/>
      <c r="L617" s="416"/>
      <c r="M617" s="17"/>
      <c r="N617" s="17"/>
      <c r="O617" s="17"/>
      <c r="S617" s="1"/>
      <c r="T617" s="1"/>
      <c r="U617" s="1"/>
      <c r="V617" s="1"/>
      <c r="W617" s="1"/>
      <c r="X617" s="1"/>
      <c r="Y617" s="721"/>
      <c r="Z617" s="1"/>
      <c r="AA617" s="1"/>
      <c r="AB617" s="1"/>
      <c r="AC617" s="1"/>
      <c r="AD617" s="1"/>
      <c r="AE617" s="1"/>
      <c r="AF617" s="721"/>
      <c r="AG617" s="1"/>
      <c r="AH617" s="1"/>
      <c r="AI617" s="1"/>
      <c r="AJ617" s="1"/>
      <c r="AK617" s="1"/>
      <c r="AL617" s="1"/>
      <c r="AM617" s="721"/>
      <c r="AR617" s="721"/>
      <c r="AT617" s="584"/>
      <c r="AU617" s="164"/>
      <c r="AV617" s="164"/>
      <c r="AW617" s="689"/>
      <c r="AX617" s="721"/>
      <c r="AY617" s="584"/>
      <c r="AZ617" s="37"/>
      <c r="BA617" s="37"/>
      <c r="BB617" s="37"/>
      <c r="BC617" s="721"/>
      <c r="BD617" s="813"/>
      <c r="BE617" s="141"/>
      <c r="BF617" s="164"/>
      <c r="BG617" s="164"/>
      <c r="BH617" s="164"/>
      <c r="BI617" s="721"/>
      <c r="BJ617" s="37"/>
      <c r="BK617" s="37"/>
      <c r="BL617" s="37"/>
      <c r="BM617" s="37"/>
      <c r="BN617" s="730"/>
      <c r="BO617" s="947"/>
      <c r="BP617" s="810"/>
      <c r="BQ617" s="164"/>
      <c r="BR617" s="164"/>
      <c r="BS617" s="202"/>
      <c r="BT617" s="730"/>
      <c r="BU617" s="37"/>
      <c r="BV617" s="37"/>
      <c r="BW617" s="37"/>
      <c r="BX617" s="721"/>
      <c r="BY617" s="37"/>
      <c r="BZ617" s="37"/>
      <c r="CA617" s="37"/>
      <c r="CB617" s="37"/>
      <c r="CC617" s="721"/>
      <c r="CD617" s="37"/>
      <c r="CE617" s="141"/>
      <c r="CF617" s="37"/>
      <c r="CG617" s="730"/>
      <c r="CH617" s="813"/>
      <c r="CI617" s="141"/>
      <c r="CJ617" s="141"/>
      <c r="CK617" s="141"/>
      <c r="CL617" s="721"/>
      <c r="CM617" s="141"/>
      <c r="CN617" s="141"/>
      <c r="CO617" s="141"/>
      <c r="CP617" s="730"/>
      <c r="CQ617" s="141"/>
      <c r="CR617" s="141"/>
      <c r="CS617" s="141"/>
    </row>
    <row r="618" spans="2:97" x14ac:dyDescent="0.25">
      <c r="B618" s="17"/>
      <c r="C618" s="47"/>
      <c r="D618" s="47"/>
      <c r="E618" s="19"/>
      <c r="F618" s="19"/>
      <c r="G618" s="219"/>
      <c r="H618" s="419"/>
      <c r="I618" s="419"/>
      <c r="J618" s="19"/>
      <c r="K618" s="911"/>
      <c r="L618" s="416"/>
      <c r="M618" s="17"/>
      <c r="N618" s="17"/>
      <c r="O618" s="17"/>
      <c r="S618" s="1"/>
      <c r="T618" s="1"/>
      <c r="U618" s="1"/>
      <c r="V618" s="1"/>
      <c r="W618" s="1"/>
      <c r="X618" s="1"/>
      <c r="Y618" s="721"/>
      <c r="Z618" s="1"/>
      <c r="AA618" s="1"/>
      <c r="AB618" s="1"/>
      <c r="AC618" s="1"/>
      <c r="AD618" s="1"/>
      <c r="AE618" s="1"/>
      <c r="AF618" s="721"/>
      <c r="AG618" s="1"/>
      <c r="AH618" s="1"/>
      <c r="AI618" s="1"/>
      <c r="AJ618" s="1"/>
      <c r="AK618" s="1"/>
      <c r="AL618" s="1"/>
      <c r="AM618" s="721"/>
      <c r="AR618" s="721"/>
      <c r="AT618" s="584"/>
      <c r="AU618" s="164"/>
      <c r="AV618" s="164"/>
      <c r="AW618" s="689"/>
      <c r="AX618" s="721"/>
      <c r="AY618" s="584"/>
      <c r="AZ618" s="37"/>
      <c r="BA618" s="37"/>
      <c r="BB618" s="37"/>
      <c r="BC618" s="721"/>
      <c r="BD618" s="813"/>
      <c r="BE618" s="141"/>
      <c r="BF618" s="164"/>
      <c r="BG618" s="164"/>
      <c r="BH618" s="164"/>
      <c r="BI618" s="721"/>
      <c r="BJ618" s="37"/>
      <c r="BK618" s="37"/>
      <c r="BL618" s="37"/>
      <c r="BM618" s="37"/>
      <c r="BN618" s="730"/>
      <c r="BO618" s="947"/>
      <c r="BP618" s="810"/>
      <c r="BQ618" s="164"/>
      <c r="BR618" s="164"/>
      <c r="BS618" s="202"/>
      <c r="BT618" s="730"/>
      <c r="BU618" s="37"/>
      <c r="BV618" s="37"/>
      <c r="BW618" s="37"/>
      <c r="BX618" s="721"/>
      <c r="BY618" s="37"/>
      <c r="BZ618" s="37"/>
      <c r="CA618" s="37"/>
      <c r="CB618" s="37"/>
      <c r="CC618" s="721"/>
      <c r="CD618" s="37"/>
      <c r="CE618" s="141"/>
      <c r="CF618" s="37"/>
      <c r="CG618" s="730"/>
      <c r="CH618" s="813"/>
      <c r="CI618" s="141"/>
      <c r="CJ618" s="141"/>
      <c r="CK618" s="141"/>
      <c r="CL618" s="721"/>
      <c r="CM618" s="141"/>
      <c r="CN618" s="141"/>
      <c r="CO618" s="141"/>
      <c r="CP618" s="730"/>
      <c r="CQ618" s="141"/>
      <c r="CR618" s="141"/>
      <c r="CS618" s="141"/>
    </row>
    <row r="619" spans="2:97" x14ac:dyDescent="0.25">
      <c r="B619" s="17"/>
      <c r="C619" s="47"/>
      <c r="D619" s="47"/>
      <c r="E619" s="19"/>
      <c r="F619" s="19"/>
      <c r="G619" s="219"/>
      <c r="H619" s="419"/>
      <c r="I619" s="419"/>
      <c r="J619" s="19"/>
      <c r="K619" s="911"/>
      <c r="L619" s="416"/>
      <c r="M619" s="17"/>
      <c r="N619" s="17"/>
      <c r="O619" s="17"/>
      <c r="S619" s="1"/>
      <c r="T619" s="1"/>
      <c r="U619" s="1"/>
      <c r="V619" s="1"/>
      <c r="W619" s="1"/>
      <c r="X619" s="1"/>
      <c r="Y619" s="721"/>
      <c r="Z619" s="1"/>
      <c r="AA619" s="1"/>
      <c r="AB619" s="1"/>
      <c r="AC619" s="1"/>
      <c r="AD619" s="1"/>
      <c r="AE619" s="1"/>
      <c r="AF619" s="721"/>
      <c r="AG619" s="1"/>
      <c r="AH619" s="1"/>
      <c r="AI619" s="1"/>
      <c r="AJ619" s="1"/>
      <c r="AK619" s="1"/>
      <c r="AL619" s="1"/>
      <c r="AM619" s="721"/>
      <c r="AR619" s="721"/>
      <c r="AT619" s="584"/>
      <c r="AU619" s="164"/>
      <c r="AV619" s="164"/>
      <c r="AW619" s="689"/>
      <c r="AX619" s="721"/>
      <c r="AY619" s="584"/>
      <c r="AZ619" s="37"/>
      <c r="BA619" s="37"/>
      <c r="BB619" s="37"/>
      <c r="BC619" s="721"/>
      <c r="BD619" s="813"/>
      <c r="BE619" s="141"/>
      <c r="BF619" s="164"/>
      <c r="BG619" s="164"/>
      <c r="BH619" s="164"/>
      <c r="BI619" s="721"/>
      <c r="BJ619" s="37"/>
      <c r="BK619" s="37"/>
      <c r="BL619" s="37"/>
      <c r="BM619" s="37"/>
      <c r="BN619" s="730"/>
      <c r="BO619" s="947"/>
      <c r="BP619" s="810"/>
      <c r="BQ619" s="164"/>
      <c r="BR619" s="164"/>
      <c r="BS619" s="202"/>
      <c r="BT619" s="730"/>
      <c r="BU619" s="37"/>
      <c r="BV619" s="37"/>
      <c r="BW619" s="37"/>
      <c r="BX619" s="721"/>
      <c r="BY619" s="37"/>
      <c r="BZ619" s="37"/>
      <c r="CA619" s="37"/>
      <c r="CB619" s="37"/>
      <c r="CC619" s="721"/>
      <c r="CD619" s="37"/>
      <c r="CE619" s="141"/>
      <c r="CF619" s="37"/>
      <c r="CG619" s="730"/>
      <c r="CH619" s="813"/>
      <c r="CI619" s="141"/>
      <c r="CJ619" s="141"/>
      <c r="CK619" s="141"/>
      <c r="CL619" s="721"/>
      <c r="CM619" s="141"/>
      <c r="CN619" s="141"/>
      <c r="CO619" s="141"/>
      <c r="CP619" s="730"/>
      <c r="CQ619" s="141"/>
      <c r="CR619" s="141"/>
      <c r="CS619" s="141"/>
    </row>
    <row r="620" spans="2:97" x14ac:dyDescent="0.25">
      <c r="B620" s="17"/>
      <c r="C620" s="47"/>
      <c r="D620" s="47"/>
      <c r="E620" s="19"/>
      <c r="F620" s="19"/>
      <c r="G620" s="219"/>
      <c r="H620" s="419"/>
      <c r="I620" s="419"/>
      <c r="J620" s="19"/>
      <c r="K620" s="911"/>
      <c r="L620" s="416"/>
      <c r="M620" s="17"/>
      <c r="N620" s="17"/>
      <c r="O620" s="17"/>
      <c r="S620" s="1"/>
      <c r="T620" s="1"/>
      <c r="U620" s="1"/>
      <c r="V620" s="1"/>
      <c r="W620" s="1"/>
      <c r="X620" s="1"/>
      <c r="Y620" s="721"/>
      <c r="Z620" s="1"/>
      <c r="AA620" s="1"/>
      <c r="AB620" s="1"/>
      <c r="AC620" s="1"/>
      <c r="AD620" s="1"/>
      <c r="AE620" s="1"/>
      <c r="AF620" s="721"/>
      <c r="AG620" s="1"/>
      <c r="AH620" s="1"/>
      <c r="AI620" s="1"/>
      <c r="AJ620" s="1"/>
      <c r="AK620" s="1"/>
      <c r="AL620" s="1"/>
      <c r="AM620" s="721"/>
      <c r="AR620" s="721"/>
      <c r="AT620" s="584"/>
      <c r="AU620" s="164"/>
      <c r="AV620" s="164"/>
      <c r="AW620" s="689"/>
      <c r="AX620" s="721"/>
      <c r="AY620" s="584"/>
      <c r="AZ620" s="37"/>
      <c r="BA620" s="37"/>
      <c r="BB620" s="37"/>
      <c r="BC620" s="721"/>
      <c r="BD620" s="813"/>
      <c r="BE620" s="141"/>
      <c r="BF620" s="164"/>
      <c r="BG620" s="164"/>
      <c r="BH620" s="164"/>
      <c r="BI620" s="721"/>
      <c r="BJ620" s="37"/>
      <c r="BK620" s="37"/>
      <c r="BL620" s="37"/>
      <c r="BM620" s="37"/>
      <c r="BN620" s="730"/>
      <c r="BO620" s="947"/>
      <c r="BP620" s="810"/>
      <c r="BQ620" s="164"/>
      <c r="BR620" s="164"/>
      <c r="BS620" s="202"/>
      <c r="BT620" s="730"/>
      <c r="BU620" s="37"/>
      <c r="BV620" s="37"/>
      <c r="BW620" s="37"/>
      <c r="BX620" s="721"/>
      <c r="BY620" s="37"/>
      <c r="BZ620" s="37"/>
      <c r="CA620" s="37"/>
      <c r="CB620" s="37"/>
      <c r="CC620" s="721"/>
      <c r="CD620" s="37"/>
      <c r="CE620" s="141"/>
      <c r="CF620" s="37"/>
      <c r="CG620" s="730"/>
      <c r="CH620" s="813"/>
      <c r="CI620" s="141"/>
      <c r="CJ620" s="141"/>
      <c r="CK620" s="141"/>
      <c r="CL620" s="721"/>
      <c r="CM620" s="141"/>
      <c r="CN620" s="141"/>
      <c r="CO620" s="141"/>
      <c r="CP620" s="730"/>
      <c r="CQ620" s="141"/>
      <c r="CR620" s="141"/>
      <c r="CS620" s="141"/>
    </row>
    <row r="621" spans="2:97" x14ac:dyDescent="0.25">
      <c r="B621" s="17"/>
      <c r="C621" s="47"/>
      <c r="D621" s="47"/>
      <c r="E621" s="19"/>
      <c r="F621" s="19"/>
      <c r="G621" s="219"/>
      <c r="H621" s="419"/>
      <c r="I621" s="419"/>
      <c r="J621" s="19"/>
      <c r="K621" s="911"/>
      <c r="L621" s="416"/>
      <c r="M621" s="17"/>
      <c r="N621" s="17"/>
      <c r="O621" s="17"/>
      <c r="S621" s="1"/>
      <c r="T621" s="1"/>
      <c r="U621" s="1"/>
      <c r="V621" s="1"/>
      <c r="W621" s="1"/>
      <c r="X621" s="1"/>
      <c r="Y621" s="721"/>
      <c r="Z621" s="1"/>
      <c r="AA621" s="1"/>
      <c r="AB621" s="1"/>
      <c r="AC621" s="1"/>
      <c r="AD621" s="1"/>
      <c r="AE621" s="1"/>
      <c r="AF621" s="721"/>
      <c r="AG621" s="1"/>
      <c r="AH621" s="1"/>
      <c r="AI621" s="1"/>
      <c r="AJ621" s="1"/>
      <c r="AK621" s="1"/>
      <c r="AL621" s="1"/>
      <c r="AM621" s="721"/>
      <c r="AR621" s="721"/>
      <c r="AT621" s="584"/>
      <c r="AU621" s="164"/>
      <c r="AV621" s="164"/>
      <c r="AW621" s="689"/>
      <c r="AX621" s="721"/>
      <c r="AY621" s="584"/>
      <c r="AZ621" s="37"/>
      <c r="BA621" s="37"/>
      <c r="BB621" s="37"/>
      <c r="BC621" s="721"/>
      <c r="BD621" s="813"/>
      <c r="BE621" s="141"/>
      <c r="BF621" s="164"/>
      <c r="BG621" s="164"/>
      <c r="BH621" s="164"/>
      <c r="BI621" s="721"/>
      <c r="BJ621" s="37"/>
      <c r="BK621" s="37"/>
      <c r="BL621" s="37"/>
      <c r="BM621" s="37"/>
      <c r="BN621" s="730"/>
      <c r="BO621" s="947"/>
      <c r="BP621" s="810"/>
      <c r="BQ621" s="164"/>
      <c r="BR621" s="164"/>
      <c r="BS621" s="202"/>
      <c r="BT621" s="730"/>
      <c r="BU621" s="37"/>
      <c r="BV621" s="37"/>
      <c r="BW621" s="37"/>
      <c r="BX621" s="721"/>
      <c r="BY621" s="37"/>
      <c r="BZ621" s="37"/>
      <c r="CA621" s="37"/>
      <c r="CB621" s="37"/>
      <c r="CC621" s="721"/>
      <c r="CD621" s="37"/>
      <c r="CE621" s="141"/>
      <c r="CF621" s="37"/>
      <c r="CG621" s="730"/>
      <c r="CH621" s="813"/>
      <c r="CI621" s="141"/>
      <c r="CJ621" s="141"/>
      <c r="CK621" s="141"/>
      <c r="CL621" s="721"/>
      <c r="CM621" s="141"/>
      <c r="CN621" s="141"/>
      <c r="CO621" s="141"/>
      <c r="CP621" s="730"/>
      <c r="CQ621" s="141"/>
      <c r="CR621" s="141"/>
      <c r="CS621" s="141"/>
    </row>
    <row r="622" spans="2:97" x14ac:dyDescent="0.25">
      <c r="B622" s="17"/>
      <c r="C622" s="47"/>
      <c r="D622" s="47"/>
      <c r="E622" s="19"/>
      <c r="F622" s="19"/>
      <c r="G622" s="219"/>
      <c r="H622" s="419"/>
      <c r="I622" s="419"/>
      <c r="J622" s="19"/>
      <c r="K622" s="911"/>
      <c r="L622" s="416"/>
      <c r="M622" s="17"/>
      <c r="N622" s="17"/>
      <c r="O622" s="17"/>
      <c r="S622" s="1"/>
      <c r="T622" s="1"/>
      <c r="U622" s="1"/>
      <c r="V622" s="1"/>
      <c r="W622" s="1"/>
      <c r="X622" s="1"/>
      <c r="Y622" s="721"/>
      <c r="Z622" s="1"/>
      <c r="AA622" s="1"/>
      <c r="AB622" s="1"/>
      <c r="AC622" s="1"/>
      <c r="AD622" s="1"/>
      <c r="AE622" s="1"/>
      <c r="AF622" s="721"/>
      <c r="AG622" s="1"/>
      <c r="AH622" s="1"/>
      <c r="AI622" s="1"/>
      <c r="AJ622" s="1"/>
      <c r="AK622" s="1"/>
      <c r="AL622" s="1"/>
      <c r="AM622" s="721"/>
      <c r="AR622" s="721"/>
      <c r="AT622" s="584"/>
      <c r="AU622" s="164"/>
      <c r="AV622" s="164"/>
      <c r="AW622" s="689"/>
      <c r="AX622" s="721"/>
      <c r="AY622" s="584"/>
      <c r="AZ622" s="37"/>
      <c r="BA622" s="37"/>
      <c r="BB622" s="37"/>
      <c r="BC622" s="721"/>
      <c r="BD622" s="813"/>
      <c r="BE622" s="141"/>
      <c r="BF622" s="164"/>
      <c r="BG622" s="164"/>
      <c r="BH622" s="164"/>
      <c r="BI622" s="721"/>
      <c r="BJ622" s="37"/>
      <c r="BK622" s="37"/>
      <c r="BL622" s="37"/>
      <c r="BM622" s="37"/>
      <c r="BN622" s="730"/>
      <c r="BO622" s="947"/>
      <c r="BP622" s="810"/>
      <c r="BQ622" s="164"/>
      <c r="BR622" s="164"/>
      <c r="BS622" s="202"/>
      <c r="BT622" s="730"/>
      <c r="BU622" s="37"/>
      <c r="BV622" s="37"/>
      <c r="BW622" s="37"/>
      <c r="BX622" s="721"/>
      <c r="BY622" s="37"/>
      <c r="BZ622" s="37"/>
      <c r="CA622" s="37"/>
      <c r="CB622" s="37"/>
      <c r="CC622" s="721"/>
      <c r="CD622" s="37"/>
      <c r="CE622" s="141"/>
      <c r="CF622" s="37"/>
      <c r="CG622" s="730"/>
      <c r="CH622" s="813"/>
      <c r="CI622" s="141"/>
      <c r="CJ622" s="141"/>
      <c r="CK622" s="141"/>
      <c r="CL622" s="721"/>
      <c r="CM622" s="141"/>
      <c r="CN622" s="141"/>
      <c r="CO622" s="141"/>
      <c r="CP622" s="730"/>
      <c r="CQ622" s="141"/>
      <c r="CR622" s="141"/>
      <c r="CS622" s="141"/>
    </row>
    <row r="623" spans="2:97" x14ac:dyDescent="0.25">
      <c r="B623" s="17"/>
      <c r="C623" s="47"/>
      <c r="D623" s="47"/>
      <c r="E623" s="19"/>
      <c r="F623" s="19"/>
      <c r="G623" s="219"/>
      <c r="H623" s="419"/>
      <c r="I623" s="419"/>
      <c r="J623" s="19"/>
      <c r="K623" s="911"/>
      <c r="L623" s="416"/>
      <c r="M623" s="17"/>
      <c r="N623" s="17"/>
      <c r="O623" s="17"/>
      <c r="S623" s="1"/>
      <c r="T623" s="1"/>
      <c r="U623" s="1"/>
      <c r="V623" s="1"/>
      <c r="W623" s="1"/>
      <c r="X623" s="1"/>
      <c r="Y623" s="721"/>
      <c r="Z623" s="1"/>
      <c r="AA623" s="1"/>
      <c r="AB623" s="1"/>
      <c r="AC623" s="1"/>
      <c r="AD623" s="1"/>
      <c r="AE623" s="1"/>
      <c r="AF623" s="721"/>
      <c r="AG623" s="1"/>
      <c r="AH623" s="1"/>
      <c r="AI623" s="1"/>
      <c r="AJ623" s="1"/>
      <c r="AK623" s="1"/>
      <c r="AL623" s="1"/>
      <c r="AM623" s="721"/>
      <c r="AR623" s="721"/>
      <c r="AT623" s="584"/>
      <c r="AU623" s="164"/>
      <c r="AV623" s="164"/>
      <c r="AW623" s="689"/>
      <c r="AX623" s="721"/>
      <c r="AY623" s="584"/>
      <c r="AZ623" s="37"/>
      <c r="BA623" s="37"/>
      <c r="BB623" s="37"/>
      <c r="BC623" s="721"/>
      <c r="BD623" s="813"/>
      <c r="BE623" s="141"/>
      <c r="BF623" s="164"/>
      <c r="BG623" s="164"/>
      <c r="BH623" s="164"/>
      <c r="BI623" s="721"/>
      <c r="BJ623" s="37"/>
      <c r="BK623" s="37"/>
      <c r="BL623" s="37"/>
      <c r="BM623" s="37"/>
      <c r="BN623" s="730"/>
      <c r="BO623" s="947"/>
      <c r="BP623" s="810"/>
      <c r="BQ623" s="164"/>
      <c r="BR623" s="164"/>
      <c r="BS623" s="202"/>
      <c r="BT623" s="730"/>
      <c r="BU623" s="37"/>
      <c r="BV623" s="37"/>
      <c r="BW623" s="37"/>
      <c r="BX623" s="721"/>
      <c r="BY623" s="37"/>
      <c r="BZ623" s="37"/>
      <c r="CA623" s="37"/>
      <c r="CB623" s="37"/>
      <c r="CC623" s="721"/>
      <c r="CD623" s="37"/>
      <c r="CE623" s="141"/>
      <c r="CF623" s="37"/>
      <c r="CG623" s="730"/>
      <c r="CH623" s="813"/>
      <c r="CI623" s="141"/>
      <c r="CJ623" s="141"/>
      <c r="CK623" s="141"/>
      <c r="CL623" s="721"/>
      <c r="CM623" s="141"/>
      <c r="CN623" s="141"/>
      <c r="CO623" s="141"/>
      <c r="CP623" s="730"/>
      <c r="CQ623" s="141"/>
      <c r="CR623" s="141"/>
      <c r="CS623" s="141"/>
    </row>
    <row r="624" spans="2:97" x14ac:dyDescent="0.25">
      <c r="B624" s="17"/>
      <c r="C624" s="47"/>
      <c r="D624" s="47"/>
      <c r="E624" s="19"/>
      <c r="F624" s="19"/>
      <c r="G624" s="219"/>
      <c r="H624" s="419"/>
      <c r="I624" s="419"/>
      <c r="J624" s="19"/>
      <c r="K624" s="911"/>
      <c r="L624" s="416"/>
      <c r="M624" s="17"/>
      <c r="N624" s="17"/>
      <c r="O624" s="17"/>
      <c r="S624" s="1"/>
      <c r="T624" s="1"/>
      <c r="U624" s="1"/>
      <c r="V624" s="1"/>
      <c r="W624" s="1"/>
      <c r="X624" s="1"/>
      <c r="Y624" s="721"/>
      <c r="Z624" s="1"/>
      <c r="AA624" s="1"/>
      <c r="AB624" s="1"/>
      <c r="AC624" s="1"/>
      <c r="AD624" s="1"/>
      <c r="AE624" s="1"/>
      <c r="AF624" s="721"/>
      <c r="AG624" s="1"/>
      <c r="AH624" s="1"/>
      <c r="AI624" s="1"/>
      <c r="AJ624" s="1"/>
      <c r="AK624" s="1"/>
      <c r="AL624" s="1"/>
      <c r="AM624" s="721"/>
      <c r="AR624" s="721"/>
      <c r="AT624" s="584"/>
      <c r="AU624" s="164"/>
      <c r="AV624" s="164"/>
      <c r="AW624" s="689"/>
      <c r="AX624" s="721"/>
      <c r="AY624" s="584"/>
      <c r="AZ624" s="37"/>
      <c r="BA624" s="37"/>
      <c r="BB624" s="37"/>
      <c r="BC624" s="721"/>
      <c r="BD624" s="813"/>
      <c r="BE624" s="141"/>
      <c r="BF624" s="164"/>
      <c r="BG624" s="164"/>
      <c r="BH624" s="164"/>
      <c r="BI624" s="721"/>
      <c r="BJ624" s="37"/>
      <c r="BK624" s="37"/>
      <c r="BL624" s="37"/>
      <c r="BM624" s="37"/>
      <c r="BN624" s="730"/>
      <c r="BO624" s="947"/>
      <c r="BP624" s="810"/>
      <c r="BQ624" s="164"/>
      <c r="BR624" s="164"/>
      <c r="BS624" s="202"/>
      <c r="BT624" s="730"/>
      <c r="BU624" s="37"/>
      <c r="BV624" s="37"/>
      <c r="BW624" s="37"/>
      <c r="BX624" s="721"/>
      <c r="BY624" s="37"/>
      <c r="BZ624" s="37"/>
      <c r="CA624" s="37"/>
      <c r="CB624" s="37"/>
      <c r="CC624" s="721"/>
      <c r="CD624" s="37"/>
      <c r="CE624" s="141"/>
      <c r="CF624" s="37"/>
      <c r="CG624" s="730"/>
      <c r="CH624" s="813"/>
      <c r="CI624" s="141"/>
      <c r="CJ624" s="141"/>
      <c r="CK624" s="141"/>
      <c r="CL624" s="721"/>
      <c r="CM624" s="141"/>
      <c r="CN624" s="141"/>
      <c r="CO624" s="141"/>
      <c r="CP624" s="730"/>
      <c r="CQ624" s="141"/>
      <c r="CR624" s="141"/>
      <c r="CS624" s="141"/>
    </row>
    <row r="625" spans="2:97" x14ac:dyDescent="0.25">
      <c r="B625" s="17"/>
      <c r="C625" s="47"/>
      <c r="D625" s="47"/>
      <c r="E625" s="19"/>
      <c r="F625" s="19"/>
      <c r="G625" s="219"/>
      <c r="H625" s="419"/>
      <c r="I625" s="419"/>
      <c r="J625" s="19"/>
      <c r="K625" s="911"/>
      <c r="L625" s="416"/>
      <c r="M625" s="17"/>
      <c r="N625" s="17"/>
      <c r="O625" s="17"/>
      <c r="S625" s="1"/>
      <c r="T625" s="1"/>
      <c r="U625" s="1"/>
      <c r="V625" s="1"/>
      <c r="W625" s="1"/>
      <c r="X625" s="1"/>
      <c r="Y625" s="721"/>
      <c r="Z625" s="1"/>
      <c r="AA625" s="1"/>
      <c r="AB625" s="1"/>
      <c r="AC625" s="1"/>
      <c r="AD625" s="1"/>
      <c r="AE625" s="1"/>
      <c r="AF625" s="721"/>
      <c r="AG625" s="1"/>
      <c r="AH625" s="1"/>
      <c r="AI625" s="1"/>
      <c r="AJ625" s="1"/>
      <c r="AK625" s="1"/>
      <c r="AL625" s="1"/>
      <c r="AM625" s="721"/>
      <c r="AR625" s="721"/>
      <c r="AT625" s="584"/>
      <c r="AU625" s="164"/>
      <c r="AV625" s="164"/>
      <c r="AW625" s="689"/>
      <c r="AX625" s="721"/>
      <c r="AY625" s="584"/>
      <c r="AZ625" s="37"/>
      <c r="BA625" s="37"/>
      <c r="BB625" s="37"/>
      <c r="BC625" s="721"/>
      <c r="BD625" s="813"/>
      <c r="BE625" s="141"/>
      <c r="BF625" s="164"/>
      <c r="BG625" s="164"/>
      <c r="BH625" s="164"/>
      <c r="BI625" s="721"/>
      <c r="BJ625" s="37"/>
      <c r="BK625" s="37"/>
      <c r="BL625" s="37"/>
      <c r="BM625" s="37"/>
      <c r="BN625" s="730"/>
      <c r="BO625" s="947"/>
      <c r="BP625" s="810"/>
      <c r="BQ625" s="164"/>
      <c r="BR625" s="164"/>
      <c r="BS625" s="202"/>
      <c r="BT625" s="730"/>
      <c r="BU625" s="37"/>
      <c r="BV625" s="37"/>
      <c r="BW625" s="37"/>
      <c r="BX625" s="721"/>
      <c r="BY625" s="37"/>
      <c r="BZ625" s="37"/>
      <c r="CA625" s="37"/>
      <c r="CB625" s="37"/>
      <c r="CC625" s="721"/>
      <c r="CD625" s="37"/>
      <c r="CE625" s="141"/>
      <c r="CF625" s="37"/>
      <c r="CG625" s="730"/>
      <c r="CH625" s="813"/>
      <c r="CI625" s="141"/>
      <c r="CJ625" s="141"/>
      <c r="CK625" s="141"/>
      <c r="CL625" s="721"/>
      <c r="CM625" s="141"/>
      <c r="CN625" s="141"/>
      <c r="CO625" s="141"/>
      <c r="CP625" s="730"/>
      <c r="CQ625" s="141"/>
      <c r="CR625" s="141"/>
      <c r="CS625" s="141"/>
    </row>
    <row r="626" spans="2:97" x14ac:dyDescent="0.25">
      <c r="B626" s="17"/>
      <c r="C626" s="47"/>
      <c r="D626" s="47"/>
      <c r="E626" s="19"/>
      <c r="F626" s="19"/>
      <c r="G626" s="219"/>
      <c r="H626" s="419"/>
      <c r="I626" s="419"/>
      <c r="J626" s="19"/>
      <c r="K626" s="911"/>
      <c r="L626" s="416"/>
      <c r="M626" s="17"/>
      <c r="N626" s="17"/>
      <c r="O626" s="17"/>
      <c r="S626" s="1"/>
      <c r="T626" s="1"/>
      <c r="U626" s="1"/>
      <c r="V626" s="1"/>
      <c r="W626" s="1"/>
      <c r="X626" s="1"/>
      <c r="Y626" s="721"/>
      <c r="Z626" s="1"/>
      <c r="AA626" s="1"/>
      <c r="AB626" s="1"/>
      <c r="AC626" s="1"/>
      <c r="AD626" s="1"/>
      <c r="AE626" s="1"/>
      <c r="AF626" s="721"/>
      <c r="AG626" s="1"/>
      <c r="AH626" s="1"/>
      <c r="AI626" s="1"/>
      <c r="AJ626" s="1"/>
      <c r="AK626" s="1"/>
      <c r="AL626" s="1"/>
      <c r="AM626" s="721"/>
      <c r="AR626" s="721"/>
      <c r="AT626" s="584"/>
      <c r="AU626" s="164"/>
      <c r="AV626" s="164"/>
      <c r="AW626" s="689"/>
      <c r="AX626" s="721"/>
      <c r="AY626" s="584"/>
      <c r="AZ626" s="37"/>
      <c r="BA626" s="37"/>
      <c r="BB626" s="37"/>
      <c r="BC626" s="721"/>
      <c r="BD626" s="813"/>
      <c r="BE626" s="141"/>
      <c r="BF626" s="164"/>
      <c r="BG626" s="164"/>
      <c r="BH626" s="164"/>
      <c r="BI626" s="721"/>
      <c r="BJ626" s="37"/>
      <c r="BK626" s="37"/>
      <c r="BL626" s="37"/>
      <c r="BM626" s="37"/>
      <c r="BN626" s="730"/>
      <c r="BO626" s="947"/>
      <c r="BP626" s="810"/>
      <c r="BQ626" s="164"/>
      <c r="BR626" s="164"/>
      <c r="BS626" s="202"/>
      <c r="BT626" s="730"/>
      <c r="BU626" s="37"/>
      <c r="BV626" s="37"/>
      <c r="BW626" s="37"/>
      <c r="BX626" s="721"/>
      <c r="BY626" s="37"/>
      <c r="BZ626" s="37"/>
      <c r="CA626" s="37"/>
      <c r="CB626" s="37"/>
      <c r="CC626" s="721"/>
      <c r="CD626" s="37"/>
      <c r="CE626" s="141"/>
      <c r="CF626" s="37"/>
      <c r="CG626" s="730"/>
      <c r="CH626" s="813"/>
      <c r="CI626" s="141"/>
      <c r="CJ626" s="141"/>
      <c r="CK626" s="141"/>
      <c r="CL626" s="721"/>
      <c r="CM626" s="141"/>
      <c r="CN626" s="141"/>
      <c r="CO626" s="141"/>
      <c r="CP626" s="730"/>
      <c r="CQ626" s="141"/>
      <c r="CR626" s="141"/>
      <c r="CS626" s="141"/>
    </row>
    <row r="627" spans="2:97" x14ac:dyDescent="0.25">
      <c r="B627" s="17"/>
      <c r="C627" s="47"/>
      <c r="D627" s="47"/>
      <c r="E627" s="19"/>
      <c r="F627" s="19"/>
      <c r="G627" s="219"/>
      <c r="H627" s="419"/>
      <c r="I627" s="419"/>
      <c r="J627" s="19"/>
      <c r="K627" s="911"/>
      <c r="L627" s="416"/>
      <c r="M627" s="17"/>
      <c r="N627" s="17"/>
      <c r="O627" s="17"/>
      <c r="S627" s="37"/>
      <c r="T627" s="37"/>
      <c r="U627" s="37"/>
      <c r="V627" s="37"/>
      <c r="W627" s="37"/>
      <c r="X627" s="37"/>
      <c r="Y627" s="727"/>
      <c r="Z627" s="37"/>
      <c r="AA627" s="37"/>
      <c r="AB627" s="37"/>
      <c r="AC627" s="37"/>
      <c r="AD627" s="37"/>
      <c r="AE627" s="37"/>
      <c r="AF627" s="727"/>
      <c r="AG627" s="37"/>
      <c r="AH627" s="37"/>
      <c r="AI627" s="37"/>
      <c r="AJ627" s="37"/>
      <c r="AK627" s="37"/>
      <c r="AL627" s="37"/>
      <c r="AM627" s="727"/>
      <c r="AN627" s="37"/>
      <c r="AO627" s="37"/>
      <c r="AP627" s="37"/>
      <c r="AQ627" s="37"/>
      <c r="AR627" s="727"/>
      <c r="AS627" s="37"/>
      <c r="AT627" s="584"/>
      <c r="AU627" s="164"/>
      <c r="AV627" s="164"/>
      <c r="AW627" s="689"/>
      <c r="AX627" s="727"/>
      <c r="AY627" s="584"/>
      <c r="AZ627" s="37"/>
      <c r="BA627" s="37"/>
      <c r="BB627" s="37"/>
      <c r="BC627" s="727"/>
      <c r="BD627" s="813"/>
      <c r="BE627" s="141"/>
      <c r="BF627" s="164"/>
      <c r="BG627" s="164"/>
      <c r="BH627" s="164"/>
      <c r="BI627" s="727"/>
      <c r="BJ627" s="37"/>
      <c r="BK627" s="37"/>
      <c r="BL627" s="37"/>
      <c r="BM627" s="37"/>
      <c r="BN627" s="733"/>
      <c r="BO627" s="946"/>
      <c r="BP627" s="810"/>
      <c r="BQ627" s="164"/>
      <c r="BR627" s="164"/>
      <c r="BS627" s="202"/>
      <c r="BT627" s="733"/>
      <c r="BU627" s="37"/>
      <c r="BV627" s="37"/>
      <c r="BW627" s="37"/>
      <c r="BX627" s="727"/>
      <c r="BY627" s="37"/>
      <c r="BZ627" s="37"/>
      <c r="CA627" s="37"/>
      <c r="CB627" s="37"/>
      <c r="CC627" s="727"/>
      <c r="CD627" s="37"/>
      <c r="CE627" s="141"/>
      <c r="CF627" s="37"/>
      <c r="CG627" s="733"/>
      <c r="CH627" s="813"/>
      <c r="CI627" s="141"/>
      <c r="CJ627" s="141"/>
      <c r="CK627" s="141"/>
      <c r="CL627" s="727"/>
      <c r="CM627" s="141"/>
      <c r="CN627" s="141"/>
      <c r="CO627" s="141"/>
      <c r="CP627" s="733"/>
      <c r="CQ627" s="141"/>
      <c r="CR627" s="141"/>
      <c r="CS627" s="141"/>
    </row>
    <row r="628" spans="2:97" x14ac:dyDescent="0.25">
      <c r="B628" s="17"/>
      <c r="C628" s="47"/>
      <c r="D628" s="47"/>
      <c r="E628" s="19"/>
      <c r="F628" s="19"/>
      <c r="G628" s="219"/>
      <c r="H628" s="419"/>
      <c r="I628" s="419"/>
      <c r="J628" s="19"/>
      <c r="K628" s="911"/>
      <c r="L628" s="416"/>
      <c r="M628" s="17"/>
      <c r="N628" s="17"/>
      <c r="O628" s="17"/>
      <c r="S628" s="37"/>
      <c r="T628" s="37"/>
      <c r="U628" s="37"/>
      <c r="V628" s="37"/>
      <c r="W628" s="37"/>
      <c r="X628" s="37"/>
      <c r="Y628" s="727"/>
      <c r="Z628" s="37"/>
      <c r="AA628" s="37"/>
      <c r="AB628" s="37"/>
      <c r="AC628" s="37"/>
      <c r="AD628" s="37"/>
      <c r="AE628" s="37"/>
      <c r="AF628" s="727"/>
      <c r="AG628" s="37"/>
      <c r="AH628" s="37"/>
      <c r="AI628" s="37"/>
      <c r="AJ628" s="37"/>
      <c r="AK628" s="37"/>
      <c r="AL628" s="37"/>
      <c r="AM628" s="727"/>
      <c r="AN628" s="37"/>
      <c r="AO628" s="37"/>
      <c r="AP628" s="37"/>
      <c r="AQ628" s="37"/>
      <c r="AR628" s="727"/>
      <c r="AS628" s="37"/>
      <c r="AT628" s="584"/>
      <c r="AU628" s="164"/>
      <c r="AV628" s="164"/>
      <c r="AW628" s="689"/>
      <c r="AX628" s="727"/>
      <c r="AY628" s="584"/>
      <c r="AZ628" s="37"/>
      <c r="BA628" s="37"/>
      <c r="BB628" s="37"/>
      <c r="BC628" s="727"/>
      <c r="BD628" s="813"/>
      <c r="BE628" s="141"/>
      <c r="BF628" s="164"/>
      <c r="BG628" s="164"/>
      <c r="BH628" s="164"/>
      <c r="BI628" s="727"/>
      <c r="BJ628" s="37"/>
      <c r="BK628" s="37"/>
      <c r="BL628" s="37"/>
      <c r="BM628" s="37"/>
      <c r="BN628" s="733"/>
      <c r="BO628" s="946"/>
      <c r="BP628" s="810"/>
      <c r="BQ628" s="164"/>
      <c r="BR628" s="164"/>
      <c r="BS628" s="202"/>
      <c r="BT628" s="733"/>
      <c r="BU628" s="37"/>
      <c r="BV628" s="37"/>
      <c r="BW628" s="37"/>
      <c r="BX628" s="727"/>
      <c r="BY628" s="37"/>
      <c r="BZ628" s="37"/>
      <c r="CA628" s="37"/>
      <c r="CB628" s="37"/>
      <c r="CC628" s="727"/>
      <c r="CD628" s="37"/>
      <c r="CE628" s="141"/>
      <c r="CF628" s="37"/>
      <c r="CG628" s="733"/>
      <c r="CH628" s="813"/>
      <c r="CI628" s="141"/>
      <c r="CJ628" s="141"/>
      <c r="CK628" s="141"/>
      <c r="CL628" s="727"/>
      <c r="CM628" s="141"/>
      <c r="CN628" s="141"/>
      <c r="CO628" s="141"/>
      <c r="CP628" s="733"/>
      <c r="CQ628" s="141"/>
      <c r="CR628" s="141"/>
      <c r="CS628" s="141"/>
    </row>
    <row r="629" spans="2:97" x14ac:dyDescent="0.25">
      <c r="B629" s="17"/>
      <c r="C629" s="47"/>
      <c r="D629" s="47"/>
      <c r="E629" s="19"/>
      <c r="F629" s="19"/>
      <c r="G629" s="219"/>
      <c r="H629" s="419"/>
      <c r="I629" s="419"/>
      <c r="J629" s="19"/>
      <c r="K629" s="911"/>
      <c r="L629" s="416"/>
      <c r="M629" s="17"/>
      <c r="N629" s="17"/>
      <c r="O629" s="17"/>
      <c r="S629" s="37"/>
      <c r="T629" s="37"/>
      <c r="U629" s="37"/>
      <c r="V629" s="37"/>
      <c r="W629" s="37"/>
      <c r="X629" s="37"/>
      <c r="Y629" s="727"/>
      <c r="Z629" s="37"/>
      <c r="AA629" s="37"/>
      <c r="AB629" s="37"/>
      <c r="AC629" s="37"/>
      <c r="AD629" s="37"/>
      <c r="AE629" s="37"/>
      <c r="AF629" s="727"/>
      <c r="AG629" s="37"/>
      <c r="AH629" s="37"/>
      <c r="AI629" s="37"/>
      <c r="AJ629" s="37"/>
      <c r="AK629" s="37"/>
      <c r="AL629" s="37"/>
      <c r="AM629" s="727"/>
      <c r="AN629" s="37"/>
      <c r="AO629" s="37"/>
      <c r="AP629" s="37"/>
      <c r="AQ629" s="37"/>
      <c r="AR629" s="727"/>
      <c r="AS629" s="37"/>
      <c r="AT629" s="584"/>
      <c r="AU629" s="164"/>
      <c r="AV629" s="164"/>
      <c r="AW629" s="689"/>
      <c r="AX629" s="727"/>
      <c r="AY629" s="584"/>
      <c r="AZ629" s="37"/>
      <c r="BA629" s="37"/>
      <c r="BB629" s="37"/>
      <c r="BC629" s="727"/>
      <c r="BD629" s="813"/>
      <c r="BE629" s="141"/>
      <c r="BF629" s="164"/>
      <c r="BG629" s="164"/>
      <c r="BH629" s="164"/>
      <c r="BI629" s="727"/>
      <c r="BJ629" s="37"/>
      <c r="BK629" s="37"/>
      <c r="BL629" s="37"/>
      <c r="BM629" s="37"/>
      <c r="BN629" s="733"/>
      <c r="BO629" s="946"/>
      <c r="BP629" s="810"/>
      <c r="BQ629" s="164"/>
      <c r="BR629" s="164"/>
      <c r="BS629" s="202"/>
      <c r="BT629" s="733"/>
      <c r="BU629" s="37"/>
      <c r="BV629" s="37"/>
      <c r="BW629" s="37"/>
      <c r="BX629" s="727"/>
      <c r="BY629" s="37"/>
      <c r="BZ629" s="37"/>
      <c r="CA629" s="37"/>
      <c r="CB629" s="37"/>
      <c r="CC629" s="727"/>
      <c r="CD629" s="37"/>
      <c r="CE629" s="141"/>
      <c r="CF629" s="37"/>
      <c r="CG629" s="733"/>
      <c r="CH629" s="813"/>
      <c r="CI629" s="141"/>
      <c r="CJ629" s="141"/>
      <c r="CK629" s="141"/>
      <c r="CL629" s="727"/>
      <c r="CM629" s="141"/>
      <c r="CN629" s="141"/>
      <c r="CO629" s="141"/>
      <c r="CP629" s="733"/>
      <c r="CQ629" s="141"/>
      <c r="CR629" s="141"/>
      <c r="CS629" s="141"/>
    </row>
    <row r="630" spans="2:97" x14ac:dyDescent="0.25">
      <c r="B630" s="17"/>
      <c r="C630" s="47"/>
      <c r="D630" s="47"/>
      <c r="E630" s="19"/>
      <c r="F630" s="19"/>
      <c r="G630" s="219"/>
      <c r="H630" s="419"/>
      <c r="I630" s="419"/>
      <c r="J630" s="19"/>
      <c r="K630" s="911"/>
      <c r="L630" s="416"/>
      <c r="M630" s="17"/>
      <c r="N630" s="17"/>
      <c r="O630" s="17"/>
      <c r="S630" s="37"/>
      <c r="T630" s="37"/>
      <c r="U630" s="37"/>
      <c r="V630" s="37"/>
      <c r="W630" s="37"/>
      <c r="X630" s="37"/>
      <c r="Y630" s="727"/>
      <c r="Z630" s="37"/>
      <c r="AA630" s="37"/>
      <c r="AB630" s="37"/>
      <c r="AC630" s="37"/>
      <c r="AD630" s="37"/>
      <c r="AE630" s="37"/>
      <c r="AF630" s="727"/>
      <c r="AG630" s="37"/>
      <c r="AH630" s="37"/>
      <c r="AI630" s="37"/>
      <c r="AJ630" s="37"/>
      <c r="AK630" s="37"/>
      <c r="AL630" s="37"/>
      <c r="AM630" s="727"/>
      <c r="AN630" s="37"/>
      <c r="AO630" s="37"/>
      <c r="AP630" s="37"/>
      <c r="AQ630" s="37"/>
      <c r="AR630" s="727"/>
      <c r="AS630" s="37"/>
      <c r="AT630" s="584"/>
      <c r="AU630" s="164"/>
      <c r="AV630" s="164"/>
      <c r="AW630" s="689"/>
      <c r="AX630" s="727"/>
      <c r="AY630" s="584"/>
      <c r="AZ630" s="37"/>
      <c r="BA630" s="37"/>
      <c r="BB630" s="37"/>
      <c r="BC630" s="727"/>
      <c r="BD630" s="813"/>
      <c r="BE630" s="141"/>
      <c r="BF630" s="164"/>
      <c r="BG630" s="164"/>
      <c r="BH630" s="164"/>
      <c r="BI630" s="727"/>
      <c r="BJ630" s="37"/>
      <c r="BK630" s="37"/>
      <c r="BL630" s="37"/>
      <c r="BM630" s="37"/>
      <c r="BN630" s="733"/>
      <c r="BO630" s="946"/>
      <c r="BP630" s="810"/>
      <c r="BQ630" s="164"/>
      <c r="BR630" s="164"/>
      <c r="BS630" s="202"/>
      <c r="BT630" s="733"/>
      <c r="BU630" s="37"/>
      <c r="BV630" s="37"/>
      <c r="BW630" s="37"/>
      <c r="BX630" s="727"/>
      <c r="BY630" s="37"/>
      <c r="BZ630" s="37"/>
      <c r="CA630" s="37"/>
      <c r="CB630" s="37"/>
      <c r="CC630" s="727"/>
      <c r="CD630" s="37"/>
      <c r="CE630" s="141"/>
      <c r="CF630" s="37"/>
      <c r="CG630" s="733"/>
      <c r="CH630" s="813"/>
      <c r="CI630" s="141"/>
      <c r="CJ630" s="141"/>
      <c r="CK630" s="141"/>
      <c r="CL630" s="727"/>
      <c r="CM630" s="141"/>
      <c r="CN630" s="141"/>
      <c r="CO630" s="141"/>
      <c r="CP630" s="733"/>
      <c r="CQ630" s="141"/>
      <c r="CR630" s="141"/>
      <c r="CS630" s="141"/>
    </row>
    <row r="631" spans="2:97" x14ac:dyDescent="0.25">
      <c r="B631" s="17"/>
      <c r="C631" s="47"/>
      <c r="D631" s="47"/>
      <c r="E631" s="19"/>
      <c r="F631" s="19"/>
      <c r="G631" s="219"/>
      <c r="H631" s="419"/>
      <c r="I631" s="419"/>
      <c r="J631" s="19"/>
      <c r="K631" s="911"/>
      <c r="L631" s="416"/>
      <c r="M631" s="17"/>
      <c r="N631" s="17"/>
      <c r="O631" s="17"/>
      <c r="S631" s="37"/>
      <c r="T631" s="37"/>
      <c r="U631" s="37"/>
      <c r="V631" s="37"/>
      <c r="W631" s="37"/>
      <c r="X631" s="37"/>
      <c r="Y631" s="727"/>
      <c r="Z631" s="37"/>
      <c r="AA631" s="37"/>
      <c r="AB631" s="37"/>
      <c r="AC631" s="37"/>
      <c r="AD631" s="37"/>
      <c r="AE631" s="37"/>
      <c r="AF631" s="727"/>
      <c r="AG631" s="37"/>
      <c r="AH631" s="37"/>
      <c r="AI631" s="37"/>
      <c r="AJ631" s="37"/>
      <c r="AK631" s="37"/>
      <c r="AL631" s="37"/>
      <c r="AM631" s="727"/>
      <c r="AN631" s="37"/>
      <c r="AO631" s="37"/>
      <c r="AP631" s="37"/>
      <c r="AQ631" s="37"/>
      <c r="AR631" s="727"/>
      <c r="AS631" s="37"/>
      <c r="AT631" s="584"/>
      <c r="AU631" s="164"/>
      <c r="AV631" s="164"/>
      <c r="AW631" s="689"/>
      <c r="AX631" s="727"/>
      <c r="AY631" s="584"/>
      <c r="AZ631" s="37"/>
      <c r="BA631" s="37"/>
      <c r="BB631" s="37"/>
      <c r="BC631" s="727"/>
      <c r="BD631" s="813"/>
      <c r="BE631" s="141"/>
      <c r="BF631" s="164"/>
      <c r="BG631" s="164"/>
      <c r="BH631" s="164"/>
      <c r="BI631" s="727"/>
      <c r="BJ631" s="37"/>
      <c r="BK631" s="37"/>
      <c r="BL631" s="37"/>
      <c r="BM631" s="37"/>
      <c r="BN631" s="733"/>
      <c r="BO631" s="946"/>
      <c r="BP631" s="810"/>
      <c r="BQ631" s="164"/>
      <c r="BR631" s="164"/>
      <c r="BS631" s="202"/>
      <c r="BT631" s="733"/>
      <c r="BU631" s="37"/>
      <c r="BV631" s="37"/>
      <c r="BW631" s="37"/>
      <c r="BX631" s="727"/>
      <c r="BY631" s="37"/>
      <c r="BZ631" s="37"/>
      <c r="CA631" s="37"/>
      <c r="CB631" s="37"/>
      <c r="CC631" s="727"/>
      <c r="CD631" s="37"/>
      <c r="CE631" s="141"/>
      <c r="CF631" s="37"/>
      <c r="CG631" s="733"/>
      <c r="CH631" s="813"/>
      <c r="CI631" s="141"/>
      <c r="CJ631" s="141"/>
      <c r="CK631" s="141"/>
      <c r="CL631" s="727"/>
      <c r="CM631" s="141"/>
      <c r="CN631" s="141"/>
      <c r="CO631" s="141"/>
      <c r="CP631" s="733"/>
      <c r="CQ631" s="141"/>
      <c r="CR631" s="141"/>
      <c r="CS631" s="141"/>
    </row>
    <row r="632" spans="2:97" x14ac:dyDescent="0.25">
      <c r="B632" s="17"/>
      <c r="C632" s="47"/>
      <c r="D632" s="47"/>
      <c r="E632" s="19"/>
      <c r="F632" s="19"/>
      <c r="G632" s="219"/>
      <c r="H632" s="419"/>
      <c r="I632" s="419"/>
      <c r="J632" s="19"/>
      <c r="K632" s="911"/>
      <c r="L632" s="416"/>
      <c r="M632" s="17"/>
      <c r="N632" s="17"/>
      <c r="O632" s="17"/>
      <c r="S632" s="37"/>
      <c r="T632" s="37"/>
      <c r="U632" s="37"/>
      <c r="V632" s="37"/>
      <c r="W632" s="37"/>
      <c r="X632" s="37"/>
      <c r="Y632" s="727"/>
      <c r="Z632" s="37"/>
      <c r="AA632" s="37"/>
      <c r="AB632" s="37"/>
      <c r="AC632" s="37"/>
      <c r="AD632" s="37"/>
      <c r="AE632" s="37"/>
      <c r="AF632" s="727"/>
      <c r="AG632" s="37"/>
      <c r="AH632" s="37"/>
      <c r="AI632" s="37"/>
      <c r="AJ632" s="37"/>
      <c r="AK632" s="37"/>
      <c r="AL632" s="37"/>
      <c r="AM632" s="727"/>
      <c r="AN632" s="37"/>
      <c r="AO632" s="37"/>
      <c r="AP632" s="37"/>
      <c r="AQ632" s="37"/>
      <c r="AR632" s="727"/>
      <c r="AS632" s="37"/>
      <c r="AT632" s="584"/>
      <c r="AU632" s="164"/>
      <c r="AV632" s="164"/>
      <c r="AW632" s="689"/>
      <c r="AX632" s="727"/>
      <c r="AY632" s="584"/>
      <c r="AZ632" s="37"/>
      <c r="BA632" s="37"/>
      <c r="BB632" s="37"/>
      <c r="BC632" s="727"/>
      <c r="BD632" s="813"/>
      <c r="BE632" s="141"/>
      <c r="BF632" s="164"/>
      <c r="BG632" s="164"/>
      <c r="BH632" s="164"/>
      <c r="BI632" s="727"/>
      <c r="BJ632" s="37"/>
      <c r="BK632" s="37"/>
      <c r="BL632" s="37"/>
      <c r="BM632" s="37"/>
      <c r="BN632" s="733"/>
      <c r="BO632" s="946"/>
      <c r="BP632" s="810"/>
      <c r="BQ632" s="164"/>
      <c r="BR632" s="164"/>
      <c r="BS632" s="202"/>
      <c r="BT632" s="733"/>
      <c r="BU632" s="37"/>
      <c r="BV632" s="37"/>
      <c r="BW632" s="37"/>
      <c r="BX632" s="727"/>
      <c r="BY632" s="37"/>
      <c r="BZ632" s="37"/>
      <c r="CA632" s="37"/>
      <c r="CB632" s="37"/>
      <c r="CC632" s="727"/>
      <c r="CD632" s="37"/>
      <c r="CE632" s="141"/>
      <c r="CF632" s="37"/>
      <c r="CG632" s="733"/>
      <c r="CH632" s="813"/>
      <c r="CI632" s="141"/>
      <c r="CJ632" s="141"/>
      <c r="CK632" s="141"/>
      <c r="CL632" s="727"/>
      <c r="CM632" s="141"/>
      <c r="CN632" s="141"/>
      <c r="CO632" s="141"/>
      <c r="CP632" s="733"/>
      <c r="CQ632" s="141"/>
      <c r="CR632" s="141"/>
      <c r="CS632" s="141"/>
    </row>
    <row r="633" spans="2:97" x14ac:dyDescent="0.25">
      <c r="B633" s="17"/>
      <c r="C633" s="47"/>
      <c r="D633" s="47"/>
      <c r="E633" s="19"/>
      <c r="F633" s="19"/>
      <c r="G633" s="219"/>
      <c r="H633" s="419"/>
      <c r="I633" s="419"/>
      <c r="J633" s="19"/>
      <c r="K633" s="911"/>
      <c r="L633" s="416"/>
      <c r="M633" s="17"/>
      <c r="N633" s="17"/>
      <c r="O633" s="17"/>
      <c r="S633" s="37"/>
      <c r="T633" s="37"/>
      <c r="U633" s="37"/>
      <c r="V633" s="37"/>
      <c r="W633" s="37"/>
      <c r="X633" s="37"/>
      <c r="Y633" s="727"/>
      <c r="Z633" s="37"/>
      <c r="AA633" s="37"/>
      <c r="AB633" s="37"/>
      <c r="AC633" s="37"/>
      <c r="AD633" s="37"/>
      <c r="AE633" s="37"/>
      <c r="AF633" s="727"/>
      <c r="AG633" s="37"/>
      <c r="AH633" s="37"/>
      <c r="AI633" s="37"/>
      <c r="AJ633" s="37"/>
      <c r="AK633" s="37"/>
      <c r="AL633" s="37"/>
      <c r="AM633" s="727"/>
      <c r="AN633" s="37"/>
      <c r="AO633" s="37"/>
      <c r="AP633" s="37"/>
      <c r="AQ633" s="37"/>
      <c r="AR633" s="727"/>
      <c r="AS633" s="37"/>
      <c r="AT633" s="584"/>
      <c r="AU633" s="164"/>
      <c r="AV633" s="164"/>
      <c r="AW633" s="689"/>
      <c r="AX633" s="727"/>
      <c r="AY633" s="584"/>
      <c r="AZ633" s="37"/>
      <c r="BA633" s="37"/>
      <c r="BB633" s="37"/>
      <c r="BC633" s="727"/>
      <c r="BD633" s="813"/>
      <c r="BE633" s="141"/>
      <c r="BF633" s="164"/>
      <c r="BG633" s="164"/>
      <c r="BH633" s="164"/>
      <c r="BI633" s="727"/>
      <c r="BJ633" s="37"/>
      <c r="BK633" s="37"/>
      <c r="BL633" s="37"/>
      <c r="BM633" s="37"/>
      <c r="BN633" s="733"/>
      <c r="BO633" s="946"/>
      <c r="BP633" s="810"/>
      <c r="BQ633" s="164"/>
      <c r="BR633" s="164"/>
      <c r="BS633" s="202"/>
      <c r="BT633" s="733"/>
      <c r="BU633" s="37"/>
      <c r="BV633" s="37"/>
      <c r="BW633" s="37"/>
      <c r="BX633" s="727"/>
      <c r="BY633" s="37"/>
      <c r="BZ633" s="37"/>
      <c r="CA633" s="37"/>
      <c r="CB633" s="37"/>
      <c r="CC633" s="727"/>
      <c r="CD633" s="37"/>
      <c r="CE633" s="141"/>
      <c r="CF633" s="37"/>
      <c r="CG633" s="733"/>
      <c r="CH633" s="813"/>
      <c r="CI633" s="141"/>
      <c r="CJ633" s="141"/>
      <c r="CK633" s="141"/>
      <c r="CL633" s="727"/>
      <c r="CM633" s="141"/>
      <c r="CN633" s="141"/>
      <c r="CO633" s="141"/>
      <c r="CP633" s="733"/>
      <c r="CQ633" s="141"/>
      <c r="CR633" s="141"/>
      <c r="CS633" s="141"/>
    </row>
    <row r="634" spans="2:97" x14ac:dyDescent="0.25">
      <c r="B634" s="17"/>
      <c r="C634" s="47"/>
      <c r="D634" s="47"/>
      <c r="E634" s="19"/>
      <c r="F634" s="19"/>
      <c r="G634" s="219"/>
      <c r="H634" s="419"/>
      <c r="I634" s="419"/>
      <c r="J634" s="19"/>
      <c r="K634" s="911"/>
      <c r="L634" s="416"/>
      <c r="M634" s="17"/>
      <c r="N634" s="17"/>
      <c r="O634" s="17"/>
      <c r="S634" s="37"/>
      <c r="T634" s="37"/>
      <c r="U634" s="37"/>
      <c r="V634" s="37"/>
      <c r="W634" s="37"/>
      <c r="X634" s="37"/>
      <c r="Y634" s="727"/>
      <c r="Z634" s="37"/>
      <c r="AA634" s="37"/>
      <c r="AB634" s="37"/>
      <c r="AC634" s="37"/>
      <c r="AD634" s="37"/>
      <c r="AE634" s="37"/>
      <c r="AF634" s="727"/>
      <c r="AG634" s="37"/>
      <c r="AH634" s="37"/>
      <c r="AI634" s="37"/>
      <c r="AJ634" s="37"/>
      <c r="AK634" s="37"/>
      <c r="AL634" s="37"/>
      <c r="AM634" s="727"/>
      <c r="AN634" s="37"/>
      <c r="AO634" s="37"/>
      <c r="AP634" s="37"/>
      <c r="AQ634" s="37"/>
      <c r="AR634" s="727"/>
      <c r="AS634" s="37"/>
      <c r="AT634" s="584"/>
      <c r="AU634" s="164"/>
      <c r="AV634" s="164"/>
      <c r="AW634" s="689"/>
      <c r="AX634" s="727"/>
      <c r="AY634" s="584"/>
      <c r="AZ634" s="37"/>
      <c r="BA634" s="37"/>
      <c r="BB634" s="37"/>
      <c r="BC634" s="727"/>
      <c r="BD634" s="813"/>
      <c r="BE634" s="141"/>
      <c r="BF634" s="164"/>
      <c r="BG634" s="164"/>
      <c r="BH634" s="164"/>
      <c r="BI634" s="727"/>
      <c r="BJ634" s="37"/>
      <c r="BK634" s="37"/>
      <c r="BL634" s="37"/>
      <c r="BM634" s="37"/>
      <c r="BN634" s="733"/>
      <c r="BO634" s="946"/>
      <c r="BP634" s="810"/>
      <c r="BQ634" s="164"/>
      <c r="BR634" s="164"/>
      <c r="BS634" s="202"/>
      <c r="BT634" s="733"/>
      <c r="BU634" s="37"/>
      <c r="BV634" s="37"/>
      <c r="BW634" s="37"/>
      <c r="BX634" s="727"/>
      <c r="BY634" s="37"/>
      <c r="BZ634" s="37"/>
      <c r="CA634" s="37"/>
      <c r="CB634" s="37"/>
      <c r="CC634" s="727"/>
      <c r="CD634" s="37"/>
      <c r="CE634" s="141"/>
      <c r="CF634" s="37"/>
      <c r="CG634" s="733"/>
      <c r="CH634" s="813"/>
      <c r="CI634" s="141"/>
      <c r="CJ634" s="141"/>
      <c r="CK634" s="141"/>
      <c r="CL634" s="727"/>
      <c r="CM634" s="141"/>
      <c r="CN634" s="141"/>
      <c r="CO634" s="141"/>
      <c r="CP634" s="733"/>
      <c r="CQ634" s="141"/>
      <c r="CR634" s="141"/>
      <c r="CS634" s="141"/>
    </row>
    <row r="635" spans="2:97" x14ac:dyDescent="0.25">
      <c r="B635" s="17"/>
      <c r="C635" s="47"/>
      <c r="D635" s="47"/>
      <c r="E635" s="19"/>
      <c r="F635" s="19"/>
      <c r="G635" s="219"/>
      <c r="H635" s="419"/>
      <c r="I635" s="419"/>
      <c r="J635" s="19"/>
      <c r="K635" s="911"/>
      <c r="L635" s="416"/>
      <c r="M635" s="17"/>
      <c r="N635" s="17"/>
      <c r="O635" s="17"/>
      <c r="S635" s="37"/>
      <c r="T635" s="37"/>
      <c r="U635" s="37"/>
      <c r="V635" s="37"/>
      <c r="W635" s="37"/>
      <c r="X635" s="37"/>
      <c r="Y635" s="727"/>
      <c r="Z635" s="37"/>
      <c r="AA635" s="37"/>
      <c r="AB635" s="37"/>
      <c r="AC635" s="37"/>
      <c r="AD635" s="37"/>
      <c r="AE635" s="37"/>
      <c r="AF635" s="727"/>
      <c r="AG635" s="37"/>
      <c r="AH635" s="37"/>
      <c r="AI635" s="37"/>
      <c r="AJ635" s="37"/>
      <c r="AK635" s="37"/>
      <c r="AL635" s="37"/>
      <c r="AM635" s="727"/>
      <c r="AN635" s="37"/>
      <c r="AO635" s="37"/>
      <c r="AP635" s="37"/>
      <c r="AQ635" s="37"/>
      <c r="AR635" s="727"/>
      <c r="AS635" s="37"/>
      <c r="AT635" s="584"/>
      <c r="AU635" s="164"/>
      <c r="AV635" s="164"/>
      <c r="AW635" s="689"/>
      <c r="AX635" s="727"/>
      <c r="AY635" s="584"/>
      <c r="AZ635" s="37"/>
      <c r="BA635" s="37"/>
      <c r="BB635" s="37"/>
      <c r="BC635" s="727"/>
      <c r="BD635" s="813"/>
      <c r="BE635" s="141"/>
      <c r="BF635" s="164"/>
      <c r="BG635" s="164"/>
      <c r="BH635" s="164"/>
      <c r="BI635" s="727"/>
      <c r="BJ635" s="37"/>
      <c r="BK635" s="37"/>
      <c r="BL635" s="37"/>
      <c r="BM635" s="37"/>
      <c r="BN635" s="733"/>
      <c r="BO635" s="946"/>
      <c r="BP635" s="810"/>
      <c r="BQ635" s="164"/>
      <c r="BR635" s="164"/>
      <c r="BS635" s="202"/>
      <c r="BT635" s="733"/>
      <c r="BU635" s="37"/>
      <c r="BV635" s="37"/>
      <c r="BW635" s="37"/>
      <c r="BX635" s="727"/>
      <c r="BY635" s="37"/>
      <c r="BZ635" s="37"/>
      <c r="CA635" s="37"/>
      <c r="CB635" s="37"/>
      <c r="CC635" s="727"/>
      <c r="CD635" s="37"/>
      <c r="CE635" s="141"/>
      <c r="CF635" s="37"/>
      <c r="CG635" s="733"/>
      <c r="CH635" s="813"/>
      <c r="CI635" s="141"/>
      <c r="CJ635" s="141"/>
      <c r="CK635" s="141"/>
      <c r="CL635" s="727"/>
      <c r="CM635" s="141"/>
      <c r="CN635" s="141"/>
      <c r="CO635" s="141"/>
      <c r="CP635" s="733"/>
      <c r="CQ635" s="141"/>
      <c r="CR635" s="141"/>
      <c r="CS635" s="141"/>
    </row>
    <row r="636" spans="2:97" x14ac:dyDescent="0.25">
      <c r="B636" s="17"/>
      <c r="C636" s="47"/>
      <c r="D636" s="47"/>
      <c r="E636" s="19"/>
      <c r="F636" s="19"/>
      <c r="G636" s="219"/>
      <c r="H636" s="419"/>
      <c r="I636" s="419"/>
      <c r="J636" s="19"/>
      <c r="K636" s="911"/>
      <c r="L636" s="416"/>
      <c r="M636" s="17"/>
      <c r="N636" s="17"/>
      <c r="O636" s="17"/>
      <c r="S636" s="37"/>
      <c r="T636" s="37"/>
      <c r="U636" s="37"/>
      <c r="V636" s="37"/>
      <c r="W636" s="37"/>
      <c r="X636" s="37"/>
      <c r="Y636" s="727"/>
      <c r="Z636" s="37"/>
      <c r="AA636" s="37"/>
      <c r="AB636" s="37"/>
      <c r="AC636" s="37"/>
      <c r="AD636" s="37"/>
      <c r="AE636" s="37"/>
      <c r="AF636" s="727"/>
      <c r="AG636" s="37"/>
      <c r="AH636" s="37"/>
      <c r="AI636" s="37"/>
      <c r="AJ636" s="37"/>
      <c r="AK636" s="37"/>
      <c r="AL636" s="37"/>
      <c r="AM636" s="727"/>
      <c r="AN636" s="37"/>
      <c r="AO636" s="37"/>
      <c r="AP636" s="37"/>
      <c r="AQ636" s="37"/>
      <c r="AR636" s="727"/>
      <c r="AS636" s="37"/>
      <c r="AT636" s="584"/>
      <c r="AU636" s="164"/>
      <c r="AV636" s="164"/>
      <c r="AW636" s="689"/>
      <c r="AX636" s="727"/>
      <c r="AY636" s="584"/>
      <c r="AZ636" s="37"/>
      <c r="BA636" s="37"/>
      <c r="BB636" s="37"/>
      <c r="BC636" s="727"/>
      <c r="BD636" s="813"/>
      <c r="BE636" s="141"/>
      <c r="BF636" s="164"/>
      <c r="BG636" s="164"/>
      <c r="BH636" s="164"/>
      <c r="BI636" s="727"/>
      <c r="BJ636" s="37"/>
      <c r="BK636" s="37"/>
      <c r="BL636" s="37"/>
      <c r="BM636" s="37"/>
      <c r="BN636" s="733"/>
      <c r="BO636" s="946"/>
      <c r="BP636" s="810"/>
      <c r="BQ636" s="164"/>
      <c r="BR636" s="164"/>
      <c r="BS636" s="202"/>
      <c r="BT636" s="733"/>
      <c r="BU636" s="37"/>
      <c r="BV636" s="37"/>
      <c r="BW636" s="37"/>
      <c r="BX636" s="727"/>
      <c r="BY636" s="37"/>
      <c r="BZ636" s="37"/>
      <c r="CA636" s="37"/>
      <c r="CB636" s="37"/>
      <c r="CC636" s="727"/>
      <c r="CD636" s="37"/>
      <c r="CE636" s="141"/>
      <c r="CF636" s="37"/>
      <c r="CG636" s="733"/>
      <c r="CH636" s="813"/>
      <c r="CI636" s="141"/>
      <c r="CJ636" s="141"/>
      <c r="CK636" s="141"/>
      <c r="CL636" s="727"/>
      <c r="CM636" s="141"/>
      <c r="CN636" s="141"/>
      <c r="CO636" s="141"/>
      <c r="CP636" s="733"/>
      <c r="CQ636" s="141"/>
      <c r="CR636" s="141"/>
      <c r="CS636" s="141"/>
    </row>
    <row r="637" spans="2:97" x14ac:dyDescent="0.25">
      <c r="B637" s="17"/>
      <c r="C637" s="47"/>
      <c r="D637" s="47"/>
      <c r="E637" s="19"/>
      <c r="F637" s="19"/>
      <c r="G637" s="219"/>
      <c r="H637" s="419"/>
      <c r="I637" s="419"/>
      <c r="J637" s="19"/>
      <c r="K637" s="911"/>
      <c r="L637" s="416"/>
      <c r="M637" s="17"/>
      <c r="N637" s="17"/>
      <c r="O637" s="17"/>
      <c r="S637" s="37"/>
      <c r="T637" s="37"/>
      <c r="U637" s="37"/>
      <c r="V637" s="37"/>
      <c r="W637" s="37"/>
      <c r="X637" s="37"/>
      <c r="Y637" s="727"/>
      <c r="Z637" s="37"/>
      <c r="AA637" s="37"/>
      <c r="AB637" s="37"/>
      <c r="AC637" s="37"/>
      <c r="AD637" s="37"/>
      <c r="AE637" s="37"/>
      <c r="AF637" s="727"/>
      <c r="AG637" s="37"/>
      <c r="AH637" s="37"/>
      <c r="AI637" s="37"/>
      <c r="AJ637" s="37"/>
      <c r="AK637" s="37"/>
      <c r="AL637" s="37"/>
      <c r="AM637" s="727"/>
      <c r="AN637" s="37"/>
      <c r="AO637" s="37"/>
      <c r="AP637" s="37"/>
      <c r="AQ637" s="37"/>
      <c r="AR637" s="727"/>
      <c r="AS637" s="37"/>
      <c r="AT637" s="584"/>
      <c r="AU637" s="164"/>
      <c r="AV637" s="164"/>
      <c r="AW637" s="689"/>
      <c r="AX637" s="727"/>
      <c r="AY637" s="584"/>
      <c r="AZ637" s="37"/>
      <c r="BA637" s="37"/>
      <c r="BB637" s="37"/>
      <c r="BC637" s="727"/>
      <c r="BD637" s="813"/>
      <c r="BE637" s="141"/>
      <c r="BF637" s="164"/>
      <c r="BG637" s="164"/>
      <c r="BH637" s="164"/>
      <c r="BI637" s="727"/>
      <c r="BJ637" s="37"/>
      <c r="BK637" s="37"/>
      <c r="BL637" s="37"/>
      <c r="BM637" s="37"/>
      <c r="BN637" s="733"/>
      <c r="BO637" s="946"/>
      <c r="BP637" s="810"/>
      <c r="BQ637" s="164"/>
      <c r="BR637" s="164"/>
      <c r="BS637" s="202"/>
      <c r="BT637" s="733"/>
      <c r="BU637" s="37"/>
      <c r="BV637" s="37"/>
      <c r="BW637" s="37"/>
      <c r="BX637" s="727"/>
      <c r="BY637" s="37"/>
      <c r="BZ637" s="37"/>
      <c r="CA637" s="37"/>
      <c r="CB637" s="37"/>
      <c r="CC637" s="727"/>
      <c r="CD637" s="37"/>
      <c r="CE637" s="141"/>
      <c r="CF637" s="37"/>
      <c r="CG637" s="733"/>
      <c r="CH637" s="813"/>
      <c r="CI637" s="141"/>
      <c r="CJ637" s="141"/>
      <c r="CK637" s="141"/>
      <c r="CL637" s="727"/>
      <c r="CM637" s="141"/>
      <c r="CN637" s="141"/>
      <c r="CO637" s="141"/>
      <c r="CP637" s="733"/>
      <c r="CQ637" s="141"/>
      <c r="CR637" s="141"/>
      <c r="CS637" s="141"/>
    </row>
    <row r="638" spans="2:97" x14ac:dyDescent="0.25">
      <c r="B638" s="17"/>
      <c r="C638" s="47"/>
      <c r="D638" s="47"/>
      <c r="E638" s="19"/>
      <c r="F638" s="19"/>
      <c r="G638" s="219"/>
      <c r="H638" s="419"/>
      <c r="I638" s="419"/>
      <c r="J638" s="19"/>
      <c r="K638" s="911"/>
      <c r="L638" s="416"/>
      <c r="M638" s="17"/>
      <c r="N638" s="17"/>
      <c r="O638" s="17"/>
      <c r="S638" s="37"/>
      <c r="T638" s="37"/>
      <c r="U638" s="37"/>
      <c r="V638" s="37"/>
      <c r="W638" s="37"/>
      <c r="X638" s="37"/>
      <c r="Y638" s="727"/>
      <c r="Z638" s="37"/>
      <c r="AA638" s="37"/>
      <c r="AB638" s="37"/>
      <c r="AC638" s="37"/>
      <c r="AD638" s="37"/>
      <c r="AE638" s="37"/>
      <c r="AF638" s="727"/>
      <c r="AG638" s="37"/>
      <c r="AH638" s="37"/>
      <c r="AI638" s="37"/>
      <c r="AJ638" s="37"/>
      <c r="AK638" s="37"/>
      <c r="AL638" s="37"/>
      <c r="AM638" s="727"/>
      <c r="AN638" s="37"/>
      <c r="AO638" s="37"/>
      <c r="AP638" s="37"/>
      <c r="AQ638" s="37"/>
      <c r="AR638" s="727"/>
      <c r="AS638" s="37"/>
      <c r="AT638" s="584"/>
      <c r="AU638" s="164"/>
      <c r="AV638" s="164"/>
      <c r="AW638" s="689"/>
      <c r="AX638" s="727"/>
      <c r="AY638" s="584"/>
      <c r="AZ638" s="37"/>
      <c r="BA638" s="37"/>
      <c r="BB638" s="37"/>
      <c r="BC638" s="727"/>
      <c r="BD638" s="813"/>
      <c r="BE638" s="141"/>
      <c r="BF638" s="164"/>
      <c r="BG638" s="164"/>
      <c r="BH638" s="164"/>
      <c r="BI638" s="727"/>
      <c r="BJ638" s="37"/>
      <c r="BK638" s="37"/>
      <c r="BL638" s="37"/>
      <c r="BM638" s="37"/>
      <c r="BN638" s="733"/>
      <c r="BO638" s="946"/>
      <c r="BP638" s="810"/>
      <c r="BQ638" s="164"/>
      <c r="BR638" s="164"/>
      <c r="BS638" s="202"/>
      <c r="BT638" s="733"/>
      <c r="BU638" s="37"/>
      <c r="BV638" s="37"/>
      <c r="BW638" s="37"/>
      <c r="BX638" s="727"/>
      <c r="BY638" s="37"/>
      <c r="BZ638" s="37"/>
      <c r="CA638" s="37"/>
      <c r="CB638" s="37"/>
      <c r="CC638" s="727"/>
      <c r="CD638" s="37"/>
      <c r="CE638" s="141"/>
      <c r="CF638" s="37"/>
      <c r="CG638" s="733"/>
      <c r="CH638" s="813"/>
      <c r="CI638" s="141"/>
      <c r="CJ638" s="141"/>
      <c r="CK638" s="141"/>
      <c r="CL638" s="727"/>
      <c r="CM638" s="141"/>
      <c r="CN638" s="141"/>
      <c r="CO638" s="141"/>
      <c r="CP638" s="733"/>
      <c r="CQ638" s="141"/>
      <c r="CR638" s="141"/>
      <c r="CS638" s="141"/>
    </row>
    <row r="639" spans="2:97" x14ac:dyDescent="0.25">
      <c r="B639" s="17"/>
      <c r="C639" s="47"/>
      <c r="D639" s="47"/>
      <c r="E639" s="19"/>
      <c r="F639" s="19"/>
      <c r="G639" s="219"/>
      <c r="H639" s="419"/>
      <c r="I639" s="419"/>
      <c r="J639" s="19"/>
      <c r="K639" s="911"/>
      <c r="L639" s="416"/>
      <c r="M639" s="17"/>
      <c r="N639" s="17"/>
      <c r="O639" s="17"/>
      <c r="S639" s="37"/>
      <c r="T639" s="37"/>
      <c r="U639" s="37"/>
      <c r="V639" s="37"/>
      <c r="W639" s="37"/>
      <c r="X639" s="37"/>
      <c r="Y639" s="727"/>
      <c r="Z639" s="37"/>
      <c r="AA639" s="37"/>
      <c r="AB639" s="37"/>
      <c r="AC639" s="37"/>
      <c r="AD639" s="37"/>
      <c r="AE639" s="37"/>
      <c r="AF639" s="727"/>
      <c r="AG639" s="37"/>
      <c r="AH639" s="37"/>
      <c r="AI639" s="37"/>
      <c r="AJ639" s="37"/>
      <c r="AK639" s="37"/>
      <c r="AL639" s="37"/>
      <c r="AM639" s="727"/>
      <c r="AN639" s="37"/>
      <c r="AO639" s="37"/>
      <c r="AP639" s="37"/>
      <c r="AQ639" s="37"/>
      <c r="AR639" s="727"/>
      <c r="AS639" s="37"/>
      <c r="AT639" s="584"/>
      <c r="AU639" s="164"/>
      <c r="AV639" s="164"/>
      <c r="AW639" s="689"/>
      <c r="AX639" s="727"/>
      <c r="AY639" s="584"/>
      <c r="AZ639" s="37"/>
      <c r="BA639" s="37"/>
      <c r="BB639" s="37"/>
      <c r="BC639" s="727"/>
      <c r="BD639" s="813"/>
      <c r="BE639" s="141"/>
      <c r="BF639" s="164"/>
      <c r="BG639" s="164"/>
      <c r="BH639" s="164"/>
      <c r="BI639" s="727"/>
      <c r="BJ639" s="37"/>
      <c r="BK639" s="37"/>
      <c r="BL639" s="37"/>
      <c r="BM639" s="37"/>
      <c r="BN639" s="733"/>
      <c r="BO639" s="946"/>
      <c r="BP639" s="810"/>
      <c r="BQ639" s="164"/>
      <c r="BR639" s="164"/>
      <c r="BS639" s="202"/>
      <c r="BT639" s="733"/>
      <c r="BU639" s="37"/>
      <c r="BV639" s="37"/>
      <c r="BW639" s="37"/>
      <c r="BX639" s="727"/>
      <c r="BY639" s="37"/>
      <c r="BZ639" s="37"/>
      <c r="CA639" s="37"/>
      <c r="CB639" s="37"/>
      <c r="CC639" s="727"/>
      <c r="CD639" s="37"/>
      <c r="CE639" s="141"/>
      <c r="CF639" s="37"/>
      <c r="CG639" s="733"/>
      <c r="CH639" s="813"/>
      <c r="CI639" s="141"/>
      <c r="CJ639" s="141"/>
      <c r="CK639" s="141"/>
      <c r="CL639" s="727"/>
      <c r="CM639" s="141"/>
      <c r="CN639" s="141"/>
      <c r="CO639" s="141"/>
      <c r="CP639" s="733"/>
      <c r="CQ639" s="141"/>
      <c r="CR639" s="141"/>
      <c r="CS639" s="141"/>
    </row>
    <row r="640" spans="2:97" x14ac:dyDescent="0.25">
      <c r="B640" s="17"/>
      <c r="C640" s="47"/>
      <c r="D640" s="47"/>
      <c r="E640" s="19"/>
      <c r="F640" s="19"/>
      <c r="G640" s="219"/>
      <c r="H640" s="419"/>
      <c r="I640" s="419"/>
      <c r="J640" s="19"/>
      <c r="K640" s="911"/>
      <c r="L640" s="416"/>
      <c r="M640" s="17"/>
      <c r="N640" s="17"/>
      <c r="O640" s="17"/>
      <c r="S640" s="37"/>
      <c r="T640" s="37"/>
      <c r="U640" s="37"/>
      <c r="V640" s="37"/>
      <c r="W640" s="37"/>
      <c r="X640" s="37"/>
      <c r="Y640" s="727"/>
      <c r="Z640" s="37"/>
      <c r="AA640" s="37"/>
      <c r="AB640" s="37"/>
      <c r="AC640" s="37"/>
      <c r="AD640" s="37"/>
      <c r="AE640" s="37"/>
      <c r="AF640" s="727"/>
      <c r="AG640" s="37"/>
      <c r="AH640" s="37"/>
      <c r="AI640" s="37"/>
      <c r="AJ640" s="37"/>
      <c r="AK640" s="37"/>
      <c r="AL640" s="37"/>
      <c r="AM640" s="727"/>
      <c r="AN640" s="37"/>
      <c r="AO640" s="37"/>
      <c r="AP640" s="37"/>
      <c r="AQ640" s="37"/>
      <c r="AR640" s="727"/>
      <c r="AS640" s="37"/>
      <c r="AT640" s="584"/>
      <c r="AU640" s="164"/>
      <c r="AV640" s="164"/>
      <c r="AW640" s="689"/>
      <c r="AX640" s="727"/>
      <c r="AY640" s="584"/>
      <c r="AZ640" s="37"/>
      <c r="BA640" s="37"/>
      <c r="BB640" s="37"/>
      <c r="BC640" s="727"/>
      <c r="BD640" s="813"/>
      <c r="BE640" s="141"/>
      <c r="BF640" s="164"/>
      <c r="BG640" s="164"/>
      <c r="BH640" s="164"/>
      <c r="BI640" s="727"/>
      <c r="BJ640" s="37"/>
      <c r="BK640" s="37"/>
      <c r="BL640" s="37"/>
      <c r="BM640" s="37"/>
      <c r="BN640" s="733"/>
      <c r="BO640" s="946"/>
      <c r="BP640" s="810"/>
      <c r="BQ640" s="164"/>
      <c r="BR640" s="164"/>
      <c r="BS640" s="202"/>
      <c r="BT640" s="733"/>
      <c r="BU640" s="37"/>
      <c r="BV640" s="37"/>
      <c r="BW640" s="37"/>
      <c r="BX640" s="727"/>
      <c r="BY640" s="37"/>
      <c r="BZ640" s="37"/>
      <c r="CA640" s="37"/>
      <c r="CB640" s="37"/>
      <c r="CC640" s="727"/>
      <c r="CD640" s="37"/>
      <c r="CE640" s="141"/>
      <c r="CF640" s="37"/>
      <c r="CG640" s="733"/>
      <c r="CH640" s="813"/>
      <c r="CI640" s="141"/>
      <c r="CJ640" s="141"/>
      <c r="CK640" s="141"/>
      <c r="CL640" s="727"/>
      <c r="CM640" s="141"/>
      <c r="CN640" s="141"/>
      <c r="CO640" s="141"/>
      <c r="CP640" s="733"/>
      <c r="CQ640" s="141"/>
      <c r="CR640" s="141"/>
      <c r="CS640" s="141"/>
    </row>
    <row r="641" spans="2:97" x14ac:dyDescent="0.25">
      <c r="B641" s="17"/>
      <c r="C641" s="47"/>
      <c r="D641" s="47"/>
      <c r="E641" s="19"/>
      <c r="F641" s="19"/>
      <c r="G641" s="219"/>
      <c r="H641" s="419"/>
      <c r="I641" s="419"/>
      <c r="J641" s="19"/>
      <c r="K641" s="911"/>
      <c r="L641" s="416"/>
      <c r="M641" s="17"/>
      <c r="N641" s="17"/>
      <c r="O641" s="17"/>
      <c r="S641" s="37"/>
      <c r="T641" s="37"/>
      <c r="U641" s="37"/>
      <c r="V641" s="37"/>
      <c r="W641" s="37"/>
      <c r="X641" s="37"/>
      <c r="Y641" s="727"/>
      <c r="Z641" s="37"/>
      <c r="AA641" s="37"/>
      <c r="AB641" s="37"/>
      <c r="AC641" s="37"/>
      <c r="AD641" s="37"/>
      <c r="AE641" s="37"/>
      <c r="AF641" s="727"/>
      <c r="AG641" s="37"/>
      <c r="AH641" s="37"/>
      <c r="AI641" s="37"/>
      <c r="AJ641" s="37"/>
      <c r="AK641" s="37"/>
      <c r="AL641" s="37"/>
      <c r="AM641" s="727"/>
      <c r="AN641" s="37"/>
      <c r="AO641" s="37"/>
      <c r="AP641" s="37"/>
      <c r="AQ641" s="37"/>
      <c r="AR641" s="727"/>
      <c r="AS641" s="37"/>
      <c r="AT641" s="584"/>
      <c r="AU641" s="164"/>
      <c r="AV641" s="164"/>
      <c r="AW641" s="689"/>
      <c r="AX641" s="727"/>
      <c r="AY641" s="584"/>
      <c r="AZ641" s="37"/>
      <c r="BA641" s="37"/>
      <c r="BB641" s="37"/>
      <c r="BC641" s="727"/>
      <c r="BD641" s="813"/>
      <c r="BE641" s="141"/>
      <c r="BF641" s="164"/>
      <c r="BG641" s="164"/>
      <c r="BH641" s="164"/>
      <c r="BI641" s="727"/>
      <c r="BJ641" s="37"/>
      <c r="BK641" s="37"/>
      <c r="BL641" s="37"/>
      <c r="BM641" s="37"/>
      <c r="BN641" s="733"/>
      <c r="BO641" s="946"/>
      <c r="BP641" s="810"/>
      <c r="BQ641" s="164"/>
      <c r="BR641" s="164"/>
      <c r="BS641" s="202"/>
      <c r="BT641" s="733"/>
      <c r="BU641" s="37"/>
      <c r="BV641" s="37"/>
      <c r="BW641" s="37"/>
      <c r="BX641" s="727"/>
      <c r="BY641" s="37"/>
      <c r="BZ641" s="37"/>
      <c r="CA641" s="37"/>
      <c r="CB641" s="37"/>
      <c r="CC641" s="727"/>
      <c r="CD641" s="37"/>
      <c r="CE641" s="141"/>
      <c r="CF641" s="37"/>
      <c r="CG641" s="733"/>
      <c r="CH641" s="813"/>
      <c r="CI641" s="141"/>
      <c r="CJ641" s="141"/>
      <c r="CK641" s="141"/>
      <c r="CL641" s="727"/>
      <c r="CM641" s="141"/>
      <c r="CN641" s="141"/>
      <c r="CO641" s="141"/>
      <c r="CP641" s="733"/>
      <c r="CQ641" s="141"/>
      <c r="CR641" s="141"/>
      <c r="CS641" s="141"/>
    </row>
    <row r="642" spans="2:97" x14ac:dyDescent="0.25">
      <c r="B642" s="17"/>
      <c r="C642" s="47"/>
      <c r="D642" s="47"/>
      <c r="E642" s="19"/>
      <c r="F642" s="19"/>
      <c r="G642" s="219"/>
      <c r="H642" s="419"/>
      <c r="I642" s="419"/>
      <c r="J642" s="19"/>
      <c r="K642" s="911"/>
      <c r="L642" s="416"/>
      <c r="M642" s="17"/>
      <c r="N642" s="17"/>
      <c r="O642" s="17"/>
      <c r="S642" s="37"/>
      <c r="T642" s="37"/>
      <c r="U642" s="37"/>
      <c r="V642" s="37"/>
      <c r="W642" s="37"/>
      <c r="X642" s="37"/>
      <c r="Y642" s="727"/>
      <c r="Z642" s="37"/>
      <c r="AA642" s="37"/>
      <c r="AB642" s="37"/>
      <c r="AC642" s="37"/>
      <c r="AD642" s="37"/>
      <c r="AE642" s="37"/>
      <c r="AF642" s="727"/>
      <c r="AG642" s="37"/>
      <c r="AH642" s="37"/>
      <c r="AI642" s="37"/>
      <c r="AJ642" s="37"/>
      <c r="AK642" s="37"/>
      <c r="AL642" s="37"/>
      <c r="AM642" s="727"/>
      <c r="AN642" s="37"/>
      <c r="AO642" s="37"/>
      <c r="AP642" s="37"/>
      <c r="AQ642" s="37"/>
      <c r="AR642" s="727"/>
      <c r="AS642" s="37"/>
      <c r="AT642" s="584"/>
      <c r="AU642" s="164"/>
      <c r="AV642" s="164"/>
      <c r="AW642" s="689"/>
      <c r="AX642" s="727"/>
      <c r="AY642" s="584"/>
      <c r="AZ642" s="37"/>
      <c r="BA642" s="37"/>
      <c r="BB642" s="37"/>
      <c r="BC642" s="727"/>
      <c r="BD642" s="813"/>
      <c r="BE642" s="141"/>
      <c r="BF642" s="164"/>
      <c r="BG642" s="164"/>
      <c r="BH642" s="164"/>
      <c r="BI642" s="727"/>
      <c r="BJ642" s="37"/>
      <c r="BK642" s="37"/>
      <c r="BL642" s="37"/>
      <c r="BM642" s="37"/>
      <c r="BN642" s="733"/>
      <c r="BO642" s="946"/>
      <c r="BP642" s="810"/>
      <c r="BQ642" s="164"/>
      <c r="BR642" s="164"/>
      <c r="BS642" s="202"/>
      <c r="BT642" s="733"/>
      <c r="BU642" s="37"/>
      <c r="BV642" s="37"/>
      <c r="BW642" s="37"/>
      <c r="BX642" s="727"/>
      <c r="BY642" s="37"/>
      <c r="BZ642" s="37"/>
      <c r="CA642" s="37"/>
      <c r="CB642" s="37"/>
      <c r="CC642" s="727"/>
      <c r="CD642" s="37"/>
      <c r="CE642" s="141"/>
      <c r="CF642" s="37"/>
      <c r="CG642" s="733"/>
      <c r="CH642" s="813"/>
      <c r="CI642" s="141"/>
      <c r="CJ642" s="141"/>
      <c r="CK642" s="141"/>
      <c r="CL642" s="727"/>
      <c r="CM642" s="141"/>
      <c r="CN642" s="141"/>
      <c r="CO642" s="141"/>
      <c r="CP642" s="733"/>
      <c r="CQ642" s="141"/>
      <c r="CR642" s="141"/>
      <c r="CS642" s="141"/>
    </row>
    <row r="643" spans="2:97" x14ac:dyDescent="0.25">
      <c r="B643" s="17"/>
      <c r="C643" s="47"/>
      <c r="D643" s="47"/>
      <c r="E643" s="19"/>
      <c r="F643" s="19"/>
      <c r="G643" s="219"/>
      <c r="H643" s="419"/>
      <c r="I643" s="419"/>
      <c r="J643" s="19"/>
      <c r="K643" s="911"/>
      <c r="L643" s="416"/>
      <c r="M643" s="17"/>
      <c r="N643" s="17"/>
      <c r="O643" s="17"/>
      <c r="S643" s="37"/>
      <c r="T643" s="37"/>
      <c r="U643" s="37"/>
      <c r="V643" s="37"/>
      <c r="W643" s="37"/>
      <c r="X643" s="37"/>
      <c r="Y643" s="727"/>
      <c r="Z643" s="37"/>
      <c r="AA643" s="37"/>
      <c r="AB643" s="37"/>
      <c r="AC643" s="37"/>
      <c r="AD643" s="37"/>
      <c r="AE643" s="37"/>
      <c r="AF643" s="727"/>
      <c r="AG643" s="37"/>
      <c r="AH643" s="37"/>
      <c r="AI643" s="37"/>
      <c r="AJ643" s="37"/>
      <c r="AK643" s="37"/>
      <c r="AL643" s="37"/>
      <c r="AM643" s="727"/>
      <c r="AN643" s="37"/>
      <c r="AO643" s="37"/>
      <c r="AP643" s="37"/>
      <c r="AQ643" s="37"/>
      <c r="AR643" s="727"/>
      <c r="AS643" s="37"/>
      <c r="AT643" s="584"/>
      <c r="AU643" s="164"/>
      <c r="AV643" s="164"/>
      <c r="AW643" s="689"/>
      <c r="AX643" s="727"/>
      <c r="AY643" s="584"/>
      <c r="AZ643" s="37"/>
      <c r="BA643" s="37"/>
      <c r="BB643" s="37"/>
      <c r="BC643" s="727"/>
      <c r="BD643" s="813"/>
      <c r="BE643" s="141"/>
      <c r="BF643" s="164"/>
      <c r="BG643" s="164"/>
      <c r="BH643" s="164"/>
      <c r="BI643" s="727"/>
      <c r="BJ643" s="37"/>
      <c r="BK643" s="37"/>
      <c r="BL643" s="37"/>
      <c r="BM643" s="37"/>
      <c r="BN643" s="733"/>
      <c r="BO643" s="946"/>
      <c r="BP643" s="810"/>
      <c r="BQ643" s="164"/>
      <c r="BR643" s="164"/>
      <c r="BS643" s="202"/>
      <c r="BT643" s="733"/>
      <c r="BU643" s="37"/>
      <c r="BV643" s="37"/>
      <c r="BW643" s="37"/>
      <c r="BX643" s="727"/>
      <c r="BY643" s="37"/>
      <c r="BZ643" s="37"/>
      <c r="CA643" s="37"/>
      <c r="CB643" s="37"/>
      <c r="CC643" s="727"/>
      <c r="CD643" s="37"/>
      <c r="CE643" s="141"/>
      <c r="CF643" s="37"/>
      <c r="CG643" s="733"/>
      <c r="CH643" s="813"/>
      <c r="CI643" s="141"/>
      <c r="CJ643" s="141"/>
      <c r="CK643" s="141"/>
      <c r="CL643" s="727"/>
      <c r="CM643" s="141"/>
      <c r="CN643" s="141"/>
      <c r="CO643" s="141"/>
      <c r="CP643" s="733"/>
      <c r="CQ643" s="141"/>
      <c r="CR643" s="141"/>
      <c r="CS643" s="141"/>
    </row>
    <row r="644" spans="2:97" x14ac:dyDescent="0.25">
      <c r="B644" s="17"/>
      <c r="C644" s="47"/>
      <c r="D644" s="47"/>
      <c r="E644" s="19"/>
      <c r="F644" s="19"/>
      <c r="G644" s="219"/>
      <c r="H644" s="419"/>
      <c r="I644" s="419"/>
      <c r="J644" s="19"/>
      <c r="K644" s="911"/>
      <c r="L644" s="416"/>
      <c r="M644" s="17"/>
      <c r="N644" s="17"/>
      <c r="O644" s="17"/>
      <c r="S644" s="37"/>
      <c r="T644" s="37"/>
      <c r="U644" s="37"/>
      <c r="V644" s="37"/>
      <c r="W644" s="37"/>
      <c r="X644" s="37"/>
      <c r="Y644" s="727"/>
      <c r="Z644" s="37"/>
      <c r="AA644" s="37"/>
      <c r="AB644" s="37"/>
      <c r="AC644" s="37"/>
      <c r="AD644" s="37"/>
      <c r="AE644" s="37"/>
      <c r="AF644" s="727"/>
      <c r="AG644" s="37"/>
      <c r="AH644" s="37"/>
      <c r="AI644" s="37"/>
      <c r="AJ644" s="37"/>
      <c r="AK644" s="37"/>
      <c r="AL644" s="37"/>
      <c r="AM644" s="727"/>
      <c r="AN644" s="37"/>
      <c r="AO644" s="37"/>
      <c r="AP644" s="37"/>
      <c r="AQ644" s="37"/>
      <c r="AR644" s="727"/>
      <c r="AS644" s="37"/>
      <c r="AT644" s="584"/>
      <c r="AU644" s="164"/>
      <c r="AV644" s="164"/>
      <c r="AW644" s="689"/>
      <c r="AX644" s="727"/>
      <c r="AY644" s="584"/>
      <c r="AZ644" s="37"/>
      <c r="BA644" s="37"/>
      <c r="BB644" s="37"/>
      <c r="BC644" s="727"/>
      <c r="BD644" s="813"/>
      <c r="BE644" s="141"/>
      <c r="BF644" s="164"/>
      <c r="BG644" s="164"/>
      <c r="BH644" s="164"/>
      <c r="BI644" s="727"/>
      <c r="BJ644" s="37"/>
      <c r="BK644" s="37"/>
      <c r="BL644" s="37"/>
      <c r="BM644" s="37"/>
      <c r="BN644" s="733"/>
      <c r="BO644" s="946"/>
      <c r="BP644" s="810"/>
      <c r="BQ644" s="164"/>
      <c r="BR644" s="164"/>
      <c r="BS644" s="202"/>
      <c r="BT644" s="733"/>
      <c r="BU644" s="37"/>
      <c r="BV644" s="37"/>
      <c r="BW644" s="37"/>
      <c r="BX644" s="727"/>
      <c r="BY644" s="37"/>
      <c r="BZ644" s="37"/>
      <c r="CA644" s="37"/>
      <c r="CB644" s="37"/>
      <c r="CC644" s="727"/>
      <c r="CD644" s="37"/>
      <c r="CE644" s="141"/>
      <c r="CF644" s="37"/>
      <c r="CG644" s="733"/>
      <c r="CH644" s="813"/>
      <c r="CI644" s="141"/>
      <c r="CJ644" s="141"/>
      <c r="CK644" s="141"/>
      <c r="CL644" s="727"/>
      <c r="CM644" s="141"/>
      <c r="CN644" s="141"/>
      <c r="CO644" s="141"/>
      <c r="CP644" s="733"/>
      <c r="CQ644" s="141"/>
      <c r="CR644" s="141"/>
      <c r="CS644" s="141"/>
    </row>
    <row r="645" spans="2:97" x14ac:dyDescent="0.25">
      <c r="B645" s="17"/>
      <c r="C645" s="47"/>
      <c r="D645" s="47"/>
      <c r="E645" s="19"/>
      <c r="F645" s="19"/>
      <c r="G645" s="219"/>
      <c r="H645" s="419"/>
      <c r="I645" s="419"/>
      <c r="J645" s="19"/>
      <c r="K645" s="911"/>
      <c r="L645" s="416"/>
      <c r="M645" s="17"/>
      <c r="N645" s="17"/>
      <c r="O645" s="17"/>
      <c r="S645" s="37"/>
      <c r="T645" s="37"/>
      <c r="U645" s="37"/>
      <c r="V645" s="37"/>
      <c r="W645" s="37"/>
      <c r="X645" s="37"/>
      <c r="Y645" s="727"/>
      <c r="Z645" s="37"/>
      <c r="AA645" s="37"/>
      <c r="AB645" s="37"/>
      <c r="AC645" s="37"/>
      <c r="AD645" s="37"/>
      <c r="AE645" s="37"/>
      <c r="AF645" s="727"/>
      <c r="AG645" s="37"/>
      <c r="AH645" s="37"/>
      <c r="AI645" s="37"/>
      <c r="AJ645" s="37"/>
      <c r="AK645" s="37"/>
      <c r="AL645" s="37"/>
      <c r="AM645" s="727"/>
      <c r="AN645" s="37"/>
      <c r="AO645" s="37"/>
      <c r="AP645" s="37"/>
      <c r="AQ645" s="37"/>
      <c r="AR645" s="727"/>
      <c r="AS645" s="37"/>
      <c r="AT645" s="584"/>
      <c r="AU645" s="164"/>
      <c r="AV645" s="164"/>
      <c r="AW645" s="689"/>
      <c r="AX645" s="727"/>
      <c r="AY645" s="584"/>
      <c r="AZ645" s="37"/>
      <c r="BA645" s="37"/>
      <c r="BB645" s="37"/>
      <c r="BC645" s="727"/>
      <c r="BD645" s="813"/>
      <c r="BE645" s="141"/>
      <c r="BF645" s="164"/>
      <c r="BG645" s="164"/>
      <c r="BH645" s="164"/>
      <c r="BI645" s="727"/>
      <c r="BJ645" s="37"/>
      <c r="BK645" s="37"/>
      <c r="BL645" s="37"/>
      <c r="BM645" s="37"/>
      <c r="BN645" s="733"/>
      <c r="BO645" s="946"/>
      <c r="BP645" s="810"/>
      <c r="BQ645" s="164"/>
      <c r="BR645" s="164"/>
      <c r="BS645" s="202"/>
      <c r="BT645" s="733"/>
      <c r="BU645" s="37"/>
      <c r="BV645" s="37"/>
      <c r="BW645" s="37"/>
      <c r="BX645" s="727"/>
      <c r="BY645" s="37"/>
      <c r="BZ645" s="37"/>
      <c r="CA645" s="37"/>
      <c r="CB645" s="37"/>
      <c r="CC645" s="727"/>
      <c r="CD645" s="37"/>
      <c r="CE645" s="141"/>
      <c r="CF645" s="37"/>
      <c r="CG645" s="733"/>
      <c r="CH645" s="813"/>
      <c r="CI645" s="141"/>
      <c r="CJ645" s="141"/>
      <c r="CK645" s="141"/>
      <c r="CL645" s="727"/>
      <c r="CM645" s="141"/>
      <c r="CN645" s="141"/>
      <c r="CO645" s="141"/>
      <c r="CP645" s="733"/>
      <c r="CQ645" s="141"/>
      <c r="CR645" s="141"/>
      <c r="CS645" s="141"/>
    </row>
    <row r="646" spans="2:97" x14ac:dyDescent="0.25">
      <c r="B646" s="17"/>
      <c r="C646" s="47"/>
      <c r="D646" s="47"/>
      <c r="E646" s="19"/>
      <c r="F646" s="19"/>
      <c r="G646" s="219"/>
      <c r="H646" s="419"/>
      <c r="I646" s="419"/>
      <c r="J646" s="19"/>
      <c r="K646" s="911"/>
      <c r="L646" s="416"/>
      <c r="M646" s="17"/>
      <c r="N646" s="17"/>
      <c r="O646" s="17"/>
      <c r="S646" s="37"/>
      <c r="T646" s="37"/>
      <c r="U646" s="37"/>
      <c r="V646" s="37"/>
      <c r="W646" s="37"/>
      <c r="X646" s="37"/>
      <c r="Y646" s="727"/>
      <c r="Z646" s="37"/>
      <c r="AA646" s="37"/>
      <c r="AB646" s="37"/>
      <c r="AC646" s="37"/>
      <c r="AD646" s="37"/>
      <c r="AE646" s="37"/>
      <c r="AF646" s="727"/>
      <c r="AG646" s="37"/>
      <c r="AH646" s="37"/>
      <c r="AI646" s="37"/>
      <c r="AJ646" s="37"/>
      <c r="AK646" s="37"/>
      <c r="AL646" s="37"/>
      <c r="AM646" s="727"/>
      <c r="AN646" s="37"/>
      <c r="AO646" s="37"/>
      <c r="AP646" s="37"/>
      <c r="AQ646" s="37"/>
      <c r="AR646" s="727"/>
      <c r="AS646" s="37"/>
      <c r="AT646" s="584"/>
      <c r="AU646" s="164"/>
      <c r="AV646" s="164"/>
      <c r="AW646" s="689"/>
      <c r="AX646" s="727"/>
      <c r="AY646" s="584"/>
      <c r="AZ646" s="37"/>
      <c r="BA646" s="37"/>
      <c r="BB646" s="37"/>
      <c r="BC646" s="727"/>
      <c r="BD646" s="813"/>
      <c r="BE646" s="141"/>
      <c r="BF646" s="164"/>
      <c r="BG646" s="164"/>
      <c r="BH646" s="164"/>
      <c r="BI646" s="727"/>
      <c r="BJ646" s="37"/>
      <c r="BK646" s="37"/>
      <c r="BL646" s="37"/>
      <c r="BM646" s="37"/>
      <c r="BN646" s="733"/>
      <c r="BO646" s="946"/>
      <c r="BP646" s="810"/>
      <c r="BQ646" s="164"/>
      <c r="BR646" s="164"/>
      <c r="BS646" s="202"/>
      <c r="BT646" s="733"/>
      <c r="BU646" s="37"/>
      <c r="BV646" s="37"/>
      <c r="BW646" s="37"/>
      <c r="BX646" s="727"/>
      <c r="BY646" s="37"/>
      <c r="BZ646" s="37"/>
      <c r="CA646" s="37"/>
      <c r="CB646" s="37"/>
      <c r="CC646" s="727"/>
      <c r="CD646" s="37"/>
      <c r="CE646" s="141"/>
      <c r="CF646" s="37"/>
      <c r="CG646" s="733"/>
      <c r="CH646" s="813"/>
      <c r="CI646" s="141"/>
      <c r="CJ646" s="141"/>
      <c r="CK646" s="141"/>
      <c r="CL646" s="727"/>
      <c r="CM646" s="141"/>
      <c r="CN646" s="141"/>
      <c r="CO646" s="141"/>
      <c r="CP646" s="733"/>
      <c r="CQ646" s="141"/>
      <c r="CR646" s="141"/>
      <c r="CS646" s="141"/>
    </row>
    <row r="647" spans="2:97" x14ac:dyDescent="0.25">
      <c r="B647" s="17"/>
      <c r="C647" s="47"/>
      <c r="D647" s="47"/>
      <c r="E647" s="19"/>
      <c r="F647" s="19"/>
      <c r="G647" s="219"/>
      <c r="H647" s="419"/>
      <c r="I647" s="419"/>
      <c r="J647" s="19"/>
      <c r="K647" s="911"/>
      <c r="L647" s="416"/>
      <c r="M647" s="17"/>
      <c r="N647" s="17"/>
      <c r="O647" s="17"/>
      <c r="S647" s="37"/>
      <c r="T647" s="37"/>
      <c r="U647" s="37"/>
      <c r="V647" s="37"/>
      <c r="W647" s="37"/>
      <c r="X647" s="37"/>
      <c r="Y647" s="727"/>
      <c r="Z647" s="37"/>
      <c r="AA647" s="37"/>
      <c r="AB647" s="37"/>
      <c r="AC647" s="37"/>
      <c r="AD647" s="37"/>
      <c r="AE647" s="37"/>
      <c r="AF647" s="727"/>
      <c r="AG647" s="37"/>
      <c r="AH647" s="37"/>
      <c r="AI647" s="37"/>
      <c r="AJ647" s="37"/>
      <c r="AK647" s="37"/>
      <c r="AL647" s="37"/>
      <c r="AM647" s="727"/>
      <c r="AN647" s="37"/>
      <c r="AO647" s="37"/>
      <c r="AP647" s="37"/>
      <c r="AQ647" s="37"/>
      <c r="AR647" s="727"/>
      <c r="AS647" s="37"/>
      <c r="AT647" s="584"/>
      <c r="AU647" s="164"/>
      <c r="AV647" s="164"/>
      <c r="AW647" s="689"/>
      <c r="AX647" s="727"/>
      <c r="AY647" s="584"/>
      <c r="AZ647" s="37"/>
      <c r="BA647" s="37"/>
      <c r="BB647" s="37"/>
      <c r="BC647" s="727"/>
      <c r="BD647" s="813"/>
      <c r="BE647" s="141"/>
      <c r="BF647" s="164"/>
      <c r="BG647" s="164"/>
      <c r="BH647" s="164"/>
      <c r="BI647" s="727"/>
      <c r="BJ647" s="37"/>
      <c r="BK647" s="37"/>
      <c r="BL647" s="37"/>
      <c r="BM647" s="37"/>
      <c r="BN647" s="733"/>
      <c r="BO647" s="946"/>
      <c r="BP647" s="810"/>
      <c r="BQ647" s="164"/>
      <c r="BR647" s="164"/>
      <c r="BS647" s="202"/>
      <c r="BT647" s="733"/>
      <c r="BU647" s="37"/>
      <c r="BV647" s="37"/>
      <c r="BW647" s="37"/>
      <c r="BX647" s="727"/>
      <c r="BY647" s="37"/>
      <c r="BZ647" s="37"/>
      <c r="CA647" s="37"/>
      <c r="CB647" s="37"/>
      <c r="CC647" s="727"/>
      <c r="CD647" s="37"/>
      <c r="CE647" s="141"/>
      <c r="CF647" s="37"/>
      <c r="CG647" s="733"/>
      <c r="CH647" s="813"/>
      <c r="CI647" s="141"/>
      <c r="CJ647" s="141"/>
      <c r="CK647" s="141"/>
      <c r="CL647" s="727"/>
      <c r="CM647" s="141"/>
      <c r="CN647" s="141"/>
      <c r="CO647" s="141"/>
      <c r="CP647" s="733"/>
      <c r="CQ647" s="141"/>
      <c r="CR647" s="141"/>
      <c r="CS647" s="141"/>
    </row>
    <row r="648" spans="2:97" x14ac:dyDescent="0.25">
      <c r="B648" s="17"/>
      <c r="C648" s="47"/>
      <c r="D648" s="47"/>
      <c r="E648" s="19"/>
      <c r="F648" s="19"/>
      <c r="G648" s="219"/>
      <c r="H648" s="419"/>
      <c r="I648" s="419"/>
      <c r="J648" s="19"/>
      <c r="K648" s="911"/>
      <c r="L648" s="416"/>
      <c r="M648" s="17"/>
      <c r="N648" s="17"/>
      <c r="O648" s="17"/>
      <c r="S648" s="37"/>
      <c r="T648" s="37"/>
      <c r="U648" s="37"/>
      <c r="V648" s="37"/>
      <c r="W648" s="37"/>
      <c r="X648" s="37"/>
      <c r="Y648" s="727"/>
      <c r="Z648" s="37"/>
      <c r="AA648" s="37"/>
      <c r="AB648" s="37"/>
      <c r="AC648" s="37"/>
      <c r="AD648" s="37"/>
      <c r="AE648" s="37"/>
      <c r="AF648" s="727"/>
      <c r="AG648" s="37"/>
      <c r="AH648" s="37"/>
      <c r="AI648" s="37"/>
      <c r="AJ648" s="37"/>
      <c r="AK648" s="37"/>
      <c r="AL648" s="37"/>
      <c r="AM648" s="727"/>
      <c r="AN648" s="37"/>
      <c r="AO648" s="37"/>
      <c r="AP648" s="37"/>
      <c r="AQ648" s="37"/>
      <c r="AR648" s="727"/>
      <c r="AS648" s="37"/>
      <c r="AT648" s="584"/>
      <c r="AU648" s="164"/>
      <c r="AV648" s="164"/>
      <c r="AW648" s="689"/>
      <c r="AX648" s="727"/>
      <c r="AY648" s="584"/>
      <c r="AZ648" s="37"/>
      <c r="BA648" s="37"/>
      <c r="BB648" s="37"/>
      <c r="BC648" s="727"/>
      <c r="BD648" s="813"/>
      <c r="BE648" s="141"/>
      <c r="BF648" s="164"/>
      <c r="BG648" s="164"/>
      <c r="BH648" s="164"/>
      <c r="BI648" s="727"/>
      <c r="BJ648" s="37"/>
      <c r="BK648" s="37"/>
      <c r="BL648" s="37"/>
      <c r="BM648" s="37"/>
      <c r="BN648" s="733"/>
      <c r="BO648" s="946"/>
      <c r="BP648" s="810"/>
      <c r="BQ648" s="164"/>
      <c r="BR648" s="164"/>
      <c r="BS648" s="202"/>
      <c r="BT648" s="733"/>
      <c r="BU648" s="37"/>
      <c r="BV648" s="37"/>
      <c r="BW648" s="37"/>
      <c r="BX648" s="727"/>
      <c r="BY648" s="37"/>
      <c r="BZ648" s="37"/>
      <c r="CA648" s="37"/>
      <c r="CB648" s="37"/>
      <c r="CC648" s="727"/>
      <c r="CD648" s="37"/>
      <c r="CE648" s="141"/>
      <c r="CF648" s="37"/>
      <c r="CG648" s="733"/>
      <c r="CH648" s="813"/>
      <c r="CI648" s="141"/>
      <c r="CJ648" s="141"/>
      <c r="CK648" s="141"/>
      <c r="CL648" s="727"/>
      <c r="CM648" s="141"/>
      <c r="CN648" s="141"/>
      <c r="CO648" s="141"/>
      <c r="CP648" s="733"/>
      <c r="CQ648" s="141"/>
      <c r="CR648" s="141"/>
      <c r="CS648" s="141"/>
    </row>
    <row r="649" spans="2:97" x14ac:dyDescent="0.25">
      <c r="B649" s="17"/>
      <c r="C649" s="47"/>
      <c r="D649" s="47"/>
      <c r="E649" s="19"/>
      <c r="F649" s="19"/>
      <c r="G649" s="219"/>
      <c r="H649" s="419"/>
      <c r="I649" s="419"/>
      <c r="J649" s="19"/>
      <c r="K649" s="911"/>
      <c r="L649" s="416"/>
      <c r="M649" s="17"/>
      <c r="N649" s="17"/>
      <c r="O649" s="17"/>
      <c r="S649" s="37"/>
      <c r="T649" s="37"/>
      <c r="U649" s="37"/>
      <c r="V649" s="37"/>
      <c r="W649" s="37"/>
      <c r="X649" s="37"/>
      <c r="Y649" s="727"/>
      <c r="Z649" s="37"/>
      <c r="AA649" s="37"/>
      <c r="AB649" s="37"/>
      <c r="AC649" s="37"/>
      <c r="AD649" s="37"/>
      <c r="AE649" s="37"/>
      <c r="AF649" s="727"/>
      <c r="AG649" s="37"/>
      <c r="AH649" s="37"/>
      <c r="AI649" s="37"/>
      <c r="AJ649" s="37"/>
      <c r="AK649" s="37"/>
      <c r="AL649" s="37"/>
      <c r="AM649" s="727"/>
      <c r="AN649" s="37"/>
      <c r="AO649" s="37"/>
      <c r="AP649" s="37"/>
      <c r="AQ649" s="37"/>
      <c r="AR649" s="727"/>
      <c r="AS649" s="37"/>
      <c r="AT649" s="584"/>
      <c r="AU649" s="164"/>
      <c r="AV649" s="164"/>
      <c r="AW649" s="689"/>
      <c r="AX649" s="727"/>
      <c r="AY649" s="584"/>
      <c r="AZ649" s="37"/>
      <c r="BA649" s="37"/>
      <c r="BB649" s="37"/>
      <c r="BC649" s="727"/>
      <c r="BD649" s="813"/>
      <c r="BE649" s="141"/>
      <c r="BF649" s="164"/>
      <c r="BG649" s="164"/>
      <c r="BH649" s="164"/>
      <c r="BI649" s="727"/>
      <c r="BJ649" s="37"/>
      <c r="BK649" s="37"/>
      <c r="BL649" s="37"/>
      <c r="BM649" s="37"/>
      <c r="BN649" s="733"/>
      <c r="BO649" s="946"/>
      <c r="BP649" s="810"/>
      <c r="BQ649" s="164"/>
      <c r="BR649" s="164"/>
      <c r="BS649" s="202"/>
      <c r="BT649" s="733"/>
      <c r="BU649" s="37"/>
      <c r="BV649" s="37"/>
      <c r="BW649" s="37"/>
      <c r="BX649" s="727"/>
      <c r="BY649" s="37"/>
      <c r="BZ649" s="37"/>
      <c r="CA649" s="37"/>
      <c r="CB649" s="37"/>
      <c r="CC649" s="727"/>
      <c r="CD649" s="37"/>
      <c r="CE649" s="141"/>
      <c r="CF649" s="37"/>
      <c r="CG649" s="733"/>
      <c r="CH649" s="813"/>
      <c r="CI649" s="141"/>
      <c r="CJ649" s="141"/>
      <c r="CK649" s="141"/>
      <c r="CL649" s="727"/>
      <c r="CM649" s="141"/>
      <c r="CN649" s="141"/>
      <c r="CO649" s="141"/>
      <c r="CP649" s="733"/>
      <c r="CQ649" s="141"/>
      <c r="CR649" s="141"/>
      <c r="CS649" s="141"/>
    </row>
    <row r="650" spans="2:97" x14ac:dyDescent="0.25">
      <c r="B650" s="17"/>
      <c r="C650" s="47"/>
      <c r="D650" s="47"/>
      <c r="E650" s="19"/>
      <c r="F650" s="19"/>
      <c r="G650" s="219"/>
      <c r="H650" s="419"/>
      <c r="I650" s="419"/>
      <c r="J650" s="19"/>
      <c r="K650" s="911"/>
      <c r="L650" s="416"/>
      <c r="M650" s="17"/>
      <c r="N650" s="17"/>
      <c r="O650" s="17"/>
      <c r="S650" s="37"/>
      <c r="T650" s="37"/>
      <c r="U650" s="37"/>
      <c r="V650" s="37"/>
      <c r="W650" s="37"/>
      <c r="X650" s="37"/>
      <c r="Y650" s="727"/>
      <c r="Z650" s="37"/>
      <c r="AA650" s="37"/>
      <c r="AB650" s="37"/>
      <c r="AC650" s="37"/>
      <c r="AD650" s="37"/>
      <c r="AE650" s="37"/>
      <c r="AF650" s="727"/>
      <c r="AG650" s="37"/>
      <c r="AH650" s="37"/>
      <c r="AI650" s="37"/>
      <c r="AJ650" s="37"/>
      <c r="AK650" s="37"/>
      <c r="AL650" s="37"/>
      <c r="AM650" s="727"/>
      <c r="AN650" s="37"/>
      <c r="AO650" s="37"/>
      <c r="AP650" s="37"/>
      <c r="AQ650" s="37"/>
      <c r="AR650" s="727"/>
      <c r="AS650" s="37"/>
      <c r="AT650" s="584"/>
      <c r="AU650" s="164"/>
      <c r="AV650" s="164"/>
      <c r="AW650" s="689"/>
      <c r="AX650" s="727"/>
      <c r="AY650" s="584"/>
      <c r="AZ650" s="37"/>
      <c r="BA650" s="37"/>
      <c r="BB650" s="37"/>
      <c r="BC650" s="727"/>
      <c r="BD650" s="813"/>
      <c r="BE650" s="141"/>
      <c r="BF650" s="164"/>
      <c r="BG650" s="164"/>
      <c r="BH650" s="164"/>
      <c r="BI650" s="727"/>
      <c r="BJ650" s="37"/>
      <c r="BK650" s="37"/>
      <c r="BL650" s="37"/>
      <c r="BM650" s="37"/>
      <c r="BN650" s="733"/>
      <c r="BO650" s="946"/>
      <c r="BP650" s="810"/>
      <c r="BQ650" s="164"/>
      <c r="BR650" s="164"/>
      <c r="BS650" s="202"/>
      <c r="BT650" s="733"/>
      <c r="BU650" s="37"/>
      <c r="BV650" s="37"/>
      <c r="BW650" s="37"/>
      <c r="BX650" s="727"/>
      <c r="BY650" s="37"/>
      <c r="BZ650" s="37"/>
      <c r="CA650" s="37"/>
      <c r="CB650" s="37"/>
      <c r="CC650" s="727"/>
      <c r="CD650" s="37"/>
      <c r="CE650" s="141"/>
      <c r="CF650" s="37"/>
      <c r="CG650" s="733"/>
      <c r="CH650" s="813"/>
      <c r="CI650" s="141"/>
      <c r="CJ650" s="141"/>
      <c r="CK650" s="141"/>
      <c r="CL650" s="727"/>
      <c r="CM650" s="141"/>
      <c r="CN650" s="141"/>
      <c r="CO650" s="141"/>
      <c r="CP650" s="733"/>
      <c r="CQ650" s="141"/>
      <c r="CR650" s="141"/>
      <c r="CS650" s="141"/>
    </row>
    <row r="651" spans="2:97" x14ac:dyDescent="0.25">
      <c r="B651" s="17"/>
      <c r="C651" s="47"/>
      <c r="D651" s="47"/>
      <c r="E651" s="19"/>
      <c r="F651" s="19"/>
      <c r="G651" s="219"/>
      <c r="H651" s="419"/>
      <c r="I651" s="419"/>
      <c r="J651" s="19"/>
      <c r="K651" s="911"/>
      <c r="L651" s="416"/>
      <c r="M651" s="17"/>
      <c r="N651" s="17"/>
      <c r="O651" s="17"/>
      <c r="S651" s="37"/>
      <c r="T651" s="37"/>
      <c r="U651" s="37"/>
      <c r="V651" s="37"/>
      <c r="W651" s="37"/>
      <c r="X651" s="37"/>
      <c r="Y651" s="727"/>
      <c r="Z651" s="37"/>
      <c r="AA651" s="37"/>
      <c r="AB651" s="37"/>
      <c r="AC651" s="37"/>
      <c r="AD651" s="37"/>
      <c r="AE651" s="37"/>
      <c r="AF651" s="727"/>
      <c r="AG651" s="37"/>
      <c r="AH651" s="37"/>
      <c r="AI651" s="37"/>
      <c r="AJ651" s="37"/>
      <c r="AK651" s="37"/>
      <c r="AL651" s="37"/>
      <c r="AM651" s="727"/>
      <c r="AN651" s="37"/>
      <c r="AO651" s="37"/>
      <c r="AP651" s="37"/>
      <c r="AQ651" s="37"/>
      <c r="AR651" s="727"/>
      <c r="AS651" s="37"/>
      <c r="AT651" s="584"/>
      <c r="AU651" s="164"/>
      <c r="AV651" s="164"/>
      <c r="AW651" s="689"/>
      <c r="AX651" s="727"/>
      <c r="AY651" s="584"/>
      <c r="AZ651" s="37"/>
      <c r="BA651" s="37"/>
      <c r="BB651" s="37"/>
      <c r="BC651" s="727"/>
      <c r="BD651" s="813"/>
      <c r="BE651" s="141"/>
      <c r="BF651" s="164"/>
      <c r="BG651" s="164"/>
      <c r="BH651" s="164"/>
      <c r="BI651" s="727"/>
      <c r="BJ651" s="37"/>
      <c r="BK651" s="37"/>
      <c r="BL651" s="37"/>
      <c r="BM651" s="37"/>
      <c r="BN651" s="733"/>
      <c r="BO651" s="946"/>
      <c r="BP651" s="810"/>
      <c r="BQ651" s="164"/>
      <c r="BR651" s="164"/>
      <c r="BS651" s="202"/>
      <c r="BT651" s="733"/>
      <c r="BU651" s="37"/>
      <c r="BV651" s="37"/>
      <c r="BW651" s="37"/>
      <c r="BX651" s="727"/>
      <c r="BY651" s="37"/>
      <c r="BZ651" s="37"/>
      <c r="CA651" s="37"/>
      <c r="CB651" s="37"/>
      <c r="CC651" s="727"/>
      <c r="CD651" s="37"/>
      <c r="CE651" s="141"/>
      <c r="CF651" s="37"/>
      <c r="CG651" s="733"/>
      <c r="CH651" s="813"/>
      <c r="CI651" s="141"/>
      <c r="CJ651" s="141"/>
      <c r="CK651" s="141"/>
      <c r="CL651" s="727"/>
      <c r="CM651" s="141"/>
      <c r="CN651" s="141"/>
      <c r="CO651" s="141"/>
      <c r="CP651" s="733"/>
      <c r="CQ651" s="141"/>
      <c r="CR651" s="141"/>
      <c r="CS651" s="141"/>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300" priority="172" stopIfTrue="1" operator="equal">
      <formula>0</formula>
    </cfRule>
  </conditionalFormatting>
  <conditionalFormatting sqref="BF84">
    <cfRule type="cellIs" dxfId="299" priority="171" stopIfTrue="1" operator="equal">
      <formula>0</formula>
    </cfRule>
  </conditionalFormatting>
  <conditionalFormatting sqref="BF88">
    <cfRule type="cellIs" dxfId="298" priority="170" stopIfTrue="1" operator="equal">
      <formula>0</formula>
    </cfRule>
  </conditionalFormatting>
  <conditionalFormatting sqref="BH9">
    <cfRule type="cellIs" dxfId="297" priority="169" stopIfTrue="1" operator="equal">
      <formula>0</formula>
    </cfRule>
  </conditionalFormatting>
  <conditionalFormatting sqref="BH12">
    <cfRule type="cellIs" dxfId="296" priority="167" stopIfTrue="1" operator="equal">
      <formula>0</formula>
    </cfRule>
  </conditionalFormatting>
  <conditionalFormatting sqref="BH30:BH32">
    <cfRule type="cellIs" dxfId="295" priority="166" stopIfTrue="1" operator="equal">
      <formula>0</formula>
    </cfRule>
  </conditionalFormatting>
  <conditionalFormatting sqref="CB115:CB132 CB108:CB110 CB99:CB103 CB95:CB96 CB85:CB92 CB134:CB150">
    <cfRule type="cellIs" dxfId="294" priority="165" stopIfTrue="1" operator="equal">
      <formula>0</formula>
    </cfRule>
  </conditionalFormatting>
  <conditionalFormatting sqref="CF85:CF92 CF95:CF96 CF99:CF103 CF108:CF110">
    <cfRule type="cellIs" dxfId="293" priority="164" stopIfTrue="1" operator="equal">
      <formula>0</formula>
    </cfRule>
  </conditionalFormatting>
  <conditionalFormatting sqref="CK95:CK96 CK99:CK103 CK108:CK110 CK115:CK120 CK122:CK131 CK134:CK137 CK139:CK141 CK143:CK150">
    <cfRule type="cellIs" dxfId="292" priority="163" stopIfTrue="1" operator="equal">
      <formula>0</formula>
    </cfRule>
  </conditionalFormatting>
  <conditionalFormatting sqref="CO67:CO83 CO134:CO137 CO139:CO141 CO143:CO150 CO115:CO120 CO122:CO131 CO108:CO110 CO99:CO103 CO95:CO96 CO85:CO92">
    <cfRule type="cellIs" dxfId="291" priority="159" stopIfTrue="1" operator="equal">
      <formula>0</formula>
    </cfRule>
  </conditionalFormatting>
  <conditionalFormatting sqref="CO9 CO11:CO29">
    <cfRule type="cellIs" dxfId="290" priority="162" stopIfTrue="1" operator="equal">
      <formula>0</formula>
    </cfRule>
  </conditionalFormatting>
  <conditionalFormatting sqref="CO36:CO41">
    <cfRule type="cellIs" dxfId="289" priority="161" stopIfTrue="1" operator="equal">
      <formula>0</formula>
    </cfRule>
  </conditionalFormatting>
  <conditionalFormatting sqref="CO45:CO47">
    <cfRule type="cellIs" dxfId="288" priority="160" stopIfTrue="1" operator="equal">
      <formula>0</formula>
    </cfRule>
  </conditionalFormatting>
  <conditionalFormatting sqref="BK138 BK141">
    <cfRule type="cellIs" dxfId="287" priority="155" stopIfTrue="1" operator="equal">
      <formula>0</formula>
    </cfRule>
  </conditionalFormatting>
  <conditionalFormatting sqref="BK150">
    <cfRule type="cellIs" dxfId="286" priority="156" stopIfTrue="1" operator="equal">
      <formula>0</formula>
    </cfRule>
  </conditionalFormatting>
  <conditionalFormatting sqref="BK93:BK94 BK97:BK98">
    <cfRule type="cellIs" dxfId="285" priority="152" stopIfTrue="1" operator="equal">
      <formula>0</formula>
    </cfRule>
  </conditionalFormatting>
  <conditionalFormatting sqref="BK133">
    <cfRule type="cellIs" dxfId="284" priority="154" stopIfTrue="1" operator="equal">
      <formula>0</formula>
    </cfRule>
  </conditionalFormatting>
  <conditionalFormatting sqref="BK117">
    <cfRule type="cellIs" dxfId="283" priority="153" stopIfTrue="1" operator="equal">
      <formula>0</formula>
    </cfRule>
  </conditionalFormatting>
  <conditionalFormatting sqref="AF434:AF579">
    <cfRule type="cellIs" dxfId="282" priority="148" stopIfTrue="1" operator="equal">
      <formula>0</formula>
    </cfRule>
  </conditionalFormatting>
  <conditionalFormatting sqref="AM434:AM579">
    <cfRule type="cellIs" dxfId="281" priority="147" stopIfTrue="1" operator="equal">
      <formula>0</formula>
    </cfRule>
  </conditionalFormatting>
  <conditionalFormatting sqref="AR547:AR579">
    <cfRule type="cellIs" dxfId="280" priority="142" stopIfTrue="1" operator="equal">
      <formula>0</formula>
    </cfRule>
  </conditionalFormatting>
  <conditionalFormatting sqref="AR434:AR546">
    <cfRule type="cellIs" dxfId="279" priority="141" stopIfTrue="1" operator="equal">
      <formula>0</formula>
    </cfRule>
  </conditionalFormatting>
  <conditionalFormatting sqref="Y434:Y579">
    <cfRule type="cellIs" dxfId="278" priority="140" stopIfTrue="1" operator="equal">
      <formula>0</formula>
    </cfRule>
  </conditionalFormatting>
  <conditionalFormatting sqref="AX547:AX561 AX566:AX579">
    <cfRule type="cellIs" dxfId="277" priority="135" stopIfTrue="1" operator="equal">
      <formula>0</formula>
    </cfRule>
  </conditionalFormatting>
  <conditionalFormatting sqref="Y9 Y115:Y433 Y108:Y110 Y99:Y103 Y95:Y96 Y85:Y92 Y11:Y83">
    <cfRule type="cellIs" dxfId="276" priority="139" stopIfTrue="1" operator="equal">
      <formula>0</formula>
    </cfRule>
  </conditionalFormatting>
  <conditionalFormatting sqref="AF9 AF115:AF433 AF108:AF110 AF99:AF103 AF95:AF96 AF85:AF92 AF11:AF83">
    <cfRule type="cellIs" dxfId="275" priority="138" stopIfTrue="1" operator="equal">
      <formula>0</formula>
    </cfRule>
  </conditionalFormatting>
  <conditionalFormatting sqref="AM9 AM115:AM433 AM108:AM110 AM99:AM103 AM95:AM96 AM85:AM92 AM11:AM83">
    <cfRule type="cellIs" dxfId="274" priority="137" stopIfTrue="1" operator="equal">
      <formula>0</formula>
    </cfRule>
  </conditionalFormatting>
  <conditionalFormatting sqref="AR9 AR115:AR433 AR108:AR110 AR99:AR103 AR95:AR96 AR85:AR92 AR11:AR83">
    <cfRule type="cellIs" dxfId="273" priority="136" stopIfTrue="1" operator="equal">
      <formula>0</formula>
    </cfRule>
  </conditionalFormatting>
  <conditionalFormatting sqref="BN547:BO561 BN566:BO579">
    <cfRule type="cellIs" dxfId="272" priority="127" stopIfTrue="1" operator="equal">
      <formula>0</formula>
    </cfRule>
  </conditionalFormatting>
  <conditionalFormatting sqref="AX9 AX155:AX546 AX11:AX150">
    <cfRule type="cellIs" dxfId="271" priority="132" stopIfTrue="1" operator="equal">
      <formula>0</formula>
    </cfRule>
  </conditionalFormatting>
  <conditionalFormatting sqref="BN434:BO546 BN11:BN150 BN155:BN433">
    <cfRule type="cellIs" dxfId="270" priority="126" stopIfTrue="1" operator="equal">
      <formula>0</formula>
    </cfRule>
  </conditionalFormatting>
  <conditionalFormatting sqref="BI547:BI561 BI566:BI579">
    <cfRule type="cellIs" dxfId="269" priority="129" stopIfTrue="1" operator="equal">
      <formula>0</formula>
    </cfRule>
  </conditionalFormatting>
  <conditionalFormatting sqref="BC547:BC561 BC566:BC579">
    <cfRule type="cellIs" dxfId="268" priority="131" stopIfTrue="1" operator="equal">
      <formula>0</formula>
    </cfRule>
  </conditionalFormatting>
  <conditionalFormatting sqref="BC9 BC155:BC546 BC11:BC150">
    <cfRule type="cellIs" dxfId="267" priority="130" stopIfTrue="1" operator="equal">
      <formula>0</formula>
    </cfRule>
  </conditionalFormatting>
  <conditionalFormatting sqref="BI9 BI11:BI546">
    <cfRule type="cellIs" dxfId="266" priority="128" stopIfTrue="1" operator="equal">
      <formula>0</formula>
    </cfRule>
  </conditionalFormatting>
  <conditionalFormatting sqref="BT548:BT561 BT566:BT579">
    <cfRule type="cellIs" dxfId="265" priority="124" stopIfTrue="1" operator="equal">
      <formula>0</formula>
    </cfRule>
  </conditionalFormatting>
  <conditionalFormatting sqref="BT11:BT92 BT155:BT383 BT99:BT103 BT95:BT96 BT108:BT110 BT115:BT150 BV384:BW384 BV394:BW394 BU415:BX415 BT385:BT393 BT395:BT546">
    <cfRule type="cellIs" dxfId="264" priority="123" stopIfTrue="1" operator="equal">
      <formula>0</formula>
    </cfRule>
  </conditionalFormatting>
  <conditionalFormatting sqref="BN11:BN433 BO9:BO433">
    <cfRule type="cellIs" dxfId="263" priority="125" stopIfTrue="1" operator="equal">
      <formula>0</formula>
    </cfRule>
  </conditionalFormatting>
  <conditionalFormatting sqref="BX548:BX561 BX566:BX579">
    <cfRule type="cellIs" dxfId="262" priority="121" stopIfTrue="1" operator="equal">
      <formula>0</formula>
    </cfRule>
  </conditionalFormatting>
  <conditionalFormatting sqref="BX11:BX92 BX95:BX96 BX99:BX103 BX108:BX110 BX115:BX122 BX124:BX132 BX134:BX137 BX139:BX150 BX155:BX383 BX385:BX393 BX395:BX414 BX416:BX546">
    <cfRule type="cellIs" dxfId="261" priority="120" stopIfTrue="1" operator="equal">
      <formula>0</formula>
    </cfRule>
  </conditionalFormatting>
  <conditionalFormatting sqref="BT9 BT155:BT383 BT99:BT103 BT95:BT96 BT108:BT110 BT115:BT150 BV384:BW384 BV394:BW394 BU415:BX415 BT11:BT92 BT385:BT393 BT395:BT433">
    <cfRule type="cellIs" dxfId="260" priority="122" stopIfTrue="1" operator="equal">
      <formula>0</formula>
    </cfRule>
  </conditionalFormatting>
  <conditionalFormatting sqref="BX9 BX95:BX96 BX99:BX103 BX108:BX110 BX115:BX122 BX124:BX132 BX134:BX137 BX139:BX150 BX155:BX383 BX385:BX393 BX395:BX414 BX416:BX433 BX11:BX92">
    <cfRule type="cellIs" dxfId="259" priority="119" stopIfTrue="1" operator="equal">
      <formula>0</formula>
    </cfRule>
  </conditionalFormatting>
  <conditionalFormatting sqref="CC548:CC561 CC566:CC579">
    <cfRule type="cellIs" dxfId="258" priority="118" stopIfTrue="1" operator="equal">
      <formula>0</formula>
    </cfRule>
  </conditionalFormatting>
  <conditionalFormatting sqref="CC434:CC546">
    <cfRule type="cellIs" dxfId="257" priority="117" stopIfTrue="1" operator="equal">
      <formula>0</formula>
    </cfRule>
  </conditionalFormatting>
  <conditionalFormatting sqref="CC9 CC85:CC87 CC155:CC156 CC258:CC275 CC278:CC334 CC336:CC344 CC346:CC349 CC351:CC419 CC76:CC83 CC421:CC433 CC48:CC71 CC42:CC46 CC11:CC40">
    <cfRule type="cellIs" dxfId="256" priority="116" stopIfTrue="1" operator="equal">
      <formula>0</formula>
    </cfRule>
  </conditionalFormatting>
  <conditionalFormatting sqref="CC276:CC277 CC345 CC420">
    <cfRule type="cellIs" dxfId="255" priority="115" stopIfTrue="1" operator="equal">
      <formula>0</formula>
    </cfRule>
  </conditionalFormatting>
  <conditionalFormatting sqref="CC41 CC47">
    <cfRule type="cellIs" dxfId="254" priority="110" stopIfTrue="1" operator="equal">
      <formula>0</formula>
    </cfRule>
  </conditionalFormatting>
  <conditionalFormatting sqref="CC157:CC257">
    <cfRule type="cellIs" dxfId="253" priority="114" stopIfTrue="1" operator="equal">
      <formula>0</formula>
    </cfRule>
  </conditionalFormatting>
  <conditionalFormatting sqref="CC88:CC92 CC95:CC96 CC99:CC103 CC108:CC110 CC115:CC150">
    <cfRule type="cellIs" dxfId="252" priority="113" stopIfTrue="1" operator="equal">
      <formula>0</formula>
    </cfRule>
  </conditionalFormatting>
  <conditionalFormatting sqref="CC72:CC75">
    <cfRule type="cellIs" dxfId="251" priority="112" stopIfTrue="1" operator="equal">
      <formula>0</formula>
    </cfRule>
  </conditionalFormatting>
  <conditionalFormatting sqref="CG434:CG546">
    <cfRule type="cellIs" dxfId="250" priority="106" stopIfTrue="1" operator="equal">
      <formula>0</formula>
    </cfRule>
  </conditionalFormatting>
  <conditionalFormatting sqref="CG9 CG85:CG92 CG95:CG96 CG99:CG103 CG108:CG110 CG115:CG132 CG134:CG150 CG155:CG334 CG336:CG433 CG11:CG83">
    <cfRule type="cellIs" dxfId="249" priority="105" stopIfTrue="1" operator="equal">
      <formula>0</formula>
    </cfRule>
  </conditionalFormatting>
  <conditionalFormatting sqref="CG548:CG561 CG566:CG579">
    <cfRule type="cellIs" dxfId="248" priority="107" stopIfTrue="1" operator="equal">
      <formula>0</formula>
    </cfRule>
  </conditionalFormatting>
  <conditionalFormatting sqref="CP434:CP546">
    <cfRule type="cellIs" dxfId="247" priority="103"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246" priority="102" stopIfTrue="1" operator="equal">
      <formula>0</formula>
    </cfRule>
  </conditionalFormatting>
  <conditionalFormatting sqref="CP548:CP561 CP566:CP579">
    <cfRule type="cellIs" dxfId="245" priority="104" stopIfTrue="1" operator="equal">
      <formula>0</formula>
    </cfRule>
  </conditionalFormatting>
  <conditionalFormatting sqref="CL548:CL561 CL566:CL579">
    <cfRule type="cellIs" dxfId="244" priority="101" stopIfTrue="1" operator="equal">
      <formula>0</formula>
    </cfRule>
  </conditionalFormatting>
  <conditionalFormatting sqref="CL434:CL546">
    <cfRule type="cellIs" dxfId="243" priority="100"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242" priority="99" stopIfTrue="1" operator="equal">
      <formula>0</formula>
    </cfRule>
  </conditionalFormatting>
  <conditionalFormatting sqref="CP276">
    <cfRule type="cellIs" dxfId="241" priority="52" stopIfTrue="1" operator="equal">
      <formula>0</formula>
    </cfRule>
  </conditionalFormatting>
  <conditionalFormatting sqref="CL24">
    <cfRule type="cellIs" dxfId="240" priority="92" stopIfTrue="1" operator="equal">
      <formula>0</formula>
    </cfRule>
  </conditionalFormatting>
  <conditionalFormatting sqref="CL29">
    <cfRule type="cellIs" dxfId="239" priority="91" stopIfTrue="1" operator="equal">
      <formula>0</formula>
    </cfRule>
  </conditionalFormatting>
  <conditionalFormatting sqref="CL38">
    <cfRule type="cellIs" dxfId="238" priority="90" stopIfTrue="1" operator="equal">
      <formula>0</formula>
    </cfRule>
  </conditionalFormatting>
  <conditionalFormatting sqref="CL41">
    <cfRule type="cellIs" dxfId="237" priority="89" stopIfTrue="1" operator="equal">
      <formula>0</formula>
    </cfRule>
  </conditionalFormatting>
  <conditionalFormatting sqref="CL47">
    <cfRule type="cellIs" dxfId="236" priority="88" stopIfTrue="1" operator="equal">
      <formula>0</formula>
    </cfRule>
  </conditionalFormatting>
  <conditionalFormatting sqref="CL75 CL72">
    <cfRule type="cellIs" dxfId="235" priority="87" stopIfTrue="1" operator="equal">
      <formula>0</formula>
    </cfRule>
  </conditionalFormatting>
  <conditionalFormatting sqref="CL92 CL88">
    <cfRule type="cellIs" dxfId="234" priority="86" stopIfTrue="1" operator="equal">
      <formula>0</formula>
    </cfRule>
  </conditionalFormatting>
  <conditionalFormatting sqref="CL103">
    <cfRule type="cellIs" dxfId="233" priority="85" stopIfTrue="1" operator="equal">
      <formula>0</formula>
    </cfRule>
  </conditionalFormatting>
  <conditionalFormatting sqref="CL129 CL125 CL122">
    <cfRule type="cellIs" dxfId="232" priority="84" stopIfTrue="1" operator="equal">
      <formula>0</formula>
    </cfRule>
  </conditionalFormatting>
  <conditionalFormatting sqref="CL136">
    <cfRule type="cellIs" dxfId="231" priority="83" stopIfTrue="1" operator="equal">
      <formula>0</formula>
    </cfRule>
  </conditionalFormatting>
  <conditionalFormatting sqref="CL150 CL146">
    <cfRule type="cellIs" dxfId="230" priority="82" stopIfTrue="1" operator="equal">
      <formula>0</formula>
    </cfRule>
  </conditionalFormatting>
  <conditionalFormatting sqref="CL157">
    <cfRule type="cellIs" dxfId="229" priority="81" stopIfTrue="1" operator="equal">
      <formula>0</formula>
    </cfRule>
  </conditionalFormatting>
  <conditionalFormatting sqref="CL182 CL179 CL176 CL172 CL169 CL165">
    <cfRule type="cellIs" dxfId="228" priority="80" stopIfTrue="1" operator="equal">
      <formula>0</formula>
    </cfRule>
  </conditionalFormatting>
  <conditionalFormatting sqref="CL199 CL195 CL190">
    <cfRule type="cellIs" dxfId="227" priority="79" stopIfTrue="1" operator="equal">
      <formula>0</formula>
    </cfRule>
  </conditionalFormatting>
  <conditionalFormatting sqref="CL222 CL210">
    <cfRule type="cellIs" dxfId="226" priority="78" stopIfTrue="1" operator="equal">
      <formula>0</formula>
    </cfRule>
  </conditionalFormatting>
  <conditionalFormatting sqref="CL237">
    <cfRule type="cellIs" dxfId="225" priority="77" stopIfTrue="1" operator="equal">
      <formula>0</formula>
    </cfRule>
  </conditionalFormatting>
  <conditionalFormatting sqref="CL257">
    <cfRule type="cellIs" dxfId="224" priority="76" stopIfTrue="1" operator="equal">
      <formula>0</formula>
    </cfRule>
  </conditionalFormatting>
  <conditionalFormatting sqref="CL276:CL277">
    <cfRule type="cellIs" dxfId="223" priority="75" stopIfTrue="1" operator="equal">
      <formula>0</formula>
    </cfRule>
  </conditionalFormatting>
  <conditionalFormatting sqref="CP24">
    <cfRule type="cellIs" dxfId="222" priority="74" stopIfTrue="1" operator="equal">
      <formula>0</formula>
    </cfRule>
  </conditionalFormatting>
  <conditionalFormatting sqref="CP29">
    <cfRule type="cellIs" dxfId="221" priority="73" stopIfTrue="1" operator="equal">
      <formula>0</formula>
    </cfRule>
  </conditionalFormatting>
  <conditionalFormatting sqref="CP41 CP38">
    <cfRule type="cellIs" dxfId="220" priority="72" stopIfTrue="1" operator="equal">
      <formula>0</formula>
    </cfRule>
  </conditionalFormatting>
  <conditionalFormatting sqref="CP47">
    <cfRule type="cellIs" dxfId="219" priority="71" stopIfTrue="1" operator="equal">
      <formula>0</formula>
    </cfRule>
  </conditionalFormatting>
  <conditionalFormatting sqref="CP72">
    <cfRule type="cellIs" dxfId="218" priority="70" stopIfTrue="1" operator="equal">
      <formula>0</formula>
    </cfRule>
  </conditionalFormatting>
  <conditionalFormatting sqref="CP75">
    <cfRule type="cellIs" dxfId="217" priority="69" stopIfTrue="1" operator="equal">
      <formula>0</formula>
    </cfRule>
  </conditionalFormatting>
  <conditionalFormatting sqref="CP88">
    <cfRule type="cellIs" dxfId="216" priority="68" stopIfTrue="1" operator="equal">
      <formula>0</formula>
    </cfRule>
  </conditionalFormatting>
  <conditionalFormatting sqref="CP92">
    <cfRule type="cellIs" dxfId="215" priority="67" stopIfTrue="1" operator="equal">
      <formula>0</formula>
    </cfRule>
  </conditionalFormatting>
  <conditionalFormatting sqref="CP103">
    <cfRule type="cellIs" dxfId="214" priority="66" stopIfTrue="1" operator="equal">
      <formula>0</formula>
    </cfRule>
  </conditionalFormatting>
  <conditionalFormatting sqref="CP129 CP125 CP122">
    <cfRule type="cellIs" dxfId="213" priority="65" stopIfTrue="1" operator="equal">
      <formula>0</formula>
    </cfRule>
  </conditionalFormatting>
  <conditionalFormatting sqref="CP136">
    <cfRule type="cellIs" dxfId="212" priority="64" stopIfTrue="1" operator="equal">
      <formula>0</formula>
    </cfRule>
  </conditionalFormatting>
  <conditionalFormatting sqref="CP150 CP146">
    <cfRule type="cellIs" dxfId="211" priority="63" stopIfTrue="1" operator="equal">
      <formula>0</formula>
    </cfRule>
  </conditionalFormatting>
  <conditionalFormatting sqref="CP157">
    <cfRule type="cellIs" dxfId="210" priority="62" stopIfTrue="1" operator="equal">
      <formula>0</formula>
    </cfRule>
  </conditionalFormatting>
  <conditionalFormatting sqref="CP165">
    <cfRule type="cellIs" dxfId="209" priority="61" stopIfTrue="1" operator="equal">
      <formula>0</formula>
    </cfRule>
  </conditionalFormatting>
  <conditionalFormatting sqref="CP176 CP172 CP169">
    <cfRule type="cellIs" dxfId="208" priority="59" stopIfTrue="1" operator="equal">
      <formula>0</formula>
    </cfRule>
  </conditionalFormatting>
  <conditionalFormatting sqref="CP182 CP179">
    <cfRule type="cellIs" dxfId="207" priority="58" stopIfTrue="1" operator="equal">
      <formula>0</formula>
    </cfRule>
  </conditionalFormatting>
  <conditionalFormatting sqref="CP195 CP190">
    <cfRule type="cellIs" dxfId="206" priority="57" stopIfTrue="1" operator="equal">
      <formula>0</formula>
    </cfRule>
  </conditionalFormatting>
  <conditionalFormatting sqref="CP199">
    <cfRule type="cellIs" dxfId="205" priority="56" stopIfTrue="1" operator="equal">
      <formula>0</formula>
    </cfRule>
  </conditionalFormatting>
  <conditionalFormatting sqref="CP210">
    <cfRule type="cellIs" dxfId="204" priority="55" stopIfTrue="1" operator="equal">
      <formula>0</formula>
    </cfRule>
  </conditionalFormatting>
  <conditionalFormatting sqref="CP222">
    <cfRule type="cellIs" dxfId="203" priority="54" stopIfTrue="1" operator="equal">
      <formula>0</formula>
    </cfRule>
  </conditionalFormatting>
  <conditionalFormatting sqref="CP257">
    <cfRule type="cellIs" dxfId="202" priority="53" stopIfTrue="1" operator="equal">
      <formula>0</formula>
    </cfRule>
  </conditionalFormatting>
  <conditionalFormatting sqref="AN10:AQ10 BY10:BZ10 CQ10 BB10 BE10:BH10 AS10 CH10:CN10 AW10 BJ10:BM10 CD10:CF10 CB10 BU10:BW10 BP10:BS10">
    <cfRule type="cellIs" dxfId="201" priority="33" stopIfTrue="1" operator="equal">
      <formula>0</formula>
    </cfRule>
  </conditionalFormatting>
  <conditionalFormatting sqref="CO10">
    <cfRule type="cellIs" dxfId="200" priority="32" stopIfTrue="1" operator="equal">
      <formula>0</formula>
    </cfRule>
  </conditionalFormatting>
  <conditionalFormatting sqref="Y10">
    <cfRule type="cellIs" dxfId="199" priority="31" stopIfTrue="1" operator="equal">
      <formula>0</formula>
    </cfRule>
  </conditionalFormatting>
  <conditionalFormatting sqref="AF10">
    <cfRule type="cellIs" dxfId="198" priority="30" stopIfTrue="1" operator="equal">
      <formula>0</formula>
    </cfRule>
  </conditionalFormatting>
  <conditionalFormatting sqref="AM10">
    <cfRule type="cellIs" dxfId="197" priority="29" stopIfTrue="1" operator="equal">
      <formula>0</formula>
    </cfRule>
  </conditionalFormatting>
  <conditionalFormatting sqref="AR10">
    <cfRule type="cellIs" dxfId="196" priority="28" stopIfTrue="1" operator="equal">
      <formula>0</formula>
    </cfRule>
  </conditionalFormatting>
  <conditionalFormatting sqref="AX10">
    <cfRule type="cellIs" dxfId="195" priority="27" stopIfTrue="1" operator="equal">
      <formula>0</formula>
    </cfRule>
  </conditionalFormatting>
  <conditionalFormatting sqref="BN10">
    <cfRule type="cellIs" dxfId="194" priority="24" stopIfTrue="1" operator="equal">
      <formula>0</formula>
    </cfRule>
  </conditionalFormatting>
  <conditionalFormatting sqref="BC10">
    <cfRule type="cellIs" dxfId="193" priority="26" stopIfTrue="1" operator="equal">
      <formula>0</formula>
    </cfRule>
  </conditionalFormatting>
  <conditionalFormatting sqref="BI10">
    <cfRule type="cellIs" dxfId="192" priority="25" stopIfTrue="1" operator="equal">
      <formula>0</formula>
    </cfRule>
  </conditionalFormatting>
  <conditionalFormatting sqref="BT10">
    <cfRule type="cellIs" dxfId="191" priority="22" stopIfTrue="1" operator="equal">
      <formula>0</formula>
    </cfRule>
  </conditionalFormatting>
  <conditionalFormatting sqref="BN10">
    <cfRule type="cellIs" dxfId="190" priority="23" stopIfTrue="1" operator="equal">
      <formula>0</formula>
    </cfRule>
  </conditionalFormatting>
  <conditionalFormatting sqref="BX10">
    <cfRule type="cellIs" dxfId="189" priority="20" stopIfTrue="1" operator="equal">
      <formula>0</formula>
    </cfRule>
  </conditionalFormatting>
  <conditionalFormatting sqref="BT10">
    <cfRule type="cellIs" dxfId="188" priority="21" stopIfTrue="1" operator="equal">
      <formula>0</formula>
    </cfRule>
  </conditionalFormatting>
  <conditionalFormatting sqref="BX10">
    <cfRule type="cellIs" dxfId="187" priority="19" stopIfTrue="1" operator="equal">
      <formula>0</formula>
    </cfRule>
  </conditionalFormatting>
  <conditionalFormatting sqref="CC10">
    <cfRule type="cellIs" dxfId="186" priority="18" stopIfTrue="1" operator="equal">
      <formula>0</formula>
    </cfRule>
  </conditionalFormatting>
  <conditionalFormatting sqref="CG10">
    <cfRule type="cellIs" dxfId="185" priority="17" stopIfTrue="1" operator="equal">
      <formula>0</formula>
    </cfRule>
  </conditionalFormatting>
  <conditionalFormatting sqref="CP10">
    <cfRule type="cellIs" dxfId="184" priority="16" stopIfTrue="1" operator="equal">
      <formula>0</formula>
    </cfRule>
  </conditionalFormatting>
  <conditionalFormatting sqref="BT384">
    <cfRule type="cellIs" dxfId="183" priority="15" stopIfTrue="1" operator="equal">
      <formula>0</formula>
    </cfRule>
  </conditionalFormatting>
  <conditionalFormatting sqref="BT384">
    <cfRule type="cellIs" dxfId="182" priority="14" stopIfTrue="1" operator="equal">
      <formula>0</formula>
    </cfRule>
  </conditionalFormatting>
  <conditionalFormatting sqref="BX384">
    <cfRule type="cellIs" dxfId="181" priority="13" stopIfTrue="1" operator="equal">
      <formula>0</formula>
    </cfRule>
  </conditionalFormatting>
  <conditionalFormatting sqref="BX384">
    <cfRule type="cellIs" dxfId="180" priority="12" stopIfTrue="1" operator="equal">
      <formula>0</formula>
    </cfRule>
  </conditionalFormatting>
  <conditionalFormatting sqref="BT394">
    <cfRule type="cellIs" dxfId="179" priority="11" stopIfTrue="1" operator="equal">
      <formula>0</formula>
    </cfRule>
  </conditionalFormatting>
  <conditionalFormatting sqref="BT394">
    <cfRule type="cellIs" dxfId="178" priority="10" stopIfTrue="1" operator="equal">
      <formula>0</formula>
    </cfRule>
  </conditionalFormatting>
  <conditionalFormatting sqref="BX394">
    <cfRule type="cellIs" dxfId="177" priority="9" stopIfTrue="1" operator="equal">
      <formula>0</formula>
    </cfRule>
  </conditionalFormatting>
  <conditionalFormatting sqref="BX394">
    <cfRule type="cellIs" dxfId="176" priority="8" stopIfTrue="1" operator="equal">
      <formula>0</formula>
    </cfRule>
  </conditionalFormatting>
  <conditionalFormatting sqref="CC350">
    <cfRule type="cellIs" dxfId="175" priority="7" stopIfTrue="1" operator="equal">
      <formula>0</formula>
    </cfRule>
  </conditionalFormatting>
  <conditionalFormatting sqref="BT547">
    <cfRule type="cellIs" dxfId="174" priority="6" stopIfTrue="1" operator="equal">
      <formula>0</formula>
    </cfRule>
  </conditionalFormatting>
  <conditionalFormatting sqref="BX547">
    <cfRule type="cellIs" dxfId="173" priority="5" stopIfTrue="1" operator="equal">
      <formula>0</formula>
    </cfRule>
  </conditionalFormatting>
  <conditionalFormatting sqref="CC547">
    <cfRule type="cellIs" dxfId="172" priority="4" stopIfTrue="1" operator="equal">
      <formula>0</formula>
    </cfRule>
  </conditionalFormatting>
  <conditionalFormatting sqref="CG547">
    <cfRule type="cellIs" dxfId="171" priority="3" stopIfTrue="1" operator="equal">
      <formula>0</formula>
    </cfRule>
  </conditionalFormatting>
  <conditionalFormatting sqref="CP547">
    <cfRule type="cellIs" dxfId="170" priority="2" stopIfTrue="1" operator="equal">
      <formula>0</formula>
    </cfRule>
  </conditionalFormatting>
  <conditionalFormatting sqref="CL547">
    <cfRule type="cellIs" dxfId="169" priority="1" stopIfTrue="1" operator="equal">
      <formula>0</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C3E7-38DC-4C37-8904-C8319B271A72}">
  <dimension ref="A1:XFD651"/>
  <sheetViews>
    <sheetView workbookViewId="0">
      <selection activeCell="I6" sqref="I6"/>
    </sheetView>
  </sheetViews>
  <sheetFormatPr defaultColWidth="9.140625" defaultRowHeight="12.75" x14ac:dyDescent="0.2"/>
  <cols>
    <col min="1" max="1" width="9.140625" style="952"/>
    <col min="2" max="2" width="15.28515625" style="949" customWidth="1"/>
    <col min="3" max="3" width="9.140625" style="1092"/>
    <col min="4" max="4" width="9.28515625" style="1092" bestFit="1" customWidth="1"/>
    <col min="5" max="5" width="15" style="952" customWidth="1"/>
    <col min="6" max="6" width="11" style="952" customWidth="1"/>
    <col min="7" max="7" width="19.85546875" style="949" customWidth="1"/>
    <col min="8" max="9" width="21.28515625" style="1104" customWidth="1"/>
    <col min="10" max="10" width="9.5703125" style="952" customWidth="1"/>
    <col min="11" max="11" width="20.28515625" style="1120" customWidth="1"/>
    <col min="12" max="12" width="18.42578125" style="1120"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5"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949"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125"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108"/>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108"/>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1160" customFormat="1" x14ac:dyDescent="0.2">
      <c r="A9" s="1144" t="s">
        <v>2090</v>
      </c>
      <c r="B9" s="1145" t="s">
        <v>1196</v>
      </c>
      <c r="C9" s="1813" t="s">
        <v>601</v>
      </c>
      <c r="D9" s="1813">
        <v>2</v>
      </c>
      <c r="E9" s="1814"/>
      <c r="F9" s="1147">
        <v>4</v>
      </c>
      <c r="G9" s="1148">
        <v>88888823</v>
      </c>
      <c r="H9" s="1148">
        <v>201001261700</v>
      </c>
      <c r="I9" s="1148"/>
      <c r="J9" s="1150" t="s">
        <v>693</v>
      </c>
      <c r="K9" s="1149" t="s">
        <v>137</v>
      </c>
      <c r="L9" s="1149"/>
      <c r="M9" s="1150" t="s">
        <v>692</v>
      </c>
      <c r="N9" s="1150"/>
      <c r="O9" s="1146" t="s">
        <v>674</v>
      </c>
      <c r="P9" s="1151">
        <v>40204</v>
      </c>
      <c r="Q9" s="1152">
        <v>0.70833333333333337</v>
      </c>
      <c r="R9" s="1821"/>
      <c r="S9" s="1153"/>
      <c r="T9" s="1153"/>
      <c r="U9" s="1153"/>
      <c r="V9" s="1153"/>
      <c r="W9" s="1153"/>
      <c r="X9" s="1153"/>
      <c r="Y9" s="1154"/>
      <c r="Z9" s="1153"/>
      <c r="AA9" s="1153"/>
      <c r="AB9" s="1153"/>
      <c r="AC9" s="1153"/>
      <c r="AD9" s="1153"/>
      <c r="AE9" s="1153"/>
      <c r="AF9" s="1154"/>
      <c r="AG9" s="1153"/>
      <c r="AH9" s="1153"/>
      <c r="AI9" s="1153"/>
      <c r="AJ9" s="1153"/>
      <c r="AK9" s="1153"/>
      <c r="AL9" s="1153"/>
      <c r="AM9" s="1154"/>
      <c r="AN9" s="1159">
        <v>0.76923076923072553</v>
      </c>
      <c r="AO9" s="1159"/>
      <c r="AP9" s="1159"/>
      <c r="AQ9" s="1836">
        <v>1</v>
      </c>
      <c r="AR9" s="1154" t="str">
        <f t="shared" ref="AR9:AR15" si="0">IF(AN9&lt;AR$5,"&lt;MDL",IF(AN9&lt;AR$6,"E, &lt;RL",IF(AN9&gt;AR$6,"  ",)))</f>
        <v>E, &lt;RL</v>
      </c>
      <c r="AS9" s="1836"/>
      <c r="AT9" s="1838"/>
      <c r="AU9" s="1841">
        <v>9.67485797811245E-2</v>
      </c>
      <c r="AV9" s="1843"/>
      <c r="AW9" s="1155" t="str">
        <f t="shared" ref="AW9:AW29" si="1">IF(AU9&lt;AW$7,"E, &lt;PRL",IF(AU9&gt;AW$7,"  ",))</f>
        <v>E, &lt;PRL</v>
      </c>
      <c r="AX9" s="1154" t="str">
        <f t="shared" ref="AX9:AX29" si="2">IF(AU9&lt;AX$5,"&lt;MDL",IF(AU9&lt;AX$6,"E, &lt;RL",IF(AU9&gt;AX$6,"  ",)))</f>
        <v>&lt;MDL</v>
      </c>
      <c r="AY9" s="1838" t="s">
        <v>835</v>
      </c>
      <c r="AZ9" s="1847">
        <v>3.0564589754682502E-3</v>
      </c>
      <c r="BA9" s="1848" t="s">
        <v>88</v>
      </c>
      <c r="BB9" s="1155" t="str">
        <f t="shared" ref="BB9:BB29" si="3">IF(AZ9&lt;BB$7,"E, &lt;PRL",IF(AZ9&gt;BB$7,"  ",))</f>
        <v>E, &lt;PRL</v>
      </c>
      <c r="BC9" s="1154" t="str">
        <f t="shared" ref="BC9:BC29" si="4">IF(AZ9&lt;BC$5,"&lt;MDL",IF(AZ9&lt;BC$6,"E, &lt;RL",IF(AZ9&gt;BC$6,"  ",)))</f>
        <v>&lt;MDL</v>
      </c>
      <c r="BD9" s="1850" t="s">
        <v>88</v>
      </c>
      <c r="BE9" s="1855" t="s">
        <v>191</v>
      </c>
      <c r="BF9" s="1855" t="s">
        <v>191</v>
      </c>
      <c r="BG9" s="1855" t="s">
        <v>191</v>
      </c>
      <c r="BH9" s="1855"/>
      <c r="BI9" s="1154" t="str">
        <f t="shared" ref="BI9:BI40" si="5">IF(BF9&lt;BI$5,"&lt;MDL",IF(BF9&lt;BI$6,"E, &lt;RL",IF(BF9&gt;BI$6,"  ",)))</f>
        <v xml:space="preserve">  </v>
      </c>
      <c r="BJ9" s="1855" t="s">
        <v>191</v>
      </c>
      <c r="BK9" s="1855" t="s">
        <v>191</v>
      </c>
      <c r="BL9" s="1855" t="s">
        <v>191</v>
      </c>
      <c r="BM9" s="1155" t="str">
        <f>IF(BK9&lt;BM$7,"E, &lt;PRL",IF(BK9&gt;BM$7,"  ",))</f>
        <v xml:space="preserve">  </v>
      </c>
      <c r="BN9" s="1860" t="str">
        <f t="shared" ref="BN9:BN40" si="6">IF(BK9&lt;BN$5,"&lt;MDL",IF(BK9&lt;BN$6,"E, &lt;RL",IF(BK9&gt;BN$6,"  ",)))</f>
        <v xml:space="preserve">  </v>
      </c>
      <c r="BO9" s="1157" t="str">
        <f t="shared" ref="BO9:BO40" si="7">IF(BK9&lt;BO$5,"&lt;MDL",IF(BK9&lt;BO$6,"E, &lt;RL",IF(BK9&gt;BO$6,"  ",)))</f>
        <v xml:space="preserve">  </v>
      </c>
      <c r="BP9" s="1861" t="s">
        <v>191</v>
      </c>
      <c r="BQ9" s="1855"/>
      <c r="BR9" s="1855" t="s">
        <v>191</v>
      </c>
      <c r="BS9" s="716"/>
      <c r="BT9" s="1158"/>
      <c r="BU9" s="1855" t="s">
        <v>191</v>
      </c>
      <c r="BV9" s="1855" t="s">
        <v>191</v>
      </c>
      <c r="BW9" s="716" t="str">
        <f t="shared" ref="BW9:BW17" si="8">IF(BU9&lt;BW$7,"E, &lt;PRL",IF(BU9&gt;BW$7,"  ",))</f>
        <v xml:space="preserve">  </v>
      </c>
      <c r="BX9" s="1154" t="str">
        <f t="shared" ref="BX9:BX17" si="9">IF(BU9&lt;BX$5,"&lt;MDL",IF(BU9&lt;BX$6,"E, &lt;RL",IF(BU9&gt;BX$6,"  ",)))</f>
        <v xml:space="preserve">  </v>
      </c>
      <c r="BY9" s="1869"/>
      <c r="BZ9" s="1855" t="s">
        <v>191</v>
      </c>
      <c r="CA9" s="1156">
        <v>1</v>
      </c>
      <c r="CB9" s="716"/>
      <c r="CC9" s="1154"/>
      <c r="CD9" s="1855" t="s">
        <v>191</v>
      </c>
      <c r="CE9" s="1855" t="s">
        <v>191</v>
      </c>
      <c r="CF9" s="716" t="str">
        <f t="shared" ref="CF9:CF17" si="10">IF(CD9&lt;CF$7,"E, &lt;PRL",IF(CD9&gt;CF$7,"  ",))</f>
        <v xml:space="preserve">  </v>
      </c>
      <c r="CG9" s="1158" t="str">
        <f t="shared" ref="CG9:CG17" si="11">IF(CD9&lt;CG$5,"&lt;MDL",IF(CD9&lt;CG$6,"E, &lt;RL",IF(CD9&gt;CG$6,"  ",)))</f>
        <v xml:space="preserve">  </v>
      </c>
      <c r="CH9" s="1861" t="s">
        <v>191</v>
      </c>
      <c r="CI9" s="1843" t="s">
        <v>88</v>
      </c>
      <c r="CJ9" s="1877"/>
      <c r="CK9" s="716" t="str">
        <f>IF(CI9&lt;CK$7,"E, &lt;PRL",IF(CI9&gt;CK$7,"  ",))</f>
        <v xml:space="preserve">  </v>
      </c>
      <c r="CL9" s="1860" t="s">
        <v>88</v>
      </c>
      <c r="CM9" s="1843" t="s">
        <v>88</v>
      </c>
      <c r="CN9" s="1877"/>
      <c r="CO9" s="716" t="str">
        <f>IF(CM9&lt;CO$7,"E, &lt;PRL",IF(CM9&gt;CO$7,"  ",))</f>
        <v xml:space="preserve">  </v>
      </c>
      <c r="CP9" s="1158" t="s">
        <v>88</v>
      </c>
      <c r="CQ9" s="1877" t="s">
        <v>817</v>
      </c>
      <c r="CR9" s="1881"/>
      <c r="CS9" s="1881"/>
    </row>
    <row r="10" spans="1:97" x14ac:dyDescent="0.2">
      <c r="A10" s="1144" t="s">
        <v>2095</v>
      </c>
      <c r="B10" s="1161" t="s">
        <v>1201</v>
      </c>
      <c r="C10" s="1105" t="s">
        <v>601</v>
      </c>
      <c r="D10" s="1105">
        <v>2</v>
      </c>
      <c r="E10" s="1224"/>
      <c r="F10" s="955">
        <v>4</v>
      </c>
      <c r="G10" s="1163">
        <v>88888823</v>
      </c>
      <c r="H10" s="1163">
        <v>201001261900</v>
      </c>
      <c r="I10" s="1163"/>
      <c r="J10" s="1234" t="s">
        <v>699</v>
      </c>
      <c r="K10" s="1225" t="s">
        <v>137</v>
      </c>
      <c r="L10" s="1225"/>
      <c r="M10" s="957" t="s">
        <v>698</v>
      </c>
      <c r="N10" s="957"/>
      <c r="O10" s="957" t="s">
        <v>1679</v>
      </c>
      <c r="P10" s="1169">
        <v>40204</v>
      </c>
      <c r="Q10" s="960">
        <v>0.79166666666666663</v>
      </c>
      <c r="R10" s="1226"/>
      <c r="S10" s="1171"/>
      <c r="T10" s="1171"/>
      <c r="U10" s="1171"/>
      <c r="V10" s="1171"/>
      <c r="W10" s="1171"/>
      <c r="X10" s="1171"/>
      <c r="Y10" s="1154"/>
      <c r="Z10" s="1171"/>
      <c r="AA10" s="1171"/>
      <c r="AB10" s="1171"/>
      <c r="AC10" s="1171"/>
      <c r="AD10" s="1171"/>
      <c r="AE10" s="1171"/>
      <c r="AF10" s="1154"/>
      <c r="AG10" s="1171"/>
      <c r="AH10" s="1171"/>
      <c r="AI10" s="1171"/>
      <c r="AJ10" s="1235"/>
      <c r="AK10" s="1235"/>
      <c r="AL10" s="1235"/>
      <c r="AM10" s="1154"/>
      <c r="AN10" s="1236" t="s">
        <v>832</v>
      </c>
      <c r="AO10" s="1236"/>
      <c r="AP10" s="1236"/>
      <c r="AQ10" s="531">
        <v>1</v>
      </c>
      <c r="AR10" s="1154" t="str">
        <f t="shared" si="0"/>
        <v xml:space="preserve">  </v>
      </c>
      <c r="AS10" s="531"/>
      <c r="AT10" s="1232"/>
      <c r="AU10" s="1237">
        <v>3.4505466963370091E-2</v>
      </c>
      <c r="AV10" s="1201"/>
      <c r="AW10" s="1175" t="str">
        <f t="shared" si="1"/>
        <v>E, &lt;PRL</v>
      </c>
      <c r="AX10" s="1154" t="str">
        <f t="shared" si="2"/>
        <v>&lt;MDL</v>
      </c>
      <c r="AY10" s="1199" t="s">
        <v>837</v>
      </c>
      <c r="AZ10" s="1238">
        <v>2.5209736408066862E-2</v>
      </c>
      <c r="BA10" s="1206"/>
      <c r="BB10" s="1175" t="str">
        <f t="shared" si="3"/>
        <v xml:space="preserve">  </v>
      </c>
      <c r="BC10" s="1154" t="str">
        <f t="shared" si="4"/>
        <v xml:space="preserve">  </v>
      </c>
      <c r="BD10" s="1239"/>
      <c r="BE10" s="86" t="s">
        <v>191</v>
      </c>
      <c r="BF10" s="86" t="s">
        <v>191</v>
      </c>
      <c r="BG10" s="86" t="s">
        <v>191</v>
      </c>
      <c r="BH10" s="86"/>
      <c r="BI10" s="1154" t="str">
        <f t="shared" si="5"/>
        <v xml:space="preserve">  </v>
      </c>
      <c r="BJ10" s="86" t="s">
        <v>191</v>
      </c>
      <c r="BK10" s="86" t="s">
        <v>191</v>
      </c>
      <c r="BL10" s="86" t="s">
        <v>191</v>
      </c>
      <c r="BM10" s="1175" t="str">
        <f>IF(BK10&lt;BM$7,"E, &lt;PRL",IF(BK10&gt;BM$7,"  ",))</f>
        <v xml:space="preserve">  </v>
      </c>
      <c r="BN10" s="1158" t="str">
        <f t="shared" si="6"/>
        <v xml:space="preserve">  </v>
      </c>
      <c r="BO10" s="1157" t="str">
        <f t="shared" si="7"/>
        <v xml:space="preserve">  </v>
      </c>
      <c r="BP10" s="801" t="s">
        <v>191</v>
      </c>
      <c r="BQ10" s="86"/>
      <c r="BR10" s="86" t="s">
        <v>191</v>
      </c>
      <c r="BS10" s="174"/>
      <c r="BT10" s="1158"/>
      <c r="BU10" s="86" t="s">
        <v>191</v>
      </c>
      <c r="BV10" s="86" t="s">
        <v>191</v>
      </c>
      <c r="BW10" s="174" t="str">
        <f t="shared" si="8"/>
        <v xml:space="preserve">  </v>
      </c>
      <c r="BX10" s="1154" t="str">
        <f t="shared" si="9"/>
        <v xml:space="preserve">  </v>
      </c>
      <c r="BY10" s="236"/>
      <c r="BZ10" s="86" t="s">
        <v>191</v>
      </c>
      <c r="CA10" s="1179">
        <v>1</v>
      </c>
      <c r="CB10" s="174"/>
      <c r="CC10" s="1154"/>
      <c r="CD10" s="86" t="s">
        <v>191</v>
      </c>
      <c r="CE10" s="86" t="s">
        <v>191</v>
      </c>
      <c r="CF10" s="174" t="str">
        <f t="shared" si="10"/>
        <v xml:space="preserve">  </v>
      </c>
      <c r="CG10" s="1158" t="str">
        <f t="shared" si="11"/>
        <v xml:space="preserve">  </v>
      </c>
      <c r="CH10" s="801" t="s">
        <v>191</v>
      </c>
      <c r="CI10" s="1201" t="s">
        <v>88</v>
      </c>
      <c r="CJ10" s="1203"/>
      <c r="CK10" s="174" t="str">
        <f>IF(CI10&lt;CK$7,"E, &lt;PRL",IF(CI10&gt;CK$7,"  ",))</f>
        <v xml:space="preserve">  </v>
      </c>
      <c r="CL10" s="1158" t="s">
        <v>88</v>
      </c>
      <c r="CM10" s="1201" t="s">
        <v>88</v>
      </c>
      <c r="CN10" s="1203"/>
      <c r="CO10" s="174" t="str">
        <f>IF(CM10&lt;CO$7,"E, &lt;PRL",IF(CM10&gt;CO$7,"  ",))</f>
        <v xml:space="preserve">  </v>
      </c>
      <c r="CP10" s="1158" t="s">
        <v>88</v>
      </c>
      <c r="CQ10" s="1203" t="s">
        <v>817</v>
      </c>
    </row>
    <row r="11" spans="1:97" x14ac:dyDescent="0.2">
      <c r="A11" s="1144" t="s">
        <v>2104</v>
      </c>
      <c r="B11" s="1161" t="s">
        <v>1210</v>
      </c>
      <c r="C11" s="1105" t="s">
        <v>601</v>
      </c>
      <c r="D11" s="1105">
        <v>2</v>
      </c>
      <c r="E11" s="1224"/>
      <c r="F11" s="955">
        <v>4</v>
      </c>
      <c r="G11" s="1163">
        <v>88888823</v>
      </c>
      <c r="H11" s="1163">
        <v>201002171700</v>
      </c>
      <c r="I11" s="1163"/>
      <c r="J11" s="1241" t="s">
        <v>708</v>
      </c>
      <c r="K11" s="1225" t="s">
        <v>137</v>
      </c>
      <c r="L11" s="1225"/>
      <c r="M11" s="1167" t="s">
        <v>137</v>
      </c>
      <c r="N11" s="1167"/>
      <c r="O11" s="957" t="s">
        <v>137</v>
      </c>
      <c r="P11" s="1169">
        <v>40226</v>
      </c>
      <c r="Q11" s="960">
        <v>0.70833333333333337</v>
      </c>
      <c r="R11" s="1273"/>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1191">
        <v>1.3333333333333239</v>
      </c>
      <c r="AO11" s="1191">
        <v>3.0022213997860723</v>
      </c>
      <c r="AP11" s="1191">
        <f>AO11/AN11*100</f>
        <v>225.166604983957</v>
      </c>
      <c r="AQ11" s="530">
        <v>3</v>
      </c>
      <c r="AR11" s="1154" t="str">
        <f t="shared" si="0"/>
        <v xml:space="preserve">  </v>
      </c>
      <c r="AS11" s="530"/>
      <c r="AT11" s="1172" t="s">
        <v>825</v>
      </c>
      <c r="AU11" s="1274">
        <v>-4.3005328769952417E-2</v>
      </c>
      <c r="AV11" s="1177"/>
      <c r="AW11" s="1175" t="str">
        <f t="shared" si="1"/>
        <v>E, &lt;PRL</v>
      </c>
      <c r="AX11" s="1154" t="str">
        <f t="shared" si="2"/>
        <v>&lt;MDL</v>
      </c>
      <c r="AY11" s="1172" t="s">
        <v>838</v>
      </c>
      <c r="AZ11" s="1274">
        <v>-5.1273461165331491E-3</v>
      </c>
      <c r="BA11" s="1177" t="s">
        <v>88</v>
      </c>
      <c r="BB11" s="1175" t="str">
        <f t="shared" si="3"/>
        <v>E, &lt;PRL</v>
      </c>
      <c r="BC11" s="1154" t="str">
        <f t="shared" si="4"/>
        <v>&lt;MDL</v>
      </c>
      <c r="BD11" s="1271"/>
      <c r="BE11" s="1179" t="s">
        <v>178</v>
      </c>
      <c r="BF11" s="1274">
        <v>-0.10210849266472972</v>
      </c>
      <c r="BG11" s="1177" t="s">
        <v>88</v>
      </c>
      <c r="BH11" s="1175" t="str">
        <f>IF(BF11&lt;BH$7,"E, &lt;PRL",IF(BF11&gt;BH$7,"  ",))</f>
        <v>E, &lt;PRL</v>
      </c>
      <c r="BI11" s="1154" t="str">
        <f t="shared" si="5"/>
        <v>&lt;MDL</v>
      </c>
      <c r="BJ11" s="1179" t="s">
        <v>840</v>
      </c>
      <c r="BK11" s="1174">
        <v>2.1698960254369279E-2</v>
      </c>
      <c r="BL11" s="1179"/>
      <c r="BM11" s="1175" t="str">
        <f>IF(BK11&lt;BM$7,"E, &lt;PRL",IF(BK11&gt;BM$7,"  ",))</f>
        <v xml:space="preserve">  </v>
      </c>
      <c r="BN11" s="1158" t="str">
        <f t="shared" si="6"/>
        <v xml:space="preserve">  </v>
      </c>
      <c r="BO11" s="1157" t="str">
        <f t="shared" si="7"/>
        <v>E, &lt;RL</v>
      </c>
      <c r="BP11" s="1275" t="s">
        <v>88</v>
      </c>
      <c r="BQ11" s="1174" t="s">
        <v>88</v>
      </c>
      <c r="BR11" s="1193"/>
      <c r="BS11" s="174" t="str">
        <f>IF(BQ11&lt;BS$7,"E, &lt;PRL",IF(BQ11&gt;BS$7,"  ",))</f>
        <v xml:space="preserve">  </v>
      </c>
      <c r="BT11" s="1158"/>
      <c r="BU11" s="1276">
        <v>0.75261702588316504</v>
      </c>
      <c r="BV11" s="1179"/>
      <c r="BW11" s="174" t="str">
        <f t="shared" si="8"/>
        <v>E, &lt;PRL</v>
      </c>
      <c r="BX11" s="1154" t="str">
        <f t="shared" si="9"/>
        <v>E, &lt;RL</v>
      </c>
      <c r="BY11" s="1277" t="s">
        <v>88</v>
      </c>
      <c r="BZ11" s="1179"/>
      <c r="CA11" s="1179">
        <v>1</v>
      </c>
      <c r="CB11" s="174" t="str">
        <f>IF(BY11&lt;CB$7,"E, &lt;PRL",IF(BY11&gt;CB$7,"  ",))</f>
        <v xml:space="preserve">  </v>
      </c>
      <c r="CC11" s="1154" t="s">
        <v>88</v>
      </c>
      <c r="CD11" s="1278">
        <v>0</v>
      </c>
      <c r="CE11" s="1179" t="s">
        <v>88</v>
      </c>
      <c r="CF11" s="174" t="str">
        <f t="shared" si="10"/>
        <v>E, &lt;PRL</v>
      </c>
      <c r="CG11" s="1158" t="str">
        <f t="shared" si="11"/>
        <v>&lt;MDL</v>
      </c>
      <c r="CH11" s="1271" t="s">
        <v>88</v>
      </c>
      <c r="CI11" s="1174" t="s">
        <v>88</v>
      </c>
      <c r="CJ11" s="1174"/>
      <c r="CK11" s="174" t="str">
        <f>IF(CI11&lt;CK$7,"E, &lt;PRL",IF(CI11&gt;CK$7,"  ",))</f>
        <v xml:space="preserve">  </v>
      </c>
      <c r="CL11" s="1158" t="s">
        <v>88</v>
      </c>
      <c r="CM11" s="1174" t="s">
        <v>88</v>
      </c>
      <c r="CN11" s="1179"/>
      <c r="CO11" s="174" t="str">
        <f>IF(CM11&lt;CO$7,"E, &lt;PRL",IF(CM11&gt;CO$7,"  ",))</f>
        <v xml:space="preserve">  </v>
      </c>
      <c r="CP11" s="1158" t="s">
        <v>88</v>
      </c>
      <c r="CQ11" s="1174" t="s">
        <v>88</v>
      </c>
      <c r="CR11" s="1180"/>
      <c r="CS11" s="1180"/>
    </row>
    <row r="12" spans="1:97" x14ac:dyDescent="0.2">
      <c r="A12" s="1144" t="s">
        <v>2107</v>
      </c>
      <c r="B12" s="1161" t="s">
        <v>1213</v>
      </c>
      <c r="C12" s="1105" t="s">
        <v>601</v>
      </c>
      <c r="D12" s="1105">
        <v>2</v>
      </c>
      <c r="E12" s="1224"/>
      <c r="F12" s="955">
        <v>4</v>
      </c>
      <c r="G12" s="1163">
        <v>88888823</v>
      </c>
      <c r="H12" s="1163">
        <v>201003101300</v>
      </c>
      <c r="I12" s="1163"/>
      <c r="J12" s="1241" t="s">
        <v>711</v>
      </c>
      <c r="K12" s="1225" t="s">
        <v>137</v>
      </c>
      <c r="L12" s="1225"/>
      <c r="M12" s="1167" t="s">
        <v>137</v>
      </c>
      <c r="N12" s="1167"/>
      <c r="O12" s="957" t="s">
        <v>137</v>
      </c>
      <c r="P12" s="1169">
        <v>40247</v>
      </c>
      <c r="Q12" s="960">
        <v>0.54166666666666663</v>
      </c>
      <c r="R12" s="1273"/>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t="s">
        <v>832</v>
      </c>
      <c r="AO12" s="1191"/>
      <c r="AP12" s="1298"/>
      <c r="AQ12" s="530">
        <v>3</v>
      </c>
      <c r="AR12" s="1154" t="str">
        <f t="shared" si="0"/>
        <v xml:space="preserve">  </v>
      </c>
      <c r="AS12" s="530"/>
      <c r="AT12" s="63" t="s">
        <v>191</v>
      </c>
      <c r="AU12" s="63" t="s">
        <v>191</v>
      </c>
      <c r="AV12" s="63" t="s">
        <v>191</v>
      </c>
      <c r="AW12" s="1175" t="str">
        <f t="shared" si="1"/>
        <v xml:space="preserve">  </v>
      </c>
      <c r="AX12" s="1154" t="str">
        <f t="shared" si="2"/>
        <v xml:space="preserve">  </v>
      </c>
      <c r="AY12" s="63" t="s">
        <v>191</v>
      </c>
      <c r="AZ12" s="63" t="s">
        <v>191</v>
      </c>
      <c r="BA12" s="63" t="s">
        <v>191</v>
      </c>
      <c r="BB12" s="1175" t="str">
        <f t="shared" si="3"/>
        <v xml:space="preserve">  </v>
      </c>
      <c r="BC12" s="1154" t="str">
        <f t="shared" si="4"/>
        <v xml:space="preserve">  </v>
      </c>
      <c r="BD12" s="782" t="s">
        <v>191</v>
      </c>
      <c r="BE12" s="63" t="s">
        <v>191</v>
      </c>
      <c r="BF12" s="63" t="s">
        <v>191</v>
      </c>
      <c r="BG12" s="63" t="s">
        <v>191</v>
      </c>
      <c r="BH12" s="1175" t="str">
        <f>IF(BF12&lt;BH$7,"E, &lt;PRL",IF(BF12&gt;BH$7,"  ",))</f>
        <v xml:space="preserve">  </v>
      </c>
      <c r="BI12" s="1154" t="str">
        <f t="shared" si="5"/>
        <v xml:space="preserve">  </v>
      </c>
      <c r="BJ12" s="63" t="s">
        <v>191</v>
      </c>
      <c r="BK12" s="23" t="s">
        <v>960</v>
      </c>
      <c r="BL12" s="63" t="s">
        <v>191</v>
      </c>
      <c r="BM12" s="1175"/>
      <c r="BN12" s="1158" t="str">
        <f t="shared" si="6"/>
        <v xml:space="preserve">  </v>
      </c>
      <c r="BO12" s="1157" t="str">
        <f t="shared" si="7"/>
        <v xml:space="preserve">  </v>
      </c>
      <c r="BP12" s="782" t="s">
        <v>191</v>
      </c>
      <c r="BQ12" s="1174" t="s">
        <v>88</v>
      </c>
      <c r="BR12" s="1193"/>
      <c r="BS12" s="174" t="str">
        <f>IF(BQ12&lt;BS$7,"E, &lt;PRL",IF(BQ12&gt;BS$7,"  ",))</f>
        <v xml:space="preserve">  </v>
      </c>
      <c r="BT12" s="1158"/>
      <c r="BU12" s="1276">
        <v>1.3155817608079805</v>
      </c>
      <c r="BV12" s="1179"/>
      <c r="BW12" s="174" t="str">
        <f t="shared" si="8"/>
        <v>E, &lt;PRL</v>
      </c>
      <c r="BX12" s="1154" t="str">
        <f t="shared" si="9"/>
        <v>E, &lt;RL</v>
      </c>
      <c r="BY12" s="1277" t="s">
        <v>88</v>
      </c>
      <c r="BZ12" s="1179"/>
      <c r="CA12" s="1179"/>
      <c r="CB12" s="174"/>
      <c r="CC12" s="1154" t="s">
        <v>88</v>
      </c>
      <c r="CD12" s="1278">
        <v>0</v>
      </c>
      <c r="CE12" s="1179" t="s">
        <v>88</v>
      </c>
      <c r="CF12" s="174" t="str">
        <f t="shared" si="10"/>
        <v>E, &lt;PRL</v>
      </c>
      <c r="CG12" s="1158" t="str">
        <f t="shared" si="11"/>
        <v>&lt;MDL</v>
      </c>
      <c r="CH12" s="1271" t="s">
        <v>88</v>
      </c>
      <c r="CI12" s="1174" t="s">
        <v>88</v>
      </c>
      <c r="CJ12" s="1174"/>
      <c r="CK12" s="174" t="str">
        <f>IF(CI12&lt;CK$7,"E, &lt;PRL",IF(CI12&gt;CK$7,"  ",))</f>
        <v xml:space="preserve">  </v>
      </c>
      <c r="CL12" s="1154" t="s">
        <v>88</v>
      </c>
      <c r="CM12" s="1174" t="s">
        <v>88</v>
      </c>
      <c r="CN12" s="1179"/>
      <c r="CO12" s="174" t="str">
        <f>IF(CM12&lt;CO$7,"E, &lt;PRL",IF(CM12&gt;CO$7,"  ",))</f>
        <v xml:space="preserve">  </v>
      </c>
      <c r="CP12" s="1158" t="s">
        <v>88</v>
      </c>
      <c r="CQ12" s="1174" t="s">
        <v>88</v>
      </c>
      <c r="CR12" s="1180"/>
      <c r="CS12" s="1180"/>
    </row>
    <row r="13" spans="1:97" x14ac:dyDescent="0.2">
      <c r="A13" s="1144" t="s">
        <v>2113</v>
      </c>
      <c r="B13" s="1161" t="s">
        <v>1219</v>
      </c>
      <c r="C13" s="1105" t="s">
        <v>601</v>
      </c>
      <c r="D13" s="1105">
        <v>2</v>
      </c>
      <c r="E13" s="1224"/>
      <c r="F13" s="955">
        <v>4</v>
      </c>
      <c r="G13" s="1163">
        <v>88888823</v>
      </c>
      <c r="H13" s="1163">
        <v>201004071400</v>
      </c>
      <c r="I13" s="1163"/>
      <c r="J13" s="1234" t="s">
        <v>718</v>
      </c>
      <c r="K13" s="1225" t="s">
        <v>137</v>
      </c>
      <c r="L13" s="1225"/>
      <c r="M13" s="1167" t="s">
        <v>137</v>
      </c>
      <c r="N13" s="1167"/>
      <c r="O13" s="957" t="s">
        <v>137</v>
      </c>
      <c r="P13" s="1169">
        <v>40275</v>
      </c>
      <c r="Q13" s="960">
        <v>0.58333333333333337</v>
      </c>
      <c r="R13" s="1226"/>
      <c r="S13" s="1171"/>
      <c r="T13" s="1171"/>
      <c r="U13" s="1171"/>
      <c r="V13" s="1171"/>
      <c r="W13" s="1171"/>
      <c r="X13" s="1171"/>
      <c r="Y13" s="1154"/>
      <c r="Z13" s="1171"/>
      <c r="AA13" s="1171"/>
      <c r="AB13" s="1171"/>
      <c r="AC13" s="1171"/>
      <c r="AD13" s="1171"/>
      <c r="AE13" s="1171"/>
      <c r="AF13" s="1154"/>
      <c r="AG13" s="1171"/>
      <c r="AH13" s="1171"/>
      <c r="AI13" s="1171"/>
      <c r="AJ13" s="1171"/>
      <c r="AK13" s="1171"/>
      <c r="AL13" s="1171"/>
      <c r="AM13" s="1154"/>
      <c r="AN13" s="1236" t="s">
        <v>832</v>
      </c>
      <c r="AO13" s="1307"/>
      <c r="AP13" s="1307"/>
      <c r="AQ13" s="1235">
        <v>3</v>
      </c>
      <c r="AR13" s="1154" t="str">
        <f t="shared" si="0"/>
        <v xml:space="preserve">  </v>
      </c>
      <c r="AT13" s="1232" t="s">
        <v>841</v>
      </c>
      <c r="AU13" s="155">
        <v>2.3042138577189228</v>
      </c>
      <c r="AV13" s="155"/>
      <c r="AW13" s="1175" t="str">
        <f t="shared" si="1"/>
        <v xml:space="preserve">  </v>
      </c>
      <c r="AX13" s="1154" t="str">
        <f t="shared" si="2"/>
        <v xml:space="preserve">  </v>
      </c>
      <c r="AY13" s="1232" t="s">
        <v>841</v>
      </c>
      <c r="AZ13" s="1274">
        <v>-6.52328908163357E-4</v>
      </c>
      <c r="BA13" s="1177" t="s">
        <v>88</v>
      </c>
      <c r="BB13" s="1175" t="str">
        <f t="shared" si="3"/>
        <v>E, &lt;PRL</v>
      </c>
      <c r="BC13" s="1154" t="str">
        <f t="shared" si="4"/>
        <v>&lt;MDL</v>
      </c>
      <c r="BD13" s="1239">
        <f>AZ13/AU13*100</f>
        <v>-2.8310258875412539E-2</v>
      </c>
      <c r="BE13" s="1232" t="s">
        <v>839</v>
      </c>
      <c r="BF13" s="1206">
        <v>0.28701866003037824</v>
      </c>
      <c r="BG13" s="1230"/>
      <c r="BH13" s="1175" t="str">
        <f>IF(BF13&lt;BH$7,"E, &lt;PRL",IF(BF13&gt;BH$7,"  ",))</f>
        <v>E, &lt;PRL</v>
      </c>
      <c r="BI13" s="1154" t="str">
        <f t="shared" si="5"/>
        <v>E, &lt;RL</v>
      </c>
      <c r="BJ13" s="1232" t="s">
        <v>839</v>
      </c>
      <c r="BK13" s="1206">
        <v>2.7758951158817914E-2</v>
      </c>
      <c r="BL13" s="1232"/>
      <c r="BM13" s="1175" t="str">
        <f>IF(BK13&lt;BM$7,"E, &lt;PRL",IF(BK13&gt;BM$7,"  ",))</f>
        <v xml:space="preserve">  </v>
      </c>
      <c r="BN13" s="1158" t="str">
        <f t="shared" si="6"/>
        <v xml:space="preserve">  </v>
      </c>
      <c r="BO13" s="1157" t="str">
        <f t="shared" si="7"/>
        <v>E, &lt;RL</v>
      </c>
      <c r="BP13" s="1310">
        <f>BK13/BF13*100</f>
        <v>9.6714796020160811</v>
      </c>
      <c r="BQ13" s="1313" t="s">
        <v>88</v>
      </c>
      <c r="BR13" s="1314"/>
      <c r="BS13" s="174" t="str">
        <f>IF(BQ13&lt;BS$7,"E, &lt;PRL",IF(BQ13&gt;BS$7,"  ",))</f>
        <v xml:space="preserve">  </v>
      </c>
      <c r="BT13" s="1158"/>
      <c r="BU13" s="1276">
        <v>0.81692066278857534</v>
      </c>
      <c r="BV13" s="1232"/>
      <c r="BW13" s="174" t="str">
        <f t="shared" si="8"/>
        <v>E, &lt;PRL</v>
      </c>
      <c r="BX13" s="1154" t="str">
        <f t="shared" si="9"/>
        <v>E, &lt;RL</v>
      </c>
      <c r="BY13" s="1315">
        <v>0.28000000000000003</v>
      </c>
      <c r="BZ13" s="1313"/>
      <c r="CA13" s="1179">
        <v>1</v>
      </c>
      <c r="CB13" s="174"/>
      <c r="CC13" s="1154" t="s">
        <v>88</v>
      </c>
      <c r="CD13" s="1278">
        <v>0</v>
      </c>
      <c r="CE13" s="1313"/>
      <c r="CF13" s="174" t="str">
        <f t="shared" si="10"/>
        <v>E, &lt;PRL</v>
      </c>
      <c r="CG13" s="1158" t="str">
        <f t="shared" si="11"/>
        <v>&lt;MDL</v>
      </c>
      <c r="CH13" s="1310"/>
      <c r="CI13" s="1201" t="s">
        <v>88</v>
      </c>
      <c r="CJ13" s="1201"/>
      <c r="CK13" s="174" t="str">
        <f>IF(CI13&lt;CK$7,"E, &lt;PRL",IF(CI13&gt;CK$7,"  ",))</f>
        <v xml:space="preserve">  </v>
      </c>
      <c r="CL13" s="1158" t="s">
        <v>88</v>
      </c>
      <c r="CM13" s="1201" t="s">
        <v>88</v>
      </c>
      <c r="CN13" s="1203"/>
      <c r="CO13" s="174" t="str">
        <f>IF(CM13&lt;CO$7,"E, &lt;PRL",IF(CM13&gt;CO$7,"  ",))</f>
        <v xml:space="preserve">  </v>
      </c>
      <c r="CP13" s="1158" t="s">
        <v>88</v>
      </c>
      <c r="CQ13" s="1201" t="s">
        <v>88</v>
      </c>
    </row>
    <row r="14" spans="1:97" x14ac:dyDescent="0.2">
      <c r="A14" s="1144" t="s">
        <v>2120</v>
      </c>
      <c r="B14" s="1161" t="s">
        <v>1226</v>
      </c>
      <c r="C14" s="1105" t="s">
        <v>601</v>
      </c>
      <c r="D14" s="1105">
        <v>2</v>
      </c>
      <c r="E14" s="1224"/>
      <c r="F14" s="955">
        <v>4</v>
      </c>
      <c r="G14" s="1163">
        <v>88888823</v>
      </c>
      <c r="H14" s="1163">
        <v>201004131200</v>
      </c>
      <c r="I14" s="1163"/>
      <c r="J14" s="1241" t="s">
        <v>725</v>
      </c>
      <c r="K14" s="1225" t="s">
        <v>137</v>
      </c>
      <c r="L14" s="1225"/>
      <c r="M14" s="1167" t="s">
        <v>535</v>
      </c>
      <c r="N14" s="1167"/>
      <c r="O14" s="957" t="s">
        <v>47</v>
      </c>
      <c r="P14" s="1169">
        <v>40281</v>
      </c>
      <c r="Q14" s="960">
        <v>0.5</v>
      </c>
      <c r="R14" s="1226"/>
      <c r="S14" s="1171"/>
      <c r="T14" s="1171"/>
      <c r="U14" s="1171"/>
      <c r="V14" s="1171"/>
      <c r="W14" s="1171"/>
      <c r="X14" s="1171"/>
      <c r="Y14" s="1154"/>
      <c r="Z14" s="1171"/>
      <c r="AA14" s="1171"/>
      <c r="AB14" s="1171"/>
      <c r="AC14" s="1171"/>
      <c r="AD14" s="1171"/>
      <c r="AE14" s="1171"/>
      <c r="AF14" s="1154"/>
      <c r="AG14" s="1171"/>
      <c r="AH14" s="1171"/>
      <c r="AI14" s="1171"/>
      <c r="AJ14" s="1171"/>
      <c r="AK14" s="1171"/>
      <c r="AL14" s="1171"/>
      <c r="AM14" s="1154"/>
      <c r="AN14" s="243" t="s">
        <v>191</v>
      </c>
      <c r="AO14" s="243" t="s">
        <v>191</v>
      </c>
      <c r="AP14" s="243" t="s">
        <v>191</v>
      </c>
      <c r="AQ14" s="236" t="s">
        <v>191</v>
      </c>
      <c r="AR14" s="1154" t="str">
        <f t="shared" si="0"/>
        <v xml:space="preserve">  </v>
      </c>
      <c r="AS14" s="236"/>
      <c r="AT14" s="1172"/>
      <c r="AU14" s="1323">
        <v>-6.4289394705982578E-2</v>
      </c>
      <c r="AV14" s="1177" t="s">
        <v>88</v>
      </c>
      <c r="AW14" s="1175" t="str">
        <f t="shared" si="1"/>
        <v>E, &lt;PRL</v>
      </c>
      <c r="AX14" s="1154" t="str">
        <f t="shared" si="2"/>
        <v>&lt;MDL</v>
      </c>
      <c r="AY14" s="1324"/>
      <c r="AZ14" s="1187">
        <v>9.9759191918935928E-3</v>
      </c>
      <c r="BA14" s="1179"/>
      <c r="BB14" s="1175" t="str">
        <f t="shared" si="3"/>
        <v>E, &lt;PRL</v>
      </c>
      <c r="BC14" s="1154" t="str">
        <f t="shared" si="4"/>
        <v>E, &lt;RL</v>
      </c>
      <c r="BD14" s="1275" t="s">
        <v>88</v>
      </c>
      <c r="BE14" s="63" t="s">
        <v>191</v>
      </c>
      <c r="BF14" s="63" t="s">
        <v>191</v>
      </c>
      <c r="BG14" s="63" t="s">
        <v>191</v>
      </c>
      <c r="BH14" s="1175"/>
      <c r="BI14" s="1154" t="str">
        <f t="shared" si="5"/>
        <v xml:space="preserve">  </v>
      </c>
      <c r="BJ14" s="63" t="s">
        <v>191</v>
      </c>
      <c r="BK14" s="23" t="s">
        <v>960</v>
      </c>
      <c r="BL14" s="63" t="s">
        <v>191</v>
      </c>
      <c r="BM14" s="1175"/>
      <c r="BN14" s="1158" t="str">
        <f t="shared" si="6"/>
        <v xml:space="preserve">  </v>
      </c>
      <c r="BO14" s="1157" t="str">
        <f t="shared" si="7"/>
        <v xml:space="preserve">  </v>
      </c>
      <c r="BP14" s="782" t="s">
        <v>191</v>
      </c>
      <c r="BQ14" s="63"/>
      <c r="BR14" s="63" t="s">
        <v>191</v>
      </c>
      <c r="BS14" s="174"/>
      <c r="BT14" s="1158"/>
      <c r="BU14" s="63" t="s">
        <v>191</v>
      </c>
      <c r="BV14" s="63" t="s">
        <v>191</v>
      </c>
      <c r="BW14" s="174" t="str">
        <f t="shared" si="8"/>
        <v xml:space="preserve">  </v>
      </c>
      <c r="BX14" s="1154" t="str">
        <f t="shared" si="9"/>
        <v xml:space="preserve">  </v>
      </c>
      <c r="BY14" s="235"/>
      <c r="BZ14" s="63" t="s">
        <v>191</v>
      </c>
      <c r="CA14" s="1179">
        <v>1</v>
      </c>
      <c r="CB14" s="174"/>
      <c r="CC14" s="1154"/>
      <c r="CD14" s="63" t="s">
        <v>191</v>
      </c>
      <c r="CE14" s="63" t="s">
        <v>191</v>
      </c>
      <c r="CF14" s="174" t="str">
        <f t="shared" si="10"/>
        <v xml:space="preserve">  </v>
      </c>
      <c r="CG14" s="1158" t="str">
        <f t="shared" si="11"/>
        <v xml:space="preserve">  </v>
      </c>
      <c r="CH14" s="782" t="s">
        <v>191</v>
      </c>
      <c r="CI14" s="63"/>
      <c r="CJ14" s="63" t="s">
        <v>191</v>
      </c>
      <c r="CK14" s="174"/>
      <c r="CL14" s="174"/>
      <c r="CM14" s="63" t="s">
        <v>191</v>
      </c>
      <c r="CN14" s="63" t="s">
        <v>191</v>
      </c>
      <c r="CO14" s="63"/>
      <c r="CP14" s="1158" t="str">
        <f>IF(CM14&lt;CP$5,"&lt;MDL",IF(CM14&lt;CP$6,"E, &lt;RL",IF(CM14&gt;CP$6,"  ",)))</f>
        <v xml:space="preserve">  </v>
      </c>
      <c r="CQ14" s="63" t="s">
        <v>191</v>
      </c>
      <c r="CR14" s="1180"/>
      <c r="CS14" s="1180"/>
    </row>
    <row r="15" spans="1:97" x14ac:dyDescent="0.2">
      <c r="A15" s="1144" t="s">
        <v>2124</v>
      </c>
      <c r="B15" s="1161" t="s">
        <v>1230</v>
      </c>
      <c r="C15" s="1105" t="s">
        <v>601</v>
      </c>
      <c r="D15" s="1105">
        <v>2</v>
      </c>
      <c r="E15" s="1224"/>
      <c r="F15" s="955">
        <v>4</v>
      </c>
      <c r="G15" s="1163">
        <v>88888823</v>
      </c>
      <c r="H15" s="1163">
        <v>201004141000</v>
      </c>
      <c r="I15" s="1163"/>
      <c r="J15" s="1241" t="s">
        <v>729</v>
      </c>
      <c r="K15" s="1225" t="s">
        <v>137</v>
      </c>
      <c r="L15" s="1225"/>
      <c r="M15" s="1167" t="s">
        <v>692</v>
      </c>
      <c r="N15" s="1167"/>
      <c r="O15" s="957" t="s">
        <v>674</v>
      </c>
      <c r="P15" s="1169">
        <v>40282</v>
      </c>
      <c r="Q15" s="960">
        <v>0.41666666666666669</v>
      </c>
      <c r="R15" s="1273"/>
      <c r="S15" s="1171"/>
      <c r="T15" s="1171"/>
      <c r="U15" s="1171"/>
      <c r="V15" s="1171"/>
      <c r="W15" s="1171"/>
      <c r="X15" s="1171"/>
      <c r="Y15" s="1154"/>
      <c r="Z15" s="1171"/>
      <c r="AA15" s="1171"/>
      <c r="AB15" s="1171"/>
      <c r="AC15" s="1171"/>
      <c r="AD15" s="1171"/>
      <c r="AE15" s="1171"/>
      <c r="AF15" s="1154"/>
      <c r="AG15" s="1171"/>
      <c r="AH15" s="1171"/>
      <c r="AI15" s="1171"/>
      <c r="AJ15" s="1171"/>
      <c r="AK15" s="1171"/>
      <c r="AL15" s="1171"/>
      <c r="AM15" s="1154"/>
      <c r="AN15" s="243" t="s">
        <v>191</v>
      </c>
      <c r="AO15" s="243" t="s">
        <v>191</v>
      </c>
      <c r="AP15" s="243" t="s">
        <v>191</v>
      </c>
      <c r="AQ15" s="236" t="s">
        <v>191</v>
      </c>
      <c r="AR15" s="1154" t="str">
        <f t="shared" si="0"/>
        <v xml:space="preserve">  </v>
      </c>
      <c r="AS15" s="236"/>
      <c r="AT15" s="1172"/>
      <c r="AU15" s="1323">
        <v>-0.11435907278520038</v>
      </c>
      <c r="AV15" s="1177" t="s">
        <v>88</v>
      </c>
      <c r="AW15" s="1175" t="str">
        <f t="shared" si="1"/>
        <v>E, &lt;PRL</v>
      </c>
      <c r="AX15" s="1154" t="str">
        <f t="shared" si="2"/>
        <v>&lt;MDL</v>
      </c>
      <c r="AY15" s="1324"/>
      <c r="AZ15" s="1187">
        <v>1.9784600312811186E-2</v>
      </c>
      <c r="BA15" s="1179"/>
      <c r="BB15" s="1175" t="str">
        <f t="shared" si="3"/>
        <v xml:space="preserve">  </v>
      </c>
      <c r="BC15" s="1154" t="str">
        <f t="shared" si="4"/>
        <v xml:space="preserve">  </v>
      </c>
      <c r="BD15" s="1275" t="s">
        <v>88</v>
      </c>
      <c r="BE15" s="63" t="s">
        <v>191</v>
      </c>
      <c r="BF15" s="63" t="s">
        <v>191</v>
      </c>
      <c r="BG15" s="63" t="s">
        <v>191</v>
      </c>
      <c r="BH15" s="1175"/>
      <c r="BI15" s="1154" t="str">
        <f t="shared" si="5"/>
        <v xml:space="preserve">  </v>
      </c>
      <c r="BJ15" s="63" t="s">
        <v>191</v>
      </c>
      <c r="BK15" s="23" t="s">
        <v>960</v>
      </c>
      <c r="BL15" s="63" t="s">
        <v>191</v>
      </c>
      <c r="BM15" s="1175"/>
      <c r="BN15" s="1158" t="str">
        <f t="shared" si="6"/>
        <v xml:space="preserve">  </v>
      </c>
      <c r="BO15" s="1157" t="str">
        <f t="shared" si="7"/>
        <v xml:space="preserve">  </v>
      </c>
      <c r="BP15" s="782" t="s">
        <v>191</v>
      </c>
      <c r="BQ15" s="63"/>
      <c r="BR15" s="63" t="s">
        <v>191</v>
      </c>
      <c r="BS15" s="174"/>
      <c r="BT15" s="1158"/>
      <c r="BU15" s="63" t="s">
        <v>191</v>
      </c>
      <c r="BV15" s="63" t="s">
        <v>191</v>
      </c>
      <c r="BW15" s="174" t="str">
        <f t="shared" si="8"/>
        <v xml:space="preserve">  </v>
      </c>
      <c r="BX15" s="1154" t="str">
        <f t="shared" si="9"/>
        <v xml:space="preserve">  </v>
      </c>
      <c r="BY15" s="235"/>
      <c r="BZ15" s="63" t="s">
        <v>191</v>
      </c>
      <c r="CA15" s="1179">
        <v>1</v>
      </c>
      <c r="CB15" s="174"/>
      <c r="CC15" s="1154"/>
      <c r="CD15" s="63" t="s">
        <v>191</v>
      </c>
      <c r="CE15" s="63" t="s">
        <v>191</v>
      </c>
      <c r="CF15" s="174" t="str">
        <f t="shared" si="10"/>
        <v xml:space="preserve">  </v>
      </c>
      <c r="CG15" s="1158" t="str">
        <f t="shared" si="11"/>
        <v xml:space="preserve">  </v>
      </c>
      <c r="CH15" s="782" t="s">
        <v>191</v>
      </c>
      <c r="CI15" s="63"/>
      <c r="CJ15" s="63" t="s">
        <v>191</v>
      </c>
      <c r="CK15" s="174"/>
      <c r="CL15" s="174"/>
      <c r="CM15" s="63" t="s">
        <v>191</v>
      </c>
      <c r="CN15" s="63" t="s">
        <v>191</v>
      </c>
      <c r="CO15" s="63"/>
      <c r="CP15" s="1158" t="str">
        <f>IF(CM15&lt;CP$5,"&lt;MDL",IF(CM15&lt;CP$6,"E, &lt;RL",IF(CM15&gt;CP$6,"  ",)))</f>
        <v xml:space="preserve">  </v>
      </c>
      <c r="CQ15" s="63" t="s">
        <v>191</v>
      </c>
      <c r="CR15" s="1180"/>
      <c r="CS15" s="1180"/>
    </row>
    <row r="16" spans="1:97" x14ac:dyDescent="0.2">
      <c r="A16" s="1144" t="s">
        <v>2138</v>
      </c>
      <c r="B16" s="1161" t="s">
        <v>1244</v>
      </c>
      <c r="C16" s="1105" t="s">
        <v>601</v>
      </c>
      <c r="D16" s="1105">
        <v>2</v>
      </c>
      <c r="E16" s="1371"/>
      <c r="F16" s="955">
        <v>4</v>
      </c>
      <c r="G16" s="1163">
        <v>88888823</v>
      </c>
      <c r="H16" s="1163">
        <v>201006021400</v>
      </c>
      <c r="I16" s="1163"/>
      <c r="J16" s="1316" t="s">
        <v>52</v>
      </c>
      <c r="K16" s="1225" t="s">
        <v>137</v>
      </c>
      <c r="L16" s="1225"/>
      <c r="M16" s="1247" t="s">
        <v>46</v>
      </c>
      <c r="N16" s="1247"/>
      <c r="O16" s="1247" t="s">
        <v>47</v>
      </c>
      <c r="P16" s="1169">
        <v>40331</v>
      </c>
      <c r="Q16" s="970">
        <v>0.58333333333333337</v>
      </c>
      <c r="R16" s="1372"/>
      <c r="S16" s="1373" t="s">
        <v>66</v>
      </c>
      <c r="T16" s="1374">
        <v>130.69999999999999</v>
      </c>
      <c r="U16" s="1374">
        <v>130</v>
      </c>
      <c r="V16" s="1374">
        <f>U16-T16</f>
        <v>-0.69999999999998863</v>
      </c>
      <c r="W16" s="1373">
        <v>1300</v>
      </c>
      <c r="X16" s="1374">
        <f>V16/(W16/1000)</f>
        <v>-0.53846153846152967</v>
      </c>
      <c r="Y16" s="1154" t="str">
        <f>IF(V16&lt;Y$5,"&lt;MDL",IF(V16&lt;Y$6,"E, &lt;RL",IF(V16&gt;Y$6,"  ",)))</f>
        <v>&lt;MDL</v>
      </c>
      <c r="Z16" s="1373" t="s">
        <v>71</v>
      </c>
      <c r="AA16" s="1374">
        <v>131.5</v>
      </c>
      <c r="AB16" s="1374">
        <v>131</v>
      </c>
      <c r="AC16" s="1374">
        <f>AB16-AA16</f>
        <v>-0.5</v>
      </c>
      <c r="AD16" s="1374">
        <v>725</v>
      </c>
      <c r="AE16" s="1374">
        <f>AC16/(AD16/1000)</f>
        <v>-0.68965517241379315</v>
      </c>
      <c r="AF16" s="1154" t="str">
        <f>IF(AC16&lt;AF$5,"&lt;MDL",IF(AC16&lt;AF$6,"E, &lt;RL",IF(AC16&gt;AF$6,"  ",)))</f>
        <v>&lt;MDL</v>
      </c>
      <c r="AG16" s="1373" t="s">
        <v>76</v>
      </c>
      <c r="AH16" s="1374">
        <v>133.1</v>
      </c>
      <c r="AI16" s="1374">
        <v>132.5</v>
      </c>
      <c r="AJ16" s="1374">
        <f>AI16-AH16</f>
        <v>-0.59999999999999432</v>
      </c>
      <c r="AK16" s="1374">
        <v>1270</v>
      </c>
      <c r="AL16" s="1374">
        <f>AJ16/(AK16/1000)</f>
        <v>-0.47244094488188526</v>
      </c>
      <c r="AM16" s="1154" t="str">
        <f>IF(AJ16&lt;AM$5,"&lt;MDL",IF(AJ16&lt;AM$6,"E, &lt;RL",IF(AJ16&gt;AM$6,"  ",)))</f>
        <v>&lt;MDL</v>
      </c>
      <c r="AN16" s="1236" t="s">
        <v>832</v>
      </c>
      <c r="AO16" s="1375"/>
      <c r="AP16" s="1375"/>
      <c r="AQ16" s="1376">
        <f>COUNT(X16,AE16,AL16)</f>
        <v>3</v>
      </c>
      <c r="AR16" s="1154" t="s">
        <v>88</v>
      </c>
      <c r="AS16" s="1376"/>
      <c r="AT16" s="23" t="s">
        <v>191</v>
      </c>
      <c r="AU16" s="23" t="s">
        <v>191</v>
      </c>
      <c r="AV16" s="23" t="s">
        <v>191</v>
      </c>
      <c r="AW16" s="1175" t="str">
        <f t="shared" si="1"/>
        <v xml:space="preserve">  </v>
      </c>
      <c r="AX16" s="1154" t="str">
        <f t="shared" si="2"/>
        <v xml:space="preserve">  </v>
      </c>
      <c r="AY16" s="23" t="s">
        <v>191</v>
      </c>
      <c r="AZ16" s="23" t="s">
        <v>191</v>
      </c>
      <c r="BA16" s="23" t="s">
        <v>191</v>
      </c>
      <c r="BB16" s="1175" t="str">
        <f t="shared" si="3"/>
        <v xml:space="preserve">  </v>
      </c>
      <c r="BC16" s="1154" t="str">
        <f t="shared" si="4"/>
        <v xml:space="preserve">  </v>
      </c>
      <c r="BD16" s="794" t="s">
        <v>191</v>
      </c>
      <c r="BE16" s="1377" t="s">
        <v>57</v>
      </c>
      <c r="BF16" s="1378">
        <v>-2.5385628120435964E-2</v>
      </c>
      <c r="BG16" s="1377" t="s">
        <v>88</v>
      </c>
      <c r="BH16" s="1175" t="str">
        <f t="shared" ref="BH16:BH29" si="12">IF(BF16&lt;BH$7,"E, &lt;PRL",IF(BF16&gt;BH$7,"  ",))</f>
        <v>E, &lt;PRL</v>
      </c>
      <c r="BI16" s="1154" t="str">
        <f t="shared" si="5"/>
        <v>&lt;MDL</v>
      </c>
      <c r="BJ16" s="1377" t="s">
        <v>80</v>
      </c>
      <c r="BK16" s="1377">
        <v>2.1238190395293288E-2</v>
      </c>
      <c r="BL16" s="951"/>
      <c r="BM16" s="1175" t="str">
        <f t="shared" ref="BM16:BM28" si="13">IF(BK16&lt;BM$7,"E, &lt;PRL",IF(BK16&gt;BM$7,"  ",))</f>
        <v xml:space="preserve">  </v>
      </c>
      <c r="BN16" s="1158" t="str">
        <f t="shared" si="6"/>
        <v xml:space="preserve">  </v>
      </c>
      <c r="BO16" s="1157" t="str">
        <f t="shared" si="7"/>
        <v>E, &lt;RL</v>
      </c>
      <c r="BP16" s="1379" t="s">
        <v>88</v>
      </c>
      <c r="BQ16" s="1380">
        <v>0.32107944473241473</v>
      </c>
      <c r="BR16" s="1381"/>
      <c r="BS16" s="174" t="str">
        <f>IF(BQ16&lt;BS$7,"E, &lt;PRL",IF(BQ16&gt;BS$7,"  ",))</f>
        <v>E, &lt;PRL</v>
      </c>
      <c r="BT16" s="1158" t="str">
        <f>IF(BQ16&lt;BU$3,"&lt;MDL",IF(BQ16&lt;BU$4,"E, &lt;RL",IF(BQ16&gt;BU$4,"  ",)))</f>
        <v xml:space="preserve">  </v>
      </c>
      <c r="BU16" s="1276">
        <v>0.51670894737419559</v>
      </c>
      <c r="BV16" s="1382"/>
      <c r="BW16" s="174" t="str">
        <f t="shared" si="8"/>
        <v>E, &lt;PRL</v>
      </c>
      <c r="BX16" s="1154" t="str">
        <f t="shared" si="9"/>
        <v>E, &lt;RL</v>
      </c>
      <c r="BY16" s="1383" t="s">
        <v>88</v>
      </c>
      <c r="BZ16" s="1382"/>
      <c r="CA16" s="1179">
        <v>1</v>
      </c>
      <c r="CB16" s="174" t="str">
        <f>IF(BY16&lt;CB$7,"E, &lt;PRL",IF(BY16&gt;CB$7,"  ",))</f>
        <v xml:space="preserve">  </v>
      </c>
      <c r="CC16" s="1154" t="s">
        <v>88</v>
      </c>
      <c r="CD16" s="1278">
        <v>0</v>
      </c>
      <c r="CE16" s="950"/>
      <c r="CF16" s="174" t="str">
        <f t="shared" si="10"/>
        <v>E, &lt;PRL</v>
      </c>
      <c r="CG16" s="1158" t="str">
        <f t="shared" si="11"/>
        <v>&lt;MDL</v>
      </c>
      <c r="CH16" s="1379" t="s">
        <v>88</v>
      </c>
      <c r="CI16" s="1382" t="s">
        <v>88</v>
      </c>
      <c r="CJ16" s="950"/>
      <c r="CK16" s="174" t="str">
        <f>IF(CI16&lt;CK$7,"E, &lt;PRL",IF(CI16&gt;CK$7,"  ",))</f>
        <v xml:space="preserve">  </v>
      </c>
      <c r="CL16" s="1158" t="s">
        <v>88</v>
      </c>
      <c r="CM16" s="1382" t="s">
        <v>88</v>
      </c>
      <c r="CN16" s="950"/>
      <c r="CO16" s="174" t="str">
        <f>IF(CM16&lt;CO$7,"E, &lt;PRL",IF(CM16&gt;CO$7,"  ",))</f>
        <v xml:space="preserve">  </v>
      </c>
      <c r="CP16" s="1158" t="s">
        <v>88</v>
      </c>
      <c r="CQ16" s="1373" t="s">
        <v>88</v>
      </c>
      <c r="CR16" s="1174"/>
      <c r="CS16" s="950"/>
    </row>
    <row r="17" spans="1:97" x14ac:dyDescent="0.2">
      <c r="A17" s="1144" t="s">
        <v>2141</v>
      </c>
      <c r="B17" s="1161" t="s">
        <v>1247</v>
      </c>
      <c r="C17" s="1105" t="s">
        <v>601</v>
      </c>
      <c r="D17" s="1105">
        <v>2</v>
      </c>
      <c r="E17" s="1388">
        <v>1100363</v>
      </c>
      <c r="F17" s="955">
        <v>4</v>
      </c>
      <c r="G17" s="1163">
        <v>88888823</v>
      </c>
      <c r="H17" s="1163">
        <v>201012100800</v>
      </c>
      <c r="I17" s="1163"/>
      <c r="J17" s="1105" t="s">
        <v>109</v>
      </c>
      <c r="K17" s="1225" t="s">
        <v>137</v>
      </c>
      <c r="L17" s="1225"/>
      <c r="M17" s="957" t="s">
        <v>46</v>
      </c>
      <c r="N17" s="957"/>
      <c r="O17" s="957" t="s">
        <v>47</v>
      </c>
      <c r="P17" s="1169">
        <v>40522</v>
      </c>
      <c r="Q17" s="1342">
        <v>0.33333333333333331</v>
      </c>
      <c r="R17" s="1226" t="s">
        <v>110</v>
      </c>
      <c r="S17" s="1373" t="s">
        <v>138</v>
      </c>
      <c r="T17" s="1345">
        <v>133.30000000000001</v>
      </c>
      <c r="U17" s="1345">
        <v>132.4</v>
      </c>
      <c r="V17" s="1189">
        <f>U17-T17</f>
        <v>-0.90000000000000568</v>
      </c>
      <c r="W17" s="1345">
        <v>1415</v>
      </c>
      <c r="X17" s="1344">
        <f>V17/(W17/1000)</f>
        <v>-0.63604240282685909</v>
      </c>
      <c r="Y17" s="1154" t="str">
        <f>IF(V17&lt;Y$5,"&lt;MDL",IF(V17&lt;Y$6,"E, &lt;RL",IF(V17&gt;Y$6,"  ",)))</f>
        <v>&lt;MDL</v>
      </c>
      <c r="Z17" s="1376" t="s">
        <v>151</v>
      </c>
      <c r="AA17" s="1345">
        <v>134.5</v>
      </c>
      <c r="AB17" s="1345">
        <v>133.69999999999999</v>
      </c>
      <c r="AC17" s="1189">
        <f>AB17-AA17</f>
        <v>-0.80000000000001137</v>
      </c>
      <c r="AD17" s="1345">
        <v>1358</v>
      </c>
      <c r="AE17" s="1344">
        <f>AC17/(AD17/1000)</f>
        <v>-0.58910162002946342</v>
      </c>
      <c r="AF17" s="1154" t="str">
        <f>IF(AC17&lt;AF$5,"&lt;MDL",IF(AC17&lt;AF$6,"E, &lt;RL",IF(AC17&gt;AF$6,"  ",)))</f>
        <v>&lt;MDL</v>
      </c>
      <c r="AG17" s="1376" t="s">
        <v>164</v>
      </c>
      <c r="AH17" s="1345">
        <v>133.19999999999999</v>
      </c>
      <c r="AI17" s="538">
        <v>132.4</v>
      </c>
      <c r="AJ17" s="1344">
        <f>AI17-AH17</f>
        <v>-0.79999999999998295</v>
      </c>
      <c r="AK17" s="1345">
        <v>1389</v>
      </c>
      <c r="AL17" s="1344">
        <f>AJ17/(AK17/1000)</f>
        <v>-0.57595392368609288</v>
      </c>
      <c r="AM17" s="1154" t="str">
        <f>IF(AJ17&lt;AM$5,"&lt;MDL",IF(AJ17&lt;AM$6,"E, &lt;RL",IF(AJ17&gt;AM$6,"  ",)))</f>
        <v>&lt;MDL</v>
      </c>
      <c r="AN17" s="1307">
        <f>AVERAGE(X17,AE17,AL17)</f>
        <v>-0.60036598218080506</v>
      </c>
      <c r="AO17" s="1307">
        <f>STDEV(X17,AE17,AL17)</f>
        <v>3.1588300403314021E-2</v>
      </c>
      <c r="AP17" s="1307">
        <f>AO17/AN17*100</f>
        <v>-5.2615073706492836</v>
      </c>
      <c r="AQ17" s="1235">
        <f>COUNT(X17,AE17,AL17)</f>
        <v>3</v>
      </c>
      <c r="AR17" s="1154" t="str">
        <f>IF(AN17&lt;AR$5,"&lt;MDL",IF(AN17&lt;AR$6,"E, &lt;RL",IF(AN17&gt;AR$6,"  ",)))</f>
        <v>&lt;MDL</v>
      </c>
      <c r="AT17" s="23" t="s">
        <v>191</v>
      </c>
      <c r="AU17" s="23" t="s">
        <v>191</v>
      </c>
      <c r="AV17" s="23" t="s">
        <v>191</v>
      </c>
      <c r="AW17" s="1175" t="str">
        <f t="shared" si="1"/>
        <v xml:space="preserve">  </v>
      </c>
      <c r="AX17" s="1154" t="str">
        <f t="shared" si="2"/>
        <v xml:space="preserve">  </v>
      </c>
      <c r="AY17" s="23" t="s">
        <v>191</v>
      </c>
      <c r="AZ17" s="23" t="s">
        <v>191</v>
      </c>
      <c r="BA17" s="23" t="s">
        <v>191</v>
      </c>
      <c r="BB17" s="1175" t="str">
        <f t="shared" si="3"/>
        <v xml:space="preserve">  </v>
      </c>
      <c r="BC17" s="1154" t="str">
        <f t="shared" si="4"/>
        <v xml:space="preserve">  </v>
      </c>
      <c r="BD17" s="794" t="s">
        <v>191</v>
      </c>
      <c r="BE17" s="952" t="s">
        <v>178</v>
      </c>
      <c r="BF17" s="1378">
        <v>-2.1948883318803933E-3</v>
      </c>
      <c r="BG17" s="1377" t="s">
        <v>88</v>
      </c>
      <c r="BH17" s="1175" t="str">
        <f t="shared" si="12"/>
        <v>E, &lt;PRL</v>
      </c>
      <c r="BI17" s="1154" t="str">
        <f t="shared" si="5"/>
        <v>&lt;MDL</v>
      </c>
      <c r="BJ17" s="1347" t="s">
        <v>178</v>
      </c>
      <c r="BK17" s="1347">
        <v>4.670318250214754E-3</v>
      </c>
      <c r="BL17" s="1347"/>
      <c r="BM17" s="1175" t="str">
        <f t="shared" si="13"/>
        <v>E, &lt;PRL</v>
      </c>
      <c r="BN17" s="1158" t="str">
        <f t="shared" si="6"/>
        <v>&lt;MDL</v>
      </c>
      <c r="BO17" s="1157" t="str">
        <f t="shared" si="7"/>
        <v>&lt;MDL</v>
      </c>
      <c r="BP17" s="1389" t="s">
        <v>88</v>
      </c>
      <c r="BQ17" s="1380">
        <v>4.1320124044478219E-2</v>
      </c>
      <c r="BR17" s="1346"/>
      <c r="BS17" s="174" t="str">
        <f>IF(BQ17&lt;BS$7,"E, &lt;PRL",IF(BQ17&gt;BS$7,"  ",))</f>
        <v>E, &lt;PRL</v>
      </c>
      <c r="BT17" s="1158" t="str">
        <f>IF(BQ17&lt;BU$3,"&lt;MDL",IF(BQ17&lt;BU$4,"E, &lt;RL",IF(BQ17&gt;BU$4,"  ",)))</f>
        <v>E, &lt;RL</v>
      </c>
      <c r="BU17" s="1276">
        <v>2.9201501091504042E-2</v>
      </c>
      <c r="BW17" s="174" t="str">
        <f t="shared" si="8"/>
        <v>E, &lt;PRL</v>
      </c>
      <c r="BX17" s="1154" t="str">
        <f t="shared" si="9"/>
        <v>&lt;MDL</v>
      </c>
      <c r="BY17" s="1390" t="s">
        <v>88</v>
      </c>
      <c r="BZ17" s="1353"/>
      <c r="CA17" s="1179">
        <v>1</v>
      </c>
      <c r="CB17" s="174" t="str">
        <f>IF(BY17&lt;CB$7,"E, &lt;PRL",IF(BY17&gt;CB$7,"  ",))</f>
        <v xml:space="preserve">  </v>
      </c>
      <c r="CC17" s="1154" t="s">
        <v>88</v>
      </c>
      <c r="CD17" s="1278">
        <v>0</v>
      </c>
      <c r="CF17" s="174" t="str">
        <f t="shared" si="10"/>
        <v>E, &lt;PRL</v>
      </c>
      <c r="CG17" s="1158" t="str">
        <f t="shared" si="11"/>
        <v>&lt;MDL</v>
      </c>
      <c r="CH17" s="1389" t="s">
        <v>88</v>
      </c>
      <c r="CI17" s="1236" t="s">
        <v>88</v>
      </c>
      <c r="CK17" s="174" t="str">
        <f>IF(CI17&lt;CK$7,"E, &lt;PRL",IF(CI17&gt;CK$7,"  ",))</f>
        <v xml:space="preserve">  </v>
      </c>
      <c r="CL17" s="1154" t="s">
        <v>88</v>
      </c>
      <c r="CM17" s="1236" t="s">
        <v>88</v>
      </c>
      <c r="CN17" s="950"/>
      <c r="CO17" s="174" t="str">
        <f>IF(CM17&lt;CO$7,"E, &lt;PRL",IF(CM17&gt;CO$7,"  ",))</f>
        <v xml:space="preserve">  </v>
      </c>
      <c r="CP17" s="1158" t="s">
        <v>88</v>
      </c>
      <c r="CQ17" s="1236" t="s">
        <v>88</v>
      </c>
      <c r="CR17" s="1174"/>
    </row>
    <row r="18" spans="1:97" x14ac:dyDescent="0.2">
      <c r="A18" s="1144" t="s">
        <v>2150</v>
      </c>
      <c r="B18" s="1161" t="s">
        <v>1256</v>
      </c>
      <c r="C18" s="1105" t="s">
        <v>601</v>
      </c>
      <c r="D18" s="1105">
        <v>2</v>
      </c>
      <c r="E18" s="1388">
        <v>1100255</v>
      </c>
      <c r="F18" s="955">
        <v>4</v>
      </c>
      <c r="G18" s="1163">
        <v>88888823</v>
      </c>
      <c r="H18" s="1163">
        <v>201012301700</v>
      </c>
      <c r="I18" s="1163"/>
      <c r="J18" s="1399" t="s">
        <v>182</v>
      </c>
      <c r="K18" s="1225" t="s">
        <v>137</v>
      </c>
      <c r="L18" s="1225"/>
      <c r="M18" s="957" t="s">
        <v>46</v>
      </c>
      <c r="N18" s="957" t="s">
        <v>137</v>
      </c>
      <c r="O18" s="957" t="s">
        <v>47</v>
      </c>
      <c r="P18" s="1169">
        <v>40542</v>
      </c>
      <c r="Q18" s="1342">
        <v>0.70833333333333337</v>
      </c>
      <c r="R18" s="1226" t="s">
        <v>1669</v>
      </c>
      <c r="S18" s="1400"/>
      <c r="T18" s="1400"/>
      <c r="U18" s="1400"/>
      <c r="V18" s="1400"/>
      <c r="W18" s="1400"/>
      <c r="X18" s="1400"/>
      <c r="Y18" s="1832"/>
      <c r="Z18" s="1400"/>
      <c r="AA18" s="1400"/>
      <c r="AB18" s="1400"/>
      <c r="AC18" s="1400"/>
      <c r="AD18" s="1400"/>
      <c r="AE18" s="1400"/>
      <c r="AF18" s="1832"/>
      <c r="AG18" s="1400"/>
      <c r="AH18" s="1400"/>
      <c r="AI18" s="1400"/>
      <c r="AJ18" s="1400"/>
      <c r="AK18" s="1400"/>
      <c r="AL18" s="1400"/>
      <c r="AM18" s="1832"/>
      <c r="AN18" s="1400"/>
      <c r="AO18" s="1400"/>
      <c r="AP18" s="1400"/>
      <c r="AQ18" s="1400"/>
      <c r="AR18" s="1832"/>
      <c r="AS18" s="1400"/>
      <c r="AT18" s="23" t="s">
        <v>191</v>
      </c>
      <c r="AU18" s="23" t="s">
        <v>191</v>
      </c>
      <c r="AV18" s="23" t="s">
        <v>191</v>
      </c>
      <c r="AW18" s="1175" t="str">
        <f t="shared" si="1"/>
        <v xml:space="preserve">  </v>
      </c>
      <c r="AX18" s="1154" t="str">
        <f t="shared" si="2"/>
        <v xml:space="preserve">  </v>
      </c>
      <c r="AY18" s="23" t="s">
        <v>191</v>
      </c>
      <c r="AZ18" s="23" t="s">
        <v>191</v>
      </c>
      <c r="BA18" s="23" t="s">
        <v>191</v>
      </c>
      <c r="BB18" s="1175" t="str">
        <f t="shared" si="3"/>
        <v xml:space="preserve">  </v>
      </c>
      <c r="BC18" s="1154" t="str">
        <f t="shared" si="4"/>
        <v xml:space="preserve">  </v>
      </c>
      <c r="BD18" s="794" t="s">
        <v>191</v>
      </c>
      <c r="BE18" s="951" t="s">
        <v>183</v>
      </c>
      <c r="BF18" s="1378">
        <v>-5.0476539593009552E-2</v>
      </c>
      <c r="BG18" s="1377" t="s">
        <v>88</v>
      </c>
      <c r="BH18" s="1175" t="str">
        <f t="shared" si="12"/>
        <v>E, &lt;PRL</v>
      </c>
      <c r="BI18" s="1154" t="str">
        <f t="shared" si="5"/>
        <v>&lt;MDL</v>
      </c>
      <c r="BJ18" s="1347" t="s">
        <v>184</v>
      </c>
      <c r="BK18" s="1347">
        <v>1.5968173069090008E-3</v>
      </c>
      <c r="BL18" s="1347"/>
      <c r="BM18" s="1175" t="str">
        <f t="shared" si="13"/>
        <v>E, &lt;PRL</v>
      </c>
      <c r="BN18" s="1158" t="str">
        <f t="shared" si="6"/>
        <v>&lt;MDL</v>
      </c>
      <c r="BO18" s="1157" t="str">
        <f t="shared" si="7"/>
        <v>&lt;MDL</v>
      </c>
      <c r="BP18" s="1389" t="s">
        <v>88</v>
      </c>
      <c r="BQ18" s="1401"/>
      <c r="BR18" s="1402"/>
      <c r="BS18" s="174"/>
      <c r="BT18" s="1158"/>
      <c r="BU18" s="1403"/>
      <c r="BV18" s="1403"/>
      <c r="BW18" s="174"/>
      <c r="BX18" s="1154"/>
      <c r="BY18" s="1404"/>
      <c r="BZ18" s="1403"/>
      <c r="CA18" s="1179">
        <v>1</v>
      </c>
      <c r="CB18" s="1403"/>
      <c r="CC18" s="1405"/>
      <c r="CD18" s="1402"/>
      <c r="CE18" s="1403"/>
      <c r="CF18" s="1403"/>
      <c r="CG18" s="1403"/>
      <c r="CH18" s="1405"/>
      <c r="CI18" s="1403"/>
      <c r="CJ18" s="1403"/>
      <c r="CK18" s="1403"/>
      <c r="CL18" s="1405"/>
      <c r="CM18" s="1403"/>
      <c r="CN18" s="1403"/>
      <c r="CO18" s="1403"/>
      <c r="CP18" s="1403"/>
      <c r="CQ18" s="1403"/>
      <c r="CR18" s="1174"/>
    </row>
    <row r="19" spans="1:97" x14ac:dyDescent="0.2">
      <c r="A19" s="1144" t="s">
        <v>2154</v>
      </c>
      <c r="B19" s="1161" t="s">
        <v>1260</v>
      </c>
      <c r="C19" s="1105" t="s">
        <v>601</v>
      </c>
      <c r="D19" s="1105">
        <v>2</v>
      </c>
      <c r="E19" s="957" t="s">
        <v>1858</v>
      </c>
      <c r="F19" s="955">
        <v>4</v>
      </c>
      <c r="G19" s="1163">
        <v>88888823</v>
      </c>
      <c r="H19" s="1163">
        <v>201101060700</v>
      </c>
      <c r="I19" s="1163"/>
      <c r="J19" s="957" t="s">
        <v>135</v>
      </c>
      <c r="K19" s="1225" t="s">
        <v>137</v>
      </c>
      <c r="L19" s="1225"/>
      <c r="M19" s="957" t="s">
        <v>46</v>
      </c>
      <c r="N19" s="957" t="s">
        <v>137</v>
      </c>
      <c r="O19" s="957" t="s">
        <v>47</v>
      </c>
      <c r="P19" s="1169">
        <v>40549</v>
      </c>
      <c r="Q19" s="1342">
        <v>0.29166666666666669</v>
      </c>
      <c r="R19" s="957" t="s">
        <v>136</v>
      </c>
      <c r="S19" s="1235" t="s">
        <v>150</v>
      </c>
      <c r="T19" s="1345">
        <v>133.4</v>
      </c>
      <c r="U19" s="1345">
        <v>133</v>
      </c>
      <c r="V19" s="1189">
        <f t="shared" ref="V19:V29" si="14">U19-T19</f>
        <v>-0.40000000000000568</v>
      </c>
      <c r="W19" s="1345">
        <v>1580</v>
      </c>
      <c r="X19" s="1344">
        <f t="shared" ref="X19:X29" si="15">V19/(W19/1000)</f>
        <v>-0.25316455696202889</v>
      </c>
      <c r="Y19" s="1154" t="str">
        <f t="shared" ref="Y19:Y66" si="16">IF(V19&lt;Y$5,"&lt;MDL",IF(V19&lt;Y$6,"E, &lt;RL",IF(V19&gt;Y$6,"  ",)))</f>
        <v>&lt;MDL</v>
      </c>
      <c r="Z19" s="1235" t="s">
        <v>163</v>
      </c>
      <c r="AA19" s="1345">
        <v>133</v>
      </c>
      <c r="AB19" s="1345">
        <v>132.30000000000001</v>
      </c>
      <c r="AC19" s="1189">
        <f t="shared" ref="AC19:AC28" si="17">AB19-AA19</f>
        <v>-0.69999999999998863</v>
      </c>
      <c r="AD19" s="1345">
        <v>2042</v>
      </c>
      <c r="AE19" s="1344">
        <f t="shared" ref="AE19:AE28" si="18">AC19/(AD19/1000)</f>
        <v>-0.34280117531830984</v>
      </c>
      <c r="AF19" s="1154" t="str">
        <f t="shared" ref="AF19:AF66" si="19">IF(AC19&lt;AF$5,"&lt;MDL",IF(AC19&lt;AF$6,"E, &lt;RL",IF(AC19&gt;AF$6,"  ",)))</f>
        <v>&lt;MDL</v>
      </c>
      <c r="AG19" s="1235" t="s">
        <v>176</v>
      </c>
      <c r="AH19" s="1345">
        <v>132.19999999999999</v>
      </c>
      <c r="AI19" s="1345">
        <v>131.9</v>
      </c>
      <c r="AJ19" s="1344">
        <f t="shared" ref="AJ19:AJ26" si="20">AI19-AH19</f>
        <v>-0.29999999999998295</v>
      </c>
      <c r="AK19" s="1345">
        <v>1760</v>
      </c>
      <c r="AL19" s="1344">
        <f t="shared" ref="AL19:AL26" si="21">AJ19/(AK19/1000)</f>
        <v>-0.17045454545453576</v>
      </c>
      <c r="AM19" s="1154" t="str">
        <f t="shared" ref="AM19:AM66" si="22">IF(AJ19&lt;AM$5,"&lt;MDL",IF(AJ19&lt;AM$6,"E, &lt;RL",IF(AJ19&gt;AM$6,"  ",)))</f>
        <v>&lt;MDL</v>
      </c>
      <c r="AN19" s="1307">
        <f t="shared" ref="AN19:AN29" si="23">AVERAGE(X19,AE19,AL19)</f>
        <v>-0.25547342591162481</v>
      </c>
      <c r="AO19" s="1307">
        <f t="shared" ref="AO19:AO28" si="24">STDEV(X19,AE19,AL19)</f>
        <v>8.6196510156850259E-2</v>
      </c>
      <c r="AP19" s="1307">
        <f t="shared" ref="AP19:AP29" si="25">AO19/AN19*100</f>
        <v>-33.73991241917583</v>
      </c>
      <c r="AQ19" s="1235">
        <f t="shared" ref="AQ19:AQ29" si="26">COUNT(X19,AE19,AL19)</f>
        <v>3</v>
      </c>
      <c r="AR19" s="1154" t="str">
        <f t="shared" ref="AR19:AR29" si="27">IF(AN19&lt;AR$5,"&lt;MDL",IF(AN19&lt;AR$6,"E, &lt;RL",IF(AN19&gt;AR$6,"  ",)))</f>
        <v>&lt;MDL</v>
      </c>
      <c r="AT19" s="23" t="s">
        <v>191</v>
      </c>
      <c r="AU19" s="23" t="s">
        <v>191</v>
      </c>
      <c r="AV19" s="23" t="s">
        <v>191</v>
      </c>
      <c r="AW19" s="1175" t="str">
        <f t="shared" si="1"/>
        <v xml:space="preserve">  </v>
      </c>
      <c r="AX19" s="1154" t="str">
        <f t="shared" si="2"/>
        <v xml:space="preserve">  </v>
      </c>
      <c r="AY19" s="23" t="s">
        <v>191</v>
      </c>
      <c r="AZ19" s="23" t="s">
        <v>191</v>
      </c>
      <c r="BA19" s="23" t="s">
        <v>191</v>
      </c>
      <c r="BB19" s="1175" t="str">
        <f t="shared" si="3"/>
        <v xml:space="preserve">  </v>
      </c>
      <c r="BC19" s="1154" t="str">
        <f t="shared" si="4"/>
        <v xml:space="preserve">  </v>
      </c>
      <c r="BD19" s="794" t="s">
        <v>191</v>
      </c>
      <c r="BE19" s="952" t="s">
        <v>189</v>
      </c>
      <c r="BF19" s="1378">
        <v>-6.3640864135400363E-2</v>
      </c>
      <c r="BG19" s="1377" t="s">
        <v>88</v>
      </c>
      <c r="BH19" s="1175" t="str">
        <f t="shared" si="12"/>
        <v>E, &lt;PRL</v>
      </c>
      <c r="BI19" s="1154" t="str">
        <f t="shared" si="5"/>
        <v>&lt;MDL</v>
      </c>
      <c r="BJ19" s="1347" t="s">
        <v>247</v>
      </c>
      <c r="BK19" s="1347">
        <v>9.9878571697715919E-3</v>
      </c>
      <c r="BL19" s="1347"/>
      <c r="BM19" s="1175" t="str">
        <f t="shared" si="13"/>
        <v>E, &lt;PRL</v>
      </c>
      <c r="BN19" s="1158" t="str">
        <f t="shared" si="6"/>
        <v>E, &lt;RL</v>
      </c>
      <c r="BO19" s="1157" t="str">
        <f t="shared" si="7"/>
        <v>&lt;MDL</v>
      </c>
      <c r="BP19" s="1389" t="s">
        <v>88</v>
      </c>
      <c r="BQ19" s="1380">
        <v>1.5229838763002259E-2</v>
      </c>
      <c r="BR19" s="1347"/>
      <c r="BS19" s="174" t="str">
        <f t="shared" ref="BS19:BS29" si="28">IF(BQ19&lt;BS$7,"E, &lt;PRL",IF(BQ19&gt;BS$7,"  ",))</f>
        <v>E, &lt;PRL</v>
      </c>
      <c r="BT19" s="1158" t="str">
        <f t="shared" ref="BT19:BT29" si="29">IF(BQ19&lt;BU$3,"&lt;MDL",IF(BQ19&lt;BU$4,"E, &lt;RL",IF(BQ19&gt;BU$4,"  ",)))</f>
        <v>&lt;MDL</v>
      </c>
      <c r="BU19" s="1276">
        <v>9.6391384575963655E-3</v>
      </c>
      <c r="BV19" s="1353"/>
      <c r="BW19" s="174" t="str">
        <f t="shared" ref="BW19:BW29" si="30">IF(BU19&lt;BW$7,"E, &lt;PRL",IF(BU19&gt;BW$7,"  ",))</f>
        <v>E, &lt;PRL</v>
      </c>
      <c r="BX19" s="1154" t="str">
        <f t="shared" ref="BX19:BX29" si="31">IF(BU19&lt;BX$5,"&lt;MDL",IF(BU19&lt;BX$6,"E, &lt;RL",IF(BU19&gt;BX$6,"  ",)))</f>
        <v>&lt;MDL</v>
      </c>
      <c r="BY19" s="1390" t="s">
        <v>88</v>
      </c>
      <c r="BZ19" s="1353"/>
      <c r="CA19" s="1179">
        <v>1</v>
      </c>
      <c r="CB19" s="174" t="str">
        <f t="shared" ref="CB19:CB29" si="32">IF(BY19&lt;CB$7,"E, &lt;PRL",IF(BY19&gt;CB$7,"  ",))</f>
        <v xml:space="preserve">  </v>
      </c>
      <c r="CC19" s="1154" t="s">
        <v>88</v>
      </c>
      <c r="CD19" s="1278">
        <v>0</v>
      </c>
      <c r="CF19" s="174" t="str">
        <f t="shared" ref="CF19:CF29" si="33">IF(CD19&lt;CF$7,"E, &lt;PRL",IF(CD19&gt;CF$7,"  ",))</f>
        <v>E, &lt;PRL</v>
      </c>
      <c r="CG19" s="1158" t="str">
        <f t="shared" ref="CG19:CG29" si="34">IF(CD19&lt;CG$5,"&lt;MDL",IF(CD19&lt;CG$6,"E, &lt;RL",IF(CD19&gt;CG$6,"  ",)))</f>
        <v>&lt;MDL</v>
      </c>
      <c r="CH19" s="1389" t="s">
        <v>88</v>
      </c>
      <c r="CI19" s="1236" t="s">
        <v>88</v>
      </c>
      <c r="CK19" s="174" t="str">
        <f>IF(CI19&lt;CK$7,"E, &lt;PRL",IF(CI19&gt;CK$7,"  ",))</f>
        <v xml:space="preserve">  </v>
      </c>
      <c r="CL19" s="1154" t="s">
        <v>88</v>
      </c>
      <c r="CM19" s="1236" t="s">
        <v>88</v>
      </c>
      <c r="CN19" s="950"/>
      <c r="CO19" s="174" t="str">
        <f>IF(CM19&lt;CO$7,"E, &lt;PRL",IF(CM19&gt;CO$7,"  ",))</f>
        <v xml:space="preserve">  </v>
      </c>
      <c r="CP19" s="1158" t="s">
        <v>88</v>
      </c>
      <c r="CQ19" s="1236" t="s">
        <v>88</v>
      </c>
      <c r="CR19" s="1174"/>
    </row>
    <row r="20" spans="1:97" x14ac:dyDescent="0.2">
      <c r="A20" s="1144" t="s">
        <v>2158</v>
      </c>
      <c r="B20" s="1161" t="s">
        <v>1264</v>
      </c>
      <c r="C20" s="1105" t="s">
        <v>601</v>
      </c>
      <c r="D20" s="1105">
        <v>2</v>
      </c>
      <c r="E20" s="1247"/>
      <c r="F20" s="955">
        <v>4</v>
      </c>
      <c r="G20" s="1163">
        <v>88888823</v>
      </c>
      <c r="H20" s="1163">
        <v>201101270900</v>
      </c>
      <c r="I20" s="1163"/>
      <c r="J20" s="1247" t="s">
        <v>196</v>
      </c>
      <c r="K20" s="1225" t="s">
        <v>137</v>
      </c>
      <c r="L20" s="1225"/>
      <c r="M20" s="957" t="s">
        <v>46</v>
      </c>
      <c r="N20" s="1247" t="s">
        <v>232</v>
      </c>
      <c r="O20" s="1247" t="s">
        <v>47</v>
      </c>
      <c r="P20" s="1282">
        <v>40570</v>
      </c>
      <c r="Q20" s="1342">
        <v>0.375</v>
      </c>
      <c r="R20" s="1247" t="s">
        <v>215</v>
      </c>
      <c r="S20" s="1373" t="s">
        <v>251</v>
      </c>
      <c r="T20" s="1374">
        <v>132.4</v>
      </c>
      <c r="U20" s="1374">
        <v>133.20000000000002</v>
      </c>
      <c r="V20" s="1374">
        <f t="shared" si="14"/>
        <v>0.80000000000001137</v>
      </c>
      <c r="W20" s="1374">
        <v>1375</v>
      </c>
      <c r="X20" s="1374">
        <f t="shared" si="15"/>
        <v>0.58181818181819012</v>
      </c>
      <c r="Y20" s="1154" t="str">
        <f t="shared" si="16"/>
        <v>E, &lt;RL</v>
      </c>
      <c r="Z20" s="1376" t="s">
        <v>262</v>
      </c>
      <c r="AA20" s="1413">
        <v>132.69999999999999</v>
      </c>
      <c r="AB20" s="1413">
        <v>132.80000000000001</v>
      </c>
      <c r="AC20" s="1374">
        <f t="shared" si="17"/>
        <v>0.10000000000002274</v>
      </c>
      <c r="AD20" s="1413">
        <v>1326</v>
      </c>
      <c r="AE20" s="1374">
        <f t="shared" si="18"/>
        <v>7.5414781297151387E-2</v>
      </c>
      <c r="AF20" s="1154" t="str">
        <f t="shared" si="19"/>
        <v>&lt;MDL</v>
      </c>
      <c r="AG20" s="1373" t="s">
        <v>276</v>
      </c>
      <c r="AH20" s="1373" t="s">
        <v>277</v>
      </c>
      <c r="AI20" s="1373">
        <v>134.69999999999999</v>
      </c>
      <c r="AJ20" s="1382">
        <f t="shared" si="20"/>
        <v>2.1999999999999886</v>
      </c>
      <c r="AK20" s="1373">
        <v>1366</v>
      </c>
      <c r="AL20" s="1382">
        <f t="shared" si="21"/>
        <v>1.6105417276720266</v>
      </c>
      <c r="AM20" s="1154" t="str">
        <f t="shared" si="22"/>
        <v xml:space="preserve">  </v>
      </c>
      <c r="AN20" s="1375">
        <f t="shared" si="23"/>
        <v>0.75592489692912268</v>
      </c>
      <c r="AO20" s="1375">
        <f t="shared" si="24"/>
        <v>0.78223305130670739</v>
      </c>
      <c r="AP20" s="1375">
        <f t="shared" si="25"/>
        <v>103.48026033862084</v>
      </c>
      <c r="AQ20" s="1376">
        <f t="shared" si="26"/>
        <v>3</v>
      </c>
      <c r="AR20" s="1154" t="str">
        <f t="shared" si="27"/>
        <v>E, &lt;RL</v>
      </c>
      <c r="AS20" s="1376"/>
      <c r="AT20" s="23" t="s">
        <v>191</v>
      </c>
      <c r="AU20" s="23" t="s">
        <v>191</v>
      </c>
      <c r="AV20" s="23" t="s">
        <v>191</v>
      </c>
      <c r="AW20" s="1175" t="str">
        <f t="shared" si="1"/>
        <v xml:space="preserve">  </v>
      </c>
      <c r="AX20" s="1154" t="str">
        <f t="shared" si="2"/>
        <v xml:space="preserve">  </v>
      </c>
      <c r="AY20" s="23" t="s">
        <v>191</v>
      </c>
      <c r="AZ20" s="23" t="s">
        <v>191</v>
      </c>
      <c r="BA20" s="23" t="s">
        <v>191</v>
      </c>
      <c r="BB20" s="1175" t="str">
        <f t="shared" si="3"/>
        <v xml:space="preserve">  </v>
      </c>
      <c r="BC20" s="1154" t="str">
        <f t="shared" si="4"/>
        <v xml:space="preserve">  </v>
      </c>
      <c r="BD20" s="794" t="s">
        <v>191</v>
      </c>
      <c r="BE20" s="1377" t="s">
        <v>462</v>
      </c>
      <c r="BF20" s="1347">
        <v>1.0268715843724017E-2</v>
      </c>
      <c r="BG20" s="950"/>
      <c r="BH20" s="1175" t="str">
        <f t="shared" si="12"/>
        <v>E, &lt;PRL</v>
      </c>
      <c r="BI20" s="1154" t="str">
        <f t="shared" si="5"/>
        <v>&lt;MDL</v>
      </c>
      <c r="BJ20" s="1414" t="s">
        <v>488</v>
      </c>
      <c r="BK20" s="1414">
        <v>4.2828457926863128E-3</v>
      </c>
      <c r="BL20" s="1414"/>
      <c r="BM20" s="1175" t="str">
        <f t="shared" si="13"/>
        <v>E, &lt;PRL</v>
      </c>
      <c r="BN20" s="1158" t="str">
        <f t="shared" si="6"/>
        <v>&lt;MDL</v>
      </c>
      <c r="BO20" s="1157" t="str">
        <f t="shared" si="7"/>
        <v>&lt;MDL</v>
      </c>
      <c r="BP20" s="1415">
        <f>BK20/BF20*100</f>
        <v>41.707705791702097</v>
      </c>
      <c r="BQ20" s="1380">
        <v>8.4296153122205883E-2</v>
      </c>
      <c r="BR20" s="1380"/>
      <c r="BS20" s="174" t="str">
        <f t="shared" si="28"/>
        <v>E, &lt;PRL</v>
      </c>
      <c r="BT20" s="1158" t="str">
        <f t="shared" si="29"/>
        <v>E, &lt;RL</v>
      </c>
      <c r="BU20" s="1276">
        <v>6.1306293179786094E-2</v>
      </c>
      <c r="BV20" s="1416"/>
      <c r="BW20" s="174" t="str">
        <f t="shared" si="30"/>
        <v>E, &lt;PRL</v>
      </c>
      <c r="BX20" s="1154" t="str">
        <f t="shared" si="31"/>
        <v>&lt;MDL</v>
      </c>
      <c r="BY20" s="1383" t="s">
        <v>88</v>
      </c>
      <c r="BZ20" s="1382"/>
      <c r="CA20" s="1179">
        <v>1</v>
      </c>
      <c r="CB20" s="174" t="str">
        <f t="shared" si="32"/>
        <v xml:space="preserve">  </v>
      </c>
      <c r="CC20" s="1154" t="s">
        <v>88</v>
      </c>
      <c r="CD20" s="1278">
        <v>0</v>
      </c>
      <c r="CE20" s="1414"/>
      <c r="CF20" s="174" t="str">
        <f t="shared" si="33"/>
        <v>E, &lt;PRL</v>
      </c>
      <c r="CG20" s="1158" t="str">
        <f t="shared" si="34"/>
        <v>&lt;MDL</v>
      </c>
      <c r="CH20" s="1379" t="s">
        <v>88</v>
      </c>
      <c r="CI20" s="1382" t="s">
        <v>88</v>
      </c>
      <c r="CJ20" s="596"/>
      <c r="CK20" s="174" t="str">
        <f>IF(CI20&lt;CK$7,"E, &lt;PRL",IF(CI20&gt;CK$7,"  ",))</f>
        <v xml:space="preserve">  </v>
      </c>
      <c r="CL20" s="1154" t="s">
        <v>88</v>
      </c>
      <c r="CM20" s="1382" t="s">
        <v>88</v>
      </c>
      <c r="CN20" s="950"/>
      <c r="CO20" s="174" t="str">
        <f>IF(CM20&lt;CO$7,"E, &lt;PRL",IF(CM20&gt;CO$7,"  ",))</f>
        <v xml:space="preserve">  </v>
      </c>
      <c r="CP20" s="1158" t="s">
        <v>88</v>
      </c>
      <c r="CQ20" s="1382" t="s">
        <v>88</v>
      </c>
      <c r="CR20" s="1174"/>
      <c r="CS20" s="950"/>
    </row>
    <row r="21" spans="1:97" x14ac:dyDescent="0.2">
      <c r="A21" s="1144" t="s">
        <v>2169</v>
      </c>
      <c r="B21" s="1161" t="s">
        <v>1275</v>
      </c>
      <c r="C21" s="1105" t="s">
        <v>601</v>
      </c>
      <c r="D21" s="1105">
        <v>2</v>
      </c>
      <c r="E21" s="957"/>
      <c r="F21" s="955">
        <v>4</v>
      </c>
      <c r="G21" s="1163">
        <v>88888823</v>
      </c>
      <c r="H21" s="1163">
        <v>201102181400</v>
      </c>
      <c r="I21" s="1163"/>
      <c r="J21" s="957" t="s">
        <v>207</v>
      </c>
      <c r="K21" s="1225" t="s">
        <v>137</v>
      </c>
      <c r="L21" s="1225"/>
      <c r="M21" s="957" t="s">
        <v>46</v>
      </c>
      <c r="N21" s="957"/>
      <c r="O21" s="1247" t="s">
        <v>47</v>
      </c>
      <c r="P21" s="959">
        <v>40592</v>
      </c>
      <c r="Q21" s="1342">
        <v>0.58333333333333304</v>
      </c>
      <c r="R21" s="957" t="s">
        <v>226</v>
      </c>
      <c r="S21" s="1097" t="s">
        <v>258</v>
      </c>
      <c r="T21" s="1189">
        <v>132.80000000000001</v>
      </c>
      <c r="U21" s="1189">
        <v>133.20000000000002</v>
      </c>
      <c r="V21" s="1236">
        <f t="shared" si="14"/>
        <v>0.40000000000000568</v>
      </c>
      <c r="W21" s="1189">
        <v>140</v>
      </c>
      <c r="X21" s="1344">
        <f t="shared" si="15"/>
        <v>2.8571428571428976</v>
      </c>
      <c r="Y21" s="1154" t="str">
        <f t="shared" si="16"/>
        <v>E, &lt;RL</v>
      </c>
      <c r="Z21" s="1235" t="s">
        <v>269</v>
      </c>
      <c r="AA21" s="1345">
        <v>132.5</v>
      </c>
      <c r="AB21" s="1345">
        <v>133.39999999999998</v>
      </c>
      <c r="AC21" s="1236">
        <f t="shared" si="17"/>
        <v>0.89999999999997726</v>
      </c>
      <c r="AD21" s="1345">
        <v>140</v>
      </c>
      <c r="AE21" s="1344">
        <f t="shared" si="18"/>
        <v>6.4285714285712654</v>
      </c>
      <c r="AF21" s="1154" t="str">
        <f t="shared" si="19"/>
        <v>E, &lt;RL</v>
      </c>
      <c r="AG21" s="1097" t="s">
        <v>288</v>
      </c>
      <c r="AH21" s="1097" t="s">
        <v>279</v>
      </c>
      <c r="AI21" s="1097">
        <v>133.6</v>
      </c>
      <c r="AJ21" s="1393">
        <f t="shared" si="20"/>
        <v>1.2999999999999829</v>
      </c>
      <c r="AK21" s="1097">
        <v>140</v>
      </c>
      <c r="AL21" s="1393">
        <f t="shared" si="21"/>
        <v>9.2857142857141639</v>
      </c>
      <c r="AM21" s="1154" t="str">
        <f t="shared" si="22"/>
        <v xml:space="preserve">  </v>
      </c>
      <c r="AN21" s="1307">
        <f t="shared" si="23"/>
        <v>6.190476190476109</v>
      </c>
      <c r="AO21" s="1307">
        <f t="shared" si="24"/>
        <v>3.2208926805876947</v>
      </c>
      <c r="AP21" s="1307">
        <f t="shared" si="25"/>
        <v>52.029804840263452</v>
      </c>
      <c r="AQ21" s="1235">
        <f t="shared" si="26"/>
        <v>3</v>
      </c>
      <c r="AR21" s="1154" t="str">
        <f t="shared" si="27"/>
        <v xml:space="preserve">  </v>
      </c>
      <c r="AT21" s="23" t="s">
        <v>191</v>
      </c>
      <c r="AU21" s="23" t="s">
        <v>191</v>
      </c>
      <c r="AV21" s="23" t="s">
        <v>191</v>
      </c>
      <c r="AW21" s="1175" t="str">
        <f t="shared" si="1"/>
        <v xml:space="preserve">  </v>
      </c>
      <c r="AX21" s="1154" t="str">
        <f t="shared" si="2"/>
        <v xml:space="preserve">  </v>
      </c>
      <c r="AY21" s="23" t="s">
        <v>191</v>
      </c>
      <c r="AZ21" s="23" t="s">
        <v>191</v>
      </c>
      <c r="BA21" s="23" t="s">
        <v>191</v>
      </c>
      <c r="BB21" s="1175" t="str">
        <f t="shared" si="3"/>
        <v xml:space="preserve">  </v>
      </c>
      <c r="BC21" s="1154" t="str">
        <f t="shared" si="4"/>
        <v xml:space="preserve">  </v>
      </c>
      <c r="BD21" s="794" t="s">
        <v>191</v>
      </c>
      <c r="BE21" s="1346" t="s">
        <v>473</v>
      </c>
      <c r="BF21" s="1416">
        <v>-4.2517940390854242E-2</v>
      </c>
      <c r="BG21" s="1377" t="s">
        <v>88</v>
      </c>
      <c r="BH21" s="1175" t="str">
        <f t="shared" si="12"/>
        <v>E, &lt;PRL</v>
      </c>
      <c r="BI21" s="1154" t="str">
        <f t="shared" si="5"/>
        <v>&lt;MDL</v>
      </c>
      <c r="BJ21" s="1347" t="s">
        <v>497</v>
      </c>
      <c r="BK21" s="1347">
        <v>8.896265767670556E-3</v>
      </c>
      <c r="BL21" s="1347"/>
      <c r="BM21" s="1175" t="str">
        <f t="shared" si="13"/>
        <v>E, &lt;PRL</v>
      </c>
      <c r="BN21" s="1158" t="str">
        <f t="shared" si="6"/>
        <v>E, &lt;RL</v>
      </c>
      <c r="BO21" s="1157" t="str">
        <f t="shared" si="7"/>
        <v>&lt;MDL</v>
      </c>
      <c r="BP21" s="1444" t="s">
        <v>88</v>
      </c>
      <c r="BQ21" s="1380">
        <v>0.2262084342309221</v>
      </c>
      <c r="BR21" s="1370"/>
      <c r="BS21" s="174" t="str">
        <f t="shared" si="28"/>
        <v>E, &lt;PRL</v>
      </c>
      <c r="BT21" s="1158" t="str">
        <f t="shared" si="29"/>
        <v>E, &lt;RL</v>
      </c>
      <c r="BU21" s="1276">
        <v>1.6157745302208719</v>
      </c>
      <c r="BV21" s="1347"/>
      <c r="BW21" s="174" t="str">
        <f t="shared" si="30"/>
        <v>E, &lt;PRL</v>
      </c>
      <c r="BX21" s="1154" t="str">
        <f t="shared" si="31"/>
        <v>E, &lt;RL</v>
      </c>
      <c r="BY21" s="1390" t="s">
        <v>88</v>
      </c>
      <c r="BZ21" s="1236"/>
      <c r="CA21" s="1179">
        <v>1</v>
      </c>
      <c r="CB21" s="174" t="str">
        <f t="shared" si="32"/>
        <v xml:space="preserve">  </v>
      </c>
      <c r="CC21" s="1154" t="s">
        <v>88</v>
      </c>
      <c r="CD21" s="1278">
        <v>0</v>
      </c>
      <c r="CE21" s="1347"/>
      <c r="CF21" s="174" t="str">
        <f t="shared" si="33"/>
        <v>E, &lt;PRL</v>
      </c>
      <c r="CG21" s="1158" t="str">
        <f t="shared" si="34"/>
        <v>&lt;MDL</v>
      </c>
      <c r="CH21" s="1389" t="s">
        <v>88</v>
      </c>
      <c r="CI21" s="1236" t="s">
        <v>88</v>
      </c>
      <c r="CJ21" s="1353"/>
      <c r="CK21" s="174" t="str">
        <f>IF(CI21&lt;CK$7,"E, &lt;PRL",IF(CI21&gt;CK$7,"  ",))</f>
        <v xml:space="preserve">  </v>
      </c>
      <c r="CL21" s="1154" t="s">
        <v>88</v>
      </c>
      <c r="CM21" s="1236" t="s">
        <v>88</v>
      </c>
      <c r="CN21" s="1353"/>
      <c r="CO21" s="174" t="str">
        <f>IF(CM21&lt;CO$7,"E, &lt;PRL",IF(CM21&gt;CO$7,"  ",))</f>
        <v xml:space="preserve">  </v>
      </c>
      <c r="CP21" s="1158" t="s">
        <v>88</v>
      </c>
      <c r="CQ21" s="1236" t="s">
        <v>88</v>
      </c>
      <c r="CR21" s="1174"/>
    </row>
    <row r="22" spans="1:97" x14ac:dyDescent="0.2">
      <c r="A22" s="1144" t="s">
        <v>2187</v>
      </c>
      <c r="B22" s="1161" t="s">
        <v>1293</v>
      </c>
      <c r="C22" s="1105" t="s">
        <v>601</v>
      </c>
      <c r="D22" s="1105">
        <v>2</v>
      </c>
      <c r="E22" s="1455"/>
      <c r="F22" s="955">
        <v>4</v>
      </c>
      <c r="G22" s="1163">
        <v>88888823</v>
      </c>
      <c r="H22" s="1163">
        <v>201103161600</v>
      </c>
      <c r="I22" s="1163"/>
      <c r="J22" s="1247" t="s">
        <v>389</v>
      </c>
      <c r="K22" s="1225" t="s">
        <v>137</v>
      </c>
      <c r="L22" s="1225"/>
      <c r="M22" s="1247" t="s">
        <v>46</v>
      </c>
      <c r="N22" s="1247"/>
      <c r="O22" s="1465" t="s">
        <v>47</v>
      </c>
      <c r="P22" s="959">
        <v>40618</v>
      </c>
      <c r="Q22" s="1342">
        <v>0.66666666666666696</v>
      </c>
      <c r="R22" s="1234" t="s">
        <v>310</v>
      </c>
      <c r="S22" s="1376" t="s">
        <v>357</v>
      </c>
      <c r="T22" s="1413">
        <v>131</v>
      </c>
      <c r="U22" s="1413">
        <v>130.70000000000002</v>
      </c>
      <c r="V22" s="1374">
        <f t="shared" si="14"/>
        <v>-0.29999999999998295</v>
      </c>
      <c r="W22" s="1376">
        <v>750</v>
      </c>
      <c r="X22" s="1374">
        <f t="shared" si="15"/>
        <v>-0.39999999999997726</v>
      </c>
      <c r="Y22" s="1154" t="str">
        <f t="shared" si="16"/>
        <v>&lt;MDL</v>
      </c>
      <c r="Z22" s="1376" t="s">
        <v>397</v>
      </c>
      <c r="AA22" s="1413">
        <v>130.9</v>
      </c>
      <c r="AB22" s="1413">
        <v>130.5</v>
      </c>
      <c r="AC22" s="1374">
        <f t="shared" si="17"/>
        <v>-0.40000000000000568</v>
      </c>
      <c r="AD22" s="1413">
        <v>750</v>
      </c>
      <c r="AE22" s="1374">
        <f t="shared" si="18"/>
        <v>-0.53333333333334088</v>
      </c>
      <c r="AF22" s="1154" t="str">
        <f t="shared" si="19"/>
        <v>&lt;MDL</v>
      </c>
      <c r="AG22" s="1376" t="s">
        <v>432</v>
      </c>
      <c r="AH22" s="1413">
        <v>134</v>
      </c>
      <c r="AI22" s="1413">
        <v>133.5</v>
      </c>
      <c r="AJ22" s="1374">
        <f t="shared" si="20"/>
        <v>-0.5</v>
      </c>
      <c r="AK22" s="1376">
        <v>750</v>
      </c>
      <c r="AL22" s="1374">
        <f t="shared" si="21"/>
        <v>-0.66666666666666663</v>
      </c>
      <c r="AM22" s="1154" t="str">
        <f t="shared" si="22"/>
        <v>&lt;MDL</v>
      </c>
      <c r="AN22" s="1375">
        <f t="shared" si="23"/>
        <v>-0.53333333333332822</v>
      </c>
      <c r="AO22" s="1375">
        <f t="shared" si="24"/>
        <v>0.13333333333334479</v>
      </c>
      <c r="AP22" s="1375">
        <f t="shared" si="25"/>
        <v>-25.000000000002387</v>
      </c>
      <c r="AQ22" s="1376">
        <f t="shared" si="26"/>
        <v>3</v>
      </c>
      <c r="AR22" s="1154" t="str">
        <f t="shared" si="27"/>
        <v>&lt;MDL</v>
      </c>
      <c r="AS22" s="1376"/>
      <c r="AT22" s="23" t="s">
        <v>191</v>
      </c>
      <c r="AU22" s="23" t="s">
        <v>191</v>
      </c>
      <c r="AV22" s="23" t="s">
        <v>191</v>
      </c>
      <c r="AW22" s="1175" t="str">
        <f t="shared" si="1"/>
        <v xml:space="preserve">  </v>
      </c>
      <c r="AX22" s="1154" t="str">
        <f t="shared" si="2"/>
        <v xml:space="preserve">  </v>
      </c>
      <c r="AY22" s="23" t="s">
        <v>191</v>
      </c>
      <c r="AZ22" s="23" t="s">
        <v>191</v>
      </c>
      <c r="BA22" s="23" t="s">
        <v>191</v>
      </c>
      <c r="BB22" s="1175" t="str">
        <f t="shared" si="3"/>
        <v xml:space="preserve">  </v>
      </c>
      <c r="BC22" s="1154" t="str">
        <f t="shared" si="4"/>
        <v xml:space="preserve">  </v>
      </c>
      <c r="BD22" s="794" t="s">
        <v>191</v>
      </c>
      <c r="BE22" s="1416" t="s">
        <v>503</v>
      </c>
      <c r="BF22" s="1414">
        <v>0.20299591719630328</v>
      </c>
      <c r="BG22" s="1411"/>
      <c r="BH22" s="1175" t="str">
        <f t="shared" si="12"/>
        <v>E, &lt;PRL</v>
      </c>
      <c r="BI22" s="1154" t="str">
        <f t="shared" si="5"/>
        <v>E, &lt;RL</v>
      </c>
      <c r="BJ22" s="1414" t="s">
        <v>494</v>
      </c>
      <c r="BK22" s="1416">
        <v>-1.2214694954714416E-3</v>
      </c>
      <c r="BL22" s="1416"/>
      <c r="BM22" s="1175" t="str">
        <f t="shared" si="13"/>
        <v>E, &lt;PRL</v>
      </c>
      <c r="BN22" s="1158" t="str">
        <f t="shared" si="6"/>
        <v>&lt;MDL</v>
      </c>
      <c r="BO22" s="1157" t="str">
        <f t="shared" si="7"/>
        <v>&lt;MDL</v>
      </c>
      <c r="BP22" s="1466" t="s">
        <v>88</v>
      </c>
      <c r="BQ22" s="1380">
        <v>1.6316730971741585E-2</v>
      </c>
      <c r="BR22" s="1411"/>
      <c r="BS22" s="174" t="str">
        <f t="shared" si="28"/>
        <v>E, &lt;PRL</v>
      </c>
      <c r="BT22" s="1158" t="str">
        <f t="shared" si="29"/>
        <v>&lt;MDL</v>
      </c>
      <c r="BU22" s="1276">
        <v>2.1755641295655447E-2</v>
      </c>
      <c r="BV22" s="1414"/>
      <c r="BW22" s="174" t="str">
        <f t="shared" si="30"/>
        <v>E, &lt;PRL</v>
      </c>
      <c r="BX22" s="1154" t="str">
        <f t="shared" si="31"/>
        <v>&lt;MDL</v>
      </c>
      <c r="BY22" s="1383" t="s">
        <v>88</v>
      </c>
      <c r="BZ22" s="1382"/>
      <c r="CA22" s="1179">
        <v>1</v>
      </c>
      <c r="CB22" s="174" t="str">
        <f t="shared" si="32"/>
        <v xml:space="preserve">  </v>
      </c>
      <c r="CC22" s="1154" t="s">
        <v>88</v>
      </c>
      <c r="CD22" s="1278">
        <v>0</v>
      </c>
      <c r="CE22" s="1382"/>
      <c r="CF22" s="174" t="str">
        <f t="shared" si="33"/>
        <v>E, &lt;PRL</v>
      </c>
      <c r="CG22" s="1158" t="str">
        <f t="shared" si="34"/>
        <v>&lt;MDL</v>
      </c>
      <c r="CH22" s="1379" t="s">
        <v>88</v>
      </c>
      <c r="CI22" s="1467" t="s">
        <v>482</v>
      </c>
      <c r="CJ22" s="1467"/>
      <c r="CK22" s="1467"/>
      <c r="CL22" s="1880"/>
      <c r="CM22" s="1467"/>
      <c r="CN22" s="1467"/>
      <c r="CO22" s="1467"/>
      <c r="CP22" s="1467"/>
      <c r="CQ22" s="1467"/>
      <c r="CR22" s="1174"/>
      <c r="CS22" s="950"/>
    </row>
    <row r="23" spans="1:97" x14ac:dyDescent="0.2">
      <c r="A23" s="1144" t="s">
        <v>2188</v>
      </c>
      <c r="B23" s="1161" t="s">
        <v>1294</v>
      </c>
      <c r="C23" s="1105" t="s">
        <v>601</v>
      </c>
      <c r="D23" s="1105">
        <v>2</v>
      </c>
      <c r="E23" s="1455"/>
      <c r="F23" s="955">
        <v>4</v>
      </c>
      <c r="G23" s="1163">
        <v>88888823</v>
      </c>
      <c r="H23" s="1163">
        <v>201103171600</v>
      </c>
      <c r="I23" s="1163"/>
      <c r="J23" s="1247" t="s">
        <v>389</v>
      </c>
      <c r="K23" s="1225" t="s">
        <v>137</v>
      </c>
      <c r="L23" s="1225"/>
      <c r="M23" s="1247" t="s">
        <v>46</v>
      </c>
      <c r="N23" s="1247"/>
      <c r="O23" s="1465" t="s">
        <v>47</v>
      </c>
      <c r="P23" s="959">
        <v>40619</v>
      </c>
      <c r="Q23" s="1247"/>
      <c r="R23" s="1234" t="s">
        <v>311</v>
      </c>
      <c r="S23" s="1376" t="s">
        <v>386</v>
      </c>
      <c r="T23" s="1413">
        <v>132.9</v>
      </c>
      <c r="U23" s="1413">
        <v>132.89999999999998</v>
      </c>
      <c r="V23" s="1374">
        <f t="shared" si="14"/>
        <v>0</v>
      </c>
      <c r="W23" s="1376">
        <v>500</v>
      </c>
      <c r="X23" s="1374">
        <f t="shared" si="15"/>
        <v>0</v>
      </c>
      <c r="Y23" s="1154" t="str">
        <f t="shared" si="16"/>
        <v>&lt;MDL</v>
      </c>
      <c r="Z23" s="1376" t="s">
        <v>425</v>
      </c>
      <c r="AA23" s="1413">
        <v>132.9</v>
      </c>
      <c r="AB23" s="1413">
        <v>132.80000000000001</v>
      </c>
      <c r="AC23" s="1374">
        <f t="shared" si="17"/>
        <v>-9.9999999999994316E-2</v>
      </c>
      <c r="AD23" s="1413">
        <v>500</v>
      </c>
      <c r="AE23" s="1374">
        <f t="shared" si="18"/>
        <v>-0.19999999999998863</v>
      </c>
      <c r="AF23" s="1154" t="str">
        <f t="shared" si="19"/>
        <v>&lt;MDL</v>
      </c>
      <c r="AG23" s="1376" t="s">
        <v>458</v>
      </c>
      <c r="AH23" s="1413">
        <v>133.6</v>
      </c>
      <c r="AI23" s="1413">
        <v>132.80000000000001</v>
      </c>
      <c r="AJ23" s="1374">
        <f t="shared" si="20"/>
        <v>-0.79999999999998295</v>
      </c>
      <c r="AK23" s="1376">
        <v>500</v>
      </c>
      <c r="AL23" s="1374">
        <f t="shared" si="21"/>
        <v>-1.5999999999999659</v>
      </c>
      <c r="AM23" s="1154" t="str">
        <f t="shared" si="22"/>
        <v>&lt;MDL</v>
      </c>
      <c r="AN23" s="1375">
        <f t="shared" si="23"/>
        <v>-0.59999999999998488</v>
      </c>
      <c r="AO23" s="1375">
        <f t="shared" si="24"/>
        <v>0.87177978870811779</v>
      </c>
      <c r="AP23" s="1375">
        <f t="shared" si="25"/>
        <v>-145.29663145135663</v>
      </c>
      <c r="AQ23" s="1376">
        <f t="shared" si="26"/>
        <v>3</v>
      </c>
      <c r="AR23" s="1154" t="str">
        <f t="shared" si="27"/>
        <v>&lt;MDL</v>
      </c>
      <c r="AS23" s="1376"/>
      <c r="AT23" s="23" t="s">
        <v>191</v>
      </c>
      <c r="AU23" s="23" t="s">
        <v>191</v>
      </c>
      <c r="AV23" s="23" t="s">
        <v>191</v>
      </c>
      <c r="AW23" s="1175" t="str">
        <f t="shared" si="1"/>
        <v xml:space="preserve">  </v>
      </c>
      <c r="AX23" s="1154" t="str">
        <f t="shared" si="2"/>
        <v xml:space="preserve">  </v>
      </c>
      <c r="AY23" s="23" t="s">
        <v>191</v>
      </c>
      <c r="AZ23" s="23" t="s">
        <v>191</v>
      </c>
      <c r="BA23" s="23" t="s">
        <v>191</v>
      </c>
      <c r="BB23" s="1175" t="str">
        <f t="shared" si="3"/>
        <v xml:space="preserve">  </v>
      </c>
      <c r="BC23" s="1154" t="str">
        <f t="shared" si="4"/>
        <v xml:space="preserve">  </v>
      </c>
      <c r="BD23" s="794" t="s">
        <v>191</v>
      </c>
      <c r="BE23" s="1416" t="s">
        <v>504</v>
      </c>
      <c r="BF23" s="1414">
        <v>0.53997132583600238</v>
      </c>
      <c r="BG23" s="1411"/>
      <c r="BH23" s="1175" t="str">
        <f t="shared" si="12"/>
        <v>E, &lt;PRL</v>
      </c>
      <c r="BI23" s="1154" t="str">
        <f t="shared" si="5"/>
        <v>E, &lt;RL</v>
      </c>
      <c r="BJ23" s="1414" t="s">
        <v>494</v>
      </c>
      <c r="BK23" s="1416">
        <v>4.6513391651702568E-3</v>
      </c>
      <c r="BL23" s="1416"/>
      <c r="BM23" s="1175" t="str">
        <f t="shared" si="13"/>
        <v>E, &lt;PRL</v>
      </c>
      <c r="BN23" s="1158" t="str">
        <f t="shared" si="6"/>
        <v>&lt;MDL</v>
      </c>
      <c r="BO23" s="1157" t="str">
        <f t="shared" si="7"/>
        <v>&lt;MDL</v>
      </c>
      <c r="BP23" s="1466" t="s">
        <v>88</v>
      </c>
      <c r="BQ23" s="1380">
        <v>3.7241351831906237E-2</v>
      </c>
      <c r="BR23" s="1411"/>
      <c r="BS23" s="174" t="str">
        <f t="shared" si="28"/>
        <v>E, &lt;PRL</v>
      </c>
      <c r="BT23" s="1158" t="str">
        <f t="shared" si="29"/>
        <v>&lt;MDL</v>
      </c>
      <c r="BU23" s="1276">
        <v>7.4482703663812475E-2</v>
      </c>
      <c r="BV23" s="1414"/>
      <c r="BW23" s="174" t="str">
        <f t="shared" si="30"/>
        <v>E, &lt;PRL</v>
      </c>
      <c r="BX23" s="1154" t="str">
        <f t="shared" si="31"/>
        <v>&lt;MDL</v>
      </c>
      <c r="BY23" s="1383" t="s">
        <v>88</v>
      </c>
      <c r="BZ23" s="1382"/>
      <c r="CA23" s="1179">
        <v>1</v>
      </c>
      <c r="CB23" s="174" t="str">
        <f t="shared" si="32"/>
        <v xml:space="preserve">  </v>
      </c>
      <c r="CC23" s="1154" t="s">
        <v>88</v>
      </c>
      <c r="CD23" s="1278">
        <v>3.6645679488082833E-3</v>
      </c>
      <c r="CE23" s="1382"/>
      <c r="CF23" s="174" t="str">
        <f t="shared" si="33"/>
        <v>E, &lt;PRL</v>
      </c>
      <c r="CG23" s="1158" t="str">
        <f t="shared" si="34"/>
        <v>&lt;MDL</v>
      </c>
      <c r="CH23" s="1379" t="s">
        <v>88</v>
      </c>
      <c r="CI23" s="1382" t="s">
        <v>88</v>
      </c>
      <c r="CJ23" s="596"/>
      <c r="CK23" s="174" t="str">
        <f>IF(CI23&lt;CK$7,"E, &lt;PRL",IF(CI23&gt;CK$7,"  ",))</f>
        <v xml:space="preserve">  </v>
      </c>
      <c r="CL23" s="1154" t="s">
        <v>88</v>
      </c>
      <c r="CM23" s="1382" t="s">
        <v>88</v>
      </c>
      <c r="CN23" s="596"/>
      <c r="CO23" s="174" t="str">
        <f>IF(CM23&lt;CO$7,"E, &lt;PRL",IF(CM23&gt;CO$7,"  ",))</f>
        <v xml:space="preserve">  </v>
      </c>
      <c r="CP23" s="1158" t="s">
        <v>88</v>
      </c>
      <c r="CQ23" s="1382" t="s">
        <v>88</v>
      </c>
      <c r="CR23" s="1174"/>
      <c r="CS23" s="950"/>
    </row>
    <row r="24" spans="1:97" x14ac:dyDescent="0.2">
      <c r="A24" s="1144" t="s">
        <v>2191</v>
      </c>
      <c r="B24" s="1161" t="s">
        <v>1297</v>
      </c>
      <c r="C24" s="1105" t="s">
        <v>601</v>
      </c>
      <c r="D24" s="1105">
        <v>2</v>
      </c>
      <c r="E24" s="1455"/>
      <c r="F24" s="955">
        <v>4</v>
      </c>
      <c r="G24" s="1163">
        <v>88888823</v>
      </c>
      <c r="H24" s="1163">
        <v>201103180800</v>
      </c>
      <c r="I24" s="1163"/>
      <c r="J24" s="1247" t="s">
        <v>389</v>
      </c>
      <c r="K24" s="1225" t="s">
        <v>137</v>
      </c>
      <c r="L24" s="1225"/>
      <c r="M24" s="1247" t="s">
        <v>46</v>
      </c>
      <c r="N24" s="1247"/>
      <c r="O24" s="1465" t="s">
        <v>47</v>
      </c>
      <c r="P24" s="959">
        <v>40620</v>
      </c>
      <c r="Q24" s="1342">
        <v>0.33333333333333298</v>
      </c>
      <c r="R24" s="1234" t="s">
        <v>314</v>
      </c>
      <c r="S24" s="1471" t="s">
        <v>360</v>
      </c>
      <c r="T24" s="1413">
        <v>133.69999999999999</v>
      </c>
      <c r="U24" s="1413">
        <v>133.39999999999998</v>
      </c>
      <c r="V24" s="1374">
        <f t="shared" si="14"/>
        <v>-0.30000000000001137</v>
      </c>
      <c r="W24" s="1376">
        <v>625</v>
      </c>
      <c r="X24" s="1374">
        <f t="shared" si="15"/>
        <v>-0.48000000000001819</v>
      </c>
      <c r="Y24" s="1154" t="str">
        <f t="shared" si="16"/>
        <v>&lt;MDL</v>
      </c>
      <c r="Z24" s="1376" t="s">
        <v>400</v>
      </c>
      <c r="AA24" s="1413">
        <v>131.4</v>
      </c>
      <c r="AB24" s="1413">
        <v>131.20000000000002</v>
      </c>
      <c r="AC24" s="1374">
        <f t="shared" si="17"/>
        <v>-0.19999999999998863</v>
      </c>
      <c r="AD24" s="1413">
        <v>625</v>
      </c>
      <c r="AE24" s="1374">
        <f t="shared" si="18"/>
        <v>-0.3199999999999818</v>
      </c>
      <c r="AF24" s="1154" t="str">
        <f t="shared" si="19"/>
        <v>&lt;MDL</v>
      </c>
      <c r="AG24" s="1376" t="s">
        <v>435</v>
      </c>
      <c r="AH24" s="1413">
        <v>132.9</v>
      </c>
      <c r="AI24" s="1413">
        <v>132.80000000000001</v>
      </c>
      <c r="AJ24" s="1374">
        <f t="shared" si="20"/>
        <v>-9.9999999999994316E-2</v>
      </c>
      <c r="AK24" s="1376">
        <v>625</v>
      </c>
      <c r="AL24" s="1374">
        <f t="shared" si="21"/>
        <v>-0.1599999999999909</v>
      </c>
      <c r="AM24" s="1154" t="str">
        <f t="shared" si="22"/>
        <v>&lt;MDL</v>
      </c>
      <c r="AN24" s="1375">
        <f t="shared" si="23"/>
        <v>-0.31999999999999701</v>
      </c>
      <c r="AO24" s="1375">
        <f t="shared" si="24"/>
        <v>0.16000000000001358</v>
      </c>
      <c r="AP24" s="1375">
        <f t="shared" si="25"/>
        <v>-50.000000000004704</v>
      </c>
      <c r="AQ24" s="1376">
        <f t="shared" si="26"/>
        <v>3</v>
      </c>
      <c r="AR24" s="1154" t="str">
        <f t="shared" si="27"/>
        <v>&lt;MDL</v>
      </c>
      <c r="AS24" s="1376"/>
      <c r="AT24" s="23" t="s">
        <v>191</v>
      </c>
      <c r="AU24" s="23" t="s">
        <v>191</v>
      </c>
      <c r="AV24" s="23" t="s">
        <v>191</v>
      </c>
      <c r="AW24" s="1175" t="str">
        <f t="shared" si="1"/>
        <v xml:space="preserve">  </v>
      </c>
      <c r="AX24" s="1154" t="str">
        <f t="shared" si="2"/>
        <v xml:space="preserve">  </v>
      </c>
      <c r="AY24" s="23" t="s">
        <v>191</v>
      </c>
      <c r="AZ24" s="23" t="s">
        <v>191</v>
      </c>
      <c r="BA24" s="23" t="s">
        <v>191</v>
      </c>
      <c r="BB24" s="1175" t="str">
        <f t="shared" si="3"/>
        <v xml:space="preserve">  </v>
      </c>
      <c r="BC24" s="1154" t="str">
        <f t="shared" si="4"/>
        <v xml:space="preserve">  </v>
      </c>
      <c r="BD24" s="794" t="s">
        <v>191</v>
      </c>
      <c r="BE24" s="1416" t="s">
        <v>507</v>
      </c>
      <c r="BF24" s="1414">
        <v>0.10248916064497994</v>
      </c>
      <c r="BG24" s="1411"/>
      <c r="BH24" s="1175" t="str">
        <f t="shared" si="12"/>
        <v>E, &lt;PRL</v>
      </c>
      <c r="BI24" s="1154" t="str">
        <f t="shared" si="5"/>
        <v>E, &lt;RL</v>
      </c>
      <c r="BJ24" s="1414" t="s">
        <v>494</v>
      </c>
      <c r="BK24" s="1416">
        <v>-3.2413414554283008E-4</v>
      </c>
      <c r="BL24" s="1416"/>
      <c r="BM24" s="1175" t="str">
        <f t="shared" si="13"/>
        <v>E, &lt;PRL</v>
      </c>
      <c r="BN24" s="1158" t="str">
        <f t="shared" si="6"/>
        <v>&lt;MDL</v>
      </c>
      <c r="BO24" s="1157" t="str">
        <f t="shared" si="7"/>
        <v>&lt;MDL</v>
      </c>
      <c r="BP24" s="1466" t="s">
        <v>88</v>
      </c>
      <c r="BQ24" s="1380">
        <v>6.8916274064992761E-2</v>
      </c>
      <c r="BR24" s="174"/>
      <c r="BS24" s="174" t="str">
        <f t="shared" si="28"/>
        <v>E, &lt;PRL</v>
      </c>
      <c r="BT24" s="1158" t="str">
        <f t="shared" si="29"/>
        <v>E, &lt;RL</v>
      </c>
      <c r="BU24" s="1276">
        <v>0.11026603850398842</v>
      </c>
      <c r="BV24" s="1414"/>
      <c r="BW24" s="174" t="str">
        <f t="shared" si="30"/>
        <v>E, &lt;PRL</v>
      </c>
      <c r="BX24" s="1154" t="str">
        <f t="shared" si="31"/>
        <v>&lt;MDL</v>
      </c>
      <c r="BY24" s="1383" t="s">
        <v>88</v>
      </c>
      <c r="BZ24" s="1382"/>
      <c r="CA24" s="1179">
        <v>1</v>
      </c>
      <c r="CB24" s="174" t="str">
        <f t="shared" si="32"/>
        <v xml:space="preserve">  </v>
      </c>
      <c r="CC24" s="1154" t="s">
        <v>88</v>
      </c>
      <c r="CD24" s="1278">
        <v>0</v>
      </c>
      <c r="CE24" s="1382"/>
      <c r="CF24" s="174" t="str">
        <f t="shared" si="33"/>
        <v>E, &lt;PRL</v>
      </c>
      <c r="CG24" s="1158" t="str">
        <f t="shared" si="34"/>
        <v>&lt;MDL</v>
      </c>
      <c r="CH24" s="1379" t="s">
        <v>88</v>
      </c>
      <c r="CI24" s="1382" t="s">
        <v>88</v>
      </c>
      <c r="CJ24" s="596"/>
      <c r="CK24" s="174" t="str">
        <f>IF(CI24&lt;CK$7,"E, &lt;PRL",IF(CI24&gt;CK$7,"  ",))</f>
        <v xml:space="preserve">  </v>
      </c>
      <c r="CL24" s="1158" t="s">
        <v>88</v>
      </c>
      <c r="CM24" s="1382" t="s">
        <v>88</v>
      </c>
      <c r="CN24" s="596"/>
      <c r="CO24" s="174" t="str">
        <f>IF(CM24&lt;CO$7,"E, &lt;PRL",IF(CM24&gt;CO$7,"  ",))</f>
        <v xml:space="preserve">  </v>
      </c>
      <c r="CP24" s="1158" t="s">
        <v>88</v>
      </c>
      <c r="CQ24" s="1382" t="s">
        <v>88</v>
      </c>
      <c r="CR24" s="1174"/>
      <c r="CS24" s="950"/>
    </row>
    <row r="25" spans="1:97" x14ac:dyDescent="0.2">
      <c r="A25" s="1144" t="s">
        <v>2195</v>
      </c>
      <c r="B25" s="1161" t="s">
        <v>1301</v>
      </c>
      <c r="C25" s="1105" t="s">
        <v>601</v>
      </c>
      <c r="D25" s="1105">
        <v>2</v>
      </c>
      <c r="E25" s="1455"/>
      <c r="F25" s="955">
        <v>4</v>
      </c>
      <c r="G25" s="1163">
        <v>88888823</v>
      </c>
      <c r="H25" s="1163">
        <v>201103201500</v>
      </c>
      <c r="I25" s="1163"/>
      <c r="J25" s="1247" t="s">
        <v>389</v>
      </c>
      <c r="K25" s="1225" t="s">
        <v>137</v>
      </c>
      <c r="L25" s="1225"/>
      <c r="M25" s="1247" t="s">
        <v>46</v>
      </c>
      <c r="N25" s="1247"/>
      <c r="O25" s="1465" t="s">
        <v>47</v>
      </c>
      <c r="P25" s="959">
        <v>40622</v>
      </c>
      <c r="Q25" s="1342">
        <v>0.625</v>
      </c>
      <c r="R25" s="1234" t="s">
        <v>318</v>
      </c>
      <c r="S25" s="1471" t="s">
        <v>364</v>
      </c>
      <c r="T25" s="1413">
        <v>132</v>
      </c>
      <c r="U25" s="1413">
        <v>131.89999999999998</v>
      </c>
      <c r="V25" s="1374">
        <f t="shared" si="14"/>
        <v>-0.10000000000002274</v>
      </c>
      <c r="W25" s="1376">
        <v>955</v>
      </c>
      <c r="X25" s="1374">
        <f t="shared" si="15"/>
        <v>-0.10471204188484057</v>
      </c>
      <c r="Y25" s="1154" t="str">
        <f t="shared" si="16"/>
        <v>&lt;MDL</v>
      </c>
      <c r="Z25" s="1376" t="s">
        <v>404</v>
      </c>
      <c r="AA25" s="1413">
        <v>132.30000000000001</v>
      </c>
      <c r="AB25" s="1413">
        <v>132</v>
      </c>
      <c r="AC25" s="1374">
        <f t="shared" si="17"/>
        <v>-0.30000000000001137</v>
      </c>
      <c r="AD25" s="1413">
        <v>87</v>
      </c>
      <c r="AE25" s="1374">
        <f t="shared" si="18"/>
        <v>-3.4482758620690963</v>
      </c>
      <c r="AF25" s="1154" t="str">
        <f t="shared" si="19"/>
        <v>&lt;MDL</v>
      </c>
      <c r="AG25" s="1376" t="s">
        <v>439</v>
      </c>
      <c r="AH25" s="1413">
        <v>132.19999999999999</v>
      </c>
      <c r="AI25" s="1413">
        <v>131.89999999999998</v>
      </c>
      <c r="AJ25" s="1374">
        <f t="shared" si="20"/>
        <v>-0.30000000000001137</v>
      </c>
      <c r="AK25" s="1376">
        <v>911</v>
      </c>
      <c r="AL25" s="1374">
        <f t="shared" si="21"/>
        <v>-0.32930845225028688</v>
      </c>
      <c r="AM25" s="1154" t="str">
        <f t="shared" si="22"/>
        <v>&lt;MDL</v>
      </c>
      <c r="AN25" s="1375">
        <f t="shared" si="23"/>
        <v>-1.2940987854014079</v>
      </c>
      <c r="AO25" s="1375">
        <f t="shared" si="24"/>
        <v>1.8689489145286107</v>
      </c>
      <c r="AP25" s="1375">
        <f t="shared" si="25"/>
        <v>-144.42088468144988</v>
      </c>
      <c r="AQ25" s="1376">
        <f t="shared" si="26"/>
        <v>3</v>
      </c>
      <c r="AR25" s="1154" t="str">
        <f t="shared" si="27"/>
        <v>&lt;MDL</v>
      </c>
      <c r="AS25" s="1376"/>
      <c r="AT25" s="23" t="s">
        <v>191</v>
      </c>
      <c r="AU25" s="23" t="s">
        <v>191</v>
      </c>
      <c r="AV25" s="23" t="s">
        <v>191</v>
      </c>
      <c r="AW25" s="1175" t="str">
        <f t="shared" si="1"/>
        <v xml:space="preserve">  </v>
      </c>
      <c r="AX25" s="1154" t="str">
        <f t="shared" si="2"/>
        <v xml:space="preserve">  </v>
      </c>
      <c r="AY25" s="23" t="s">
        <v>191</v>
      </c>
      <c r="AZ25" s="23" t="s">
        <v>191</v>
      </c>
      <c r="BA25" s="23" t="s">
        <v>191</v>
      </c>
      <c r="BB25" s="1175" t="str">
        <f t="shared" si="3"/>
        <v xml:space="preserve">  </v>
      </c>
      <c r="BC25" s="1154" t="str">
        <f t="shared" si="4"/>
        <v xml:space="preserve">  </v>
      </c>
      <c r="BD25" s="794" t="s">
        <v>191</v>
      </c>
      <c r="BE25" s="1305" t="s">
        <v>514</v>
      </c>
      <c r="BF25" s="1414">
        <v>6.7611448790830031E-2</v>
      </c>
      <c r="BG25" s="1411"/>
      <c r="BH25" s="1175" t="str">
        <f t="shared" si="12"/>
        <v>E, &lt;PRL</v>
      </c>
      <c r="BI25" s="1154" t="str">
        <f t="shared" si="5"/>
        <v>&lt;MDL</v>
      </c>
      <c r="BJ25" s="1414" t="s">
        <v>494</v>
      </c>
      <c r="BK25" s="1414">
        <v>5.424506095694108E-3</v>
      </c>
      <c r="BL25" s="1414"/>
      <c r="BM25" s="1175" t="str">
        <f t="shared" si="13"/>
        <v>E, &lt;PRL</v>
      </c>
      <c r="BN25" s="1158" t="str">
        <f t="shared" si="6"/>
        <v>&lt;MDL</v>
      </c>
      <c r="BO25" s="1157" t="str">
        <f t="shared" si="7"/>
        <v>&lt;MDL</v>
      </c>
      <c r="BP25" s="1442">
        <f>BK25/BF25*100</f>
        <v>8.0230585096259901</v>
      </c>
      <c r="BQ25" s="1380">
        <v>7.2836077153470125E-2</v>
      </c>
      <c r="BR25" s="1381"/>
      <c r="BS25" s="174" t="str">
        <f t="shared" si="28"/>
        <v>E, &lt;PRL</v>
      </c>
      <c r="BT25" s="1158" t="str">
        <f t="shared" si="29"/>
        <v>E, &lt;RL</v>
      </c>
      <c r="BU25" s="1276">
        <v>7.6268143616199088E-2</v>
      </c>
      <c r="BV25" s="1414"/>
      <c r="BW25" s="174" t="str">
        <f t="shared" si="30"/>
        <v>E, &lt;PRL</v>
      </c>
      <c r="BX25" s="1154" t="str">
        <f t="shared" si="31"/>
        <v>&lt;MDL</v>
      </c>
      <c r="BY25" s="1383" t="s">
        <v>88</v>
      </c>
      <c r="BZ25" s="1382"/>
      <c r="CA25" s="1179">
        <v>1</v>
      </c>
      <c r="CB25" s="174" t="str">
        <f t="shared" si="32"/>
        <v xml:space="preserve">  </v>
      </c>
      <c r="CC25" s="1154" t="s">
        <v>88</v>
      </c>
      <c r="CD25" s="1278">
        <v>0</v>
      </c>
      <c r="CE25" s="1382"/>
      <c r="CF25" s="174" t="str">
        <f t="shared" si="33"/>
        <v>E, &lt;PRL</v>
      </c>
      <c r="CG25" s="1158" t="str">
        <f t="shared" si="34"/>
        <v>&lt;MDL</v>
      </c>
      <c r="CH25" s="1379" t="s">
        <v>88</v>
      </c>
      <c r="CI25" s="1382" t="s">
        <v>88</v>
      </c>
      <c r="CJ25" s="596"/>
      <c r="CK25" s="174" t="str">
        <f>IF(CI25&lt;CK$7,"E, &lt;PRL",IF(CI25&gt;CK$7,"  ",))</f>
        <v xml:space="preserve">  </v>
      </c>
      <c r="CL25" s="1154" t="s">
        <v>88</v>
      </c>
      <c r="CM25" s="1382" t="s">
        <v>88</v>
      </c>
      <c r="CN25" s="596"/>
      <c r="CO25" s="174" t="str">
        <f>IF(CM25&lt;CO$7,"E, &lt;PRL",IF(CM25&gt;CO$7,"  ",))</f>
        <v xml:space="preserve">  </v>
      </c>
      <c r="CP25" s="1158" t="s">
        <v>88</v>
      </c>
      <c r="CQ25" s="1382" t="s">
        <v>88</v>
      </c>
      <c r="CR25" s="1174"/>
      <c r="CS25" s="950"/>
    </row>
    <row r="26" spans="1:97" x14ac:dyDescent="0.2">
      <c r="A26" s="1144" t="s">
        <v>2202</v>
      </c>
      <c r="B26" s="1161" t="s">
        <v>1308</v>
      </c>
      <c r="C26" s="1105" t="s">
        <v>601</v>
      </c>
      <c r="D26" s="1105">
        <v>2</v>
      </c>
      <c r="E26" s="1455"/>
      <c r="F26" s="955">
        <v>4</v>
      </c>
      <c r="G26" s="1163">
        <v>88888823</v>
      </c>
      <c r="H26" s="1163">
        <v>201103221400</v>
      </c>
      <c r="I26" s="1163"/>
      <c r="J26" s="1247" t="s">
        <v>389</v>
      </c>
      <c r="K26" s="1225" t="s">
        <v>137</v>
      </c>
      <c r="L26" s="1225"/>
      <c r="M26" s="1247" t="s">
        <v>46</v>
      </c>
      <c r="N26" s="1247"/>
      <c r="O26" s="1465" t="s">
        <v>47</v>
      </c>
      <c r="P26" s="1282">
        <v>40625</v>
      </c>
      <c r="Q26" s="1342">
        <v>0.58333333333333304</v>
      </c>
      <c r="R26" s="1234" t="s">
        <v>324</v>
      </c>
      <c r="S26" s="1471" t="s">
        <v>371</v>
      </c>
      <c r="T26" s="1413">
        <v>133</v>
      </c>
      <c r="U26" s="1413">
        <v>133</v>
      </c>
      <c r="V26" s="1374">
        <f t="shared" si="14"/>
        <v>0</v>
      </c>
      <c r="W26" s="1413">
        <v>150</v>
      </c>
      <c r="X26" s="1374">
        <f t="shared" si="15"/>
        <v>0</v>
      </c>
      <c r="Y26" s="1154" t="str">
        <f t="shared" si="16"/>
        <v>&lt;MDL</v>
      </c>
      <c r="Z26" s="1376" t="s">
        <v>411</v>
      </c>
      <c r="AA26" s="1413">
        <v>132</v>
      </c>
      <c r="AB26" s="1413">
        <v>131.89999999999998</v>
      </c>
      <c r="AC26" s="1374">
        <f t="shared" si="17"/>
        <v>-0.10000000000002274</v>
      </c>
      <c r="AD26" s="1376">
        <v>150</v>
      </c>
      <c r="AE26" s="1374">
        <f t="shared" si="18"/>
        <v>-0.66666666666681829</v>
      </c>
      <c r="AF26" s="1154" t="str">
        <f t="shared" si="19"/>
        <v>&lt;MDL</v>
      </c>
      <c r="AG26" s="1376" t="s">
        <v>445</v>
      </c>
      <c r="AH26" s="1413">
        <v>132.9</v>
      </c>
      <c r="AI26" s="1413">
        <v>132.70000000000002</v>
      </c>
      <c r="AJ26" s="1374">
        <f t="shared" si="20"/>
        <v>-0.19999999999998863</v>
      </c>
      <c r="AK26" s="1376">
        <v>150</v>
      </c>
      <c r="AL26" s="1374">
        <f t="shared" si="21"/>
        <v>-1.3333333333332575</v>
      </c>
      <c r="AM26" s="1154" t="str">
        <f t="shared" si="22"/>
        <v>&lt;MDL</v>
      </c>
      <c r="AN26" s="1375">
        <f t="shared" si="23"/>
        <v>-0.66666666666669194</v>
      </c>
      <c r="AO26" s="1375">
        <f t="shared" si="24"/>
        <v>0.66666666666662877</v>
      </c>
      <c r="AP26" s="1375">
        <f t="shared" si="25"/>
        <v>-99.999999999990536</v>
      </c>
      <c r="AQ26" s="1376">
        <f t="shared" si="26"/>
        <v>3</v>
      </c>
      <c r="AR26" s="1154" t="str">
        <f t="shared" si="27"/>
        <v>&lt;MDL</v>
      </c>
      <c r="AS26" s="1376"/>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414" t="s">
        <v>517</v>
      </c>
      <c r="BF26" s="1416">
        <v>2.8105004740607287E-3</v>
      </c>
      <c r="BG26" s="1377" t="s">
        <v>88</v>
      </c>
      <c r="BH26" s="1175" t="str">
        <f t="shared" si="12"/>
        <v>E, &lt;PRL</v>
      </c>
      <c r="BI26" s="1154" t="str">
        <f t="shared" si="5"/>
        <v>&lt;MDL</v>
      </c>
      <c r="BJ26" s="1414" t="s">
        <v>494</v>
      </c>
      <c r="BK26" s="1414">
        <v>6.4040460116514489E-3</v>
      </c>
      <c r="BL26" s="1414"/>
      <c r="BM26" s="1175" t="str">
        <f t="shared" si="13"/>
        <v>E, &lt;PRL</v>
      </c>
      <c r="BN26" s="1158" t="str">
        <f t="shared" si="6"/>
        <v>E, &lt;RL</v>
      </c>
      <c r="BO26" s="1157" t="str">
        <f t="shared" si="7"/>
        <v>&lt;MDL</v>
      </c>
      <c r="BP26" s="1379" t="s">
        <v>88</v>
      </c>
      <c r="BQ26" s="1380">
        <v>5.2786754549882374E-2</v>
      </c>
      <c r="BR26" s="1480"/>
      <c r="BS26" s="174" t="str">
        <f t="shared" si="28"/>
        <v>E, &lt;PRL</v>
      </c>
      <c r="BT26" s="1158" t="str">
        <f t="shared" si="29"/>
        <v>E, &lt;RL</v>
      </c>
      <c r="BU26" s="1276">
        <v>0.35191169699921582</v>
      </c>
      <c r="BV26" s="1414"/>
      <c r="BW26" s="174" t="str">
        <f t="shared" si="30"/>
        <v>E, &lt;PRL</v>
      </c>
      <c r="BX26" s="1154" t="str">
        <f t="shared" si="31"/>
        <v>&lt;MDL</v>
      </c>
      <c r="BY26" s="1383" t="s">
        <v>88</v>
      </c>
      <c r="BZ26" s="596"/>
      <c r="CA26" s="1179">
        <v>1</v>
      </c>
      <c r="CB26" s="174" t="str">
        <f t="shared" si="32"/>
        <v xml:space="preserve">  </v>
      </c>
      <c r="CC26" s="1154" t="s">
        <v>88</v>
      </c>
      <c r="CD26" s="1278">
        <v>0</v>
      </c>
      <c r="CE26" s="1414"/>
      <c r="CF26" s="174" t="str">
        <f t="shared" si="33"/>
        <v>E, &lt;PRL</v>
      </c>
      <c r="CG26" s="1158" t="str">
        <f t="shared" si="34"/>
        <v>&lt;MDL</v>
      </c>
      <c r="CH26" s="1379" t="s">
        <v>88</v>
      </c>
      <c r="CI26" s="1382" t="s">
        <v>88</v>
      </c>
      <c r="CJ26" s="596"/>
      <c r="CK26" s="174" t="str">
        <f>IF(CI26&lt;CK$7,"E, &lt;PRL",IF(CI26&gt;CK$7,"  ",))</f>
        <v xml:space="preserve">  </v>
      </c>
      <c r="CL26" s="1154" t="s">
        <v>88</v>
      </c>
      <c r="CM26" s="1382" t="s">
        <v>88</v>
      </c>
      <c r="CN26" s="596"/>
      <c r="CO26" s="174" t="str">
        <f>IF(CM26&lt;CO$7,"E, &lt;PRL",IF(CM26&gt;CO$7,"  ",))</f>
        <v xml:space="preserve">  </v>
      </c>
      <c r="CP26" s="1158" t="s">
        <v>88</v>
      </c>
      <c r="CQ26" s="1382" t="s">
        <v>88</v>
      </c>
      <c r="CR26" s="1174"/>
      <c r="CS26" s="950"/>
    </row>
    <row r="27" spans="1:97" x14ac:dyDescent="0.2">
      <c r="A27" s="1144" t="s">
        <v>2208</v>
      </c>
      <c r="B27" s="1161" t="s">
        <v>1314</v>
      </c>
      <c r="C27" s="1105" t="s">
        <v>601</v>
      </c>
      <c r="D27" s="1105">
        <v>2</v>
      </c>
      <c r="E27" s="1455"/>
      <c r="F27" s="955">
        <v>4</v>
      </c>
      <c r="G27" s="1163">
        <v>88888823</v>
      </c>
      <c r="H27" s="1163">
        <v>201103251600</v>
      </c>
      <c r="I27" s="1163"/>
      <c r="J27" s="1247" t="s">
        <v>389</v>
      </c>
      <c r="K27" s="1225" t="s">
        <v>137</v>
      </c>
      <c r="L27" s="1225"/>
      <c r="M27" s="1247" t="s">
        <v>46</v>
      </c>
      <c r="N27" s="1247"/>
      <c r="O27" s="1465" t="s">
        <v>47</v>
      </c>
      <c r="P27" s="959">
        <v>40627</v>
      </c>
      <c r="Q27" s="970">
        <v>0.66666666666666663</v>
      </c>
      <c r="R27" s="1234" t="s">
        <v>328</v>
      </c>
      <c r="S27" s="1471" t="s">
        <v>377</v>
      </c>
      <c r="T27" s="1413">
        <v>131.69999999999999</v>
      </c>
      <c r="U27" s="1413">
        <v>131.39999999999998</v>
      </c>
      <c r="V27" s="1374">
        <f t="shared" si="14"/>
        <v>-0.30000000000001137</v>
      </c>
      <c r="W27" s="1376">
        <v>125</v>
      </c>
      <c r="X27" s="1374">
        <f t="shared" si="15"/>
        <v>-2.4000000000000909</v>
      </c>
      <c r="Y27" s="1154" t="str">
        <f t="shared" si="16"/>
        <v>&lt;MDL</v>
      </c>
      <c r="Z27" s="1376" t="s">
        <v>417</v>
      </c>
      <c r="AA27" s="1413">
        <v>131.69999999999999</v>
      </c>
      <c r="AB27" s="1413">
        <v>131.70000000000002</v>
      </c>
      <c r="AC27" s="1374">
        <f t="shared" si="17"/>
        <v>0</v>
      </c>
      <c r="AD27" s="1376">
        <v>125</v>
      </c>
      <c r="AE27" s="1374">
        <f t="shared" si="18"/>
        <v>0</v>
      </c>
      <c r="AF27" s="1154" t="str">
        <f t="shared" si="19"/>
        <v>&lt;MDL</v>
      </c>
      <c r="AG27" s="1376" t="s">
        <v>450</v>
      </c>
      <c r="AH27" s="1413">
        <v>131.6</v>
      </c>
      <c r="AI27" s="1483" t="s">
        <v>390</v>
      </c>
      <c r="AJ27" s="1483" t="s">
        <v>390</v>
      </c>
      <c r="AK27" s="1376">
        <v>850</v>
      </c>
      <c r="AL27" s="1374"/>
      <c r="AM27" s="1154" t="str">
        <f t="shared" si="22"/>
        <v xml:space="preserve">  </v>
      </c>
      <c r="AN27" s="1375">
        <f t="shared" si="23"/>
        <v>-1.2000000000000455</v>
      </c>
      <c r="AO27" s="1375">
        <f t="shared" si="24"/>
        <v>1.6970562748477784</v>
      </c>
      <c r="AP27" s="1375">
        <f t="shared" si="25"/>
        <v>-141.42135623730951</v>
      </c>
      <c r="AQ27" s="1376">
        <f t="shared" si="26"/>
        <v>2</v>
      </c>
      <c r="AR27" s="1154" t="str">
        <f t="shared" si="27"/>
        <v>&lt;MDL</v>
      </c>
      <c r="AS27" s="1376"/>
      <c r="AT27" s="23" t="s">
        <v>191</v>
      </c>
      <c r="AU27" s="23" t="s">
        <v>191</v>
      </c>
      <c r="AV27" s="23" t="s">
        <v>191</v>
      </c>
      <c r="AW27" s="1175" t="str">
        <f t="shared" si="1"/>
        <v xml:space="preserve">  </v>
      </c>
      <c r="AX27" s="1154" t="str">
        <f t="shared" si="2"/>
        <v xml:space="preserve">  </v>
      </c>
      <c r="AY27" s="23" t="s">
        <v>191</v>
      </c>
      <c r="AZ27" s="23" t="s">
        <v>191</v>
      </c>
      <c r="BA27" s="23" t="s">
        <v>191</v>
      </c>
      <c r="BB27" s="1175" t="str">
        <f t="shared" si="3"/>
        <v xml:space="preserve">  </v>
      </c>
      <c r="BC27" s="1154" t="str">
        <f t="shared" si="4"/>
        <v xml:space="preserve">  </v>
      </c>
      <c r="BD27" s="794" t="s">
        <v>191</v>
      </c>
      <c r="BE27" s="1416" t="s">
        <v>521</v>
      </c>
      <c r="BF27" s="1416">
        <v>-2.0105229869252398E-2</v>
      </c>
      <c r="BG27" s="1377" t="s">
        <v>88</v>
      </c>
      <c r="BH27" s="1175" t="str">
        <f t="shared" si="12"/>
        <v>E, &lt;PRL</v>
      </c>
      <c r="BI27" s="1154" t="str">
        <f t="shared" si="5"/>
        <v>&lt;MDL</v>
      </c>
      <c r="BJ27" s="1414" t="s">
        <v>494</v>
      </c>
      <c r="BK27" s="1414">
        <v>5.0083714257365946E-3</v>
      </c>
      <c r="BL27" s="1414"/>
      <c r="BM27" s="1175" t="str">
        <f t="shared" si="13"/>
        <v>E, &lt;PRL</v>
      </c>
      <c r="BN27" s="1158" t="str">
        <f t="shared" si="6"/>
        <v>&lt;MDL</v>
      </c>
      <c r="BO27" s="1157" t="str">
        <f t="shared" si="7"/>
        <v>&lt;MDL</v>
      </c>
      <c r="BP27" s="1466" t="s">
        <v>88</v>
      </c>
      <c r="BQ27" s="1380">
        <v>3.0791432763660552E-2</v>
      </c>
      <c r="BR27" s="1411"/>
      <c r="BS27" s="174" t="str">
        <f t="shared" si="28"/>
        <v>E, &lt;PRL</v>
      </c>
      <c r="BT27" s="1158" t="str">
        <f t="shared" si="29"/>
        <v>&lt;MDL</v>
      </c>
      <c r="BU27" s="1276">
        <v>0.24633146210928442</v>
      </c>
      <c r="BV27" s="1414"/>
      <c r="BW27" s="174" t="str">
        <f t="shared" si="30"/>
        <v>E, &lt;PRL</v>
      </c>
      <c r="BX27" s="1154" t="str">
        <f t="shared" si="31"/>
        <v>&lt;MDL</v>
      </c>
      <c r="BY27" s="1383" t="s">
        <v>88</v>
      </c>
      <c r="BZ27" s="596"/>
      <c r="CA27" s="1179">
        <v>1</v>
      </c>
      <c r="CB27" s="174" t="str">
        <f t="shared" si="32"/>
        <v xml:space="preserve">  </v>
      </c>
      <c r="CC27" s="1154" t="s">
        <v>88</v>
      </c>
      <c r="CD27" s="1278">
        <v>0</v>
      </c>
      <c r="CE27" s="1414"/>
      <c r="CF27" s="174" t="str">
        <f t="shared" si="33"/>
        <v>E, &lt;PRL</v>
      </c>
      <c r="CG27" s="1158" t="str">
        <f t="shared" si="34"/>
        <v>&lt;MDL</v>
      </c>
      <c r="CH27" s="1379" t="s">
        <v>88</v>
      </c>
      <c r="CI27" s="1484" t="s">
        <v>482</v>
      </c>
      <c r="CJ27" s="1484"/>
      <c r="CK27" s="1484"/>
      <c r="CL27" s="1154" t="str">
        <f>IF(CI27&lt;CL$5,"&lt;MDL",IF(CI27&lt;CL$6,"E, &lt;RL",IF(CI27&gt;CL$6,"  ",)))</f>
        <v xml:space="preserve">  </v>
      </c>
      <c r="CM27" s="1484"/>
      <c r="CN27" s="1484"/>
      <c r="CO27" s="1484"/>
      <c r="CP27" s="1484"/>
      <c r="CQ27" s="1484"/>
      <c r="CR27" s="1174"/>
      <c r="CS27" s="950"/>
    </row>
    <row r="28" spans="1:97" x14ac:dyDescent="0.2">
      <c r="A28" s="1144" t="s">
        <v>2212</v>
      </c>
      <c r="B28" s="1161" t="s">
        <v>1318</v>
      </c>
      <c r="C28" s="1105" t="s">
        <v>601</v>
      </c>
      <c r="D28" s="1105">
        <v>2</v>
      </c>
      <c r="E28" s="1455"/>
      <c r="F28" s="955">
        <v>4</v>
      </c>
      <c r="G28" s="1163">
        <v>88888823</v>
      </c>
      <c r="H28" s="1163">
        <v>201104050800</v>
      </c>
      <c r="I28" s="1163"/>
      <c r="J28" s="1247" t="s">
        <v>389</v>
      </c>
      <c r="K28" s="1225" t="s">
        <v>137</v>
      </c>
      <c r="L28" s="1225"/>
      <c r="M28" s="1247" t="s">
        <v>46</v>
      </c>
      <c r="N28" s="1247"/>
      <c r="O28" s="1465" t="s">
        <v>47</v>
      </c>
      <c r="P28" s="959">
        <v>40638</v>
      </c>
      <c r="Q28" s="1342">
        <v>0.33333333333333298</v>
      </c>
      <c r="R28" s="1234" t="s">
        <v>332</v>
      </c>
      <c r="S28" s="1471" t="s">
        <v>381</v>
      </c>
      <c r="T28" s="1413">
        <v>131.1</v>
      </c>
      <c r="U28" s="1413">
        <v>130.89999999999998</v>
      </c>
      <c r="V28" s="1374">
        <f t="shared" si="14"/>
        <v>-0.20000000000001705</v>
      </c>
      <c r="W28" s="1376">
        <v>500</v>
      </c>
      <c r="X28" s="1374">
        <f t="shared" si="15"/>
        <v>-0.40000000000003411</v>
      </c>
      <c r="Y28" s="1154" t="str">
        <f t="shared" si="16"/>
        <v>&lt;MDL</v>
      </c>
      <c r="Z28" s="1376" t="s">
        <v>421</v>
      </c>
      <c r="AA28" s="1413">
        <v>130.9</v>
      </c>
      <c r="AB28" s="1413">
        <v>130.5</v>
      </c>
      <c r="AC28" s="1374">
        <f t="shared" si="17"/>
        <v>-0.40000000000000568</v>
      </c>
      <c r="AD28" s="1376">
        <v>750</v>
      </c>
      <c r="AE28" s="1374">
        <f t="shared" si="18"/>
        <v>-0.53333333333334088</v>
      </c>
      <c r="AF28" s="1154" t="str">
        <f t="shared" si="19"/>
        <v>&lt;MDL</v>
      </c>
      <c r="AG28" s="1376" t="s">
        <v>381</v>
      </c>
      <c r="AH28" s="1413">
        <v>131.9</v>
      </c>
      <c r="AI28" s="1413">
        <v>131.80000000000001</v>
      </c>
      <c r="AJ28" s="1374">
        <f>AI28-AH28</f>
        <v>-9.9999999999994316E-2</v>
      </c>
      <c r="AK28" s="1376">
        <v>125</v>
      </c>
      <c r="AL28" s="1374">
        <f>AJ28/(AK28/1000)</f>
        <v>-0.79999999999995453</v>
      </c>
      <c r="AM28" s="1154" t="str">
        <f t="shared" si="22"/>
        <v>&lt;MDL</v>
      </c>
      <c r="AN28" s="1375">
        <f t="shared" si="23"/>
        <v>-0.5777777777777765</v>
      </c>
      <c r="AO28" s="1375">
        <f t="shared" si="24"/>
        <v>0.20367003088688582</v>
      </c>
      <c r="AP28" s="1375">
        <f t="shared" si="25"/>
        <v>-35.250582268884159</v>
      </c>
      <c r="AQ28" s="1376">
        <f t="shared" si="26"/>
        <v>3</v>
      </c>
      <c r="AR28" s="1154" t="str">
        <f t="shared" si="27"/>
        <v>&lt;MDL</v>
      </c>
      <c r="AS28" s="1376"/>
      <c r="AT28" s="23" t="s">
        <v>191</v>
      </c>
      <c r="AU28" s="23" t="s">
        <v>191</v>
      </c>
      <c r="AV28" s="23" t="s">
        <v>191</v>
      </c>
      <c r="AW28" s="1175" t="str">
        <f t="shared" si="1"/>
        <v xml:space="preserve">  </v>
      </c>
      <c r="AX28" s="1154" t="str">
        <f t="shared" si="2"/>
        <v xml:space="preserve">  </v>
      </c>
      <c r="AY28" s="23" t="s">
        <v>191</v>
      </c>
      <c r="AZ28" s="23" t="s">
        <v>191</v>
      </c>
      <c r="BA28" s="23" t="s">
        <v>191</v>
      </c>
      <c r="BB28" s="1175" t="str">
        <f t="shared" si="3"/>
        <v xml:space="preserve">  </v>
      </c>
      <c r="BC28" s="1154" t="str">
        <f t="shared" si="4"/>
        <v xml:space="preserve">  </v>
      </c>
      <c r="BD28" s="794" t="s">
        <v>191</v>
      </c>
      <c r="BE28" s="1416" t="s">
        <v>525</v>
      </c>
      <c r="BF28" s="1416">
        <v>-4.7541493820678349E-3</v>
      </c>
      <c r="BG28" s="1411"/>
      <c r="BH28" s="1175" t="str">
        <f t="shared" si="12"/>
        <v>E, &lt;PRL</v>
      </c>
      <c r="BI28" s="1154" t="str">
        <f t="shared" si="5"/>
        <v>&lt;MDL</v>
      </c>
      <c r="BJ28" s="1414" t="s">
        <v>494</v>
      </c>
      <c r="BK28" s="1414">
        <v>4.4262780784004906E-3</v>
      </c>
      <c r="BL28" s="1414"/>
      <c r="BM28" s="1175" t="str">
        <f t="shared" si="13"/>
        <v>E, &lt;PRL</v>
      </c>
      <c r="BN28" s="1158" t="str">
        <f t="shared" si="6"/>
        <v>&lt;MDL</v>
      </c>
      <c r="BO28" s="1157" t="str">
        <f t="shared" si="7"/>
        <v>&lt;MDL</v>
      </c>
      <c r="BP28" s="1466" t="s">
        <v>88</v>
      </c>
      <c r="BQ28" s="1380">
        <v>2.5983996097964045E-2</v>
      </c>
      <c r="BR28" s="1411"/>
      <c r="BS28" s="174" t="str">
        <f t="shared" si="28"/>
        <v>E, &lt;PRL</v>
      </c>
      <c r="BT28" s="1158" t="str">
        <f t="shared" si="29"/>
        <v>&lt;MDL</v>
      </c>
      <c r="BU28" s="1276">
        <v>5.1967992195928091E-2</v>
      </c>
      <c r="BV28" s="1414"/>
      <c r="BW28" s="174" t="str">
        <f t="shared" si="30"/>
        <v>E, &lt;PRL</v>
      </c>
      <c r="BX28" s="1154" t="str">
        <f t="shared" si="31"/>
        <v>&lt;MDL</v>
      </c>
      <c r="BY28" s="1383" t="s">
        <v>88</v>
      </c>
      <c r="BZ28" s="596"/>
      <c r="CA28" s="1179">
        <v>1</v>
      </c>
      <c r="CB28" s="174" t="str">
        <f t="shared" si="32"/>
        <v xml:space="preserve">  </v>
      </c>
      <c r="CC28" s="1154" t="s">
        <v>88</v>
      </c>
      <c r="CD28" s="1278">
        <v>0</v>
      </c>
      <c r="CE28" s="1414"/>
      <c r="CF28" s="174" t="str">
        <f t="shared" si="33"/>
        <v>E, &lt;PRL</v>
      </c>
      <c r="CG28" s="1158" t="str">
        <f t="shared" si="34"/>
        <v>&lt;MDL</v>
      </c>
      <c r="CH28" s="1379" t="s">
        <v>88</v>
      </c>
      <c r="CI28" s="1382" t="s">
        <v>88</v>
      </c>
      <c r="CJ28" s="596"/>
      <c r="CK28" s="174" t="str">
        <f>IF(CI28&lt;CK$7,"E, &lt;PRL",IF(CI28&gt;CK$7,"  ",))</f>
        <v xml:space="preserve">  </v>
      </c>
      <c r="CL28" s="1154" t="s">
        <v>88</v>
      </c>
      <c r="CM28" s="1382" t="s">
        <v>88</v>
      </c>
      <c r="CN28" s="596"/>
      <c r="CO28" s="174" t="str">
        <f>IF(CM28&lt;CO$7,"E, &lt;PRL",IF(CM28&gt;CO$7,"  ",))</f>
        <v xml:space="preserve">  </v>
      </c>
      <c r="CP28" s="1158" t="s">
        <v>88</v>
      </c>
      <c r="CQ28" s="1382" t="s">
        <v>88</v>
      </c>
      <c r="CR28" s="1174"/>
      <c r="CS28" s="950"/>
    </row>
    <row r="29" spans="1:97" x14ac:dyDescent="0.2">
      <c r="A29" s="1144" t="s">
        <v>2216</v>
      </c>
      <c r="B29" s="1161" t="s">
        <v>1322</v>
      </c>
      <c r="C29" s="1105" t="s">
        <v>601</v>
      </c>
      <c r="D29" s="1105">
        <v>2</v>
      </c>
      <c r="E29" s="1455"/>
      <c r="F29" s="955">
        <v>4</v>
      </c>
      <c r="G29" s="1163">
        <v>88888823</v>
      </c>
      <c r="H29" s="1163">
        <v>201104260800</v>
      </c>
      <c r="I29" s="1163"/>
      <c r="J29" s="1247" t="s">
        <v>389</v>
      </c>
      <c r="K29" s="1225" t="s">
        <v>137</v>
      </c>
      <c r="L29" s="1225"/>
      <c r="M29" s="1247" t="s">
        <v>46</v>
      </c>
      <c r="N29" s="1247"/>
      <c r="O29" s="1465" t="s">
        <v>47</v>
      </c>
      <c r="P29" s="959">
        <v>40659</v>
      </c>
      <c r="Q29" s="1342">
        <v>0.33333333333333298</v>
      </c>
      <c r="R29" s="1234" t="s">
        <v>336</v>
      </c>
      <c r="S29" s="1471" t="s">
        <v>385</v>
      </c>
      <c r="T29" s="1413">
        <v>131.6</v>
      </c>
      <c r="U29" s="1413">
        <v>131.5</v>
      </c>
      <c r="V29" s="1374">
        <f t="shared" si="14"/>
        <v>-9.9999999999994316E-2</v>
      </c>
      <c r="W29" s="1376">
        <v>1500</v>
      </c>
      <c r="X29" s="1374">
        <f t="shared" si="15"/>
        <v>-6.6666666666662877E-2</v>
      </c>
      <c r="Y29" s="1154" t="str">
        <f t="shared" si="16"/>
        <v>&lt;MDL</v>
      </c>
      <c r="Z29" s="1471" t="s">
        <v>390</v>
      </c>
      <c r="AA29" s="1471" t="s">
        <v>390</v>
      </c>
      <c r="AB29" s="1471" t="s">
        <v>390</v>
      </c>
      <c r="AC29" s="1471" t="s">
        <v>390</v>
      </c>
      <c r="AD29" s="1471" t="s">
        <v>390</v>
      </c>
      <c r="AE29" s="1471" t="s">
        <v>390</v>
      </c>
      <c r="AF29" s="1154" t="str">
        <f t="shared" si="19"/>
        <v xml:space="preserve">  </v>
      </c>
      <c r="AG29" s="1376" t="s">
        <v>457</v>
      </c>
      <c r="AH29" s="1413">
        <v>132.19999999999999</v>
      </c>
      <c r="AI29" s="1413">
        <v>132.1</v>
      </c>
      <c r="AJ29" s="1374">
        <f>AI29-AH29</f>
        <v>-9.9999999999994316E-2</v>
      </c>
      <c r="AK29" s="1376">
        <v>1526</v>
      </c>
      <c r="AL29" s="1374">
        <f>AJ29/(AK29/1000)</f>
        <v>-6.5530799475749885E-2</v>
      </c>
      <c r="AM29" s="1154" t="str">
        <f t="shared" si="22"/>
        <v>&lt;MDL</v>
      </c>
      <c r="AN29" s="1375">
        <f t="shared" si="23"/>
        <v>-6.6098733071206381E-2</v>
      </c>
      <c r="AO29" s="1375">
        <f>ABS(AL29-X29)/2</f>
        <v>5.6793359545649624E-4</v>
      </c>
      <c r="AP29" s="1375">
        <f t="shared" si="25"/>
        <v>-0.85922009253139053</v>
      </c>
      <c r="AQ29" s="1376">
        <f t="shared" si="26"/>
        <v>2</v>
      </c>
      <c r="AR29" s="1154" t="str">
        <f t="shared" si="27"/>
        <v>&lt;MDL</v>
      </c>
      <c r="AS29" s="1376"/>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1416" t="s">
        <v>529</v>
      </c>
      <c r="BF29" s="1416">
        <v>2.7918630020723686E-3</v>
      </c>
      <c r="BG29" s="1377" t="s">
        <v>88</v>
      </c>
      <c r="BH29" s="1175" t="str">
        <f t="shared" si="12"/>
        <v>E, &lt;PRL</v>
      </c>
      <c r="BI29" s="1154" t="str">
        <f t="shared" si="5"/>
        <v>&lt;MDL</v>
      </c>
      <c r="BJ29" s="1414"/>
      <c r="BK29" s="23" t="s">
        <v>960</v>
      </c>
      <c r="BL29" s="1414"/>
      <c r="BM29" s="1175"/>
      <c r="BN29" s="1158" t="str">
        <f t="shared" si="6"/>
        <v xml:space="preserve">  </v>
      </c>
      <c r="BO29" s="1157" t="str">
        <f t="shared" si="7"/>
        <v xml:space="preserve">  </v>
      </c>
      <c r="BP29" s="1466"/>
      <c r="BQ29" s="1380">
        <v>5.0533280839550034E-2</v>
      </c>
      <c r="BR29" s="1411"/>
      <c r="BS29" s="174" t="str">
        <f t="shared" si="28"/>
        <v>E, &lt;PRL</v>
      </c>
      <c r="BT29" s="1158" t="str">
        <f t="shared" si="29"/>
        <v>E, &lt;RL</v>
      </c>
      <c r="BU29" s="1276">
        <v>3.3688853893033353E-2</v>
      </c>
      <c r="BV29" s="1414"/>
      <c r="BW29" s="174" t="str">
        <f t="shared" si="30"/>
        <v>E, &lt;PRL</v>
      </c>
      <c r="BX29" s="1154" t="str">
        <f t="shared" si="31"/>
        <v>&lt;MDL</v>
      </c>
      <c r="BY29" s="1485" t="s">
        <v>88</v>
      </c>
      <c r="BZ29" s="1414"/>
      <c r="CA29" s="1179">
        <v>1</v>
      </c>
      <c r="CB29" s="174" t="str">
        <f t="shared" si="32"/>
        <v xml:space="preserve">  </v>
      </c>
      <c r="CC29" s="1154" t="s">
        <v>88</v>
      </c>
      <c r="CD29" s="1382" t="s">
        <v>817</v>
      </c>
      <c r="CE29" s="1414"/>
      <c r="CF29" s="174" t="str">
        <f t="shared" si="33"/>
        <v xml:space="preserve">  </v>
      </c>
      <c r="CG29" s="1158" t="str">
        <f t="shared" si="34"/>
        <v xml:space="preserve">  </v>
      </c>
      <c r="CH29" s="1379" t="s">
        <v>88</v>
      </c>
      <c r="CI29" s="1382" t="s">
        <v>88</v>
      </c>
      <c r="CJ29" s="596"/>
      <c r="CK29" s="174" t="str">
        <f>IF(CI29&lt;CK$7,"E, &lt;PRL",IF(CI29&gt;CK$7,"  ",))</f>
        <v xml:space="preserve">  </v>
      </c>
      <c r="CL29" s="1158" t="s">
        <v>88</v>
      </c>
      <c r="CM29" s="1382" t="s">
        <v>88</v>
      </c>
      <c r="CN29" s="596"/>
      <c r="CO29" s="174" t="str">
        <f>IF(CM29&lt;CO$7,"E, &lt;PRL",IF(CM29&gt;CO$7,"  ",))</f>
        <v xml:space="preserve">  </v>
      </c>
      <c r="CP29" s="1158" t="s">
        <v>88</v>
      </c>
      <c r="CQ29" s="1382" t="s">
        <v>88</v>
      </c>
      <c r="CR29" s="1174"/>
      <c r="CS29" s="950"/>
    </row>
    <row r="30" spans="1:97" x14ac:dyDescent="0.2">
      <c r="A30" s="1144" t="s">
        <v>2217</v>
      </c>
      <c r="B30" s="1161" t="s">
        <v>1323</v>
      </c>
      <c r="C30" s="1105" t="s">
        <v>601</v>
      </c>
      <c r="D30" s="1105">
        <v>2</v>
      </c>
      <c r="E30" s="1455"/>
      <c r="F30" s="955">
        <v>4</v>
      </c>
      <c r="G30" s="1163">
        <v>88888823</v>
      </c>
      <c r="H30" s="1163">
        <v>201102241400</v>
      </c>
      <c r="I30" s="1163"/>
      <c r="J30" s="957" t="s">
        <v>389</v>
      </c>
      <c r="K30" s="1225" t="s">
        <v>137</v>
      </c>
      <c r="L30" s="1225"/>
      <c r="M30" s="1247" t="s">
        <v>46</v>
      </c>
      <c r="N30" s="1247"/>
      <c r="O30" s="1465" t="s">
        <v>47</v>
      </c>
      <c r="P30" s="1282">
        <v>40598</v>
      </c>
      <c r="Q30" s="970">
        <v>0.58333333333333337</v>
      </c>
      <c r="R30" s="1316" t="s">
        <v>337</v>
      </c>
      <c r="S30" s="1471" t="s">
        <v>390</v>
      </c>
      <c r="T30" s="1471" t="s">
        <v>390</v>
      </c>
      <c r="U30" s="1471" t="s">
        <v>390</v>
      </c>
      <c r="V30" s="1471" t="s">
        <v>390</v>
      </c>
      <c r="W30" s="1471" t="s">
        <v>390</v>
      </c>
      <c r="X30" s="1471" t="s">
        <v>390</v>
      </c>
      <c r="Y30" s="1154" t="str">
        <f t="shared" si="16"/>
        <v xml:space="preserve">  </v>
      </c>
      <c r="Z30" s="1471" t="s">
        <v>390</v>
      </c>
      <c r="AA30" s="1471" t="s">
        <v>390</v>
      </c>
      <c r="AB30" s="1471" t="s">
        <v>390</v>
      </c>
      <c r="AC30" s="1471" t="s">
        <v>390</v>
      </c>
      <c r="AD30" s="1471" t="s">
        <v>390</v>
      </c>
      <c r="AE30" s="1471" t="s">
        <v>390</v>
      </c>
      <c r="AF30" s="1154" t="str">
        <f t="shared" si="19"/>
        <v xml:space="preserve">  </v>
      </c>
      <c r="AG30" s="1471" t="s">
        <v>390</v>
      </c>
      <c r="AH30" s="1483" t="s">
        <v>390</v>
      </c>
      <c r="AI30" s="1483" t="s">
        <v>390</v>
      </c>
      <c r="AJ30" s="1471" t="s">
        <v>390</v>
      </c>
      <c r="AK30" s="1471" t="s">
        <v>390</v>
      </c>
      <c r="AL30" s="1471" t="s">
        <v>390</v>
      </c>
      <c r="AM30" s="1154" t="str">
        <f t="shared" si="22"/>
        <v xml:space="preserve">  </v>
      </c>
      <c r="AN30" s="1423"/>
      <c r="AO30" s="1423"/>
      <c r="AP30" s="1423"/>
      <c r="AQ30" s="1417"/>
      <c r="AR30" s="1154"/>
      <c r="AS30" s="1417"/>
      <c r="AT30" s="1417"/>
      <c r="AU30" s="1417"/>
      <c r="AV30" s="1417"/>
      <c r="AW30" s="1417"/>
      <c r="AX30" s="1486"/>
      <c r="AY30" s="1417"/>
      <c r="AZ30" s="1417"/>
      <c r="BA30" s="1417"/>
      <c r="BB30" s="1417"/>
      <c r="BC30" s="1486"/>
      <c r="BD30" s="1486"/>
      <c r="BE30" s="1417"/>
      <c r="BF30" s="470" t="s">
        <v>960</v>
      </c>
      <c r="BG30" s="1417"/>
      <c r="BH30" s="1417"/>
      <c r="BI30" s="1154" t="str">
        <f t="shared" si="5"/>
        <v xml:space="preserve">  </v>
      </c>
      <c r="BJ30" s="1417"/>
      <c r="BK30" s="1417" t="s">
        <v>960</v>
      </c>
      <c r="BL30" s="1417"/>
      <c r="BM30" s="1417"/>
      <c r="BN30" s="1158" t="str">
        <f t="shared" si="6"/>
        <v xml:space="preserve">  </v>
      </c>
      <c r="BO30" s="1157" t="str">
        <f t="shared" si="7"/>
        <v xml:space="preserve">  </v>
      </c>
      <c r="BP30" s="1486"/>
      <c r="BQ30" s="1417"/>
      <c r="BR30" s="1417"/>
      <c r="BS30" s="1417"/>
      <c r="BT30" s="1417"/>
      <c r="BU30" s="1417"/>
      <c r="BV30" s="1417"/>
      <c r="BW30" s="1417"/>
      <c r="BX30" s="1486"/>
      <c r="BY30" s="1417"/>
      <c r="BZ30" s="1417"/>
      <c r="CA30" s="1417"/>
      <c r="CB30" s="1417"/>
      <c r="CC30" s="1486"/>
      <c r="CD30" s="1417"/>
      <c r="CE30" s="1417"/>
      <c r="CF30" s="1417"/>
      <c r="CG30" s="1417"/>
      <c r="CH30" s="1487"/>
      <c r="CI30" s="1441"/>
      <c r="CJ30" s="1441"/>
      <c r="CK30" s="1441"/>
      <c r="CL30" s="1441"/>
      <c r="CM30" s="1441"/>
      <c r="CN30" s="1441"/>
      <c r="CO30" s="1441"/>
      <c r="CP30" s="1417"/>
      <c r="CQ30" s="1441"/>
      <c r="CR30" s="1174"/>
      <c r="CS30" s="950"/>
    </row>
    <row r="31" spans="1:97" x14ac:dyDescent="0.2">
      <c r="A31" s="1144" t="s">
        <v>2218</v>
      </c>
      <c r="B31" s="1161" t="s">
        <v>1324</v>
      </c>
      <c r="C31" s="1105" t="s">
        <v>601</v>
      </c>
      <c r="D31" s="1105">
        <v>2</v>
      </c>
      <c r="E31" s="1455"/>
      <c r="F31" s="955">
        <v>4</v>
      </c>
      <c r="G31" s="1163">
        <v>88888823</v>
      </c>
      <c r="H31" s="1163">
        <v>201102171900</v>
      </c>
      <c r="I31" s="1163"/>
      <c r="J31" s="957" t="s">
        <v>389</v>
      </c>
      <c r="K31" s="1225" t="s">
        <v>137</v>
      </c>
      <c r="L31" s="1225"/>
      <c r="M31" s="1247" t="s">
        <v>46</v>
      </c>
      <c r="N31" s="1247"/>
      <c r="O31" s="1465" t="s">
        <v>47</v>
      </c>
      <c r="P31" s="1282">
        <v>40591</v>
      </c>
      <c r="Q31" s="970">
        <v>0.79166666666666663</v>
      </c>
      <c r="R31" s="1316" t="s">
        <v>338</v>
      </c>
      <c r="S31" s="1471" t="s">
        <v>390</v>
      </c>
      <c r="T31" s="1471" t="s">
        <v>390</v>
      </c>
      <c r="U31" s="1471" t="s">
        <v>390</v>
      </c>
      <c r="V31" s="1471" t="s">
        <v>390</v>
      </c>
      <c r="W31" s="1471" t="s">
        <v>390</v>
      </c>
      <c r="X31" s="1471" t="s">
        <v>390</v>
      </c>
      <c r="Y31" s="1154" t="str">
        <f t="shared" si="16"/>
        <v xml:space="preserve">  </v>
      </c>
      <c r="Z31" s="1471" t="s">
        <v>390</v>
      </c>
      <c r="AA31" s="1471" t="s">
        <v>390</v>
      </c>
      <c r="AB31" s="1471" t="s">
        <v>390</v>
      </c>
      <c r="AC31" s="1471" t="s">
        <v>390</v>
      </c>
      <c r="AD31" s="1471" t="s">
        <v>390</v>
      </c>
      <c r="AE31" s="1471" t="s">
        <v>390</v>
      </c>
      <c r="AF31" s="1154" t="str">
        <f t="shared" si="19"/>
        <v xml:space="preserve">  </v>
      </c>
      <c r="AG31" s="1471" t="s">
        <v>390</v>
      </c>
      <c r="AH31" s="1483" t="s">
        <v>390</v>
      </c>
      <c r="AI31" s="1483" t="s">
        <v>390</v>
      </c>
      <c r="AJ31" s="1471" t="s">
        <v>390</v>
      </c>
      <c r="AK31" s="1471" t="s">
        <v>390</v>
      </c>
      <c r="AL31" s="1471" t="s">
        <v>390</v>
      </c>
      <c r="AM31" s="1154" t="str">
        <f t="shared" si="22"/>
        <v xml:space="preserve">  </v>
      </c>
      <c r="AN31" s="1423"/>
      <c r="AO31" s="1423"/>
      <c r="AP31" s="1423"/>
      <c r="AQ31" s="1417"/>
      <c r="AR31" s="1154"/>
      <c r="AS31" s="1417"/>
      <c r="AT31" s="1417"/>
      <c r="AU31" s="1417"/>
      <c r="AV31" s="1417"/>
      <c r="AW31" s="1417"/>
      <c r="AX31" s="1486"/>
      <c r="AY31" s="1417"/>
      <c r="AZ31" s="1417"/>
      <c r="BA31" s="1417"/>
      <c r="BB31" s="1417"/>
      <c r="BC31" s="1486"/>
      <c r="BD31" s="1486"/>
      <c r="BE31" s="1417"/>
      <c r="BF31" s="470" t="s">
        <v>960</v>
      </c>
      <c r="BG31" s="1417"/>
      <c r="BH31" s="1417"/>
      <c r="BI31" s="1154" t="str">
        <f t="shared" si="5"/>
        <v xml:space="preserve">  </v>
      </c>
      <c r="BJ31" s="1189" t="s">
        <v>494</v>
      </c>
      <c r="BK31" s="1189">
        <v>3.4501816805680651E-3</v>
      </c>
      <c r="BL31" s="1189"/>
      <c r="BM31" s="1189" t="str">
        <f>IF(BK31&lt;BM$7,"E, &lt;PRL",IF(BK31&gt;BM$7,"  ",))</f>
        <v>E, &lt;PRL</v>
      </c>
      <c r="BN31" s="1158" t="str">
        <f t="shared" si="6"/>
        <v>&lt;MDL</v>
      </c>
      <c r="BO31" s="1157" t="str">
        <f t="shared" si="7"/>
        <v>&lt;MDL</v>
      </c>
      <c r="BP31" s="1486"/>
      <c r="BQ31" s="1417"/>
      <c r="BR31" s="1417"/>
      <c r="BS31" s="1417"/>
      <c r="BT31" s="1417"/>
      <c r="BU31" s="1417"/>
      <c r="BV31" s="1417"/>
      <c r="BW31" s="1417"/>
      <c r="BX31" s="1486"/>
      <c r="BY31" s="1417"/>
      <c r="BZ31" s="1417"/>
      <c r="CA31" s="1417"/>
      <c r="CB31" s="1417"/>
      <c r="CC31" s="1486"/>
      <c r="CD31" s="1417"/>
      <c r="CE31" s="1417"/>
      <c r="CF31" s="1417"/>
      <c r="CG31" s="1417"/>
      <c r="CH31" s="1487"/>
      <c r="CI31" s="1441"/>
      <c r="CJ31" s="1441"/>
      <c r="CK31" s="1441"/>
      <c r="CL31" s="1441"/>
      <c r="CM31" s="1441"/>
      <c r="CN31" s="1441"/>
      <c r="CO31" s="1441"/>
      <c r="CP31" s="1417"/>
      <c r="CQ31" s="1441"/>
      <c r="CR31" s="1174"/>
      <c r="CS31" s="950"/>
    </row>
    <row r="32" spans="1:97" s="949" customFormat="1" x14ac:dyDescent="0.2">
      <c r="A32" s="1144" t="s">
        <v>2219</v>
      </c>
      <c r="B32" s="957" t="s">
        <v>1325</v>
      </c>
      <c r="C32" s="957" t="s">
        <v>601</v>
      </c>
      <c r="D32" s="957">
        <v>2</v>
      </c>
      <c r="E32" s="1455"/>
      <c r="F32" s="955">
        <v>4</v>
      </c>
      <c r="G32" s="1163">
        <v>88888823</v>
      </c>
      <c r="H32" s="1163">
        <v>201102181400</v>
      </c>
      <c r="I32" s="1163"/>
      <c r="J32" s="957" t="s">
        <v>389</v>
      </c>
      <c r="K32" s="1167" t="s">
        <v>137</v>
      </c>
      <c r="L32" s="1167"/>
      <c r="M32" s="1247" t="s">
        <v>46</v>
      </c>
      <c r="N32" s="1247"/>
      <c r="O32" s="1465" t="s">
        <v>47</v>
      </c>
      <c r="P32" s="1282">
        <v>40592</v>
      </c>
      <c r="Q32" s="970">
        <v>0.58333333333333337</v>
      </c>
      <c r="R32" s="1247" t="s">
        <v>226</v>
      </c>
      <c r="S32" s="1488" t="s">
        <v>390</v>
      </c>
      <c r="T32" s="1488" t="s">
        <v>390</v>
      </c>
      <c r="U32" s="1488" t="s">
        <v>390</v>
      </c>
      <c r="V32" s="1488" t="s">
        <v>390</v>
      </c>
      <c r="W32" s="1488" t="s">
        <v>390</v>
      </c>
      <c r="X32" s="1488" t="s">
        <v>390</v>
      </c>
      <c r="Y32" s="1154" t="str">
        <f t="shared" si="16"/>
        <v xml:space="preserve">  </v>
      </c>
      <c r="Z32" s="1488" t="s">
        <v>390</v>
      </c>
      <c r="AA32" s="1488" t="s">
        <v>390</v>
      </c>
      <c r="AB32" s="1488" t="s">
        <v>390</v>
      </c>
      <c r="AC32" s="1488" t="s">
        <v>390</v>
      </c>
      <c r="AD32" s="1488" t="s">
        <v>390</v>
      </c>
      <c r="AE32" s="1488" t="s">
        <v>390</v>
      </c>
      <c r="AF32" s="1154" t="str">
        <f t="shared" si="19"/>
        <v xml:space="preserve">  </v>
      </c>
      <c r="AG32" s="1488" t="s">
        <v>390</v>
      </c>
      <c r="AH32" s="1489" t="s">
        <v>390</v>
      </c>
      <c r="AI32" s="1489" t="s">
        <v>390</v>
      </c>
      <c r="AJ32" s="1488" t="s">
        <v>390</v>
      </c>
      <c r="AK32" s="1488" t="s">
        <v>390</v>
      </c>
      <c r="AL32" s="1488" t="s">
        <v>390</v>
      </c>
      <c r="AM32" s="1154" t="str">
        <f t="shared" si="22"/>
        <v xml:space="preserve">  </v>
      </c>
      <c r="AN32" s="1423"/>
      <c r="AO32" s="1423"/>
      <c r="AP32" s="1423"/>
      <c r="AQ32" s="1417"/>
      <c r="AR32" s="1154"/>
      <c r="AS32" s="1417"/>
      <c r="AT32" s="1417"/>
      <c r="AU32" s="1417"/>
      <c r="AV32" s="1417"/>
      <c r="AW32" s="1417"/>
      <c r="AX32" s="1486"/>
      <c r="AY32" s="1417"/>
      <c r="AZ32" s="1417"/>
      <c r="BA32" s="1417"/>
      <c r="BB32" s="1417"/>
      <c r="BC32" s="1486"/>
      <c r="BD32" s="1486"/>
      <c r="BE32" s="1417"/>
      <c r="BF32" s="470" t="s">
        <v>960</v>
      </c>
      <c r="BG32" s="1417"/>
      <c r="BH32" s="1417"/>
      <c r="BI32" s="1154" t="str">
        <f t="shared" si="5"/>
        <v xml:space="preserve">  </v>
      </c>
      <c r="BJ32" s="1417"/>
      <c r="BK32" s="1417" t="s">
        <v>960</v>
      </c>
      <c r="BL32" s="1417"/>
      <c r="BM32" s="1417"/>
      <c r="BN32" s="1158" t="str">
        <f t="shared" si="6"/>
        <v xml:space="preserve">  </v>
      </c>
      <c r="BO32" s="1157" t="str">
        <f t="shared" si="7"/>
        <v xml:space="preserve">  </v>
      </c>
      <c r="BP32" s="1486"/>
      <c r="BQ32" s="1417"/>
      <c r="BR32" s="1417"/>
      <c r="BS32" s="1417"/>
      <c r="BT32" s="1417"/>
      <c r="BU32" s="1417"/>
      <c r="BV32" s="1417"/>
      <c r="BW32" s="1417"/>
      <c r="BX32" s="1486"/>
      <c r="BY32" s="1417"/>
      <c r="BZ32" s="1417"/>
      <c r="CA32" s="1417"/>
      <c r="CB32" s="1417"/>
      <c r="CC32" s="1486"/>
      <c r="CD32" s="1417"/>
      <c r="CE32" s="1417"/>
      <c r="CF32" s="1417"/>
      <c r="CG32" s="1417"/>
      <c r="CH32" s="1487"/>
      <c r="CI32" s="1441"/>
      <c r="CJ32" s="1441"/>
      <c r="CK32" s="1441"/>
      <c r="CL32" s="1441"/>
      <c r="CM32" s="1441"/>
      <c r="CN32" s="1441"/>
      <c r="CO32" s="1441"/>
      <c r="CP32" s="1417"/>
      <c r="CQ32" s="1441"/>
      <c r="CR32" s="1201"/>
      <c r="CS32" s="950"/>
    </row>
    <row r="33" spans="1:97" x14ac:dyDescent="0.2">
      <c r="A33" s="1144" t="s">
        <v>2220</v>
      </c>
      <c r="B33" s="1161" t="s">
        <v>1326</v>
      </c>
      <c r="C33" s="1105" t="s">
        <v>601</v>
      </c>
      <c r="D33" s="1105">
        <v>2</v>
      </c>
      <c r="E33" s="1455"/>
      <c r="F33" s="955">
        <v>4</v>
      </c>
      <c r="G33" s="1163">
        <v>88888823</v>
      </c>
      <c r="H33" s="1163">
        <v>201104210900</v>
      </c>
      <c r="I33" s="1163"/>
      <c r="J33" s="957" t="s">
        <v>389</v>
      </c>
      <c r="K33" s="1225" t="s">
        <v>137</v>
      </c>
      <c r="L33" s="1225"/>
      <c r="M33" s="1247" t="s">
        <v>46</v>
      </c>
      <c r="N33" s="1247"/>
      <c r="O33" s="1465" t="s">
        <v>47</v>
      </c>
      <c r="P33" s="1282">
        <v>40654</v>
      </c>
      <c r="Q33" s="970">
        <v>0.375</v>
      </c>
      <c r="R33" s="1316" t="s">
        <v>339</v>
      </c>
      <c r="S33" s="1471" t="s">
        <v>390</v>
      </c>
      <c r="T33" s="1471" t="s">
        <v>390</v>
      </c>
      <c r="U33" s="1471" t="s">
        <v>390</v>
      </c>
      <c r="V33" s="1471" t="s">
        <v>390</v>
      </c>
      <c r="W33" s="1471" t="s">
        <v>390</v>
      </c>
      <c r="X33" s="1471" t="s">
        <v>390</v>
      </c>
      <c r="Y33" s="1154" t="str">
        <f t="shared" si="16"/>
        <v xml:space="preserve">  </v>
      </c>
      <c r="Z33" s="1471" t="s">
        <v>390</v>
      </c>
      <c r="AA33" s="1471" t="s">
        <v>390</v>
      </c>
      <c r="AB33" s="1471" t="s">
        <v>390</v>
      </c>
      <c r="AC33" s="1471" t="s">
        <v>390</v>
      </c>
      <c r="AD33" s="1471" t="s">
        <v>390</v>
      </c>
      <c r="AE33" s="1471" t="s">
        <v>390</v>
      </c>
      <c r="AF33" s="1154" t="str">
        <f t="shared" si="19"/>
        <v xml:space="preserve">  </v>
      </c>
      <c r="AG33" s="1471" t="s">
        <v>390</v>
      </c>
      <c r="AH33" s="1483" t="s">
        <v>390</v>
      </c>
      <c r="AI33" s="1483" t="s">
        <v>390</v>
      </c>
      <c r="AJ33" s="1471" t="s">
        <v>390</v>
      </c>
      <c r="AK33" s="1471" t="s">
        <v>390</v>
      </c>
      <c r="AL33" s="1471" t="s">
        <v>390</v>
      </c>
      <c r="AM33" s="1154" t="str">
        <f t="shared" si="22"/>
        <v xml:space="preserve">  </v>
      </c>
      <c r="AN33" s="1423"/>
      <c r="AO33" s="1423"/>
      <c r="AP33" s="1423"/>
      <c r="AQ33" s="1417"/>
      <c r="AR33" s="1154"/>
      <c r="AS33" s="1417"/>
      <c r="AT33" s="1417"/>
      <c r="AU33" s="1417"/>
      <c r="AV33" s="1417"/>
      <c r="AW33" s="1417"/>
      <c r="AX33" s="1486"/>
      <c r="AY33" s="1417"/>
      <c r="AZ33" s="1417"/>
      <c r="BA33" s="1417"/>
      <c r="BB33" s="1417"/>
      <c r="BC33" s="1486"/>
      <c r="BD33" s="1486"/>
      <c r="BE33" s="1417"/>
      <c r="BF33" s="470" t="s">
        <v>960</v>
      </c>
      <c r="BG33" s="1417"/>
      <c r="BH33" s="1417"/>
      <c r="BI33" s="1154" t="str">
        <f t="shared" si="5"/>
        <v xml:space="preserve">  </v>
      </c>
      <c r="BJ33" s="1417"/>
      <c r="BK33" s="1417" t="s">
        <v>960</v>
      </c>
      <c r="BL33" s="1417"/>
      <c r="BM33" s="1417"/>
      <c r="BN33" s="1158" t="str">
        <f t="shared" si="6"/>
        <v xml:space="preserve">  </v>
      </c>
      <c r="BO33" s="1157" t="str">
        <f t="shared" si="7"/>
        <v xml:space="preserve">  </v>
      </c>
      <c r="BP33" s="1486"/>
      <c r="BQ33" s="1417"/>
      <c r="BR33" s="1417"/>
      <c r="BS33" s="1417"/>
      <c r="BT33" s="1417"/>
      <c r="BU33" s="1417"/>
      <c r="BV33" s="1417"/>
      <c r="BW33" s="1417"/>
      <c r="BX33" s="1486"/>
      <c r="BY33" s="1417"/>
      <c r="BZ33" s="1417"/>
      <c r="CA33" s="1417"/>
      <c r="CB33" s="1417"/>
      <c r="CC33" s="1486"/>
      <c r="CD33" s="1417"/>
      <c r="CE33" s="1417"/>
      <c r="CF33" s="1417"/>
      <c r="CG33" s="1417"/>
      <c r="CH33" s="1487"/>
      <c r="CI33" s="1441"/>
      <c r="CJ33" s="1441"/>
      <c r="CK33" s="1441"/>
      <c r="CL33" s="1441"/>
      <c r="CM33" s="1441"/>
      <c r="CN33" s="1441"/>
      <c r="CO33" s="1441"/>
      <c r="CP33" s="1417"/>
      <c r="CQ33" s="1441"/>
      <c r="CR33" s="1174"/>
      <c r="CS33" s="950"/>
    </row>
    <row r="34" spans="1:97" x14ac:dyDescent="0.2">
      <c r="A34" s="1144" t="s">
        <v>2223</v>
      </c>
      <c r="B34" s="1161" t="s">
        <v>1329</v>
      </c>
      <c r="C34" s="1105" t="s">
        <v>601</v>
      </c>
      <c r="D34" s="1105">
        <v>2</v>
      </c>
      <c r="E34" s="1455"/>
      <c r="F34" s="955">
        <v>4</v>
      </c>
      <c r="G34" s="1163">
        <v>88888823</v>
      </c>
      <c r="H34" s="1163">
        <v>201105251500</v>
      </c>
      <c r="I34" s="1163"/>
      <c r="J34" s="1167" t="s">
        <v>389</v>
      </c>
      <c r="K34" s="1225" t="s">
        <v>137</v>
      </c>
      <c r="L34" s="1225"/>
      <c r="M34" s="1167" t="s">
        <v>535</v>
      </c>
      <c r="N34" s="1167"/>
      <c r="O34" s="1167" t="s">
        <v>47</v>
      </c>
      <c r="P34" s="959">
        <v>40688</v>
      </c>
      <c r="Q34" s="1342">
        <v>0.625</v>
      </c>
      <c r="R34" s="1234" t="s">
        <v>534</v>
      </c>
      <c r="S34" s="1413" t="s">
        <v>538</v>
      </c>
      <c r="T34" s="1413">
        <v>132.80000000000001</v>
      </c>
      <c r="U34" s="1413">
        <v>133.1</v>
      </c>
      <c r="V34" s="1374">
        <f t="shared" ref="V34:V48" si="35">U34-T34</f>
        <v>0.29999999999998295</v>
      </c>
      <c r="W34" s="1413">
        <v>1286</v>
      </c>
      <c r="X34" s="1374">
        <f t="shared" ref="X34:X48" si="36">V34/(W34/1000)</f>
        <v>0.23328149300154194</v>
      </c>
      <c r="Y34" s="1154" t="str">
        <f t="shared" si="16"/>
        <v>&lt;MDL</v>
      </c>
      <c r="Z34" s="1376" t="s">
        <v>541</v>
      </c>
      <c r="AA34" s="1413">
        <v>133.1</v>
      </c>
      <c r="AB34" s="1413">
        <v>132.20000000000002</v>
      </c>
      <c r="AC34" s="1374">
        <f t="shared" ref="AC34:AC43" si="37">AB34-AA34</f>
        <v>-0.89999999999997726</v>
      </c>
      <c r="AD34" s="1376">
        <v>1232</v>
      </c>
      <c r="AE34" s="1374">
        <f t="shared" ref="AE34:AE48" si="38">AC34/(AD34/1000)</f>
        <v>-0.73051948051946203</v>
      </c>
      <c r="AF34" s="1154" t="str">
        <f t="shared" si="19"/>
        <v>&lt;MDL</v>
      </c>
      <c r="AG34" s="1376" t="s">
        <v>544</v>
      </c>
      <c r="AH34" s="1413">
        <v>132.9</v>
      </c>
      <c r="AI34" s="1413">
        <v>133.6</v>
      </c>
      <c r="AJ34" s="1374">
        <f t="shared" ref="AJ34:AJ48" si="39">AI34-AH34</f>
        <v>0.69999999999998863</v>
      </c>
      <c r="AK34" s="1376">
        <v>1110</v>
      </c>
      <c r="AL34" s="1374">
        <f t="shared" ref="AL34:AL43" si="40">AJ34/(AK34/1000)</f>
        <v>0.6306306306306203</v>
      </c>
      <c r="AM34" s="1154" t="str">
        <f t="shared" si="22"/>
        <v>E, &lt;RL</v>
      </c>
      <c r="AN34" s="1375">
        <f t="shared" ref="AN34:AN43" si="41">AVERAGE(X34,AE34,AL34)</f>
        <v>4.446421437090007E-2</v>
      </c>
      <c r="AO34" s="1375">
        <f t="shared" ref="AO34:AO43" si="42">STDEV(X34,AE34,AL34)</f>
        <v>0.69994384046370561</v>
      </c>
      <c r="AP34" s="1375">
        <f t="shared" ref="AP34:AP43" si="43">AO34/AN34*100</f>
        <v>1574.1734119602236</v>
      </c>
      <c r="AQ34" s="1376">
        <f t="shared" ref="AQ34:AQ43" si="44">COUNT(X34,AE34,AL34)</f>
        <v>3</v>
      </c>
      <c r="AR34" s="1154" t="str">
        <f t="shared" ref="AR34:AR43" si="45">IF(AN34&lt;AR$5,"&lt;MDL",IF(AN34&lt;AR$6,"E, &lt;RL",IF(AN34&gt;AR$6,"  ",)))</f>
        <v>&lt;MDL</v>
      </c>
      <c r="AS34" s="1376"/>
      <c r="AT34" s="23" t="s">
        <v>191</v>
      </c>
      <c r="AU34" s="23" t="s">
        <v>191</v>
      </c>
      <c r="AV34" s="23" t="s">
        <v>191</v>
      </c>
      <c r="AW34" s="1175" t="str">
        <f t="shared" ref="AW34:AW49" si="46">IF(AU34&lt;AW$7,"E, &lt;PRL",IF(AU34&gt;AW$7,"  ",))</f>
        <v xml:space="preserve">  </v>
      </c>
      <c r="AX34" s="1154" t="str">
        <f t="shared" ref="AX34:AX65" si="47">IF(AU34&lt;AX$5,"&lt;MDL",IF(AU34&lt;AX$6,"E, &lt;RL",IF(AU34&gt;AX$6,"  ",)))</f>
        <v xml:space="preserve">  </v>
      </c>
      <c r="AY34" s="23" t="s">
        <v>191</v>
      </c>
      <c r="AZ34" s="23" t="s">
        <v>191</v>
      </c>
      <c r="BA34" s="23" t="s">
        <v>191</v>
      </c>
      <c r="BB34" s="1175" t="str">
        <f t="shared" ref="BB34:BB47" si="48">IF(AZ34&lt;BB$7,"E, &lt;PRL",IF(AZ34&gt;BB$7,"  ",))</f>
        <v xml:space="preserve">  </v>
      </c>
      <c r="BC34" s="1154" t="str">
        <f t="shared" ref="BC34:BC65" si="49">IF(AZ34&lt;BC$5,"&lt;MDL",IF(AZ34&lt;BC$6,"E, &lt;RL",IF(AZ34&gt;BC$6,"  ",)))</f>
        <v xml:space="preserve">  </v>
      </c>
      <c r="BD34" s="794" t="s">
        <v>191</v>
      </c>
      <c r="BE34" s="950" t="s">
        <v>546</v>
      </c>
      <c r="BF34" s="1416">
        <v>3.4463636177272848E-2</v>
      </c>
      <c r="BG34" s="1377" t="s">
        <v>88</v>
      </c>
      <c r="BH34" s="1175" t="str">
        <f t="shared" ref="BH34:BH47" si="50">IF(BF34&lt;BH$7,"E, &lt;PRL",IF(BF34&gt;BH$7,"  ",))</f>
        <v>E, &lt;PRL</v>
      </c>
      <c r="BI34" s="1154" t="str">
        <f t="shared" si="5"/>
        <v>&lt;MDL</v>
      </c>
      <c r="BJ34" s="954" t="s">
        <v>494</v>
      </c>
      <c r="BK34" s="1443">
        <v>4.3939981052646352E-3</v>
      </c>
      <c r="BL34" s="1414"/>
      <c r="BM34" s="1175" t="str">
        <f t="shared" ref="BM34:BM47" si="51">IF(BK34&lt;BM$7,"E, &lt;PRL",IF(BK34&gt;BM$7,"  ",))</f>
        <v>E, &lt;PRL</v>
      </c>
      <c r="BN34" s="1158" t="str">
        <f t="shared" si="6"/>
        <v>&lt;MDL</v>
      </c>
      <c r="BO34" s="1157" t="str">
        <f t="shared" si="7"/>
        <v>&lt;MDL</v>
      </c>
      <c r="BP34" s="1466" t="s">
        <v>88</v>
      </c>
      <c r="BQ34" s="1380">
        <v>0.11333634075192754</v>
      </c>
      <c r="BR34" s="1411"/>
      <c r="BS34" s="174" t="str">
        <f t="shared" ref="BS34:BS47" si="52">IF(BQ34&lt;BS$7,"E, &lt;PRL",IF(BQ34&gt;BS$7,"  ",))</f>
        <v>E, &lt;PRL</v>
      </c>
      <c r="BT34" s="1158" t="str">
        <f t="shared" ref="BT34:BT43" si="53">IF(BQ34&lt;BU$3,"&lt;MDL",IF(BQ34&lt;BU$4,"E, &lt;RL",IF(BQ34&gt;BU$4,"  ",)))</f>
        <v>E, &lt;RL</v>
      </c>
      <c r="BU34" s="1276">
        <v>8.8130902606475534E-2</v>
      </c>
      <c r="BV34" s="951"/>
      <c r="BW34" s="174" t="str">
        <f t="shared" ref="BW34:BW47" si="54">IF(BU34&lt;BW$7,"E, &lt;PRL",IF(BU34&gt;BW$7,"  ",))</f>
        <v>E, &lt;PRL</v>
      </c>
      <c r="BX34" s="1154" t="str">
        <f t="shared" ref="BX34:BX49" si="55">IF(BU34&lt;BX$5,"&lt;MDL",IF(BU34&lt;BX$6,"E, &lt;RL",IF(BU34&gt;BX$6,"  ",)))</f>
        <v>&lt;MDL</v>
      </c>
      <c r="BY34" s="1382" t="s">
        <v>88</v>
      </c>
      <c r="BZ34" s="1414"/>
      <c r="CA34" s="1179">
        <v>1</v>
      </c>
      <c r="CB34" s="174" t="str">
        <f t="shared" ref="CB34:CB47" si="56">IF(BY34&lt;CB$7,"E, &lt;PRL",IF(BY34&gt;CB$7,"  ",))</f>
        <v xml:space="preserve">  </v>
      </c>
      <c r="CC34" s="1154" t="s">
        <v>88</v>
      </c>
      <c r="CD34" s="1416" t="s">
        <v>817</v>
      </c>
      <c r="CE34" s="1414"/>
      <c r="CF34" s="174" t="str">
        <f t="shared" ref="CF34:CF47" si="57">IF(CD34&lt;CF$7,"E, &lt;PRL",IF(CD34&gt;CF$7,"  ",))</f>
        <v xml:space="preserve">  </v>
      </c>
      <c r="CG34" s="1158" t="str">
        <f t="shared" ref="CG34:CG47" si="58">IF(CD34&lt;CG$5,"&lt;MDL",IF(CD34&lt;CG$6,"E, &lt;RL",IF(CD34&gt;CG$6,"  ",)))</f>
        <v xml:space="preserve">  </v>
      </c>
      <c r="CH34" s="1379" t="s">
        <v>88</v>
      </c>
      <c r="CI34" s="1382" t="s">
        <v>88</v>
      </c>
      <c r="CJ34" s="950"/>
      <c r="CK34" s="174" t="str">
        <f t="shared" ref="CK34:CK47" si="59">IF(CI34&lt;CK$7,"E, &lt;PRL",IF(CI34&gt;CK$7,"  ",))</f>
        <v xml:space="preserve">  </v>
      </c>
      <c r="CL34" s="1158" t="s">
        <v>88</v>
      </c>
      <c r="CM34" s="1382" t="s">
        <v>88</v>
      </c>
      <c r="CN34" s="950"/>
      <c r="CO34" s="174" t="str">
        <f t="shared" ref="CO34:CO47" si="60">IF(CM34&lt;CO$7,"E, &lt;PRL",IF(CM34&gt;CO$7,"  ",))</f>
        <v xml:space="preserve">  </v>
      </c>
      <c r="CP34" s="1158" t="s">
        <v>88</v>
      </c>
      <c r="CQ34" s="1382" t="s">
        <v>88</v>
      </c>
      <c r="CR34" s="1174"/>
      <c r="CS34" s="950"/>
    </row>
    <row r="35" spans="1:97" x14ac:dyDescent="0.2">
      <c r="A35" s="1144" t="s">
        <v>2231</v>
      </c>
      <c r="B35" s="1161" t="s">
        <v>1337</v>
      </c>
      <c r="C35" s="1105" t="s">
        <v>601</v>
      </c>
      <c r="D35" s="1105">
        <v>2</v>
      </c>
      <c r="E35" s="1455"/>
      <c r="F35" s="955">
        <v>4</v>
      </c>
      <c r="G35" s="1163">
        <v>88888823</v>
      </c>
      <c r="H35" s="1163">
        <v>201201241400</v>
      </c>
      <c r="I35" s="1163"/>
      <c r="J35" s="1105" t="s">
        <v>578</v>
      </c>
      <c r="K35" s="1225" t="s">
        <v>137</v>
      </c>
      <c r="L35" s="1225"/>
      <c r="M35" s="957" t="s">
        <v>535</v>
      </c>
      <c r="N35" s="957"/>
      <c r="O35" s="1167" t="s">
        <v>47</v>
      </c>
      <c r="P35" s="1169">
        <v>40932</v>
      </c>
      <c r="Q35" s="960">
        <v>0.58333333333333337</v>
      </c>
      <c r="R35" s="1105" t="s">
        <v>559</v>
      </c>
      <c r="S35" s="1235" t="s">
        <v>559</v>
      </c>
      <c r="T35" s="1345">
        <v>133.69999999999999</v>
      </c>
      <c r="U35" s="1097">
        <v>133.1</v>
      </c>
      <c r="V35" s="1344">
        <f t="shared" si="35"/>
        <v>-0.59999999999999432</v>
      </c>
      <c r="W35" s="1512">
        <v>1024</v>
      </c>
      <c r="X35" s="1344">
        <f t="shared" si="36"/>
        <v>-0.58593749999999445</v>
      </c>
      <c r="Y35" s="1154" t="str">
        <f t="shared" si="16"/>
        <v>&lt;MDL</v>
      </c>
      <c r="Z35" s="1235" t="s">
        <v>559</v>
      </c>
      <c r="AA35" s="1345">
        <v>134.9</v>
      </c>
      <c r="AB35" s="1189">
        <v>134.4</v>
      </c>
      <c r="AC35" s="1344">
        <f t="shared" si="37"/>
        <v>-0.5</v>
      </c>
      <c r="AD35" s="1506">
        <v>1132</v>
      </c>
      <c r="AE35" s="1344">
        <f t="shared" si="38"/>
        <v>-0.44169611307420498</v>
      </c>
      <c r="AF35" s="1154" t="str">
        <f t="shared" si="19"/>
        <v>&lt;MDL</v>
      </c>
      <c r="AG35" s="1235" t="s">
        <v>559</v>
      </c>
      <c r="AH35" s="1345">
        <v>132.6</v>
      </c>
      <c r="AI35" s="1189">
        <v>132.70000000000002</v>
      </c>
      <c r="AJ35" s="1344">
        <f t="shared" si="39"/>
        <v>0.10000000000002274</v>
      </c>
      <c r="AK35" s="1345">
        <v>1134</v>
      </c>
      <c r="AL35" s="1344">
        <f t="shared" si="40"/>
        <v>8.8183421516774912E-2</v>
      </c>
      <c r="AM35" s="1154" t="str">
        <f t="shared" si="22"/>
        <v>&lt;MDL</v>
      </c>
      <c r="AN35" s="1507">
        <f t="shared" si="41"/>
        <v>-0.31315006385247485</v>
      </c>
      <c r="AO35" s="1507">
        <f t="shared" si="42"/>
        <v>0.35496875818097173</v>
      </c>
      <c r="AP35" s="1507">
        <f t="shared" si="43"/>
        <v>-113.35420271483569</v>
      </c>
      <c r="AQ35" s="1506">
        <f t="shared" si="44"/>
        <v>3</v>
      </c>
      <c r="AR35" s="1154" t="str">
        <f t="shared" si="45"/>
        <v>&lt;MDL</v>
      </c>
      <c r="AS35" s="1506"/>
      <c r="AT35" s="23" t="s">
        <v>191</v>
      </c>
      <c r="AU35" s="23" t="s">
        <v>191</v>
      </c>
      <c r="AV35" s="23" t="s">
        <v>191</v>
      </c>
      <c r="AW35" s="1175" t="str">
        <f t="shared" si="46"/>
        <v xml:space="preserve">  </v>
      </c>
      <c r="AX35" s="1154" t="str">
        <f t="shared" si="47"/>
        <v xml:space="preserve">  </v>
      </c>
      <c r="AY35" s="23" t="s">
        <v>191</v>
      </c>
      <c r="AZ35" s="23" t="s">
        <v>191</v>
      </c>
      <c r="BA35" s="23" t="s">
        <v>191</v>
      </c>
      <c r="BB35" s="1175" t="str">
        <f t="shared" si="48"/>
        <v xml:space="preserve">  </v>
      </c>
      <c r="BC35" s="1154" t="str">
        <f t="shared" si="49"/>
        <v xml:space="preserve">  </v>
      </c>
      <c r="BD35" s="794" t="s">
        <v>191</v>
      </c>
      <c r="BE35" s="949" t="s">
        <v>591</v>
      </c>
      <c r="BF35" s="1347">
        <v>4.7572770022164541E-2</v>
      </c>
      <c r="BG35" s="1347"/>
      <c r="BH35" s="1175" t="str">
        <f t="shared" si="50"/>
        <v>E, &lt;PRL</v>
      </c>
      <c r="BI35" s="1154" t="str">
        <f t="shared" si="5"/>
        <v>&lt;MDL</v>
      </c>
      <c r="BJ35" s="952" t="s">
        <v>590</v>
      </c>
      <c r="BK35" s="1347">
        <v>1.3138920104506064E-2</v>
      </c>
      <c r="BL35" s="1347"/>
      <c r="BM35" s="1175" t="str">
        <f t="shared" si="51"/>
        <v xml:space="preserve">  </v>
      </c>
      <c r="BN35" s="1158" t="str">
        <f t="shared" si="6"/>
        <v xml:space="preserve">  </v>
      </c>
      <c r="BO35" s="1157" t="str">
        <f t="shared" si="7"/>
        <v>E, &lt;RL</v>
      </c>
      <c r="BP35" s="1348">
        <f>BK35/BF35*100</f>
        <v>27.618572764176928</v>
      </c>
      <c r="BQ35" s="1513">
        <v>3.6382876532933504E-2</v>
      </c>
      <c r="BR35" s="1353"/>
      <c r="BS35" s="174" t="str">
        <f t="shared" si="52"/>
        <v>E, &lt;PRL</v>
      </c>
      <c r="BT35" s="1158" t="str">
        <f t="shared" si="53"/>
        <v>&lt;MDL</v>
      </c>
      <c r="BU35" s="1276">
        <v>3.5530152864192872E-2</v>
      </c>
      <c r="BV35" s="951"/>
      <c r="BW35" s="174" t="str">
        <f t="shared" si="54"/>
        <v>E, &lt;PRL</v>
      </c>
      <c r="BX35" s="1154" t="str">
        <f t="shared" si="55"/>
        <v>&lt;MDL</v>
      </c>
      <c r="BY35" s="1236" t="s">
        <v>88</v>
      </c>
      <c r="BZ35" s="1353"/>
      <c r="CA35" s="1179">
        <v>1</v>
      </c>
      <c r="CB35" s="174" t="str">
        <f t="shared" si="56"/>
        <v xml:space="preserve">  </v>
      </c>
      <c r="CC35" s="1154" t="s">
        <v>88</v>
      </c>
      <c r="CD35" s="1514">
        <v>3.2211914043084175E-3</v>
      </c>
      <c r="CE35" s="952"/>
      <c r="CF35" s="174" t="str">
        <f t="shared" si="57"/>
        <v>E, &lt;PRL</v>
      </c>
      <c r="CG35" s="1158" t="str">
        <f t="shared" si="58"/>
        <v>&lt;MDL</v>
      </c>
      <c r="CH35" s="1389" t="s">
        <v>88</v>
      </c>
      <c r="CI35" s="1236" t="s">
        <v>603</v>
      </c>
      <c r="CJ35" s="1353"/>
      <c r="CK35" s="174" t="str">
        <f t="shared" si="59"/>
        <v xml:space="preserve">  </v>
      </c>
      <c r="CL35" s="1158" t="s">
        <v>88</v>
      </c>
      <c r="CM35" s="1353" t="s">
        <v>88</v>
      </c>
      <c r="CO35" s="174" t="str">
        <f t="shared" si="60"/>
        <v xml:space="preserve">  </v>
      </c>
      <c r="CP35" s="1158" t="s">
        <v>88</v>
      </c>
      <c r="CQ35" s="1353" t="s">
        <v>88</v>
      </c>
      <c r="CR35" s="1174"/>
    </row>
    <row r="36" spans="1:97" x14ac:dyDescent="0.2">
      <c r="A36" s="1144" t="s">
        <v>2235</v>
      </c>
      <c r="B36" s="1161" t="s">
        <v>1341</v>
      </c>
      <c r="C36" s="1105" t="s">
        <v>601</v>
      </c>
      <c r="D36" s="1105">
        <v>2</v>
      </c>
      <c r="E36" s="1455"/>
      <c r="F36" s="955">
        <v>4</v>
      </c>
      <c r="G36" s="1163">
        <v>88888823</v>
      </c>
      <c r="H36" s="1163">
        <v>201201251500</v>
      </c>
      <c r="I36" s="1163"/>
      <c r="J36" s="1105" t="s">
        <v>582</v>
      </c>
      <c r="K36" s="1225" t="s">
        <v>137</v>
      </c>
      <c r="L36" s="1225"/>
      <c r="M36" s="957" t="s">
        <v>535</v>
      </c>
      <c r="N36" s="957"/>
      <c r="O36" s="1167" t="s">
        <v>47</v>
      </c>
      <c r="P36" s="1169">
        <v>40933</v>
      </c>
      <c r="Q36" s="960">
        <v>0.625</v>
      </c>
      <c r="R36" s="1105" t="s">
        <v>563</v>
      </c>
      <c r="S36" s="1235" t="s">
        <v>563</v>
      </c>
      <c r="T36" s="1345">
        <v>131.19999999999999</v>
      </c>
      <c r="U36" s="1097">
        <v>130.80000000000001</v>
      </c>
      <c r="V36" s="1344">
        <f t="shared" si="35"/>
        <v>-0.39999999999997726</v>
      </c>
      <c r="W36" s="1512">
        <v>1484</v>
      </c>
      <c r="X36" s="1344">
        <f t="shared" si="36"/>
        <v>-0.2695417789757259</v>
      </c>
      <c r="Y36" s="1154" t="str">
        <f t="shared" si="16"/>
        <v>&lt;MDL</v>
      </c>
      <c r="Z36" s="1235" t="s">
        <v>563</v>
      </c>
      <c r="AA36" s="1345">
        <v>130.69999999999999</v>
      </c>
      <c r="AB36" s="1189">
        <v>130.1</v>
      </c>
      <c r="AC36" s="1344">
        <f t="shared" si="37"/>
        <v>-0.59999999999999432</v>
      </c>
      <c r="AD36" s="1506">
        <v>1092</v>
      </c>
      <c r="AE36" s="1344">
        <f t="shared" si="38"/>
        <v>-0.54945054945054417</v>
      </c>
      <c r="AF36" s="1154" t="str">
        <f t="shared" si="19"/>
        <v>&lt;MDL</v>
      </c>
      <c r="AG36" s="1235" t="s">
        <v>563</v>
      </c>
      <c r="AH36" s="1345">
        <v>132.5</v>
      </c>
      <c r="AI36" s="1189">
        <v>131.70000000000002</v>
      </c>
      <c r="AJ36" s="1344">
        <f t="shared" si="39"/>
        <v>-0.79999999999998295</v>
      </c>
      <c r="AK36" s="1345">
        <v>1154</v>
      </c>
      <c r="AL36" s="1344">
        <f t="shared" si="40"/>
        <v>-0.69324090121315685</v>
      </c>
      <c r="AM36" s="1154" t="str">
        <f t="shared" si="22"/>
        <v>&lt;MDL</v>
      </c>
      <c r="AN36" s="1507">
        <f t="shared" si="41"/>
        <v>-0.50407774321314236</v>
      </c>
      <c r="AO36" s="1507">
        <f t="shared" si="42"/>
        <v>0.21546288591213328</v>
      </c>
      <c r="AP36" s="1507">
        <f t="shared" si="43"/>
        <v>-42.743979239930013</v>
      </c>
      <c r="AQ36" s="1506">
        <f t="shared" si="44"/>
        <v>3</v>
      </c>
      <c r="AR36" s="1154" t="str">
        <f t="shared" si="45"/>
        <v>&lt;MDL</v>
      </c>
      <c r="AS36" s="1506"/>
      <c r="AT36" s="23" t="s">
        <v>191</v>
      </c>
      <c r="AU36" s="23" t="s">
        <v>191</v>
      </c>
      <c r="AV36" s="23" t="s">
        <v>191</v>
      </c>
      <c r="AW36" s="1175" t="str">
        <f t="shared" si="46"/>
        <v xml:space="preserve">  </v>
      </c>
      <c r="AX36" s="1154" t="str">
        <f t="shared" si="47"/>
        <v xml:space="preserve">  </v>
      </c>
      <c r="AY36" s="23" t="s">
        <v>191</v>
      </c>
      <c r="AZ36" s="23" t="s">
        <v>191</v>
      </c>
      <c r="BA36" s="23" t="s">
        <v>191</v>
      </c>
      <c r="BB36" s="1175" t="str">
        <f t="shared" si="48"/>
        <v xml:space="preserve">  </v>
      </c>
      <c r="BC36" s="1154" t="str">
        <f t="shared" si="49"/>
        <v xml:space="preserve">  </v>
      </c>
      <c r="BD36" s="794" t="s">
        <v>191</v>
      </c>
      <c r="BE36" s="949" t="s">
        <v>244</v>
      </c>
      <c r="BF36" s="1416">
        <v>3.5016807954495327E-3</v>
      </c>
      <c r="BG36" s="1414" t="s">
        <v>88</v>
      </c>
      <c r="BH36" s="1175" t="str">
        <f t="shared" si="50"/>
        <v>E, &lt;PRL</v>
      </c>
      <c r="BI36" s="1154" t="str">
        <f t="shared" si="5"/>
        <v>&lt;MDL</v>
      </c>
      <c r="BJ36" s="952" t="s">
        <v>590</v>
      </c>
      <c r="BK36" s="1347">
        <v>4.9604757390380267E-3</v>
      </c>
      <c r="BL36" s="1347"/>
      <c r="BM36" s="1175" t="str">
        <f t="shared" si="51"/>
        <v>E, &lt;PRL</v>
      </c>
      <c r="BN36" s="1158" t="str">
        <f t="shared" si="6"/>
        <v>&lt;MDL</v>
      </c>
      <c r="BO36" s="1157" t="str">
        <f t="shared" si="7"/>
        <v>&lt;MDL</v>
      </c>
      <c r="BP36" s="1466" t="s">
        <v>88</v>
      </c>
      <c r="BQ36" s="1513">
        <v>5.9193991106534914E-2</v>
      </c>
      <c r="BR36" s="1353"/>
      <c r="BS36" s="174" t="str">
        <f t="shared" si="52"/>
        <v>E, &lt;PRL</v>
      </c>
      <c r="BT36" s="1158" t="str">
        <f t="shared" si="53"/>
        <v>E, &lt;RL</v>
      </c>
      <c r="BU36" s="1276">
        <v>3.9888134168824065E-2</v>
      </c>
      <c r="BW36" s="174" t="str">
        <f t="shared" si="54"/>
        <v>E, &lt;PRL</v>
      </c>
      <c r="BX36" s="1154" t="str">
        <f t="shared" si="55"/>
        <v>&lt;MDL</v>
      </c>
      <c r="BY36" s="1236" t="s">
        <v>88</v>
      </c>
      <c r="BZ36" s="1353"/>
      <c r="CA36" s="1179">
        <v>1</v>
      </c>
      <c r="CB36" s="174" t="str">
        <f t="shared" si="56"/>
        <v xml:space="preserve">  </v>
      </c>
      <c r="CC36" s="1154" t="s">
        <v>88</v>
      </c>
      <c r="CD36" s="1514">
        <v>4.6494963794742452E-4</v>
      </c>
      <c r="CE36" s="952"/>
      <c r="CF36" s="174" t="str">
        <f t="shared" si="57"/>
        <v>E, &lt;PRL</v>
      </c>
      <c r="CG36" s="1158" t="str">
        <f t="shared" si="58"/>
        <v>&lt;MDL</v>
      </c>
      <c r="CH36" s="1389" t="s">
        <v>88</v>
      </c>
      <c r="CI36" s="1236" t="s">
        <v>603</v>
      </c>
      <c r="CJ36" s="1353"/>
      <c r="CK36" s="174" t="str">
        <f t="shared" si="59"/>
        <v xml:space="preserve">  </v>
      </c>
      <c r="CL36" s="1154" t="s">
        <v>88</v>
      </c>
      <c r="CM36" s="1353" t="s">
        <v>88</v>
      </c>
      <c r="CO36" s="174" t="str">
        <f t="shared" si="60"/>
        <v xml:space="preserve">  </v>
      </c>
      <c r="CP36" s="1158" t="s">
        <v>88</v>
      </c>
      <c r="CQ36" s="1353" t="s">
        <v>88</v>
      </c>
      <c r="CR36" s="1174"/>
    </row>
    <row r="37" spans="1:97" x14ac:dyDescent="0.2">
      <c r="A37" s="1144" t="s">
        <v>2238</v>
      </c>
      <c r="B37" s="1161" t="s">
        <v>1344</v>
      </c>
      <c r="C37" s="1105" t="s">
        <v>601</v>
      </c>
      <c r="D37" s="1105">
        <v>2</v>
      </c>
      <c r="E37" s="1455"/>
      <c r="F37" s="955">
        <v>4</v>
      </c>
      <c r="G37" s="1163">
        <v>88888823</v>
      </c>
      <c r="H37" s="1163">
        <v>201202161300</v>
      </c>
      <c r="I37" s="1163"/>
      <c r="J37" s="1105" t="s">
        <v>585</v>
      </c>
      <c r="K37" s="1225" t="s">
        <v>137</v>
      </c>
      <c r="L37" s="1225"/>
      <c r="M37" s="957" t="s">
        <v>46</v>
      </c>
      <c r="N37" s="957"/>
      <c r="O37" s="1167" t="s">
        <v>47</v>
      </c>
      <c r="P37" s="1169">
        <v>40955</v>
      </c>
      <c r="Q37" s="960">
        <v>0.54166666666666663</v>
      </c>
      <c r="R37" s="1105" t="s">
        <v>566</v>
      </c>
      <c r="S37" s="1235" t="s">
        <v>566</v>
      </c>
      <c r="T37" s="1345">
        <v>129.69999999999999</v>
      </c>
      <c r="U37" s="1097">
        <v>129</v>
      </c>
      <c r="V37" s="1344">
        <f t="shared" si="35"/>
        <v>-0.69999999999998863</v>
      </c>
      <c r="W37" s="1512">
        <v>1336</v>
      </c>
      <c r="X37" s="1344">
        <f t="shared" si="36"/>
        <v>-0.52395209580837465</v>
      </c>
      <c r="Y37" s="1154" t="str">
        <f t="shared" si="16"/>
        <v>&lt;MDL</v>
      </c>
      <c r="Z37" s="1235" t="s">
        <v>566</v>
      </c>
      <c r="AA37" s="1345">
        <v>131.6</v>
      </c>
      <c r="AB37" s="1189">
        <v>131.20000000000002</v>
      </c>
      <c r="AC37" s="1344">
        <f t="shared" si="37"/>
        <v>-0.39999999999997726</v>
      </c>
      <c r="AD37" s="1506">
        <v>1310</v>
      </c>
      <c r="AE37" s="1344">
        <f t="shared" si="38"/>
        <v>-0.30534351145036431</v>
      </c>
      <c r="AF37" s="1154" t="str">
        <f t="shared" si="19"/>
        <v>&lt;MDL</v>
      </c>
      <c r="AG37" s="1235" t="s">
        <v>566</v>
      </c>
      <c r="AH37" s="1345">
        <v>131.6</v>
      </c>
      <c r="AI37" s="1189">
        <v>131.30000000000001</v>
      </c>
      <c r="AJ37" s="1344">
        <f t="shared" si="39"/>
        <v>-0.29999999999998295</v>
      </c>
      <c r="AK37" s="1345">
        <v>1312</v>
      </c>
      <c r="AL37" s="1344">
        <f t="shared" si="40"/>
        <v>-0.22865853658535285</v>
      </c>
      <c r="AM37" s="1154" t="str">
        <f t="shared" si="22"/>
        <v>&lt;MDL</v>
      </c>
      <c r="AN37" s="1507">
        <f t="shared" si="41"/>
        <v>-0.35265138128136392</v>
      </c>
      <c r="AO37" s="1507">
        <f t="shared" si="42"/>
        <v>0.15322564224244636</v>
      </c>
      <c r="AP37" s="1507">
        <f t="shared" si="43"/>
        <v>-43.449607849457095</v>
      </c>
      <c r="AQ37" s="1506">
        <f t="shared" si="44"/>
        <v>3</v>
      </c>
      <c r="AR37" s="1154" t="str">
        <f t="shared" si="45"/>
        <v>&lt;MDL</v>
      </c>
      <c r="AS37" s="1506"/>
      <c r="AT37" s="23" t="s">
        <v>191</v>
      </c>
      <c r="AU37" s="23" t="s">
        <v>191</v>
      </c>
      <c r="AV37" s="23" t="s">
        <v>191</v>
      </c>
      <c r="AW37" s="1175" t="str">
        <f t="shared" si="46"/>
        <v xml:space="preserve">  </v>
      </c>
      <c r="AX37" s="1154" t="str">
        <f t="shared" si="47"/>
        <v xml:space="preserve">  </v>
      </c>
      <c r="AY37" s="23" t="s">
        <v>191</v>
      </c>
      <c r="AZ37" s="23" t="s">
        <v>191</v>
      </c>
      <c r="BA37" s="23" t="s">
        <v>191</v>
      </c>
      <c r="BB37" s="1175" t="str">
        <f t="shared" si="48"/>
        <v xml:space="preserve">  </v>
      </c>
      <c r="BC37" s="1154" t="str">
        <f t="shared" si="49"/>
        <v xml:space="preserve">  </v>
      </c>
      <c r="BD37" s="794" t="s">
        <v>191</v>
      </c>
      <c r="BE37" s="949" t="s">
        <v>595</v>
      </c>
      <c r="BF37" s="1347">
        <v>0.19439568864121673</v>
      </c>
      <c r="BG37" s="1347"/>
      <c r="BH37" s="1175" t="str">
        <f t="shared" si="50"/>
        <v>E, &lt;PRL</v>
      </c>
      <c r="BI37" s="1154" t="str">
        <f t="shared" si="5"/>
        <v>E, &lt;RL</v>
      </c>
      <c r="BJ37" s="952" t="s">
        <v>590</v>
      </c>
      <c r="BK37" s="1347">
        <v>2.0879349924099243E-2</v>
      </c>
      <c r="BL37" s="1347"/>
      <c r="BM37" s="1175" t="str">
        <f t="shared" si="51"/>
        <v xml:space="preserve">  </v>
      </c>
      <c r="BN37" s="1158" t="str">
        <f t="shared" si="6"/>
        <v xml:space="preserve">  </v>
      </c>
      <c r="BO37" s="1157" t="str">
        <f t="shared" si="7"/>
        <v>E, &lt;RL</v>
      </c>
      <c r="BP37" s="1348">
        <f>BK37/BF37*100</f>
        <v>10.740644543117867</v>
      </c>
      <c r="BQ37" s="1513">
        <v>5.0738586414377666E-2</v>
      </c>
      <c r="BR37" s="1353"/>
      <c r="BS37" s="174" t="str">
        <f t="shared" si="52"/>
        <v>E, &lt;PRL</v>
      </c>
      <c r="BT37" s="1158" t="str">
        <f t="shared" si="53"/>
        <v>E, &lt;RL</v>
      </c>
      <c r="BU37" s="1276">
        <v>3.797798384309705E-2</v>
      </c>
      <c r="BW37" s="174" t="str">
        <f t="shared" si="54"/>
        <v>E, &lt;PRL</v>
      </c>
      <c r="BX37" s="1154" t="str">
        <f t="shared" si="55"/>
        <v>&lt;MDL</v>
      </c>
      <c r="BY37" s="1236" t="s">
        <v>88</v>
      </c>
      <c r="BZ37" s="1353"/>
      <c r="CA37" s="1179">
        <v>1</v>
      </c>
      <c r="CB37" s="174" t="str">
        <f t="shared" si="56"/>
        <v xml:space="preserve">  </v>
      </c>
      <c r="CC37" s="1154" t="s">
        <v>88</v>
      </c>
      <c r="CD37" s="1514">
        <v>1.2331974436051742E-3</v>
      </c>
      <c r="CE37" s="952"/>
      <c r="CF37" s="174" t="str">
        <f t="shared" si="57"/>
        <v>E, &lt;PRL</v>
      </c>
      <c r="CG37" s="1158" t="str">
        <f t="shared" si="58"/>
        <v>&lt;MDL</v>
      </c>
      <c r="CH37" s="1389" t="s">
        <v>88</v>
      </c>
      <c r="CI37" s="1236" t="s">
        <v>603</v>
      </c>
      <c r="CJ37" s="1353"/>
      <c r="CK37" s="174" t="str">
        <f t="shared" si="59"/>
        <v xml:space="preserve">  </v>
      </c>
      <c r="CL37" s="1154" t="s">
        <v>88</v>
      </c>
      <c r="CM37" s="1353" t="s">
        <v>88</v>
      </c>
      <c r="CO37" s="174" t="str">
        <f t="shared" si="60"/>
        <v xml:space="preserve">  </v>
      </c>
      <c r="CP37" s="1158" t="s">
        <v>88</v>
      </c>
      <c r="CQ37" s="1353" t="s">
        <v>88</v>
      </c>
      <c r="CR37" s="1174"/>
    </row>
    <row r="38" spans="1:97" x14ac:dyDescent="0.2">
      <c r="A38" s="1144" t="s">
        <v>2242</v>
      </c>
      <c r="B38" s="1161" t="s">
        <v>1348</v>
      </c>
      <c r="C38" s="1105" t="s">
        <v>601</v>
      </c>
      <c r="D38" s="1105">
        <v>2</v>
      </c>
      <c r="E38" s="1455"/>
      <c r="F38" s="955">
        <v>4</v>
      </c>
      <c r="G38" s="1163">
        <v>88888823</v>
      </c>
      <c r="H38" s="1163">
        <v>201203060930</v>
      </c>
      <c r="I38" s="1163"/>
      <c r="J38" s="1105" t="s">
        <v>589</v>
      </c>
      <c r="K38" s="1225" t="s">
        <v>137</v>
      </c>
      <c r="L38" s="1225"/>
      <c r="M38" s="957" t="s">
        <v>535</v>
      </c>
      <c r="N38" s="957"/>
      <c r="O38" s="1167" t="s">
        <v>47</v>
      </c>
      <c r="P38" s="1169">
        <v>40974</v>
      </c>
      <c r="Q38" s="960">
        <v>0.39583333333333331</v>
      </c>
      <c r="R38" s="1105" t="s">
        <v>570</v>
      </c>
      <c r="S38" s="1235" t="s">
        <v>570</v>
      </c>
      <c r="T38" s="1345">
        <v>130.30000000000001</v>
      </c>
      <c r="U38" s="1097">
        <v>130.30000000000001</v>
      </c>
      <c r="V38" s="1344">
        <f t="shared" si="35"/>
        <v>0</v>
      </c>
      <c r="W38" s="1512">
        <v>1004</v>
      </c>
      <c r="X38" s="1344">
        <f t="shared" si="36"/>
        <v>0</v>
      </c>
      <c r="Y38" s="1154" t="str">
        <f t="shared" si="16"/>
        <v>&lt;MDL</v>
      </c>
      <c r="Z38" s="1235" t="s">
        <v>570</v>
      </c>
      <c r="AA38" s="1345">
        <v>130.9</v>
      </c>
      <c r="AB38" s="1189">
        <v>130.6</v>
      </c>
      <c r="AC38" s="1344">
        <f t="shared" si="37"/>
        <v>-0.30000000000001137</v>
      </c>
      <c r="AD38" s="1506">
        <v>1221</v>
      </c>
      <c r="AE38" s="1344">
        <f t="shared" si="38"/>
        <v>-0.245700245700255</v>
      </c>
      <c r="AF38" s="1154" t="str">
        <f t="shared" si="19"/>
        <v>&lt;MDL</v>
      </c>
      <c r="AG38" s="1235" t="s">
        <v>570</v>
      </c>
      <c r="AH38" s="1345">
        <v>133.19999999999999</v>
      </c>
      <c r="AI38" s="1189">
        <v>132.89999999999998</v>
      </c>
      <c r="AJ38" s="1344">
        <f t="shared" si="39"/>
        <v>-0.30000000000001137</v>
      </c>
      <c r="AK38" s="1345">
        <v>1252</v>
      </c>
      <c r="AL38" s="1344">
        <f t="shared" si="40"/>
        <v>-0.23961661341853943</v>
      </c>
      <c r="AM38" s="1154" t="str">
        <f t="shared" si="22"/>
        <v>&lt;MDL</v>
      </c>
      <c r="AN38" s="1507">
        <f t="shared" si="41"/>
        <v>-0.16177228637293148</v>
      </c>
      <c r="AO38" s="1507">
        <f t="shared" si="42"/>
        <v>0.1401319275689131</v>
      </c>
      <c r="AP38" s="1507">
        <f t="shared" si="43"/>
        <v>-86.622950513210185</v>
      </c>
      <c r="AQ38" s="1506">
        <f t="shared" si="44"/>
        <v>3</v>
      </c>
      <c r="AR38" s="1154" t="str">
        <f t="shared" si="45"/>
        <v>&lt;MDL</v>
      </c>
      <c r="AS38" s="1506"/>
      <c r="AT38" s="23" t="s">
        <v>191</v>
      </c>
      <c r="AU38" s="23" t="s">
        <v>191</v>
      </c>
      <c r="AV38" s="23" t="s">
        <v>191</v>
      </c>
      <c r="AW38" s="1175" t="str">
        <f t="shared" si="46"/>
        <v xml:space="preserve">  </v>
      </c>
      <c r="AX38" s="1154" t="str">
        <f t="shared" si="47"/>
        <v xml:space="preserve">  </v>
      </c>
      <c r="AY38" s="23" t="s">
        <v>191</v>
      </c>
      <c r="AZ38" s="23" t="s">
        <v>191</v>
      </c>
      <c r="BA38" s="23" t="s">
        <v>191</v>
      </c>
      <c r="BB38" s="1175" t="str">
        <f t="shared" si="48"/>
        <v xml:space="preserve">  </v>
      </c>
      <c r="BC38" s="1154" t="str">
        <f t="shared" si="49"/>
        <v xml:space="preserve">  </v>
      </c>
      <c r="BD38" s="794" t="s">
        <v>191</v>
      </c>
      <c r="BE38" s="949" t="s">
        <v>465</v>
      </c>
      <c r="BF38" s="1347">
        <v>5.8575485213650531E-2</v>
      </c>
      <c r="BG38" s="1347"/>
      <c r="BH38" s="1175" t="str">
        <f t="shared" si="50"/>
        <v>E, &lt;PRL</v>
      </c>
      <c r="BI38" s="1154" t="str">
        <f t="shared" si="5"/>
        <v>&lt;MDL</v>
      </c>
      <c r="BJ38" s="952" t="s">
        <v>590</v>
      </c>
      <c r="BK38" s="1347">
        <v>1.0111272226165842E-2</v>
      </c>
      <c r="BL38" s="1347"/>
      <c r="BM38" s="1175" t="str">
        <f t="shared" si="51"/>
        <v xml:space="preserve">  </v>
      </c>
      <c r="BN38" s="1158" t="str">
        <f t="shared" si="6"/>
        <v xml:space="preserve">  </v>
      </c>
      <c r="BO38" s="1157" t="str">
        <f t="shared" si="7"/>
        <v>E, &lt;RL</v>
      </c>
      <c r="BP38" s="1348">
        <f>BK38/BF38*100</f>
        <v>17.261952144801857</v>
      </c>
      <c r="BQ38" s="594">
        <v>5.4512713265417123E-2</v>
      </c>
      <c r="BR38" s="1353"/>
      <c r="BS38" s="174" t="str">
        <f t="shared" si="52"/>
        <v>E, &lt;PRL</v>
      </c>
      <c r="BT38" s="1158" t="str">
        <f t="shared" si="53"/>
        <v>E, &lt;RL</v>
      </c>
      <c r="BU38" s="1276">
        <v>5.4295531140853705E-2</v>
      </c>
      <c r="BW38" s="174" t="str">
        <f t="shared" si="54"/>
        <v>E, &lt;PRL</v>
      </c>
      <c r="BX38" s="1154" t="str">
        <f t="shared" si="55"/>
        <v>&lt;MDL</v>
      </c>
      <c r="BY38" s="1236" t="s">
        <v>88</v>
      </c>
      <c r="BZ38" s="1353"/>
      <c r="CA38" s="1179">
        <v>1</v>
      </c>
      <c r="CB38" s="174" t="str">
        <f t="shared" si="56"/>
        <v xml:space="preserve">  </v>
      </c>
      <c r="CC38" s="1154" t="str">
        <f>IF(BY38&lt;CC$5,"&lt;MDL",IF(BY38&lt;CC$6,"E, &lt;RL",IF(BY38&gt;CC$6,"  ",)))</f>
        <v xml:space="preserve">  </v>
      </c>
      <c r="CD38" s="1514">
        <v>-7.9385191701365038E-4</v>
      </c>
      <c r="CE38" s="952"/>
      <c r="CF38" s="174" t="str">
        <f t="shared" si="57"/>
        <v>E, &lt;PRL</v>
      </c>
      <c r="CG38" s="1158" t="str">
        <f t="shared" si="58"/>
        <v>&lt;MDL</v>
      </c>
      <c r="CH38" s="1389" t="s">
        <v>88</v>
      </c>
      <c r="CI38" s="1236" t="s">
        <v>603</v>
      </c>
      <c r="CJ38" s="1353"/>
      <c r="CK38" s="174" t="str">
        <f t="shared" si="59"/>
        <v xml:space="preserve">  </v>
      </c>
      <c r="CL38" s="1158" t="s">
        <v>88</v>
      </c>
      <c r="CM38" s="1353" t="s">
        <v>88</v>
      </c>
      <c r="CO38" s="174" t="str">
        <f t="shared" si="60"/>
        <v xml:space="preserve">  </v>
      </c>
      <c r="CP38" s="1158" t="s">
        <v>88</v>
      </c>
      <c r="CQ38" s="1353" t="s">
        <v>88</v>
      </c>
      <c r="CR38" s="1174"/>
    </row>
    <row r="39" spans="1:97" x14ac:dyDescent="0.2">
      <c r="A39" s="1144" t="s">
        <v>2245</v>
      </c>
      <c r="B39" s="1161" t="s">
        <v>1351</v>
      </c>
      <c r="C39" s="1105" t="s">
        <v>601</v>
      </c>
      <c r="D39" s="1105">
        <v>2</v>
      </c>
      <c r="E39" s="1455"/>
      <c r="F39" s="955">
        <v>4</v>
      </c>
      <c r="G39" s="1163">
        <v>88888823</v>
      </c>
      <c r="H39" s="1163">
        <v>201203151600</v>
      </c>
      <c r="I39" s="1163"/>
      <c r="J39" s="1105" t="s">
        <v>608</v>
      </c>
      <c r="K39" s="1225" t="s">
        <v>137</v>
      </c>
      <c r="L39" s="1225"/>
      <c r="M39" s="957" t="s">
        <v>535</v>
      </c>
      <c r="N39" s="957"/>
      <c r="O39" s="1167" t="s">
        <v>47</v>
      </c>
      <c r="P39" s="1169">
        <v>40983</v>
      </c>
      <c r="Q39" s="960">
        <v>0.66666666666666663</v>
      </c>
      <c r="R39" s="1105" t="s">
        <v>609</v>
      </c>
      <c r="S39" s="1235" t="s">
        <v>609</v>
      </c>
      <c r="T39" s="1345">
        <v>130.69999999999999</v>
      </c>
      <c r="U39" s="1344">
        <v>130.80000000000001</v>
      </c>
      <c r="V39" s="1344">
        <f t="shared" si="35"/>
        <v>0.10000000000002274</v>
      </c>
      <c r="W39" s="1235">
        <v>595</v>
      </c>
      <c r="X39" s="1344">
        <f t="shared" si="36"/>
        <v>0.16806722689079454</v>
      </c>
      <c r="Y39" s="1154" t="str">
        <f t="shared" si="16"/>
        <v>&lt;MDL</v>
      </c>
      <c r="Z39" s="1235" t="s">
        <v>609</v>
      </c>
      <c r="AA39" s="1345">
        <v>130.4</v>
      </c>
      <c r="AB39" s="1189">
        <v>130.39999999999998</v>
      </c>
      <c r="AC39" s="1344">
        <f t="shared" si="37"/>
        <v>0</v>
      </c>
      <c r="AD39" s="1235">
        <v>515</v>
      </c>
      <c r="AE39" s="1344">
        <f t="shared" si="38"/>
        <v>0</v>
      </c>
      <c r="AF39" s="1154" t="str">
        <f t="shared" si="19"/>
        <v>&lt;MDL</v>
      </c>
      <c r="AG39" s="1235" t="s">
        <v>609</v>
      </c>
      <c r="AH39" s="1345">
        <v>130.9</v>
      </c>
      <c r="AI39" s="1189">
        <v>130.80000000000001</v>
      </c>
      <c r="AJ39" s="1344">
        <f t="shared" si="39"/>
        <v>-9.9999999999994316E-2</v>
      </c>
      <c r="AK39" s="1235">
        <v>530</v>
      </c>
      <c r="AL39" s="1344">
        <f t="shared" si="40"/>
        <v>-0.18867924528300814</v>
      </c>
      <c r="AM39" s="1154" t="str">
        <f t="shared" si="22"/>
        <v>&lt;MDL</v>
      </c>
      <c r="AN39" s="1507">
        <f t="shared" si="41"/>
        <v>-6.8706727974045352E-3</v>
      </c>
      <c r="AO39" s="1507">
        <f t="shared" si="42"/>
        <v>0.17847245154541411</v>
      </c>
      <c r="AP39" s="1507">
        <f t="shared" si="43"/>
        <v>-2597.5978889990779</v>
      </c>
      <c r="AQ39" s="1506">
        <f t="shared" si="44"/>
        <v>3</v>
      </c>
      <c r="AR39" s="1154" t="str">
        <f t="shared" si="45"/>
        <v>&lt;MDL</v>
      </c>
      <c r="AS39" s="1506"/>
      <c r="AT39" s="23" t="s">
        <v>191</v>
      </c>
      <c r="AU39" s="23" t="s">
        <v>191</v>
      </c>
      <c r="AV39" s="23" t="s">
        <v>191</v>
      </c>
      <c r="AW39" s="1175" t="str">
        <f t="shared" si="46"/>
        <v xml:space="preserve">  </v>
      </c>
      <c r="AX39" s="1154" t="str">
        <f t="shared" si="47"/>
        <v xml:space="preserve">  </v>
      </c>
      <c r="AY39" s="23" t="s">
        <v>191</v>
      </c>
      <c r="AZ39" s="23" t="s">
        <v>191</v>
      </c>
      <c r="BA39" s="23" t="s">
        <v>191</v>
      </c>
      <c r="BB39" s="1175" t="str">
        <f t="shared" si="48"/>
        <v xml:space="preserve">  </v>
      </c>
      <c r="BC39" s="1154" t="str">
        <f t="shared" si="49"/>
        <v xml:space="preserve">  </v>
      </c>
      <c r="BD39" s="794" t="s">
        <v>191</v>
      </c>
      <c r="BF39" s="1416">
        <v>-2.6654751173661229E-2</v>
      </c>
      <c r="BG39" s="1414" t="s">
        <v>88</v>
      </c>
      <c r="BH39" s="1175" t="str">
        <f t="shared" si="50"/>
        <v>E, &lt;PRL</v>
      </c>
      <c r="BI39" s="1154" t="str">
        <f t="shared" si="5"/>
        <v>&lt;MDL</v>
      </c>
      <c r="BJ39" s="949"/>
      <c r="BK39" s="1416">
        <v>9.2919215298067556E-4</v>
      </c>
      <c r="BL39" s="1346"/>
      <c r="BM39" s="1175" t="str">
        <f t="shared" si="51"/>
        <v>E, &lt;PRL</v>
      </c>
      <c r="BN39" s="1158" t="str">
        <f t="shared" si="6"/>
        <v>&lt;MDL</v>
      </c>
      <c r="BO39" s="1157" t="str">
        <f t="shared" si="7"/>
        <v>&lt;MDL</v>
      </c>
      <c r="BP39" s="1466" t="s">
        <v>88</v>
      </c>
      <c r="BQ39" s="1347">
        <v>0.25740450035893098</v>
      </c>
      <c r="BR39" s="949"/>
      <c r="BS39" s="174" t="str">
        <f t="shared" si="52"/>
        <v>E, &lt;PRL</v>
      </c>
      <c r="BT39" s="1158" t="str">
        <f t="shared" si="53"/>
        <v>E, &lt;RL</v>
      </c>
      <c r="BU39" s="1276">
        <v>0.43261260564526216</v>
      </c>
      <c r="BV39" s="1517"/>
      <c r="BW39" s="174" t="str">
        <f t="shared" si="54"/>
        <v>E, &lt;PRL</v>
      </c>
      <c r="BX39" s="1154" t="str">
        <f t="shared" si="55"/>
        <v>&lt;MDL</v>
      </c>
      <c r="BY39" s="1236" t="s">
        <v>88</v>
      </c>
      <c r="BZ39" s="1235"/>
      <c r="CA39" s="1179">
        <v>1</v>
      </c>
      <c r="CB39" s="174" t="str">
        <f t="shared" si="56"/>
        <v xml:space="preserve">  </v>
      </c>
      <c r="CC39" s="1154" t="s">
        <v>88</v>
      </c>
      <c r="CD39" s="1419">
        <v>4.2523873418467504E-3</v>
      </c>
      <c r="CE39" s="1097"/>
      <c r="CF39" s="174" t="str">
        <f t="shared" si="57"/>
        <v>E, &lt;PRL</v>
      </c>
      <c r="CG39" s="1158" t="str">
        <f t="shared" si="58"/>
        <v>&lt;MDL</v>
      </c>
      <c r="CH39" s="1389" t="s">
        <v>88</v>
      </c>
      <c r="CI39" s="1236" t="s">
        <v>603</v>
      </c>
      <c r="CJ39" s="1097"/>
      <c r="CK39" s="174" t="str">
        <f t="shared" si="59"/>
        <v xml:space="preserve">  </v>
      </c>
      <c r="CL39" s="1154" t="s">
        <v>88</v>
      </c>
      <c r="CM39" s="1236" t="s">
        <v>603</v>
      </c>
      <c r="CN39" s="1097"/>
      <c r="CO39" s="174" t="str">
        <f t="shared" si="60"/>
        <v xml:space="preserve">  </v>
      </c>
      <c r="CP39" s="1158" t="s">
        <v>88</v>
      </c>
      <c r="CQ39" s="1236" t="s">
        <v>603</v>
      </c>
      <c r="CR39" s="1174"/>
    </row>
    <row r="40" spans="1:97" x14ac:dyDescent="0.2">
      <c r="A40" s="1144" t="s">
        <v>2248</v>
      </c>
      <c r="B40" s="1161" t="s">
        <v>1354</v>
      </c>
      <c r="C40" s="1105" t="s">
        <v>601</v>
      </c>
      <c r="D40" s="1105">
        <v>2</v>
      </c>
      <c r="E40" s="1455"/>
      <c r="F40" s="955">
        <v>4</v>
      </c>
      <c r="G40" s="1163">
        <v>88888823</v>
      </c>
      <c r="H40" s="1163">
        <v>201203181200</v>
      </c>
      <c r="I40" s="1163"/>
      <c r="J40" s="1105" t="s">
        <v>614</v>
      </c>
      <c r="K40" s="1225" t="s">
        <v>137</v>
      </c>
      <c r="L40" s="1225"/>
      <c r="M40" s="957" t="s">
        <v>535</v>
      </c>
      <c r="N40" s="957"/>
      <c r="O40" s="1167" t="s">
        <v>47</v>
      </c>
      <c r="P40" s="1169">
        <v>40986</v>
      </c>
      <c r="Q40" s="960">
        <v>0.5</v>
      </c>
      <c r="R40" s="1518" t="s">
        <v>623</v>
      </c>
      <c r="S40" s="1519" t="s">
        <v>623</v>
      </c>
      <c r="T40" s="1345">
        <v>129.9</v>
      </c>
      <c r="U40" s="1344">
        <v>129.70000000000002</v>
      </c>
      <c r="V40" s="1344">
        <f t="shared" si="35"/>
        <v>-0.19999999999998863</v>
      </c>
      <c r="W40" s="1235">
        <v>1218</v>
      </c>
      <c r="X40" s="1344">
        <f t="shared" si="36"/>
        <v>-0.16420361247946522</v>
      </c>
      <c r="Y40" s="1154" t="str">
        <f t="shared" si="16"/>
        <v>&lt;MDL</v>
      </c>
      <c r="Z40" s="1519" t="s">
        <v>623</v>
      </c>
      <c r="AA40" s="1345">
        <v>130.6</v>
      </c>
      <c r="AB40" s="1189">
        <v>130.39999999999998</v>
      </c>
      <c r="AC40" s="1344">
        <f t="shared" si="37"/>
        <v>-0.20000000000001705</v>
      </c>
      <c r="AD40" s="1235">
        <v>1555</v>
      </c>
      <c r="AE40" s="1344">
        <f t="shared" si="38"/>
        <v>-0.12861736334406243</v>
      </c>
      <c r="AF40" s="1154" t="str">
        <f t="shared" si="19"/>
        <v>&lt;MDL</v>
      </c>
      <c r="AG40" s="1519" t="s">
        <v>623</v>
      </c>
      <c r="AH40" s="1345">
        <v>130.4</v>
      </c>
      <c r="AI40" s="1189">
        <v>130.20000000000002</v>
      </c>
      <c r="AJ40" s="1344">
        <f t="shared" si="39"/>
        <v>-0.19999999999998863</v>
      </c>
      <c r="AK40" s="1235">
        <v>1044</v>
      </c>
      <c r="AL40" s="1344">
        <f t="shared" si="40"/>
        <v>-0.19157088122604274</v>
      </c>
      <c r="AM40" s="1154" t="str">
        <f t="shared" si="22"/>
        <v>&lt;MDL</v>
      </c>
      <c r="AN40" s="1507">
        <f t="shared" si="41"/>
        <v>-0.16146395234985678</v>
      </c>
      <c r="AO40" s="1507">
        <f t="shared" si="42"/>
        <v>3.1566052281660775E-2</v>
      </c>
      <c r="AP40" s="1507">
        <f t="shared" si="43"/>
        <v>-19.549906850579319</v>
      </c>
      <c r="AQ40" s="1506">
        <f t="shared" si="44"/>
        <v>3</v>
      </c>
      <c r="AR40" s="1154" t="str">
        <f t="shared" si="45"/>
        <v>&lt;MDL</v>
      </c>
      <c r="AS40" s="1506"/>
      <c r="AT40" s="23" t="s">
        <v>191</v>
      </c>
      <c r="AU40" s="23" t="s">
        <v>191</v>
      </c>
      <c r="AV40" s="23" t="s">
        <v>191</v>
      </c>
      <c r="AW40" s="1175" t="str">
        <f t="shared" si="46"/>
        <v xml:space="preserve">  </v>
      </c>
      <c r="AX40" s="1154" t="str">
        <f t="shared" si="47"/>
        <v xml:space="preserve">  </v>
      </c>
      <c r="AY40" s="23" t="s">
        <v>191</v>
      </c>
      <c r="AZ40" s="23" t="s">
        <v>191</v>
      </c>
      <c r="BA40" s="23" t="s">
        <v>191</v>
      </c>
      <c r="BB40" s="1175" t="str">
        <f t="shared" si="48"/>
        <v xml:space="preserve">  </v>
      </c>
      <c r="BC40" s="1154" t="str">
        <f t="shared" si="49"/>
        <v xml:space="preserve">  </v>
      </c>
      <c r="BD40" s="794" t="s">
        <v>191</v>
      </c>
      <c r="BF40" s="1416">
        <v>-9.0285420238205114E-2</v>
      </c>
      <c r="BG40" s="1414" t="s">
        <v>88</v>
      </c>
      <c r="BH40" s="1175" t="str">
        <f t="shared" si="50"/>
        <v>E, &lt;PRL</v>
      </c>
      <c r="BI40" s="1154" t="str">
        <f t="shared" si="5"/>
        <v>&lt;MDL</v>
      </c>
      <c r="BK40" s="1416">
        <v>6.8666638999003164E-4</v>
      </c>
      <c r="BL40" s="1346"/>
      <c r="BM40" s="1175" t="str">
        <f t="shared" si="51"/>
        <v>E, &lt;PRL</v>
      </c>
      <c r="BN40" s="1158" t="str">
        <f t="shared" si="6"/>
        <v>&lt;MDL</v>
      </c>
      <c r="BO40" s="1157" t="str">
        <f t="shared" si="7"/>
        <v>&lt;MDL</v>
      </c>
      <c r="BP40" s="1466" t="s">
        <v>88</v>
      </c>
      <c r="BQ40" s="1347">
        <v>9.4360767679262825E-2</v>
      </c>
      <c r="BR40" s="949"/>
      <c r="BS40" s="174" t="str">
        <f t="shared" si="52"/>
        <v>E, &lt;PRL</v>
      </c>
      <c r="BT40" s="1158" t="str">
        <f t="shared" si="53"/>
        <v>E, &lt;RL</v>
      </c>
      <c r="BU40" s="1276">
        <v>7.7471894646356995E-2</v>
      </c>
      <c r="BV40" s="1517"/>
      <c r="BW40" s="174" t="str">
        <f t="shared" si="54"/>
        <v>E, &lt;PRL</v>
      </c>
      <c r="BX40" s="1154" t="str">
        <f t="shared" si="55"/>
        <v>&lt;MDL</v>
      </c>
      <c r="BY40" s="1236" t="s">
        <v>88</v>
      </c>
      <c r="BZ40" s="1235"/>
      <c r="CA40" s="1179">
        <v>1</v>
      </c>
      <c r="CB40" s="174" t="str">
        <f t="shared" si="56"/>
        <v xml:space="preserve">  </v>
      </c>
      <c r="CC40" s="1154" t="s">
        <v>88</v>
      </c>
      <c r="CD40" s="1419">
        <v>1.2266247482290028E-3</v>
      </c>
      <c r="CE40" s="1097"/>
      <c r="CF40" s="174" t="str">
        <f t="shared" si="57"/>
        <v>E, &lt;PRL</v>
      </c>
      <c r="CG40" s="1158" t="str">
        <f t="shared" si="58"/>
        <v>&lt;MDL</v>
      </c>
      <c r="CH40" s="1389" t="s">
        <v>88</v>
      </c>
      <c r="CI40" s="1236" t="s">
        <v>603</v>
      </c>
      <c r="CJ40" s="1097"/>
      <c r="CK40" s="174" t="str">
        <f t="shared" si="59"/>
        <v xml:space="preserve">  </v>
      </c>
      <c r="CL40" s="1154" t="s">
        <v>88</v>
      </c>
      <c r="CM40" s="1236" t="s">
        <v>603</v>
      </c>
      <c r="CN40" s="1097"/>
      <c r="CO40" s="174" t="str">
        <f t="shared" si="60"/>
        <v xml:space="preserve">  </v>
      </c>
      <c r="CP40" s="1158" t="s">
        <v>88</v>
      </c>
      <c r="CQ40" s="1236" t="s">
        <v>603</v>
      </c>
      <c r="CR40" s="1174"/>
    </row>
    <row r="41" spans="1:97" x14ac:dyDescent="0.2">
      <c r="A41" s="1144" t="s">
        <v>2256</v>
      </c>
      <c r="B41" s="1161" t="s">
        <v>1362</v>
      </c>
      <c r="C41" s="1105" t="s">
        <v>601</v>
      </c>
      <c r="D41" s="1105">
        <v>2</v>
      </c>
      <c r="E41" s="1455"/>
      <c r="F41" s="955">
        <v>4</v>
      </c>
      <c r="G41" s="1163">
        <v>88888823</v>
      </c>
      <c r="H41" s="1163">
        <v>201203211200</v>
      </c>
      <c r="I41" s="1163"/>
      <c r="J41" s="1105" t="s">
        <v>631</v>
      </c>
      <c r="K41" s="1225" t="s">
        <v>137</v>
      </c>
      <c r="L41" s="1225"/>
      <c r="M41" s="957" t="s">
        <v>535</v>
      </c>
      <c r="N41" s="957"/>
      <c r="O41" s="1167" t="s">
        <v>47</v>
      </c>
      <c r="P41" s="1169">
        <v>40989</v>
      </c>
      <c r="Q41" s="960">
        <v>0.5</v>
      </c>
      <c r="R41" s="1105" t="s">
        <v>641</v>
      </c>
      <c r="S41" s="1235" t="s">
        <v>641</v>
      </c>
      <c r="T41" s="1097">
        <v>130.80000000000001</v>
      </c>
      <c r="U41" s="1344">
        <v>130.6</v>
      </c>
      <c r="V41" s="1393">
        <f t="shared" si="35"/>
        <v>-0.20000000000001705</v>
      </c>
      <c r="W41" s="1235">
        <v>850</v>
      </c>
      <c r="X41" s="1344">
        <f t="shared" si="36"/>
        <v>-0.23529411764707889</v>
      </c>
      <c r="Y41" s="1154" t="str">
        <f t="shared" si="16"/>
        <v>&lt;MDL</v>
      </c>
      <c r="Z41" s="1235" t="s">
        <v>641</v>
      </c>
      <c r="AA41" s="1345">
        <v>130.80000000000001</v>
      </c>
      <c r="AB41" s="1189">
        <v>130.89999999999998</v>
      </c>
      <c r="AC41" s="1344">
        <f t="shared" si="37"/>
        <v>9.9999999999965894E-2</v>
      </c>
      <c r="AD41" s="1235">
        <v>985</v>
      </c>
      <c r="AE41" s="1344">
        <f t="shared" si="38"/>
        <v>0.10152284263955928</v>
      </c>
      <c r="AF41" s="1154" t="str">
        <f t="shared" si="19"/>
        <v>&lt;MDL</v>
      </c>
      <c r="AG41" s="1235" t="s">
        <v>641</v>
      </c>
      <c r="AH41" s="1345">
        <v>132.9</v>
      </c>
      <c r="AI41" s="1189">
        <v>132.89999999999998</v>
      </c>
      <c r="AJ41" s="1344">
        <f t="shared" si="39"/>
        <v>0</v>
      </c>
      <c r="AK41" s="1235">
        <v>816</v>
      </c>
      <c r="AL41" s="1344">
        <f t="shared" si="40"/>
        <v>0</v>
      </c>
      <c r="AM41" s="1154" t="str">
        <f t="shared" si="22"/>
        <v>&lt;MDL</v>
      </c>
      <c r="AN41" s="1507">
        <f t="shared" si="41"/>
        <v>-4.459042500250654E-2</v>
      </c>
      <c r="AO41" s="1507">
        <f t="shared" si="42"/>
        <v>0.17277918186405103</v>
      </c>
      <c r="AP41" s="1507">
        <f t="shared" si="43"/>
        <v>-387.48045539897566</v>
      </c>
      <c r="AQ41" s="1506">
        <f t="shared" si="44"/>
        <v>3</v>
      </c>
      <c r="AR41" s="1154" t="str">
        <f t="shared" si="45"/>
        <v>&lt;MDL</v>
      </c>
      <c r="AS41" s="1506"/>
      <c r="AT41" s="23" t="s">
        <v>191</v>
      </c>
      <c r="AU41" s="23" t="s">
        <v>191</v>
      </c>
      <c r="AV41" s="23" t="s">
        <v>191</v>
      </c>
      <c r="AW41" s="1175" t="str">
        <f t="shared" si="46"/>
        <v xml:space="preserve">  </v>
      </c>
      <c r="AX41" s="1154" t="str">
        <f t="shared" si="47"/>
        <v xml:space="preserve">  </v>
      </c>
      <c r="AY41" s="23" t="s">
        <v>191</v>
      </c>
      <c r="AZ41" s="23" t="s">
        <v>191</v>
      </c>
      <c r="BA41" s="23" t="s">
        <v>191</v>
      </c>
      <c r="BB41" s="1175" t="str">
        <f t="shared" si="48"/>
        <v xml:space="preserve">  </v>
      </c>
      <c r="BC41" s="1154" t="str">
        <f t="shared" si="49"/>
        <v xml:space="preserve">  </v>
      </c>
      <c r="BD41" s="794" t="s">
        <v>191</v>
      </c>
      <c r="BF41" s="1416">
        <v>-3.1860990954824531E-2</v>
      </c>
      <c r="BG41" s="1414" t="s">
        <v>88</v>
      </c>
      <c r="BH41" s="1175" t="str">
        <f t="shared" si="50"/>
        <v>E, &lt;PRL</v>
      </c>
      <c r="BI41" s="1154" t="str">
        <f t="shared" ref="BI41:BI72" si="61">IF(BF41&lt;BI$5,"&lt;MDL",IF(BF41&lt;BI$6,"E, &lt;RL",IF(BF41&gt;BI$6,"  ",)))</f>
        <v>&lt;MDL</v>
      </c>
      <c r="BJ41" s="1520"/>
      <c r="BK41" s="1490">
        <v>-5.3641762435783016E-4</v>
      </c>
      <c r="BM41" s="1175" t="str">
        <f t="shared" si="51"/>
        <v>E, &lt;PRL</v>
      </c>
      <c r="BN41" s="1158" t="str">
        <f t="shared" ref="BN41:BN72" si="62">IF(BK41&lt;BN$5,"&lt;MDL",IF(BK41&lt;BN$6,"E, &lt;RL",IF(BK41&gt;BN$6,"  ",)))</f>
        <v>&lt;MDL</v>
      </c>
      <c r="BO41" s="1157" t="str">
        <f t="shared" ref="BO41:BO72" si="63">IF(BK41&lt;BO$5,"&lt;MDL",IF(BK41&lt;BO$6,"E, &lt;RL",IF(BK41&gt;BO$6,"  ",)))</f>
        <v>&lt;MDL</v>
      </c>
      <c r="BP41" s="1466" t="s">
        <v>88</v>
      </c>
      <c r="BQ41" s="1346">
        <v>0.19601628703780116</v>
      </c>
      <c r="BR41" s="949"/>
      <c r="BS41" s="174" t="str">
        <f t="shared" si="52"/>
        <v>E, &lt;PRL</v>
      </c>
      <c r="BT41" s="1158" t="str">
        <f t="shared" si="53"/>
        <v>E, &lt;RL</v>
      </c>
      <c r="BU41" s="1276">
        <v>0.23060739651506021</v>
      </c>
      <c r="BV41" s="949"/>
      <c r="BW41" s="174" t="str">
        <f t="shared" si="54"/>
        <v>E, &lt;PRL</v>
      </c>
      <c r="BX41" s="1154" t="str">
        <f t="shared" si="55"/>
        <v>&lt;MDL</v>
      </c>
      <c r="BY41" s="1236" t="s">
        <v>88</v>
      </c>
      <c r="CA41" s="1179">
        <v>1</v>
      </c>
      <c r="CB41" s="174" t="str">
        <f t="shared" si="56"/>
        <v xml:space="preserve">  </v>
      </c>
      <c r="CC41" s="1154" t="s">
        <v>88</v>
      </c>
      <c r="CD41" s="1419">
        <v>1.7212872947511332E-3</v>
      </c>
      <c r="CF41" s="174" t="str">
        <f t="shared" si="57"/>
        <v>E, &lt;PRL</v>
      </c>
      <c r="CG41" s="1158" t="str">
        <f t="shared" si="58"/>
        <v>&lt;MDL</v>
      </c>
      <c r="CH41" s="1389" t="s">
        <v>88</v>
      </c>
      <c r="CI41" s="1236" t="s">
        <v>603</v>
      </c>
      <c r="CJ41" s="1097"/>
      <c r="CK41" s="174" t="str">
        <f t="shared" si="59"/>
        <v xml:space="preserve">  </v>
      </c>
      <c r="CL41" s="1158" t="s">
        <v>88</v>
      </c>
      <c r="CM41" s="1236" t="s">
        <v>603</v>
      </c>
      <c r="CN41" s="1097"/>
      <c r="CO41" s="174" t="str">
        <f t="shared" si="60"/>
        <v xml:space="preserve">  </v>
      </c>
      <c r="CP41" s="1158" t="s">
        <v>88</v>
      </c>
      <c r="CQ41" s="1236" t="s">
        <v>603</v>
      </c>
      <c r="CR41" s="1174"/>
    </row>
    <row r="42" spans="1:97" x14ac:dyDescent="0.2">
      <c r="A42" s="1144" t="s">
        <v>2261</v>
      </c>
      <c r="B42" s="1161" t="s">
        <v>1367</v>
      </c>
      <c r="C42" s="1105" t="s">
        <v>601</v>
      </c>
      <c r="D42" s="1105">
        <v>2</v>
      </c>
      <c r="E42" s="1455"/>
      <c r="F42" s="955">
        <v>4</v>
      </c>
      <c r="G42" s="1163">
        <v>88888823</v>
      </c>
      <c r="H42" s="1163">
        <v>201203291200</v>
      </c>
      <c r="I42" s="1163"/>
      <c r="J42" s="1105" t="s">
        <v>640</v>
      </c>
      <c r="K42" s="1225" t="s">
        <v>137</v>
      </c>
      <c r="L42" s="1225"/>
      <c r="M42" s="957" t="s">
        <v>535</v>
      </c>
      <c r="N42" s="957"/>
      <c r="O42" s="1167" t="s">
        <v>47</v>
      </c>
      <c r="P42" s="1169">
        <v>40997</v>
      </c>
      <c r="Q42" s="960">
        <v>0.5</v>
      </c>
      <c r="R42" s="1105" t="s">
        <v>649</v>
      </c>
      <c r="S42" s="1235" t="s">
        <v>649</v>
      </c>
      <c r="T42" s="1097">
        <v>130.69999999999999</v>
      </c>
      <c r="U42" s="1344">
        <v>130.89999999999998</v>
      </c>
      <c r="V42" s="1344">
        <f t="shared" si="35"/>
        <v>0.19999999999998863</v>
      </c>
      <c r="W42" s="1235">
        <v>125</v>
      </c>
      <c r="X42" s="1344">
        <f t="shared" si="36"/>
        <v>1.5999999999999091</v>
      </c>
      <c r="Y42" s="1154" t="str">
        <f t="shared" si="16"/>
        <v>&lt;MDL</v>
      </c>
      <c r="Z42" s="1235" t="s">
        <v>649</v>
      </c>
      <c r="AA42" s="1345">
        <v>130.5</v>
      </c>
      <c r="AB42" s="1189">
        <v>130.5</v>
      </c>
      <c r="AC42" s="1344">
        <f t="shared" si="37"/>
        <v>0</v>
      </c>
      <c r="AD42" s="1235">
        <v>125</v>
      </c>
      <c r="AE42" s="1344">
        <f t="shared" si="38"/>
        <v>0</v>
      </c>
      <c r="AF42" s="1154" t="str">
        <f t="shared" si="19"/>
        <v>&lt;MDL</v>
      </c>
      <c r="AG42" s="1235" t="s">
        <v>649</v>
      </c>
      <c r="AH42" s="1345">
        <v>133.19999999999999</v>
      </c>
      <c r="AI42" s="1189">
        <v>133.20000000000002</v>
      </c>
      <c r="AJ42" s="1344">
        <f t="shared" si="39"/>
        <v>0</v>
      </c>
      <c r="AK42" s="1235">
        <v>125</v>
      </c>
      <c r="AL42" s="1344">
        <f t="shared" si="40"/>
        <v>0</v>
      </c>
      <c r="AM42" s="1154" t="str">
        <f t="shared" si="22"/>
        <v>&lt;MDL</v>
      </c>
      <c r="AN42" s="1507">
        <f t="shared" si="41"/>
        <v>0.53333333333330302</v>
      </c>
      <c r="AO42" s="1507">
        <f t="shared" si="42"/>
        <v>0.92376043070334879</v>
      </c>
      <c r="AP42" s="1507">
        <f t="shared" si="43"/>
        <v>173.20508075688775</v>
      </c>
      <c r="AQ42" s="1506">
        <f t="shared" si="44"/>
        <v>3</v>
      </c>
      <c r="AR42" s="1154" t="str">
        <f t="shared" si="45"/>
        <v>E, &lt;RL</v>
      </c>
      <c r="AS42" s="1506"/>
      <c r="AT42" s="23" t="s">
        <v>191</v>
      </c>
      <c r="AU42" s="23" t="s">
        <v>191</v>
      </c>
      <c r="AV42" s="23" t="s">
        <v>191</v>
      </c>
      <c r="AW42" s="1175" t="str">
        <f t="shared" si="46"/>
        <v xml:space="preserve">  </v>
      </c>
      <c r="AX42" s="1154" t="str">
        <f t="shared" si="47"/>
        <v xml:space="preserve">  </v>
      </c>
      <c r="AY42" s="23" t="s">
        <v>191</v>
      </c>
      <c r="AZ42" s="23" t="s">
        <v>191</v>
      </c>
      <c r="BA42" s="23" t="s">
        <v>191</v>
      </c>
      <c r="BB42" s="1175" t="str">
        <f t="shared" si="48"/>
        <v xml:space="preserve">  </v>
      </c>
      <c r="BC42" s="1154" t="str">
        <f t="shared" si="49"/>
        <v xml:space="preserve">  </v>
      </c>
      <c r="BD42" s="794" t="s">
        <v>191</v>
      </c>
      <c r="BF42" s="1416">
        <v>-5.2948905968565302E-2</v>
      </c>
      <c r="BG42" s="1414" t="s">
        <v>88</v>
      </c>
      <c r="BH42" s="1175" t="str">
        <f t="shared" si="50"/>
        <v>E, &lt;PRL</v>
      </c>
      <c r="BI42" s="1154" t="str">
        <f t="shared" si="61"/>
        <v>&lt;MDL</v>
      </c>
      <c r="BK42" s="1416">
        <v>0</v>
      </c>
      <c r="BL42" s="1346"/>
      <c r="BM42" s="1175" t="str">
        <f t="shared" si="51"/>
        <v>E, &lt;PRL</v>
      </c>
      <c r="BN42" s="1158" t="str">
        <f t="shared" si="62"/>
        <v>&lt;MDL</v>
      </c>
      <c r="BO42" s="1157" t="str">
        <f t="shared" si="63"/>
        <v>&lt;MDL</v>
      </c>
      <c r="BP42" s="1466" t="s">
        <v>88</v>
      </c>
      <c r="BQ42" s="1347">
        <v>0.1602446326194214</v>
      </c>
      <c r="BR42" s="949"/>
      <c r="BS42" s="174" t="str">
        <f t="shared" si="52"/>
        <v>E, &lt;PRL</v>
      </c>
      <c r="BT42" s="1158" t="str">
        <f t="shared" si="53"/>
        <v>E, &lt;RL</v>
      </c>
      <c r="BU42" s="1276">
        <v>1.2819570609553712</v>
      </c>
      <c r="BV42" s="949"/>
      <c r="BW42" s="174" t="str">
        <f t="shared" si="54"/>
        <v>E, &lt;PRL</v>
      </c>
      <c r="BX42" s="1154" t="str">
        <f t="shared" si="55"/>
        <v>E, &lt;RL</v>
      </c>
      <c r="BY42" s="1236" t="s">
        <v>88</v>
      </c>
      <c r="CA42" s="1179">
        <v>1</v>
      </c>
      <c r="CB42" s="174" t="str">
        <f t="shared" si="56"/>
        <v xml:space="preserve">  </v>
      </c>
      <c r="CC42" s="1154" t="s">
        <v>88</v>
      </c>
      <c r="CD42" s="1419">
        <v>1.9215303833738481E-2</v>
      </c>
      <c r="CF42" s="174" t="str">
        <f t="shared" si="57"/>
        <v>E, &lt;PRL</v>
      </c>
      <c r="CG42" s="1158" t="str">
        <f t="shared" si="58"/>
        <v>&lt;MDL</v>
      </c>
      <c r="CH42" s="1389" t="s">
        <v>88</v>
      </c>
      <c r="CI42" s="1236" t="s">
        <v>603</v>
      </c>
      <c r="CK42" s="174" t="str">
        <f t="shared" si="59"/>
        <v xml:space="preserve">  </v>
      </c>
      <c r="CL42" s="1158" t="s">
        <v>88</v>
      </c>
      <c r="CM42" s="1236" t="s">
        <v>603</v>
      </c>
      <c r="CO42" s="174" t="str">
        <f t="shared" si="60"/>
        <v xml:space="preserve">  </v>
      </c>
      <c r="CP42" s="1158" t="s">
        <v>88</v>
      </c>
      <c r="CQ42" s="1236" t="s">
        <v>603</v>
      </c>
      <c r="CR42" s="1174"/>
    </row>
    <row r="43" spans="1:97" x14ac:dyDescent="0.2">
      <c r="A43" s="1144" t="s">
        <v>2265</v>
      </c>
      <c r="B43" s="1161" t="s">
        <v>1371</v>
      </c>
      <c r="C43" s="1105" t="s">
        <v>601</v>
      </c>
      <c r="D43" s="1105">
        <v>2</v>
      </c>
      <c r="E43" s="1455"/>
      <c r="F43" s="955">
        <v>4</v>
      </c>
      <c r="G43" s="1163">
        <v>88888823</v>
      </c>
      <c r="H43" s="1163">
        <v>201204041200</v>
      </c>
      <c r="I43" s="1163"/>
      <c r="J43" s="1105" t="s">
        <v>648</v>
      </c>
      <c r="K43" s="1225" t="s">
        <v>137</v>
      </c>
      <c r="L43" s="1225"/>
      <c r="M43" s="957" t="s">
        <v>137</v>
      </c>
      <c r="N43" s="957"/>
      <c r="O43" s="1167" t="s">
        <v>137</v>
      </c>
      <c r="P43" s="1169">
        <v>41003</v>
      </c>
      <c r="Q43" s="960">
        <v>0.5</v>
      </c>
      <c r="R43" s="1105" t="s">
        <v>675</v>
      </c>
      <c r="S43" s="1235" t="s">
        <v>675</v>
      </c>
      <c r="T43" s="1097">
        <v>132.1</v>
      </c>
      <c r="U43" s="1344">
        <v>131.89999999999998</v>
      </c>
      <c r="V43" s="1344">
        <f t="shared" si="35"/>
        <v>-0.20000000000001705</v>
      </c>
      <c r="W43" s="1235">
        <v>475</v>
      </c>
      <c r="X43" s="1344">
        <f t="shared" si="36"/>
        <v>-0.42105263157898332</v>
      </c>
      <c r="Y43" s="1154" t="str">
        <f t="shared" si="16"/>
        <v>&lt;MDL</v>
      </c>
      <c r="Z43" s="1235" t="s">
        <v>675</v>
      </c>
      <c r="AA43" s="1345">
        <v>132</v>
      </c>
      <c r="AB43" s="1189">
        <v>131.6</v>
      </c>
      <c r="AC43" s="1344">
        <f t="shared" si="37"/>
        <v>-0.40000000000000568</v>
      </c>
      <c r="AD43" s="1235">
        <v>530</v>
      </c>
      <c r="AE43" s="1344">
        <f t="shared" si="38"/>
        <v>-0.75471698113208618</v>
      </c>
      <c r="AF43" s="1154" t="str">
        <f t="shared" si="19"/>
        <v>&lt;MDL</v>
      </c>
      <c r="AG43" s="1235" t="s">
        <v>675</v>
      </c>
      <c r="AH43" s="1345">
        <v>131.6</v>
      </c>
      <c r="AI43" s="1189">
        <v>131.30000000000001</v>
      </c>
      <c r="AJ43" s="1344">
        <f t="shared" si="39"/>
        <v>-0.29999999999998295</v>
      </c>
      <c r="AK43" s="1235">
        <v>500</v>
      </c>
      <c r="AL43" s="1344">
        <f t="shared" si="40"/>
        <v>-0.59999999999996589</v>
      </c>
      <c r="AM43" s="1154" t="str">
        <f t="shared" si="22"/>
        <v>&lt;MDL</v>
      </c>
      <c r="AN43" s="1507">
        <f t="shared" si="41"/>
        <v>-0.59192320423701184</v>
      </c>
      <c r="AO43" s="1507">
        <f t="shared" si="42"/>
        <v>0.16697874269804849</v>
      </c>
      <c r="AP43" s="1507">
        <f t="shared" si="43"/>
        <v>-28.209528111553567</v>
      </c>
      <c r="AQ43" s="1506">
        <f t="shared" si="44"/>
        <v>3</v>
      </c>
      <c r="AR43" s="1154" t="str">
        <f t="shared" si="45"/>
        <v>&lt;MDL</v>
      </c>
      <c r="AS43" s="1506"/>
      <c r="AT43" s="23" t="s">
        <v>191</v>
      </c>
      <c r="AU43" s="23" t="s">
        <v>191</v>
      </c>
      <c r="AV43" s="23" t="s">
        <v>191</v>
      </c>
      <c r="AW43" s="1175" t="str">
        <f t="shared" si="46"/>
        <v xml:space="preserve">  </v>
      </c>
      <c r="AX43" s="1154" t="str">
        <f t="shared" si="47"/>
        <v xml:space="preserve">  </v>
      </c>
      <c r="AY43" s="23" t="s">
        <v>191</v>
      </c>
      <c r="AZ43" s="23" t="s">
        <v>191</v>
      </c>
      <c r="BA43" s="23" t="s">
        <v>191</v>
      </c>
      <c r="BB43" s="1175" t="str">
        <f t="shared" si="48"/>
        <v xml:space="preserve">  </v>
      </c>
      <c r="BC43" s="1154" t="str">
        <f t="shared" si="49"/>
        <v xml:space="preserve">  </v>
      </c>
      <c r="BD43" s="794" t="s">
        <v>191</v>
      </c>
      <c r="BF43" s="1416">
        <v>-0.19359772750826382</v>
      </c>
      <c r="BG43" s="1347"/>
      <c r="BH43" s="1175" t="str">
        <f t="shared" si="50"/>
        <v>E, &lt;PRL</v>
      </c>
      <c r="BI43" s="1154" t="str">
        <f t="shared" si="61"/>
        <v>&lt;MDL</v>
      </c>
      <c r="BK43" s="1416">
        <v>0</v>
      </c>
      <c r="BM43" s="1175" t="str">
        <f t="shared" si="51"/>
        <v>E, &lt;PRL</v>
      </c>
      <c r="BN43" s="1158" t="str">
        <f t="shared" si="62"/>
        <v>&lt;MDL</v>
      </c>
      <c r="BO43" s="1157" t="str">
        <f t="shared" si="63"/>
        <v>&lt;MDL</v>
      </c>
      <c r="BP43" s="1466" t="s">
        <v>88</v>
      </c>
      <c r="BQ43" s="1347">
        <v>2.6038292103427816E-2</v>
      </c>
      <c r="BR43" s="949"/>
      <c r="BS43" s="174" t="str">
        <f t="shared" si="52"/>
        <v>E, &lt;PRL</v>
      </c>
      <c r="BT43" s="1158" t="str">
        <f t="shared" si="53"/>
        <v>&lt;MDL</v>
      </c>
      <c r="BU43" s="1276">
        <v>5.4817457059848036E-2</v>
      </c>
      <c r="BV43" s="949"/>
      <c r="BW43" s="174" t="str">
        <f t="shared" si="54"/>
        <v>E, &lt;PRL</v>
      </c>
      <c r="BX43" s="1154" t="str">
        <f t="shared" si="55"/>
        <v>&lt;MDL</v>
      </c>
      <c r="BY43" s="1236" t="s">
        <v>88</v>
      </c>
      <c r="CA43" s="1179">
        <v>1</v>
      </c>
      <c r="CB43" s="174" t="str">
        <f t="shared" si="56"/>
        <v xml:space="preserve">  </v>
      </c>
      <c r="CC43" s="1154" t="s">
        <v>88</v>
      </c>
      <c r="CD43" s="1419">
        <v>3.1989961987355961E-3</v>
      </c>
      <c r="CF43" s="174" t="str">
        <f t="shared" si="57"/>
        <v>E, &lt;PRL</v>
      </c>
      <c r="CG43" s="1158" t="str">
        <f t="shared" si="58"/>
        <v>&lt;MDL</v>
      </c>
      <c r="CH43" s="1389" t="s">
        <v>88</v>
      </c>
      <c r="CI43" s="1236" t="s">
        <v>603</v>
      </c>
      <c r="CK43" s="174" t="str">
        <f t="shared" si="59"/>
        <v xml:space="preserve">  </v>
      </c>
      <c r="CL43" s="1158" t="s">
        <v>88</v>
      </c>
      <c r="CM43" s="1236" t="s">
        <v>603</v>
      </c>
      <c r="CO43" s="174" t="str">
        <f t="shared" si="60"/>
        <v xml:space="preserve">  </v>
      </c>
      <c r="CP43" s="1158" t="s">
        <v>88</v>
      </c>
      <c r="CQ43" s="1236" t="s">
        <v>603</v>
      </c>
      <c r="CR43" s="1174"/>
    </row>
    <row r="44" spans="1:97" x14ac:dyDescent="0.2">
      <c r="A44" s="1144" t="s">
        <v>2276</v>
      </c>
      <c r="B44" s="1161" t="s">
        <v>1382</v>
      </c>
      <c r="C44" s="1105" t="s">
        <v>601</v>
      </c>
      <c r="D44" s="1105">
        <v>2</v>
      </c>
      <c r="E44" s="1455"/>
      <c r="F44" s="955">
        <v>4</v>
      </c>
      <c r="G44" s="1163">
        <v>88888823</v>
      </c>
      <c r="H44" s="1163">
        <v>201212011105</v>
      </c>
      <c r="I44" s="1163"/>
      <c r="J44" s="1105" t="s">
        <v>745</v>
      </c>
      <c r="K44" s="1225" t="s">
        <v>137</v>
      </c>
      <c r="L44" s="1225"/>
      <c r="M44" s="957" t="s">
        <v>743</v>
      </c>
      <c r="N44" s="957"/>
      <c r="O44" s="1167" t="s">
        <v>47</v>
      </c>
      <c r="P44" s="1169">
        <v>41244</v>
      </c>
      <c r="Q44" s="960">
        <v>0.46180555555555558</v>
      </c>
      <c r="R44" s="1105" t="s">
        <v>744</v>
      </c>
      <c r="S44" s="1527" t="s">
        <v>744</v>
      </c>
      <c r="T44" s="1528">
        <v>133.80000000000001</v>
      </c>
      <c r="U44" s="1171">
        <v>133.5</v>
      </c>
      <c r="V44" s="1344">
        <f t="shared" si="35"/>
        <v>-0.30000000000001137</v>
      </c>
      <c r="W44" s="1171">
        <v>2156</v>
      </c>
      <c r="X44" s="1344">
        <f t="shared" si="36"/>
        <v>-0.13914656771800155</v>
      </c>
      <c r="Y44" s="1154" t="str">
        <f t="shared" si="16"/>
        <v>&lt;MDL</v>
      </c>
      <c r="Z44" s="1527" t="s">
        <v>744</v>
      </c>
      <c r="AA44" s="1528">
        <v>133.1</v>
      </c>
      <c r="AB44" s="1171">
        <v>132.70000000000002</v>
      </c>
      <c r="AC44" s="632">
        <v>-0.39999999999997726</v>
      </c>
      <c r="AD44" s="1171">
        <v>2084</v>
      </c>
      <c r="AE44" s="1344">
        <f t="shared" si="38"/>
        <v>-0.19193857965449965</v>
      </c>
      <c r="AF44" s="1154" t="str">
        <f t="shared" si="19"/>
        <v>&lt;MDL</v>
      </c>
      <c r="AG44" s="1527" t="s">
        <v>744</v>
      </c>
      <c r="AH44" s="1528">
        <v>131.5</v>
      </c>
      <c r="AI44" s="1171">
        <v>131.39999999999998</v>
      </c>
      <c r="AJ44" s="1344">
        <f t="shared" si="39"/>
        <v>-0.10000000000002274</v>
      </c>
      <c r="AK44" s="1171">
        <v>2084</v>
      </c>
      <c r="AL44" s="1416" t="s">
        <v>88</v>
      </c>
      <c r="AM44" s="1154" t="str">
        <f t="shared" si="22"/>
        <v>&lt;MDL</v>
      </c>
      <c r="AN44" s="1382" t="s">
        <v>88</v>
      </c>
      <c r="AO44" s="1382" t="s">
        <v>88</v>
      </c>
      <c r="AP44" s="1382" t="s">
        <v>88</v>
      </c>
      <c r="AQ44" s="1345">
        <v>3</v>
      </c>
      <c r="AR44" s="1154" t="s">
        <v>88</v>
      </c>
      <c r="AS44" s="1345"/>
      <c r="AT44" s="23" t="s">
        <v>191</v>
      </c>
      <c r="AU44" s="23" t="s">
        <v>191</v>
      </c>
      <c r="AV44" s="23" t="s">
        <v>191</v>
      </c>
      <c r="AW44" s="1175" t="str">
        <f t="shared" si="46"/>
        <v xml:space="preserve">  </v>
      </c>
      <c r="AX44" s="1154" t="str">
        <f t="shared" si="47"/>
        <v xml:space="preserve">  </v>
      </c>
      <c r="AY44" s="23" t="s">
        <v>191</v>
      </c>
      <c r="AZ44" s="23" t="s">
        <v>191</v>
      </c>
      <c r="BA44" s="23" t="s">
        <v>191</v>
      </c>
      <c r="BB44" s="1175" t="str">
        <f t="shared" si="48"/>
        <v xml:space="preserve">  </v>
      </c>
      <c r="BC44" s="1154" t="str">
        <f t="shared" si="49"/>
        <v xml:space="preserve">  </v>
      </c>
      <c r="BD44" s="794" t="s">
        <v>191</v>
      </c>
      <c r="BE44" s="588"/>
      <c r="BF44" s="1347">
        <v>4.9642976243484349E-2</v>
      </c>
      <c r="BH44" s="1175" t="str">
        <f t="shared" si="50"/>
        <v>E, &lt;PRL</v>
      </c>
      <c r="BI44" s="1154" t="str">
        <f t="shared" si="61"/>
        <v>&lt;MDL</v>
      </c>
      <c r="BK44" s="1531">
        <v>2.6530690713787719E-3</v>
      </c>
      <c r="BL44" s="953"/>
      <c r="BM44" s="1175" t="str">
        <f t="shared" si="51"/>
        <v>E, &lt;PRL</v>
      </c>
      <c r="BN44" s="1158" t="str">
        <f t="shared" si="62"/>
        <v>&lt;MDL</v>
      </c>
      <c r="BO44" s="1157" t="str">
        <f t="shared" si="63"/>
        <v>&lt;MDL</v>
      </c>
      <c r="BP44" s="1532" t="s">
        <v>88</v>
      </c>
      <c r="BQ44" s="1531" t="s">
        <v>88</v>
      </c>
      <c r="BR44" s="1530"/>
      <c r="BS44" s="174" t="str">
        <f t="shared" si="52"/>
        <v xml:space="preserve">  </v>
      </c>
      <c r="BT44" s="1158" t="s">
        <v>88</v>
      </c>
      <c r="BU44" s="1533">
        <v>-2.8343455837022526E-3</v>
      </c>
      <c r="BV44" s="953"/>
      <c r="BW44" s="174" t="str">
        <f t="shared" si="54"/>
        <v>E, &lt;PRL</v>
      </c>
      <c r="BX44" s="1154" t="str">
        <f t="shared" si="55"/>
        <v>&lt;MDL</v>
      </c>
      <c r="BY44" s="1235" t="s">
        <v>88</v>
      </c>
      <c r="CA44" s="1179">
        <v>1</v>
      </c>
      <c r="CB44" s="174" t="str">
        <f t="shared" si="56"/>
        <v xml:space="preserve">  </v>
      </c>
      <c r="CC44" s="1154" t="s">
        <v>88</v>
      </c>
      <c r="CD44" s="1419">
        <v>9.6760838265191928E-4</v>
      </c>
      <c r="CF44" s="174" t="str">
        <f t="shared" si="57"/>
        <v>E, &lt;PRL</v>
      </c>
      <c r="CG44" s="1158" t="str">
        <f t="shared" si="58"/>
        <v>&lt;MDL</v>
      </c>
      <c r="CH44" s="1534" t="s">
        <v>88</v>
      </c>
      <c r="CI44" s="1531" t="s">
        <v>603</v>
      </c>
      <c r="CK44" s="174" t="str">
        <f t="shared" si="59"/>
        <v xml:space="preserve">  </v>
      </c>
      <c r="CL44" s="1158" t="s">
        <v>88</v>
      </c>
      <c r="CM44" s="1531" t="s">
        <v>603</v>
      </c>
      <c r="CO44" s="174" t="str">
        <f t="shared" si="60"/>
        <v xml:space="preserve">  </v>
      </c>
      <c r="CP44" s="1158" t="s">
        <v>88</v>
      </c>
      <c r="CQ44" s="1531" t="s">
        <v>603</v>
      </c>
      <c r="CR44" s="1174"/>
    </row>
    <row r="45" spans="1:97" x14ac:dyDescent="0.2">
      <c r="A45" s="1144" t="s">
        <v>2288</v>
      </c>
      <c r="B45" s="1161" t="s">
        <v>1394</v>
      </c>
      <c r="C45" s="1105" t="s">
        <v>601</v>
      </c>
      <c r="D45" s="1105">
        <v>2</v>
      </c>
      <c r="E45" s="1455"/>
      <c r="F45" s="955">
        <v>4</v>
      </c>
      <c r="G45" s="1163">
        <v>88888823</v>
      </c>
      <c r="H45" s="1163">
        <v>201212231500</v>
      </c>
      <c r="I45" s="1163"/>
      <c r="J45" s="1105" t="s">
        <v>772</v>
      </c>
      <c r="K45" s="1225" t="s">
        <v>137</v>
      </c>
      <c r="L45" s="1225"/>
      <c r="M45" s="957" t="s">
        <v>46</v>
      </c>
      <c r="N45" s="957"/>
      <c r="O45" s="1167" t="s">
        <v>47</v>
      </c>
      <c r="P45" s="1169">
        <v>41266</v>
      </c>
      <c r="Q45" s="960">
        <v>0.625</v>
      </c>
      <c r="R45" s="1105" t="s">
        <v>771</v>
      </c>
      <c r="S45" s="1527" t="s">
        <v>771</v>
      </c>
      <c r="T45" s="1528">
        <v>132.80000000000001</v>
      </c>
      <c r="U45" s="1171">
        <v>132.6</v>
      </c>
      <c r="V45" s="1344">
        <f t="shared" si="35"/>
        <v>-0.20000000000001705</v>
      </c>
      <c r="W45" s="1171">
        <v>147</v>
      </c>
      <c r="X45" s="1344">
        <f t="shared" si="36"/>
        <v>-1.3605442176871909</v>
      </c>
      <c r="Y45" s="1154" t="str">
        <f t="shared" si="16"/>
        <v>&lt;MDL</v>
      </c>
      <c r="Z45" s="1527" t="s">
        <v>771</v>
      </c>
      <c r="AA45" s="1528">
        <v>132</v>
      </c>
      <c r="AB45" s="1171">
        <v>132</v>
      </c>
      <c r="AC45" s="632">
        <v>0</v>
      </c>
      <c r="AD45" s="1171">
        <v>112</v>
      </c>
      <c r="AE45" s="1344">
        <f t="shared" si="38"/>
        <v>0</v>
      </c>
      <c r="AF45" s="1154" t="str">
        <f t="shared" si="19"/>
        <v>&lt;MDL</v>
      </c>
      <c r="AG45" s="1527" t="s">
        <v>771</v>
      </c>
      <c r="AH45" s="1528">
        <v>132.9</v>
      </c>
      <c r="AI45" s="1171">
        <v>132.39999999999998</v>
      </c>
      <c r="AJ45" s="1344">
        <f t="shared" si="39"/>
        <v>-0.50000000000002842</v>
      </c>
      <c r="AK45" s="1171">
        <v>96</v>
      </c>
      <c r="AL45" s="1416" t="s">
        <v>88</v>
      </c>
      <c r="AM45" s="1154" t="str">
        <f t="shared" si="22"/>
        <v>&lt;MDL</v>
      </c>
      <c r="AN45" s="1382" t="s">
        <v>88</v>
      </c>
      <c r="AO45" s="1382" t="s">
        <v>88</v>
      </c>
      <c r="AP45" s="1382" t="s">
        <v>88</v>
      </c>
      <c r="AQ45" s="1345">
        <v>3</v>
      </c>
      <c r="AR45" s="1154" t="s">
        <v>88</v>
      </c>
      <c r="AS45" s="1345"/>
      <c r="AT45" s="23" t="s">
        <v>191</v>
      </c>
      <c r="AU45" s="23" t="s">
        <v>191</v>
      </c>
      <c r="AV45" s="23" t="s">
        <v>191</v>
      </c>
      <c r="AW45" s="1175" t="str">
        <f t="shared" si="46"/>
        <v xml:space="preserve">  </v>
      </c>
      <c r="AX45" s="1154" t="str">
        <f t="shared" si="47"/>
        <v xml:space="preserve">  </v>
      </c>
      <c r="AY45" s="23" t="s">
        <v>191</v>
      </c>
      <c r="AZ45" s="23" t="s">
        <v>191</v>
      </c>
      <c r="BA45" s="23" t="s">
        <v>191</v>
      </c>
      <c r="BB45" s="1175" t="str">
        <f t="shared" si="48"/>
        <v xml:space="preserve">  </v>
      </c>
      <c r="BC45" s="1154" t="str">
        <f t="shared" si="49"/>
        <v xml:space="preserve">  </v>
      </c>
      <c r="BD45" s="794" t="s">
        <v>191</v>
      </c>
      <c r="BE45" s="588"/>
      <c r="BF45" s="1347">
        <v>3.0425706585486628E-2</v>
      </c>
      <c r="BH45" s="1175" t="str">
        <f t="shared" si="50"/>
        <v>E, &lt;PRL</v>
      </c>
      <c r="BI45" s="1154" t="str">
        <f t="shared" si="61"/>
        <v>&lt;MDL</v>
      </c>
      <c r="BK45" s="1531">
        <v>0</v>
      </c>
      <c r="BL45" s="954"/>
      <c r="BM45" s="1175" t="str">
        <f t="shared" si="51"/>
        <v>E, &lt;PRL</v>
      </c>
      <c r="BN45" s="1158" t="str">
        <f t="shared" si="62"/>
        <v>&lt;MDL</v>
      </c>
      <c r="BO45" s="1157" t="str">
        <f t="shared" si="63"/>
        <v>&lt;MDL</v>
      </c>
      <c r="BP45" s="1532" t="s">
        <v>88</v>
      </c>
      <c r="BQ45" s="1531"/>
      <c r="BR45" s="1530"/>
      <c r="BS45" s="174" t="str">
        <f t="shared" si="52"/>
        <v>E, &lt;PRL</v>
      </c>
      <c r="BT45" s="1158"/>
      <c r="BU45" s="1533">
        <v>-0.21305385068843249</v>
      </c>
      <c r="BV45" s="953"/>
      <c r="BW45" s="174" t="str">
        <f t="shared" si="54"/>
        <v>E, &lt;PRL</v>
      </c>
      <c r="BX45" s="1154" t="str">
        <f t="shared" si="55"/>
        <v>&lt;MDL</v>
      </c>
      <c r="BY45" s="1235" t="s">
        <v>88</v>
      </c>
      <c r="CA45" s="1179">
        <v>1</v>
      </c>
      <c r="CB45" s="174" t="str">
        <f t="shared" si="56"/>
        <v xml:space="preserve">  </v>
      </c>
      <c r="CC45" s="1154" t="s">
        <v>88</v>
      </c>
      <c r="CD45" s="1419">
        <v>9.8205967667853804E-4</v>
      </c>
      <c r="CF45" s="174" t="str">
        <f t="shared" si="57"/>
        <v>E, &lt;PRL</v>
      </c>
      <c r="CG45" s="1158" t="str">
        <f t="shared" si="58"/>
        <v>&lt;MDL</v>
      </c>
      <c r="CH45" s="1534" t="s">
        <v>88</v>
      </c>
      <c r="CI45" s="1531" t="s">
        <v>603</v>
      </c>
      <c r="CK45" s="174" t="str">
        <f t="shared" si="59"/>
        <v xml:space="preserve">  </v>
      </c>
      <c r="CL45" s="1154" t="s">
        <v>88</v>
      </c>
      <c r="CM45" s="1531" t="s">
        <v>603</v>
      </c>
      <c r="CO45" s="174" t="str">
        <f t="shared" si="60"/>
        <v xml:space="preserve">  </v>
      </c>
      <c r="CP45" s="1158" t="s">
        <v>88</v>
      </c>
      <c r="CQ45" s="1531" t="s">
        <v>603</v>
      </c>
      <c r="CR45" s="1174"/>
    </row>
    <row r="46" spans="1:97" x14ac:dyDescent="0.2">
      <c r="A46" s="1144" t="s">
        <v>2303</v>
      </c>
      <c r="B46" s="1161" t="s">
        <v>1409</v>
      </c>
      <c r="C46" s="1105" t="s">
        <v>601</v>
      </c>
      <c r="D46" s="1105">
        <v>2</v>
      </c>
      <c r="E46" s="1455"/>
      <c r="F46" s="955">
        <v>4</v>
      </c>
      <c r="G46" s="1163">
        <v>88888823</v>
      </c>
      <c r="H46" s="1163">
        <v>201301161300</v>
      </c>
      <c r="I46" s="1163"/>
      <c r="J46" s="1105" t="s">
        <v>842</v>
      </c>
      <c r="K46" s="1225" t="s">
        <v>137</v>
      </c>
      <c r="L46" s="1225"/>
      <c r="M46" s="957" t="s">
        <v>137</v>
      </c>
      <c r="N46" s="957"/>
      <c r="O46" s="1167" t="s">
        <v>137</v>
      </c>
      <c r="P46" s="1248">
        <v>41290</v>
      </c>
      <c r="Q46" s="960">
        <v>0.54166666666666663</v>
      </c>
      <c r="R46" s="1105" t="s">
        <v>878</v>
      </c>
      <c r="S46" s="1551" t="s">
        <v>878</v>
      </c>
      <c r="T46" s="1553">
        <v>130.5</v>
      </c>
      <c r="U46" s="1552">
        <v>130.30000000000001</v>
      </c>
      <c r="V46" s="1393">
        <f t="shared" si="35"/>
        <v>-0.19999999999998863</v>
      </c>
      <c r="W46" s="1171">
        <v>500</v>
      </c>
      <c r="X46" s="1393">
        <f t="shared" si="36"/>
        <v>-0.39999999999997726</v>
      </c>
      <c r="Y46" s="1154" t="str">
        <f t="shared" si="16"/>
        <v>&lt;MDL</v>
      </c>
      <c r="Z46" s="1551" t="s">
        <v>878</v>
      </c>
      <c r="AA46" s="1554">
        <v>132.19999999999999</v>
      </c>
      <c r="AB46" s="1552">
        <v>132</v>
      </c>
      <c r="AC46" s="1344">
        <f>AB46-AA46</f>
        <v>-0.19999999999998863</v>
      </c>
      <c r="AD46" s="1171">
        <v>500</v>
      </c>
      <c r="AE46" s="1344">
        <f t="shared" si="38"/>
        <v>-0.39999999999997726</v>
      </c>
      <c r="AF46" s="1154" t="str">
        <f t="shared" si="19"/>
        <v>&lt;MDL</v>
      </c>
      <c r="AG46" s="1551" t="s">
        <v>878</v>
      </c>
      <c r="AH46" s="1554">
        <v>132.4</v>
      </c>
      <c r="AI46" s="1552">
        <v>132.20000000000002</v>
      </c>
      <c r="AJ46" s="1344">
        <f t="shared" si="39"/>
        <v>-0.19999999999998863</v>
      </c>
      <c r="AK46" s="1171">
        <v>500</v>
      </c>
      <c r="AL46" s="1307" t="s">
        <v>88</v>
      </c>
      <c r="AM46" s="1154" t="str">
        <f t="shared" si="22"/>
        <v>&lt;MDL</v>
      </c>
      <c r="AN46" s="1307" t="s">
        <v>88</v>
      </c>
      <c r="AO46" s="1307" t="s">
        <v>88</v>
      </c>
      <c r="AP46" s="1307" t="s">
        <v>88</v>
      </c>
      <c r="AQ46" s="1307" t="s">
        <v>88</v>
      </c>
      <c r="AR46" s="1154" t="s">
        <v>88</v>
      </c>
      <c r="AS46" s="1307"/>
      <c r="AT46" s="23" t="s">
        <v>191</v>
      </c>
      <c r="AU46" s="23" t="s">
        <v>191</v>
      </c>
      <c r="AV46" s="23" t="s">
        <v>191</v>
      </c>
      <c r="AW46" s="1175" t="str">
        <f t="shared" si="46"/>
        <v xml:space="preserve">  </v>
      </c>
      <c r="AX46" s="1154" t="str">
        <f t="shared" si="47"/>
        <v xml:space="preserve">  </v>
      </c>
      <c r="AY46" s="23" t="s">
        <v>191</v>
      </c>
      <c r="AZ46" s="23" t="s">
        <v>191</v>
      </c>
      <c r="BA46" s="23" t="s">
        <v>191</v>
      </c>
      <c r="BB46" s="1175" t="str">
        <f t="shared" si="48"/>
        <v xml:space="preserve">  </v>
      </c>
      <c r="BC46" s="1154" t="str">
        <f t="shared" si="49"/>
        <v xml:space="preserve">  </v>
      </c>
      <c r="BD46" s="794" t="s">
        <v>191</v>
      </c>
      <c r="BE46" s="1180"/>
      <c r="BF46" s="1416">
        <v>-1.0316836374959379E-2</v>
      </c>
      <c r="BG46" s="1414" t="s">
        <v>88</v>
      </c>
      <c r="BH46" s="1175" t="str">
        <f t="shared" si="50"/>
        <v>E, &lt;PRL</v>
      </c>
      <c r="BI46" s="1154" t="str">
        <f t="shared" si="61"/>
        <v>&lt;MDL</v>
      </c>
      <c r="BJ46" s="1180"/>
      <c r="BK46" s="1346">
        <v>4.4632642668936805E-3</v>
      </c>
      <c r="BL46" s="1346"/>
      <c r="BM46" s="1175" t="str">
        <f t="shared" si="51"/>
        <v>E, &lt;PRL</v>
      </c>
      <c r="BN46" s="1158" t="str">
        <f t="shared" si="62"/>
        <v>&lt;MDL</v>
      </c>
      <c r="BO46" s="1157" t="str">
        <f t="shared" si="63"/>
        <v>&lt;MDL</v>
      </c>
      <c r="BP46" s="1555" t="s">
        <v>88</v>
      </c>
      <c r="BQ46" s="1386"/>
      <c r="BR46" s="1104"/>
      <c r="BS46" s="174" t="str">
        <f t="shared" si="52"/>
        <v>E, &lt;PRL</v>
      </c>
      <c r="BT46" s="1158"/>
      <c r="BU46" s="1533">
        <v>4.5556315987109783E-2</v>
      </c>
      <c r="BV46" s="949"/>
      <c r="BW46" s="174" t="str">
        <f t="shared" si="54"/>
        <v>E, &lt;PRL</v>
      </c>
      <c r="BX46" s="1154" t="str">
        <f t="shared" si="55"/>
        <v>&lt;MDL</v>
      </c>
      <c r="BY46" s="1375" t="s">
        <v>88</v>
      </c>
      <c r="BZ46" s="1307"/>
      <c r="CA46" s="1179">
        <v>1</v>
      </c>
      <c r="CB46" s="174" t="str">
        <f t="shared" si="56"/>
        <v xml:space="preserve">  </v>
      </c>
      <c r="CC46" s="1154" t="s">
        <v>88</v>
      </c>
      <c r="CD46" s="1556">
        <v>1.5641890783980553E-2</v>
      </c>
      <c r="CE46" s="1307"/>
      <c r="CF46" s="174" t="str">
        <f t="shared" si="57"/>
        <v>E, &lt;PRL</v>
      </c>
      <c r="CG46" s="1158" t="str">
        <f t="shared" si="58"/>
        <v>&lt;MDL</v>
      </c>
      <c r="CH46" s="1557" t="s">
        <v>88</v>
      </c>
      <c r="CI46" s="1236" t="s">
        <v>603</v>
      </c>
      <c r="CJ46" s="1097"/>
      <c r="CK46" s="174" t="str">
        <f t="shared" si="59"/>
        <v xml:space="preserve">  </v>
      </c>
      <c r="CL46" s="1154" t="s">
        <v>88</v>
      </c>
      <c r="CM46" s="1236" t="s">
        <v>603</v>
      </c>
      <c r="CN46" s="1097"/>
      <c r="CO46" s="174" t="str">
        <f t="shared" si="60"/>
        <v xml:space="preserve">  </v>
      </c>
      <c r="CP46" s="1158" t="str">
        <f>IF(CM46&lt;CP$5,"&lt;MDL",IF(CM46&lt;CP$6,"E, &lt;RL",IF(CM46&gt;CP$6,"  ",)))</f>
        <v xml:space="preserve">  </v>
      </c>
      <c r="CQ46" s="1236" t="s">
        <v>603</v>
      </c>
      <c r="CR46" s="1174"/>
    </row>
    <row r="47" spans="1:97" x14ac:dyDescent="0.2">
      <c r="A47" s="1144" t="s">
        <v>2342</v>
      </c>
      <c r="B47" s="1161" t="s">
        <v>1448</v>
      </c>
      <c r="C47" s="1105" t="s">
        <v>601</v>
      </c>
      <c r="D47" s="1105">
        <v>2</v>
      </c>
      <c r="E47" s="1455"/>
      <c r="F47" s="955">
        <v>4</v>
      </c>
      <c r="G47" s="1163">
        <v>88888823</v>
      </c>
      <c r="H47" s="1163">
        <v>201304031330</v>
      </c>
      <c r="I47" s="1163"/>
      <c r="J47" s="1105" t="s">
        <v>951</v>
      </c>
      <c r="K47" s="1225" t="s">
        <v>137</v>
      </c>
      <c r="L47" s="1225"/>
      <c r="M47" s="957" t="s">
        <v>46</v>
      </c>
      <c r="N47" s="957"/>
      <c r="O47" s="957" t="s">
        <v>47</v>
      </c>
      <c r="P47" s="1169">
        <v>41368</v>
      </c>
      <c r="Q47" s="960">
        <v>0.5625</v>
      </c>
      <c r="R47" s="1105" t="s">
        <v>950</v>
      </c>
      <c r="S47" s="1551" t="s">
        <v>950</v>
      </c>
      <c r="T47" s="1527">
        <v>132.6</v>
      </c>
      <c r="U47" s="1552">
        <v>131.70000000000002</v>
      </c>
      <c r="V47" s="1393">
        <f t="shared" si="35"/>
        <v>-0.89999999999997726</v>
      </c>
      <c r="W47" s="1171">
        <v>1200</v>
      </c>
      <c r="X47" s="1393">
        <f t="shared" si="36"/>
        <v>-0.74999999999998113</v>
      </c>
      <c r="Y47" s="1154" t="str">
        <f t="shared" si="16"/>
        <v>&lt;MDL</v>
      </c>
      <c r="Z47" s="1551" t="s">
        <v>950</v>
      </c>
      <c r="AA47" s="1558">
        <v>132.30000000000001</v>
      </c>
      <c r="AB47" s="1552">
        <v>131.89999999999998</v>
      </c>
      <c r="AC47" s="1344">
        <f>AB47-AA47</f>
        <v>-0.40000000000003411</v>
      </c>
      <c r="AD47" s="1171">
        <v>1200</v>
      </c>
      <c r="AE47" s="1344">
        <f t="shared" si="38"/>
        <v>-0.33333333333336179</v>
      </c>
      <c r="AF47" s="1154" t="str">
        <f t="shared" si="19"/>
        <v>&lt;MDL</v>
      </c>
      <c r="AG47" s="1551" t="s">
        <v>950</v>
      </c>
      <c r="AH47" s="1558">
        <v>128.19999999999999</v>
      </c>
      <c r="AI47" s="1552">
        <v>127.8</v>
      </c>
      <c r="AJ47" s="1344">
        <f t="shared" si="39"/>
        <v>-0.39999999999999147</v>
      </c>
      <c r="AK47" s="1171">
        <v>1200</v>
      </c>
      <c r="AL47" s="1307" t="s">
        <v>88</v>
      </c>
      <c r="AM47" s="1154" t="str">
        <f t="shared" si="22"/>
        <v>&lt;MDL</v>
      </c>
      <c r="AN47" s="1307" t="s">
        <v>88</v>
      </c>
      <c r="AO47" s="1307" t="s">
        <v>88</v>
      </c>
      <c r="AP47" s="1307" t="s">
        <v>88</v>
      </c>
      <c r="AQ47" s="1307" t="s">
        <v>88</v>
      </c>
      <c r="AR47" s="1154" t="s">
        <v>88</v>
      </c>
      <c r="AS47" s="1307"/>
      <c r="AT47" s="23" t="s">
        <v>191</v>
      </c>
      <c r="AU47" s="23" t="s">
        <v>191</v>
      </c>
      <c r="AV47" s="23" t="s">
        <v>191</v>
      </c>
      <c r="AW47" s="1175" t="str">
        <f t="shared" si="46"/>
        <v xml:space="preserve">  </v>
      </c>
      <c r="AX47" s="1154" t="str">
        <f t="shared" si="47"/>
        <v xml:space="preserve">  </v>
      </c>
      <c r="AY47" s="23" t="s">
        <v>191</v>
      </c>
      <c r="AZ47" s="23" t="s">
        <v>191</v>
      </c>
      <c r="BA47" s="23" t="s">
        <v>191</v>
      </c>
      <c r="BB47" s="1175" t="str">
        <f t="shared" si="48"/>
        <v xml:space="preserve">  </v>
      </c>
      <c r="BC47" s="1154" t="str">
        <f t="shared" si="49"/>
        <v xml:space="preserve">  </v>
      </c>
      <c r="BD47" s="794" t="s">
        <v>191</v>
      </c>
      <c r="BE47" s="1180"/>
      <c r="BF47" s="1586" t="s">
        <v>960</v>
      </c>
      <c r="BG47" s="1347"/>
      <c r="BH47" s="1175" t="str">
        <f t="shared" si="50"/>
        <v xml:space="preserve">  </v>
      </c>
      <c r="BI47" s="1154" t="str">
        <f t="shared" si="61"/>
        <v xml:space="preserve">  </v>
      </c>
      <c r="BJ47" s="1180"/>
      <c r="BK47" s="1586" t="s">
        <v>960</v>
      </c>
      <c r="BL47" s="1346"/>
      <c r="BM47" s="1175" t="str">
        <f t="shared" si="51"/>
        <v xml:space="preserve">  </v>
      </c>
      <c r="BN47" s="1158" t="str">
        <f t="shared" si="62"/>
        <v xml:space="preserve">  </v>
      </c>
      <c r="BO47" s="1157" t="str">
        <f t="shared" si="63"/>
        <v xml:space="preserve">  </v>
      </c>
      <c r="BP47" s="1587" t="s">
        <v>960</v>
      </c>
      <c r="BQ47" s="1307"/>
      <c r="BR47" s="949"/>
      <c r="BS47" s="174" t="str">
        <f t="shared" si="52"/>
        <v>E, &lt;PRL</v>
      </c>
      <c r="BT47" s="1158"/>
      <c r="BU47" s="1533">
        <v>2.712742116736255E-3</v>
      </c>
      <c r="BV47" s="949"/>
      <c r="BW47" s="174" t="str">
        <f t="shared" si="54"/>
        <v>E, &lt;PRL</v>
      </c>
      <c r="BX47" s="1154" t="str">
        <f t="shared" si="55"/>
        <v>&lt;MDL</v>
      </c>
      <c r="BY47" s="1376" t="s">
        <v>88</v>
      </c>
      <c r="BZ47" s="1307"/>
      <c r="CA47" s="1179">
        <v>1</v>
      </c>
      <c r="CB47" s="174" t="str">
        <f t="shared" si="56"/>
        <v xml:space="preserve">  </v>
      </c>
      <c r="CC47" s="1154" t="s">
        <v>88</v>
      </c>
      <c r="CD47" s="1556">
        <v>3.6086102155089123E-3</v>
      </c>
      <c r="CE47" s="1307"/>
      <c r="CF47" s="174" t="str">
        <f t="shared" si="57"/>
        <v>E, &lt;PRL</v>
      </c>
      <c r="CG47" s="1158" t="str">
        <f t="shared" si="58"/>
        <v>&lt;MDL</v>
      </c>
      <c r="CH47" s="1389"/>
      <c r="CI47" s="1236" t="s">
        <v>603</v>
      </c>
      <c r="CK47" s="174" t="str">
        <f t="shared" si="59"/>
        <v xml:space="preserve">  </v>
      </c>
      <c r="CL47" s="1158" t="s">
        <v>88</v>
      </c>
      <c r="CM47" s="1236" t="s">
        <v>603</v>
      </c>
      <c r="CO47" s="174" t="str">
        <f t="shared" si="60"/>
        <v xml:space="preserve">  </v>
      </c>
      <c r="CP47" s="1158" t="s">
        <v>88</v>
      </c>
      <c r="CQ47" s="1236" t="s">
        <v>603</v>
      </c>
      <c r="CR47" s="1174"/>
    </row>
    <row r="48" spans="1:97" x14ac:dyDescent="0.2">
      <c r="A48" s="1144" t="s">
        <v>2343</v>
      </c>
      <c r="B48" s="1161" t="s">
        <v>1449</v>
      </c>
      <c r="C48" s="1105" t="s">
        <v>601</v>
      </c>
      <c r="D48" s="1105">
        <v>2</v>
      </c>
      <c r="E48" s="1588" t="s">
        <v>390</v>
      </c>
      <c r="F48" s="955">
        <v>4</v>
      </c>
      <c r="G48" s="1163">
        <v>88888823</v>
      </c>
      <c r="H48" s="1163">
        <v>201402061107</v>
      </c>
      <c r="I48" s="1163" t="s">
        <v>672</v>
      </c>
      <c r="J48" s="957" t="s">
        <v>973</v>
      </c>
      <c r="K48" s="1225" t="s">
        <v>137</v>
      </c>
      <c r="L48" s="1225"/>
      <c r="M48" s="957" t="s">
        <v>535</v>
      </c>
      <c r="N48" s="957"/>
      <c r="O48" s="957" t="s">
        <v>47</v>
      </c>
      <c r="P48" s="1169">
        <v>41676</v>
      </c>
      <c r="Q48" s="960">
        <v>0.46319444444444446</v>
      </c>
      <c r="R48" s="957" t="s">
        <v>980</v>
      </c>
      <c r="S48" s="1589" t="s">
        <v>980</v>
      </c>
      <c r="T48" s="1590">
        <v>123.4</v>
      </c>
      <c r="U48" s="1552">
        <v>123.39999999999999</v>
      </c>
      <c r="V48" s="1393">
        <f t="shared" si="35"/>
        <v>0</v>
      </c>
      <c r="W48" s="1097">
        <v>1412</v>
      </c>
      <c r="X48" s="1236">
        <f t="shared" si="36"/>
        <v>0</v>
      </c>
      <c r="Y48" s="1154" t="str">
        <f t="shared" si="16"/>
        <v>&lt;MDL</v>
      </c>
      <c r="Z48" s="1589" t="s">
        <v>980</v>
      </c>
      <c r="AA48" s="1590">
        <v>126.8</v>
      </c>
      <c r="AB48" s="1552">
        <v>126.4</v>
      </c>
      <c r="AC48" s="1393">
        <f>AB48-AA48</f>
        <v>-0.39999999999999147</v>
      </c>
      <c r="AD48" s="1097">
        <v>1088</v>
      </c>
      <c r="AE48" s="1393">
        <f t="shared" si="38"/>
        <v>-0.36764705882352156</v>
      </c>
      <c r="AF48" s="1154" t="str">
        <f t="shared" si="19"/>
        <v>&lt;MDL</v>
      </c>
      <c r="AG48" s="1589" t="s">
        <v>980</v>
      </c>
      <c r="AH48" s="1590">
        <v>126.9</v>
      </c>
      <c r="AI48" s="1552">
        <v>126.5</v>
      </c>
      <c r="AJ48" s="1393">
        <f t="shared" si="39"/>
        <v>-0.40000000000000568</v>
      </c>
      <c r="AK48" s="1097">
        <v>1596</v>
      </c>
      <c r="AL48" s="1393">
        <f>AJ48/(AK48/1000)</f>
        <v>-0.25062656641604364</v>
      </c>
      <c r="AM48" s="1154" t="str">
        <f t="shared" si="22"/>
        <v>&lt;MDL</v>
      </c>
      <c r="AN48" s="1236" t="s">
        <v>88</v>
      </c>
      <c r="AO48" s="1236" t="s">
        <v>88</v>
      </c>
      <c r="AP48" s="1236" t="s">
        <v>88</v>
      </c>
      <c r="AQ48" s="1236" t="s">
        <v>88</v>
      </c>
      <c r="AR48" s="1154" t="s">
        <v>88</v>
      </c>
      <c r="AS48" s="1236"/>
      <c r="AT48" s="86" t="s">
        <v>191</v>
      </c>
      <c r="AU48" s="86" t="s">
        <v>191</v>
      </c>
      <c r="AV48" s="86" t="s">
        <v>191</v>
      </c>
      <c r="AW48" s="1323" t="str">
        <f t="shared" si="46"/>
        <v xml:space="preserve">  </v>
      </c>
      <c r="AX48" s="1154" t="str">
        <f t="shared" si="47"/>
        <v xml:space="preserve">  </v>
      </c>
      <c r="AY48" s="86" t="s">
        <v>191</v>
      </c>
      <c r="AZ48" s="86" t="s">
        <v>191</v>
      </c>
      <c r="BA48" s="86" t="s">
        <v>191</v>
      </c>
      <c r="BB48" s="1323"/>
      <c r="BC48" s="1154" t="str">
        <f t="shared" si="49"/>
        <v xml:space="preserve">  </v>
      </c>
      <c r="BD48" s="801" t="s">
        <v>191</v>
      </c>
      <c r="BE48" s="1591" t="s">
        <v>980</v>
      </c>
      <c r="BF48" s="1312">
        <v>0.17737427203191175</v>
      </c>
      <c r="BG48" s="1312"/>
      <c r="BH48" s="1323"/>
      <c r="BI48" s="1154" t="str">
        <f t="shared" si="61"/>
        <v>E, &lt;RL</v>
      </c>
      <c r="BJ48" s="1591" t="s">
        <v>980</v>
      </c>
      <c r="BK48" s="1592">
        <v>5.6876141027105279E-4</v>
      </c>
      <c r="BL48" s="1312"/>
      <c r="BM48" s="1323" t="s">
        <v>88</v>
      </c>
      <c r="BN48" s="1158" t="str">
        <f t="shared" si="62"/>
        <v>&lt;MDL</v>
      </c>
      <c r="BO48" s="1157" t="str">
        <f t="shared" si="63"/>
        <v>&lt;MDL</v>
      </c>
      <c r="BP48" s="1310">
        <f>BK48/BF48*100</f>
        <v>0.32065609276678292</v>
      </c>
      <c r="BQ48" s="1380">
        <v>6.7372407926016564E-2</v>
      </c>
      <c r="BR48" s="1203"/>
      <c r="BS48" s="1323"/>
      <c r="BT48" s="1158" t="str">
        <f>IF(BQ48&lt;BT$5,"&lt;MDL",IF(BQ48&lt;BT$6,"E, &lt;RL",IF(BQ48&gt;BT$6,"  ",)))</f>
        <v>&lt;MDL</v>
      </c>
      <c r="BU48" s="1533">
        <v>4.7714169919275191E-2</v>
      </c>
      <c r="BV48" s="1203"/>
      <c r="BW48" s="1323"/>
      <c r="BX48" s="1154" t="str">
        <f t="shared" si="55"/>
        <v>&lt;MDL</v>
      </c>
      <c r="BY48" s="1485">
        <v>4.7</v>
      </c>
      <c r="BZ48" s="1201"/>
      <c r="CA48" s="1179">
        <v>1</v>
      </c>
      <c r="CB48" s="1201"/>
      <c r="CC48" s="1154" t="s">
        <v>88</v>
      </c>
      <c r="CD48" s="1201" t="s">
        <v>88</v>
      </c>
      <c r="CE48" s="1201"/>
      <c r="CF48" s="1323"/>
      <c r="CG48" s="1158" t="s">
        <v>88</v>
      </c>
      <c r="CH48" s="1593"/>
      <c r="CI48" s="1201" t="s">
        <v>603</v>
      </c>
      <c r="CJ48" s="1203"/>
      <c r="CK48" s="1203"/>
      <c r="CL48" s="1158" t="s">
        <v>88</v>
      </c>
      <c r="CM48" s="1201" t="s">
        <v>603</v>
      </c>
      <c r="CN48" s="1203"/>
      <c r="CO48" s="1203"/>
      <c r="CP48" s="1158" t="s">
        <v>88</v>
      </c>
      <c r="CQ48" s="1201" t="s">
        <v>603</v>
      </c>
      <c r="CR48" s="1201"/>
      <c r="CS48" s="1203"/>
    </row>
    <row r="49" spans="1:97" x14ac:dyDescent="0.2">
      <c r="A49" s="1144" t="s">
        <v>2411</v>
      </c>
      <c r="B49" s="1161" t="s">
        <v>1517</v>
      </c>
      <c r="C49" s="957" t="s">
        <v>601</v>
      </c>
      <c r="D49" s="1105">
        <v>2</v>
      </c>
      <c r="E49" s="1455">
        <v>1600430</v>
      </c>
      <c r="F49" s="955">
        <v>4</v>
      </c>
      <c r="G49" s="1163">
        <v>88888823</v>
      </c>
      <c r="H49" s="1163">
        <v>201512231907</v>
      </c>
      <c r="I49" s="1163" t="s">
        <v>672</v>
      </c>
      <c r="J49" s="1163"/>
      <c r="K49" s="1165" t="s">
        <v>137</v>
      </c>
      <c r="L49" s="1166"/>
      <c r="M49" s="957" t="s">
        <v>1118</v>
      </c>
      <c r="N49" s="957"/>
      <c r="O49" s="957" t="s">
        <v>137</v>
      </c>
      <c r="P49" s="1169">
        <v>42361</v>
      </c>
      <c r="Q49" s="960">
        <v>0.79652777777777783</v>
      </c>
      <c r="R49" s="957" t="s">
        <v>1086</v>
      </c>
      <c r="S49" s="1343" t="s">
        <v>1086</v>
      </c>
      <c r="T49" s="1602">
        <v>118.6</v>
      </c>
      <c r="U49" s="1552">
        <v>118.7</v>
      </c>
      <c r="V49" s="1393">
        <v>0.10000000000000853</v>
      </c>
      <c r="W49" s="1097">
        <v>1022</v>
      </c>
      <c r="X49" s="1236">
        <v>9.7847358121339059E-2</v>
      </c>
      <c r="Y49" s="1154" t="str">
        <f t="shared" si="16"/>
        <v>&lt;MDL</v>
      </c>
      <c r="Z49" s="1343" t="s">
        <v>1086</v>
      </c>
      <c r="AA49" s="1590">
        <v>121.2</v>
      </c>
      <c r="AB49" s="1552">
        <v>120.89999999999999</v>
      </c>
      <c r="AC49" s="1373">
        <v>-0.30000000000001137</v>
      </c>
      <c r="AD49" s="1393">
        <v>1000</v>
      </c>
      <c r="AE49" s="1382">
        <v>-0.30000000000001137</v>
      </c>
      <c r="AF49" s="1154" t="str">
        <f t="shared" si="19"/>
        <v>&lt;MDL</v>
      </c>
      <c r="AG49" s="1343" t="s">
        <v>1086</v>
      </c>
      <c r="AH49" s="1393">
        <v>126.1</v>
      </c>
      <c r="AI49" s="1604">
        <v>125.8</v>
      </c>
      <c r="AJ49" s="1373">
        <v>-0.29999999999999716</v>
      </c>
      <c r="AK49" s="1343">
        <v>1002</v>
      </c>
      <c r="AL49" s="1382">
        <v>-0.29940119760478756</v>
      </c>
      <c r="AM49" s="1154" t="str">
        <f t="shared" si="22"/>
        <v>&lt;MDL</v>
      </c>
      <c r="AN49" s="1382">
        <v>-0.16718461316115329</v>
      </c>
      <c r="AO49" s="1393">
        <v>0.22952461522130913</v>
      </c>
      <c r="AP49" s="1393"/>
      <c r="AQ49" s="1343">
        <v>3</v>
      </c>
      <c r="AR49" s="1154" t="str">
        <f t="shared" ref="AR49:AR66" si="64">IF(AN49&lt;AR$5,"&lt;MDL",IF(AN49&lt;AR$6,"E, &lt;RL",IF(AN49&gt;AR$6,"  ",)))</f>
        <v>&lt;MDL</v>
      </c>
      <c r="AS49" s="1343"/>
      <c r="AT49" s="86" t="s">
        <v>191</v>
      </c>
      <c r="AU49" s="86" t="s">
        <v>191</v>
      </c>
      <c r="AV49" s="86" t="s">
        <v>191</v>
      </c>
      <c r="AW49" s="1323" t="str">
        <f t="shared" si="46"/>
        <v xml:space="preserve">  </v>
      </c>
      <c r="AX49" s="1154" t="str">
        <f t="shared" si="47"/>
        <v xml:space="preserve">  </v>
      </c>
      <c r="AY49" s="86" t="s">
        <v>191</v>
      </c>
      <c r="AZ49" s="86" t="s">
        <v>191</v>
      </c>
      <c r="BA49" s="86" t="s">
        <v>191</v>
      </c>
      <c r="BB49" s="1323"/>
      <c r="BC49" s="1154" t="str">
        <f t="shared" si="49"/>
        <v xml:space="preserve">  </v>
      </c>
      <c r="BD49" s="801" t="s">
        <v>191</v>
      </c>
      <c r="BE49" s="1203" t="s">
        <v>1086</v>
      </c>
      <c r="BF49" s="1312">
        <v>4.4698617044585748E-2</v>
      </c>
      <c r="BG49" s="1312" t="s">
        <v>1130</v>
      </c>
      <c r="BH49" s="1323"/>
      <c r="BI49" s="1154" t="str">
        <f t="shared" si="61"/>
        <v>&lt;MDL</v>
      </c>
      <c r="BJ49" s="1203" t="s">
        <v>1086</v>
      </c>
      <c r="BK49" s="1595">
        <v>2.8776013630080893E-6</v>
      </c>
      <c r="BL49" s="1595"/>
      <c r="BM49" s="674" t="s">
        <v>1033</v>
      </c>
      <c r="BN49" s="1158" t="str">
        <f t="shared" si="62"/>
        <v>&lt;MDL</v>
      </c>
      <c r="BO49" s="1157" t="str">
        <f t="shared" si="63"/>
        <v>&lt;MDL</v>
      </c>
      <c r="BP49" s="1310">
        <f>BK49/BF49*100</f>
        <v>6.4377861179413095E-3</v>
      </c>
      <c r="BQ49" s="1236">
        <v>0.1</v>
      </c>
      <c r="BR49" s="1203"/>
      <c r="BS49" s="1323"/>
      <c r="BT49" s="1158" t="str">
        <f>IF(BQ49&lt;BT$5,"&lt;MDL",IF(BQ49&lt;BT$6,"E, &lt;RL",IF(BQ49&gt;BT$6,"  ",)))</f>
        <v>&lt;MDL</v>
      </c>
      <c r="BU49" s="1533">
        <v>9.3238186784561639E-2</v>
      </c>
      <c r="BV49" s="1203"/>
      <c r="BW49" s="1323" t="s">
        <v>1032</v>
      </c>
      <c r="BX49" s="1154" t="str">
        <f t="shared" si="55"/>
        <v>&lt;MDL</v>
      </c>
      <c r="BY49" s="1485">
        <v>0.81415546482612422</v>
      </c>
      <c r="BZ49" s="1312"/>
      <c r="CA49" s="1594"/>
      <c r="CB49" s="1625" t="s">
        <v>1033</v>
      </c>
      <c r="CC49" s="1154" t="s">
        <v>88</v>
      </c>
      <c r="CD49" s="1595">
        <v>8.1415546482612421E-4</v>
      </c>
      <c r="CE49" s="1595"/>
      <c r="CF49" s="1594" t="s">
        <v>1033</v>
      </c>
      <c r="CG49" s="1158" t="str">
        <f t="shared" ref="CG49:CG66" si="65">IF(CD49&lt;CG$5,"&lt;MDL",IF(CD49&lt;CG$6,"E, &lt;RL",IF(CD49&gt;CG$6,"  ",)))</f>
        <v>&lt;MDL</v>
      </c>
      <c r="CH49" s="1239"/>
      <c r="CI49" s="905">
        <v>0.01</v>
      </c>
      <c r="CJ49" s="1203"/>
      <c r="CK49" s="1203" t="s">
        <v>88</v>
      </c>
      <c r="CL49" s="1158" t="str">
        <f>IF(CI49&lt;CL$5,"&lt;MDL",IF(CI49&lt;CL$6,"E, &lt;RL",IF(CI49&gt;CL$6,"  ",)))</f>
        <v>&lt;MDL</v>
      </c>
      <c r="CM49" s="675">
        <v>9.9800399201596805E-9</v>
      </c>
      <c r="CN49" s="1203"/>
      <c r="CO49" s="1203" t="s">
        <v>88</v>
      </c>
      <c r="CP49" s="1158" t="str">
        <f>IF(CM49&lt;CP$5,"&lt;MDL",IF(CM49&lt;CP$6,"E, &lt;RL",IF(CM49&gt;CP$6,"  ",)))</f>
        <v>&lt;MDL</v>
      </c>
      <c r="CQ49" s="1201"/>
      <c r="CR49" s="1201"/>
      <c r="CS49" s="1203"/>
    </row>
    <row r="50" spans="1:97" x14ac:dyDescent="0.2">
      <c r="A50" s="1144" t="s">
        <v>2481</v>
      </c>
      <c r="B50" s="1161" t="s">
        <v>1587</v>
      </c>
      <c r="C50" s="957" t="s">
        <v>601</v>
      </c>
      <c r="D50" s="1105">
        <v>2</v>
      </c>
      <c r="E50" s="1455"/>
      <c r="F50" s="955">
        <v>4</v>
      </c>
      <c r="G50" s="1163"/>
      <c r="H50" s="1163"/>
      <c r="I50" s="1163" t="s">
        <v>672</v>
      </c>
      <c r="J50" s="1163"/>
      <c r="K50" s="1165" t="s">
        <v>137</v>
      </c>
      <c r="L50" s="1166"/>
      <c r="M50" s="957" t="s">
        <v>698</v>
      </c>
      <c r="N50" s="957"/>
      <c r="O50" s="957" t="s">
        <v>1679</v>
      </c>
      <c r="P50" s="1169"/>
      <c r="Q50" s="960"/>
      <c r="R50" s="957" t="s">
        <v>1179</v>
      </c>
      <c r="S50" s="1097"/>
      <c r="T50" s="1602"/>
      <c r="U50" s="1552"/>
      <c r="V50" s="1393"/>
      <c r="W50" s="1097"/>
      <c r="X50" s="1236"/>
      <c r="Y50" s="1154" t="str">
        <f t="shared" si="16"/>
        <v>&lt;MDL</v>
      </c>
      <c r="Z50" s="1602"/>
      <c r="AA50" s="1590"/>
      <c r="AB50" s="1552"/>
      <c r="AC50" s="1343"/>
      <c r="AD50" s="1393"/>
      <c r="AE50" s="1393"/>
      <c r="AF50" s="1154" t="str">
        <f t="shared" si="19"/>
        <v>&lt;MDL</v>
      </c>
      <c r="AG50" s="1602"/>
      <c r="AH50" s="1344"/>
      <c r="AI50" s="1638"/>
      <c r="AJ50" s="1344"/>
      <c r="AK50" s="1344"/>
      <c r="AL50" s="1344"/>
      <c r="AM50" s="1154" t="str">
        <f t="shared" si="22"/>
        <v>&lt;MDL</v>
      </c>
      <c r="AN50" s="1344"/>
      <c r="AO50" s="1344"/>
      <c r="AP50" s="1344"/>
      <c r="AQ50" s="1343"/>
      <c r="AR50" s="1154" t="str">
        <f t="shared" si="64"/>
        <v>&lt;MDL</v>
      </c>
      <c r="AS50" s="1343"/>
      <c r="AT50" s="86"/>
      <c r="AU50" s="86"/>
      <c r="AV50" s="86"/>
      <c r="AW50" s="1323"/>
      <c r="AX50" s="1154" t="str">
        <f t="shared" si="47"/>
        <v>&lt;MDL</v>
      </c>
      <c r="AY50" s="86"/>
      <c r="AZ50" s="86"/>
      <c r="BA50" s="86"/>
      <c r="BB50" s="1323"/>
      <c r="BC50" s="1154" t="str">
        <f t="shared" si="49"/>
        <v>&lt;MDL</v>
      </c>
      <c r="BD50" s="801"/>
      <c r="BE50" s="1203"/>
      <c r="BF50" s="1312" t="s">
        <v>960</v>
      </c>
      <c r="BG50" s="1312"/>
      <c r="BH50" s="1323"/>
      <c r="BI50" s="1154" t="str">
        <f t="shared" si="61"/>
        <v xml:space="preserve">  </v>
      </c>
      <c r="BJ50" s="1092"/>
      <c r="BK50" s="1595"/>
      <c r="BL50" s="1595"/>
      <c r="BM50" s="1203"/>
      <c r="BN50" s="1158" t="str">
        <f t="shared" si="62"/>
        <v>&lt;MDL</v>
      </c>
      <c r="BO50" s="1157" t="str">
        <f t="shared" si="63"/>
        <v>&lt;MDL</v>
      </c>
      <c r="BP50" s="1310"/>
      <c r="BQ50" s="1189"/>
      <c r="BR50" s="1203"/>
      <c r="BS50" s="1323"/>
      <c r="BT50" s="1158"/>
      <c r="BU50" s="1158"/>
      <c r="BV50" s="1158"/>
      <c r="BW50" s="1158"/>
      <c r="BX50" s="1154"/>
      <c r="BY50" s="1312">
        <v>2.9626355826504573</v>
      </c>
      <c r="BZ50" s="1312"/>
      <c r="CA50" s="1594"/>
      <c r="CB50" s="1594" t="str">
        <f>CF50</f>
        <v>&lt; MDL</v>
      </c>
      <c r="CC50" s="1154" t="str">
        <f t="shared" ref="CC50:CC66" si="66">IF(BY50&lt;CC$5,"&lt;MDL",IF(BY50&lt;CC$6,"E, &lt;RL",IF(BY50&gt;CC$6,"  ",)))</f>
        <v xml:space="preserve">  </v>
      </c>
      <c r="CD50" s="1595">
        <v>2.2789504481926594E-2</v>
      </c>
      <c r="CE50" s="1595"/>
      <c r="CF50" s="1594" t="s">
        <v>1033</v>
      </c>
      <c r="CG50" s="1158" t="str">
        <f t="shared" si="65"/>
        <v>&lt;MDL</v>
      </c>
      <c r="CH50" s="1239"/>
      <c r="CI50" s="1419"/>
      <c r="CJ50" s="1419"/>
      <c r="CK50" s="1419"/>
      <c r="CL50" s="1158"/>
      <c r="CM50" s="1419"/>
      <c r="CN50" s="1419"/>
      <c r="CO50" s="1419"/>
      <c r="CP50" s="1158"/>
      <c r="CQ50" s="1201"/>
      <c r="CR50" s="1201"/>
      <c r="CS50" s="1203"/>
    </row>
    <row r="51" spans="1:97" x14ac:dyDescent="0.2">
      <c r="A51" s="1144" t="s">
        <v>2364</v>
      </c>
      <c r="B51" s="1161" t="s">
        <v>1470</v>
      </c>
      <c r="C51" s="957" t="s">
        <v>601</v>
      </c>
      <c r="D51" s="1105">
        <v>2</v>
      </c>
      <c r="E51" s="1455"/>
      <c r="F51" s="955">
        <v>4</v>
      </c>
      <c r="G51" s="1163">
        <v>11451800</v>
      </c>
      <c r="H51" s="1163">
        <v>201412110330</v>
      </c>
      <c r="I51" s="1163" t="s">
        <v>672</v>
      </c>
      <c r="J51" s="1163"/>
      <c r="K51" s="1165" t="s">
        <v>1691</v>
      </c>
      <c r="L51" s="1120" t="s">
        <v>1692</v>
      </c>
      <c r="M51" s="957" t="s">
        <v>137</v>
      </c>
      <c r="N51" s="957"/>
      <c r="O51" s="957" t="s">
        <v>137</v>
      </c>
      <c r="P51" s="1169">
        <v>41984</v>
      </c>
      <c r="Q51" s="1598">
        <v>0.14583333333333334</v>
      </c>
      <c r="R51" s="957" t="s">
        <v>1006</v>
      </c>
      <c r="S51" s="1097" t="s">
        <v>1006</v>
      </c>
      <c r="T51" s="1590">
        <v>126.3</v>
      </c>
      <c r="U51" s="1552">
        <v>125.8</v>
      </c>
      <c r="V51" s="1393">
        <f t="shared" ref="V51:V63" si="67">U51-T51</f>
        <v>-0.5</v>
      </c>
      <c r="W51" s="1097">
        <v>100</v>
      </c>
      <c r="X51" s="1236">
        <f t="shared" ref="X51:X63" si="68">V51/(W51/1000)</f>
        <v>-5</v>
      </c>
      <c r="Y51" s="1154" t="str">
        <f t="shared" si="16"/>
        <v>&lt;MDL</v>
      </c>
      <c r="Z51" s="1097" t="s">
        <v>1006</v>
      </c>
      <c r="AA51" s="1590">
        <v>127.3</v>
      </c>
      <c r="AB51" s="1552">
        <v>126.7</v>
      </c>
      <c r="AC51" s="1393">
        <v>-0.59999999999999432</v>
      </c>
      <c r="AD51" s="1097">
        <v>100</v>
      </c>
      <c r="AE51" s="1393">
        <f t="shared" ref="AE51:AE63" si="69">AC51/(AD51/1000)</f>
        <v>-5.9999999999999432</v>
      </c>
      <c r="AF51" s="1154" t="str">
        <f t="shared" si="19"/>
        <v>&lt;MDL</v>
      </c>
      <c r="AG51" s="1097" t="s">
        <v>1006</v>
      </c>
      <c r="AH51" s="1589">
        <v>128.19999999999999</v>
      </c>
      <c r="AI51" s="1590">
        <v>127.6</v>
      </c>
      <c r="AJ51" s="1552">
        <v>-0.59999999999999432</v>
      </c>
      <c r="AK51" s="1393">
        <v>100</v>
      </c>
      <c r="AL51" s="1393">
        <f t="shared" ref="AL51:AL63" si="70">AJ51/(AK51/1000)</f>
        <v>-5.9999999999999432</v>
      </c>
      <c r="AM51" s="1154" t="str">
        <f t="shared" si="22"/>
        <v>&lt;MDL</v>
      </c>
      <c r="AN51" s="1393">
        <f t="shared" ref="AN51:AN60" si="71">AVERAGE(X51,AE51,AL51)</f>
        <v>-5.6666666666666288</v>
      </c>
      <c r="AO51" s="1393">
        <f t="shared" ref="AO51:AO60" si="72">STDEV(X51,AE51,AL51)</f>
        <v>0.57735026918959298</v>
      </c>
      <c r="AP51" s="1393">
        <f t="shared" ref="AP51:AP60" si="73">AO51/AN51*100</f>
        <v>-10.188534162169356</v>
      </c>
      <c r="AQ51" s="1343">
        <f t="shared" ref="AQ51:AQ60" si="74">COUNT(X51,AE51,AL51)</f>
        <v>3</v>
      </c>
      <c r="AR51" s="1154" t="str">
        <f t="shared" si="64"/>
        <v>&lt;MDL</v>
      </c>
      <c r="AS51" s="1343"/>
      <c r="AT51" s="86" t="s">
        <v>191</v>
      </c>
      <c r="AU51" s="86" t="s">
        <v>191</v>
      </c>
      <c r="AV51" s="86" t="s">
        <v>191</v>
      </c>
      <c r="AW51" s="1323" t="str">
        <f t="shared" ref="AW51:AW82" si="75">IF(AU51&lt;AW$7,"E, &lt;PRL",IF(AU51&gt;AW$7,"  ",))</f>
        <v xml:space="preserve">  </v>
      </c>
      <c r="AX51" s="1154" t="str">
        <f t="shared" si="47"/>
        <v xml:space="preserve">  </v>
      </c>
      <c r="AY51" s="86" t="s">
        <v>191</v>
      </c>
      <c r="AZ51" s="86" t="s">
        <v>191</v>
      </c>
      <c r="BA51" s="86" t="s">
        <v>191</v>
      </c>
      <c r="BB51" s="1323"/>
      <c r="BC51" s="1154" t="str">
        <f t="shared" si="49"/>
        <v xml:space="preserve">  </v>
      </c>
      <c r="BD51" s="801" t="s">
        <v>191</v>
      </c>
      <c r="BE51" s="1203" t="s">
        <v>1006</v>
      </c>
      <c r="BF51" s="1312">
        <v>-2.2464695248383314E-2</v>
      </c>
      <c r="BG51" s="1312"/>
      <c r="BH51" s="1323"/>
      <c r="BI51" s="1154" t="str">
        <f t="shared" si="61"/>
        <v>&lt;MDL</v>
      </c>
      <c r="BJ51" s="1203" t="s">
        <v>1006</v>
      </c>
      <c r="BK51" s="1599">
        <v>1.1580674975133371E-2</v>
      </c>
      <c r="BL51" s="1312"/>
      <c r="BM51" s="669" t="s">
        <v>1059</v>
      </c>
      <c r="BN51" s="1158" t="str">
        <f t="shared" si="62"/>
        <v xml:space="preserve">  </v>
      </c>
      <c r="BO51" s="1157" t="str">
        <f t="shared" si="63"/>
        <v>E, &lt;RL</v>
      </c>
      <c r="BP51" s="1310">
        <f t="shared" ref="BP51:BP69" si="76">BK51/BF51*100</f>
        <v>-51.550554534973195</v>
      </c>
      <c r="BQ51" s="1531">
        <v>3.2110560711679045E-2</v>
      </c>
      <c r="BR51" s="1203"/>
      <c r="BS51" s="1323"/>
      <c r="BT51" s="1158" t="str">
        <f t="shared" ref="BT51:BT66" si="77">IF(BQ51&lt;BT$5,"&lt;MDL",IF(BQ51&lt;BT$6,"E, &lt;RL",IF(BQ51&gt;BT$6,"  ",)))</f>
        <v>&lt;MDL</v>
      </c>
      <c r="BU51" s="1533">
        <v>0.32110560711679043</v>
      </c>
      <c r="BV51" s="1203"/>
      <c r="BW51" s="1323"/>
      <c r="BX51" s="1154" t="str">
        <f t="shared" ref="BX51:BX66" si="78">IF(BU51&lt;BX$5,"&lt;MDL",IF(BU51&lt;BX$6,"E, &lt;RL",IF(BU51&gt;BX$6,"  ",)))</f>
        <v>&lt;MDL</v>
      </c>
      <c r="BY51" s="1485">
        <v>0</v>
      </c>
      <c r="BZ51" s="1312"/>
      <c r="CA51" s="1594"/>
      <c r="CB51" s="1201" t="s">
        <v>1033</v>
      </c>
      <c r="CC51" s="1154" t="str">
        <f t="shared" si="66"/>
        <v>&lt;MDL</v>
      </c>
      <c r="CD51" s="1600">
        <v>3.3050602646338224E-2</v>
      </c>
      <c r="CE51" s="1594"/>
      <c r="CF51" s="1201" t="s">
        <v>1033</v>
      </c>
      <c r="CG51" s="1158" t="str">
        <f t="shared" si="65"/>
        <v>&lt;MDL</v>
      </c>
      <c r="CH51" s="1597" t="s">
        <v>2618</v>
      </c>
      <c r="CI51" s="1317">
        <v>-1.2657294774864911</v>
      </c>
      <c r="CJ51" s="1203"/>
      <c r="CK51" s="1305"/>
      <c r="CL51" s="1158" t="str">
        <f t="shared" ref="CL51:CL66" si="79">IF(CI51&lt;CL$5,"&lt;MDL",IF(CI51&lt;CL$6,"E, &lt;RL",IF(CI51&gt;CL$6,"  ",)))</f>
        <v>&lt;MDL</v>
      </c>
      <c r="CM51" s="1601">
        <v>7.5943768649188743E-3</v>
      </c>
      <c r="CN51" s="1203"/>
      <c r="CO51" s="1305"/>
      <c r="CP51" s="1158" t="str">
        <f t="shared" ref="CP51:CP66" si="80">IF(CM51&lt;CP$5,"&lt;MDL",IF(CM51&lt;CP$6,"E, &lt;RL",IF(CM51&gt;CP$6,"  ",)))</f>
        <v>&lt;MDL</v>
      </c>
      <c r="CQ51" s="1201"/>
      <c r="CR51" s="1174" t="s">
        <v>2618</v>
      </c>
      <c r="CS51" s="957"/>
    </row>
    <row r="52" spans="1:97" x14ac:dyDescent="0.2">
      <c r="A52" s="1144" t="s">
        <v>2365</v>
      </c>
      <c r="B52" s="1161" t="s">
        <v>1471</v>
      </c>
      <c r="C52" s="957" t="s">
        <v>599</v>
      </c>
      <c r="D52" s="1167">
        <v>9</v>
      </c>
      <c r="E52" s="1455"/>
      <c r="F52" s="955">
        <v>1</v>
      </c>
      <c r="G52" s="1163">
        <v>11451800</v>
      </c>
      <c r="H52" s="1163">
        <v>201412110820</v>
      </c>
      <c r="I52" s="1163" t="s">
        <v>672</v>
      </c>
      <c r="J52" s="1163"/>
      <c r="K52" s="1165" t="s">
        <v>1691</v>
      </c>
      <c r="L52" s="1120" t="s">
        <v>1692</v>
      </c>
      <c r="M52" s="957" t="s">
        <v>1055</v>
      </c>
      <c r="N52" s="957"/>
      <c r="O52" s="957"/>
      <c r="P52" s="1169">
        <v>41984</v>
      </c>
      <c r="Q52" s="960">
        <v>0.34722222222222227</v>
      </c>
      <c r="R52" s="957" t="s">
        <v>1007</v>
      </c>
      <c r="S52" s="1097" t="s">
        <v>1007</v>
      </c>
      <c r="T52" s="1590">
        <v>126.9</v>
      </c>
      <c r="U52" s="1552">
        <v>245.4</v>
      </c>
      <c r="V52" s="1393">
        <f t="shared" si="67"/>
        <v>118.5</v>
      </c>
      <c r="W52" s="1097">
        <v>55.8</v>
      </c>
      <c r="X52" s="1236">
        <f t="shared" si="68"/>
        <v>2123.6559139784949</v>
      </c>
      <c r="Y52" s="1154" t="str">
        <f t="shared" si="16"/>
        <v xml:space="preserve">  </v>
      </c>
      <c r="Z52" s="1097" t="s">
        <v>1007</v>
      </c>
      <c r="AA52" s="1590">
        <v>126</v>
      </c>
      <c r="AB52" s="1552">
        <v>249.29999999999998</v>
      </c>
      <c r="AC52" s="1393">
        <v>123.29999999999998</v>
      </c>
      <c r="AD52" s="1097">
        <v>55.8</v>
      </c>
      <c r="AE52" s="1393">
        <f t="shared" si="69"/>
        <v>2209.6774193548385</v>
      </c>
      <c r="AF52" s="1154" t="str">
        <f t="shared" si="19"/>
        <v xml:space="preserve">  </v>
      </c>
      <c r="AG52" s="1097" t="s">
        <v>1007</v>
      </c>
      <c r="AH52" s="1589">
        <v>125</v>
      </c>
      <c r="AI52" s="1590">
        <v>243.60000000000002</v>
      </c>
      <c r="AJ52" s="1552">
        <v>118.60000000000002</v>
      </c>
      <c r="AK52" s="1393">
        <v>50</v>
      </c>
      <c r="AL52" s="1393">
        <f t="shared" si="70"/>
        <v>2372.0000000000005</v>
      </c>
      <c r="AM52" s="1154" t="str">
        <f t="shared" si="22"/>
        <v xml:space="preserve">  </v>
      </c>
      <c r="AN52" s="1393">
        <f t="shared" si="71"/>
        <v>2235.1111111111113</v>
      </c>
      <c r="AO52" s="1393">
        <f t="shared" si="72"/>
        <v>126.11047051188515</v>
      </c>
      <c r="AP52" s="1393">
        <f t="shared" si="73"/>
        <v>5.6422461453915602</v>
      </c>
      <c r="AQ52" s="1343">
        <f t="shared" si="74"/>
        <v>3</v>
      </c>
      <c r="AR52" s="1154" t="str">
        <f t="shared" si="64"/>
        <v xml:space="preserve">  </v>
      </c>
      <c r="AS52" s="1343"/>
      <c r="AT52" s="86" t="s">
        <v>191</v>
      </c>
      <c r="AU52" s="86" t="s">
        <v>191</v>
      </c>
      <c r="AV52" s="86" t="s">
        <v>191</v>
      </c>
      <c r="AW52" s="1323" t="str">
        <f t="shared" si="75"/>
        <v xml:space="preserve">  </v>
      </c>
      <c r="AX52" s="1154" t="str">
        <f t="shared" si="47"/>
        <v xml:space="preserve">  </v>
      </c>
      <c r="AY52" s="86" t="s">
        <v>191</v>
      </c>
      <c r="AZ52" s="86" t="s">
        <v>191</v>
      </c>
      <c r="BA52" s="86" t="s">
        <v>191</v>
      </c>
      <c r="BB52" s="1323"/>
      <c r="BC52" s="1154" t="str">
        <f t="shared" si="49"/>
        <v xml:space="preserve">  </v>
      </c>
      <c r="BD52" s="801" t="s">
        <v>191</v>
      </c>
      <c r="BE52" s="1203" t="s">
        <v>1007</v>
      </c>
      <c r="BF52" s="1312">
        <v>6.3425243681997818</v>
      </c>
      <c r="BG52" s="1312"/>
      <c r="BH52" s="1323"/>
      <c r="BI52" s="1154" t="str">
        <f t="shared" si="61"/>
        <v xml:space="preserve">  </v>
      </c>
      <c r="BJ52" s="1203" t="s">
        <v>1007</v>
      </c>
      <c r="BK52" s="1312">
        <v>3.697021602842214E-2</v>
      </c>
      <c r="BL52" s="1312"/>
      <c r="BM52" s="1323" t="str">
        <f t="shared" ref="BM52:BM60" si="81">IF(BK52&lt;BM$7,"E, &lt;PRL",IF(BK52&gt;BM$7,"  ",))</f>
        <v xml:space="preserve">  </v>
      </c>
      <c r="BN52" s="1158" t="str">
        <f t="shared" si="62"/>
        <v xml:space="preserve">  </v>
      </c>
      <c r="BO52" s="1157" t="str">
        <f t="shared" si="63"/>
        <v xml:space="preserve">  </v>
      </c>
      <c r="BP52" s="1310">
        <f t="shared" si="76"/>
        <v>0.5828943474586209</v>
      </c>
      <c r="BQ52" s="1344">
        <v>78.776611575142212</v>
      </c>
      <c r="BR52" s="1203"/>
      <c r="BS52" s="1323"/>
      <c r="BT52" s="1158" t="str">
        <f t="shared" si="77"/>
        <v xml:space="preserve">  </v>
      </c>
      <c r="BU52" s="1200">
        <v>167.29441705473752</v>
      </c>
      <c r="BV52" s="1203"/>
      <c r="BW52" s="1323"/>
      <c r="BX52" s="1154" t="str">
        <f t="shared" si="78"/>
        <v xml:space="preserve">  </v>
      </c>
      <c r="BY52" s="1312">
        <v>0.35890891530924174</v>
      </c>
      <c r="BZ52" s="1312"/>
      <c r="CA52" s="1594"/>
      <c r="CB52" s="1201"/>
      <c r="CC52" s="1154" t="str">
        <f t="shared" si="66"/>
        <v>&lt;MDL</v>
      </c>
      <c r="CD52" s="1312">
        <v>0.7930729257639697</v>
      </c>
      <c r="CE52" s="1594"/>
      <c r="CF52" s="1201"/>
      <c r="CG52" s="1158" t="str">
        <f t="shared" si="65"/>
        <v xml:space="preserve">  </v>
      </c>
      <c r="CH52" s="1597" t="s">
        <v>2618</v>
      </c>
      <c r="CI52" s="1201">
        <v>4.8217249403742928</v>
      </c>
      <c r="CJ52" s="1203"/>
      <c r="CK52" s="1203"/>
      <c r="CL52" s="1158" t="str">
        <f t="shared" si="79"/>
        <v xml:space="preserve">  </v>
      </c>
      <c r="CM52" s="1312">
        <v>11.437131558567826</v>
      </c>
      <c r="CN52" s="1203"/>
      <c r="CO52" s="1203"/>
      <c r="CP52" s="1158" t="str">
        <f t="shared" si="80"/>
        <v xml:space="preserve">  </v>
      </c>
      <c r="CQ52" s="1201">
        <f t="shared" ref="CQ52:CQ66" si="82">CI52/BQ52*100</f>
        <v>6.1207569657588285</v>
      </c>
      <c r="CR52" s="1201">
        <f t="shared" ref="CR52:CR66" si="83">100*CM52/BU52</f>
        <v>6.8365291322457455</v>
      </c>
      <c r="CS52" s="1203"/>
    </row>
    <row r="53" spans="1:97" x14ac:dyDescent="0.2">
      <c r="A53" s="1144" t="s">
        <v>2366</v>
      </c>
      <c r="B53" s="1161" t="s">
        <v>1472</v>
      </c>
      <c r="C53" s="957" t="s">
        <v>599</v>
      </c>
      <c r="D53" s="1247">
        <v>7</v>
      </c>
      <c r="E53" s="1455"/>
      <c r="F53" s="955">
        <v>1</v>
      </c>
      <c r="G53" s="1163">
        <v>11451800</v>
      </c>
      <c r="H53" s="1163">
        <v>201412111120</v>
      </c>
      <c r="I53" s="1163" t="s">
        <v>672</v>
      </c>
      <c r="J53" s="1163"/>
      <c r="K53" s="1165" t="s">
        <v>1691</v>
      </c>
      <c r="L53" s="1120" t="s">
        <v>1692</v>
      </c>
      <c r="M53" s="957" t="s">
        <v>1055</v>
      </c>
      <c r="N53" s="957"/>
      <c r="O53" s="957"/>
      <c r="P53" s="1169">
        <v>41984</v>
      </c>
      <c r="Q53" s="960">
        <v>0.47222222222222227</v>
      </c>
      <c r="R53" s="957" t="s">
        <v>1008</v>
      </c>
      <c r="S53" s="1097" t="s">
        <v>1008</v>
      </c>
      <c r="T53" s="1590">
        <v>125.9</v>
      </c>
      <c r="U53" s="1552">
        <v>375.09999999999997</v>
      </c>
      <c r="V53" s="1393">
        <f t="shared" si="67"/>
        <v>249.19999999999996</v>
      </c>
      <c r="W53" s="1097">
        <v>44.4</v>
      </c>
      <c r="X53" s="1236">
        <f t="shared" si="68"/>
        <v>5612.6126126126119</v>
      </c>
      <c r="Y53" s="1154" t="str">
        <f t="shared" si="16"/>
        <v xml:space="preserve">  </v>
      </c>
      <c r="Z53" s="1097" t="s">
        <v>1008</v>
      </c>
      <c r="AA53" s="1590">
        <v>124.7</v>
      </c>
      <c r="AB53" s="1552">
        <v>366.3</v>
      </c>
      <c r="AC53" s="1393">
        <v>241.60000000000002</v>
      </c>
      <c r="AD53" s="1097">
        <v>30.7</v>
      </c>
      <c r="AE53" s="1393">
        <f t="shared" si="69"/>
        <v>7869.7068403908806</v>
      </c>
      <c r="AF53" s="1154" t="str">
        <f t="shared" si="19"/>
        <v xml:space="preserve">  </v>
      </c>
      <c r="AG53" s="1097" t="s">
        <v>1008</v>
      </c>
      <c r="AH53" s="1589">
        <v>131.6</v>
      </c>
      <c r="AI53" s="1590">
        <v>235.4</v>
      </c>
      <c r="AJ53" s="1552">
        <v>103.80000000000001</v>
      </c>
      <c r="AK53" s="1393">
        <v>19</v>
      </c>
      <c r="AL53" s="1393">
        <f t="shared" si="70"/>
        <v>5463.1578947368425</v>
      </c>
      <c r="AM53" s="1154" t="str">
        <f t="shared" si="22"/>
        <v xml:space="preserve">  </v>
      </c>
      <c r="AN53" s="1393">
        <f t="shared" si="71"/>
        <v>6315.159115913445</v>
      </c>
      <c r="AO53" s="1393">
        <f t="shared" si="72"/>
        <v>1348.3501581311568</v>
      </c>
      <c r="AP53" s="1393">
        <f t="shared" si="73"/>
        <v>21.351008476310216</v>
      </c>
      <c r="AQ53" s="1343">
        <f t="shared" si="74"/>
        <v>3</v>
      </c>
      <c r="AR53" s="1154" t="str">
        <f t="shared" si="64"/>
        <v xml:space="preserve">  </v>
      </c>
      <c r="AS53" s="1343"/>
      <c r="AT53" s="86" t="s">
        <v>191</v>
      </c>
      <c r="AU53" s="86" t="s">
        <v>191</v>
      </c>
      <c r="AV53" s="86" t="s">
        <v>191</v>
      </c>
      <c r="AW53" s="1323" t="str">
        <f t="shared" si="75"/>
        <v xml:space="preserve">  </v>
      </c>
      <c r="AX53" s="1154" t="str">
        <f t="shared" si="47"/>
        <v xml:space="preserve">  </v>
      </c>
      <c r="AY53" s="86" t="s">
        <v>191</v>
      </c>
      <c r="AZ53" s="86" t="s">
        <v>191</v>
      </c>
      <c r="BA53" s="86" t="s">
        <v>191</v>
      </c>
      <c r="BB53" s="1323"/>
      <c r="BC53" s="1154" t="str">
        <f t="shared" si="49"/>
        <v xml:space="preserve">  </v>
      </c>
      <c r="BD53" s="801" t="s">
        <v>191</v>
      </c>
      <c r="BE53" s="1203" t="s">
        <v>1008</v>
      </c>
      <c r="BF53" s="1312">
        <v>15.164584095728612</v>
      </c>
      <c r="BG53" s="1312"/>
      <c r="BH53" s="1323"/>
      <c r="BI53" s="1154" t="str">
        <f t="shared" si="61"/>
        <v xml:space="preserve">  </v>
      </c>
      <c r="BJ53" s="1203" t="s">
        <v>1008</v>
      </c>
      <c r="BK53" s="1312">
        <v>5.307366835373116E-2</v>
      </c>
      <c r="BL53" s="1312"/>
      <c r="BM53" s="1323" t="str">
        <f t="shared" si="81"/>
        <v xml:space="preserve">  </v>
      </c>
      <c r="BN53" s="1158" t="str">
        <f t="shared" si="62"/>
        <v xml:space="preserve">  </v>
      </c>
      <c r="BO53" s="1157" t="str">
        <f t="shared" si="63"/>
        <v xml:space="preserve">  </v>
      </c>
      <c r="BP53" s="1310">
        <f t="shared" si="76"/>
        <v>0.34998433203770057</v>
      </c>
      <c r="BQ53" s="1344">
        <v>159.25001496772313</v>
      </c>
      <c r="BR53" s="1203"/>
      <c r="BS53" s="1323"/>
      <c r="BT53" s="1158" t="str">
        <f t="shared" si="77"/>
        <v xml:space="preserve">  </v>
      </c>
      <c r="BU53" s="1200">
        <v>893.80864256658992</v>
      </c>
      <c r="BV53" s="1203"/>
      <c r="BW53" s="1323"/>
      <c r="BX53" s="1154" t="str">
        <f t="shared" si="78"/>
        <v xml:space="preserve">  </v>
      </c>
      <c r="BY53" s="1312">
        <v>0.55519014615661244</v>
      </c>
      <c r="BZ53" s="1312"/>
      <c r="CA53" s="1594"/>
      <c r="CB53" s="1201"/>
      <c r="CC53" s="1154" t="str">
        <f t="shared" si="66"/>
        <v>&lt;MDL</v>
      </c>
      <c r="CD53" s="1312">
        <v>4.369183690926306</v>
      </c>
      <c r="CE53" s="1594"/>
      <c r="CF53" s="1201"/>
      <c r="CG53" s="1158" t="str">
        <f t="shared" si="65"/>
        <v xml:space="preserve">  </v>
      </c>
      <c r="CH53" s="1597" t="s">
        <v>2618</v>
      </c>
      <c r="CI53" s="1201">
        <v>4.031311804017629</v>
      </c>
      <c r="CJ53" s="1203"/>
      <c r="CK53" s="1203"/>
      <c r="CL53" s="1158" t="str">
        <f t="shared" si="79"/>
        <v xml:space="preserve">  </v>
      </c>
      <c r="CM53" s="1312">
        <v>22.023692908264739</v>
      </c>
      <c r="CN53" s="1203"/>
      <c r="CO53" s="1203"/>
      <c r="CP53" s="1158" t="str">
        <f t="shared" si="80"/>
        <v xml:space="preserve">  </v>
      </c>
      <c r="CQ53" s="1201">
        <f t="shared" si="82"/>
        <v>2.5314357457578245</v>
      </c>
      <c r="CR53" s="1201">
        <f t="shared" si="83"/>
        <v>2.4640277414439908</v>
      </c>
      <c r="CS53" s="1203"/>
    </row>
    <row r="54" spans="1:97" x14ac:dyDescent="0.2">
      <c r="A54" s="1144" t="s">
        <v>2367</v>
      </c>
      <c r="B54" s="1161" t="s">
        <v>1473</v>
      </c>
      <c r="C54" s="957" t="s">
        <v>599</v>
      </c>
      <c r="D54" s="1247">
        <v>7</v>
      </c>
      <c r="E54" s="1455"/>
      <c r="F54" s="955">
        <v>1</v>
      </c>
      <c r="G54" s="1163">
        <v>11451800</v>
      </c>
      <c r="H54" s="1163">
        <v>201412111450</v>
      </c>
      <c r="I54" s="1163" t="s">
        <v>672</v>
      </c>
      <c r="J54" s="1163"/>
      <c r="K54" s="1165" t="s">
        <v>1691</v>
      </c>
      <c r="L54" s="1120" t="s">
        <v>1692</v>
      </c>
      <c r="M54" s="957" t="s">
        <v>1055</v>
      </c>
      <c r="N54" s="957"/>
      <c r="O54" s="957"/>
      <c r="P54" s="1169">
        <v>41984</v>
      </c>
      <c r="Q54" s="960">
        <v>0.61805555555555558</v>
      </c>
      <c r="R54" s="957" t="s">
        <v>1009</v>
      </c>
      <c r="S54" s="1097" t="s">
        <v>1009</v>
      </c>
      <c r="T54" s="1590">
        <v>130</v>
      </c>
      <c r="U54" s="1552">
        <v>388.40000000000003</v>
      </c>
      <c r="V54" s="1393">
        <f t="shared" si="67"/>
        <v>258.40000000000003</v>
      </c>
      <c r="W54" s="1097">
        <v>29.4</v>
      </c>
      <c r="X54" s="1236">
        <f t="shared" si="68"/>
        <v>8789.1156462585041</v>
      </c>
      <c r="Y54" s="1154" t="str">
        <f t="shared" si="16"/>
        <v xml:space="preserve">  </v>
      </c>
      <c r="Z54" s="1097" t="s">
        <v>1009</v>
      </c>
      <c r="AA54" s="1590">
        <v>133.9</v>
      </c>
      <c r="AB54" s="1552">
        <v>582.9</v>
      </c>
      <c r="AC54" s="1393">
        <v>449</v>
      </c>
      <c r="AD54" s="1097">
        <v>45.1</v>
      </c>
      <c r="AE54" s="1393">
        <f t="shared" si="69"/>
        <v>9955.6541019955657</v>
      </c>
      <c r="AF54" s="1154" t="str">
        <f t="shared" si="19"/>
        <v xml:space="preserve">  </v>
      </c>
      <c r="AG54" s="1097" t="s">
        <v>1009</v>
      </c>
      <c r="AH54" s="1589">
        <v>125.5</v>
      </c>
      <c r="AI54" s="1590">
        <v>411</v>
      </c>
      <c r="AJ54" s="1552">
        <v>285.5</v>
      </c>
      <c r="AK54" s="1393">
        <v>27.8</v>
      </c>
      <c r="AL54" s="1393">
        <f t="shared" si="70"/>
        <v>10269.78417266187</v>
      </c>
      <c r="AM54" s="1154" t="str">
        <f t="shared" si="22"/>
        <v xml:space="preserve">  </v>
      </c>
      <c r="AN54" s="1393">
        <f t="shared" si="71"/>
        <v>9671.5179736386472</v>
      </c>
      <c r="AO54" s="1393">
        <f t="shared" si="72"/>
        <v>780.15692386123408</v>
      </c>
      <c r="AP54" s="1393">
        <f t="shared" si="73"/>
        <v>8.0665405987734644</v>
      </c>
      <c r="AQ54" s="1343">
        <f t="shared" si="74"/>
        <v>3</v>
      </c>
      <c r="AR54" s="1154" t="str">
        <f t="shared" si="64"/>
        <v xml:space="preserve">  </v>
      </c>
      <c r="AS54" s="1343"/>
      <c r="AT54" s="86" t="s">
        <v>191</v>
      </c>
      <c r="AU54" s="86" t="s">
        <v>191</v>
      </c>
      <c r="AV54" s="86" t="s">
        <v>191</v>
      </c>
      <c r="AW54" s="1323" t="str">
        <f t="shared" si="75"/>
        <v xml:space="preserve">  </v>
      </c>
      <c r="AX54" s="1154" t="str">
        <f t="shared" si="47"/>
        <v xml:space="preserve">  </v>
      </c>
      <c r="AY54" s="86" t="s">
        <v>191</v>
      </c>
      <c r="AZ54" s="86" t="s">
        <v>191</v>
      </c>
      <c r="BA54" s="86" t="s">
        <v>191</v>
      </c>
      <c r="BB54" s="1323"/>
      <c r="BC54" s="1154" t="str">
        <f t="shared" si="49"/>
        <v xml:space="preserve">  </v>
      </c>
      <c r="BD54" s="801" t="s">
        <v>191</v>
      </c>
      <c r="BE54" s="1203" t="s">
        <v>1009</v>
      </c>
      <c r="BF54" s="1312">
        <v>23.317782915752112</v>
      </c>
      <c r="BG54" s="1312"/>
      <c r="BH54" s="1323"/>
      <c r="BI54" s="1154" t="str">
        <f t="shared" si="61"/>
        <v xml:space="preserve">  </v>
      </c>
      <c r="BJ54" s="1203" t="s">
        <v>1009</v>
      </c>
      <c r="BK54" s="1312">
        <v>7.5170274322900563E-2</v>
      </c>
      <c r="BL54" s="1312"/>
      <c r="BM54" s="1323" t="str">
        <f t="shared" si="81"/>
        <v xml:space="preserve">  </v>
      </c>
      <c r="BN54" s="1158" t="str">
        <f t="shared" si="62"/>
        <v xml:space="preserve">  </v>
      </c>
      <c r="BO54" s="1157" t="str">
        <f t="shared" si="63"/>
        <v xml:space="preserve">  </v>
      </c>
      <c r="BP54" s="1310">
        <f t="shared" si="76"/>
        <v>0.32237316298248914</v>
      </c>
      <c r="BQ54" s="1344">
        <v>476.48045026731597</v>
      </c>
      <c r="BR54" s="1203"/>
      <c r="BS54" s="1323"/>
      <c r="BT54" s="1158" t="str">
        <f t="shared" si="77"/>
        <v xml:space="preserve">  </v>
      </c>
      <c r="BU54" s="1200">
        <v>4187.841780580764</v>
      </c>
      <c r="BV54" s="1203"/>
      <c r="BW54" s="1323"/>
      <c r="BX54" s="1154" t="str">
        <f t="shared" si="78"/>
        <v xml:space="preserve">  </v>
      </c>
      <c r="BY54" s="1312">
        <v>0.49605060923798655</v>
      </c>
      <c r="BZ54" s="1312"/>
      <c r="CA54" s="1594"/>
      <c r="CB54" s="1201"/>
      <c r="CC54" s="1154" t="str">
        <f t="shared" si="66"/>
        <v>&lt;MDL</v>
      </c>
      <c r="CD54" s="1312">
        <v>4.9385082826575601</v>
      </c>
      <c r="CE54" s="1594"/>
      <c r="CF54" s="1201"/>
      <c r="CG54" s="1158" t="str">
        <f t="shared" si="65"/>
        <v xml:space="preserve">  </v>
      </c>
      <c r="CH54" s="1597" t="s">
        <v>2618</v>
      </c>
      <c r="CI54" s="1201">
        <v>5.4982756496628076</v>
      </c>
      <c r="CJ54" s="1203"/>
      <c r="CK54" s="1203"/>
      <c r="CL54" s="1158" t="str">
        <f t="shared" si="79"/>
        <v xml:space="preserve">  </v>
      </c>
      <c r="CM54" s="1312">
        <v>56.466104243839261</v>
      </c>
      <c r="CN54" s="1203"/>
      <c r="CO54" s="1203"/>
      <c r="CP54" s="1158" t="str">
        <f t="shared" si="80"/>
        <v xml:space="preserve">  </v>
      </c>
      <c r="CQ54" s="1201">
        <f t="shared" si="82"/>
        <v>1.1539352027093985</v>
      </c>
      <c r="CR54" s="1201">
        <f t="shared" si="83"/>
        <v>1.3483342304304682</v>
      </c>
      <c r="CS54" s="1203"/>
    </row>
    <row r="55" spans="1:97" x14ac:dyDescent="0.2">
      <c r="A55" s="1144" t="s">
        <v>2368</v>
      </c>
      <c r="B55" s="1161" t="s">
        <v>1474</v>
      </c>
      <c r="C55" s="957" t="s">
        <v>599</v>
      </c>
      <c r="D55" s="1247">
        <v>7</v>
      </c>
      <c r="E55" s="1455"/>
      <c r="F55" s="955">
        <v>1</v>
      </c>
      <c r="G55" s="1163">
        <v>11451800</v>
      </c>
      <c r="H55" s="1163">
        <v>201412111550</v>
      </c>
      <c r="I55" s="1163" t="s">
        <v>672</v>
      </c>
      <c r="J55" s="1163"/>
      <c r="K55" s="1165" t="s">
        <v>1691</v>
      </c>
      <c r="L55" s="1120" t="s">
        <v>1692</v>
      </c>
      <c r="M55" s="957" t="s">
        <v>1055</v>
      </c>
      <c r="N55" s="957"/>
      <c r="O55" s="957"/>
      <c r="P55" s="1169">
        <v>41984</v>
      </c>
      <c r="Q55" s="960">
        <v>0.65972222222222221</v>
      </c>
      <c r="R55" s="957" t="s">
        <v>1010</v>
      </c>
      <c r="S55" s="1097" t="s">
        <v>1010</v>
      </c>
      <c r="T55" s="1590">
        <v>128.6</v>
      </c>
      <c r="U55" s="1552">
        <v>243.7</v>
      </c>
      <c r="V55" s="1393">
        <f t="shared" si="67"/>
        <v>115.1</v>
      </c>
      <c r="W55" s="1097">
        <v>13.9</v>
      </c>
      <c r="X55" s="1236">
        <f t="shared" si="68"/>
        <v>8280.5755395683445</v>
      </c>
      <c r="Y55" s="1154" t="str">
        <f t="shared" si="16"/>
        <v xml:space="preserve">  </v>
      </c>
      <c r="Z55" s="1097" t="s">
        <v>1010</v>
      </c>
      <c r="AA55" s="1590">
        <v>129.1</v>
      </c>
      <c r="AB55" s="1552">
        <v>231.4</v>
      </c>
      <c r="AC55" s="1393">
        <v>102.30000000000001</v>
      </c>
      <c r="AD55" s="1097">
        <v>15.4</v>
      </c>
      <c r="AE55" s="1393">
        <f t="shared" si="69"/>
        <v>6642.8571428571431</v>
      </c>
      <c r="AF55" s="1154" t="str">
        <f t="shared" si="19"/>
        <v xml:space="preserve">  </v>
      </c>
      <c r="AG55" s="1097" t="s">
        <v>1010</v>
      </c>
      <c r="AH55" s="1589">
        <v>127</v>
      </c>
      <c r="AI55" s="1590">
        <v>209.5</v>
      </c>
      <c r="AJ55" s="1552">
        <v>82.5</v>
      </c>
      <c r="AK55" s="1393">
        <v>10.4</v>
      </c>
      <c r="AL55" s="1393">
        <f t="shared" si="70"/>
        <v>7932.6923076923076</v>
      </c>
      <c r="AM55" s="1154" t="str">
        <f t="shared" si="22"/>
        <v xml:space="preserve">  </v>
      </c>
      <c r="AN55" s="1393">
        <f t="shared" si="71"/>
        <v>7618.7083300392651</v>
      </c>
      <c r="AO55" s="1393">
        <f t="shared" si="72"/>
        <v>862.82665721377475</v>
      </c>
      <c r="AP55" s="1393">
        <f t="shared" si="73"/>
        <v>11.325104201873652</v>
      </c>
      <c r="AQ55" s="1343">
        <f t="shared" si="74"/>
        <v>3</v>
      </c>
      <c r="AR55" s="1154" t="str">
        <f t="shared" si="64"/>
        <v xml:space="preserve">  </v>
      </c>
      <c r="AS55" s="1343"/>
      <c r="AT55" s="86" t="s">
        <v>191</v>
      </c>
      <c r="AU55" s="86" t="s">
        <v>191</v>
      </c>
      <c r="AV55" s="86" t="s">
        <v>191</v>
      </c>
      <c r="AW55" s="1323" t="str">
        <f t="shared" si="75"/>
        <v xml:space="preserve">  </v>
      </c>
      <c r="AX55" s="1154" t="str">
        <f t="shared" si="47"/>
        <v xml:space="preserve">  </v>
      </c>
      <c r="AY55" s="86" t="s">
        <v>191</v>
      </c>
      <c r="AZ55" s="86" t="s">
        <v>191</v>
      </c>
      <c r="BA55" s="86" t="s">
        <v>191</v>
      </c>
      <c r="BB55" s="1323"/>
      <c r="BC55" s="1154" t="str">
        <f t="shared" si="49"/>
        <v xml:space="preserve">  </v>
      </c>
      <c r="BD55" s="801" t="s">
        <v>191</v>
      </c>
      <c r="BE55" s="1203" t="s">
        <v>1010</v>
      </c>
      <c r="BF55" s="1312">
        <v>25.217498380477355</v>
      </c>
      <c r="BG55" s="1312"/>
      <c r="BH55" s="1323"/>
      <c r="BI55" s="1154" t="str">
        <f t="shared" si="61"/>
        <v xml:space="preserve">  </v>
      </c>
      <c r="BJ55" s="1203" t="s">
        <v>1010</v>
      </c>
      <c r="BK55" s="1312">
        <v>6.0138316806947832E-2</v>
      </c>
      <c r="BL55" s="1312"/>
      <c r="BM55" s="1323" t="str">
        <f t="shared" si="81"/>
        <v xml:space="preserve">  </v>
      </c>
      <c r="BN55" s="1158" t="str">
        <f t="shared" si="62"/>
        <v xml:space="preserve">  </v>
      </c>
      <c r="BO55" s="1157" t="str">
        <f t="shared" si="63"/>
        <v xml:space="preserve">  </v>
      </c>
      <c r="BP55" s="1310">
        <f t="shared" si="76"/>
        <v>0.23847851955650423</v>
      </c>
      <c r="BQ55" s="1344">
        <v>345.555897527181</v>
      </c>
      <c r="BR55" s="1203"/>
      <c r="BS55" s="1323"/>
      <c r="BT55" s="1158" t="str">
        <f t="shared" si="77"/>
        <v xml:space="preserve">  </v>
      </c>
      <c r="BU55" s="1200">
        <v>2861.4017126171602</v>
      </c>
      <c r="BV55" s="1203"/>
      <c r="BW55" s="1323"/>
      <c r="BX55" s="1154" t="str">
        <f t="shared" si="78"/>
        <v xml:space="preserve">  </v>
      </c>
      <c r="BY55" s="1312">
        <v>0.57356354264316001</v>
      </c>
      <c r="BZ55" s="1312">
        <v>8.391566095730163E-3</v>
      </c>
      <c r="CA55" s="1594"/>
      <c r="CB55" s="1201"/>
      <c r="CC55" s="1154" t="str">
        <f t="shared" si="66"/>
        <v>&lt;MDL</v>
      </c>
      <c r="CD55" s="1312">
        <v>3.8101006761295628</v>
      </c>
      <c r="CE55" s="1594">
        <v>5.5743974778779126E-2</v>
      </c>
      <c r="CF55" s="1201"/>
      <c r="CG55" s="1158" t="str">
        <f t="shared" si="65"/>
        <v xml:space="preserve">  </v>
      </c>
      <c r="CH55" s="1597" t="s">
        <v>2618</v>
      </c>
      <c r="CI55" s="1201">
        <v>4.2620563496453805</v>
      </c>
      <c r="CJ55" s="1203"/>
      <c r="CK55" s="1203"/>
      <c r="CL55" s="1158" t="str">
        <f t="shared" si="79"/>
        <v xml:space="preserve">  </v>
      </c>
      <c r="CM55" s="1312">
        <v>33.809581619783074</v>
      </c>
      <c r="CN55" s="1203"/>
      <c r="CO55" s="1203"/>
      <c r="CP55" s="1158" t="str">
        <f t="shared" si="80"/>
        <v xml:space="preserve">  </v>
      </c>
      <c r="CQ55" s="1201">
        <f t="shared" si="82"/>
        <v>1.2333912921599415</v>
      </c>
      <c r="CR55" s="1201">
        <f t="shared" si="83"/>
        <v>1.1815741030244715</v>
      </c>
      <c r="CS55" s="1203"/>
    </row>
    <row r="56" spans="1:97" x14ac:dyDescent="0.2">
      <c r="A56" s="1144" t="s">
        <v>2369</v>
      </c>
      <c r="B56" s="1161" t="s">
        <v>1475</v>
      </c>
      <c r="C56" s="957" t="s">
        <v>599</v>
      </c>
      <c r="D56" s="1247">
        <v>7</v>
      </c>
      <c r="E56" s="1455"/>
      <c r="F56" s="955">
        <v>1</v>
      </c>
      <c r="G56" s="1163">
        <v>11451800</v>
      </c>
      <c r="H56" s="1163">
        <v>201412111850</v>
      </c>
      <c r="I56" s="1163" t="s">
        <v>672</v>
      </c>
      <c r="J56" s="1163"/>
      <c r="K56" s="1165" t="s">
        <v>1691</v>
      </c>
      <c r="L56" s="1120" t="s">
        <v>1692</v>
      </c>
      <c r="M56" s="957" t="s">
        <v>1055</v>
      </c>
      <c r="N56" s="957"/>
      <c r="O56" s="957"/>
      <c r="P56" s="1169">
        <v>41984</v>
      </c>
      <c r="Q56" s="960">
        <v>0.78472222222222221</v>
      </c>
      <c r="R56" s="957" t="s">
        <v>1011</v>
      </c>
      <c r="S56" s="1097" t="s">
        <v>1011</v>
      </c>
      <c r="T56" s="1590">
        <v>128.69999999999999</v>
      </c>
      <c r="U56" s="1552">
        <v>240.9</v>
      </c>
      <c r="V56" s="1393">
        <f t="shared" si="67"/>
        <v>112.20000000000002</v>
      </c>
      <c r="W56" s="1097">
        <v>27.3</v>
      </c>
      <c r="X56" s="1236">
        <f t="shared" si="68"/>
        <v>4109.8901098901106</v>
      </c>
      <c r="Y56" s="1154" t="str">
        <f t="shared" si="16"/>
        <v xml:space="preserve">  </v>
      </c>
      <c r="Z56" s="1097" t="s">
        <v>1011</v>
      </c>
      <c r="AA56" s="1590">
        <v>128.5</v>
      </c>
      <c r="AB56" s="1552">
        <v>258.79999999999995</v>
      </c>
      <c r="AC56" s="1393">
        <v>130.29999999999995</v>
      </c>
      <c r="AD56" s="1097">
        <v>32.5</v>
      </c>
      <c r="AE56" s="1393">
        <f t="shared" si="69"/>
        <v>4009.2307692307677</v>
      </c>
      <c r="AF56" s="1154" t="str">
        <f t="shared" si="19"/>
        <v xml:space="preserve">  </v>
      </c>
      <c r="AG56" s="1097" t="s">
        <v>1011</v>
      </c>
      <c r="AH56" s="1589">
        <v>126.1</v>
      </c>
      <c r="AI56" s="1590">
        <v>263</v>
      </c>
      <c r="AJ56" s="1552">
        <v>136.9</v>
      </c>
      <c r="AK56" s="1393">
        <v>33.1</v>
      </c>
      <c r="AL56" s="1393">
        <f t="shared" si="70"/>
        <v>4135.9516616314195</v>
      </c>
      <c r="AM56" s="1154" t="str">
        <f t="shared" si="22"/>
        <v xml:space="preserve">  </v>
      </c>
      <c r="AN56" s="1393">
        <f t="shared" si="71"/>
        <v>4085.0241802507662</v>
      </c>
      <c r="AO56" s="1393">
        <f t="shared" si="72"/>
        <v>66.919967015278942</v>
      </c>
      <c r="AP56" s="1393">
        <f t="shared" si="73"/>
        <v>1.6381779902015403</v>
      </c>
      <c r="AQ56" s="1343">
        <f t="shared" si="74"/>
        <v>3</v>
      </c>
      <c r="AR56" s="1154" t="str">
        <f t="shared" si="64"/>
        <v xml:space="preserve">  </v>
      </c>
      <c r="AS56" s="1343"/>
      <c r="AT56" s="86" t="s">
        <v>191</v>
      </c>
      <c r="AU56" s="86" t="s">
        <v>191</v>
      </c>
      <c r="AV56" s="86" t="s">
        <v>191</v>
      </c>
      <c r="AW56" s="1323" t="str">
        <f t="shared" si="75"/>
        <v xml:space="preserve">  </v>
      </c>
      <c r="AX56" s="1154" t="str">
        <f t="shared" si="47"/>
        <v xml:space="preserve">  </v>
      </c>
      <c r="AY56" s="86" t="s">
        <v>191</v>
      </c>
      <c r="AZ56" s="86" t="s">
        <v>191</v>
      </c>
      <c r="BA56" s="86" t="s">
        <v>191</v>
      </c>
      <c r="BB56" s="1323"/>
      <c r="BC56" s="1154" t="str">
        <f t="shared" si="49"/>
        <v xml:space="preserve">  </v>
      </c>
      <c r="BD56" s="801" t="s">
        <v>191</v>
      </c>
      <c r="BE56" s="1203" t="s">
        <v>1011</v>
      </c>
      <c r="BF56" s="1312">
        <v>27.906399525433049</v>
      </c>
      <c r="BG56" s="1312"/>
      <c r="BH56" s="1323"/>
      <c r="BI56" s="1154" t="str">
        <f t="shared" si="61"/>
        <v xml:space="preserve">  </v>
      </c>
      <c r="BJ56" s="1203" t="s">
        <v>1011</v>
      </c>
      <c r="BK56" s="1312">
        <v>5.0837179538404956E-2</v>
      </c>
      <c r="BL56" s="1312"/>
      <c r="BM56" s="1323" t="str">
        <f t="shared" si="81"/>
        <v xml:space="preserve">  </v>
      </c>
      <c r="BN56" s="1158" t="str">
        <f t="shared" si="62"/>
        <v xml:space="preserve">  </v>
      </c>
      <c r="BO56" s="1157" t="str">
        <f t="shared" si="63"/>
        <v xml:space="preserve">  </v>
      </c>
      <c r="BP56" s="1310">
        <f t="shared" si="76"/>
        <v>0.18217032796392629</v>
      </c>
      <c r="BQ56" s="1344">
        <v>545.51239718582099</v>
      </c>
      <c r="BR56" s="1203"/>
      <c r="BS56" s="1323"/>
      <c r="BT56" s="1158" t="str">
        <f t="shared" si="77"/>
        <v xml:space="preserve">  </v>
      </c>
      <c r="BU56" s="1200">
        <v>2241.9960060164512</v>
      </c>
      <c r="BV56" s="1203"/>
      <c r="BW56" s="1323"/>
      <c r="BX56" s="1154" t="str">
        <f t="shared" si="78"/>
        <v xml:space="preserve">  </v>
      </c>
      <c r="BY56" s="1312">
        <v>0.58800695421867377</v>
      </c>
      <c r="BZ56" s="1312"/>
      <c r="CA56" s="1594"/>
      <c r="CB56" s="1594"/>
      <c r="CC56" s="1154" t="str">
        <f t="shared" si="66"/>
        <v>&lt;MDL</v>
      </c>
      <c r="CD56" s="1595">
        <v>2.3574555733751743</v>
      </c>
      <c r="CE56" s="1594"/>
      <c r="CF56" s="1594"/>
      <c r="CG56" s="1158" t="str">
        <f t="shared" si="65"/>
        <v xml:space="preserve">  </v>
      </c>
      <c r="CH56" s="1597" t="s">
        <v>2618</v>
      </c>
      <c r="CI56" s="1201">
        <v>4.7208288619765977</v>
      </c>
      <c r="CJ56" s="1203"/>
      <c r="CK56" s="1203"/>
      <c r="CL56" s="1158" t="str">
        <f t="shared" si="79"/>
        <v xml:space="preserve">  </v>
      </c>
      <c r="CM56" s="1312">
        <v>19.525119975969673</v>
      </c>
      <c r="CN56" s="1203"/>
      <c r="CO56" s="1203"/>
      <c r="CP56" s="1158" t="str">
        <f t="shared" si="80"/>
        <v xml:space="preserve">  </v>
      </c>
      <c r="CQ56" s="1201">
        <f t="shared" si="82"/>
        <v>0.86539350642264412</v>
      </c>
      <c r="CR56" s="1201">
        <f t="shared" si="83"/>
        <v>0.87088112215960845</v>
      </c>
      <c r="CS56" s="1203"/>
    </row>
    <row r="57" spans="1:97" x14ac:dyDescent="0.2">
      <c r="A57" s="1144" t="s">
        <v>2370</v>
      </c>
      <c r="B57" s="1161" t="s">
        <v>1476</v>
      </c>
      <c r="C57" s="957" t="s">
        <v>599</v>
      </c>
      <c r="D57" s="1247">
        <v>7</v>
      </c>
      <c r="E57" s="1455"/>
      <c r="F57" s="955">
        <v>1</v>
      </c>
      <c r="G57" s="1163">
        <v>11451800</v>
      </c>
      <c r="H57" s="1163">
        <v>201412112045</v>
      </c>
      <c r="I57" s="1163" t="s">
        <v>672</v>
      </c>
      <c r="J57" s="1163"/>
      <c r="K57" s="1183" t="s">
        <v>1691</v>
      </c>
      <c r="L57" s="1183" t="s">
        <v>1692</v>
      </c>
      <c r="M57" s="957" t="s">
        <v>1055</v>
      </c>
      <c r="N57" s="957"/>
      <c r="O57" s="957"/>
      <c r="P57" s="1169">
        <v>41984</v>
      </c>
      <c r="Q57" s="960">
        <v>0.86458333333333337</v>
      </c>
      <c r="R57" s="957" t="s">
        <v>1012</v>
      </c>
      <c r="S57" s="1097" t="s">
        <v>1012</v>
      </c>
      <c r="T57" s="1590">
        <v>127.3</v>
      </c>
      <c r="U57" s="1552">
        <v>216.20000000000002</v>
      </c>
      <c r="V57" s="1393">
        <f t="shared" si="67"/>
        <v>88.90000000000002</v>
      </c>
      <c r="W57" s="1097">
        <v>32.5</v>
      </c>
      <c r="X57" s="1236">
        <f t="shared" si="68"/>
        <v>2735.3846153846157</v>
      </c>
      <c r="Y57" s="1154" t="str">
        <f t="shared" si="16"/>
        <v xml:space="preserve">  </v>
      </c>
      <c r="Z57" s="1097" t="s">
        <v>1012</v>
      </c>
      <c r="AA57" s="1590">
        <v>129.69999999999999</v>
      </c>
      <c r="AB57" s="1552">
        <v>218.6</v>
      </c>
      <c r="AC57" s="1393">
        <v>88.9</v>
      </c>
      <c r="AD57" s="1097">
        <v>27.6</v>
      </c>
      <c r="AE57" s="1393">
        <f t="shared" si="69"/>
        <v>3221.014492753623</v>
      </c>
      <c r="AF57" s="1154" t="str">
        <f t="shared" si="19"/>
        <v xml:space="preserve">  </v>
      </c>
      <c r="AG57" s="1097" t="s">
        <v>1012</v>
      </c>
      <c r="AH57" s="1589">
        <v>124.5</v>
      </c>
      <c r="AI57" s="1590">
        <v>219.1</v>
      </c>
      <c r="AJ57" s="1552">
        <v>94.6</v>
      </c>
      <c r="AK57" s="1393">
        <v>25.8</v>
      </c>
      <c r="AL57" s="1393">
        <f t="shared" si="70"/>
        <v>3666.6666666666665</v>
      </c>
      <c r="AM57" s="1154" t="str">
        <f t="shared" si="22"/>
        <v xml:space="preserve">  </v>
      </c>
      <c r="AN57" s="1393">
        <f t="shared" si="71"/>
        <v>3207.6885916016349</v>
      </c>
      <c r="AO57" s="1393">
        <f t="shared" si="72"/>
        <v>465.78401592493771</v>
      </c>
      <c r="AP57" s="1393">
        <f t="shared" si="73"/>
        <v>14.520861443484653</v>
      </c>
      <c r="AQ57" s="1343">
        <f t="shared" si="74"/>
        <v>3</v>
      </c>
      <c r="AR57" s="1154" t="str">
        <f t="shared" si="64"/>
        <v xml:space="preserve">  </v>
      </c>
      <c r="AS57" s="1343"/>
      <c r="AT57" s="86" t="s">
        <v>191</v>
      </c>
      <c r="AU57" s="86" t="s">
        <v>191</v>
      </c>
      <c r="AV57" s="86" t="s">
        <v>191</v>
      </c>
      <c r="AW57" s="1323" t="str">
        <f t="shared" si="75"/>
        <v xml:space="preserve">  </v>
      </c>
      <c r="AX57" s="1154" t="str">
        <f t="shared" si="47"/>
        <v xml:space="preserve">  </v>
      </c>
      <c r="AY57" s="86" t="s">
        <v>191</v>
      </c>
      <c r="AZ57" s="86" t="s">
        <v>191</v>
      </c>
      <c r="BA57" s="86" t="s">
        <v>191</v>
      </c>
      <c r="BB57" s="1323"/>
      <c r="BC57" s="1154" t="str">
        <f t="shared" si="49"/>
        <v xml:space="preserve">  </v>
      </c>
      <c r="BD57" s="801" t="s">
        <v>191</v>
      </c>
      <c r="BE57" s="1203" t="s">
        <v>1012</v>
      </c>
      <c r="BF57" s="1312">
        <v>24.088875991861901</v>
      </c>
      <c r="BG57" s="1312"/>
      <c r="BH57" s="1323"/>
      <c r="BI57" s="1154" t="str">
        <f t="shared" si="61"/>
        <v xml:space="preserve">  </v>
      </c>
      <c r="BJ57" s="1203" t="s">
        <v>1012</v>
      </c>
      <c r="BK57" s="1312">
        <v>5.3168858954920385E-2</v>
      </c>
      <c r="BL57" s="1312"/>
      <c r="BM57" s="1323" t="str">
        <f t="shared" si="81"/>
        <v xml:space="preserve">  </v>
      </c>
      <c r="BN57" s="1158" t="str">
        <f t="shared" si="62"/>
        <v xml:space="preserve">  </v>
      </c>
      <c r="BO57" s="1157" t="str">
        <f t="shared" si="63"/>
        <v xml:space="preserve">  </v>
      </c>
      <c r="BP57" s="1310">
        <f t="shared" si="76"/>
        <v>0.2207195511026864</v>
      </c>
      <c r="BQ57" s="1344">
        <v>326.17268423557539</v>
      </c>
      <c r="BR57" s="1203"/>
      <c r="BS57" s="1323"/>
      <c r="BT57" s="1158" t="str">
        <f t="shared" si="77"/>
        <v xml:space="preserve">  </v>
      </c>
      <c r="BU57" s="1200">
        <v>892.2077424166971</v>
      </c>
      <c r="BV57" s="1203"/>
      <c r="BW57" s="1323"/>
      <c r="BX57" s="1154" t="str">
        <f t="shared" si="78"/>
        <v xml:space="preserve">  </v>
      </c>
      <c r="BY57" s="1312">
        <v>0.54993406299474445</v>
      </c>
      <c r="BZ57" s="1312"/>
      <c r="CA57" s="1594"/>
      <c r="CB57" s="1594"/>
      <c r="CC57" s="1154" t="str">
        <f t="shared" si="66"/>
        <v>&lt;MDL</v>
      </c>
      <c r="CD57" s="1595">
        <v>1.7713455869649559</v>
      </c>
      <c r="CE57" s="1594"/>
      <c r="CF57" s="1594"/>
      <c r="CG57" s="1158" t="str">
        <f t="shared" si="65"/>
        <v xml:space="preserve">  </v>
      </c>
      <c r="CH57" s="1597" t="s">
        <v>2618</v>
      </c>
      <c r="CI57" s="1201">
        <v>3.8774672576699971</v>
      </c>
      <c r="CJ57" s="1203"/>
      <c r="CK57" s="1203"/>
      <c r="CL57" s="1158" t="str">
        <f t="shared" si="79"/>
        <v xml:space="preserve">  </v>
      </c>
      <c r="CM57" s="1312">
        <v>14.217379944789988</v>
      </c>
      <c r="CN57" s="1203"/>
      <c r="CO57" s="1203"/>
      <c r="CP57" s="1158" t="str">
        <f t="shared" si="80"/>
        <v xml:space="preserve">  </v>
      </c>
      <c r="CQ57" s="1201">
        <f t="shared" si="82"/>
        <v>1.1887774314263331</v>
      </c>
      <c r="CR57" s="1201">
        <f t="shared" si="83"/>
        <v>1.593505555811451</v>
      </c>
      <c r="CS57" s="1203"/>
    </row>
    <row r="58" spans="1:97" x14ac:dyDescent="0.2">
      <c r="A58" s="1144" t="s">
        <v>2371</v>
      </c>
      <c r="B58" s="1161" t="s">
        <v>1477</v>
      </c>
      <c r="C58" s="957" t="s">
        <v>599</v>
      </c>
      <c r="D58" s="1247">
        <v>7</v>
      </c>
      <c r="E58" s="1455"/>
      <c r="F58" s="955">
        <v>1</v>
      </c>
      <c r="G58" s="1163">
        <v>11451800</v>
      </c>
      <c r="H58" s="1163">
        <v>201412120050</v>
      </c>
      <c r="I58" s="1163" t="s">
        <v>672</v>
      </c>
      <c r="J58" s="1163"/>
      <c r="K58" s="1183" t="s">
        <v>1691</v>
      </c>
      <c r="L58" s="1183" t="s">
        <v>1692</v>
      </c>
      <c r="M58" s="957" t="s">
        <v>1055</v>
      </c>
      <c r="N58" s="957"/>
      <c r="O58" s="957"/>
      <c r="P58" s="1169">
        <v>41985</v>
      </c>
      <c r="Q58" s="960">
        <v>3.4722222222222224E-2</v>
      </c>
      <c r="R58" s="957" t="s">
        <v>1013</v>
      </c>
      <c r="S58" s="1097" t="s">
        <v>1013</v>
      </c>
      <c r="T58" s="1590">
        <v>128.1</v>
      </c>
      <c r="U58" s="1552">
        <v>187.20000000000002</v>
      </c>
      <c r="V58" s="1393">
        <f t="shared" si="67"/>
        <v>59.100000000000023</v>
      </c>
      <c r="W58" s="1097">
        <v>27.5</v>
      </c>
      <c r="X58" s="1236">
        <f t="shared" si="68"/>
        <v>2149.0909090909099</v>
      </c>
      <c r="Y58" s="1154" t="str">
        <f t="shared" si="16"/>
        <v xml:space="preserve">  </v>
      </c>
      <c r="Z58" s="1097" t="s">
        <v>1013</v>
      </c>
      <c r="AA58" s="1590">
        <v>132.9</v>
      </c>
      <c r="AB58" s="1552">
        <v>206.5</v>
      </c>
      <c r="AC58" s="1393">
        <v>73.599999999999994</v>
      </c>
      <c r="AD58" s="1097">
        <v>31.5</v>
      </c>
      <c r="AE58" s="1393">
        <f t="shared" si="69"/>
        <v>2336.5079365079364</v>
      </c>
      <c r="AF58" s="1154" t="str">
        <f t="shared" si="19"/>
        <v xml:space="preserve">  </v>
      </c>
      <c r="AG58" s="1097" t="s">
        <v>1013</v>
      </c>
      <c r="AH58" s="1589">
        <v>125.4</v>
      </c>
      <c r="AI58" s="1590">
        <v>194</v>
      </c>
      <c r="AJ58" s="1552">
        <v>68.599999999999994</v>
      </c>
      <c r="AK58" s="1393">
        <v>36.1</v>
      </c>
      <c r="AL58" s="1393">
        <f t="shared" si="70"/>
        <v>1900.2770083102491</v>
      </c>
      <c r="AM58" s="1154" t="str">
        <f t="shared" si="22"/>
        <v xml:space="preserve">  </v>
      </c>
      <c r="AN58" s="1393">
        <f t="shared" si="71"/>
        <v>2128.6252846363654</v>
      </c>
      <c r="AO58" s="1393">
        <f t="shared" si="72"/>
        <v>218.83438262140115</v>
      </c>
      <c r="AP58" s="1393">
        <f t="shared" si="73"/>
        <v>10.280549808407672</v>
      </c>
      <c r="AQ58" s="1343">
        <f t="shared" si="74"/>
        <v>3</v>
      </c>
      <c r="AR58" s="1154" t="str">
        <f t="shared" si="64"/>
        <v xml:space="preserve">  </v>
      </c>
      <c r="AS58" s="1343"/>
      <c r="AT58" s="86" t="s">
        <v>191</v>
      </c>
      <c r="AU58" s="86" t="s">
        <v>191</v>
      </c>
      <c r="AV58" s="86" t="s">
        <v>191</v>
      </c>
      <c r="AW58" s="1323" t="str">
        <f t="shared" si="75"/>
        <v xml:space="preserve">  </v>
      </c>
      <c r="AX58" s="1154" t="str">
        <f t="shared" si="47"/>
        <v xml:space="preserve">  </v>
      </c>
      <c r="AY58" s="86" t="s">
        <v>191</v>
      </c>
      <c r="AZ58" s="86" t="s">
        <v>191</v>
      </c>
      <c r="BA58" s="86" t="s">
        <v>191</v>
      </c>
      <c r="BB58" s="1323"/>
      <c r="BC58" s="1154" t="str">
        <f t="shared" si="49"/>
        <v xml:space="preserve">  </v>
      </c>
      <c r="BD58" s="801" t="s">
        <v>191</v>
      </c>
      <c r="BE58" s="1203" t="s">
        <v>1013</v>
      </c>
      <c r="BF58" s="1312">
        <v>16.126713994803179</v>
      </c>
      <c r="BG58" s="1312"/>
      <c r="BH58" s="1323"/>
      <c r="BI58" s="1154" t="str">
        <f t="shared" si="61"/>
        <v xml:space="preserve">  </v>
      </c>
      <c r="BJ58" s="1203" t="s">
        <v>1013</v>
      </c>
      <c r="BK58" s="1312">
        <v>4.2414260124387322E-2</v>
      </c>
      <c r="BL58" s="1312"/>
      <c r="BM58" s="1323" t="str">
        <f t="shared" si="81"/>
        <v xml:space="preserve">  </v>
      </c>
      <c r="BN58" s="1158" t="str">
        <f t="shared" si="62"/>
        <v xml:space="preserve">  </v>
      </c>
      <c r="BO58" s="1157" t="str">
        <f t="shared" si="63"/>
        <v xml:space="preserve">  </v>
      </c>
      <c r="BP58" s="1310">
        <f t="shared" si="76"/>
        <v>0.26300621526527529</v>
      </c>
      <c r="BQ58" s="1344">
        <v>226.93811690585346</v>
      </c>
      <c r="BR58" s="1203"/>
      <c r="BS58" s="1323"/>
      <c r="BT58" s="1158" t="str">
        <f t="shared" si="77"/>
        <v xml:space="preserve">  </v>
      </c>
      <c r="BU58" s="1200">
        <v>487.7106439685798</v>
      </c>
      <c r="BV58" s="1203"/>
      <c r="BW58" s="1323"/>
      <c r="BX58" s="1154" t="str">
        <f t="shared" si="78"/>
        <v xml:space="preserve">  </v>
      </c>
      <c r="BY58" s="1312">
        <v>0.49979472169522648</v>
      </c>
      <c r="BZ58" s="1312"/>
      <c r="CA58" s="1594"/>
      <c r="CB58" s="1594"/>
      <c r="CC58" s="1154" t="str">
        <f t="shared" si="66"/>
        <v>&lt;MDL</v>
      </c>
      <c r="CD58" s="1595">
        <v>1.1677743338656714</v>
      </c>
      <c r="CE58" s="1594"/>
      <c r="CF58" s="1594"/>
      <c r="CG58" s="1158" t="str">
        <f t="shared" si="65"/>
        <v xml:space="preserve">  </v>
      </c>
      <c r="CH58" s="1597" t="s">
        <v>2618</v>
      </c>
      <c r="CI58" s="1201">
        <v>4.4392786047120545</v>
      </c>
      <c r="CJ58" s="1203"/>
      <c r="CK58" s="1203"/>
      <c r="CL58" s="1158" t="str">
        <f t="shared" si="79"/>
        <v xml:space="preserve">  </v>
      </c>
      <c r="CM58" s="1312">
        <v>8.4358590660179189</v>
      </c>
      <c r="CN58" s="1203"/>
      <c r="CO58" s="1203"/>
      <c r="CP58" s="1158" t="str">
        <f t="shared" si="80"/>
        <v xml:space="preserve">  </v>
      </c>
      <c r="CQ58" s="1201">
        <f t="shared" si="82"/>
        <v>1.9561626161521881</v>
      </c>
      <c r="CR58" s="1201">
        <f t="shared" si="83"/>
        <v>1.7296852488955294</v>
      </c>
      <c r="CS58" s="1203"/>
    </row>
    <row r="59" spans="1:97" x14ac:dyDescent="0.2">
      <c r="A59" s="1144" t="s">
        <v>2372</v>
      </c>
      <c r="B59" s="1161" t="s">
        <v>1478</v>
      </c>
      <c r="C59" s="957" t="s">
        <v>599</v>
      </c>
      <c r="D59" s="957">
        <v>7</v>
      </c>
      <c r="E59" s="1455">
        <v>1503030</v>
      </c>
      <c r="F59" s="955">
        <v>1</v>
      </c>
      <c r="G59" s="1163">
        <v>11451800</v>
      </c>
      <c r="H59" s="1163">
        <v>201412141300</v>
      </c>
      <c r="I59" s="1163" t="s">
        <v>672</v>
      </c>
      <c r="J59" s="1163"/>
      <c r="K59" s="1183" t="s">
        <v>1691</v>
      </c>
      <c r="L59" s="1183" t="s">
        <v>1692</v>
      </c>
      <c r="M59" s="957" t="s">
        <v>1055</v>
      </c>
      <c r="N59" s="957"/>
      <c r="O59" s="957"/>
      <c r="P59" s="1169">
        <v>41987</v>
      </c>
      <c r="Q59" s="960">
        <v>0.54166666666666663</v>
      </c>
      <c r="R59" s="957" t="s">
        <v>1768</v>
      </c>
      <c r="S59" s="1097" t="s">
        <v>1014</v>
      </c>
      <c r="T59" s="1590">
        <v>124.9</v>
      </c>
      <c r="U59" s="1552">
        <v>129.80000000000001</v>
      </c>
      <c r="V59" s="1393">
        <f t="shared" si="67"/>
        <v>4.9000000000000057</v>
      </c>
      <c r="W59" s="1097">
        <v>134</v>
      </c>
      <c r="X59" s="1236">
        <f t="shared" si="68"/>
        <v>36.567164179104516</v>
      </c>
      <c r="Y59" s="1154" t="str">
        <f t="shared" si="16"/>
        <v xml:space="preserve">  </v>
      </c>
      <c r="Z59" s="1097" t="s">
        <v>1014</v>
      </c>
      <c r="AA59" s="1590">
        <v>129.4</v>
      </c>
      <c r="AB59" s="1552">
        <v>132</v>
      </c>
      <c r="AC59" s="1393">
        <v>2.5999999999999943</v>
      </c>
      <c r="AD59" s="1097">
        <v>136</v>
      </c>
      <c r="AE59" s="1393">
        <f t="shared" si="69"/>
        <v>19.117647058823486</v>
      </c>
      <c r="AF59" s="1154" t="str">
        <f t="shared" si="19"/>
        <v xml:space="preserve">  </v>
      </c>
      <c r="AG59" s="1097" t="s">
        <v>1014</v>
      </c>
      <c r="AH59" s="1589">
        <v>126.3</v>
      </c>
      <c r="AI59" s="1590">
        <v>131.5</v>
      </c>
      <c r="AJ59" s="1552">
        <v>5.2000000000000028</v>
      </c>
      <c r="AK59" s="1393">
        <v>122</v>
      </c>
      <c r="AL59" s="1393">
        <f t="shared" si="70"/>
        <v>42.622950819672155</v>
      </c>
      <c r="AM59" s="1154" t="str">
        <f t="shared" si="22"/>
        <v xml:space="preserve">  </v>
      </c>
      <c r="AN59" s="1393">
        <f t="shared" si="71"/>
        <v>32.769254019200055</v>
      </c>
      <c r="AO59" s="1393">
        <f t="shared" si="72"/>
        <v>12.204217197734172</v>
      </c>
      <c r="AP59" s="1393">
        <f t="shared" si="73"/>
        <v>37.242889907055918</v>
      </c>
      <c r="AQ59" s="1343">
        <f t="shared" si="74"/>
        <v>3</v>
      </c>
      <c r="AR59" s="1154" t="str">
        <f t="shared" si="64"/>
        <v xml:space="preserve">  </v>
      </c>
      <c r="AS59" s="1343"/>
      <c r="AT59" s="86" t="s">
        <v>191</v>
      </c>
      <c r="AU59" s="86" t="s">
        <v>191</v>
      </c>
      <c r="AV59" s="86" t="s">
        <v>191</v>
      </c>
      <c r="AW59" s="1323" t="str">
        <f t="shared" si="75"/>
        <v xml:space="preserve">  </v>
      </c>
      <c r="AX59" s="1154" t="str">
        <f t="shared" si="47"/>
        <v xml:space="preserve">  </v>
      </c>
      <c r="AY59" s="86" t="s">
        <v>191</v>
      </c>
      <c r="AZ59" s="86" t="s">
        <v>191</v>
      </c>
      <c r="BA59" s="86" t="s">
        <v>191</v>
      </c>
      <c r="BB59" s="1323"/>
      <c r="BC59" s="1154" t="str">
        <f t="shared" si="49"/>
        <v xml:space="preserve">  </v>
      </c>
      <c r="BD59" s="801" t="s">
        <v>191</v>
      </c>
      <c r="BE59" s="1203" t="s">
        <v>1014</v>
      </c>
      <c r="BF59" s="1312">
        <v>8.1976478731121905</v>
      </c>
      <c r="BG59" s="1312"/>
      <c r="BH59" s="1323"/>
      <c r="BI59" s="1154" t="str">
        <f t="shared" si="61"/>
        <v xml:space="preserve">  </v>
      </c>
      <c r="BJ59" s="1203" t="s">
        <v>1014</v>
      </c>
      <c r="BK59" s="1312">
        <v>5.0786052615510689E-2</v>
      </c>
      <c r="BL59" s="1312"/>
      <c r="BM59" s="1323" t="str">
        <f t="shared" si="81"/>
        <v xml:space="preserve">  </v>
      </c>
      <c r="BN59" s="1158" t="str">
        <f t="shared" si="62"/>
        <v xml:space="preserve">  </v>
      </c>
      <c r="BO59" s="1157" t="str">
        <f t="shared" si="63"/>
        <v xml:space="preserve">  </v>
      </c>
      <c r="BP59" s="1310">
        <f t="shared" si="76"/>
        <v>0.61951981106783072</v>
      </c>
      <c r="BQ59" s="1344">
        <v>388.28539223128985</v>
      </c>
      <c r="BR59" s="1203"/>
      <c r="BS59" s="1323"/>
      <c r="BT59" s="1158" t="str">
        <f t="shared" si="77"/>
        <v xml:space="preserve">  </v>
      </c>
      <c r="BU59" s="1200">
        <v>14.19849568606957</v>
      </c>
      <c r="BV59" s="1203"/>
      <c r="BW59" s="1323"/>
      <c r="BX59" s="1154" t="str">
        <f t="shared" si="78"/>
        <v xml:space="preserve">  </v>
      </c>
      <c r="BY59" s="1312">
        <v>2.4928276721264182</v>
      </c>
      <c r="BZ59" s="1312"/>
      <c r="CA59" s="1594"/>
      <c r="CB59" s="1594"/>
      <c r="CC59" s="1154" t="str">
        <f t="shared" si="66"/>
        <v xml:space="preserve">  </v>
      </c>
      <c r="CD59" s="1595">
        <v>4.7656999614181364E-2</v>
      </c>
      <c r="CE59" s="1594"/>
      <c r="CF59" s="1594" t="s">
        <v>1033</v>
      </c>
      <c r="CG59" s="1158" t="str">
        <f t="shared" si="65"/>
        <v>&lt;MDL</v>
      </c>
      <c r="CH59" s="1239">
        <f>BY59/BQ59*100</f>
        <v>0.64200913091304657</v>
      </c>
      <c r="CI59" s="1201">
        <v>14.750616603015496</v>
      </c>
      <c r="CJ59" s="1203"/>
      <c r="CK59" s="1203"/>
      <c r="CL59" s="1158" t="str">
        <f t="shared" si="79"/>
        <v xml:space="preserve">  </v>
      </c>
      <c r="CM59" s="1312">
        <v>0.62871480603016916</v>
      </c>
      <c r="CN59" s="1203"/>
      <c r="CO59" s="1203"/>
      <c r="CP59" s="1158" t="str">
        <f t="shared" si="80"/>
        <v xml:space="preserve">  </v>
      </c>
      <c r="CQ59" s="1201">
        <f t="shared" si="82"/>
        <v>3.7989110324884439</v>
      </c>
      <c r="CR59" s="1201">
        <f t="shared" si="83"/>
        <v>4.428038152288301</v>
      </c>
      <c r="CS59" s="1203"/>
    </row>
    <row r="60" spans="1:97" x14ac:dyDescent="0.2">
      <c r="A60" s="1144" t="s">
        <v>2373</v>
      </c>
      <c r="B60" s="1161" t="s">
        <v>1479</v>
      </c>
      <c r="C60" s="957" t="s">
        <v>600</v>
      </c>
      <c r="D60" s="1209">
        <v>7</v>
      </c>
      <c r="E60" s="1455">
        <v>1500622</v>
      </c>
      <c r="F60" s="955">
        <v>4</v>
      </c>
      <c r="G60" s="1163">
        <v>11451800</v>
      </c>
      <c r="H60" s="1163">
        <v>201412141301</v>
      </c>
      <c r="I60" s="1163" t="s">
        <v>672</v>
      </c>
      <c r="J60" s="1163"/>
      <c r="K60" s="1183" t="s">
        <v>1691</v>
      </c>
      <c r="L60" s="1183" t="s">
        <v>1692</v>
      </c>
      <c r="M60" s="957" t="s">
        <v>1055</v>
      </c>
      <c r="N60" s="957"/>
      <c r="O60" s="957" t="s">
        <v>45</v>
      </c>
      <c r="P60" s="1169">
        <v>41987</v>
      </c>
      <c r="Q60" s="960">
        <v>0.54236111111111118</v>
      </c>
      <c r="R60" s="957" t="s">
        <v>1769</v>
      </c>
      <c r="S60" s="1097" t="s">
        <v>1015</v>
      </c>
      <c r="T60" s="1590">
        <v>127.9</v>
      </c>
      <c r="U60" s="1552">
        <v>134.4</v>
      </c>
      <c r="V60" s="1393">
        <f t="shared" si="67"/>
        <v>6.5</v>
      </c>
      <c r="W60" s="1097">
        <v>148.80000000000001</v>
      </c>
      <c r="X60" s="1236">
        <f t="shared" si="68"/>
        <v>43.682795698924728</v>
      </c>
      <c r="Y60" s="1154" t="str">
        <f t="shared" si="16"/>
        <v xml:space="preserve">  </v>
      </c>
      <c r="Z60" s="1097" t="s">
        <v>1015</v>
      </c>
      <c r="AA60" s="1590">
        <v>130.5</v>
      </c>
      <c r="AB60" s="1552">
        <v>133.89999999999998</v>
      </c>
      <c r="AC60" s="1393">
        <v>3.3999999999999773</v>
      </c>
      <c r="AD60" s="1097">
        <v>154.1</v>
      </c>
      <c r="AE60" s="1393">
        <f t="shared" si="69"/>
        <v>22.063595068137428</v>
      </c>
      <c r="AF60" s="1154" t="str">
        <f t="shared" si="19"/>
        <v xml:space="preserve">  </v>
      </c>
      <c r="AG60" s="1097" t="s">
        <v>1015</v>
      </c>
      <c r="AH60" s="1589">
        <v>128.4</v>
      </c>
      <c r="AI60" s="1590">
        <v>134.6</v>
      </c>
      <c r="AJ60" s="1552">
        <v>6.1999999999999886</v>
      </c>
      <c r="AK60" s="1393">
        <v>132.80000000000001</v>
      </c>
      <c r="AL60" s="1393">
        <f t="shared" si="70"/>
        <v>46.686746987951722</v>
      </c>
      <c r="AM60" s="1154" t="str">
        <f t="shared" si="22"/>
        <v xml:space="preserve">  </v>
      </c>
      <c r="AN60" s="1393">
        <f t="shared" si="71"/>
        <v>37.477712585004625</v>
      </c>
      <c r="AO60" s="1393">
        <f t="shared" si="72"/>
        <v>13.43324960516092</v>
      </c>
      <c r="AP60" s="1393">
        <f t="shared" si="73"/>
        <v>35.843301734844289</v>
      </c>
      <c r="AQ60" s="1343">
        <f t="shared" si="74"/>
        <v>3</v>
      </c>
      <c r="AR60" s="1154" t="str">
        <f t="shared" si="64"/>
        <v xml:space="preserve">  </v>
      </c>
      <c r="AS60" s="1343"/>
      <c r="AT60" s="86" t="s">
        <v>191</v>
      </c>
      <c r="AU60" s="86" t="s">
        <v>191</v>
      </c>
      <c r="AV60" s="86" t="s">
        <v>191</v>
      </c>
      <c r="AW60" s="1323" t="str">
        <f t="shared" si="75"/>
        <v xml:space="preserve">  </v>
      </c>
      <c r="AX60" s="1154" t="str">
        <f t="shared" si="47"/>
        <v xml:space="preserve">  </v>
      </c>
      <c r="AY60" s="86" t="s">
        <v>191</v>
      </c>
      <c r="AZ60" s="86" t="s">
        <v>191</v>
      </c>
      <c r="BA60" s="86" t="s">
        <v>191</v>
      </c>
      <c r="BB60" s="1323"/>
      <c r="BC60" s="1154" t="str">
        <f t="shared" si="49"/>
        <v xml:space="preserve">  </v>
      </c>
      <c r="BD60" s="801" t="s">
        <v>191</v>
      </c>
      <c r="BE60" s="1203" t="s">
        <v>1015</v>
      </c>
      <c r="BF60" s="1312">
        <v>8.3211609475057955</v>
      </c>
      <c r="BG60" s="1312"/>
      <c r="BH60" s="1323"/>
      <c r="BI60" s="1154" t="str">
        <f t="shared" si="61"/>
        <v xml:space="preserve">  </v>
      </c>
      <c r="BJ60" s="1203" t="s">
        <v>1015</v>
      </c>
      <c r="BK60" s="1312">
        <v>4.9054288188314005E-2</v>
      </c>
      <c r="BL60" s="1312"/>
      <c r="BM60" s="1323" t="str">
        <f t="shared" si="81"/>
        <v xml:space="preserve">  </v>
      </c>
      <c r="BN60" s="1158" t="str">
        <f t="shared" si="62"/>
        <v xml:space="preserve">  </v>
      </c>
      <c r="BO60" s="1157" t="str">
        <f t="shared" si="63"/>
        <v xml:space="preserve">  </v>
      </c>
      <c r="BP60" s="1310">
        <f t="shared" si="76"/>
        <v>0.58951255116652501</v>
      </c>
      <c r="BQ60" s="1344">
        <v>1639.6588861840912</v>
      </c>
      <c r="BR60" s="1203"/>
      <c r="BS60" s="1323"/>
      <c r="BT60" s="1158" t="str">
        <f t="shared" si="77"/>
        <v xml:space="preserve">  </v>
      </c>
      <c r="BU60" s="1200">
        <v>71.624884141106122</v>
      </c>
      <c r="BV60" s="1203"/>
      <c r="BW60" s="1323"/>
      <c r="BX60" s="1154" t="str">
        <f t="shared" si="78"/>
        <v xml:space="preserve">  </v>
      </c>
      <c r="BY60" s="1312">
        <v>1.8557825015323677</v>
      </c>
      <c r="BZ60" s="1312"/>
      <c r="CA60" s="1594"/>
      <c r="CB60" s="1594"/>
      <c r="CC60" s="1154" t="str">
        <f t="shared" si="66"/>
        <v xml:space="preserve">  </v>
      </c>
      <c r="CD60" s="1595">
        <v>4.0945233648345396E-2</v>
      </c>
      <c r="CE60" s="1594"/>
      <c r="CF60" s="1594" t="s">
        <v>1033</v>
      </c>
      <c r="CG60" s="1158" t="str">
        <f t="shared" si="65"/>
        <v>&lt;MDL</v>
      </c>
      <c r="CH60" s="1239">
        <f>BY60/BQ60*100</f>
        <v>0.11318101082910312</v>
      </c>
      <c r="CI60" s="1201">
        <v>18.00602256682382</v>
      </c>
      <c r="CJ60" s="1203"/>
      <c r="CK60" s="1203"/>
      <c r="CL60" s="1158" t="str">
        <f t="shared" si="79"/>
        <v xml:space="preserve">  </v>
      </c>
      <c r="CM60" s="1312">
        <v>0.84064261983665256</v>
      </c>
      <c r="CN60" s="1203"/>
      <c r="CO60" s="1203"/>
      <c r="CP60" s="1158" t="str">
        <f t="shared" si="80"/>
        <v xml:space="preserve">  </v>
      </c>
      <c r="CQ60" s="1201">
        <f t="shared" si="82"/>
        <v>1.0981566177297082</v>
      </c>
      <c r="CR60" s="1201">
        <f t="shared" si="83"/>
        <v>1.1736739680870223</v>
      </c>
      <c r="CS60" s="1203"/>
    </row>
    <row r="61" spans="1:97" x14ac:dyDescent="0.2">
      <c r="A61" s="1144" t="s">
        <v>2395</v>
      </c>
      <c r="B61" s="1161" t="s">
        <v>1501</v>
      </c>
      <c r="C61" s="957" t="s">
        <v>599</v>
      </c>
      <c r="D61" s="957">
        <v>9</v>
      </c>
      <c r="E61" s="1455">
        <v>1503014</v>
      </c>
      <c r="F61" s="955">
        <v>1</v>
      </c>
      <c r="G61" s="1163">
        <v>11451800</v>
      </c>
      <c r="H61" s="1163">
        <v>201502071100</v>
      </c>
      <c r="I61" s="1163" t="s">
        <v>672</v>
      </c>
      <c r="J61" s="1163"/>
      <c r="K61" s="1165" t="s">
        <v>1691</v>
      </c>
      <c r="L61" s="1166" t="s">
        <v>1692</v>
      </c>
      <c r="M61" s="957" t="s">
        <v>1055</v>
      </c>
      <c r="N61" s="957"/>
      <c r="O61" s="957"/>
      <c r="P61" s="1169">
        <v>42042</v>
      </c>
      <c r="Q61" s="960">
        <v>0.45833333333333331</v>
      </c>
      <c r="R61" s="957" t="s">
        <v>1061</v>
      </c>
      <c r="S61" s="1343" t="s">
        <v>1056</v>
      </c>
      <c r="T61" s="1602">
        <v>127.5</v>
      </c>
      <c r="U61" s="1552">
        <v>262.10000000000002</v>
      </c>
      <c r="V61" s="1393">
        <f t="shared" si="67"/>
        <v>134.60000000000002</v>
      </c>
      <c r="W61" s="1097">
        <v>76</v>
      </c>
      <c r="X61" s="1236">
        <f t="shared" si="68"/>
        <v>1771.0526315789477</v>
      </c>
      <c r="Y61" s="1154" t="str">
        <f t="shared" si="16"/>
        <v xml:space="preserve">  </v>
      </c>
      <c r="Z61" s="1097"/>
      <c r="AA61" s="1590">
        <v>127.3</v>
      </c>
      <c r="AB61" s="1552">
        <v>287.7</v>
      </c>
      <c r="AC61" s="1343">
        <v>160.39999999999998</v>
      </c>
      <c r="AD61" s="1393">
        <v>92</v>
      </c>
      <c r="AE61" s="1393">
        <f t="shared" si="69"/>
        <v>1743.478260869565</v>
      </c>
      <c r="AF61" s="1154" t="str">
        <f t="shared" si="19"/>
        <v xml:space="preserve">  </v>
      </c>
      <c r="AG61" s="1097"/>
      <c r="AH61" s="1393">
        <v>126.6</v>
      </c>
      <c r="AI61" s="1604">
        <v>309.7</v>
      </c>
      <c r="AJ61" s="1343">
        <v>183.1</v>
      </c>
      <c r="AK61" s="1343">
        <v>106</v>
      </c>
      <c r="AL61" s="1393">
        <f t="shared" si="70"/>
        <v>1727.3584905660377</v>
      </c>
      <c r="AM61" s="1154" t="str">
        <f t="shared" si="22"/>
        <v xml:space="preserve">  </v>
      </c>
      <c r="AN61" s="1393">
        <v>1747.29646100485</v>
      </c>
      <c r="AO61" s="1393">
        <v>22.095892806556481</v>
      </c>
      <c r="AP61" s="1393">
        <v>1.264576063632006</v>
      </c>
      <c r="AQ61" s="1343">
        <v>3</v>
      </c>
      <c r="AR61" s="1154" t="str">
        <f t="shared" si="64"/>
        <v xml:space="preserve">  </v>
      </c>
      <c r="AS61" s="1343"/>
      <c r="AT61" s="86" t="s">
        <v>191</v>
      </c>
      <c r="AU61" s="86" t="s">
        <v>191</v>
      </c>
      <c r="AV61" s="86" t="s">
        <v>191</v>
      </c>
      <c r="AW61" s="1323" t="str">
        <f t="shared" si="75"/>
        <v xml:space="preserve">  </v>
      </c>
      <c r="AX61" s="1154" t="str">
        <f t="shared" si="47"/>
        <v xml:space="preserve">  </v>
      </c>
      <c r="AY61" s="86" t="s">
        <v>191</v>
      </c>
      <c r="AZ61" s="86" t="s">
        <v>191</v>
      </c>
      <c r="BA61" s="86" t="s">
        <v>191</v>
      </c>
      <c r="BB61" s="1323"/>
      <c r="BC61" s="1154" t="str">
        <f t="shared" si="49"/>
        <v xml:space="preserve">  </v>
      </c>
      <c r="BD61" s="801" t="s">
        <v>191</v>
      </c>
      <c r="BE61" s="957" t="s">
        <v>1061</v>
      </c>
      <c r="BF61" s="1312">
        <v>14.813713783360612</v>
      </c>
      <c r="BG61" s="1312"/>
      <c r="BH61" s="1323"/>
      <c r="BI61" s="1154" t="str">
        <f t="shared" si="61"/>
        <v xml:space="preserve">  </v>
      </c>
      <c r="BJ61" s="1203" t="s">
        <v>1061</v>
      </c>
      <c r="BK61" s="1595">
        <v>3.7454367764017893E-2</v>
      </c>
      <c r="BL61" s="1595">
        <v>6.6559053126931736E-4</v>
      </c>
      <c r="BM61" s="1323" t="s">
        <v>1072</v>
      </c>
      <c r="BN61" s="1158" t="str">
        <f t="shared" si="62"/>
        <v xml:space="preserve">  </v>
      </c>
      <c r="BO61" s="1157" t="str">
        <f t="shared" si="63"/>
        <v xml:space="preserve">  </v>
      </c>
      <c r="BP61" s="1310">
        <f t="shared" si="76"/>
        <v>0.25283577306649607</v>
      </c>
      <c r="BQ61" s="1344">
        <v>335.53427133027355</v>
      </c>
      <c r="BR61" s="1203"/>
      <c r="BS61" s="1323"/>
      <c r="BT61" s="1158" t="str">
        <f t="shared" si="77"/>
        <v xml:space="preserve">  </v>
      </c>
      <c r="BU61" s="1200">
        <v>594.24885422440559</v>
      </c>
      <c r="BV61" s="1203"/>
      <c r="BW61" s="1323"/>
      <c r="BX61" s="1154" t="str">
        <f t="shared" si="78"/>
        <v xml:space="preserve">  </v>
      </c>
      <c r="BY61" s="1312">
        <v>0.49054585133522993</v>
      </c>
      <c r="BZ61" s="1312"/>
      <c r="CA61" s="1605" t="s">
        <v>1073</v>
      </c>
      <c r="CB61" s="1594"/>
      <c r="CC61" s="1154" t="str">
        <f t="shared" si="66"/>
        <v>&lt;MDL</v>
      </c>
      <c r="CD61" s="1595">
        <v>0.85525602776272713</v>
      </c>
      <c r="CE61" s="1594"/>
      <c r="CF61" s="1594"/>
      <c r="CG61" s="1158" t="str">
        <f t="shared" si="65"/>
        <v xml:space="preserve">  </v>
      </c>
      <c r="CH61" s="1597" t="s">
        <v>2618</v>
      </c>
      <c r="CI61" s="1595">
        <v>3.6778979749146359</v>
      </c>
      <c r="CJ61" s="1203"/>
      <c r="CK61" s="1203"/>
      <c r="CL61" s="1158" t="str">
        <f t="shared" si="79"/>
        <v xml:space="preserve">  </v>
      </c>
      <c r="CM61" s="1312">
        <v>6.3530482944044326</v>
      </c>
      <c r="CN61" s="1203"/>
      <c r="CO61" s="1203"/>
      <c r="CP61" s="1158" t="str">
        <f t="shared" si="80"/>
        <v xml:space="preserve">  </v>
      </c>
      <c r="CQ61" s="1201">
        <f t="shared" si="82"/>
        <v>1.0961318378397187</v>
      </c>
      <c r="CR61" s="1201">
        <f t="shared" si="83"/>
        <v>1.0690888588579992</v>
      </c>
      <c r="CS61" s="1203"/>
    </row>
    <row r="62" spans="1:97" x14ac:dyDescent="0.2">
      <c r="A62" s="1144" t="s">
        <v>2396</v>
      </c>
      <c r="B62" s="1161" t="s">
        <v>1502</v>
      </c>
      <c r="C62" s="957" t="s">
        <v>599</v>
      </c>
      <c r="D62" s="957">
        <v>9</v>
      </c>
      <c r="E62" s="1455">
        <v>1503013</v>
      </c>
      <c r="F62" s="955">
        <v>1</v>
      </c>
      <c r="G62" s="1163">
        <v>11451800</v>
      </c>
      <c r="H62" s="1163">
        <v>201502071315</v>
      </c>
      <c r="I62" s="1163" t="s">
        <v>672</v>
      </c>
      <c r="J62" s="1163"/>
      <c r="K62" s="1165" t="s">
        <v>1691</v>
      </c>
      <c r="L62" s="1166" t="s">
        <v>1692</v>
      </c>
      <c r="M62" s="957" t="s">
        <v>1055</v>
      </c>
      <c r="N62" s="957"/>
      <c r="O62" s="957"/>
      <c r="P62" s="1169">
        <v>42042</v>
      </c>
      <c r="Q62" s="960">
        <v>0.55208333333333337</v>
      </c>
      <c r="R62" s="957" t="s">
        <v>1062</v>
      </c>
      <c r="S62" s="1343" t="s">
        <v>1057</v>
      </c>
      <c r="T62" s="1602">
        <v>121.5</v>
      </c>
      <c r="U62" s="1552">
        <v>209.2</v>
      </c>
      <c r="V62" s="1393">
        <f t="shared" si="67"/>
        <v>87.699999999999989</v>
      </c>
      <c r="W62" s="1097">
        <v>70</v>
      </c>
      <c r="X62" s="1236">
        <f t="shared" si="68"/>
        <v>1252.8571428571427</v>
      </c>
      <c r="Y62" s="1154" t="str">
        <f t="shared" si="16"/>
        <v xml:space="preserve">  </v>
      </c>
      <c r="Z62" s="1097"/>
      <c r="AA62" s="1590">
        <v>126.3</v>
      </c>
      <c r="AB62" s="1552">
        <v>205.6</v>
      </c>
      <c r="AC62" s="1343">
        <v>79.3</v>
      </c>
      <c r="AD62" s="1393">
        <v>66</v>
      </c>
      <c r="AE62" s="1393">
        <f t="shared" si="69"/>
        <v>1201.5151515151515</v>
      </c>
      <c r="AF62" s="1154" t="str">
        <f t="shared" si="19"/>
        <v xml:space="preserve">  </v>
      </c>
      <c r="AG62" s="1097"/>
      <c r="AH62" s="1393">
        <v>122.9</v>
      </c>
      <c r="AI62" s="1604">
        <v>198.6</v>
      </c>
      <c r="AJ62" s="1343">
        <v>75.699999999999989</v>
      </c>
      <c r="AK62" s="1343">
        <v>68</v>
      </c>
      <c r="AL62" s="1393">
        <f t="shared" si="70"/>
        <v>1113.2352941176468</v>
      </c>
      <c r="AM62" s="1154" t="str">
        <f t="shared" si="22"/>
        <v xml:space="preserve">  </v>
      </c>
      <c r="AN62" s="1393">
        <v>1189.202529496647</v>
      </c>
      <c r="AO62" s="1393">
        <v>70.620575309796109</v>
      </c>
      <c r="AP62" s="1393">
        <v>5.9384817605196014</v>
      </c>
      <c r="AQ62" s="1343">
        <v>3</v>
      </c>
      <c r="AR62" s="1154" t="str">
        <f t="shared" si="64"/>
        <v xml:space="preserve">  </v>
      </c>
      <c r="AS62" s="1343"/>
      <c r="AT62" s="86" t="s">
        <v>191</v>
      </c>
      <c r="AU62" s="86" t="s">
        <v>191</v>
      </c>
      <c r="AV62" s="86" t="s">
        <v>191</v>
      </c>
      <c r="AW62" s="1323" t="str">
        <f t="shared" si="75"/>
        <v xml:space="preserve">  </v>
      </c>
      <c r="AX62" s="1154" t="str">
        <f t="shared" si="47"/>
        <v xml:space="preserve">  </v>
      </c>
      <c r="AY62" s="86" t="s">
        <v>191</v>
      </c>
      <c r="AZ62" s="86" t="s">
        <v>191</v>
      </c>
      <c r="BA62" s="86" t="s">
        <v>191</v>
      </c>
      <c r="BB62" s="1323"/>
      <c r="BC62" s="1154" t="str">
        <f t="shared" si="49"/>
        <v xml:space="preserve">  </v>
      </c>
      <c r="BD62" s="801" t="s">
        <v>191</v>
      </c>
      <c r="BE62" s="957" t="s">
        <v>1062</v>
      </c>
      <c r="BF62" s="1312">
        <v>28.022146378201363</v>
      </c>
      <c r="BG62" s="1312"/>
      <c r="BH62" s="1323"/>
      <c r="BI62" s="1154" t="str">
        <f t="shared" si="61"/>
        <v xml:space="preserve">  </v>
      </c>
      <c r="BJ62" s="1203" t="s">
        <v>1062</v>
      </c>
      <c r="BK62" s="1595">
        <v>1.7921490611647006E-2</v>
      </c>
      <c r="BL62" s="1595"/>
      <c r="BM62" s="1323" t="s">
        <v>1076</v>
      </c>
      <c r="BN62" s="1158" t="str">
        <f t="shared" si="62"/>
        <v xml:space="preserve">  </v>
      </c>
      <c r="BO62" s="1157" t="str">
        <f t="shared" si="63"/>
        <v>E, &lt;RL</v>
      </c>
      <c r="BP62" s="1310">
        <f t="shared" si="76"/>
        <v>6.3954739118728843E-2</v>
      </c>
      <c r="BQ62" s="1344">
        <v>285.92557817908397</v>
      </c>
      <c r="BR62" s="1203"/>
      <c r="BS62" s="1323"/>
      <c r="BT62" s="1158" t="str">
        <f t="shared" si="77"/>
        <v xml:space="preserve">  </v>
      </c>
      <c r="BU62" s="1200">
        <v>358.22390294722373</v>
      </c>
      <c r="BV62" s="1203"/>
      <c r="BW62" s="1323"/>
      <c r="BX62" s="1154" t="str">
        <f t="shared" si="78"/>
        <v xml:space="preserve">  </v>
      </c>
      <c r="BY62" s="1312">
        <v>0.66866095015670335</v>
      </c>
      <c r="BZ62" s="1312"/>
      <c r="CA62" s="1605" t="s">
        <v>1073</v>
      </c>
      <c r="CB62" s="1594"/>
      <c r="CC62" s="1154" t="str">
        <f t="shared" si="66"/>
        <v>E, &lt;RL</v>
      </c>
      <c r="CD62" s="1595">
        <v>0.80340626283979677</v>
      </c>
      <c r="CE62" s="1594"/>
      <c r="CF62" s="1594"/>
      <c r="CG62" s="1158" t="str">
        <f t="shared" si="65"/>
        <v xml:space="preserve">  </v>
      </c>
      <c r="CH62" s="1239">
        <f>BY62/BQ62*100</f>
        <v>0.23385838875104084</v>
      </c>
      <c r="CI62" s="1595">
        <v>3.7409836883340204</v>
      </c>
      <c r="CJ62" s="1203"/>
      <c r="CK62" s="1203"/>
      <c r="CL62" s="1158" t="str">
        <f t="shared" si="79"/>
        <v xml:space="preserve">  </v>
      </c>
      <c r="CM62" s="1312">
        <v>4.1645950765718425</v>
      </c>
      <c r="CN62" s="1203"/>
      <c r="CO62" s="1203"/>
      <c r="CP62" s="1158" t="str">
        <f t="shared" si="80"/>
        <v xml:space="preserve">  </v>
      </c>
      <c r="CQ62" s="1201">
        <f t="shared" si="82"/>
        <v>1.3083767154231047</v>
      </c>
      <c r="CR62" s="1201">
        <f t="shared" si="83"/>
        <v>1.1625676126881466</v>
      </c>
      <c r="CS62" s="1203"/>
    </row>
    <row r="63" spans="1:97" x14ac:dyDescent="0.2">
      <c r="A63" s="1144" t="s">
        <v>2397</v>
      </c>
      <c r="B63" s="1161" t="s">
        <v>1503</v>
      </c>
      <c r="C63" s="957" t="s">
        <v>599</v>
      </c>
      <c r="D63" s="957">
        <v>9</v>
      </c>
      <c r="E63" s="1455">
        <v>1503006</v>
      </c>
      <c r="F63" s="955">
        <v>1</v>
      </c>
      <c r="G63" s="1163">
        <v>11451800</v>
      </c>
      <c r="H63" s="1163">
        <v>201502091335</v>
      </c>
      <c r="I63" s="1163" t="s">
        <v>672</v>
      </c>
      <c r="J63" s="1163"/>
      <c r="K63" s="1165" t="s">
        <v>1691</v>
      </c>
      <c r="L63" s="1166" t="s">
        <v>1692</v>
      </c>
      <c r="M63" s="957" t="s">
        <v>1055</v>
      </c>
      <c r="N63" s="957"/>
      <c r="O63" s="957"/>
      <c r="P63" s="1169">
        <v>42044</v>
      </c>
      <c r="Q63" s="960">
        <v>0.56597222222222221</v>
      </c>
      <c r="R63" s="957" t="s">
        <v>1063</v>
      </c>
      <c r="S63" s="1343" t="s">
        <v>1058</v>
      </c>
      <c r="T63" s="1602">
        <v>129.4</v>
      </c>
      <c r="U63" s="1552">
        <v>165</v>
      </c>
      <c r="V63" s="1393">
        <f t="shared" si="67"/>
        <v>35.599999999999994</v>
      </c>
      <c r="W63" s="1097">
        <v>76</v>
      </c>
      <c r="X63" s="1236">
        <f t="shared" si="68"/>
        <v>468.4210526315789</v>
      </c>
      <c r="Y63" s="1154" t="str">
        <f t="shared" si="16"/>
        <v xml:space="preserve">  </v>
      </c>
      <c r="Z63" s="1097"/>
      <c r="AA63" s="1590">
        <v>127.1</v>
      </c>
      <c r="AB63" s="1552">
        <v>164.70000000000002</v>
      </c>
      <c r="AC63" s="1343">
        <v>37.600000000000023</v>
      </c>
      <c r="AD63" s="1393">
        <v>80</v>
      </c>
      <c r="AE63" s="1393">
        <f t="shared" si="69"/>
        <v>470.00000000000028</v>
      </c>
      <c r="AF63" s="1154" t="str">
        <f t="shared" si="19"/>
        <v xml:space="preserve">  </v>
      </c>
      <c r="AG63" s="1097"/>
      <c r="AH63" s="1393">
        <v>121.1</v>
      </c>
      <c r="AI63" s="1604">
        <v>166.8</v>
      </c>
      <c r="AJ63" s="1343">
        <v>45.700000000000017</v>
      </c>
      <c r="AK63" s="1343">
        <v>92</v>
      </c>
      <c r="AL63" s="1393">
        <f t="shared" si="70"/>
        <v>496.73913043478279</v>
      </c>
      <c r="AM63" s="1154" t="str">
        <f t="shared" si="22"/>
        <v xml:space="preserve">  </v>
      </c>
      <c r="AN63" s="1393">
        <v>478.38672768878729</v>
      </c>
      <c r="AO63" s="1393">
        <v>15.913242397810626</v>
      </c>
      <c r="AP63" s="1393">
        <v>3.3264389408735702</v>
      </c>
      <c r="AQ63" s="1343">
        <v>3</v>
      </c>
      <c r="AR63" s="1154" t="str">
        <f t="shared" si="64"/>
        <v xml:space="preserve">  </v>
      </c>
      <c r="AS63" s="1343"/>
      <c r="AT63" s="86" t="s">
        <v>191</v>
      </c>
      <c r="AU63" s="86" t="s">
        <v>191</v>
      </c>
      <c r="AV63" s="86" t="s">
        <v>191</v>
      </c>
      <c r="AW63" s="1323" t="str">
        <f t="shared" si="75"/>
        <v xml:space="preserve">  </v>
      </c>
      <c r="AX63" s="1154" t="str">
        <f t="shared" si="47"/>
        <v xml:space="preserve">  </v>
      </c>
      <c r="AY63" s="86" t="s">
        <v>191</v>
      </c>
      <c r="AZ63" s="86" t="s">
        <v>191</v>
      </c>
      <c r="BA63" s="86" t="s">
        <v>191</v>
      </c>
      <c r="BB63" s="1323"/>
      <c r="BC63" s="1154" t="str">
        <f t="shared" si="49"/>
        <v xml:space="preserve">  </v>
      </c>
      <c r="BD63" s="801" t="s">
        <v>191</v>
      </c>
      <c r="BE63" s="957" t="s">
        <v>1063</v>
      </c>
      <c r="BF63" s="1312">
        <v>13.18223915801533</v>
      </c>
      <c r="BG63" s="1312"/>
      <c r="BH63" s="1323"/>
      <c r="BI63" s="1154" t="str">
        <f t="shared" si="61"/>
        <v xml:space="preserve">  </v>
      </c>
      <c r="BJ63" s="1203" t="s">
        <v>1063</v>
      </c>
      <c r="BK63" s="1595">
        <v>7.6818866185856691E-2</v>
      </c>
      <c r="BL63" s="1595"/>
      <c r="BM63" s="1323" t="s">
        <v>1072</v>
      </c>
      <c r="BN63" s="1158" t="str">
        <f t="shared" si="62"/>
        <v xml:space="preserve">  </v>
      </c>
      <c r="BO63" s="1157" t="str">
        <f t="shared" si="63"/>
        <v xml:space="preserve">  </v>
      </c>
      <c r="BP63" s="1310">
        <f t="shared" si="76"/>
        <v>0.58274520182064626</v>
      </c>
      <c r="BQ63" s="1344">
        <v>318.65210434396386</v>
      </c>
      <c r="BR63" s="1203"/>
      <c r="BS63" s="1323"/>
      <c r="BT63" s="1158" t="str">
        <f t="shared" si="77"/>
        <v xml:space="preserve">  </v>
      </c>
      <c r="BU63" s="1200">
        <v>149.26335414006726</v>
      </c>
      <c r="BV63" s="1203"/>
      <c r="BW63" s="1323"/>
      <c r="BX63" s="1154" t="str">
        <f t="shared" si="78"/>
        <v xml:space="preserve">  </v>
      </c>
      <c r="BY63" s="1312">
        <v>0.66282932186023191</v>
      </c>
      <c r="BZ63" s="1312"/>
      <c r="CA63" s="1605" t="s">
        <v>1073</v>
      </c>
      <c r="CB63" s="1594"/>
      <c r="CC63" s="1154" t="str">
        <f t="shared" si="66"/>
        <v>E, &lt;RL</v>
      </c>
      <c r="CD63" s="1595">
        <v>0.31152978127430919</v>
      </c>
      <c r="CE63" s="1594"/>
      <c r="CF63" s="1594"/>
      <c r="CG63" s="1158" t="str">
        <f t="shared" si="65"/>
        <v xml:space="preserve">  </v>
      </c>
      <c r="CH63" s="1239">
        <f>BY63/BQ63*100</f>
        <v>0.20801033880659756</v>
      </c>
      <c r="CI63" s="1595">
        <v>4.671000673809516</v>
      </c>
      <c r="CJ63" s="1203"/>
      <c r="CK63" s="1203"/>
      <c r="CL63" s="1158" t="str">
        <f t="shared" si="79"/>
        <v xml:space="preserve">  </v>
      </c>
      <c r="CM63" s="1312">
        <v>2.3202688129684237</v>
      </c>
      <c r="CN63" s="1203"/>
      <c r="CO63" s="1203"/>
      <c r="CP63" s="1158" t="str">
        <f t="shared" si="80"/>
        <v xml:space="preserve">  </v>
      </c>
      <c r="CQ63" s="1201">
        <f t="shared" si="82"/>
        <v>1.4658621770052647</v>
      </c>
      <c r="CR63" s="1201">
        <f t="shared" si="83"/>
        <v>1.5544798831139131</v>
      </c>
      <c r="CS63" s="1203"/>
    </row>
    <row r="64" spans="1:97" x14ac:dyDescent="0.2">
      <c r="A64" s="1144" t="s">
        <v>2398</v>
      </c>
      <c r="B64" s="1161" t="s">
        <v>1504</v>
      </c>
      <c r="C64" s="957" t="s">
        <v>599</v>
      </c>
      <c r="D64" s="957">
        <v>7</v>
      </c>
      <c r="E64" s="1455">
        <v>1601132</v>
      </c>
      <c r="F64" s="955">
        <v>1</v>
      </c>
      <c r="G64" s="1163">
        <v>11451800</v>
      </c>
      <c r="H64" s="1163">
        <v>201512191340</v>
      </c>
      <c r="I64" s="1163" t="s">
        <v>672</v>
      </c>
      <c r="J64" s="1163"/>
      <c r="K64" s="1165" t="s">
        <v>1691</v>
      </c>
      <c r="L64" s="1166" t="s">
        <v>1692</v>
      </c>
      <c r="M64" s="957" t="s">
        <v>1055</v>
      </c>
      <c r="N64" s="957"/>
      <c r="O64" s="957"/>
      <c r="P64" s="1169">
        <v>42357</v>
      </c>
      <c r="Q64" s="960">
        <v>0.56944444444444442</v>
      </c>
      <c r="R64" s="957" t="s">
        <v>1077</v>
      </c>
      <c r="S64" s="1343" t="s">
        <v>1077</v>
      </c>
      <c r="T64" s="1602">
        <v>126</v>
      </c>
      <c r="U64" s="1552">
        <v>132.70000000000002</v>
      </c>
      <c r="V64" s="1393">
        <v>6.7000000000000171</v>
      </c>
      <c r="W64" s="1097">
        <v>100</v>
      </c>
      <c r="X64" s="1236">
        <v>67.000000000000171</v>
      </c>
      <c r="Y64" s="1154" t="str">
        <f t="shared" si="16"/>
        <v xml:space="preserve">  </v>
      </c>
      <c r="Z64" s="1343" t="s">
        <v>1077</v>
      </c>
      <c r="AA64" s="1602">
        <v>126</v>
      </c>
      <c r="AB64" s="1552">
        <v>132.70000000000002</v>
      </c>
      <c r="AC64" s="1343">
        <v>6.7000000000000171</v>
      </c>
      <c r="AD64" s="1393">
        <v>102</v>
      </c>
      <c r="AE64" s="1393">
        <v>65.686274509804093</v>
      </c>
      <c r="AF64" s="1154" t="str">
        <f t="shared" si="19"/>
        <v xml:space="preserve">  </v>
      </c>
      <c r="AG64" s="1343" t="s">
        <v>1077</v>
      </c>
      <c r="AH64" s="1393">
        <v>126</v>
      </c>
      <c r="AI64" s="1604">
        <v>133.5</v>
      </c>
      <c r="AJ64" s="1343">
        <v>7.5</v>
      </c>
      <c r="AK64" s="1343">
        <v>110</v>
      </c>
      <c r="AL64" s="1393">
        <v>68.181818181818187</v>
      </c>
      <c r="AM64" s="1154" t="str">
        <f t="shared" si="22"/>
        <v xml:space="preserve">  </v>
      </c>
      <c r="AN64" s="1393">
        <v>66.956030897207484</v>
      </c>
      <c r="AO64" s="1393">
        <v>1.2483527210819434</v>
      </c>
      <c r="AP64" s="1393">
        <v>1.8644365628518882</v>
      </c>
      <c r="AQ64" s="1343">
        <v>3</v>
      </c>
      <c r="AR64" s="1154" t="str">
        <f t="shared" si="64"/>
        <v xml:space="preserve">  </v>
      </c>
      <c r="AS64" s="1343"/>
      <c r="AT64" s="86" t="s">
        <v>191</v>
      </c>
      <c r="AU64" s="86" t="s">
        <v>191</v>
      </c>
      <c r="AV64" s="86" t="s">
        <v>191</v>
      </c>
      <c r="AW64" s="1323" t="str">
        <f t="shared" si="75"/>
        <v xml:space="preserve">  </v>
      </c>
      <c r="AX64" s="1154" t="str">
        <f t="shared" si="47"/>
        <v xml:space="preserve">  </v>
      </c>
      <c r="AY64" s="86" t="s">
        <v>191</v>
      </c>
      <c r="AZ64" s="86" t="s">
        <v>191</v>
      </c>
      <c r="BA64" s="86" t="s">
        <v>191</v>
      </c>
      <c r="BB64" s="1323"/>
      <c r="BC64" s="1154" t="str">
        <f t="shared" si="49"/>
        <v xml:space="preserve">  </v>
      </c>
      <c r="BD64" s="801" t="s">
        <v>191</v>
      </c>
      <c r="BE64" s="1203" t="s">
        <v>1077</v>
      </c>
      <c r="BF64" s="1312">
        <v>3.0227184557077136</v>
      </c>
      <c r="BG64" s="1312"/>
      <c r="BH64" s="1618"/>
      <c r="BI64" s="1154" t="str">
        <f t="shared" si="61"/>
        <v xml:space="preserve">  </v>
      </c>
      <c r="BJ64" s="1203" t="s">
        <v>1077</v>
      </c>
      <c r="BK64" s="1595">
        <v>3.4971624974496532E-2</v>
      </c>
      <c r="BL64" s="1595"/>
      <c r="BM64" s="1203"/>
      <c r="BN64" s="1158" t="str">
        <f t="shared" si="62"/>
        <v xml:space="preserve">  </v>
      </c>
      <c r="BO64" s="1157" t="str">
        <f t="shared" si="63"/>
        <v xml:space="preserve">  </v>
      </c>
      <c r="BP64" s="1310">
        <f t="shared" si="76"/>
        <v>1.1569593889388079</v>
      </c>
      <c r="BQ64" s="1344">
        <v>125.19412544430348</v>
      </c>
      <c r="BR64" s="1203"/>
      <c r="BS64" s="1323"/>
      <c r="BT64" s="1158" t="str">
        <f t="shared" si="77"/>
        <v xml:space="preserve">  </v>
      </c>
      <c r="BU64" s="1200">
        <v>8.3880064047683547</v>
      </c>
      <c r="BV64" s="1203"/>
      <c r="BW64" s="1323"/>
      <c r="BX64" s="1154" t="str">
        <f t="shared" si="78"/>
        <v xml:space="preserve">  </v>
      </c>
      <c r="BY64" s="1312">
        <v>0.82312464086333859</v>
      </c>
      <c r="BZ64" s="1312"/>
      <c r="CA64" s="1203"/>
      <c r="CB64" s="1594"/>
      <c r="CC64" s="1154" t="str">
        <f t="shared" si="66"/>
        <v xml:space="preserve">  </v>
      </c>
      <c r="CD64" s="1595">
        <v>5.4067991115533121E-2</v>
      </c>
      <c r="CE64" s="1595"/>
      <c r="CF64" s="1594" t="s">
        <v>1033</v>
      </c>
      <c r="CG64" s="1158" t="str">
        <f t="shared" si="65"/>
        <v>&lt;MDL</v>
      </c>
      <c r="CH64" s="1239">
        <f>BY64/BQ64*100</f>
        <v>0.6574786460164469</v>
      </c>
      <c r="CI64" s="1206">
        <v>4.3914775144039293</v>
      </c>
      <c r="CJ64" s="1203"/>
      <c r="CK64" s="1203" t="s">
        <v>602</v>
      </c>
      <c r="CL64" s="1158" t="str">
        <f t="shared" si="79"/>
        <v xml:space="preserve">  </v>
      </c>
      <c r="CM64" s="1346">
        <v>0.29941892143663151</v>
      </c>
      <c r="CN64" s="1203"/>
      <c r="CO64" s="1203"/>
      <c r="CP64" s="1158" t="str">
        <f t="shared" si="80"/>
        <v xml:space="preserve">  </v>
      </c>
      <c r="CQ64" s="1201">
        <f t="shared" si="82"/>
        <v>3.507734487396228</v>
      </c>
      <c r="CR64" s="1201">
        <f t="shared" si="83"/>
        <v>3.5696076873095848</v>
      </c>
      <c r="CS64" s="1203"/>
    </row>
    <row r="65" spans="1:97" x14ac:dyDescent="0.2">
      <c r="A65" s="1144" t="s">
        <v>2399</v>
      </c>
      <c r="B65" s="1161" t="s">
        <v>1505</v>
      </c>
      <c r="C65" s="957" t="s">
        <v>599</v>
      </c>
      <c r="D65" s="957">
        <v>7</v>
      </c>
      <c r="E65" s="1455">
        <v>1601131</v>
      </c>
      <c r="F65" s="955">
        <v>1</v>
      </c>
      <c r="G65" s="1163">
        <v>11451800</v>
      </c>
      <c r="H65" s="1163">
        <v>201512191400</v>
      </c>
      <c r="I65" s="1163" t="s">
        <v>672</v>
      </c>
      <c r="J65" s="1163"/>
      <c r="K65" s="1165" t="s">
        <v>1691</v>
      </c>
      <c r="L65" s="1166" t="s">
        <v>1692</v>
      </c>
      <c r="M65" s="957" t="s">
        <v>1055</v>
      </c>
      <c r="N65" s="957"/>
      <c r="O65" s="957"/>
      <c r="P65" s="1169">
        <v>42357</v>
      </c>
      <c r="Q65" s="960">
        <v>0.58333333333333337</v>
      </c>
      <c r="R65" s="957" t="s">
        <v>1078</v>
      </c>
      <c r="S65" s="1343" t="s">
        <v>1078</v>
      </c>
      <c r="T65" s="1602">
        <v>130.1</v>
      </c>
      <c r="U65" s="1552">
        <v>138.80000000000001</v>
      </c>
      <c r="V65" s="1393">
        <v>8.7000000000000171</v>
      </c>
      <c r="W65" s="1097">
        <v>132</v>
      </c>
      <c r="X65" s="1236">
        <v>65.909090909091034</v>
      </c>
      <c r="Y65" s="1154" t="str">
        <f t="shared" si="16"/>
        <v xml:space="preserve">  </v>
      </c>
      <c r="Z65" s="1343" t="s">
        <v>1078</v>
      </c>
      <c r="AA65" s="1590">
        <v>122.8</v>
      </c>
      <c r="AB65" s="1552">
        <v>131.70000000000002</v>
      </c>
      <c r="AC65" s="1343">
        <v>8.9000000000000199</v>
      </c>
      <c r="AD65" s="1393">
        <v>132</v>
      </c>
      <c r="AE65" s="1393">
        <v>67.424242424242578</v>
      </c>
      <c r="AF65" s="1154" t="str">
        <f t="shared" si="19"/>
        <v xml:space="preserve">  </v>
      </c>
      <c r="AG65" s="1343" t="s">
        <v>1078</v>
      </c>
      <c r="AH65" s="1393">
        <v>130.9</v>
      </c>
      <c r="AI65" s="1604">
        <v>139.6</v>
      </c>
      <c r="AJ65" s="1343">
        <v>8.6999999999999886</v>
      </c>
      <c r="AK65" s="1343">
        <v>126</v>
      </c>
      <c r="AL65" s="1393">
        <v>69.047619047618952</v>
      </c>
      <c r="AM65" s="1154" t="str">
        <f t="shared" si="22"/>
        <v xml:space="preserve">  </v>
      </c>
      <c r="AN65" s="1393">
        <v>67.460317460317512</v>
      </c>
      <c r="AO65" s="1393">
        <v>1.5695750301446993</v>
      </c>
      <c r="AP65" s="1393">
        <v>2.3266641623321411</v>
      </c>
      <c r="AQ65" s="1343">
        <v>3</v>
      </c>
      <c r="AR65" s="1154" t="str">
        <f t="shared" si="64"/>
        <v xml:space="preserve">  </v>
      </c>
      <c r="AS65" s="1343"/>
      <c r="AT65" s="86" t="s">
        <v>191</v>
      </c>
      <c r="AU65" s="86" t="s">
        <v>191</v>
      </c>
      <c r="AV65" s="86" t="s">
        <v>191</v>
      </c>
      <c r="AW65" s="1323" t="str">
        <f t="shared" si="75"/>
        <v xml:space="preserve">  </v>
      </c>
      <c r="AX65" s="1154" t="str">
        <f t="shared" si="47"/>
        <v xml:space="preserve">  </v>
      </c>
      <c r="AY65" s="86" t="s">
        <v>191</v>
      </c>
      <c r="AZ65" s="86" t="s">
        <v>191</v>
      </c>
      <c r="BA65" s="86" t="s">
        <v>191</v>
      </c>
      <c r="BB65" s="1323"/>
      <c r="BC65" s="1154" t="str">
        <f t="shared" si="49"/>
        <v xml:space="preserve">  </v>
      </c>
      <c r="BD65" s="801" t="s">
        <v>191</v>
      </c>
      <c r="BE65" s="1203" t="s">
        <v>1078</v>
      </c>
      <c r="BF65" s="1312">
        <v>3.9029901767348814</v>
      </c>
      <c r="BG65" s="1312"/>
      <c r="BH65" s="1618"/>
      <c r="BI65" s="1154" t="str">
        <f t="shared" si="61"/>
        <v xml:space="preserve">  </v>
      </c>
      <c r="BJ65" s="1203" t="s">
        <v>1078</v>
      </c>
      <c r="BK65" s="1595">
        <v>2.8907229101986266E-2</v>
      </c>
      <c r="BL65" s="1595"/>
      <c r="BM65" s="1203"/>
      <c r="BN65" s="1158" t="str">
        <f t="shared" si="62"/>
        <v xml:space="preserve">  </v>
      </c>
      <c r="BO65" s="1157" t="str">
        <f t="shared" si="63"/>
        <v>E, &lt;RL</v>
      </c>
      <c r="BP65" s="1310">
        <f t="shared" si="76"/>
        <v>0.74064314264221753</v>
      </c>
      <c r="BQ65" s="1344">
        <v>110.90525822337433</v>
      </c>
      <c r="BR65" s="1203"/>
      <c r="BS65" s="1323"/>
      <c r="BT65" s="1158" t="str">
        <f t="shared" si="77"/>
        <v xml:space="preserve">  </v>
      </c>
      <c r="BU65" s="1200">
        <v>7.3096647465405944</v>
      </c>
      <c r="BV65" s="1203"/>
      <c r="BW65" s="1323"/>
      <c r="BX65" s="1154" t="str">
        <f t="shared" si="78"/>
        <v xml:space="preserve">  </v>
      </c>
      <c r="BY65" s="1312">
        <v>1.1099639648685562</v>
      </c>
      <c r="BZ65" s="1312"/>
      <c r="CA65" s="1594"/>
      <c r="CB65" s="1594"/>
      <c r="CC65" s="1154" t="str">
        <f t="shared" si="66"/>
        <v xml:space="preserve">  </v>
      </c>
      <c r="CD65" s="1595">
        <v>7.4838479449471002E-2</v>
      </c>
      <c r="CE65" s="1595"/>
      <c r="CF65" s="1594" t="s">
        <v>1033</v>
      </c>
      <c r="CG65" s="1158" t="str">
        <f t="shared" si="65"/>
        <v>&lt;MDL</v>
      </c>
      <c r="CH65" s="1239">
        <f>BY65/BQ65*100</f>
        <v>1.0008217668390234</v>
      </c>
      <c r="CI65" s="1206">
        <v>5.4498252594440633</v>
      </c>
      <c r="CJ65" s="1203"/>
      <c r="CK65" s="1203" t="s">
        <v>602</v>
      </c>
      <c r="CL65" s="1158" t="str">
        <f t="shared" si="79"/>
        <v xml:space="preserve">  </v>
      </c>
      <c r="CM65" s="1346">
        <v>0.37629745839018486</v>
      </c>
      <c r="CN65" s="1203"/>
      <c r="CO65" s="1203"/>
      <c r="CP65" s="1158" t="str">
        <f t="shared" si="80"/>
        <v xml:space="preserve">  </v>
      </c>
      <c r="CQ65" s="1201">
        <f t="shared" si="82"/>
        <v>4.9139466845364241</v>
      </c>
      <c r="CR65" s="1201">
        <f t="shared" si="83"/>
        <v>5.1479441457048098</v>
      </c>
      <c r="CS65" s="1203"/>
    </row>
    <row r="66" spans="1:97" x14ac:dyDescent="0.2">
      <c r="A66" s="1144" t="s">
        <v>2400</v>
      </c>
      <c r="B66" s="1161" t="s">
        <v>1506</v>
      </c>
      <c r="C66" s="957" t="s">
        <v>599</v>
      </c>
      <c r="D66" s="957">
        <v>7</v>
      </c>
      <c r="E66" s="1455">
        <v>1601522</v>
      </c>
      <c r="F66" s="955">
        <v>1</v>
      </c>
      <c r="G66" s="1163">
        <v>11451800</v>
      </c>
      <c r="H66" s="1163">
        <v>201512221000</v>
      </c>
      <c r="I66" s="1163" t="s">
        <v>672</v>
      </c>
      <c r="J66" s="1163"/>
      <c r="K66" s="1165" t="s">
        <v>1691</v>
      </c>
      <c r="L66" s="1166" t="s">
        <v>1692</v>
      </c>
      <c r="M66" s="957" t="s">
        <v>1055</v>
      </c>
      <c r="N66" s="957"/>
      <c r="O66" s="957"/>
      <c r="P66" s="1169">
        <v>42360</v>
      </c>
      <c r="Q66" s="960">
        <v>0.41666666666666669</v>
      </c>
      <c r="R66" s="957" t="s">
        <v>1079</v>
      </c>
      <c r="S66" s="1343" t="s">
        <v>1079</v>
      </c>
      <c r="T66" s="1602">
        <v>121.9</v>
      </c>
      <c r="U66" s="1552">
        <v>142.80000000000001</v>
      </c>
      <c r="V66" s="1393">
        <v>20.900000000000006</v>
      </c>
      <c r="W66" s="1097">
        <v>83</v>
      </c>
      <c r="X66" s="1236">
        <v>251.80722891566271</v>
      </c>
      <c r="Y66" s="1154" t="str">
        <f t="shared" si="16"/>
        <v xml:space="preserve">  </v>
      </c>
      <c r="Z66" s="1343" t="s">
        <v>1079</v>
      </c>
      <c r="AA66" s="1590">
        <v>119.7</v>
      </c>
      <c r="AB66" s="1552">
        <v>138.69999999999999</v>
      </c>
      <c r="AC66" s="1343">
        <v>18.999999999999986</v>
      </c>
      <c r="AD66" s="1393">
        <v>75.400000000000006</v>
      </c>
      <c r="AE66" s="1393">
        <v>251.98938992042417</v>
      </c>
      <c r="AF66" s="1154" t="str">
        <f t="shared" si="19"/>
        <v xml:space="preserve">  </v>
      </c>
      <c r="AG66" s="1343" t="s">
        <v>1079</v>
      </c>
      <c r="AH66" s="1393">
        <v>121.2</v>
      </c>
      <c r="AI66" s="1604">
        <v>132.30000000000001</v>
      </c>
      <c r="AJ66" s="1343">
        <v>11.100000000000009</v>
      </c>
      <c r="AK66" s="1343">
        <v>41</v>
      </c>
      <c r="AL66" s="1393">
        <v>270.73170731707336</v>
      </c>
      <c r="AM66" s="1154" t="str">
        <f t="shared" si="22"/>
        <v xml:space="preserve">  </v>
      </c>
      <c r="AN66" s="1393">
        <v>258.17610871772007</v>
      </c>
      <c r="AO66" s="1393">
        <v>10.873848803389508</v>
      </c>
      <c r="AP66" s="1393">
        <v>4.2117951414623578</v>
      </c>
      <c r="AQ66" s="1343">
        <v>3</v>
      </c>
      <c r="AR66" s="1154" t="str">
        <f t="shared" si="64"/>
        <v xml:space="preserve">  </v>
      </c>
      <c r="AS66" s="1343"/>
      <c r="AT66" s="86" t="s">
        <v>191</v>
      </c>
      <c r="AU66" s="86" t="s">
        <v>191</v>
      </c>
      <c r="AV66" s="86" t="s">
        <v>191</v>
      </c>
      <c r="AW66" s="1323" t="str">
        <f t="shared" si="75"/>
        <v xml:space="preserve">  </v>
      </c>
      <c r="AX66" s="1154" t="str">
        <f t="shared" ref="AX66:AX100" si="84">IF(AU66&lt;AX$5,"&lt;MDL",IF(AU66&lt;AX$6,"E, &lt;RL",IF(AU66&gt;AX$6,"  ",)))</f>
        <v xml:space="preserve">  </v>
      </c>
      <c r="AY66" s="86" t="s">
        <v>191</v>
      </c>
      <c r="AZ66" s="86" t="s">
        <v>191</v>
      </c>
      <c r="BA66" s="86" t="s">
        <v>191</v>
      </c>
      <c r="BB66" s="1323"/>
      <c r="BC66" s="1154" t="str">
        <f t="shared" ref="BC66:BC100" si="85">IF(AZ66&lt;BC$5,"&lt;MDL",IF(AZ66&lt;BC$6,"E, &lt;RL",IF(AZ66&gt;BC$6,"  ",)))</f>
        <v xml:space="preserve">  </v>
      </c>
      <c r="BD66" s="801" t="s">
        <v>191</v>
      </c>
      <c r="BE66" s="1203" t="s">
        <v>1079</v>
      </c>
      <c r="BF66" s="1312">
        <v>2.3823436986137296</v>
      </c>
      <c r="BG66" s="1312"/>
      <c r="BH66" s="1618"/>
      <c r="BI66" s="1154" t="str">
        <f t="shared" si="61"/>
        <v xml:space="preserve">  </v>
      </c>
      <c r="BJ66" s="1203" t="s">
        <v>1079</v>
      </c>
      <c r="BK66" s="1595">
        <v>5.1423292000335442E-2</v>
      </c>
      <c r="BL66" s="1595"/>
      <c r="BM66" s="1203"/>
      <c r="BN66" s="1158" t="str">
        <f t="shared" si="62"/>
        <v xml:space="preserve">  </v>
      </c>
      <c r="BO66" s="1157" t="str">
        <f t="shared" si="63"/>
        <v xml:space="preserve">  </v>
      </c>
      <c r="BP66" s="1310">
        <f t="shared" si="76"/>
        <v>2.1585169272703317</v>
      </c>
      <c r="BQ66" s="1344">
        <v>192.87211497207775</v>
      </c>
      <c r="BR66" s="1203"/>
      <c r="BS66" s="1323"/>
      <c r="BT66" s="1158" t="str">
        <f t="shared" si="77"/>
        <v xml:space="preserve">  </v>
      </c>
      <c r="BU66" s="1200">
        <v>48.566592806221998</v>
      </c>
      <c r="BV66" s="1203"/>
      <c r="BW66" s="1323"/>
      <c r="BX66" s="1154" t="str">
        <f t="shared" si="78"/>
        <v xml:space="preserve">  </v>
      </c>
      <c r="BY66" s="1312">
        <v>1.1038391676934431</v>
      </c>
      <c r="BZ66" s="1312"/>
      <c r="CA66" s="1594"/>
      <c r="CB66" s="1594"/>
      <c r="CC66" s="1154" t="str">
        <f t="shared" si="66"/>
        <v xml:space="preserve">  </v>
      </c>
      <c r="CD66" s="1595">
        <v>0.27815575843733958</v>
      </c>
      <c r="CE66" s="1595"/>
      <c r="CF66" s="1594" t="s">
        <v>1132</v>
      </c>
      <c r="CG66" s="1158" t="str">
        <f t="shared" si="65"/>
        <v xml:space="preserve">  </v>
      </c>
      <c r="CH66" s="1239">
        <f>BY66/BQ66*100</f>
        <v>0.57231661915111309</v>
      </c>
      <c r="CI66" s="1206">
        <v>7.0104519275084938</v>
      </c>
      <c r="CJ66" s="1203"/>
      <c r="CK66" s="1203" t="s">
        <v>602</v>
      </c>
      <c r="CL66" s="1158" t="str">
        <f t="shared" si="79"/>
        <v xml:space="preserve">  </v>
      </c>
      <c r="CM66" s="1346">
        <v>1.8979516193986423</v>
      </c>
      <c r="CN66" s="1203"/>
      <c r="CO66" s="1203"/>
      <c r="CP66" s="1158" t="str">
        <f t="shared" si="80"/>
        <v xml:space="preserve">  </v>
      </c>
      <c r="CQ66" s="1201">
        <f t="shared" si="82"/>
        <v>3.6347669690475488</v>
      </c>
      <c r="CR66" s="1201">
        <f t="shared" si="83"/>
        <v>3.9079365253629459</v>
      </c>
      <c r="CS66" s="1203"/>
    </row>
    <row r="67" spans="1:97" x14ac:dyDescent="0.2">
      <c r="A67" s="1144" t="s">
        <v>2401</v>
      </c>
      <c r="B67" s="1208" t="s">
        <v>1507</v>
      </c>
      <c r="C67" s="957" t="s">
        <v>600</v>
      </c>
      <c r="D67" s="1209">
        <v>7</v>
      </c>
      <c r="E67" s="1455">
        <v>1600316</v>
      </c>
      <c r="F67" s="955">
        <v>4</v>
      </c>
      <c r="G67" s="1163">
        <v>11451800</v>
      </c>
      <c r="H67" s="1210">
        <v>201512221001</v>
      </c>
      <c r="I67" s="1163" t="s">
        <v>672</v>
      </c>
      <c r="J67" s="1163"/>
      <c r="K67" s="1165" t="s">
        <v>1691</v>
      </c>
      <c r="L67" s="1166" t="s">
        <v>1692</v>
      </c>
      <c r="M67" s="957" t="s">
        <v>1055</v>
      </c>
      <c r="N67" s="957"/>
      <c r="O67" s="957" t="s">
        <v>45</v>
      </c>
      <c r="P67" s="1169">
        <v>42360</v>
      </c>
      <c r="Q67" s="960">
        <v>0.41736111111111113</v>
      </c>
      <c r="R67" s="957" t="s">
        <v>1763</v>
      </c>
      <c r="S67" s="1358"/>
      <c r="T67" s="1596"/>
      <c r="U67" s="1560"/>
      <c r="V67" s="1561"/>
      <c r="W67" s="1408"/>
      <c r="X67" s="1367"/>
      <c r="Y67" s="1154"/>
      <c r="Z67" s="1358"/>
      <c r="AA67" s="1589"/>
      <c r="AB67" s="1560"/>
      <c r="AC67" s="1358"/>
      <c r="AD67" s="1561"/>
      <c r="AE67" s="1561"/>
      <c r="AF67" s="1154"/>
      <c r="AG67" s="1358"/>
      <c r="AH67" s="1561"/>
      <c r="AI67" s="1608"/>
      <c r="AJ67" s="1358"/>
      <c r="AK67" s="1358"/>
      <c r="AL67" s="1561"/>
      <c r="AM67" s="1154"/>
      <c r="AN67" s="1367"/>
      <c r="AO67" s="1367"/>
      <c r="AP67" s="1367"/>
      <c r="AQ67" s="1358"/>
      <c r="AR67" s="1154"/>
      <c r="AS67" s="1358"/>
      <c r="AT67" s="272" t="s">
        <v>191</v>
      </c>
      <c r="AU67" s="272" t="s">
        <v>191</v>
      </c>
      <c r="AV67" s="272" t="s">
        <v>191</v>
      </c>
      <c r="AW67" s="1323" t="str">
        <f t="shared" si="75"/>
        <v xml:space="preserve">  </v>
      </c>
      <c r="AX67" s="1154" t="str">
        <f t="shared" si="84"/>
        <v xml:space="preserve">  </v>
      </c>
      <c r="AY67" s="272" t="s">
        <v>191</v>
      </c>
      <c r="AZ67" s="272" t="s">
        <v>191</v>
      </c>
      <c r="BA67" s="272" t="s">
        <v>191</v>
      </c>
      <c r="BB67" s="1323"/>
      <c r="BC67" s="1154" t="str">
        <f t="shared" si="85"/>
        <v xml:space="preserve">  </v>
      </c>
      <c r="BD67" s="802" t="s">
        <v>191</v>
      </c>
      <c r="BE67" s="1222" t="s">
        <v>1080</v>
      </c>
      <c r="BF67" s="1610">
        <v>2.3260597453985943</v>
      </c>
      <c r="BG67" s="1610"/>
      <c r="BH67" s="1618"/>
      <c r="BI67" s="1154" t="str">
        <f t="shared" si="61"/>
        <v xml:space="preserve">  </v>
      </c>
      <c r="BJ67" s="1222" t="s">
        <v>1080</v>
      </c>
      <c r="BK67" s="1613">
        <v>4.3750392929553475E-2</v>
      </c>
      <c r="BL67" s="1613"/>
      <c r="BM67" s="1222"/>
      <c r="BN67" s="1158" t="str">
        <f t="shared" si="62"/>
        <v xml:space="preserve">  </v>
      </c>
      <c r="BO67" s="1157" t="str">
        <f t="shared" si="63"/>
        <v xml:space="preserve">  </v>
      </c>
      <c r="BP67" s="1611">
        <f t="shared" si="76"/>
        <v>1.8808800167794657</v>
      </c>
      <c r="BQ67" s="1359"/>
      <c r="BR67" s="1222"/>
      <c r="BS67" s="1323"/>
      <c r="BT67" s="1158"/>
      <c r="BU67" s="1200"/>
      <c r="BV67" s="1222"/>
      <c r="BW67" s="1323"/>
      <c r="BX67" s="1154"/>
      <c r="BY67" s="1312"/>
      <c r="BZ67" s="1619"/>
      <c r="CA67" s="1620"/>
      <c r="CB67" s="1620"/>
      <c r="CC67" s="1621"/>
      <c r="CD67" s="1619"/>
      <c r="CE67" s="1619"/>
      <c r="CF67" s="1620"/>
      <c r="CG67" s="1620"/>
      <c r="CH67" s="1621"/>
      <c r="CI67" s="1620"/>
      <c r="CJ67" s="1620"/>
      <c r="CK67" s="1620"/>
      <c r="CL67" s="1621"/>
      <c r="CM67" s="1620"/>
      <c r="CN67" s="1620"/>
      <c r="CO67" s="1620"/>
      <c r="CP67" s="1620"/>
      <c r="CQ67" s="1620"/>
      <c r="CR67" s="1620"/>
      <c r="CS67" s="1222"/>
    </row>
    <row r="68" spans="1:97" x14ac:dyDescent="0.2">
      <c r="A68" s="1144" t="s">
        <v>2402</v>
      </c>
      <c r="B68" s="1161" t="s">
        <v>1508</v>
      </c>
      <c r="C68" s="957" t="s">
        <v>599</v>
      </c>
      <c r="D68" s="957">
        <v>7</v>
      </c>
      <c r="E68" s="1455">
        <v>1601521</v>
      </c>
      <c r="F68" s="955">
        <v>1</v>
      </c>
      <c r="G68" s="1163">
        <v>11451800</v>
      </c>
      <c r="H68" s="1163">
        <v>201512221200</v>
      </c>
      <c r="I68" s="1163" t="s">
        <v>672</v>
      </c>
      <c r="J68" s="1163"/>
      <c r="K68" s="1165" t="s">
        <v>1691</v>
      </c>
      <c r="L68" s="1166" t="s">
        <v>1692</v>
      </c>
      <c r="M68" s="957" t="s">
        <v>1055</v>
      </c>
      <c r="N68" s="957"/>
      <c r="O68" s="957"/>
      <c r="P68" s="1169">
        <v>42360</v>
      </c>
      <c r="Q68" s="960">
        <v>0.5</v>
      </c>
      <c r="R68" s="957" t="s">
        <v>1081</v>
      </c>
      <c r="S68" s="1343" t="s">
        <v>1081</v>
      </c>
      <c r="T68" s="1602">
        <v>118.8</v>
      </c>
      <c r="U68" s="1552">
        <v>145.6</v>
      </c>
      <c r="V68" s="1393">
        <v>26.799999999999997</v>
      </c>
      <c r="W68" s="1097">
        <v>80</v>
      </c>
      <c r="X68" s="1236">
        <v>334.99999999999994</v>
      </c>
      <c r="Y68" s="1154" t="str">
        <f t="shared" ref="Y68:Y100" si="86">IF(V68&lt;Y$5,"&lt;MDL",IF(V68&lt;Y$6,"E, &lt;RL",IF(V68&gt;Y$6,"  ",)))</f>
        <v xml:space="preserve">  </v>
      </c>
      <c r="Z68" s="1343" t="s">
        <v>1081</v>
      </c>
      <c r="AA68" s="1590">
        <v>119.1</v>
      </c>
      <c r="AB68" s="1552">
        <v>152.79999999999998</v>
      </c>
      <c r="AC68" s="1343">
        <v>33.699999999999989</v>
      </c>
      <c r="AD68" s="1393">
        <v>90</v>
      </c>
      <c r="AE68" s="1393">
        <v>374.44444444444434</v>
      </c>
      <c r="AF68" s="1154" t="str">
        <f t="shared" ref="AF68:AF100" si="87">IF(AC68&lt;AF$5,"&lt;MDL",IF(AC68&lt;AF$6,"E, &lt;RL",IF(AC68&gt;AF$6,"  ",)))</f>
        <v xml:space="preserve">  </v>
      </c>
      <c r="AG68" s="1343" t="s">
        <v>1081</v>
      </c>
      <c r="AH68" s="1393">
        <v>119.6</v>
      </c>
      <c r="AI68" s="1604">
        <v>154.1</v>
      </c>
      <c r="AJ68" s="1343">
        <v>34.5</v>
      </c>
      <c r="AK68" s="1343">
        <v>88</v>
      </c>
      <c r="AL68" s="1393">
        <v>392.04545454545456</v>
      </c>
      <c r="AM68" s="1154" t="str">
        <f t="shared" ref="AM68:AM100" si="88">IF(AJ68&lt;AM$5,"&lt;MDL",IF(AJ68&lt;AM$6,"E, &lt;RL",IF(AJ68&gt;AM$6,"  ",)))</f>
        <v xml:space="preserve">  </v>
      </c>
      <c r="AN68" s="1393">
        <v>367.1632996632996</v>
      </c>
      <c r="AO68" s="1393">
        <v>29.211423674093247</v>
      </c>
      <c r="AP68" s="1393">
        <v>7.9559759106863481</v>
      </c>
      <c r="AQ68" s="1343">
        <v>3</v>
      </c>
      <c r="AR68" s="1154" t="str">
        <f t="shared" ref="AR68:AR100" si="89">IF(AN68&lt;AR$5,"&lt;MDL",IF(AN68&lt;AR$6,"E, &lt;RL",IF(AN68&gt;AR$6,"  ",)))</f>
        <v xml:space="preserve">  </v>
      </c>
      <c r="AS68" s="1343" t="s">
        <v>1135</v>
      </c>
      <c r="AT68" s="86" t="s">
        <v>191</v>
      </c>
      <c r="AU68" s="86" t="s">
        <v>191</v>
      </c>
      <c r="AV68" s="86" t="s">
        <v>191</v>
      </c>
      <c r="AW68" s="1323" t="str">
        <f t="shared" si="75"/>
        <v xml:space="preserve">  </v>
      </c>
      <c r="AX68" s="1154" t="str">
        <f t="shared" si="84"/>
        <v xml:space="preserve">  </v>
      </c>
      <c r="AY68" s="86" t="s">
        <v>191</v>
      </c>
      <c r="AZ68" s="86" t="s">
        <v>191</v>
      </c>
      <c r="BA68" s="86" t="s">
        <v>191</v>
      </c>
      <c r="BB68" s="1323"/>
      <c r="BC68" s="1154" t="str">
        <f t="shared" si="85"/>
        <v xml:space="preserve">  </v>
      </c>
      <c r="BD68" s="801" t="s">
        <v>191</v>
      </c>
      <c r="BE68" s="1203" t="s">
        <v>1081</v>
      </c>
      <c r="BF68" s="1312">
        <v>1.7549549136620979</v>
      </c>
      <c r="BG68" s="1312"/>
      <c r="BH68" s="1618"/>
      <c r="BI68" s="1154" t="str">
        <f t="shared" si="61"/>
        <v xml:space="preserve">  </v>
      </c>
      <c r="BJ68" s="1203" t="s">
        <v>1081</v>
      </c>
      <c r="BK68" s="1595">
        <v>4.2861704280462674E-2</v>
      </c>
      <c r="BL68" s="1595"/>
      <c r="BM68" s="1203"/>
      <c r="BN68" s="1158" t="str">
        <f t="shared" si="62"/>
        <v xml:space="preserve">  </v>
      </c>
      <c r="BO68" s="1157" t="str">
        <f t="shared" si="63"/>
        <v xml:space="preserve">  </v>
      </c>
      <c r="BP68" s="1310">
        <f t="shared" si="76"/>
        <v>2.4423250960346516</v>
      </c>
      <c r="BQ68" s="538">
        <v>118.65328675599024</v>
      </c>
      <c r="BR68" s="538">
        <v>10.925022167389798</v>
      </c>
      <c r="BS68" s="1323"/>
      <c r="BT68" s="1158" t="str">
        <f t="shared" ref="BT68:BT100" si="90">IF(BQ68&lt;BT$5,"&lt;MDL",IF(BQ68&lt;BT$6,"E, &lt;RL",IF(BQ68&gt;BT$6,"  ",)))</f>
        <v xml:space="preserve">  </v>
      </c>
      <c r="BU68" s="1200">
        <v>39.748851063256723</v>
      </c>
      <c r="BV68" s="1203">
        <v>3.6598824260755798</v>
      </c>
      <c r="BW68" s="1323"/>
      <c r="BX68" s="1154" t="str">
        <f t="shared" ref="BX68:BX100" si="91">IF(BU68&lt;BX$5,"&lt;MDL",IF(BU68&lt;BX$6,"E, &lt;RL",IF(BU68&gt;BX$6,"  ",)))</f>
        <v xml:space="preserve">  </v>
      </c>
      <c r="BY68" s="1312">
        <v>1.1161525677876341</v>
      </c>
      <c r="BZ68" s="1312"/>
      <c r="CA68" s="1594"/>
      <c r="CB68" s="1594" t="s">
        <v>1132</v>
      </c>
      <c r="CC68" s="1154" t="str">
        <f t="shared" ref="CC68:CC100" si="92">IF(BY68&lt;CC$5,"&lt;MDL",IF(BY68&lt;CC$6,"E, &lt;RL",IF(BY68&gt;CC$6,"  ",)))</f>
        <v xml:space="preserve">  </v>
      </c>
      <c r="CD68" s="1595">
        <v>0.41793712816048068</v>
      </c>
      <c r="CE68" s="1595"/>
      <c r="CF68" s="1594" t="s">
        <v>1132</v>
      </c>
      <c r="CG68" s="1158" t="str">
        <f t="shared" ref="CG68:CG100" si="93">IF(CD68&lt;CG$5,"&lt;MDL",IF(CD68&lt;CG$6,"E, &lt;RL",IF(CD68&gt;CG$6,"  ",)))</f>
        <v xml:space="preserve">  </v>
      </c>
      <c r="CH68" s="1239">
        <f t="shared" ref="CH68:CH85" si="94">BY68/BQ68*100</f>
        <v>0.94068407062586901</v>
      </c>
      <c r="CI68" s="1206">
        <v>4.1019295464212515</v>
      </c>
      <c r="CJ68" s="1203"/>
      <c r="CK68" s="1203" t="s">
        <v>602</v>
      </c>
      <c r="CL68" s="1154" t="str">
        <f t="shared" ref="CL68:CL97" si="95">IF(CI68&lt;CL$5,"&lt;MDL",IF(CI68&lt;CL$6,"E, &lt;RL",IF(CI68&gt;CL$6,"  ",)))</f>
        <v xml:space="preserve">  </v>
      </c>
      <c r="CM68" s="1346">
        <v>1.6081428335401502</v>
      </c>
      <c r="CN68" s="1203"/>
      <c r="CO68" s="1203"/>
      <c r="CP68" s="1158" t="str">
        <f t="shared" ref="CP68:CP97" si="96">IF(CM68&lt;CP$5,"&lt;MDL",IF(CM68&lt;CP$6,"E, &lt;RL",IF(CM68&gt;CP$6,"  ",)))</f>
        <v xml:space="preserve">  </v>
      </c>
      <c r="CQ68" s="1201">
        <f t="shared" ref="CQ68:CQ97" si="97">CI68/BQ68*100</f>
        <v>3.4570719940163515</v>
      </c>
      <c r="CR68" s="1201">
        <f t="shared" ref="CR68:CR97" si="98">100*CM68/BU68</f>
        <v>4.0457592874343353</v>
      </c>
      <c r="CS68" s="1203"/>
    </row>
    <row r="69" spans="1:97" x14ac:dyDescent="0.2">
      <c r="A69" s="1144" t="s">
        <v>2403</v>
      </c>
      <c r="B69" s="1161" t="s">
        <v>1509</v>
      </c>
      <c r="C69" s="957" t="s">
        <v>599</v>
      </c>
      <c r="D69" s="957">
        <v>7</v>
      </c>
      <c r="E69" s="1455">
        <v>1601520</v>
      </c>
      <c r="F69" s="955">
        <v>1</v>
      </c>
      <c r="G69" s="1163">
        <v>11451800</v>
      </c>
      <c r="H69" s="1163">
        <v>201512221320</v>
      </c>
      <c r="I69" s="1163" t="s">
        <v>672</v>
      </c>
      <c r="J69" s="1163"/>
      <c r="K69" s="1165" t="s">
        <v>1691</v>
      </c>
      <c r="L69" s="1166" t="s">
        <v>1692</v>
      </c>
      <c r="M69" s="957" t="s">
        <v>1055</v>
      </c>
      <c r="N69" s="957"/>
      <c r="O69" s="957"/>
      <c r="P69" s="1169">
        <v>42360</v>
      </c>
      <c r="Q69" s="960">
        <v>0.55555555555555558</v>
      </c>
      <c r="R69" s="957" t="s">
        <v>1123</v>
      </c>
      <c r="S69" s="1343" t="s">
        <v>1123</v>
      </c>
      <c r="T69" s="1602">
        <v>124.4</v>
      </c>
      <c r="U69" s="1552">
        <v>153.79999999999998</v>
      </c>
      <c r="V69" s="1393">
        <v>29.399999999999977</v>
      </c>
      <c r="W69" s="1097">
        <v>54</v>
      </c>
      <c r="X69" s="1236">
        <v>544.444444444444</v>
      </c>
      <c r="Y69" s="1154" t="str">
        <f t="shared" si="86"/>
        <v xml:space="preserve">  </v>
      </c>
      <c r="Z69" s="1343" t="s">
        <v>1123</v>
      </c>
      <c r="AA69" s="1590">
        <v>122.6</v>
      </c>
      <c r="AB69" s="1552">
        <v>166.3</v>
      </c>
      <c r="AC69" s="1343">
        <v>43.700000000000017</v>
      </c>
      <c r="AD69" s="1393">
        <v>82</v>
      </c>
      <c r="AE69" s="1393">
        <v>532.92682926829286</v>
      </c>
      <c r="AF69" s="1154" t="str">
        <f t="shared" si="87"/>
        <v xml:space="preserve">  </v>
      </c>
      <c r="AG69" s="1343" t="s">
        <v>1123</v>
      </c>
      <c r="AH69" s="1393">
        <v>124.8</v>
      </c>
      <c r="AI69" s="1604">
        <v>154.1</v>
      </c>
      <c r="AJ69" s="1343">
        <v>29.299999999999997</v>
      </c>
      <c r="AK69" s="1343">
        <v>54</v>
      </c>
      <c r="AL69" s="1393">
        <v>542.5925925925925</v>
      </c>
      <c r="AM69" s="1154" t="str">
        <f t="shared" si="88"/>
        <v xml:space="preserve">  </v>
      </c>
      <c r="AN69" s="1393">
        <v>539.98795543510971</v>
      </c>
      <c r="AO69" s="1393">
        <v>6.1848173682075256</v>
      </c>
      <c r="AP69" s="1393">
        <v>1.1453620966830536</v>
      </c>
      <c r="AQ69" s="1343">
        <v>3</v>
      </c>
      <c r="AR69" s="1154" t="str">
        <f t="shared" si="89"/>
        <v xml:space="preserve">  </v>
      </c>
      <c r="AS69" s="1343"/>
      <c r="AT69" s="86" t="s">
        <v>191</v>
      </c>
      <c r="AU69" s="86" t="s">
        <v>191</v>
      </c>
      <c r="AV69" s="86" t="s">
        <v>191</v>
      </c>
      <c r="AW69" s="1323" t="str">
        <f t="shared" si="75"/>
        <v xml:space="preserve">  </v>
      </c>
      <c r="AX69" s="1154" t="str">
        <f t="shared" si="84"/>
        <v xml:space="preserve">  </v>
      </c>
      <c r="AY69" s="86" t="s">
        <v>191</v>
      </c>
      <c r="AZ69" s="86" t="s">
        <v>191</v>
      </c>
      <c r="BA69" s="86" t="s">
        <v>191</v>
      </c>
      <c r="BB69" s="1323"/>
      <c r="BC69" s="1154" t="str">
        <f t="shared" si="85"/>
        <v xml:space="preserve">  </v>
      </c>
      <c r="BD69" s="801" t="s">
        <v>191</v>
      </c>
      <c r="BE69" s="1203" t="s">
        <v>1082</v>
      </c>
      <c r="BF69" s="1312">
        <v>3.6280209777934358</v>
      </c>
      <c r="BG69" s="1312"/>
      <c r="BH69" s="1618"/>
      <c r="BI69" s="1154" t="str">
        <f t="shared" si="61"/>
        <v xml:space="preserve">  </v>
      </c>
      <c r="BJ69" s="1203" t="s">
        <v>1123</v>
      </c>
      <c r="BK69" s="1595">
        <v>3.3879081596579583E-2</v>
      </c>
      <c r="BL69" s="1595"/>
      <c r="BM69" s="1203"/>
      <c r="BN69" s="1158" t="str">
        <f t="shared" si="62"/>
        <v xml:space="preserve">  </v>
      </c>
      <c r="BO69" s="1157" t="str">
        <f t="shared" si="63"/>
        <v xml:space="preserve">  </v>
      </c>
      <c r="BP69" s="1310">
        <f t="shared" si="76"/>
        <v>0.93381713622794038</v>
      </c>
      <c r="BQ69" s="538">
        <v>101.19570047755627</v>
      </c>
      <c r="BR69" s="538">
        <v>3.8791557125302276</v>
      </c>
      <c r="BS69" s="1323"/>
      <c r="BT69" s="1158" t="str">
        <f t="shared" si="90"/>
        <v xml:space="preserve">  </v>
      </c>
      <c r="BU69" s="1200">
        <v>55.095436926669478</v>
      </c>
      <c r="BV69" s="1203">
        <v>2.1119847768220126</v>
      </c>
      <c r="BW69" s="1323"/>
      <c r="BX69" s="1154" t="str">
        <f t="shared" si="91"/>
        <v xml:space="preserve">  </v>
      </c>
      <c r="BY69" s="1312">
        <v>1.0079866172945879</v>
      </c>
      <c r="BZ69" s="1312"/>
      <c r="CA69" s="1594"/>
      <c r="CB69" s="1594" t="s">
        <v>1132</v>
      </c>
      <c r="CC69" s="1154" t="str">
        <f t="shared" si="92"/>
        <v xml:space="preserve">  </v>
      </c>
      <c r="CD69" s="1595">
        <v>0.53718311189967682</v>
      </c>
      <c r="CE69" s="1595"/>
      <c r="CF69" s="1594" t="s">
        <v>1132</v>
      </c>
      <c r="CG69" s="1158" t="str">
        <f t="shared" si="93"/>
        <v xml:space="preserve">  </v>
      </c>
      <c r="CH69" s="1239">
        <f t="shared" si="94"/>
        <v>0.99607652552209436</v>
      </c>
      <c r="CI69" s="1206">
        <v>4.5828624625244467</v>
      </c>
      <c r="CJ69" s="1203"/>
      <c r="CK69" s="1203" t="s">
        <v>602</v>
      </c>
      <c r="CL69" s="1154" t="str">
        <f t="shared" si="95"/>
        <v xml:space="preserve">  </v>
      </c>
      <c r="CM69" s="1346">
        <v>2.4866272250364125</v>
      </c>
      <c r="CN69" s="1203"/>
      <c r="CO69" s="1203"/>
      <c r="CP69" s="1158" t="str">
        <f t="shared" si="96"/>
        <v xml:space="preserve">  </v>
      </c>
      <c r="CQ69" s="1201">
        <f t="shared" si="97"/>
        <v>4.5287126240515114</v>
      </c>
      <c r="CR69" s="1201">
        <f t="shared" si="98"/>
        <v>4.5133088396159655</v>
      </c>
      <c r="CS69" s="1203"/>
    </row>
    <row r="70" spans="1:97" x14ac:dyDescent="0.2">
      <c r="A70" s="1144" t="s">
        <v>2404</v>
      </c>
      <c r="B70" s="957" t="s">
        <v>1510</v>
      </c>
      <c r="C70" s="957" t="s">
        <v>600</v>
      </c>
      <c r="D70" s="1209">
        <v>7</v>
      </c>
      <c r="E70" s="1455">
        <v>1601189</v>
      </c>
      <c r="F70" s="955">
        <v>4</v>
      </c>
      <c r="G70" s="1163">
        <v>11451800</v>
      </c>
      <c r="H70" s="1163"/>
      <c r="I70" s="1163" t="s">
        <v>672</v>
      </c>
      <c r="J70" s="1163"/>
      <c r="K70" s="1165" t="s">
        <v>1691</v>
      </c>
      <c r="L70" s="1166" t="s">
        <v>1692</v>
      </c>
      <c r="M70" s="957" t="s">
        <v>1055</v>
      </c>
      <c r="N70" s="957"/>
      <c r="O70" s="957" t="s">
        <v>45</v>
      </c>
      <c r="P70" s="1169">
        <v>42360</v>
      </c>
      <c r="Q70" s="960">
        <v>0.55625000000000002</v>
      </c>
      <c r="R70" s="957" t="s">
        <v>1764</v>
      </c>
      <c r="S70" s="1343" t="s">
        <v>1124</v>
      </c>
      <c r="T70" s="1602">
        <v>120.2</v>
      </c>
      <c r="U70" s="1552">
        <v>150.69999999999999</v>
      </c>
      <c r="V70" s="1393">
        <v>30.499999999999986</v>
      </c>
      <c r="W70" s="1097">
        <v>54</v>
      </c>
      <c r="X70" s="1236">
        <v>564.81481481481455</v>
      </c>
      <c r="Y70" s="1154" t="str">
        <f t="shared" si="86"/>
        <v xml:space="preserve">  </v>
      </c>
      <c r="Z70" s="1343" t="s">
        <v>1124</v>
      </c>
      <c r="AA70" s="1590">
        <v>125.1</v>
      </c>
      <c r="AB70" s="1552">
        <v>158.1</v>
      </c>
      <c r="AC70" s="1343">
        <v>33</v>
      </c>
      <c r="AD70" s="1393">
        <v>62</v>
      </c>
      <c r="AE70" s="1393">
        <v>532.25806451612902</v>
      </c>
      <c r="AF70" s="1154" t="str">
        <f t="shared" si="87"/>
        <v xml:space="preserve">  </v>
      </c>
      <c r="AG70" s="1343" t="s">
        <v>1124</v>
      </c>
      <c r="AH70" s="1393">
        <v>125.6</v>
      </c>
      <c r="AI70" s="1604">
        <v>156.29999999999998</v>
      </c>
      <c r="AJ70" s="1343">
        <v>30.699999999999989</v>
      </c>
      <c r="AK70" s="1343">
        <v>56</v>
      </c>
      <c r="AL70" s="1393">
        <v>548.21428571428555</v>
      </c>
      <c r="AM70" s="1154" t="str">
        <f t="shared" si="88"/>
        <v xml:space="preserve">  </v>
      </c>
      <c r="AN70" s="1393">
        <v>548.42905501507641</v>
      </c>
      <c r="AO70" s="1393">
        <v>16.279437701965065</v>
      </c>
      <c r="AP70" s="1393">
        <v>2.9683762289942024</v>
      </c>
      <c r="AQ70" s="1343">
        <v>3</v>
      </c>
      <c r="AR70" s="1154" t="str">
        <f t="shared" si="89"/>
        <v xml:space="preserve">  </v>
      </c>
      <c r="AS70" s="1343"/>
      <c r="AT70" s="86" t="s">
        <v>191</v>
      </c>
      <c r="AU70" s="86" t="s">
        <v>191</v>
      </c>
      <c r="AV70" s="86" t="s">
        <v>191</v>
      </c>
      <c r="AW70" s="1323" t="str">
        <f t="shared" si="75"/>
        <v xml:space="preserve">  </v>
      </c>
      <c r="AX70" s="1154" t="str">
        <f t="shared" si="84"/>
        <v xml:space="preserve">  </v>
      </c>
      <c r="AY70" s="86" t="s">
        <v>191</v>
      </c>
      <c r="AZ70" s="86" t="s">
        <v>191</v>
      </c>
      <c r="BA70" s="86" t="s">
        <v>191</v>
      </c>
      <c r="BB70" s="1323"/>
      <c r="BC70" s="1154" t="str">
        <f t="shared" si="85"/>
        <v xml:space="preserve">  </v>
      </c>
      <c r="BD70" s="801" t="s">
        <v>191</v>
      </c>
      <c r="BE70" s="1203"/>
      <c r="BF70" s="470" t="s">
        <v>960</v>
      </c>
      <c r="BG70" s="1312"/>
      <c r="BH70" s="1622"/>
      <c r="BI70" s="1154" t="str">
        <f t="shared" si="61"/>
        <v xml:space="preserve">  </v>
      </c>
      <c r="BJ70" s="1203" t="s">
        <v>1124</v>
      </c>
      <c r="BK70" s="1092" t="s">
        <v>960</v>
      </c>
      <c r="BL70" s="1092"/>
      <c r="BM70" s="1203"/>
      <c r="BN70" s="1158" t="str">
        <f t="shared" si="62"/>
        <v xml:space="preserve">  </v>
      </c>
      <c r="BO70" s="1157" t="str">
        <f t="shared" si="63"/>
        <v xml:space="preserve">  </v>
      </c>
      <c r="BP70" s="1310"/>
      <c r="BQ70" s="538">
        <v>95.430138794085963</v>
      </c>
      <c r="BR70" s="538">
        <v>7.0936506533255894</v>
      </c>
      <c r="BS70" s="1323"/>
      <c r="BT70" s="1158" t="str">
        <f t="shared" si="90"/>
        <v xml:space="preserve">  </v>
      </c>
      <c r="BU70" s="1200">
        <v>53.900356170733716</v>
      </c>
      <c r="BV70" s="1203">
        <v>4.0065989801190796</v>
      </c>
      <c r="BW70" s="1323"/>
      <c r="BX70" s="1154" t="str">
        <f t="shared" si="91"/>
        <v xml:space="preserve">  </v>
      </c>
      <c r="BY70" s="1312">
        <v>1.1118127108951359</v>
      </c>
      <c r="BZ70" s="1312">
        <v>5.4911008085193336E-2</v>
      </c>
      <c r="CA70" s="1594"/>
      <c r="CB70" s="1594" t="s">
        <v>1132</v>
      </c>
      <c r="CC70" s="1154" t="str">
        <f t="shared" si="92"/>
        <v xml:space="preserve">  </v>
      </c>
      <c r="CD70" s="1595">
        <v>0.59177128160547565</v>
      </c>
      <c r="CE70" s="1595">
        <v>2.9226826884054535E-2</v>
      </c>
      <c r="CF70" s="1594" t="s">
        <v>1132</v>
      </c>
      <c r="CG70" s="1158" t="str">
        <f t="shared" si="93"/>
        <v xml:space="preserve">  </v>
      </c>
      <c r="CH70" s="1239">
        <f t="shared" si="94"/>
        <v>1.165054064622232</v>
      </c>
      <c r="CI70" s="1312">
        <v>4.8926061365150995</v>
      </c>
      <c r="CJ70" s="1203"/>
      <c r="CK70" s="1203" t="s">
        <v>602</v>
      </c>
      <c r="CL70" s="1154" t="str">
        <f t="shared" si="95"/>
        <v xml:space="preserve">  </v>
      </c>
      <c r="CM70" s="1347">
        <v>2.6821965784109554</v>
      </c>
      <c r="CN70" s="1203"/>
      <c r="CO70" s="1203"/>
      <c r="CP70" s="1158" t="str">
        <f t="shared" si="96"/>
        <v xml:space="preserve">  </v>
      </c>
      <c r="CQ70" s="1201">
        <f t="shared" si="97"/>
        <v>5.1268982717002043</v>
      </c>
      <c r="CR70" s="1201">
        <f t="shared" si="98"/>
        <v>4.9762130883048004</v>
      </c>
      <c r="CS70" s="1203"/>
    </row>
    <row r="71" spans="1:97" x14ac:dyDescent="0.2">
      <c r="A71" s="1144" t="s">
        <v>2405</v>
      </c>
      <c r="B71" s="957" t="s">
        <v>1511</v>
      </c>
      <c r="C71" s="957" t="s">
        <v>600</v>
      </c>
      <c r="D71" s="1209">
        <v>7</v>
      </c>
      <c r="E71" s="1455">
        <v>1601190</v>
      </c>
      <c r="F71" s="955">
        <v>4</v>
      </c>
      <c r="G71" s="1163">
        <v>11451800</v>
      </c>
      <c r="H71" s="1163"/>
      <c r="I71" s="1163" t="s">
        <v>672</v>
      </c>
      <c r="J71" s="1163"/>
      <c r="K71" s="1165" t="s">
        <v>1691</v>
      </c>
      <c r="L71" s="1166" t="s">
        <v>1692</v>
      </c>
      <c r="M71" s="957" t="s">
        <v>1055</v>
      </c>
      <c r="N71" s="957"/>
      <c r="O71" s="957" t="s">
        <v>45</v>
      </c>
      <c r="P71" s="1169">
        <v>42360</v>
      </c>
      <c r="Q71" s="960">
        <v>0.55694444444444446</v>
      </c>
      <c r="R71" s="957" t="s">
        <v>1765</v>
      </c>
      <c r="S71" s="1343" t="s">
        <v>1125</v>
      </c>
      <c r="T71" s="1602">
        <v>120.2</v>
      </c>
      <c r="U71" s="1552">
        <v>155.6</v>
      </c>
      <c r="V71" s="1393">
        <v>35.399999999999991</v>
      </c>
      <c r="W71" s="1097">
        <v>66</v>
      </c>
      <c r="X71" s="1236">
        <v>536.36363636363626</v>
      </c>
      <c r="Y71" s="1154" t="str">
        <f t="shared" si="86"/>
        <v xml:space="preserve">  </v>
      </c>
      <c r="Z71" s="1343" t="s">
        <v>1125</v>
      </c>
      <c r="AA71" s="1590">
        <v>122.3</v>
      </c>
      <c r="AB71" s="1552">
        <v>161.1</v>
      </c>
      <c r="AC71" s="1343">
        <v>38.799999999999997</v>
      </c>
      <c r="AD71" s="1393">
        <v>72</v>
      </c>
      <c r="AE71" s="1393">
        <v>538.88888888888891</v>
      </c>
      <c r="AF71" s="1154" t="str">
        <f t="shared" si="87"/>
        <v xml:space="preserve">  </v>
      </c>
      <c r="AG71" s="1343" t="s">
        <v>1125</v>
      </c>
      <c r="AH71" s="1393">
        <v>119.1</v>
      </c>
      <c r="AI71" s="1604">
        <v>148.5</v>
      </c>
      <c r="AJ71" s="1343">
        <v>29.400000000000006</v>
      </c>
      <c r="AK71" s="1343">
        <v>52</v>
      </c>
      <c r="AL71" s="1393">
        <v>565.38461538461547</v>
      </c>
      <c r="AM71" s="1154" t="str">
        <f t="shared" si="88"/>
        <v xml:space="preserve">  </v>
      </c>
      <c r="AN71" s="1393">
        <v>546.87904687904688</v>
      </c>
      <c r="AO71" s="1393">
        <v>16.075953295677142</v>
      </c>
      <c r="AP71" s="1393">
        <v>2.9395811354302368</v>
      </c>
      <c r="AQ71" s="1343">
        <v>3</v>
      </c>
      <c r="AR71" s="1154" t="str">
        <f t="shared" si="89"/>
        <v xml:space="preserve">  </v>
      </c>
      <c r="AS71" s="1343"/>
      <c r="AT71" s="86" t="s">
        <v>191</v>
      </c>
      <c r="AU71" s="86" t="s">
        <v>191</v>
      </c>
      <c r="AV71" s="86" t="s">
        <v>191</v>
      </c>
      <c r="AW71" s="1323" t="str">
        <f t="shared" si="75"/>
        <v xml:space="preserve">  </v>
      </c>
      <c r="AX71" s="1154" t="str">
        <f t="shared" si="84"/>
        <v xml:space="preserve">  </v>
      </c>
      <c r="AY71" s="86" t="s">
        <v>191</v>
      </c>
      <c r="AZ71" s="86" t="s">
        <v>191</v>
      </c>
      <c r="BA71" s="86" t="s">
        <v>191</v>
      </c>
      <c r="BB71" s="1323"/>
      <c r="BC71" s="1154" t="str">
        <f t="shared" si="85"/>
        <v xml:space="preserve">  </v>
      </c>
      <c r="BD71" s="801" t="s">
        <v>191</v>
      </c>
      <c r="BE71" s="1203"/>
      <c r="BF71" s="470" t="s">
        <v>960</v>
      </c>
      <c r="BG71" s="1312"/>
      <c r="BH71" s="1312"/>
      <c r="BI71" s="1154" t="str">
        <f t="shared" si="61"/>
        <v xml:space="preserve">  </v>
      </c>
      <c r="BJ71" s="1203" t="s">
        <v>1125</v>
      </c>
      <c r="BK71" s="1092" t="s">
        <v>960</v>
      </c>
      <c r="BL71" s="1092"/>
      <c r="BM71" s="1203"/>
      <c r="BN71" s="1158" t="str">
        <f t="shared" si="62"/>
        <v xml:space="preserve">  </v>
      </c>
      <c r="BO71" s="1157" t="str">
        <f t="shared" si="63"/>
        <v xml:space="preserve">  </v>
      </c>
      <c r="BP71" s="1310"/>
      <c r="BQ71" s="538">
        <v>107.59958840744528</v>
      </c>
      <c r="BR71" s="1203"/>
      <c r="BS71" s="1323"/>
      <c r="BT71" s="1158" t="str">
        <f t="shared" si="90"/>
        <v xml:space="preserve">  </v>
      </c>
      <c r="BU71" s="1200">
        <v>57.712506509447906</v>
      </c>
      <c r="BV71" s="1203"/>
      <c r="BW71" s="1323"/>
      <c r="BX71" s="1154" t="str">
        <f t="shared" si="91"/>
        <v xml:space="preserve">  </v>
      </c>
      <c r="BY71" s="1312">
        <v>1.0780969638145477</v>
      </c>
      <c r="BZ71" s="1312"/>
      <c r="CA71" s="1594"/>
      <c r="CB71" s="1594" t="s">
        <v>1132</v>
      </c>
      <c r="CC71" s="1154" t="str">
        <f t="shared" si="92"/>
        <v xml:space="preserve">  </v>
      </c>
      <c r="CD71" s="1595">
        <v>0.58097447494450627</v>
      </c>
      <c r="CE71" s="1595"/>
      <c r="CF71" s="1594" t="s">
        <v>1132</v>
      </c>
      <c r="CG71" s="1158" t="str">
        <f t="shared" si="93"/>
        <v xml:space="preserve">  </v>
      </c>
      <c r="CH71" s="1239">
        <f t="shared" si="94"/>
        <v>1.001952683807803</v>
      </c>
      <c r="CI71" s="1312">
        <v>5.3059172704308502</v>
      </c>
      <c r="CJ71" s="1203"/>
      <c r="CK71" s="1203" t="s">
        <v>602</v>
      </c>
      <c r="CL71" s="1154" t="str">
        <f t="shared" si="95"/>
        <v xml:space="preserve">  </v>
      </c>
      <c r="CM71" s="1347">
        <v>2.9998839952051348</v>
      </c>
      <c r="CN71" s="1203"/>
      <c r="CO71" s="1203"/>
      <c r="CP71" s="1158" t="str">
        <f t="shared" si="96"/>
        <v xml:space="preserve">  </v>
      </c>
      <c r="CQ71" s="1201">
        <f t="shared" si="97"/>
        <v>4.9311687423366672</v>
      </c>
      <c r="CR71" s="1201">
        <f t="shared" si="98"/>
        <v>5.197979045865968</v>
      </c>
      <c r="CS71" s="1203"/>
    </row>
    <row r="72" spans="1:97" x14ac:dyDescent="0.2">
      <c r="A72" s="1144" t="s">
        <v>2406</v>
      </c>
      <c r="B72" s="957" t="s">
        <v>1512</v>
      </c>
      <c r="C72" s="957" t="s">
        <v>599</v>
      </c>
      <c r="D72" s="957">
        <v>7</v>
      </c>
      <c r="E72" s="1455">
        <v>1601519</v>
      </c>
      <c r="F72" s="955">
        <v>1</v>
      </c>
      <c r="G72" s="1163">
        <v>11451800</v>
      </c>
      <c r="H72" s="1163">
        <v>201512221610</v>
      </c>
      <c r="I72" s="1163" t="s">
        <v>672</v>
      </c>
      <c r="J72" s="1163"/>
      <c r="K72" s="1165" t="s">
        <v>1691</v>
      </c>
      <c r="L72" s="1166" t="s">
        <v>1692</v>
      </c>
      <c r="M72" s="957" t="s">
        <v>1055</v>
      </c>
      <c r="N72" s="957"/>
      <c r="O72" s="957"/>
      <c r="P72" s="1169">
        <v>42360</v>
      </c>
      <c r="Q72" s="960">
        <v>0.67361111111111116</v>
      </c>
      <c r="R72" s="957" t="s">
        <v>1126</v>
      </c>
      <c r="S72" s="1343" t="s">
        <v>1126</v>
      </c>
      <c r="T72" s="1602">
        <v>122.7</v>
      </c>
      <c r="U72" s="1552">
        <v>141.80000000000001</v>
      </c>
      <c r="V72" s="1393">
        <v>19.100000000000009</v>
      </c>
      <c r="W72" s="1097">
        <v>16</v>
      </c>
      <c r="X72" s="1236">
        <v>1193.7500000000005</v>
      </c>
      <c r="Y72" s="1154" t="str">
        <f t="shared" si="86"/>
        <v xml:space="preserve">  </v>
      </c>
      <c r="Z72" s="1343" t="s">
        <v>1126</v>
      </c>
      <c r="AA72" s="1590">
        <v>128.6</v>
      </c>
      <c r="AB72" s="1552">
        <v>142.6</v>
      </c>
      <c r="AC72" s="1343">
        <v>14</v>
      </c>
      <c r="AD72" s="1393">
        <v>10</v>
      </c>
      <c r="AE72" s="1393">
        <v>1400</v>
      </c>
      <c r="AF72" s="1154" t="str">
        <f t="shared" si="87"/>
        <v xml:space="preserve">  </v>
      </c>
      <c r="AG72" s="1343" t="s">
        <v>1126</v>
      </c>
      <c r="AH72" s="1393">
        <v>126.9</v>
      </c>
      <c r="AI72" s="1604">
        <v>140.80000000000001</v>
      </c>
      <c r="AJ72" s="1343">
        <v>13.900000000000006</v>
      </c>
      <c r="AK72" s="1343">
        <v>11</v>
      </c>
      <c r="AL72" s="1393">
        <v>1263.6363636363642</v>
      </c>
      <c r="AM72" s="1154" t="str">
        <f t="shared" si="88"/>
        <v xml:space="preserve">  </v>
      </c>
      <c r="AN72" s="1393">
        <v>1285.795454545455</v>
      </c>
      <c r="AO72" s="1393">
        <v>104.89535074271863</v>
      </c>
      <c r="AP72" s="1393">
        <v>8.1580122539630899</v>
      </c>
      <c r="AQ72" s="1343">
        <v>3</v>
      </c>
      <c r="AR72" s="1154" t="str">
        <f t="shared" si="89"/>
        <v xml:space="preserve">  </v>
      </c>
      <c r="AS72" s="1343"/>
      <c r="AT72" s="86" t="s">
        <v>191</v>
      </c>
      <c r="AU72" s="86" t="s">
        <v>191</v>
      </c>
      <c r="AV72" s="86" t="s">
        <v>191</v>
      </c>
      <c r="AW72" s="1323" t="str">
        <f t="shared" si="75"/>
        <v xml:space="preserve">  </v>
      </c>
      <c r="AX72" s="1154" t="str">
        <f t="shared" si="84"/>
        <v xml:space="preserve">  </v>
      </c>
      <c r="AY72" s="86" t="s">
        <v>191</v>
      </c>
      <c r="AZ72" s="86" t="s">
        <v>191</v>
      </c>
      <c r="BA72" s="86" t="s">
        <v>191</v>
      </c>
      <c r="BB72" s="1323"/>
      <c r="BC72" s="1154" t="str">
        <f t="shared" si="85"/>
        <v xml:space="preserve">  </v>
      </c>
      <c r="BD72" s="801" t="s">
        <v>191</v>
      </c>
      <c r="BE72" s="1203" t="s">
        <v>1083</v>
      </c>
      <c r="BF72" s="1312">
        <v>2.3054165000524147</v>
      </c>
      <c r="BG72" s="1312"/>
      <c r="BH72" s="1323"/>
      <c r="BI72" s="1154" t="str">
        <f t="shared" si="61"/>
        <v xml:space="preserve">  </v>
      </c>
      <c r="BJ72" s="1203" t="s">
        <v>1126</v>
      </c>
      <c r="BK72" s="1595">
        <v>4.7014475606420976E-2</v>
      </c>
      <c r="BL72" s="1595"/>
      <c r="BM72" s="1203"/>
      <c r="BN72" s="1158" t="str">
        <f t="shared" si="62"/>
        <v xml:space="preserve">  </v>
      </c>
      <c r="BO72" s="1157" t="str">
        <f t="shared" si="63"/>
        <v xml:space="preserve">  </v>
      </c>
      <c r="BP72" s="1310">
        <f>BK72/BF72*100</f>
        <v>2.0393050715717562</v>
      </c>
      <c r="BQ72" s="538">
        <v>104.80687441078516</v>
      </c>
      <c r="BR72" s="1203"/>
      <c r="BS72" s="1323"/>
      <c r="BT72" s="1158" t="str">
        <f t="shared" si="90"/>
        <v xml:space="preserve">  </v>
      </c>
      <c r="BU72" s="1200">
        <v>125.11320632787483</v>
      </c>
      <c r="BV72" s="1203"/>
      <c r="BW72" s="1323"/>
      <c r="BX72" s="1154" t="str">
        <f t="shared" si="91"/>
        <v xml:space="preserve">  </v>
      </c>
      <c r="BY72" s="1312">
        <v>1.128258611908163</v>
      </c>
      <c r="BZ72" s="1312">
        <v>5.2829832851643999E-2</v>
      </c>
      <c r="CA72" s="1594"/>
      <c r="CB72" s="1594" t="s">
        <v>1032</v>
      </c>
      <c r="CC72" s="1154" t="str">
        <f t="shared" si="92"/>
        <v xml:space="preserve">  </v>
      </c>
      <c r="CD72" s="1595">
        <v>1.5795620566714295</v>
      </c>
      <c r="CE72" s="1595">
        <v>7.3961765992301753E-2</v>
      </c>
      <c r="CF72" s="1594" t="s">
        <v>1032</v>
      </c>
      <c r="CG72" s="1158" t="str">
        <f t="shared" si="93"/>
        <v xml:space="preserve">  </v>
      </c>
      <c r="CH72" s="1239">
        <f t="shared" si="94"/>
        <v>1.0765120305811349</v>
      </c>
      <c r="CI72" s="1312">
        <v>3.827657490418475</v>
      </c>
      <c r="CJ72" s="1203"/>
      <c r="CK72" s="1203" t="s">
        <v>602</v>
      </c>
      <c r="CL72" s="1158" t="str">
        <f t="shared" si="95"/>
        <v xml:space="preserve">  </v>
      </c>
      <c r="CM72" s="1347">
        <v>4.8367671924378932</v>
      </c>
      <c r="CN72" s="1203"/>
      <c r="CO72" s="1203"/>
      <c r="CP72" s="1158" t="str">
        <f t="shared" si="96"/>
        <v xml:space="preserve">  </v>
      </c>
      <c r="CQ72" s="1201">
        <f t="shared" si="97"/>
        <v>3.6521053718443772</v>
      </c>
      <c r="CR72" s="1201">
        <f t="shared" si="98"/>
        <v>3.8659125878067089</v>
      </c>
      <c r="CS72" s="1203"/>
    </row>
    <row r="73" spans="1:97" x14ac:dyDescent="0.2">
      <c r="A73" s="1144" t="s">
        <v>2407</v>
      </c>
      <c r="B73" s="957" t="s">
        <v>1513</v>
      </c>
      <c r="C73" s="957" t="s">
        <v>600</v>
      </c>
      <c r="D73" s="1209">
        <v>7</v>
      </c>
      <c r="E73" s="1455">
        <v>1601191</v>
      </c>
      <c r="F73" s="955">
        <v>4</v>
      </c>
      <c r="G73" s="1163">
        <v>11451800</v>
      </c>
      <c r="H73" s="1163"/>
      <c r="I73" s="1163" t="s">
        <v>672</v>
      </c>
      <c r="J73" s="1163"/>
      <c r="K73" s="1165" t="s">
        <v>1691</v>
      </c>
      <c r="L73" s="1166" t="s">
        <v>1692</v>
      </c>
      <c r="M73" s="957" t="s">
        <v>1055</v>
      </c>
      <c r="N73" s="957"/>
      <c r="O73" s="957" t="s">
        <v>45</v>
      </c>
      <c r="P73" s="1169">
        <v>42360</v>
      </c>
      <c r="Q73" s="960">
        <v>0.6743055555555556</v>
      </c>
      <c r="R73" s="957" t="s">
        <v>1766</v>
      </c>
      <c r="S73" s="1343" t="s">
        <v>1127</v>
      </c>
      <c r="T73" s="1602">
        <v>125.9</v>
      </c>
      <c r="U73" s="1552">
        <v>154.29999999999998</v>
      </c>
      <c r="V73" s="1393">
        <v>28.399999999999977</v>
      </c>
      <c r="W73" s="1097">
        <v>25</v>
      </c>
      <c r="X73" s="1236">
        <v>1135.9999999999991</v>
      </c>
      <c r="Y73" s="1154" t="str">
        <f t="shared" si="86"/>
        <v xml:space="preserve">  </v>
      </c>
      <c r="Z73" s="1343" t="s">
        <v>1127</v>
      </c>
      <c r="AA73" s="1590">
        <v>120.2</v>
      </c>
      <c r="AB73" s="1552">
        <v>143.6</v>
      </c>
      <c r="AC73" s="1343">
        <v>23.399999999999991</v>
      </c>
      <c r="AD73" s="1393">
        <v>19</v>
      </c>
      <c r="AE73" s="1393">
        <v>1231.5789473684206</v>
      </c>
      <c r="AF73" s="1154" t="str">
        <f t="shared" si="87"/>
        <v xml:space="preserve">  </v>
      </c>
      <c r="AG73" s="1343" t="s">
        <v>1127</v>
      </c>
      <c r="AH73" s="1393">
        <v>124.9</v>
      </c>
      <c r="AI73" s="1604">
        <v>137.80000000000001</v>
      </c>
      <c r="AJ73" s="1343">
        <v>12.900000000000006</v>
      </c>
      <c r="AK73" s="1343">
        <v>11</v>
      </c>
      <c r="AL73" s="1393">
        <v>1172.7272727272732</v>
      </c>
      <c r="AM73" s="1154" t="str">
        <f t="shared" si="88"/>
        <v xml:space="preserve">  </v>
      </c>
      <c r="AN73" s="1393">
        <v>1180.102073365231</v>
      </c>
      <c r="AO73" s="1393">
        <v>48.214360499244293</v>
      </c>
      <c r="AP73" s="1393">
        <v>4.0856093373138567</v>
      </c>
      <c r="AQ73" s="1343">
        <v>3</v>
      </c>
      <c r="AR73" s="1154" t="str">
        <f t="shared" si="89"/>
        <v xml:space="preserve">  </v>
      </c>
      <c r="AS73" s="1343"/>
      <c r="AT73" s="86" t="s">
        <v>191</v>
      </c>
      <c r="AU73" s="86" t="s">
        <v>191</v>
      </c>
      <c r="AV73" s="86" t="s">
        <v>191</v>
      </c>
      <c r="AW73" s="1323" t="str">
        <f t="shared" si="75"/>
        <v xml:space="preserve">  </v>
      </c>
      <c r="AX73" s="1154" t="str">
        <f t="shared" si="84"/>
        <v xml:space="preserve">  </v>
      </c>
      <c r="AY73" s="86" t="s">
        <v>191</v>
      </c>
      <c r="AZ73" s="86" t="s">
        <v>191</v>
      </c>
      <c r="BA73" s="86" t="s">
        <v>191</v>
      </c>
      <c r="BB73" s="1323"/>
      <c r="BC73" s="1154" t="str">
        <f t="shared" si="85"/>
        <v xml:space="preserve">  </v>
      </c>
      <c r="BD73" s="801" t="s">
        <v>191</v>
      </c>
      <c r="BE73" s="1199"/>
      <c r="BF73" s="470" t="s">
        <v>960</v>
      </c>
      <c r="BG73" s="1199"/>
      <c r="BH73" s="1199"/>
      <c r="BI73" s="1154" t="str">
        <f t="shared" ref="BI73:BI100" si="99">IF(BF73&lt;BI$5,"&lt;MDL",IF(BF73&lt;BI$6,"E, &lt;RL",IF(BF73&gt;BI$6,"  ",)))</f>
        <v xml:space="preserve">  </v>
      </c>
      <c r="BJ73" s="1203" t="s">
        <v>1127</v>
      </c>
      <c r="BK73" s="1092" t="s">
        <v>960</v>
      </c>
      <c r="BL73" s="1623"/>
      <c r="BM73" s="1199"/>
      <c r="BN73" s="1158" t="str">
        <f t="shared" ref="BN73:BN100" si="100">IF(BK73&lt;BN$5,"&lt;MDL",IF(BK73&lt;BN$6,"E, &lt;RL",IF(BK73&gt;BN$6,"  ",)))</f>
        <v xml:space="preserve">  </v>
      </c>
      <c r="BO73" s="1157" t="str">
        <f t="shared" ref="BO73:BO100" si="101">IF(BK73&lt;BO$5,"&lt;MDL",IF(BK73&lt;BO$6,"E, &lt;RL",IF(BK73&gt;BO$6,"  ",)))</f>
        <v xml:space="preserve">  </v>
      </c>
      <c r="BP73" s="1624"/>
      <c r="BQ73" s="538">
        <v>99.763140422155416</v>
      </c>
      <c r="BR73" s="1203"/>
      <c r="BS73" s="1323"/>
      <c r="BT73" s="1158" t="str">
        <f t="shared" si="90"/>
        <v xml:space="preserve">  </v>
      </c>
      <c r="BU73" s="1200">
        <v>113.33092751956845</v>
      </c>
      <c r="BV73" s="1203"/>
      <c r="BW73" s="1323"/>
      <c r="BX73" s="1154" t="str">
        <f t="shared" si="91"/>
        <v xml:space="preserve">  </v>
      </c>
      <c r="BY73" s="1312">
        <v>1.0195492760630411</v>
      </c>
      <c r="BZ73" s="1312"/>
      <c r="CA73" s="1594"/>
      <c r="CB73" s="1594" t="s">
        <v>1132</v>
      </c>
      <c r="CC73" s="1154" t="str">
        <f t="shared" si="92"/>
        <v xml:space="preserve">  </v>
      </c>
      <c r="CD73" s="1595">
        <v>1.2556554242039564</v>
      </c>
      <c r="CE73" s="1595"/>
      <c r="CF73" s="1594" t="s">
        <v>1132</v>
      </c>
      <c r="CG73" s="1158" t="str">
        <f t="shared" si="93"/>
        <v xml:space="preserve">  </v>
      </c>
      <c r="CH73" s="1239">
        <f t="shared" si="94"/>
        <v>1.0219699096768002</v>
      </c>
      <c r="CI73" s="1312">
        <v>4.4610588090354231</v>
      </c>
      <c r="CJ73" s="1203"/>
      <c r="CK73" s="1203" t="s">
        <v>602</v>
      </c>
      <c r="CL73" s="1154" t="str">
        <f t="shared" si="95"/>
        <v xml:space="preserve">  </v>
      </c>
      <c r="CM73" s="1347">
        <v>5.2316053305960892</v>
      </c>
      <c r="CN73" s="1203"/>
      <c r="CO73" s="1203"/>
      <c r="CP73" s="1158" t="str">
        <f t="shared" si="96"/>
        <v xml:space="preserve">  </v>
      </c>
      <c r="CQ73" s="1201">
        <f t="shared" si="97"/>
        <v>4.4716503411561712</v>
      </c>
      <c r="CR73" s="1201">
        <f t="shared" si="98"/>
        <v>4.6162203425828023</v>
      </c>
      <c r="CS73" s="1203"/>
    </row>
    <row r="74" spans="1:97" x14ac:dyDescent="0.2">
      <c r="A74" s="1144" t="s">
        <v>2408</v>
      </c>
      <c r="B74" s="957" t="s">
        <v>1514</v>
      </c>
      <c r="C74" s="957" t="s">
        <v>600</v>
      </c>
      <c r="D74" s="1209">
        <v>7</v>
      </c>
      <c r="E74" s="1455">
        <v>1601192</v>
      </c>
      <c r="F74" s="955">
        <v>4</v>
      </c>
      <c r="G74" s="1163">
        <v>11451800</v>
      </c>
      <c r="H74" s="1163"/>
      <c r="I74" s="1163" t="s">
        <v>672</v>
      </c>
      <c r="J74" s="1163"/>
      <c r="K74" s="1165" t="s">
        <v>1691</v>
      </c>
      <c r="L74" s="1166" t="s">
        <v>1692</v>
      </c>
      <c r="M74" s="957" t="s">
        <v>1055</v>
      </c>
      <c r="N74" s="957"/>
      <c r="O74" s="957" t="s">
        <v>45</v>
      </c>
      <c r="P74" s="1169">
        <v>42360</v>
      </c>
      <c r="Q74" s="960">
        <v>0.67499999999999993</v>
      </c>
      <c r="R74" s="957" t="s">
        <v>1767</v>
      </c>
      <c r="S74" s="1343" t="s">
        <v>1128</v>
      </c>
      <c r="T74" s="1602">
        <v>124.5</v>
      </c>
      <c r="U74" s="1552">
        <v>146</v>
      </c>
      <c r="V74" s="1393">
        <v>21.5</v>
      </c>
      <c r="W74" s="1097">
        <v>19</v>
      </c>
      <c r="X74" s="1236">
        <v>1131.578947368421</v>
      </c>
      <c r="Y74" s="1154" t="str">
        <f t="shared" si="86"/>
        <v xml:space="preserve">  </v>
      </c>
      <c r="Z74" s="1343" t="s">
        <v>1128</v>
      </c>
      <c r="AA74" s="1590">
        <v>124.5</v>
      </c>
      <c r="AB74" s="1552">
        <v>135.4</v>
      </c>
      <c r="AC74" s="1343">
        <v>10.900000000000006</v>
      </c>
      <c r="AD74" s="1393">
        <v>10</v>
      </c>
      <c r="AE74" s="1393">
        <v>1090.0000000000005</v>
      </c>
      <c r="AF74" s="1154" t="str">
        <f t="shared" si="87"/>
        <v xml:space="preserve">  </v>
      </c>
      <c r="AG74" s="1343" t="s">
        <v>1128</v>
      </c>
      <c r="AH74" s="1393">
        <v>118.8</v>
      </c>
      <c r="AI74" s="1604">
        <v>130.70000000000002</v>
      </c>
      <c r="AJ74" s="1343">
        <v>11.90000000000002</v>
      </c>
      <c r="AK74" s="1343">
        <v>10</v>
      </c>
      <c r="AL74" s="1393">
        <v>1190.000000000002</v>
      </c>
      <c r="AM74" s="1154" t="str">
        <f t="shared" si="88"/>
        <v xml:space="preserve">  </v>
      </c>
      <c r="AN74" s="1393">
        <v>1137.1929824561412</v>
      </c>
      <c r="AO74" s="1393">
        <v>50.235824293771614</v>
      </c>
      <c r="AP74" s="1393">
        <v>4.4175285170394627</v>
      </c>
      <c r="AQ74" s="1343">
        <v>3</v>
      </c>
      <c r="AR74" s="1154" t="str">
        <f t="shared" si="89"/>
        <v xml:space="preserve">  </v>
      </c>
      <c r="AS74" s="1343"/>
      <c r="AT74" s="86" t="s">
        <v>191</v>
      </c>
      <c r="AU74" s="86" t="s">
        <v>191</v>
      </c>
      <c r="AV74" s="86" t="s">
        <v>191</v>
      </c>
      <c r="AW74" s="1323" t="str">
        <f t="shared" si="75"/>
        <v xml:space="preserve">  </v>
      </c>
      <c r="AX74" s="1154" t="str">
        <f t="shared" si="84"/>
        <v xml:space="preserve">  </v>
      </c>
      <c r="AY74" s="86" t="s">
        <v>191</v>
      </c>
      <c r="AZ74" s="86" t="s">
        <v>191</v>
      </c>
      <c r="BA74" s="86" t="s">
        <v>191</v>
      </c>
      <c r="BB74" s="1323"/>
      <c r="BC74" s="1154" t="str">
        <f t="shared" si="85"/>
        <v xml:space="preserve">  </v>
      </c>
      <c r="BD74" s="801" t="s">
        <v>191</v>
      </c>
      <c r="BE74" s="1199"/>
      <c r="BF74" s="470" t="s">
        <v>960</v>
      </c>
      <c r="BG74" s="1199"/>
      <c r="BH74" s="1199"/>
      <c r="BI74" s="1154" t="str">
        <f t="shared" si="99"/>
        <v xml:space="preserve">  </v>
      </c>
      <c r="BJ74" s="1203" t="s">
        <v>1128</v>
      </c>
      <c r="BK74" s="1092" t="s">
        <v>960</v>
      </c>
      <c r="BL74" s="1623"/>
      <c r="BM74" s="1199"/>
      <c r="BN74" s="1158" t="str">
        <f t="shared" si="100"/>
        <v xml:space="preserve">  </v>
      </c>
      <c r="BO74" s="1157" t="str">
        <f t="shared" si="101"/>
        <v xml:space="preserve">  </v>
      </c>
      <c r="BP74" s="1624"/>
      <c r="BQ74" s="538">
        <v>101.86955798218564</v>
      </c>
      <c r="BR74" s="1203"/>
      <c r="BS74" s="1323"/>
      <c r="BT74" s="1158" t="str">
        <f t="shared" si="90"/>
        <v xml:space="preserve">  </v>
      </c>
      <c r="BU74" s="1200">
        <v>115.27344719036796</v>
      </c>
      <c r="BV74" s="1203"/>
      <c r="BW74" s="1323"/>
      <c r="BX74" s="1154" t="str">
        <f t="shared" si="91"/>
        <v xml:space="preserve">  </v>
      </c>
      <c r="BY74" s="1312">
        <v>0.8859444026929606</v>
      </c>
      <c r="BZ74" s="1312"/>
      <c r="CA74" s="1594"/>
      <c r="CB74" s="1594" t="s">
        <v>1033</v>
      </c>
      <c r="CC74" s="1154" t="str">
        <f t="shared" si="92"/>
        <v xml:space="preserve">  </v>
      </c>
      <c r="CD74" s="1595">
        <v>0.96567939893532651</v>
      </c>
      <c r="CE74" s="1595"/>
      <c r="CF74" s="1594" t="s">
        <v>1033</v>
      </c>
      <c r="CG74" s="1158" t="str">
        <f t="shared" si="93"/>
        <v xml:space="preserve">  </v>
      </c>
      <c r="CH74" s="1239">
        <f t="shared" si="94"/>
        <v>0.86968513483477516</v>
      </c>
      <c r="CI74" s="1312">
        <v>4.714278890474243</v>
      </c>
      <c r="CJ74" s="1203"/>
      <c r="CK74" s="1203" t="s">
        <v>602</v>
      </c>
      <c r="CL74" s="1154" t="str">
        <f t="shared" si="95"/>
        <v xml:space="preserve">  </v>
      </c>
      <c r="CM74" s="1347">
        <v>5.6099918796643591</v>
      </c>
      <c r="CN74" s="1203"/>
      <c r="CO74" s="1203"/>
      <c r="CP74" s="1158" t="str">
        <f t="shared" si="96"/>
        <v xml:space="preserve">  </v>
      </c>
      <c r="CQ74" s="1201">
        <f t="shared" si="97"/>
        <v>4.6277602297034104</v>
      </c>
      <c r="CR74" s="1201">
        <f t="shared" si="98"/>
        <v>4.866681804353223</v>
      </c>
      <c r="CS74" s="1203"/>
    </row>
    <row r="75" spans="1:97" x14ac:dyDescent="0.2">
      <c r="A75" s="1144" t="s">
        <v>2409</v>
      </c>
      <c r="B75" s="1161" t="s">
        <v>1515</v>
      </c>
      <c r="C75" s="957" t="s">
        <v>599</v>
      </c>
      <c r="D75" s="957">
        <v>7</v>
      </c>
      <c r="E75" s="1455">
        <v>1601518</v>
      </c>
      <c r="F75" s="955">
        <v>1</v>
      </c>
      <c r="G75" s="1163">
        <v>11451800</v>
      </c>
      <c r="H75" s="1163">
        <v>201512231240</v>
      </c>
      <c r="I75" s="1163" t="s">
        <v>672</v>
      </c>
      <c r="J75" s="1163"/>
      <c r="K75" s="1165" t="s">
        <v>1691</v>
      </c>
      <c r="L75" s="1166" t="s">
        <v>1692</v>
      </c>
      <c r="M75" s="957" t="s">
        <v>1055</v>
      </c>
      <c r="N75" s="957"/>
      <c r="O75" s="957"/>
      <c r="P75" s="1169">
        <v>42361</v>
      </c>
      <c r="Q75" s="960">
        <v>0.52777777777777779</v>
      </c>
      <c r="R75" s="957" t="s">
        <v>1084</v>
      </c>
      <c r="S75" s="1343" t="s">
        <v>1084</v>
      </c>
      <c r="T75" s="1602">
        <v>122.9</v>
      </c>
      <c r="U75" s="1552">
        <v>144.19999999999999</v>
      </c>
      <c r="V75" s="1393">
        <v>21.299999999999983</v>
      </c>
      <c r="W75" s="1097">
        <v>74</v>
      </c>
      <c r="X75" s="1236">
        <v>287.83783783783764</v>
      </c>
      <c r="Y75" s="1154" t="str">
        <f t="shared" si="86"/>
        <v xml:space="preserve">  </v>
      </c>
      <c r="Z75" s="1343" t="s">
        <v>1084</v>
      </c>
      <c r="AA75" s="1602">
        <v>122</v>
      </c>
      <c r="AB75" s="1552">
        <v>161.70000000000002</v>
      </c>
      <c r="AC75" s="1343">
        <v>39.700000000000017</v>
      </c>
      <c r="AD75" s="1393">
        <v>140</v>
      </c>
      <c r="AE75" s="1393">
        <v>283.57142857142867</v>
      </c>
      <c r="AF75" s="1154" t="str">
        <f t="shared" si="87"/>
        <v xml:space="preserve">  </v>
      </c>
      <c r="AG75" s="1343" t="s">
        <v>1084</v>
      </c>
      <c r="AH75" s="1393">
        <v>118.7</v>
      </c>
      <c r="AI75" s="1604">
        <v>138</v>
      </c>
      <c r="AJ75" s="1343">
        <v>19.299999999999997</v>
      </c>
      <c r="AK75" s="1343">
        <v>68</v>
      </c>
      <c r="AL75" s="1393">
        <v>283.82352941176464</v>
      </c>
      <c r="AM75" s="1154" t="str">
        <f t="shared" si="88"/>
        <v xml:space="preserve">  </v>
      </c>
      <c r="AN75" s="1393">
        <v>285.07759860701032</v>
      </c>
      <c r="AO75" s="1393">
        <v>2.393758376898802</v>
      </c>
      <c r="AP75" s="1393">
        <v>0.83968659361365106</v>
      </c>
      <c r="AQ75" s="1343">
        <v>3</v>
      </c>
      <c r="AR75" s="1154" t="str">
        <f t="shared" si="89"/>
        <v xml:space="preserve">  </v>
      </c>
      <c r="AS75" s="1343"/>
      <c r="AT75" s="86" t="s">
        <v>191</v>
      </c>
      <c r="AU75" s="86" t="s">
        <v>191</v>
      </c>
      <c r="AV75" s="86" t="s">
        <v>191</v>
      </c>
      <c r="AW75" s="1323" t="str">
        <f t="shared" si="75"/>
        <v xml:space="preserve">  </v>
      </c>
      <c r="AX75" s="1154" t="str">
        <f t="shared" si="84"/>
        <v xml:space="preserve">  </v>
      </c>
      <c r="AY75" s="86" t="s">
        <v>191</v>
      </c>
      <c r="AZ75" s="86" t="s">
        <v>191</v>
      </c>
      <c r="BA75" s="86" t="s">
        <v>191</v>
      </c>
      <c r="BB75" s="1323"/>
      <c r="BC75" s="1154" t="str">
        <f t="shared" si="85"/>
        <v xml:space="preserve">  </v>
      </c>
      <c r="BD75" s="801" t="s">
        <v>191</v>
      </c>
      <c r="BE75" s="1203" t="s">
        <v>1084</v>
      </c>
      <c r="BF75" s="1312">
        <v>5.6098194201583178</v>
      </c>
      <c r="BG75" s="1312"/>
      <c r="BH75" s="1323"/>
      <c r="BI75" s="1154" t="str">
        <f t="shared" si="99"/>
        <v xml:space="preserve">  </v>
      </c>
      <c r="BJ75" s="1203" t="s">
        <v>1084</v>
      </c>
      <c r="BK75" s="1595">
        <v>6.1935877015500886E-2</v>
      </c>
      <c r="BL75" s="1595"/>
      <c r="BM75" s="1203"/>
      <c r="BN75" s="1158" t="str">
        <f t="shared" si="100"/>
        <v xml:space="preserve">  </v>
      </c>
      <c r="BO75" s="1157" t="str">
        <f t="shared" si="101"/>
        <v xml:space="preserve">  </v>
      </c>
      <c r="BP75" s="1310">
        <f t="shared" ref="BP75:BP106" si="102">BK75/BF75*100</f>
        <v>1.104061866821249</v>
      </c>
      <c r="BQ75" s="538">
        <v>116.13950138307993</v>
      </c>
      <c r="BR75" s="1177"/>
      <c r="BS75" s="1323"/>
      <c r="BT75" s="1158" t="str">
        <f t="shared" si="90"/>
        <v xml:space="preserve">  </v>
      </c>
      <c r="BU75" s="1200">
        <v>33.42934296567028</v>
      </c>
      <c r="BV75" s="1203"/>
      <c r="BW75" s="1323"/>
      <c r="BX75" s="1154" t="str">
        <f t="shared" si="91"/>
        <v xml:space="preserve">  </v>
      </c>
      <c r="BY75" s="1312">
        <v>1.2213279882950019</v>
      </c>
      <c r="BZ75" s="1312"/>
      <c r="CA75" s="1594"/>
      <c r="CB75" s="1594" t="s">
        <v>1132</v>
      </c>
      <c r="CC75" s="1154" t="str">
        <f t="shared" si="92"/>
        <v xml:space="preserve">  </v>
      </c>
      <c r="CD75" s="1595">
        <v>0.34633372239508281</v>
      </c>
      <c r="CE75" s="1595"/>
      <c r="CF75" s="1594" t="s">
        <v>1132</v>
      </c>
      <c r="CG75" s="1158" t="str">
        <f t="shared" si="93"/>
        <v xml:space="preserve">  </v>
      </c>
      <c r="CH75" s="1239">
        <f t="shared" si="94"/>
        <v>1.0516042980643741</v>
      </c>
      <c r="CI75" s="1206">
        <v>5.5321664867156484</v>
      </c>
      <c r="CJ75" s="1203"/>
      <c r="CK75" s="1203" t="s">
        <v>602</v>
      </c>
      <c r="CL75" s="1158" t="str">
        <f t="shared" si="95"/>
        <v xml:space="preserve">  </v>
      </c>
      <c r="CM75" s="1346">
        <v>1.5701590175531175</v>
      </c>
      <c r="CN75" s="1203"/>
      <c r="CO75" s="1203"/>
      <c r="CP75" s="1158" t="str">
        <f t="shared" si="96"/>
        <v xml:space="preserve">  </v>
      </c>
      <c r="CQ75" s="1201">
        <f t="shared" si="97"/>
        <v>4.7633806076608627</v>
      </c>
      <c r="CR75" s="1201">
        <f t="shared" si="98"/>
        <v>4.6969484837484448</v>
      </c>
      <c r="CS75" s="1203"/>
    </row>
    <row r="76" spans="1:97" x14ac:dyDescent="0.2">
      <c r="A76" s="1144" t="s">
        <v>2410</v>
      </c>
      <c r="B76" s="1208" t="s">
        <v>1516</v>
      </c>
      <c r="C76" s="957" t="s">
        <v>600</v>
      </c>
      <c r="D76" s="1209">
        <v>7</v>
      </c>
      <c r="E76" s="1455">
        <v>1600314</v>
      </c>
      <c r="F76" s="955">
        <v>4</v>
      </c>
      <c r="G76" s="1163">
        <v>11451800</v>
      </c>
      <c r="H76" s="1210">
        <v>201512231241</v>
      </c>
      <c r="I76" s="1163" t="s">
        <v>672</v>
      </c>
      <c r="J76" s="1163"/>
      <c r="K76" s="1165" t="s">
        <v>1691</v>
      </c>
      <c r="L76" s="1166" t="s">
        <v>1692</v>
      </c>
      <c r="M76" s="957" t="s">
        <v>1055</v>
      </c>
      <c r="N76" s="957"/>
      <c r="O76" s="957" t="s">
        <v>45</v>
      </c>
      <c r="P76" s="1169">
        <v>42361</v>
      </c>
      <c r="Q76" s="960">
        <v>0.52847222222222223</v>
      </c>
      <c r="R76" s="957" t="s">
        <v>1085</v>
      </c>
      <c r="S76" s="1358" t="s">
        <v>1085</v>
      </c>
      <c r="T76" s="1596">
        <v>123.1</v>
      </c>
      <c r="U76" s="1560">
        <v>137.9</v>
      </c>
      <c r="V76" s="1561">
        <v>14.800000000000011</v>
      </c>
      <c r="W76" s="1408">
        <v>50</v>
      </c>
      <c r="X76" s="1367">
        <v>296.00000000000023</v>
      </c>
      <c r="Y76" s="1154" t="str">
        <f t="shared" si="86"/>
        <v xml:space="preserve">  </v>
      </c>
      <c r="Z76" s="1358" t="s">
        <v>1085</v>
      </c>
      <c r="AA76" s="1589">
        <v>126.3</v>
      </c>
      <c r="AB76" s="1560">
        <v>138.69999999999999</v>
      </c>
      <c r="AC76" s="1358">
        <v>12.399999999999991</v>
      </c>
      <c r="AD76" s="1561">
        <v>42</v>
      </c>
      <c r="AE76" s="1561">
        <v>295.23809523809501</v>
      </c>
      <c r="AF76" s="1154" t="str">
        <f t="shared" si="87"/>
        <v xml:space="preserve">  </v>
      </c>
      <c r="AG76" s="1358" t="s">
        <v>1085</v>
      </c>
      <c r="AH76" s="1561">
        <v>121.6</v>
      </c>
      <c r="AI76" s="1608">
        <v>132.1</v>
      </c>
      <c r="AJ76" s="1358">
        <v>10.5</v>
      </c>
      <c r="AK76" s="1358">
        <v>36</v>
      </c>
      <c r="AL76" s="1561">
        <v>291.66666666666669</v>
      </c>
      <c r="AM76" s="1154" t="str">
        <f t="shared" si="88"/>
        <v xml:space="preserve">  </v>
      </c>
      <c r="AN76" s="1561">
        <v>294.30158730158729</v>
      </c>
      <c r="AO76" s="1561">
        <v>2.3134886601842974</v>
      </c>
      <c r="AP76" s="1561">
        <v>0.78609452344323794</v>
      </c>
      <c r="AQ76" s="1358">
        <v>3</v>
      </c>
      <c r="AR76" s="1154" t="str">
        <f t="shared" si="89"/>
        <v xml:space="preserve">  </v>
      </c>
      <c r="AS76" s="1358"/>
      <c r="AT76" s="272" t="s">
        <v>191</v>
      </c>
      <c r="AU76" s="272" t="s">
        <v>191</v>
      </c>
      <c r="AV76" s="272" t="s">
        <v>191</v>
      </c>
      <c r="AW76" s="1323" t="str">
        <f t="shared" si="75"/>
        <v xml:space="preserve">  </v>
      </c>
      <c r="AX76" s="1154" t="str">
        <f t="shared" si="84"/>
        <v xml:space="preserve">  </v>
      </c>
      <c r="AY76" s="272" t="s">
        <v>191</v>
      </c>
      <c r="AZ76" s="272" t="s">
        <v>191</v>
      </c>
      <c r="BA76" s="272" t="s">
        <v>191</v>
      </c>
      <c r="BB76" s="1323"/>
      <c r="BC76" s="1154" t="str">
        <f t="shared" si="85"/>
        <v xml:space="preserve">  </v>
      </c>
      <c r="BD76" s="802" t="s">
        <v>191</v>
      </c>
      <c r="BE76" s="1222" t="s">
        <v>1085</v>
      </c>
      <c r="BF76" s="1610">
        <v>5.8276882671581927</v>
      </c>
      <c r="BG76" s="1610"/>
      <c r="BH76" s="1323"/>
      <c r="BI76" s="1154" t="str">
        <f t="shared" si="99"/>
        <v xml:space="preserve">  </v>
      </c>
      <c r="BJ76" s="1222" t="s">
        <v>1085</v>
      </c>
      <c r="BK76" s="1613">
        <v>6.83536250056372E-2</v>
      </c>
      <c r="BL76" s="1613"/>
      <c r="BM76" s="1222"/>
      <c r="BN76" s="1158" t="str">
        <f t="shared" si="100"/>
        <v xml:space="preserve">  </v>
      </c>
      <c r="BO76" s="1157" t="str">
        <f t="shared" si="101"/>
        <v xml:space="preserve">  </v>
      </c>
      <c r="BP76" s="1611">
        <f t="shared" si="102"/>
        <v>1.1729114851740188</v>
      </c>
      <c r="BQ76" s="673">
        <v>123.35061589932012</v>
      </c>
      <c r="BR76" s="1501"/>
      <c r="BS76" s="1323"/>
      <c r="BT76" s="1158" t="str">
        <f t="shared" si="90"/>
        <v xml:space="preserve">  </v>
      </c>
      <c r="BU76" s="1200">
        <v>36.511782306198782</v>
      </c>
      <c r="BV76" s="1222"/>
      <c r="BW76" s="1323"/>
      <c r="BX76" s="1154" t="str">
        <f t="shared" si="91"/>
        <v xml:space="preserve">  </v>
      </c>
      <c r="BY76" s="1312">
        <v>0.8801729041308386</v>
      </c>
      <c r="BZ76" s="1610"/>
      <c r="CA76" s="1591"/>
      <c r="CB76" s="1591" t="s">
        <v>1033</v>
      </c>
      <c r="CC76" s="1154" t="str">
        <f t="shared" si="92"/>
        <v xml:space="preserve">  </v>
      </c>
      <c r="CD76" s="1613">
        <v>0.25986057169577126</v>
      </c>
      <c r="CE76" s="1613"/>
      <c r="CF76" s="1591" t="s">
        <v>1033</v>
      </c>
      <c r="CG76" s="1158" t="str">
        <f t="shared" si="93"/>
        <v xml:space="preserve">  </v>
      </c>
      <c r="CH76" s="1322">
        <f t="shared" si="94"/>
        <v>0.71355371654507471</v>
      </c>
      <c r="CI76" s="1220">
        <v>4.2398095311749069</v>
      </c>
      <c r="CJ76" s="1222"/>
      <c r="CK76" s="1222" t="s">
        <v>602</v>
      </c>
      <c r="CL76" s="1154" t="str">
        <f t="shared" si="95"/>
        <v xml:space="preserve">  </v>
      </c>
      <c r="CM76" s="1363">
        <v>1.236611113259348</v>
      </c>
      <c r="CN76" s="1222"/>
      <c r="CO76" s="1222"/>
      <c r="CP76" s="1158" t="str">
        <f t="shared" si="96"/>
        <v xml:space="preserve">  </v>
      </c>
      <c r="CQ76" s="1218">
        <f t="shared" si="97"/>
        <v>3.4372017523086202</v>
      </c>
      <c r="CR76" s="1218">
        <f t="shared" si="98"/>
        <v>3.386882357286082</v>
      </c>
      <c r="CS76" s="1222"/>
    </row>
    <row r="77" spans="1:97" x14ac:dyDescent="0.2">
      <c r="A77" s="1144" t="s">
        <v>2412</v>
      </c>
      <c r="B77" s="1161" t="s">
        <v>1518</v>
      </c>
      <c r="C77" s="957" t="s">
        <v>599</v>
      </c>
      <c r="D77" s="957">
        <v>9</v>
      </c>
      <c r="E77" s="1455">
        <v>1601517</v>
      </c>
      <c r="F77" s="955">
        <v>1</v>
      </c>
      <c r="G77" s="1163">
        <v>11451800</v>
      </c>
      <c r="H77" s="1163">
        <v>201601052100</v>
      </c>
      <c r="I77" s="1163" t="s">
        <v>672</v>
      </c>
      <c r="J77" s="1163"/>
      <c r="K77" s="1165" t="s">
        <v>1691</v>
      </c>
      <c r="L77" s="1166" t="s">
        <v>1692</v>
      </c>
      <c r="M77" s="957" t="s">
        <v>1055</v>
      </c>
      <c r="N77" s="957"/>
      <c r="O77" s="957"/>
      <c r="P77" s="1169">
        <v>42374</v>
      </c>
      <c r="Q77" s="960">
        <v>0.875</v>
      </c>
      <c r="R77" s="957" t="s">
        <v>1087</v>
      </c>
      <c r="S77" s="1343" t="s">
        <v>1087</v>
      </c>
      <c r="T77" s="1602">
        <v>122.6</v>
      </c>
      <c r="U77" s="1552">
        <v>150.9</v>
      </c>
      <c r="V77" s="1393">
        <v>28.300000000000011</v>
      </c>
      <c r="W77" s="1097">
        <v>100</v>
      </c>
      <c r="X77" s="1236">
        <v>283.00000000000011</v>
      </c>
      <c r="Y77" s="1154" t="str">
        <f t="shared" si="86"/>
        <v xml:space="preserve">  </v>
      </c>
      <c r="Z77" s="1343" t="s">
        <v>1087</v>
      </c>
      <c r="AA77" s="1590">
        <v>126.6</v>
      </c>
      <c r="AB77" s="1552">
        <v>152.10000000000002</v>
      </c>
      <c r="AC77" s="1343">
        <v>25.500000000000028</v>
      </c>
      <c r="AD77" s="1393">
        <v>90</v>
      </c>
      <c r="AE77" s="1393">
        <v>283.33333333333366</v>
      </c>
      <c r="AF77" s="1154" t="str">
        <f t="shared" si="87"/>
        <v xml:space="preserve">  </v>
      </c>
      <c r="AG77" s="1343" t="s">
        <v>1087</v>
      </c>
      <c r="AH77" s="1393">
        <v>123.6</v>
      </c>
      <c r="AI77" s="1604">
        <v>153.79999999999998</v>
      </c>
      <c r="AJ77" s="1343">
        <v>30.199999999999989</v>
      </c>
      <c r="AK77" s="1343">
        <v>106</v>
      </c>
      <c r="AL77" s="1393">
        <v>284.9056603773584</v>
      </c>
      <c r="AM77" s="1154" t="str">
        <f t="shared" si="88"/>
        <v xml:space="preserve">  </v>
      </c>
      <c r="AN77" s="1393">
        <v>283.74633123689733</v>
      </c>
      <c r="AO77" s="1393">
        <v>1.0177479156055114</v>
      </c>
      <c r="AP77" s="1393">
        <v>0.3586823171136625</v>
      </c>
      <c r="AQ77" s="1343">
        <v>3</v>
      </c>
      <c r="AR77" s="1154" t="str">
        <f t="shared" si="89"/>
        <v xml:space="preserve">  </v>
      </c>
      <c r="AS77" s="1343"/>
      <c r="AT77" s="86" t="s">
        <v>191</v>
      </c>
      <c r="AU77" s="86" t="s">
        <v>191</v>
      </c>
      <c r="AV77" s="86" t="s">
        <v>191</v>
      </c>
      <c r="AW77" s="1323" t="str">
        <f t="shared" si="75"/>
        <v xml:space="preserve">  </v>
      </c>
      <c r="AX77" s="1154" t="str">
        <f t="shared" si="84"/>
        <v xml:space="preserve">  </v>
      </c>
      <c r="AY77" s="86" t="s">
        <v>191</v>
      </c>
      <c r="AZ77" s="86" t="s">
        <v>191</v>
      </c>
      <c r="BA77" s="86" t="s">
        <v>191</v>
      </c>
      <c r="BB77" s="1323"/>
      <c r="BC77" s="1154" t="str">
        <f t="shared" si="85"/>
        <v xml:space="preserve">  </v>
      </c>
      <c r="BD77" s="801" t="s">
        <v>191</v>
      </c>
      <c r="BE77" s="1203" t="s">
        <v>1087</v>
      </c>
      <c r="BF77" s="1312">
        <v>1.8322507372831509</v>
      </c>
      <c r="BG77" s="1312">
        <v>3.6373694883606644E-2</v>
      </c>
      <c r="BH77" s="1323"/>
      <c r="BI77" s="1154" t="str">
        <f t="shared" si="99"/>
        <v xml:space="preserve">  </v>
      </c>
      <c r="BJ77" s="1203" t="s">
        <v>1087</v>
      </c>
      <c r="BK77" s="1595">
        <v>3.4074035247690641E-2</v>
      </c>
      <c r="BL77" s="1595"/>
      <c r="BM77" s="1203"/>
      <c r="BN77" s="1158" t="str">
        <f t="shared" si="100"/>
        <v xml:space="preserve">  </v>
      </c>
      <c r="BO77" s="1157" t="str">
        <f t="shared" si="101"/>
        <v xml:space="preserve">  </v>
      </c>
      <c r="BP77" s="1310">
        <f t="shared" si="102"/>
        <v>1.8596818958422356</v>
      </c>
      <c r="BQ77" s="1189">
        <v>115.20065551393282</v>
      </c>
      <c r="BR77" s="1203"/>
      <c r="BS77" s="1323"/>
      <c r="BT77" s="1158" t="str">
        <f t="shared" si="90"/>
        <v xml:space="preserve">  </v>
      </c>
      <c r="BU77" s="1200">
        <v>32.601785510443001</v>
      </c>
      <c r="BV77" s="1203"/>
      <c r="BW77" s="1323"/>
      <c r="BX77" s="1154" t="str">
        <f t="shared" si="91"/>
        <v xml:space="preserve">  </v>
      </c>
      <c r="BY77" s="1312">
        <v>1.0748085422551223</v>
      </c>
      <c r="BZ77" s="1203"/>
      <c r="CA77" s="1203"/>
      <c r="CB77" s="1312" t="s">
        <v>1132</v>
      </c>
      <c r="CC77" s="1154" t="str">
        <f t="shared" si="92"/>
        <v xml:space="preserve">  </v>
      </c>
      <c r="CD77" s="1595">
        <v>0.30452908697228492</v>
      </c>
      <c r="CE77" s="1595"/>
      <c r="CF77" s="1594" t="s">
        <v>1132</v>
      </c>
      <c r="CG77" s="1158" t="str">
        <f t="shared" si="93"/>
        <v xml:space="preserve">  </v>
      </c>
      <c r="CH77" s="1239">
        <f t="shared" si="94"/>
        <v>0.93298821735014414</v>
      </c>
      <c r="CI77" s="1206">
        <v>3.9189646328781165</v>
      </c>
      <c r="CJ77" s="1203"/>
      <c r="CK77" s="1203" t="s">
        <v>602</v>
      </c>
      <c r="CL77" s="1154" t="str">
        <f t="shared" si="95"/>
        <v xml:space="preserve">  </v>
      </c>
      <c r="CM77" s="1346">
        <v>1.1165352067256515</v>
      </c>
      <c r="CN77" s="1203"/>
      <c r="CO77" s="1203"/>
      <c r="CP77" s="1158" t="str">
        <f t="shared" si="96"/>
        <v xml:space="preserve">  </v>
      </c>
      <c r="CQ77" s="1201">
        <f t="shared" si="97"/>
        <v>3.4018596642483008</v>
      </c>
      <c r="CR77" s="1201">
        <f t="shared" si="98"/>
        <v>3.4247670464797184</v>
      </c>
      <c r="CS77" s="1203"/>
    </row>
    <row r="78" spans="1:97" x14ac:dyDescent="0.2">
      <c r="A78" s="1144" t="s">
        <v>2413</v>
      </c>
      <c r="B78" s="1161" t="s">
        <v>1519</v>
      </c>
      <c r="C78" s="957" t="s">
        <v>599</v>
      </c>
      <c r="D78" s="957">
        <v>9</v>
      </c>
      <c r="E78" s="1455">
        <v>1601516</v>
      </c>
      <c r="F78" s="955">
        <v>1</v>
      </c>
      <c r="G78" s="1163">
        <v>11451800</v>
      </c>
      <c r="H78" s="1163">
        <v>201601061510</v>
      </c>
      <c r="I78" s="1163" t="s">
        <v>672</v>
      </c>
      <c r="J78" s="1163"/>
      <c r="K78" s="1165" t="s">
        <v>1691</v>
      </c>
      <c r="L78" s="1166" t="s">
        <v>1692</v>
      </c>
      <c r="M78" s="957" t="s">
        <v>1055</v>
      </c>
      <c r="N78" s="957"/>
      <c r="O78" s="957"/>
      <c r="P78" s="1169">
        <v>42375</v>
      </c>
      <c r="Q78" s="960">
        <v>0.63194444444444442</v>
      </c>
      <c r="R78" s="957" t="s">
        <v>1088</v>
      </c>
      <c r="S78" s="1343" t="s">
        <v>1088</v>
      </c>
      <c r="T78" s="1602">
        <v>126.1</v>
      </c>
      <c r="U78" s="1552">
        <v>152.19999999999999</v>
      </c>
      <c r="V78" s="1393">
        <v>26.099999999999994</v>
      </c>
      <c r="W78" s="1097">
        <v>60</v>
      </c>
      <c r="X78" s="1236">
        <v>434.99999999999994</v>
      </c>
      <c r="Y78" s="1154" t="str">
        <f t="shared" si="86"/>
        <v xml:space="preserve">  </v>
      </c>
      <c r="Z78" s="1343" t="s">
        <v>1088</v>
      </c>
      <c r="AA78" s="1590">
        <v>122.7</v>
      </c>
      <c r="AB78" s="1552">
        <v>159.30000000000001</v>
      </c>
      <c r="AC78" s="1343">
        <v>36.600000000000009</v>
      </c>
      <c r="AD78" s="1393">
        <v>86</v>
      </c>
      <c r="AE78" s="1393">
        <v>425.58139534883736</v>
      </c>
      <c r="AF78" s="1154" t="str">
        <f t="shared" si="87"/>
        <v xml:space="preserve">  </v>
      </c>
      <c r="AG78" s="1343" t="s">
        <v>1088</v>
      </c>
      <c r="AH78" s="1393">
        <v>124.3</v>
      </c>
      <c r="AI78" s="1604">
        <v>149.9</v>
      </c>
      <c r="AJ78" s="1343">
        <v>25.600000000000009</v>
      </c>
      <c r="AK78" s="1343">
        <v>62</v>
      </c>
      <c r="AL78" s="1393">
        <v>412.90322580645176</v>
      </c>
      <c r="AM78" s="1154" t="str">
        <f t="shared" si="88"/>
        <v xml:space="preserve">  </v>
      </c>
      <c r="AN78" s="1393">
        <v>424.49487371842969</v>
      </c>
      <c r="AO78" s="1393">
        <v>11.088383758698653</v>
      </c>
      <c r="AP78" s="1393">
        <v>2.612136081071653</v>
      </c>
      <c r="AQ78" s="1343">
        <v>3</v>
      </c>
      <c r="AR78" s="1154" t="str">
        <f t="shared" si="89"/>
        <v xml:space="preserve">  </v>
      </c>
      <c r="AS78" s="1343"/>
      <c r="AT78" s="86" t="s">
        <v>191</v>
      </c>
      <c r="AU78" s="86" t="s">
        <v>191</v>
      </c>
      <c r="AV78" s="86" t="s">
        <v>191</v>
      </c>
      <c r="AW78" s="1323" t="str">
        <f t="shared" si="75"/>
        <v xml:space="preserve">  </v>
      </c>
      <c r="AX78" s="1154" t="str">
        <f t="shared" si="84"/>
        <v xml:space="preserve">  </v>
      </c>
      <c r="AY78" s="86" t="s">
        <v>191</v>
      </c>
      <c r="AZ78" s="86" t="s">
        <v>191</v>
      </c>
      <c r="BA78" s="86" t="s">
        <v>191</v>
      </c>
      <c r="BB78" s="1323"/>
      <c r="BC78" s="1154" t="str">
        <f t="shared" si="85"/>
        <v xml:space="preserve">  </v>
      </c>
      <c r="BD78" s="801" t="s">
        <v>191</v>
      </c>
      <c r="BE78" s="1203" t="s">
        <v>1088</v>
      </c>
      <c r="BF78" s="1312">
        <v>24.828539475774399</v>
      </c>
      <c r="BG78" s="1312"/>
      <c r="BH78" s="1323"/>
      <c r="BI78" s="1154" t="str">
        <f t="shared" si="99"/>
        <v xml:space="preserve">  </v>
      </c>
      <c r="BJ78" s="1203" t="s">
        <v>1088</v>
      </c>
      <c r="BK78" s="1595">
        <v>7.139499381772027E-2</v>
      </c>
      <c r="BL78" s="1595"/>
      <c r="BM78" s="1203"/>
      <c r="BN78" s="1158" t="str">
        <f t="shared" si="100"/>
        <v xml:space="preserve">  </v>
      </c>
      <c r="BO78" s="1157" t="str">
        <f t="shared" si="101"/>
        <v xml:space="preserve">  </v>
      </c>
      <c r="BP78" s="1310">
        <f t="shared" si="102"/>
        <v>0.28755212882087366</v>
      </c>
      <c r="BQ78" s="1189">
        <v>352.21227013644705</v>
      </c>
      <c r="BR78" s="1203"/>
      <c r="BS78" s="1323"/>
      <c r="BT78" s="1158" t="str">
        <f t="shared" si="90"/>
        <v xml:space="preserve">  </v>
      </c>
      <c r="BU78" s="1200">
        <v>153.21233750935446</v>
      </c>
      <c r="BV78" s="1203"/>
      <c r="BW78" s="1323"/>
      <c r="BX78" s="1154" t="str">
        <f t="shared" si="91"/>
        <v xml:space="preserve">  </v>
      </c>
      <c r="BY78" s="1312">
        <v>0.82361210844865596</v>
      </c>
      <c r="BZ78" s="1203"/>
      <c r="CA78" s="1203"/>
      <c r="CB78" s="1312" t="s">
        <v>1132</v>
      </c>
      <c r="CC78" s="1154" t="str">
        <f t="shared" si="92"/>
        <v xml:space="preserve">  </v>
      </c>
      <c r="CD78" s="1595">
        <v>0.35051399033977676</v>
      </c>
      <c r="CE78" s="1595"/>
      <c r="CF78" s="1594" t="s">
        <v>1132</v>
      </c>
      <c r="CG78" s="1158" t="str">
        <f t="shared" si="93"/>
        <v xml:space="preserve">  </v>
      </c>
      <c r="CH78" s="1239">
        <f t="shared" si="94"/>
        <v>0.23383969789853959</v>
      </c>
      <c r="CI78" s="1206">
        <v>9.9390733150303507</v>
      </c>
      <c r="CJ78" s="1203"/>
      <c r="CK78" s="1203" t="s">
        <v>602</v>
      </c>
      <c r="CL78" s="1154" t="str">
        <f t="shared" si="95"/>
        <v xml:space="preserve">  </v>
      </c>
      <c r="CM78" s="1346">
        <v>4.1038754333028553</v>
      </c>
      <c r="CN78" s="1203"/>
      <c r="CO78" s="1203"/>
      <c r="CP78" s="1158" t="str">
        <f t="shared" si="96"/>
        <v xml:space="preserve">  </v>
      </c>
      <c r="CQ78" s="1201">
        <f t="shared" si="97"/>
        <v>2.8218986553705108</v>
      </c>
      <c r="CR78" s="1201">
        <f t="shared" si="98"/>
        <v>2.6785541556353394</v>
      </c>
      <c r="CS78" s="1203"/>
    </row>
    <row r="79" spans="1:97" x14ac:dyDescent="0.2">
      <c r="A79" s="1144" t="s">
        <v>2414</v>
      </c>
      <c r="B79" s="1161" t="s">
        <v>1520</v>
      </c>
      <c r="C79" s="957" t="s">
        <v>599</v>
      </c>
      <c r="D79" s="957">
        <v>7</v>
      </c>
      <c r="E79" s="1455">
        <v>1601515</v>
      </c>
      <c r="F79" s="955">
        <v>1</v>
      </c>
      <c r="G79" s="1163">
        <v>11451800</v>
      </c>
      <c r="H79" s="1163">
        <v>201601070900</v>
      </c>
      <c r="I79" s="1163" t="s">
        <v>672</v>
      </c>
      <c r="J79" s="1163"/>
      <c r="K79" s="1165" t="s">
        <v>1691</v>
      </c>
      <c r="L79" s="1166" t="s">
        <v>1692</v>
      </c>
      <c r="M79" s="957" t="s">
        <v>1055</v>
      </c>
      <c r="N79" s="957"/>
      <c r="O79" s="957"/>
      <c r="P79" s="1169">
        <v>42376</v>
      </c>
      <c r="Q79" s="960">
        <v>0.375</v>
      </c>
      <c r="R79" s="957" t="s">
        <v>1089</v>
      </c>
      <c r="S79" s="1343" t="s">
        <v>1089</v>
      </c>
      <c r="T79" s="1602">
        <v>131.1</v>
      </c>
      <c r="U79" s="1552">
        <v>160.30000000000001</v>
      </c>
      <c r="V79" s="1393">
        <v>29.200000000000017</v>
      </c>
      <c r="W79" s="1097">
        <v>70</v>
      </c>
      <c r="X79" s="1236">
        <v>417.14285714285734</v>
      </c>
      <c r="Y79" s="1154" t="str">
        <f t="shared" si="86"/>
        <v xml:space="preserve">  </v>
      </c>
      <c r="Z79" s="1343" t="s">
        <v>1089</v>
      </c>
      <c r="AA79" s="1590">
        <v>131.69999999999999</v>
      </c>
      <c r="AB79" s="1552">
        <v>164.39999999999998</v>
      </c>
      <c r="AC79" s="1343">
        <v>32.699999999999989</v>
      </c>
      <c r="AD79" s="1393">
        <v>76</v>
      </c>
      <c r="AE79" s="1393">
        <v>430.26315789473671</v>
      </c>
      <c r="AF79" s="1154" t="str">
        <f t="shared" si="87"/>
        <v xml:space="preserve">  </v>
      </c>
      <c r="AG79" s="1343" t="s">
        <v>1089</v>
      </c>
      <c r="AH79" s="1393">
        <v>133.30000000000001</v>
      </c>
      <c r="AI79" s="1604">
        <v>155.29999999999998</v>
      </c>
      <c r="AJ79" s="1343">
        <v>21.999999999999972</v>
      </c>
      <c r="AK79" s="1343">
        <v>64</v>
      </c>
      <c r="AL79" s="1393">
        <v>343.74999999999955</v>
      </c>
      <c r="AM79" s="1154" t="str">
        <f t="shared" si="88"/>
        <v xml:space="preserve">  </v>
      </c>
      <c r="AN79" s="1393">
        <v>397.0520050125312</v>
      </c>
      <c r="AO79" s="1393">
        <v>46.624707792348723</v>
      </c>
      <c r="AP79" s="1393">
        <v>11.74272065214158</v>
      </c>
      <c r="AQ79" s="1343">
        <v>3</v>
      </c>
      <c r="AR79" s="1154" t="str">
        <f t="shared" si="89"/>
        <v xml:space="preserve">  </v>
      </c>
      <c r="AS79" s="1343" t="s">
        <v>1134</v>
      </c>
      <c r="AT79" s="86" t="s">
        <v>191</v>
      </c>
      <c r="AU79" s="86" t="s">
        <v>191</v>
      </c>
      <c r="AV79" s="86" t="s">
        <v>191</v>
      </c>
      <c r="AW79" s="1323" t="str">
        <f t="shared" si="75"/>
        <v xml:space="preserve">  </v>
      </c>
      <c r="AX79" s="1154" t="str">
        <f t="shared" si="84"/>
        <v xml:space="preserve">  </v>
      </c>
      <c r="AY79" s="86" t="s">
        <v>191</v>
      </c>
      <c r="AZ79" s="86" t="s">
        <v>191</v>
      </c>
      <c r="BA79" s="86" t="s">
        <v>191</v>
      </c>
      <c r="BB79" s="1323"/>
      <c r="BC79" s="1154" t="str">
        <f t="shared" si="85"/>
        <v xml:space="preserve">  </v>
      </c>
      <c r="BD79" s="801" t="s">
        <v>191</v>
      </c>
      <c r="BE79" s="1203" t="s">
        <v>1089</v>
      </c>
      <c r="BF79" s="1312">
        <v>25.51492578748573</v>
      </c>
      <c r="BG79" s="1312"/>
      <c r="BH79" s="1323"/>
      <c r="BI79" s="1154" t="str">
        <f t="shared" si="99"/>
        <v xml:space="preserve">  </v>
      </c>
      <c r="BJ79" s="1203" t="s">
        <v>1089</v>
      </c>
      <c r="BK79" s="1595">
        <v>5.878253520969999E-2</v>
      </c>
      <c r="BL79" s="1595"/>
      <c r="BM79" s="1203"/>
      <c r="BN79" s="1158" t="str">
        <f t="shared" si="100"/>
        <v xml:space="preserve">  </v>
      </c>
      <c r="BO79" s="1157" t="str">
        <f t="shared" si="101"/>
        <v xml:space="preserve">  </v>
      </c>
      <c r="BP79" s="1310">
        <f t="shared" si="102"/>
        <v>0.23038489588133931</v>
      </c>
      <c r="BQ79" s="1436">
        <v>448.22582742524128</v>
      </c>
      <c r="BR79" s="1436"/>
      <c r="BS79" s="1323"/>
      <c r="BT79" s="1158" t="str">
        <f t="shared" si="90"/>
        <v xml:space="preserve">  </v>
      </c>
      <c r="BU79" s="1200">
        <v>186.97420229738646</v>
      </c>
      <c r="BV79" s="1203"/>
      <c r="BW79" s="1323"/>
      <c r="BX79" s="1154" t="str">
        <f t="shared" si="91"/>
        <v xml:space="preserve">  </v>
      </c>
      <c r="BY79" s="1312">
        <v>1.132191052186692</v>
      </c>
      <c r="BZ79" s="1203"/>
      <c r="CA79" s="1203"/>
      <c r="CB79" s="1312" t="s">
        <v>1132</v>
      </c>
      <c r="CC79" s="1154" t="str">
        <f t="shared" si="92"/>
        <v xml:space="preserve">  </v>
      </c>
      <c r="CD79" s="1595">
        <v>0.48714009745401105</v>
      </c>
      <c r="CE79" s="1595"/>
      <c r="CF79" s="1594" t="s">
        <v>1132</v>
      </c>
      <c r="CG79" s="1158" t="str">
        <f t="shared" si="93"/>
        <v xml:space="preserve">  </v>
      </c>
      <c r="CH79" s="1239">
        <f t="shared" si="94"/>
        <v>0.25259388971188368</v>
      </c>
      <c r="CI79" s="1206">
        <v>8.999019232188882</v>
      </c>
      <c r="CJ79" s="1203"/>
      <c r="CK79" s="1203" t="s">
        <v>602</v>
      </c>
      <c r="CL79" s="1154" t="str">
        <f t="shared" si="95"/>
        <v xml:space="preserve">  </v>
      </c>
      <c r="CM79" s="1346">
        <v>3.0934128610649241</v>
      </c>
      <c r="CN79" s="1203"/>
      <c r="CO79" s="1203"/>
      <c r="CP79" s="1158" t="str">
        <f t="shared" si="96"/>
        <v xml:space="preserve">  </v>
      </c>
      <c r="CQ79" s="1201">
        <f t="shared" si="97"/>
        <v>2.0076976116887888</v>
      </c>
      <c r="CR79" s="1201">
        <f t="shared" si="98"/>
        <v>1.6544597185363492</v>
      </c>
      <c r="CS79" s="1203"/>
    </row>
    <row r="80" spans="1:97" x14ac:dyDescent="0.2">
      <c r="A80" s="1144" t="s">
        <v>2415</v>
      </c>
      <c r="B80" s="1208" t="s">
        <v>1521</v>
      </c>
      <c r="C80" s="957" t="s">
        <v>600</v>
      </c>
      <c r="D80" s="1209">
        <v>7</v>
      </c>
      <c r="E80" s="1455">
        <v>1600313</v>
      </c>
      <c r="F80" s="955">
        <v>4</v>
      </c>
      <c r="G80" s="1163">
        <v>11451800</v>
      </c>
      <c r="H80" s="1210">
        <v>201601070901</v>
      </c>
      <c r="I80" s="1163" t="s">
        <v>672</v>
      </c>
      <c r="J80" s="1163"/>
      <c r="K80" s="1165" t="s">
        <v>1691</v>
      </c>
      <c r="L80" s="1166" t="s">
        <v>1692</v>
      </c>
      <c r="M80" s="957" t="s">
        <v>1055</v>
      </c>
      <c r="N80" s="957"/>
      <c r="O80" s="957" t="s">
        <v>45</v>
      </c>
      <c r="P80" s="1169">
        <v>42376</v>
      </c>
      <c r="Q80" s="960">
        <v>0.3756944444444445</v>
      </c>
      <c r="R80" s="957" t="s">
        <v>1090</v>
      </c>
      <c r="S80" s="1358" t="s">
        <v>1090</v>
      </c>
      <c r="T80" s="1596">
        <v>125.6</v>
      </c>
      <c r="U80" s="1560">
        <v>153.5</v>
      </c>
      <c r="V80" s="1561">
        <v>27.900000000000006</v>
      </c>
      <c r="W80" s="1408">
        <v>66</v>
      </c>
      <c r="X80" s="1367">
        <v>422.7272727272728</v>
      </c>
      <c r="Y80" s="1154" t="str">
        <f t="shared" si="86"/>
        <v xml:space="preserve">  </v>
      </c>
      <c r="Z80" s="1358" t="s">
        <v>1090</v>
      </c>
      <c r="AA80" s="1589">
        <v>130</v>
      </c>
      <c r="AB80" s="1560">
        <v>160</v>
      </c>
      <c r="AC80" s="1358">
        <v>30</v>
      </c>
      <c r="AD80" s="1561">
        <v>70</v>
      </c>
      <c r="AE80" s="1561">
        <v>428.57142857142856</v>
      </c>
      <c r="AF80" s="1154" t="str">
        <f t="shared" si="87"/>
        <v xml:space="preserve">  </v>
      </c>
      <c r="AG80" s="1358" t="s">
        <v>1090</v>
      </c>
      <c r="AH80" s="1561">
        <v>132.19999999999999</v>
      </c>
      <c r="AI80" s="1608">
        <v>157.79999999999998</v>
      </c>
      <c r="AJ80" s="1358">
        <v>25.599999999999994</v>
      </c>
      <c r="AK80" s="1358">
        <v>56</v>
      </c>
      <c r="AL80" s="1561">
        <v>457.14285714285705</v>
      </c>
      <c r="AM80" s="1154" t="str">
        <f t="shared" si="88"/>
        <v xml:space="preserve">  </v>
      </c>
      <c r="AN80" s="1561">
        <v>436.14718614718618</v>
      </c>
      <c r="AO80" s="1561">
        <v>18.41608508346814</v>
      </c>
      <c r="AP80" s="1561">
        <v>4.2224472995346307</v>
      </c>
      <c r="AQ80" s="1358">
        <v>3</v>
      </c>
      <c r="AR80" s="1154" t="str">
        <f t="shared" si="89"/>
        <v xml:space="preserve">  </v>
      </c>
      <c r="AS80" s="1358"/>
      <c r="AT80" s="272" t="s">
        <v>191</v>
      </c>
      <c r="AU80" s="272" t="s">
        <v>191</v>
      </c>
      <c r="AV80" s="272" t="s">
        <v>191</v>
      </c>
      <c r="AW80" s="1323" t="str">
        <f t="shared" si="75"/>
        <v xml:space="preserve">  </v>
      </c>
      <c r="AX80" s="1154" t="str">
        <f t="shared" si="84"/>
        <v xml:space="preserve">  </v>
      </c>
      <c r="AY80" s="272" t="s">
        <v>191</v>
      </c>
      <c r="AZ80" s="272" t="s">
        <v>191</v>
      </c>
      <c r="BA80" s="272" t="s">
        <v>191</v>
      </c>
      <c r="BB80" s="1323"/>
      <c r="BC80" s="1154" t="str">
        <f t="shared" si="85"/>
        <v xml:space="preserve">  </v>
      </c>
      <c r="BD80" s="802" t="s">
        <v>191</v>
      </c>
      <c r="BE80" s="1222" t="s">
        <v>1090</v>
      </c>
      <c r="BF80" s="1610">
        <v>23.587382329454229</v>
      </c>
      <c r="BG80" s="1610"/>
      <c r="BH80" s="1323"/>
      <c r="BI80" s="1154" t="str">
        <f t="shared" si="99"/>
        <v xml:space="preserve">  </v>
      </c>
      <c r="BJ80" s="1222" t="s">
        <v>1090</v>
      </c>
      <c r="BK80" s="1613">
        <v>7.2741052130204695E-2</v>
      </c>
      <c r="BL80" s="1613"/>
      <c r="BM80" s="1222"/>
      <c r="BN80" s="1158" t="str">
        <f t="shared" si="100"/>
        <v xml:space="preserve">  </v>
      </c>
      <c r="BO80" s="1157" t="str">
        <f t="shared" si="101"/>
        <v xml:space="preserve">  </v>
      </c>
      <c r="BP80" s="1611">
        <f t="shared" si="102"/>
        <v>0.3083896767949994</v>
      </c>
      <c r="BQ80" s="1360">
        <v>455.5952208618998</v>
      </c>
      <c r="BR80" s="1222"/>
      <c r="BS80" s="1323"/>
      <c r="BT80" s="1158" t="str">
        <f t="shared" si="90"/>
        <v xml:space="preserve">  </v>
      </c>
      <c r="BU80" s="1200">
        <v>192.59252518253038</v>
      </c>
      <c r="BV80" s="1222"/>
      <c r="BW80" s="1323"/>
      <c r="BX80" s="1154" t="str">
        <f t="shared" si="91"/>
        <v xml:space="preserve">  </v>
      </c>
      <c r="BY80" s="1312">
        <v>1.2809306986786193</v>
      </c>
      <c r="BZ80" s="1222"/>
      <c r="CA80" s="1222"/>
      <c r="CB80" s="1610" t="s">
        <v>1132</v>
      </c>
      <c r="CC80" s="1154" t="str">
        <f t="shared" si="92"/>
        <v xml:space="preserve">  </v>
      </c>
      <c r="CD80" s="1613">
        <v>0.54897029943369391</v>
      </c>
      <c r="CE80" s="1613"/>
      <c r="CF80" s="1591" t="s">
        <v>1132</v>
      </c>
      <c r="CG80" s="1158" t="str">
        <f t="shared" si="93"/>
        <v xml:space="preserve">  </v>
      </c>
      <c r="CH80" s="1322">
        <f t="shared" si="94"/>
        <v>0.28115542921089937</v>
      </c>
      <c r="CI80" s="1220">
        <v>9.0392887821115071</v>
      </c>
      <c r="CJ80" s="1222"/>
      <c r="CK80" s="1222" t="s">
        <v>602</v>
      </c>
      <c r="CL80" s="1154" t="str">
        <f t="shared" si="95"/>
        <v xml:space="preserve">  </v>
      </c>
      <c r="CM80" s="1363">
        <v>4.132246300393831</v>
      </c>
      <c r="CN80" s="1222"/>
      <c r="CO80" s="1222"/>
      <c r="CP80" s="1158" t="str">
        <f t="shared" si="96"/>
        <v xml:space="preserve">  </v>
      </c>
      <c r="CQ80" s="1218">
        <f t="shared" si="97"/>
        <v>1.9840613703126397</v>
      </c>
      <c r="CR80" s="1218">
        <f t="shared" si="98"/>
        <v>2.1455901761906269</v>
      </c>
      <c r="CS80" s="1222"/>
    </row>
    <row r="81" spans="1:97" x14ac:dyDescent="0.2">
      <c r="A81" s="1144" t="s">
        <v>2419</v>
      </c>
      <c r="B81" s="1161" t="s">
        <v>1525</v>
      </c>
      <c r="C81" s="957" t="s">
        <v>599</v>
      </c>
      <c r="D81" s="957">
        <v>9</v>
      </c>
      <c r="E81" s="1455">
        <v>1601512</v>
      </c>
      <c r="F81" s="955">
        <v>1</v>
      </c>
      <c r="G81" s="1163">
        <v>11451800</v>
      </c>
      <c r="H81" s="1163">
        <v>201601081050</v>
      </c>
      <c r="I81" s="1163" t="s">
        <v>672</v>
      </c>
      <c r="J81" s="1163"/>
      <c r="K81" s="1165" t="s">
        <v>1691</v>
      </c>
      <c r="L81" s="1166" t="s">
        <v>1692</v>
      </c>
      <c r="M81" s="957" t="s">
        <v>1055</v>
      </c>
      <c r="N81" s="957"/>
      <c r="O81" s="957"/>
      <c r="P81" s="1169">
        <v>42377</v>
      </c>
      <c r="Q81" s="960">
        <v>0.4513888888888889</v>
      </c>
      <c r="R81" s="957" t="s">
        <v>1094</v>
      </c>
      <c r="S81" s="1343" t="s">
        <v>1094</v>
      </c>
      <c r="T81" s="1602">
        <v>125.6</v>
      </c>
      <c r="U81" s="1552">
        <v>136.19999999999999</v>
      </c>
      <c r="V81" s="1393">
        <v>10.599999999999994</v>
      </c>
      <c r="W81" s="1097">
        <v>138</v>
      </c>
      <c r="X81" s="1236">
        <v>76.811594202898505</v>
      </c>
      <c r="Y81" s="1154" t="str">
        <f t="shared" si="86"/>
        <v xml:space="preserve">  </v>
      </c>
      <c r="Z81" s="1343" t="s">
        <v>1094</v>
      </c>
      <c r="AA81" s="1590">
        <v>133.80000000000001</v>
      </c>
      <c r="AB81" s="1552">
        <v>144.19999999999999</v>
      </c>
      <c r="AC81" s="1343">
        <v>10.399999999999977</v>
      </c>
      <c r="AD81" s="1393">
        <v>134</v>
      </c>
      <c r="AE81" s="1393">
        <v>77.611940298507292</v>
      </c>
      <c r="AF81" s="1154" t="str">
        <f t="shared" si="87"/>
        <v xml:space="preserve">  </v>
      </c>
      <c r="AG81" s="1343" t="s">
        <v>1094</v>
      </c>
      <c r="AH81" s="1393">
        <v>133</v>
      </c>
      <c r="AI81" s="1604">
        <v>144</v>
      </c>
      <c r="AJ81" s="1343">
        <v>11</v>
      </c>
      <c r="AK81" s="1343">
        <v>140</v>
      </c>
      <c r="AL81" s="1393">
        <v>78.571428571428569</v>
      </c>
      <c r="AM81" s="1154" t="str">
        <f t="shared" si="88"/>
        <v xml:space="preserve">  </v>
      </c>
      <c r="AN81" s="1393">
        <v>77.664987690944784</v>
      </c>
      <c r="AO81" s="1393">
        <v>0.88111563971377571</v>
      </c>
      <c r="AP81" s="1393">
        <v>1.1345081817562792</v>
      </c>
      <c r="AQ81" s="1343">
        <v>3</v>
      </c>
      <c r="AR81" s="1154" t="str">
        <f t="shared" si="89"/>
        <v xml:space="preserve">  </v>
      </c>
      <c r="AS81" s="1343"/>
      <c r="AT81" s="86" t="s">
        <v>191</v>
      </c>
      <c r="AU81" s="86" t="s">
        <v>191</v>
      </c>
      <c r="AV81" s="86" t="s">
        <v>191</v>
      </c>
      <c r="AW81" s="1323" t="str">
        <f t="shared" si="75"/>
        <v xml:space="preserve">  </v>
      </c>
      <c r="AX81" s="1154" t="str">
        <f t="shared" si="84"/>
        <v xml:space="preserve">  </v>
      </c>
      <c r="AY81" s="86" t="s">
        <v>191</v>
      </c>
      <c r="AZ81" s="86" t="s">
        <v>191</v>
      </c>
      <c r="BA81" s="86" t="s">
        <v>191</v>
      </c>
      <c r="BB81" s="1323"/>
      <c r="BC81" s="1154" t="str">
        <f t="shared" si="85"/>
        <v xml:space="preserve">  </v>
      </c>
      <c r="BD81" s="801" t="s">
        <v>191</v>
      </c>
      <c r="BE81" s="1203" t="s">
        <v>1094</v>
      </c>
      <c r="BF81" s="1312">
        <v>13.60889340009167</v>
      </c>
      <c r="BG81" s="1312"/>
      <c r="BH81" s="1323"/>
      <c r="BI81" s="1154" t="str">
        <f t="shared" si="99"/>
        <v xml:space="preserve">  </v>
      </c>
      <c r="BJ81" s="1203" t="s">
        <v>1094</v>
      </c>
      <c r="BK81" s="1595">
        <v>5.6601660652291663E-2</v>
      </c>
      <c r="BL81" s="1595"/>
      <c r="BM81" s="1203"/>
      <c r="BN81" s="1158" t="str">
        <f t="shared" si="100"/>
        <v xml:space="preserve">  </v>
      </c>
      <c r="BO81" s="1157" t="str">
        <f t="shared" si="101"/>
        <v xml:space="preserve">  </v>
      </c>
      <c r="BP81" s="1310">
        <f t="shared" si="102"/>
        <v>0.41591670232283839</v>
      </c>
      <c r="BQ81" s="1189">
        <v>262.4797654954848</v>
      </c>
      <c r="BR81" s="1203"/>
      <c r="BS81" s="1323"/>
      <c r="BT81" s="1158" t="str">
        <f t="shared" si="90"/>
        <v xml:space="preserve">  </v>
      </c>
      <c r="BU81" s="1306">
        <v>20.161489233711141</v>
      </c>
      <c r="BV81" s="1203"/>
      <c r="BW81" s="1323"/>
      <c r="BX81" s="1154" t="str">
        <f t="shared" si="91"/>
        <v xml:space="preserve">  </v>
      </c>
      <c r="BY81" s="1312">
        <v>1.2130062143312828</v>
      </c>
      <c r="BZ81" s="1203"/>
      <c r="CA81" s="1203"/>
      <c r="CB81" s="1312" t="s">
        <v>1033</v>
      </c>
      <c r="CC81" s="1154" t="str">
        <f t="shared" si="92"/>
        <v xml:space="preserve">  </v>
      </c>
      <c r="CD81" s="1595">
        <v>9.4143765888397998E-2</v>
      </c>
      <c r="CE81" s="1595"/>
      <c r="CF81" s="1594" t="s">
        <v>1033</v>
      </c>
      <c r="CG81" s="1158" t="str">
        <f t="shared" si="93"/>
        <v>&lt;MDL</v>
      </c>
      <c r="CH81" s="1239">
        <f t="shared" si="94"/>
        <v>0.46213322845724236</v>
      </c>
      <c r="CI81" s="1346">
        <v>12.128760831952521</v>
      </c>
      <c r="CJ81" s="1203"/>
      <c r="CK81" s="1203" t="s">
        <v>602</v>
      </c>
      <c r="CL81" s="1154" t="str">
        <f t="shared" si="95"/>
        <v xml:space="preserve">  </v>
      </c>
      <c r="CM81" s="1346">
        <v>0.95297406536769791</v>
      </c>
      <c r="CN81" s="1203"/>
      <c r="CO81" s="1203"/>
      <c r="CP81" s="1158" t="str">
        <f t="shared" si="96"/>
        <v xml:space="preserve">  </v>
      </c>
      <c r="CQ81" s="1201">
        <f t="shared" si="97"/>
        <v>4.620836508695052</v>
      </c>
      <c r="CR81" s="1201">
        <f t="shared" si="98"/>
        <v>4.7267047305923802</v>
      </c>
      <c r="CS81" s="1203"/>
    </row>
    <row r="82" spans="1:97" x14ac:dyDescent="0.2">
      <c r="A82" s="1144" t="s">
        <v>2422</v>
      </c>
      <c r="B82" s="1161" t="s">
        <v>1528</v>
      </c>
      <c r="C82" s="957" t="s">
        <v>599</v>
      </c>
      <c r="D82" s="957">
        <v>9</v>
      </c>
      <c r="E82" s="1455">
        <v>1601511</v>
      </c>
      <c r="F82" s="955">
        <v>1</v>
      </c>
      <c r="G82" s="1163">
        <v>11451800</v>
      </c>
      <c r="H82" s="1163">
        <v>201601130950</v>
      </c>
      <c r="I82" s="1163" t="s">
        <v>672</v>
      </c>
      <c r="J82" s="1163"/>
      <c r="K82" s="1165" t="s">
        <v>1691</v>
      </c>
      <c r="L82" s="1166" t="s">
        <v>1692</v>
      </c>
      <c r="M82" s="957" t="s">
        <v>1055</v>
      </c>
      <c r="N82" s="957"/>
      <c r="O82" s="957"/>
      <c r="P82" s="1169">
        <v>42382</v>
      </c>
      <c r="Q82" s="960">
        <v>0.40972222222222227</v>
      </c>
      <c r="R82" s="957" t="s">
        <v>1097</v>
      </c>
      <c r="S82" s="1343" t="s">
        <v>1097</v>
      </c>
      <c r="T82" s="1602">
        <v>131.80000000000001</v>
      </c>
      <c r="U82" s="1552">
        <v>135.6</v>
      </c>
      <c r="V82" s="1393">
        <v>3.7999999999999829</v>
      </c>
      <c r="W82" s="1097">
        <v>250</v>
      </c>
      <c r="X82" s="1236">
        <v>15.199999999999932</v>
      </c>
      <c r="Y82" s="1154" t="str">
        <f t="shared" si="86"/>
        <v xml:space="preserve">  </v>
      </c>
      <c r="Z82" s="1343" t="s">
        <v>1097</v>
      </c>
      <c r="AA82" s="1590">
        <v>132.30000000000001</v>
      </c>
      <c r="AB82" s="1552">
        <v>136.5</v>
      </c>
      <c r="AC82" s="1343">
        <v>4.1999999999999886</v>
      </c>
      <c r="AD82" s="1393">
        <v>266</v>
      </c>
      <c r="AE82" s="1393">
        <v>15.789473684210483</v>
      </c>
      <c r="AF82" s="1154" t="str">
        <f t="shared" si="87"/>
        <v xml:space="preserve">  </v>
      </c>
      <c r="AG82" s="1343" t="s">
        <v>1097</v>
      </c>
      <c r="AH82" s="1393">
        <v>123.8</v>
      </c>
      <c r="AI82" s="1604">
        <v>128.1</v>
      </c>
      <c r="AJ82" s="1343">
        <v>4.2999999999999972</v>
      </c>
      <c r="AK82" s="1343">
        <v>274</v>
      </c>
      <c r="AL82" s="1393">
        <v>15.693430656934295</v>
      </c>
      <c r="AM82" s="1154" t="str">
        <f t="shared" si="88"/>
        <v xml:space="preserve">  </v>
      </c>
      <c r="AN82" s="1393">
        <v>15.560968113714905</v>
      </c>
      <c r="AO82" s="1393">
        <v>0.31627448539409886</v>
      </c>
      <c r="AP82" s="1393">
        <v>2.0324859165757521</v>
      </c>
      <c r="AQ82" s="1343">
        <v>3</v>
      </c>
      <c r="AR82" s="1154" t="str">
        <f t="shared" si="89"/>
        <v xml:space="preserve">  </v>
      </c>
      <c r="AS82" s="1343"/>
      <c r="AT82" s="86" t="s">
        <v>191</v>
      </c>
      <c r="AU82" s="86" t="s">
        <v>191</v>
      </c>
      <c r="AV82" s="86" t="s">
        <v>191</v>
      </c>
      <c r="AW82" s="1323" t="str">
        <f t="shared" si="75"/>
        <v xml:space="preserve">  </v>
      </c>
      <c r="AX82" s="1154" t="str">
        <f t="shared" si="84"/>
        <v xml:space="preserve">  </v>
      </c>
      <c r="AY82" s="86" t="s">
        <v>191</v>
      </c>
      <c r="AZ82" s="86" t="s">
        <v>191</v>
      </c>
      <c r="BA82" s="86" t="s">
        <v>191</v>
      </c>
      <c r="BB82" s="1323"/>
      <c r="BC82" s="1154" t="str">
        <f t="shared" si="85"/>
        <v xml:space="preserve">  </v>
      </c>
      <c r="BD82" s="801" t="s">
        <v>191</v>
      </c>
      <c r="BE82" s="1203" t="s">
        <v>1097</v>
      </c>
      <c r="BF82" s="1312">
        <v>5.4052511658483082</v>
      </c>
      <c r="BG82" s="1312"/>
      <c r="BH82" s="1323"/>
      <c r="BI82" s="1154" t="str">
        <f t="shared" si="99"/>
        <v xml:space="preserve">  </v>
      </c>
      <c r="BJ82" s="1203" t="s">
        <v>1097</v>
      </c>
      <c r="BK82" s="1595">
        <v>4.0728954392547527E-2</v>
      </c>
      <c r="BL82" s="1595"/>
      <c r="BM82" s="1203"/>
      <c r="BN82" s="1158" t="str">
        <f t="shared" si="100"/>
        <v xml:space="preserve">  </v>
      </c>
      <c r="BO82" s="1157" t="str">
        <f t="shared" si="101"/>
        <v xml:space="preserve">  </v>
      </c>
      <c r="BP82" s="1310">
        <f t="shared" si="102"/>
        <v>0.75350715707501204</v>
      </c>
      <c r="BQ82" s="1189">
        <v>232.65197515111774</v>
      </c>
      <c r="BR82" s="1203"/>
      <c r="BS82" s="1323"/>
      <c r="BT82" s="1158" t="str">
        <f t="shared" si="90"/>
        <v xml:space="preserve">  </v>
      </c>
      <c r="BU82" s="1306">
        <v>3.5363100222969739</v>
      </c>
      <c r="BV82" s="1203"/>
      <c r="BW82" s="1323"/>
      <c r="BX82" s="1154" t="str">
        <f t="shared" si="91"/>
        <v xml:space="preserve">  </v>
      </c>
      <c r="BY82" s="1312">
        <v>1.4683469160644802</v>
      </c>
      <c r="BZ82" s="1203"/>
      <c r="CA82" s="1203"/>
      <c r="CB82" s="1312" t="s">
        <v>1033</v>
      </c>
      <c r="CC82" s="1154" t="str">
        <f t="shared" si="92"/>
        <v xml:space="preserve">  </v>
      </c>
      <c r="CD82" s="1595">
        <v>2.3184424990491843E-2</v>
      </c>
      <c r="CE82" s="1595"/>
      <c r="CF82" s="1594" t="s">
        <v>1033</v>
      </c>
      <c r="CG82" s="1158" t="str">
        <f t="shared" si="93"/>
        <v>&lt;MDL</v>
      </c>
      <c r="CH82" s="1239">
        <f t="shared" si="94"/>
        <v>0.63113451545413446</v>
      </c>
      <c r="CI82" s="1346">
        <v>19.457649422958919</v>
      </c>
      <c r="CJ82" s="1203"/>
      <c r="CK82" s="1203" t="s">
        <v>602</v>
      </c>
      <c r="CL82" s="1154" t="str">
        <f t="shared" si="95"/>
        <v xml:space="preserve">  </v>
      </c>
      <c r="CM82" s="1346">
        <v>0.30535727196614343</v>
      </c>
      <c r="CN82" s="1203"/>
      <c r="CO82" s="1203"/>
      <c r="CP82" s="1158" t="str">
        <f t="shared" si="96"/>
        <v xml:space="preserve">  </v>
      </c>
      <c r="CQ82" s="1201">
        <f t="shared" si="97"/>
        <v>8.3634146713434596</v>
      </c>
      <c r="CR82" s="1201">
        <f t="shared" si="98"/>
        <v>8.634912381573427</v>
      </c>
      <c r="CS82" s="1203"/>
    </row>
    <row r="83" spans="1:97" x14ac:dyDescent="0.2">
      <c r="A83" s="1144" t="s">
        <v>2423</v>
      </c>
      <c r="B83" s="1161" t="s">
        <v>1529</v>
      </c>
      <c r="C83" s="957" t="s">
        <v>599</v>
      </c>
      <c r="D83" s="957">
        <v>9</v>
      </c>
      <c r="E83" s="1455">
        <v>1601510</v>
      </c>
      <c r="F83" s="955">
        <v>1</v>
      </c>
      <c r="G83" s="1163">
        <v>11451800</v>
      </c>
      <c r="H83" s="1163">
        <v>201601172300</v>
      </c>
      <c r="I83" s="1163" t="s">
        <v>672</v>
      </c>
      <c r="J83" s="1163"/>
      <c r="K83" s="1165" t="s">
        <v>1691</v>
      </c>
      <c r="L83" s="1166" t="s">
        <v>1692</v>
      </c>
      <c r="M83" s="957" t="s">
        <v>1055</v>
      </c>
      <c r="N83" s="957"/>
      <c r="O83" s="957"/>
      <c r="P83" s="1169">
        <v>42386</v>
      </c>
      <c r="Q83" s="960">
        <v>0.95833333333333337</v>
      </c>
      <c r="R83" s="957" t="s">
        <v>1098</v>
      </c>
      <c r="S83" s="1343" t="s">
        <v>1098</v>
      </c>
      <c r="T83" s="1602">
        <v>129.9</v>
      </c>
      <c r="U83" s="1552">
        <v>157.29999999999998</v>
      </c>
      <c r="V83" s="1393">
        <v>27.399999999999977</v>
      </c>
      <c r="W83" s="1097">
        <v>58</v>
      </c>
      <c r="X83" s="1236">
        <v>472.41379310344786</v>
      </c>
      <c r="Y83" s="1154" t="str">
        <f t="shared" si="86"/>
        <v xml:space="preserve">  </v>
      </c>
      <c r="Z83" s="1343" t="s">
        <v>1098</v>
      </c>
      <c r="AA83" s="1590">
        <v>133.1</v>
      </c>
      <c r="AB83" s="1552">
        <v>160.20000000000002</v>
      </c>
      <c r="AC83" s="1343">
        <v>27.100000000000023</v>
      </c>
      <c r="AD83" s="1393">
        <v>58</v>
      </c>
      <c r="AE83" s="1393">
        <v>467.24137931034522</v>
      </c>
      <c r="AF83" s="1154" t="str">
        <f t="shared" si="87"/>
        <v xml:space="preserve">  </v>
      </c>
      <c r="AG83" s="1343" t="s">
        <v>1098</v>
      </c>
      <c r="AH83" s="1393">
        <v>124.9</v>
      </c>
      <c r="AI83" s="1604">
        <v>158.29999999999998</v>
      </c>
      <c r="AJ83" s="1343">
        <v>33.399999999999977</v>
      </c>
      <c r="AK83" s="1343">
        <v>72</v>
      </c>
      <c r="AL83" s="1393">
        <v>463.88888888888863</v>
      </c>
      <c r="AM83" s="1154" t="str">
        <f t="shared" si="88"/>
        <v xml:space="preserve">  </v>
      </c>
      <c r="AN83" s="1393">
        <v>467.84802043422724</v>
      </c>
      <c r="AO83" s="1393">
        <v>4.2947069814762742</v>
      </c>
      <c r="AP83" s="1393">
        <v>0.91797053613483204</v>
      </c>
      <c r="AQ83" s="1343">
        <v>3</v>
      </c>
      <c r="AR83" s="1154" t="str">
        <f t="shared" si="89"/>
        <v xml:space="preserve">  </v>
      </c>
      <c r="AS83" s="1343"/>
      <c r="AT83" s="86" t="s">
        <v>191</v>
      </c>
      <c r="AU83" s="86" t="s">
        <v>191</v>
      </c>
      <c r="AV83" s="86" t="s">
        <v>191</v>
      </c>
      <c r="AW83" s="1323" t="str">
        <f t="shared" ref="AW83:AW117" si="103">IF(AU83&lt;AW$7,"E, &lt;PRL",IF(AU83&gt;AW$7,"  ",))</f>
        <v xml:space="preserve">  </v>
      </c>
      <c r="AX83" s="1154" t="str">
        <f t="shared" si="84"/>
        <v xml:space="preserve">  </v>
      </c>
      <c r="AY83" s="86" t="s">
        <v>191</v>
      </c>
      <c r="AZ83" s="86" t="s">
        <v>191</v>
      </c>
      <c r="BA83" s="86" t="s">
        <v>191</v>
      </c>
      <c r="BB83" s="1323"/>
      <c r="BC83" s="1154" t="str">
        <f t="shared" si="85"/>
        <v xml:space="preserve">  </v>
      </c>
      <c r="BD83" s="801" t="s">
        <v>191</v>
      </c>
      <c r="BE83" s="1203" t="s">
        <v>1098</v>
      </c>
      <c r="BF83" s="1312">
        <v>7.207975943578659</v>
      </c>
      <c r="BG83" s="1312">
        <v>0.16471243964822424</v>
      </c>
      <c r="BH83" s="1323"/>
      <c r="BI83" s="1154" t="str">
        <f t="shared" si="99"/>
        <v xml:space="preserve">  </v>
      </c>
      <c r="BJ83" s="1203" t="s">
        <v>1098</v>
      </c>
      <c r="BK83" s="1595">
        <v>4.5614613871842756E-2</v>
      </c>
      <c r="BL83" s="1595"/>
      <c r="BM83" s="1203"/>
      <c r="BN83" s="1158" t="str">
        <f t="shared" si="100"/>
        <v xml:space="preserve">  </v>
      </c>
      <c r="BO83" s="1157" t="str">
        <f t="shared" si="101"/>
        <v xml:space="preserve">  </v>
      </c>
      <c r="BP83" s="1310">
        <f t="shared" si="102"/>
        <v>0.63283526788791888</v>
      </c>
      <c r="BQ83" s="1189">
        <v>120.26003173402096</v>
      </c>
      <c r="BR83" s="1203"/>
      <c r="BS83" s="1323"/>
      <c r="BT83" s="1158" t="str">
        <f t="shared" si="90"/>
        <v xml:space="preserve">  </v>
      </c>
      <c r="BU83" s="1306">
        <v>56.81249775020985</v>
      </c>
      <c r="BV83" s="1203"/>
      <c r="BW83" s="1323"/>
      <c r="BX83" s="1154" t="str">
        <f t="shared" si="91"/>
        <v xml:space="preserve">  </v>
      </c>
      <c r="BY83" s="1312">
        <v>0.6240085889696948</v>
      </c>
      <c r="BZ83" s="1203"/>
      <c r="CA83" s="1203"/>
      <c r="CB83" s="1312" t="s">
        <v>1032</v>
      </c>
      <c r="CC83" s="1154" t="str">
        <f t="shared" si="92"/>
        <v>E, &lt;RL</v>
      </c>
      <c r="CD83" s="1595">
        <v>0.29156263381170239</v>
      </c>
      <c r="CE83" s="1595"/>
      <c r="CF83" s="1594" t="s">
        <v>1032</v>
      </c>
      <c r="CG83" s="1158" t="str">
        <f t="shared" si="93"/>
        <v xml:space="preserve">  </v>
      </c>
      <c r="CH83" s="1239">
        <f t="shared" si="94"/>
        <v>0.51888277424524065</v>
      </c>
      <c r="CI83" s="1346">
        <v>4.0396376870182564</v>
      </c>
      <c r="CJ83" s="1203"/>
      <c r="CK83" s="1203" t="s">
        <v>602</v>
      </c>
      <c r="CL83" s="1154" t="str">
        <f t="shared" si="95"/>
        <v xml:space="preserve">  </v>
      </c>
      <c r="CM83" s="1346">
        <v>1.873943038144579</v>
      </c>
      <c r="CN83" s="1203"/>
      <c r="CO83" s="1203"/>
      <c r="CP83" s="1158" t="str">
        <f t="shared" si="96"/>
        <v xml:space="preserve">  </v>
      </c>
      <c r="CQ83" s="1201">
        <f t="shared" si="97"/>
        <v>3.359085831569312</v>
      </c>
      <c r="CR83" s="1201">
        <f t="shared" si="98"/>
        <v>3.298469724714149</v>
      </c>
      <c r="CS83" s="1203"/>
    </row>
    <row r="84" spans="1:97" x14ac:dyDescent="0.2">
      <c r="A84" s="1144" t="s">
        <v>2424</v>
      </c>
      <c r="B84" s="1161" t="s">
        <v>1530</v>
      </c>
      <c r="C84" s="957" t="s">
        <v>599</v>
      </c>
      <c r="D84" s="957">
        <v>9</v>
      </c>
      <c r="E84" s="1455">
        <v>1601509</v>
      </c>
      <c r="F84" s="955">
        <v>1</v>
      </c>
      <c r="G84" s="1163">
        <v>11451800</v>
      </c>
      <c r="H84" s="1163">
        <v>201601181050</v>
      </c>
      <c r="I84" s="1163" t="s">
        <v>672</v>
      </c>
      <c r="J84" s="1163"/>
      <c r="K84" s="1165" t="s">
        <v>1691</v>
      </c>
      <c r="L84" s="1166" t="s">
        <v>1692</v>
      </c>
      <c r="M84" s="957" t="s">
        <v>1055</v>
      </c>
      <c r="N84" s="957"/>
      <c r="O84" s="957"/>
      <c r="P84" s="1169">
        <v>42387</v>
      </c>
      <c r="Q84" s="960">
        <v>0.4513888888888889</v>
      </c>
      <c r="R84" s="957" t="s">
        <v>1099</v>
      </c>
      <c r="S84" s="1343" t="s">
        <v>1099</v>
      </c>
      <c r="T84" s="1602">
        <v>131.69999999999999</v>
      </c>
      <c r="U84" s="1552">
        <v>211</v>
      </c>
      <c r="V84" s="1393">
        <v>79.300000000000011</v>
      </c>
      <c r="W84" s="1097">
        <v>58</v>
      </c>
      <c r="X84" s="1236">
        <v>1367.2413793103449</v>
      </c>
      <c r="Y84" s="1158" t="str">
        <f t="shared" si="86"/>
        <v xml:space="preserve">  </v>
      </c>
      <c r="Z84" s="1343" t="s">
        <v>1099</v>
      </c>
      <c r="AA84" s="1590">
        <v>134.5</v>
      </c>
      <c r="AB84" s="1552">
        <v>205.7</v>
      </c>
      <c r="AC84" s="1343">
        <v>71.199999999999989</v>
      </c>
      <c r="AD84" s="1393">
        <v>50</v>
      </c>
      <c r="AE84" s="1393">
        <v>1423.9999999999998</v>
      </c>
      <c r="AF84" s="1158" t="str">
        <f t="shared" si="87"/>
        <v xml:space="preserve">  </v>
      </c>
      <c r="AG84" s="1343" t="s">
        <v>1099</v>
      </c>
      <c r="AH84" s="1393">
        <v>134.5</v>
      </c>
      <c r="AI84" s="1604">
        <v>199</v>
      </c>
      <c r="AJ84" s="1343">
        <v>64.5</v>
      </c>
      <c r="AK84" s="1343">
        <v>46</v>
      </c>
      <c r="AL84" s="1393">
        <v>1402.1739130434783</v>
      </c>
      <c r="AM84" s="1158" t="str">
        <f t="shared" si="88"/>
        <v xml:space="preserve">  </v>
      </c>
      <c r="AN84" s="1393">
        <v>1397.8050974512744</v>
      </c>
      <c r="AO84" s="1393">
        <v>28.630406352461073</v>
      </c>
      <c r="AP84" s="1393">
        <v>2.0482402306777314</v>
      </c>
      <c r="AQ84" s="1343">
        <v>3</v>
      </c>
      <c r="AR84" s="1158" t="str">
        <f t="shared" si="89"/>
        <v xml:space="preserve">  </v>
      </c>
      <c r="AS84" s="1343"/>
      <c r="AT84" s="86" t="s">
        <v>191</v>
      </c>
      <c r="AU84" s="86" t="s">
        <v>191</v>
      </c>
      <c r="AV84" s="86" t="s">
        <v>191</v>
      </c>
      <c r="AW84" s="1323" t="str">
        <f t="shared" si="103"/>
        <v xml:space="preserve">  </v>
      </c>
      <c r="AX84" s="1154" t="str">
        <f t="shared" si="84"/>
        <v xml:space="preserve">  </v>
      </c>
      <c r="AY84" s="86" t="s">
        <v>191</v>
      </c>
      <c r="AZ84" s="86" t="s">
        <v>191</v>
      </c>
      <c r="BA84" s="86" t="s">
        <v>191</v>
      </c>
      <c r="BB84" s="1323"/>
      <c r="BC84" s="1154" t="str">
        <f t="shared" si="85"/>
        <v xml:space="preserve">  </v>
      </c>
      <c r="BD84" s="801" t="s">
        <v>191</v>
      </c>
      <c r="BE84" s="1203" t="s">
        <v>1099</v>
      </c>
      <c r="BF84" s="1312">
        <v>8.0664391436082052</v>
      </c>
      <c r="BG84" s="1312"/>
      <c r="BH84" s="1323"/>
      <c r="BI84" s="1154" t="str">
        <f t="shared" si="99"/>
        <v xml:space="preserve">  </v>
      </c>
      <c r="BJ84" s="1203" t="s">
        <v>1099</v>
      </c>
      <c r="BK84" s="1595">
        <v>2.0831312556972306E-2</v>
      </c>
      <c r="BL84" s="1595"/>
      <c r="BM84" s="1203"/>
      <c r="BN84" s="1158" t="str">
        <f t="shared" si="100"/>
        <v xml:space="preserve">  </v>
      </c>
      <c r="BO84" s="1157" t="str">
        <f t="shared" si="101"/>
        <v>E, &lt;RL</v>
      </c>
      <c r="BP84" s="1310">
        <f t="shared" si="102"/>
        <v>0.25824669579859044</v>
      </c>
      <c r="BQ84" s="1189">
        <v>205.35414872082023</v>
      </c>
      <c r="BR84" s="1203"/>
      <c r="BS84" s="1323"/>
      <c r="BT84" s="1158" t="str">
        <f t="shared" si="90"/>
        <v xml:space="preserve">  </v>
      </c>
      <c r="BU84" s="1306">
        <v>280.76868954415596</v>
      </c>
      <c r="BV84" s="1203"/>
      <c r="BW84" s="1323"/>
      <c r="BX84" s="1154" t="str">
        <f t="shared" si="91"/>
        <v xml:space="preserve">  </v>
      </c>
      <c r="BY84" s="1312">
        <v>0.83793695395332701</v>
      </c>
      <c r="BZ84" s="1203"/>
      <c r="CA84" s="1203"/>
      <c r="CB84" s="1312" t="s">
        <v>1132</v>
      </c>
      <c r="CC84" s="1154" t="str">
        <f t="shared" si="92"/>
        <v xml:space="preserve">  </v>
      </c>
      <c r="CD84" s="1595">
        <v>1.1932222224295375</v>
      </c>
      <c r="CE84" s="1595"/>
      <c r="CF84" s="1594" t="s">
        <v>1132</v>
      </c>
      <c r="CG84" s="1158" t="str">
        <f t="shared" si="93"/>
        <v xml:space="preserve">  </v>
      </c>
      <c r="CH84" s="1239">
        <f t="shared" si="94"/>
        <v>0.40804481388516067</v>
      </c>
      <c r="CI84" s="1346">
        <v>5.7847065852040007</v>
      </c>
      <c r="CJ84" s="1203"/>
      <c r="CK84" s="1203" t="s">
        <v>602</v>
      </c>
      <c r="CL84" s="1158" t="str">
        <f t="shared" si="95"/>
        <v xml:space="preserve">  </v>
      </c>
      <c r="CM84" s="1346">
        <v>8.1111646683838714</v>
      </c>
      <c r="CN84" s="1203"/>
      <c r="CO84" s="1203"/>
      <c r="CP84" s="1158" t="str">
        <f t="shared" si="96"/>
        <v xml:space="preserve">  </v>
      </c>
      <c r="CQ84" s="1201">
        <f t="shared" si="97"/>
        <v>2.81694166942219</v>
      </c>
      <c r="CR84" s="1201">
        <f t="shared" si="98"/>
        <v>2.8889135328988469</v>
      </c>
      <c r="CS84" s="1203"/>
    </row>
    <row r="85" spans="1:97" x14ac:dyDescent="0.2">
      <c r="A85" s="1144" t="s">
        <v>2425</v>
      </c>
      <c r="B85" s="1161" t="s">
        <v>1531</v>
      </c>
      <c r="C85" s="957" t="s">
        <v>599</v>
      </c>
      <c r="D85" s="957">
        <v>9</v>
      </c>
      <c r="E85" s="1455">
        <v>1601508</v>
      </c>
      <c r="F85" s="955">
        <v>1</v>
      </c>
      <c r="G85" s="1163">
        <v>11451800</v>
      </c>
      <c r="H85" s="1163">
        <v>201601191600</v>
      </c>
      <c r="I85" s="1163" t="s">
        <v>672</v>
      </c>
      <c r="J85" s="1163"/>
      <c r="K85" s="1165" t="s">
        <v>1691</v>
      </c>
      <c r="L85" s="1166" t="s">
        <v>1692</v>
      </c>
      <c r="M85" s="957" t="s">
        <v>1055</v>
      </c>
      <c r="N85" s="957"/>
      <c r="O85" s="957"/>
      <c r="P85" s="1169">
        <v>42388</v>
      </c>
      <c r="Q85" s="960">
        <v>0.66666666666666663</v>
      </c>
      <c r="R85" s="957" t="s">
        <v>1100</v>
      </c>
      <c r="S85" s="1343" t="s">
        <v>1100</v>
      </c>
      <c r="T85" s="1602">
        <v>127.8</v>
      </c>
      <c r="U85" s="1552">
        <v>181.79999999999998</v>
      </c>
      <c r="V85" s="1393">
        <v>53.999999999999986</v>
      </c>
      <c r="W85" s="1097">
        <v>36</v>
      </c>
      <c r="X85" s="1236">
        <v>1499.9999999999998</v>
      </c>
      <c r="Y85" s="1154" t="str">
        <f t="shared" si="86"/>
        <v xml:space="preserve">  </v>
      </c>
      <c r="Z85" s="1343" t="s">
        <v>1100</v>
      </c>
      <c r="AA85" s="1590">
        <v>126.8</v>
      </c>
      <c r="AB85" s="1552">
        <v>172.7</v>
      </c>
      <c r="AC85" s="1343">
        <v>45.899999999999991</v>
      </c>
      <c r="AD85" s="1393">
        <v>30</v>
      </c>
      <c r="AE85" s="1393">
        <v>1529.9999999999998</v>
      </c>
      <c r="AF85" s="1154" t="str">
        <f t="shared" si="87"/>
        <v xml:space="preserve">  </v>
      </c>
      <c r="AG85" s="1343" t="s">
        <v>1100</v>
      </c>
      <c r="AH85" s="1393">
        <v>123</v>
      </c>
      <c r="AI85" s="1604">
        <v>187.20000000000002</v>
      </c>
      <c r="AJ85" s="1343">
        <v>64.200000000000017</v>
      </c>
      <c r="AK85" s="1343">
        <v>44</v>
      </c>
      <c r="AL85" s="1393">
        <v>1459.0909090909095</v>
      </c>
      <c r="AM85" s="1154" t="str">
        <f t="shared" si="88"/>
        <v xml:space="preserve">  </v>
      </c>
      <c r="AN85" s="1393">
        <v>1496.3636363636363</v>
      </c>
      <c r="AO85" s="1393">
        <v>35.594130819003126</v>
      </c>
      <c r="AP85" s="1393">
        <v>2.3787086209540367</v>
      </c>
      <c r="AQ85" s="1343">
        <v>3</v>
      </c>
      <c r="AR85" s="1154" t="str">
        <f t="shared" si="89"/>
        <v xml:space="preserve">  </v>
      </c>
      <c r="AS85" s="1343"/>
      <c r="AT85" s="86" t="s">
        <v>191</v>
      </c>
      <c r="AU85" s="86" t="s">
        <v>191</v>
      </c>
      <c r="AV85" s="86" t="s">
        <v>191</v>
      </c>
      <c r="AW85" s="1323" t="str">
        <f t="shared" si="103"/>
        <v xml:space="preserve">  </v>
      </c>
      <c r="AX85" s="1154" t="str">
        <f t="shared" si="84"/>
        <v xml:space="preserve">  </v>
      </c>
      <c r="AY85" s="86" t="s">
        <v>191</v>
      </c>
      <c r="AZ85" s="86" t="s">
        <v>191</v>
      </c>
      <c r="BA85" s="86" t="s">
        <v>191</v>
      </c>
      <c r="BB85" s="1323"/>
      <c r="BC85" s="1154" t="str">
        <f t="shared" si="85"/>
        <v xml:space="preserve">  </v>
      </c>
      <c r="BD85" s="801" t="s">
        <v>191</v>
      </c>
      <c r="BE85" s="1203" t="s">
        <v>1100</v>
      </c>
      <c r="BF85" s="1312">
        <v>5.7579179339972715</v>
      </c>
      <c r="BG85" s="1312"/>
      <c r="BH85" s="1323"/>
      <c r="BI85" s="1154" t="str">
        <f t="shared" si="99"/>
        <v xml:space="preserve">  </v>
      </c>
      <c r="BJ85" s="1203" t="s">
        <v>1100</v>
      </c>
      <c r="BK85" s="1595">
        <v>4.2411738151321307E-2</v>
      </c>
      <c r="BL85" s="1595"/>
      <c r="BM85" s="1203"/>
      <c r="BN85" s="1158" t="str">
        <f t="shared" si="100"/>
        <v xml:space="preserve">  </v>
      </c>
      <c r="BO85" s="1157" t="str">
        <f t="shared" si="101"/>
        <v xml:space="preserve">  </v>
      </c>
      <c r="BP85" s="1310">
        <f t="shared" si="102"/>
        <v>0.73658115029573124</v>
      </c>
      <c r="BQ85" s="1189">
        <v>92.895114749776056</v>
      </c>
      <c r="BR85" s="1203"/>
      <c r="BS85" s="1323"/>
      <c r="BT85" s="1158" t="str">
        <f t="shared" si="90"/>
        <v xml:space="preserve">  </v>
      </c>
      <c r="BU85" s="1306">
        <v>139.34267212466406</v>
      </c>
      <c r="BV85" s="1203"/>
      <c r="BW85" s="1323"/>
      <c r="BX85" s="1154" t="str">
        <f t="shared" si="91"/>
        <v xml:space="preserve">  </v>
      </c>
      <c r="BY85" s="1312">
        <v>0.6219936045930422</v>
      </c>
      <c r="BZ85" s="1203"/>
      <c r="CA85" s="1203"/>
      <c r="CB85" s="1594" t="s">
        <v>1132</v>
      </c>
      <c r="CC85" s="1154" t="str">
        <f t="shared" si="92"/>
        <v>E, &lt;RL</v>
      </c>
      <c r="CD85" s="1595">
        <v>0.95165021502735458</v>
      </c>
      <c r="CE85" s="1595"/>
      <c r="CF85" s="1594" t="s">
        <v>1132</v>
      </c>
      <c r="CG85" s="1158" t="str">
        <f t="shared" si="93"/>
        <v xml:space="preserve">  </v>
      </c>
      <c r="CH85" s="1239">
        <f t="shared" si="94"/>
        <v>0.66956546236952863</v>
      </c>
      <c r="CI85" s="1346">
        <v>4.3089046833335356</v>
      </c>
      <c r="CJ85" s="1203"/>
      <c r="CK85" s="1203" t="s">
        <v>602</v>
      </c>
      <c r="CL85" s="1154" t="str">
        <f t="shared" si="95"/>
        <v xml:space="preserve">  </v>
      </c>
      <c r="CM85" s="1346">
        <v>6.2870836515912067</v>
      </c>
      <c r="CN85" s="1203"/>
      <c r="CO85" s="1203"/>
      <c r="CP85" s="1158" t="str">
        <f t="shared" si="96"/>
        <v xml:space="preserve">  </v>
      </c>
      <c r="CQ85" s="1201">
        <f t="shared" si="97"/>
        <v>4.6384620923716797</v>
      </c>
      <c r="CR85" s="1201">
        <f t="shared" si="98"/>
        <v>4.5119585807615463</v>
      </c>
      <c r="CS85" s="1203"/>
    </row>
    <row r="86" spans="1:97" x14ac:dyDescent="0.2">
      <c r="A86" s="1144" t="s">
        <v>2426</v>
      </c>
      <c r="B86" s="1161" t="s">
        <v>1532</v>
      </c>
      <c r="C86" s="957" t="s">
        <v>599</v>
      </c>
      <c r="D86" s="957">
        <v>9</v>
      </c>
      <c r="E86" s="1455">
        <v>1601507</v>
      </c>
      <c r="F86" s="955">
        <v>1</v>
      </c>
      <c r="G86" s="1163">
        <v>11451800</v>
      </c>
      <c r="H86" s="1163">
        <v>201601191730</v>
      </c>
      <c r="I86" s="1163" t="s">
        <v>672</v>
      </c>
      <c r="J86" s="1163"/>
      <c r="K86" s="1165" t="s">
        <v>1691</v>
      </c>
      <c r="L86" s="1166" t="s">
        <v>1692</v>
      </c>
      <c r="M86" s="957" t="s">
        <v>1055</v>
      </c>
      <c r="N86" s="957"/>
      <c r="O86" s="957"/>
      <c r="P86" s="1169">
        <v>42388</v>
      </c>
      <c r="Q86" s="960">
        <v>0.72916666666666663</v>
      </c>
      <c r="R86" s="957" t="s">
        <v>1101</v>
      </c>
      <c r="S86" s="1343" t="s">
        <v>1101</v>
      </c>
      <c r="T86" s="1602">
        <v>130.69999999999999</v>
      </c>
      <c r="U86" s="1552">
        <v>168.1</v>
      </c>
      <c r="V86" s="1393">
        <v>37.400000000000006</v>
      </c>
      <c r="W86" s="1097">
        <v>18</v>
      </c>
      <c r="X86" s="1236">
        <v>2077.7777777777783</v>
      </c>
      <c r="Y86" s="1154" t="str">
        <f t="shared" si="86"/>
        <v xml:space="preserve">  </v>
      </c>
      <c r="Z86" s="1343" t="s">
        <v>1101</v>
      </c>
      <c r="AA86" s="1590">
        <v>124.8</v>
      </c>
      <c r="AB86" s="1552">
        <v>164.70000000000002</v>
      </c>
      <c r="AC86" s="1343">
        <v>39.90000000000002</v>
      </c>
      <c r="AD86" s="1393">
        <v>16</v>
      </c>
      <c r="AE86" s="1393">
        <v>2493.7500000000014</v>
      </c>
      <c r="AF86" s="1154" t="str">
        <f t="shared" si="87"/>
        <v xml:space="preserve">  </v>
      </c>
      <c r="AG86" s="1343" t="s">
        <v>1101</v>
      </c>
      <c r="AH86" s="1393">
        <v>133.5</v>
      </c>
      <c r="AI86" s="1604">
        <v>169.8</v>
      </c>
      <c r="AJ86" s="1343">
        <v>36.300000000000011</v>
      </c>
      <c r="AK86" s="1343">
        <v>20</v>
      </c>
      <c r="AL86" s="1393">
        <v>1815.0000000000005</v>
      </c>
      <c r="AM86" s="1154" t="str">
        <f t="shared" si="88"/>
        <v xml:space="preserve">  </v>
      </c>
      <c r="AN86" s="1393">
        <v>2128.8425925925931</v>
      </c>
      <c r="AO86" s="1393">
        <v>342.24421413524891</v>
      </c>
      <c r="AP86" s="1393">
        <v>16.07653921084178</v>
      </c>
      <c r="AQ86" s="1343">
        <v>3</v>
      </c>
      <c r="AR86" s="1154" t="str">
        <f t="shared" si="89"/>
        <v xml:space="preserve">  </v>
      </c>
      <c r="AS86" s="1343"/>
      <c r="AT86" s="86" t="s">
        <v>191</v>
      </c>
      <c r="AU86" s="86" t="s">
        <v>191</v>
      </c>
      <c r="AV86" s="86" t="s">
        <v>191</v>
      </c>
      <c r="AW86" s="1323" t="str">
        <f t="shared" si="103"/>
        <v xml:space="preserve">  </v>
      </c>
      <c r="AX86" s="1154" t="str">
        <f t="shared" si="84"/>
        <v xml:space="preserve">  </v>
      </c>
      <c r="AY86" s="86" t="s">
        <v>191</v>
      </c>
      <c r="AZ86" s="86" t="s">
        <v>191</v>
      </c>
      <c r="BA86" s="86" t="s">
        <v>191</v>
      </c>
      <c r="BB86" s="1323"/>
      <c r="BC86" s="1154" t="str">
        <f t="shared" si="85"/>
        <v xml:space="preserve">  </v>
      </c>
      <c r="BD86" s="801" t="s">
        <v>191</v>
      </c>
      <c r="BE86" s="1203" t="s">
        <v>1101</v>
      </c>
      <c r="BF86" s="1312">
        <v>5.3172736261392135</v>
      </c>
      <c r="BG86" s="1312"/>
      <c r="BH86" s="1323"/>
      <c r="BI86" s="1154" t="str">
        <f t="shared" si="99"/>
        <v xml:space="preserve">  </v>
      </c>
      <c r="BJ86" s="1203" t="s">
        <v>1101</v>
      </c>
      <c r="BK86" s="1595">
        <v>2.5982411255266829E-2</v>
      </c>
      <c r="BL86" s="1595"/>
      <c r="BM86" s="1203"/>
      <c r="BN86" s="1158" t="str">
        <f t="shared" si="100"/>
        <v xml:space="preserve">  </v>
      </c>
      <c r="BO86" s="1157" t="str">
        <f t="shared" si="101"/>
        <v>E, &lt;RL</v>
      </c>
      <c r="BP86" s="1310">
        <f t="shared" si="102"/>
        <v>0.4886416062460987</v>
      </c>
      <c r="BQ86" s="1189">
        <v>91.372642504155806</v>
      </c>
      <c r="BR86" s="1203"/>
      <c r="BS86" s="1323"/>
      <c r="BT86" s="1158" t="str">
        <f t="shared" si="90"/>
        <v xml:space="preserve">  </v>
      </c>
      <c r="BU86" s="1306">
        <v>189.85204609196822</v>
      </c>
      <c r="BV86" s="1203"/>
      <c r="BW86" s="1323"/>
      <c r="BX86" s="1154" t="str">
        <f t="shared" si="91"/>
        <v xml:space="preserve">  </v>
      </c>
      <c r="BY86" s="1312">
        <v>0.58276508167154129</v>
      </c>
      <c r="BZ86" s="1203"/>
      <c r="CA86" s="1203"/>
      <c r="CB86" s="1594" t="s">
        <v>1132</v>
      </c>
      <c r="CC86" s="1154" t="str">
        <f t="shared" si="92"/>
        <v>&lt;MDL</v>
      </c>
      <c r="CD86" s="1595">
        <v>1.453270422418407</v>
      </c>
      <c r="CE86" s="1595"/>
      <c r="CF86" s="1594" t="s">
        <v>1132</v>
      </c>
      <c r="CG86" s="1158" t="str">
        <f t="shared" si="93"/>
        <v xml:space="preserve">  </v>
      </c>
      <c r="CH86" s="1597" t="s">
        <v>2618</v>
      </c>
      <c r="CI86" s="1346">
        <v>3.7999712930102896</v>
      </c>
      <c r="CJ86" s="1203"/>
      <c r="CK86" s="1203" t="s">
        <v>602</v>
      </c>
      <c r="CL86" s="1154" t="str">
        <f t="shared" si="95"/>
        <v xml:space="preserve">  </v>
      </c>
      <c r="CM86" s="1346">
        <v>6.8969478968136775</v>
      </c>
      <c r="CN86" s="1203"/>
      <c r="CO86" s="1203"/>
      <c r="CP86" s="1158" t="str">
        <f t="shared" si="96"/>
        <v xml:space="preserve">  </v>
      </c>
      <c r="CQ86" s="1201">
        <f t="shared" si="97"/>
        <v>4.1587626108519942</v>
      </c>
      <c r="CR86" s="1201">
        <f t="shared" si="98"/>
        <v>3.6328014571265959</v>
      </c>
      <c r="CS86" s="1203"/>
    </row>
    <row r="87" spans="1:97" x14ac:dyDescent="0.2">
      <c r="A87" s="1144" t="s">
        <v>2427</v>
      </c>
      <c r="B87" s="1161" t="s">
        <v>1533</v>
      </c>
      <c r="C87" s="957" t="s">
        <v>599</v>
      </c>
      <c r="D87" s="957">
        <v>9</v>
      </c>
      <c r="E87" s="1455">
        <v>1601506</v>
      </c>
      <c r="F87" s="955">
        <v>1</v>
      </c>
      <c r="G87" s="1163">
        <v>11451800</v>
      </c>
      <c r="H87" s="1163">
        <v>201601201440</v>
      </c>
      <c r="I87" s="1163" t="s">
        <v>672</v>
      </c>
      <c r="J87" s="1163"/>
      <c r="K87" s="1165" t="s">
        <v>1691</v>
      </c>
      <c r="L87" s="1166" t="s">
        <v>1692</v>
      </c>
      <c r="M87" s="957" t="s">
        <v>1055</v>
      </c>
      <c r="N87" s="957"/>
      <c r="O87" s="957"/>
      <c r="P87" s="1169">
        <v>42389</v>
      </c>
      <c r="Q87" s="960">
        <v>0.61111111111111105</v>
      </c>
      <c r="R87" s="957" t="s">
        <v>1102</v>
      </c>
      <c r="S87" s="1343" t="s">
        <v>1102</v>
      </c>
      <c r="T87" s="1602">
        <v>126.9</v>
      </c>
      <c r="U87" s="1552">
        <v>147.10000000000002</v>
      </c>
      <c r="V87" s="1393">
        <v>20.200000000000017</v>
      </c>
      <c r="W87" s="1097">
        <v>86</v>
      </c>
      <c r="X87" s="1236">
        <v>234.88372093023278</v>
      </c>
      <c r="Y87" s="1154" t="str">
        <f t="shared" si="86"/>
        <v xml:space="preserve">  </v>
      </c>
      <c r="Z87" s="1343" t="s">
        <v>1102</v>
      </c>
      <c r="AA87" s="1590">
        <v>131.5</v>
      </c>
      <c r="AB87" s="1552">
        <v>150.79999999999998</v>
      </c>
      <c r="AC87" s="1343">
        <v>19.299999999999983</v>
      </c>
      <c r="AD87" s="1393">
        <v>82</v>
      </c>
      <c r="AE87" s="1393">
        <v>235.36585365853637</v>
      </c>
      <c r="AF87" s="1154" t="str">
        <f t="shared" si="87"/>
        <v xml:space="preserve">  </v>
      </c>
      <c r="AG87" s="1343" t="s">
        <v>1102</v>
      </c>
      <c r="AH87" s="1393">
        <v>133.1</v>
      </c>
      <c r="AI87" s="1604">
        <v>157.1</v>
      </c>
      <c r="AJ87" s="1343">
        <v>24</v>
      </c>
      <c r="AK87" s="1343">
        <v>122</v>
      </c>
      <c r="AL87" s="1393">
        <v>196.72131147540983</v>
      </c>
      <c r="AM87" s="1154" t="str">
        <f t="shared" si="88"/>
        <v xml:space="preserve">  </v>
      </c>
      <c r="AN87" s="1393">
        <v>222.32362868805967</v>
      </c>
      <c r="AO87" s="1393">
        <v>22.173567552037824</v>
      </c>
      <c r="AP87" s="1393">
        <v>9.9735541754535522</v>
      </c>
      <c r="AQ87" s="1343">
        <v>3</v>
      </c>
      <c r="AR87" s="1154" t="str">
        <f t="shared" si="89"/>
        <v xml:space="preserve">  </v>
      </c>
      <c r="AS87" s="1343"/>
      <c r="AT87" s="86" t="s">
        <v>191</v>
      </c>
      <c r="AU87" s="86" t="s">
        <v>191</v>
      </c>
      <c r="AV87" s="86" t="s">
        <v>191</v>
      </c>
      <c r="AW87" s="1323" t="str">
        <f t="shared" si="103"/>
        <v xml:space="preserve">  </v>
      </c>
      <c r="AX87" s="1154" t="str">
        <f t="shared" si="84"/>
        <v xml:space="preserve">  </v>
      </c>
      <c r="AY87" s="86" t="s">
        <v>191</v>
      </c>
      <c r="AZ87" s="86" t="s">
        <v>191</v>
      </c>
      <c r="BA87" s="86" t="s">
        <v>191</v>
      </c>
      <c r="BB87" s="1323"/>
      <c r="BC87" s="1154" t="str">
        <f t="shared" si="85"/>
        <v xml:space="preserve">  </v>
      </c>
      <c r="BD87" s="801" t="s">
        <v>191</v>
      </c>
      <c r="BE87" s="1203" t="s">
        <v>1102</v>
      </c>
      <c r="BF87" s="1312">
        <v>8.9203438679542284</v>
      </c>
      <c r="BG87" s="1312"/>
      <c r="BH87" s="1323"/>
      <c r="BI87" s="1154" t="str">
        <f t="shared" si="99"/>
        <v xml:space="preserve">  </v>
      </c>
      <c r="BJ87" s="1203" t="s">
        <v>1102</v>
      </c>
      <c r="BK87" s="1595">
        <v>5.7206997744938745E-2</v>
      </c>
      <c r="BL87" s="1595"/>
      <c r="BM87" s="1203"/>
      <c r="BN87" s="1158" t="str">
        <f t="shared" si="100"/>
        <v xml:space="preserve">  </v>
      </c>
      <c r="BO87" s="1157" t="str">
        <f t="shared" si="101"/>
        <v xml:space="preserve">  </v>
      </c>
      <c r="BP87" s="1310">
        <f t="shared" si="102"/>
        <v>0.64130933282125224</v>
      </c>
      <c r="BQ87" s="1189">
        <v>185.6222622184396</v>
      </c>
      <c r="BR87" s="1203"/>
      <c r="BS87" s="1323"/>
      <c r="BT87" s="1158" t="str">
        <f t="shared" si="90"/>
        <v xml:space="preserve">  </v>
      </c>
      <c r="BU87" s="1306">
        <v>43.599647637354458</v>
      </c>
      <c r="BV87" s="1203"/>
      <c r="BW87" s="1323"/>
      <c r="BX87" s="1154" t="str">
        <f t="shared" si="91"/>
        <v xml:space="preserve">  </v>
      </c>
      <c r="BY87" s="1312">
        <v>0.99603553710319004</v>
      </c>
      <c r="BZ87" s="1203"/>
      <c r="CA87" s="1203"/>
      <c r="CB87" s="1594" t="s">
        <v>1132</v>
      </c>
      <c r="CC87" s="1154" t="str">
        <f t="shared" si="92"/>
        <v xml:space="preserve">  </v>
      </c>
      <c r="CD87" s="1595">
        <v>0.2344327544645311</v>
      </c>
      <c r="CE87" s="1595"/>
      <c r="CF87" s="1594" t="s">
        <v>1132</v>
      </c>
      <c r="CG87" s="1158" t="str">
        <f t="shared" si="93"/>
        <v xml:space="preserve">  </v>
      </c>
      <c r="CH87" s="1239">
        <f>BY87/BQ87*100</f>
        <v>0.53659271533446729</v>
      </c>
      <c r="CI87" s="1346">
        <v>4.4283681851126078</v>
      </c>
      <c r="CJ87" s="1203"/>
      <c r="CK87" s="1203" t="s">
        <v>602</v>
      </c>
      <c r="CL87" s="1154" t="str">
        <f t="shared" si="95"/>
        <v xml:space="preserve">  </v>
      </c>
      <c r="CM87" s="1346">
        <v>0.87115439707133269</v>
      </c>
      <c r="CN87" s="1203"/>
      <c r="CO87" s="1203"/>
      <c r="CP87" s="1158" t="str">
        <f t="shared" si="96"/>
        <v xml:space="preserve">  </v>
      </c>
      <c r="CQ87" s="1201">
        <f t="shared" si="97"/>
        <v>2.3856880808301542</v>
      </c>
      <c r="CR87" s="1201">
        <f t="shared" si="98"/>
        <v>1.9980766916220716</v>
      </c>
      <c r="CS87" s="1203"/>
    </row>
    <row r="88" spans="1:97" x14ac:dyDescent="0.2">
      <c r="A88" s="1144" t="s">
        <v>2443</v>
      </c>
      <c r="B88" s="1161" t="s">
        <v>1549</v>
      </c>
      <c r="C88" s="957" t="s">
        <v>599</v>
      </c>
      <c r="D88" s="957">
        <v>9</v>
      </c>
      <c r="E88" s="1455">
        <v>1602358</v>
      </c>
      <c r="F88" s="955">
        <v>1</v>
      </c>
      <c r="G88" s="1163">
        <v>11451800</v>
      </c>
      <c r="H88" s="1163">
        <v>201602180830</v>
      </c>
      <c r="I88" s="1163" t="s">
        <v>672</v>
      </c>
      <c r="J88" s="1163"/>
      <c r="K88" s="1165" t="s">
        <v>1691</v>
      </c>
      <c r="L88" s="1166" t="s">
        <v>1692</v>
      </c>
      <c r="M88" s="957" t="s">
        <v>1055</v>
      </c>
      <c r="N88" s="957"/>
      <c r="O88" s="957"/>
      <c r="P88" s="1169">
        <v>42418</v>
      </c>
      <c r="Q88" s="960">
        <v>0.35416666666666669</v>
      </c>
      <c r="R88" s="957" t="s">
        <v>1140</v>
      </c>
      <c r="S88" s="1566" t="s">
        <v>1140</v>
      </c>
      <c r="T88" s="1602">
        <v>131.6</v>
      </c>
      <c r="U88" s="1566">
        <v>133.70000000000002</v>
      </c>
      <c r="V88" s="1393">
        <v>2.1000000000000227</v>
      </c>
      <c r="W88" s="1236">
        <v>528</v>
      </c>
      <c r="X88" s="1236">
        <v>3.9772727272727701</v>
      </c>
      <c r="Y88" s="1154" t="str">
        <f t="shared" si="86"/>
        <v xml:space="preserve">  </v>
      </c>
      <c r="Z88" s="1566" t="s">
        <v>1140</v>
      </c>
      <c r="AA88" s="1602">
        <v>124.3</v>
      </c>
      <c r="AB88" s="1566">
        <v>126.5</v>
      </c>
      <c r="AC88" s="1393">
        <v>2.2000000000000028</v>
      </c>
      <c r="AD88" s="1393">
        <v>518</v>
      </c>
      <c r="AE88" s="1393">
        <v>4.2471042471042528</v>
      </c>
      <c r="AF88" s="1154" t="str">
        <f t="shared" si="87"/>
        <v xml:space="preserve">  </v>
      </c>
      <c r="AG88" s="1566" t="s">
        <v>1140</v>
      </c>
      <c r="AH88" s="1566">
        <v>131.69999999999999</v>
      </c>
      <c r="AI88" s="1393">
        <v>133.5</v>
      </c>
      <c r="AJ88" s="1236">
        <v>1.8000000000000114</v>
      </c>
      <c r="AK88" s="1236">
        <v>416</v>
      </c>
      <c r="AL88" s="1189">
        <v>4.3269230769231042</v>
      </c>
      <c r="AM88" s="1154" t="str">
        <f t="shared" si="88"/>
        <v xml:space="preserve">  </v>
      </c>
      <c r="AN88" s="1602">
        <v>4.1837666837667093</v>
      </c>
      <c r="AO88" s="1566">
        <v>0.18322821002728604</v>
      </c>
      <c r="AP88" s="1393">
        <v>4.3795035401525517</v>
      </c>
      <c r="AQ88" s="1344">
        <v>3</v>
      </c>
      <c r="AR88" s="1154" t="str">
        <f t="shared" si="89"/>
        <v xml:space="preserve">  </v>
      </c>
      <c r="AS88" s="1343"/>
      <c r="AT88" s="86" t="s">
        <v>191</v>
      </c>
      <c r="AU88" s="86" t="s">
        <v>191</v>
      </c>
      <c r="AV88" s="86" t="s">
        <v>191</v>
      </c>
      <c r="AW88" s="1323" t="str">
        <f t="shared" si="103"/>
        <v xml:space="preserve">  </v>
      </c>
      <c r="AX88" s="1154" t="str">
        <f t="shared" si="84"/>
        <v xml:space="preserve">  </v>
      </c>
      <c r="AY88" s="86" t="s">
        <v>191</v>
      </c>
      <c r="AZ88" s="86" t="s">
        <v>191</v>
      </c>
      <c r="BA88" s="86" t="s">
        <v>191</v>
      </c>
      <c r="BB88" s="1323"/>
      <c r="BC88" s="1154" t="str">
        <f t="shared" si="85"/>
        <v xml:space="preserve">  </v>
      </c>
      <c r="BD88" s="801" t="s">
        <v>191</v>
      </c>
      <c r="BE88" s="1203" t="s">
        <v>1140</v>
      </c>
      <c r="BF88" s="1312">
        <v>3.8152493972050592</v>
      </c>
      <c r="BG88" s="1312"/>
      <c r="BH88" s="1323"/>
      <c r="BI88" s="1154" t="str">
        <f t="shared" si="99"/>
        <v xml:space="preserve">  </v>
      </c>
      <c r="BJ88" s="1203" t="s">
        <v>1140</v>
      </c>
      <c r="BK88" s="1595">
        <v>5.0418035576860566E-2</v>
      </c>
      <c r="BL88" s="1595"/>
      <c r="BM88" s="1203"/>
      <c r="BN88" s="1158" t="str">
        <f t="shared" si="100"/>
        <v xml:space="preserve">  </v>
      </c>
      <c r="BO88" s="1157" t="str">
        <f t="shared" si="101"/>
        <v xml:space="preserve">  </v>
      </c>
      <c r="BP88" s="1310">
        <f t="shared" si="102"/>
        <v>1.3214872824249799</v>
      </c>
      <c r="BQ88" s="1189">
        <v>404.77996517804775</v>
      </c>
      <c r="BR88" s="1203"/>
      <c r="BS88" s="1323"/>
      <c r="BT88" s="1158" t="str">
        <f t="shared" si="90"/>
        <v xml:space="preserve">  </v>
      </c>
      <c r="BU88" s="1306">
        <v>1.6099203160490712</v>
      </c>
      <c r="BV88" s="1203"/>
      <c r="BW88" s="1323"/>
      <c r="BX88" s="1154" t="str">
        <f t="shared" si="91"/>
        <v>E, &lt;RL</v>
      </c>
      <c r="BY88" s="1312">
        <v>6.9590313129411481</v>
      </c>
      <c r="BZ88" s="1312"/>
      <c r="CA88" s="1594"/>
      <c r="CB88" s="1594" t="s">
        <v>1032</v>
      </c>
      <c r="CC88" s="1154" t="str">
        <f t="shared" si="92"/>
        <v xml:space="preserve">  </v>
      </c>
      <c r="CD88" s="1595">
        <v>2.9555731444923895E-2</v>
      </c>
      <c r="CE88" s="1595"/>
      <c r="CF88" s="1312" t="s">
        <v>1032</v>
      </c>
      <c r="CG88" s="1158" t="str">
        <f t="shared" si="93"/>
        <v>&lt;MDL</v>
      </c>
      <c r="CH88" s="1239">
        <f>BY88/BQ88*100</f>
        <v>1.7192133780336998</v>
      </c>
      <c r="CI88" s="1419">
        <v>33.598409542743326</v>
      </c>
      <c r="CJ88" s="1419"/>
      <c r="CK88" s="1419"/>
      <c r="CL88" s="1158" t="str">
        <f t="shared" si="95"/>
        <v xml:space="preserve">  </v>
      </c>
      <c r="CM88" s="1419">
        <v>0.14537773359840955</v>
      </c>
      <c r="CN88" s="1419"/>
      <c r="CO88" s="1419" t="s">
        <v>602</v>
      </c>
      <c r="CP88" s="1158" t="str">
        <f t="shared" si="96"/>
        <v>E, &lt;RL</v>
      </c>
      <c r="CQ88" s="1201">
        <f t="shared" si="97"/>
        <v>8.3004131708852302</v>
      </c>
      <c r="CR88" s="1201">
        <f t="shared" si="98"/>
        <v>9.0301198232707041</v>
      </c>
      <c r="CS88" s="1203"/>
    </row>
    <row r="89" spans="1:97" x14ac:dyDescent="0.2">
      <c r="A89" s="1144" t="s">
        <v>2444</v>
      </c>
      <c r="B89" s="1161" t="s">
        <v>1550</v>
      </c>
      <c r="C89" s="957" t="s">
        <v>599</v>
      </c>
      <c r="D89" s="957">
        <v>9</v>
      </c>
      <c r="E89" s="1455">
        <v>1602562</v>
      </c>
      <c r="F89" s="955">
        <v>1</v>
      </c>
      <c r="G89" s="1163">
        <v>11451800</v>
      </c>
      <c r="H89" s="1163">
        <v>201603060330</v>
      </c>
      <c r="I89" s="1163" t="s">
        <v>672</v>
      </c>
      <c r="J89" s="1163"/>
      <c r="K89" s="1165" t="s">
        <v>1691</v>
      </c>
      <c r="L89" s="1166" t="s">
        <v>1692</v>
      </c>
      <c r="M89" s="957" t="s">
        <v>1055</v>
      </c>
      <c r="N89" s="957"/>
      <c r="O89" s="957"/>
      <c r="P89" s="1169">
        <v>42435</v>
      </c>
      <c r="Q89" s="960">
        <v>0.14583333333333334</v>
      </c>
      <c r="R89" s="957" t="s">
        <v>1141</v>
      </c>
      <c r="S89" s="1566" t="s">
        <v>1141</v>
      </c>
      <c r="T89" s="1602">
        <v>133</v>
      </c>
      <c r="U89" s="1566">
        <v>180.10000000000002</v>
      </c>
      <c r="V89" s="1393">
        <v>47.100000000000023</v>
      </c>
      <c r="W89" s="1236">
        <v>2</v>
      </c>
      <c r="X89" s="1236">
        <v>23550.000000000011</v>
      </c>
      <c r="Y89" s="1154" t="str">
        <f t="shared" si="86"/>
        <v xml:space="preserve">  </v>
      </c>
      <c r="Z89" s="1566" t="s">
        <v>1141</v>
      </c>
      <c r="AA89" s="1602">
        <v>125.8</v>
      </c>
      <c r="AB89" s="1566">
        <v>385.6</v>
      </c>
      <c r="AC89" s="1393">
        <v>259.8</v>
      </c>
      <c r="AD89" s="1393">
        <v>10</v>
      </c>
      <c r="AE89" s="1393">
        <v>25980</v>
      </c>
      <c r="AF89" s="1154" t="str">
        <f t="shared" si="87"/>
        <v xml:space="preserve">  </v>
      </c>
      <c r="AG89" s="1566" t="s">
        <v>1141</v>
      </c>
      <c r="AH89" s="1566">
        <v>123.1</v>
      </c>
      <c r="AI89" s="1393">
        <v>250.9</v>
      </c>
      <c r="AJ89" s="1236">
        <v>127.80000000000001</v>
      </c>
      <c r="AK89" s="1236">
        <v>4</v>
      </c>
      <c r="AL89" s="1189">
        <v>31950.000000000004</v>
      </c>
      <c r="AM89" s="1154" t="str">
        <f t="shared" si="88"/>
        <v xml:space="preserve">  </v>
      </c>
      <c r="AN89" s="1602">
        <v>27160.000000000004</v>
      </c>
      <c r="AO89" s="1566">
        <v>4322.5339790451899</v>
      </c>
      <c r="AP89" s="1393">
        <v>15.915073560549297</v>
      </c>
      <c r="AQ89" s="1344">
        <v>3</v>
      </c>
      <c r="AR89" s="1154" t="str">
        <f t="shared" si="89"/>
        <v xml:space="preserve">  </v>
      </c>
      <c r="AS89" s="1343"/>
      <c r="AT89" s="86" t="s">
        <v>191</v>
      </c>
      <c r="AU89" s="86" t="s">
        <v>191</v>
      </c>
      <c r="AV89" s="86" t="s">
        <v>191</v>
      </c>
      <c r="AW89" s="1323" t="str">
        <f t="shared" si="103"/>
        <v xml:space="preserve">  </v>
      </c>
      <c r="AX89" s="1154" t="str">
        <f t="shared" si="84"/>
        <v xml:space="preserve">  </v>
      </c>
      <c r="AY89" s="86" t="s">
        <v>191</v>
      </c>
      <c r="AZ89" s="86" t="s">
        <v>191</v>
      </c>
      <c r="BA89" s="86" t="s">
        <v>191</v>
      </c>
      <c r="BB89" s="1323"/>
      <c r="BC89" s="1154" t="str">
        <f t="shared" si="85"/>
        <v xml:space="preserve">  </v>
      </c>
      <c r="BD89" s="801" t="s">
        <v>191</v>
      </c>
      <c r="BE89" s="1203" t="s">
        <v>1141</v>
      </c>
      <c r="BF89" s="1312">
        <v>5.7839314750054296</v>
      </c>
      <c r="BG89" s="1312"/>
      <c r="BH89" s="1323"/>
      <c r="BI89" s="1154" t="str">
        <f t="shared" si="99"/>
        <v xml:space="preserve">  </v>
      </c>
      <c r="BJ89" s="1203" t="s">
        <v>1141</v>
      </c>
      <c r="BK89" s="1595">
        <v>8.3680257261767171E-2</v>
      </c>
      <c r="BL89" s="1595"/>
      <c r="BM89" s="1203"/>
      <c r="BN89" s="1158" t="str">
        <f t="shared" si="100"/>
        <v xml:space="preserve">  </v>
      </c>
      <c r="BO89" s="1157" t="str">
        <f t="shared" si="101"/>
        <v xml:space="preserve">  </v>
      </c>
      <c r="BP89" s="1310">
        <f t="shared" si="102"/>
        <v>1.4467712424218964</v>
      </c>
      <c r="BQ89" s="1189">
        <v>140.52569647522972</v>
      </c>
      <c r="BR89" s="1203"/>
      <c r="BS89" s="1323"/>
      <c r="BT89" s="1158" t="str">
        <f t="shared" si="90"/>
        <v xml:space="preserve">  </v>
      </c>
      <c r="BU89" s="1306">
        <v>3309.3801519916619</v>
      </c>
      <c r="BV89" s="1203"/>
      <c r="BW89" s="1323"/>
      <c r="BX89" s="1154" t="str">
        <f t="shared" si="91"/>
        <v xml:space="preserve">  </v>
      </c>
      <c r="BY89" s="1312">
        <v>0.57954137631896296</v>
      </c>
      <c r="BZ89" s="1312"/>
      <c r="CA89" s="1594"/>
      <c r="CB89" s="1594"/>
      <c r="CC89" s="1154" t="str">
        <f t="shared" si="92"/>
        <v>&lt;MDL</v>
      </c>
      <c r="CD89" s="1595">
        <v>15.056484956766662</v>
      </c>
      <c r="CE89" s="1595"/>
      <c r="CF89" s="1312" t="s">
        <v>1132</v>
      </c>
      <c r="CG89" s="1158" t="str">
        <f t="shared" si="93"/>
        <v xml:space="preserve">  </v>
      </c>
      <c r="CH89" s="1597" t="s">
        <v>2618</v>
      </c>
      <c r="CI89" s="1419">
        <v>4.2710870924686617</v>
      </c>
      <c r="CJ89" s="1419"/>
      <c r="CK89" s="1419"/>
      <c r="CL89" s="1154" t="str">
        <f t="shared" si="95"/>
        <v xml:space="preserve">  </v>
      </c>
      <c r="CM89" s="1419">
        <v>136.46123260437375</v>
      </c>
      <c r="CN89" s="1419"/>
      <c r="CO89" s="1419" t="s">
        <v>602</v>
      </c>
      <c r="CP89" s="1158" t="str">
        <f t="shared" si="96"/>
        <v xml:space="preserve">  </v>
      </c>
      <c r="CQ89" s="1201">
        <f t="shared" si="97"/>
        <v>3.0393637602226868</v>
      </c>
      <c r="CR89" s="1201">
        <f t="shared" si="98"/>
        <v>4.1234680313849168</v>
      </c>
      <c r="CS89" s="1203"/>
    </row>
    <row r="90" spans="1:97" x14ac:dyDescent="0.2">
      <c r="A90" s="1144" t="s">
        <v>2445</v>
      </c>
      <c r="B90" s="1161" t="s">
        <v>1551</v>
      </c>
      <c r="C90" s="957" t="s">
        <v>599</v>
      </c>
      <c r="D90" s="957">
        <v>9</v>
      </c>
      <c r="E90" s="1455">
        <v>1602360</v>
      </c>
      <c r="F90" s="955">
        <v>1</v>
      </c>
      <c r="G90" s="1163">
        <v>11451800</v>
      </c>
      <c r="H90" s="1163">
        <v>201603061040</v>
      </c>
      <c r="I90" s="1163" t="s">
        <v>672</v>
      </c>
      <c r="J90" s="1163"/>
      <c r="K90" s="1165" t="s">
        <v>1691</v>
      </c>
      <c r="L90" s="1166" t="s">
        <v>1692</v>
      </c>
      <c r="M90" s="957" t="s">
        <v>1055</v>
      </c>
      <c r="N90" s="957"/>
      <c r="O90" s="957"/>
      <c r="P90" s="1169">
        <v>42435</v>
      </c>
      <c r="Q90" s="960">
        <v>0.44444444444444442</v>
      </c>
      <c r="R90" s="957" t="s">
        <v>1142</v>
      </c>
      <c r="S90" s="1566" t="s">
        <v>1142</v>
      </c>
      <c r="T90" s="1602">
        <v>124.6</v>
      </c>
      <c r="U90" s="1566">
        <v>212.5</v>
      </c>
      <c r="V90" s="1393">
        <v>87.9</v>
      </c>
      <c r="W90" s="1236">
        <v>20</v>
      </c>
      <c r="X90" s="1236">
        <v>4395</v>
      </c>
      <c r="Y90" s="1154" t="str">
        <f t="shared" si="86"/>
        <v xml:space="preserve">  </v>
      </c>
      <c r="Z90" s="1566" t="s">
        <v>1142</v>
      </c>
      <c r="AA90" s="1602">
        <v>123.3</v>
      </c>
      <c r="AB90" s="1566">
        <v>185.6</v>
      </c>
      <c r="AC90" s="1393">
        <v>62.3</v>
      </c>
      <c r="AD90" s="1393">
        <v>16</v>
      </c>
      <c r="AE90" s="1393">
        <v>3893.7499999999995</v>
      </c>
      <c r="AF90" s="1154" t="str">
        <f t="shared" si="87"/>
        <v xml:space="preserve">  </v>
      </c>
      <c r="AG90" s="1566" t="s">
        <v>1142</v>
      </c>
      <c r="AH90" s="1566">
        <v>123.8</v>
      </c>
      <c r="AI90" s="1393">
        <v>183.10000000000002</v>
      </c>
      <c r="AJ90" s="1236">
        <v>59.300000000000026</v>
      </c>
      <c r="AK90" s="1236">
        <v>14</v>
      </c>
      <c r="AL90" s="1189">
        <v>4235.7142857142871</v>
      </c>
      <c r="AM90" s="1154" t="str">
        <f t="shared" si="88"/>
        <v xml:space="preserve">  </v>
      </c>
      <c r="AN90" s="1602">
        <v>4174.8214285714284</v>
      </c>
      <c r="AO90" s="1566">
        <v>256.11295489151956</v>
      </c>
      <c r="AP90" s="1393">
        <v>6.1347044244514715</v>
      </c>
      <c r="AQ90" s="1344">
        <v>3</v>
      </c>
      <c r="AR90" s="1154" t="str">
        <f t="shared" si="89"/>
        <v xml:space="preserve">  </v>
      </c>
      <c r="AS90" s="1343"/>
      <c r="AT90" s="86" t="s">
        <v>191</v>
      </c>
      <c r="AU90" s="86" t="s">
        <v>191</v>
      </c>
      <c r="AV90" s="86" t="s">
        <v>191</v>
      </c>
      <c r="AW90" s="1323" t="str">
        <f t="shared" si="103"/>
        <v xml:space="preserve">  </v>
      </c>
      <c r="AX90" s="1154" t="str">
        <f t="shared" si="84"/>
        <v xml:space="preserve">  </v>
      </c>
      <c r="AY90" s="86" t="s">
        <v>191</v>
      </c>
      <c r="AZ90" s="86" t="s">
        <v>191</v>
      </c>
      <c r="BA90" s="86" t="s">
        <v>191</v>
      </c>
      <c r="BB90" s="1323"/>
      <c r="BC90" s="1154" t="str">
        <f t="shared" si="85"/>
        <v xml:space="preserve">  </v>
      </c>
      <c r="BD90" s="801" t="s">
        <v>191</v>
      </c>
      <c r="BE90" s="1203" t="s">
        <v>1142</v>
      </c>
      <c r="BF90" s="1312">
        <v>9.3084093251796105</v>
      </c>
      <c r="BG90" s="1312"/>
      <c r="BH90" s="1323"/>
      <c r="BI90" s="1154" t="str">
        <f t="shared" si="99"/>
        <v xml:space="preserve">  </v>
      </c>
      <c r="BJ90" s="1203" t="s">
        <v>1142</v>
      </c>
      <c r="BK90" s="1595">
        <v>6.6276500146249778E-2</v>
      </c>
      <c r="BL90" s="1595"/>
      <c r="BM90" s="1203"/>
      <c r="BN90" s="1158" t="str">
        <f t="shared" si="100"/>
        <v xml:space="preserve">  </v>
      </c>
      <c r="BO90" s="1157" t="str">
        <f t="shared" si="101"/>
        <v xml:space="preserve">  </v>
      </c>
      <c r="BP90" s="1310">
        <f t="shared" si="102"/>
        <v>0.71200672242645435</v>
      </c>
      <c r="BQ90" s="1189">
        <v>192.66971587465773</v>
      </c>
      <c r="BR90" s="1203"/>
      <c r="BS90" s="1323"/>
      <c r="BT90" s="1158" t="str">
        <f t="shared" si="90"/>
        <v xml:space="preserve">  </v>
      </c>
      <c r="BU90" s="1306">
        <v>846.78340126912076</v>
      </c>
      <c r="BV90" s="1203"/>
      <c r="BW90" s="1323"/>
      <c r="BX90" s="1154" t="str">
        <f t="shared" si="91"/>
        <v xml:space="preserve">  </v>
      </c>
      <c r="BY90" s="1312">
        <v>0.70703723028282039</v>
      </c>
      <c r="BZ90" s="1312"/>
      <c r="CA90" s="1594"/>
      <c r="CB90" s="1594"/>
      <c r="CC90" s="1154" t="str">
        <f t="shared" si="92"/>
        <v>E, &lt;RL</v>
      </c>
      <c r="CD90" s="1595">
        <v>2.7530262154137315</v>
      </c>
      <c r="CE90" s="1595"/>
      <c r="CF90" s="1312" t="s">
        <v>1132</v>
      </c>
      <c r="CG90" s="1158" t="str">
        <f t="shared" si="93"/>
        <v xml:space="preserve">  </v>
      </c>
      <c r="CH90" s="1239">
        <f>BY90/BQ90*100</f>
        <v>0.36696853320881373</v>
      </c>
      <c r="CI90" s="1419">
        <v>4.105552184364301</v>
      </c>
      <c r="CJ90" s="1419"/>
      <c r="CK90" s="1419"/>
      <c r="CL90" s="1154" t="str">
        <f t="shared" si="95"/>
        <v xml:space="preserve">  </v>
      </c>
      <c r="CM90" s="1419">
        <v>17.389946038057367</v>
      </c>
      <c r="CN90" s="1419"/>
      <c r="CO90" s="1419" t="s">
        <v>602</v>
      </c>
      <c r="CP90" s="1158" t="str">
        <f t="shared" si="96"/>
        <v xml:space="preserve">  </v>
      </c>
      <c r="CQ90" s="1201">
        <f t="shared" si="97"/>
        <v>2.1308757142898314</v>
      </c>
      <c r="CR90" s="1201">
        <f t="shared" si="98"/>
        <v>2.0536474867119621</v>
      </c>
      <c r="CS90" s="1203"/>
    </row>
    <row r="91" spans="1:97" x14ac:dyDescent="0.2">
      <c r="A91" s="1144" t="s">
        <v>2447</v>
      </c>
      <c r="B91" s="1161" t="s">
        <v>1553</v>
      </c>
      <c r="C91" s="957" t="s">
        <v>599</v>
      </c>
      <c r="D91" s="957">
        <v>9</v>
      </c>
      <c r="E91" s="1455">
        <v>1602561</v>
      </c>
      <c r="F91" s="955">
        <v>1</v>
      </c>
      <c r="G91" s="1163">
        <v>11451800</v>
      </c>
      <c r="H91" s="1163">
        <v>201603070620</v>
      </c>
      <c r="I91" s="1163" t="s">
        <v>672</v>
      </c>
      <c r="J91" s="1163"/>
      <c r="K91" s="1165" t="s">
        <v>1691</v>
      </c>
      <c r="L91" s="1166" t="s">
        <v>1692</v>
      </c>
      <c r="M91" s="957" t="s">
        <v>1055</v>
      </c>
      <c r="N91" s="957"/>
      <c r="O91" s="957"/>
      <c r="P91" s="1169">
        <v>42436</v>
      </c>
      <c r="Q91" s="960">
        <v>0.2638888888888889</v>
      </c>
      <c r="R91" s="957" t="s">
        <v>1144</v>
      </c>
      <c r="S91" s="1566" t="s">
        <v>1144</v>
      </c>
      <c r="T91" s="1602">
        <v>133.19999999999999</v>
      </c>
      <c r="U91" s="1566">
        <v>318.2</v>
      </c>
      <c r="V91" s="1393">
        <v>185</v>
      </c>
      <c r="W91" s="1236">
        <v>20</v>
      </c>
      <c r="X91" s="1236">
        <v>9250</v>
      </c>
      <c r="Y91" s="1154" t="str">
        <f t="shared" si="86"/>
        <v xml:space="preserve">  </v>
      </c>
      <c r="Z91" s="1566" t="s">
        <v>1144</v>
      </c>
      <c r="AA91" s="1602">
        <v>129</v>
      </c>
      <c r="AB91" s="1566">
        <v>183.79999999999998</v>
      </c>
      <c r="AC91" s="1393">
        <v>54.799999999999983</v>
      </c>
      <c r="AD91" s="1393">
        <v>6</v>
      </c>
      <c r="AE91" s="1393">
        <v>9133.3333333333303</v>
      </c>
      <c r="AF91" s="1154" t="str">
        <f t="shared" si="87"/>
        <v xml:space="preserve">  </v>
      </c>
      <c r="AG91" s="1566" t="s">
        <v>1144</v>
      </c>
      <c r="AH91" s="1566">
        <v>125.7</v>
      </c>
      <c r="AI91" s="1393">
        <v>194.70000000000002</v>
      </c>
      <c r="AJ91" s="1236">
        <v>69.000000000000014</v>
      </c>
      <c r="AK91" s="1236">
        <v>8</v>
      </c>
      <c r="AL91" s="1189">
        <v>8625.0000000000018</v>
      </c>
      <c r="AM91" s="1154" t="str">
        <f t="shared" si="88"/>
        <v xml:space="preserve">  </v>
      </c>
      <c r="AN91" s="1602">
        <v>9002.7777777777756</v>
      </c>
      <c r="AO91" s="1566">
        <v>332.32486337139107</v>
      </c>
      <c r="AP91" s="1393">
        <v>3.6913591735174585</v>
      </c>
      <c r="AQ91" s="1344">
        <v>3</v>
      </c>
      <c r="AR91" s="1154" t="str">
        <f t="shared" si="89"/>
        <v xml:space="preserve">  </v>
      </c>
      <c r="AS91" s="1343"/>
      <c r="AT91" s="86" t="s">
        <v>191</v>
      </c>
      <c r="AU91" s="86" t="s">
        <v>191</v>
      </c>
      <c r="AV91" s="86" t="s">
        <v>191</v>
      </c>
      <c r="AW91" s="1323" t="str">
        <f t="shared" si="103"/>
        <v xml:space="preserve">  </v>
      </c>
      <c r="AX91" s="1154" t="str">
        <f t="shared" si="84"/>
        <v xml:space="preserve">  </v>
      </c>
      <c r="AY91" s="86" t="s">
        <v>191</v>
      </c>
      <c r="AZ91" s="86" t="s">
        <v>191</v>
      </c>
      <c r="BA91" s="86" t="s">
        <v>191</v>
      </c>
      <c r="BB91" s="1323"/>
      <c r="BC91" s="1154" t="str">
        <f t="shared" si="85"/>
        <v xml:space="preserve">  </v>
      </c>
      <c r="BD91" s="801" t="s">
        <v>191</v>
      </c>
      <c r="BE91" s="1203" t="s">
        <v>1144</v>
      </c>
      <c r="BF91" s="1312">
        <v>12.199191922160097</v>
      </c>
      <c r="BG91" s="1312"/>
      <c r="BH91" s="1323"/>
      <c r="BI91" s="1154" t="str">
        <f t="shared" si="99"/>
        <v xml:space="preserve">  </v>
      </c>
      <c r="BJ91" s="1203" t="s">
        <v>1144</v>
      </c>
      <c r="BK91" s="1595">
        <v>4.9021251319770712E-2</v>
      </c>
      <c r="BL91" s="1595"/>
      <c r="BM91" s="1203"/>
      <c r="BN91" s="1158" t="str">
        <f t="shared" si="100"/>
        <v xml:space="preserve">  </v>
      </c>
      <c r="BO91" s="1157" t="str">
        <f t="shared" si="101"/>
        <v xml:space="preserve">  </v>
      </c>
      <c r="BP91" s="1310">
        <f t="shared" si="102"/>
        <v>0.40184015164744269</v>
      </c>
      <c r="BQ91" s="1189">
        <v>187.44733869697586</v>
      </c>
      <c r="BR91" s="1203"/>
      <c r="BS91" s="1323"/>
      <c r="BT91" s="1158" t="str">
        <f t="shared" si="90"/>
        <v xml:space="preserve">  </v>
      </c>
      <c r="BU91" s="1306">
        <v>1733.8878829470268</v>
      </c>
      <c r="BV91" s="1203"/>
      <c r="BW91" s="1323"/>
      <c r="BX91" s="1154" t="str">
        <f t="shared" si="91"/>
        <v xml:space="preserve">  </v>
      </c>
      <c r="BY91" s="1312">
        <v>1.4517134334604993</v>
      </c>
      <c r="BZ91" s="1312"/>
      <c r="CA91" s="1594"/>
      <c r="CB91" s="1594"/>
      <c r="CC91" s="1154" t="str">
        <f t="shared" si="92"/>
        <v xml:space="preserve">  </v>
      </c>
      <c r="CD91" s="1595">
        <v>13.258982692272555</v>
      </c>
      <c r="CE91" s="1595"/>
      <c r="CF91" s="1312" t="s">
        <v>1132</v>
      </c>
      <c r="CG91" s="1158" t="str">
        <f t="shared" si="93"/>
        <v xml:space="preserve">  </v>
      </c>
      <c r="CH91" s="1239">
        <f>BY91/BQ91*100</f>
        <v>0.77446468088155374</v>
      </c>
      <c r="CI91" s="1419">
        <v>4.2700319820209165</v>
      </c>
      <c r="CJ91" s="1419"/>
      <c r="CK91" s="1419"/>
      <c r="CL91" s="1154" t="str">
        <f t="shared" si="95"/>
        <v xml:space="preserve">  </v>
      </c>
      <c r="CM91" s="1419">
        <v>36.829025844930413</v>
      </c>
      <c r="CN91" s="1419"/>
      <c r="CO91" s="1419" t="s">
        <v>602</v>
      </c>
      <c r="CP91" s="1158" t="str">
        <f t="shared" si="96"/>
        <v xml:space="preserve">  </v>
      </c>
      <c r="CQ91" s="1201">
        <f t="shared" si="97"/>
        <v>2.277990187379388</v>
      </c>
      <c r="CR91" s="1201">
        <f t="shared" si="98"/>
        <v>2.1240719314753758</v>
      </c>
      <c r="CS91" s="1203"/>
    </row>
    <row r="92" spans="1:97" x14ac:dyDescent="0.2">
      <c r="A92" s="1144" t="s">
        <v>2456</v>
      </c>
      <c r="B92" s="1161" t="s">
        <v>1562</v>
      </c>
      <c r="C92" s="957" t="s">
        <v>599</v>
      </c>
      <c r="D92" s="957">
        <v>9</v>
      </c>
      <c r="E92" s="1455">
        <v>1602363</v>
      </c>
      <c r="F92" s="955">
        <v>1</v>
      </c>
      <c r="G92" s="1163">
        <v>11451800</v>
      </c>
      <c r="H92" s="1163">
        <v>201603111250</v>
      </c>
      <c r="I92" s="1163" t="s">
        <v>672</v>
      </c>
      <c r="J92" s="1163"/>
      <c r="K92" s="1165" t="s">
        <v>1691</v>
      </c>
      <c r="L92" s="1166" t="s">
        <v>1692</v>
      </c>
      <c r="M92" s="957" t="s">
        <v>1055</v>
      </c>
      <c r="N92" s="957"/>
      <c r="O92" s="957"/>
      <c r="P92" s="1169">
        <v>42440</v>
      </c>
      <c r="Q92" s="960">
        <v>0.53472222222222221</v>
      </c>
      <c r="R92" s="957" t="s">
        <v>1153</v>
      </c>
      <c r="S92" s="1566" t="s">
        <v>1153</v>
      </c>
      <c r="T92" s="1602">
        <v>129.69999999999999</v>
      </c>
      <c r="U92" s="1566">
        <v>209.79999999999998</v>
      </c>
      <c r="V92" s="1393">
        <v>80.099999999999994</v>
      </c>
      <c r="W92" s="1236">
        <v>56</v>
      </c>
      <c r="X92" s="1236">
        <v>1430.3571428571427</v>
      </c>
      <c r="Y92" s="1154" t="str">
        <f t="shared" si="86"/>
        <v xml:space="preserve">  </v>
      </c>
      <c r="Z92" s="1566" t="s">
        <v>1153</v>
      </c>
      <c r="AA92" s="1602">
        <v>124.8</v>
      </c>
      <c r="AB92" s="1566">
        <v>200.9</v>
      </c>
      <c r="AC92" s="1393">
        <v>76.100000000000009</v>
      </c>
      <c r="AD92" s="1393">
        <v>46</v>
      </c>
      <c r="AE92" s="1393">
        <v>1654.3478260869567</v>
      </c>
      <c r="AF92" s="1154" t="str">
        <f t="shared" si="87"/>
        <v xml:space="preserve">  </v>
      </c>
      <c r="AG92" s="1566" t="s">
        <v>1153</v>
      </c>
      <c r="AH92" s="1635">
        <v>124.9</v>
      </c>
      <c r="AI92" s="1344">
        <v>184.2</v>
      </c>
      <c r="AJ92" s="1189">
        <v>59.299999999999983</v>
      </c>
      <c r="AK92" s="1189">
        <v>42</v>
      </c>
      <c r="AL92" s="1189">
        <v>1411.9047619047615</v>
      </c>
      <c r="AM92" s="1154" t="str">
        <f t="shared" si="88"/>
        <v xml:space="preserve">  </v>
      </c>
      <c r="AN92" s="1602">
        <v>1498.8699102829535</v>
      </c>
      <c r="AO92" s="1566">
        <v>134.96354810751851</v>
      </c>
      <c r="AP92" s="1393">
        <v>9.0043536921786878</v>
      </c>
      <c r="AQ92" s="1344">
        <v>3</v>
      </c>
      <c r="AR92" s="1154" t="str">
        <f t="shared" si="89"/>
        <v xml:space="preserve">  </v>
      </c>
      <c r="AS92" s="1343"/>
      <c r="AT92" s="86" t="s">
        <v>191</v>
      </c>
      <c r="AU92" s="86" t="s">
        <v>191</v>
      </c>
      <c r="AV92" s="86" t="s">
        <v>191</v>
      </c>
      <c r="AW92" s="1323" t="str">
        <f t="shared" si="103"/>
        <v xml:space="preserve">  </v>
      </c>
      <c r="AX92" s="1154" t="str">
        <f t="shared" si="84"/>
        <v xml:space="preserve">  </v>
      </c>
      <c r="AY92" s="86" t="s">
        <v>191</v>
      </c>
      <c r="AZ92" s="86" t="s">
        <v>191</v>
      </c>
      <c r="BA92" s="86" t="s">
        <v>191</v>
      </c>
      <c r="BB92" s="1323"/>
      <c r="BC92" s="1154" t="str">
        <f t="shared" si="85"/>
        <v xml:space="preserve">  </v>
      </c>
      <c r="BD92" s="801" t="s">
        <v>191</v>
      </c>
      <c r="BE92" s="1203" t="s">
        <v>1153</v>
      </c>
      <c r="BF92" s="1312">
        <v>9.8237444230994413</v>
      </c>
      <c r="BG92" s="1312"/>
      <c r="BH92" s="1323"/>
      <c r="BI92" s="1154" t="str">
        <f t="shared" si="99"/>
        <v xml:space="preserve">  </v>
      </c>
      <c r="BJ92" s="1203" t="s">
        <v>1153</v>
      </c>
      <c r="BK92" s="1595">
        <v>7.4411972932082612E-2</v>
      </c>
      <c r="BL92" s="1595"/>
      <c r="BM92" s="1203"/>
      <c r="BN92" s="1158" t="str">
        <f t="shared" si="100"/>
        <v xml:space="preserve">  </v>
      </c>
      <c r="BO92" s="1157" t="str">
        <f t="shared" si="101"/>
        <v xml:space="preserve">  </v>
      </c>
      <c r="BP92" s="1310">
        <f t="shared" si="102"/>
        <v>0.7574705705607645</v>
      </c>
      <c r="BQ92" s="1189">
        <v>197.65568549163856</v>
      </c>
      <c r="BR92" s="1203"/>
      <c r="BS92" s="1323"/>
      <c r="BT92" s="1158" t="str">
        <f t="shared" si="90"/>
        <v xml:space="preserve">  </v>
      </c>
      <c r="BU92" s="1306">
        <v>282.71822156929017</v>
      </c>
      <c r="BV92" s="1203"/>
      <c r="BW92" s="1323"/>
      <c r="BX92" s="1154" t="str">
        <f t="shared" si="91"/>
        <v xml:space="preserve">  </v>
      </c>
      <c r="BY92" s="1312">
        <v>0.54259557960831284</v>
      </c>
      <c r="BZ92" s="1312"/>
      <c r="CA92" s="1594"/>
      <c r="CB92" s="1594"/>
      <c r="CC92" s="1154" t="str">
        <f t="shared" si="92"/>
        <v>&lt;MDL</v>
      </c>
      <c r="CD92" s="1595">
        <v>0.89764181756940442</v>
      </c>
      <c r="CE92" s="1595"/>
      <c r="CF92" s="1312" t="s">
        <v>1132</v>
      </c>
      <c r="CG92" s="1158" t="str">
        <f t="shared" si="93"/>
        <v xml:space="preserve">  </v>
      </c>
      <c r="CH92" s="1597" t="s">
        <v>2618</v>
      </c>
      <c r="CI92" s="1419">
        <v>2.6673014191411397</v>
      </c>
      <c r="CJ92" s="1419"/>
      <c r="CK92" s="1419"/>
      <c r="CL92" s="1158" t="str">
        <f t="shared" si="95"/>
        <v xml:space="preserve">  </v>
      </c>
      <c r="CM92" s="1419">
        <v>3.7659755751207036</v>
      </c>
      <c r="CN92" s="1419"/>
      <c r="CO92" s="1419" t="s">
        <v>602</v>
      </c>
      <c r="CP92" s="1158" t="str">
        <f t="shared" si="96"/>
        <v xml:space="preserve">  </v>
      </c>
      <c r="CQ92" s="1201">
        <f t="shared" si="97"/>
        <v>1.3494686037017511</v>
      </c>
      <c r="CR92" s="1201">
        <f t="shared" si="98"/>
        <v>1.3320597286643998</v>
      </c>
      <c r="CS92" s="1203"/>
    </row>
    <row r="93" spans="1:97" x14ac:dyDescent="0.2">
      <c r="A93" s="1144" t="s">
        <v>2457</v>
      </c>
      <c r="B93" s="1161" t="s">
        <v>1563</v>
      </c>
      <c r="C93" s="957" t="s">
        <v>599</v>
      </c>
      <c r="D93" s="957">
        <v>9</v>
      </c>
      <c r="E93" s="1455">
        <v>1602364</v>
      </c>
      <c r="F93" s="955">
        <v>1</v>
      </c>
      <c r="G93" s="1163">
        <v>11451800</v>
      </c>
      <c r="H93" s="1163">
        <v>201603111410</v>
      </c>
      <c r="I93" s="1163" t="s">
        <v>672</v>
      </c>
      <c r="J93" s="1163"/>
      <c r="K93" s="1165" t="s">
        <v>1691</v>
      </c>
      <c r="L93" s="1166" t="s">
        <v>1692</v>
      </c>
      <c r="M93" s="957" t="s">
        <v>1055</v>
      </c>
      <c r="N93" s="957"/>
      <c r="O93" s="957"/>
      <c r="P93" s="1169">
        <v>42440</v>
      </c>
      <c r="Q93" s="960">
        <v>0.59027777777777779</v>
      </c>
      <c r="R93" s="957" t="s">
        <v>1154</v>
      </c>
      <c r="S93" s="1566" t="s">
        <v>1154</v>
      </c>
      <c r="T93" s="1602">
        <v>129.69999999999999</v>
      </c>
      <c r="U93" s="1566">
        <v>233.4</v>
      </c>
      <c r="V93" s="1393">
        <v>103.70000000000002</v>
      </c>
      <c r="W93" s="1236">
        <v>66</v>
      </c>
      <c r="X93" s="1236">
        <v>1571.2121212121215</v>
      </c>
      <c r="Y93" s="1158" t="str">
        <f t="shared" si="86"/>
        <v xml:space="preserve">  </v>
      </c>
      <c r="Z93" s="1566" t="s">
        <v>1154</v>
      </c>
      <c r="AA93" s="1602">
        <v>131.9</v>
      </c>
      <c r="AB93" s="1566">
        <v>210.29999999999998</v>
      </c>
      <c r="AC93" s="1393">
        <v>78.399999999999977</v>
      </c>
      <c r="AD93" s="1393">
        <v>50</v>
      </c>
      <c r="AE93" s="1393">
        <v>1567.9999999999995</v>
      </c>
      <c r="AF93" s="1158" t="str">
        <f t="shared" si="87"/>
        <v xml:space="preserve">  </v>
      </c>
      <c r="AG93" s="1566" t="s">
        <v>1154</v>
      </c>
      <c r="AH93" s="1635">
        <v>124.4</v>
      </c>
      <c r="AI93" s="1344">
        <v>214.5</v>
      </c>
      <c r="AJ93" s="1189">
        <v>90.1</v>
      </c>
      <c r="AK93" s="1189">
        <v>58</v>
      </c>
      <c r="AL93" s="1189">
        <v>1553.4482758620688</v>
      </c>
      <c r="AM93" s="1158" t="str">
        <f t="shared" si="88"/>
        <v xml:space="preserve">  </v>
      </c>
      <c r="AN93" s="1602">
        <v>1564.2201323580632</v>
      </c>
      <c r="AO93" s="1566">
        <v>9.4659442185164089</v>
      </c>
      <c r="AP93" s="1393">
        <v>0.60515422495211646</v>
      </c>
      <c r="AQ93" s="1344">
        <v>3</v>
      </c>
      <c r="AR93" s="1158" t="str">
        <f t="shared" si="89"/>
        <v xml:space="preserve">  </v>
      </c>
      <c r="AS93" s="1343"/>
      <c r="AT93" s="86" t="s">
        <v>191</v>
      </c>
      <c r="AU93" s="86" t="s">
        <v>191</v>
      </c>
      <c r="AV93" s="86" t="s">
        <v>191</v>
      </c>
      <c r="AW93" s="1323" t="str">
        <f t="shared" si="103"/>
        <v xml:space="preserve">  </v>
      </c>
      <c r="AX93" s="1154" t="str">
        <f t="shared" si="84"/>
        <v xml:space="preserve">  </v>
      </c>
      <c r="AY93" s="86" t="s">
        <v>191</v>
      </c>
      <c r="AZ93" s="86" t="s">
        <v>191</v>
      </c>
      <c r="BA93" s="86" t="s">
        <v>191</v>
      </c>
      <c r="BB93" s="1323"/>
      <c r="BC93" s="1154" t="str">
        <f t="shared" si="85"/>
        <v xml:space="preserve">  </v>
      </c>
      <c r="BD93" s="801" t="s">
        <v>191</v>
      </c>
      <c r="BE93" s="1203" t="s">
        <v>1154</v>
      </c>
      <c r="BF93" s="1312">
        <v>10.960780292884621</v>
      </c>
      <c r="BG93" s="1312"/>
      <c r="BH93" s="1323"/>
      <c r="BI93" s="1154" t="str">
        <f t="shared" si="99"/>
        <v xml:space="preserve">  </v>
      </c>
      <c r="BJ93" s="1203" t="s">
        <v>1154</v>
      </c>
      <c r="BK93" s="1595">
        <v>6.8161213901648754E-2</v>
      </c>
      <c r="BL93" s="1595"/>
      <c r="BM93" s="1203"/>
      <c r="BN93" s="1158" t="str">
        <f t="shared" si="100"/>
        <v xml:space="preserve">  </v>
      </c>
      <c r="BO93" s="1157" t="str">
        <f t="shared" si="101"/>
        <v xml:space="preserve">  </v>
      </c>
      <c r="BP93" s="1310">
        <f t="shared" si="102"/>
        <v>0.62186461255770975</v>
      </c>
      <c r="BQ93" s="1189">
        <v>144.83302025836085</v>
      </c>
      <c r="BR93" s="1203"/>
      <c r="BS93" s="1323"/>
      <c r="BT93" s="1158" t="str">
        <f t="shared" si="90"/>
        <v xml:space="preserve">  </v>
      </c>
      <c r="BU93" s="1306">
        <v>227.56339698169728</v>
      </c>
      <c r="BV93" s="1203"/>
      <c r="BW93" s="1323"/>
      <c r="BX93" s="1158" t="str">
        <f t="shared" si="91"/>
        <v xml:space="preserve">  </v>
      </c>
      <c r="BY93" s="1312">
        <v>0.48618515662110656</v>
      </c>
      <c r="BZ93" s="1312"/>
      <c r="CA93" s="1594"/>
      <c r="CB93" s="1594"/>
      <c r="CC93" s="1154" t="str">
        <f t="shared" si="92"/>
        <v>&lt;MDL</v>
      </c>
      <c r="CD93" s="1595">
        <v>0.76233832558189474</v>
      </c>
      <c r="CE93" s="1595"/>
      <c r="CF93" s="1312" t="s">
        <v>1132</v>
      </c>
      <c r="CG93" s="1158" t="str">
        <f t="shared" si="93"/>
        <v xml:space="preserve">  </v>
      </c>
      <c r="CH93" s="1597" t="s">
        <v>2618</v>
      </c>
      <c r="CI93" s="1419">
        <v>3.2012144668062654</v>
      </c>
      <c r="CJ93" s="1419"/>
      <c r="CK93" s="1419"/>
      <c r="CL93" s="1158" t="str">
        <f t="shared" si="95"/>
        <v xml:space="preserve">  </v>
      </c>
      <c r="CM93" s="1419">
        <v>4.9729210941249047</v>
      </c>
      <c r="CN93" s="1419"/>
      <c r="CO93" s="1419" t="s">
        <v>602</v>
      </c>
      <c r="CP93" s="1158" t="str">
        <f t="shared" si="96"/>
        <v xml:space="preserve">  </v>
      </c>
      <c r="CQ93" s="1201">
        <f t="shared" si="97"/>
        <v>2.210279438415196</v>
      </c>
      <c r="CR93" s="1201">
        <f t="shared" si="98"/>
        <v>2.1852904114121974</v>
      </c>
      <c r="CS93" s="1203"/>
    </row>
    <row r="94" spans="1:97" x14ac:dyDescent="0.2">
      <c r="A94" s="1144" t="s">
        <v>2458</v>
      </c>
      <c r="B94" s="1161" t="s">
        <v>1564</v>
      </c>
      <c r="C94" s="957" t="s">
        <v>599</v>
      </c>
      <c r="D94" s="957">
        <v>9</v>
      </c>
      <c r="E94" s="1455">
        <v>1602681</v>
      </c>
      <c r="F94" s="955">
        <v>1</v>
      </c>
      <c r="G94" s="1163">
        <v>11451800</v>
      </c>
      <c r="H94" s="1163">
        <v>201603111510</v>
      </c>
      <c r="I94" s="1163" t="s">
        <v>672</v>
      </c>
      <c r="J94" s="1163"/>
      <c r="K94" s="1165" t="s">
        <v>1691</v>
      </c>
      <c r="L94" s="1166" t="s">
        <v>1692</v>
      </c>
      <c r="M94" s="957" t="s">
        <v>1055</v>
      </c>
      <c r="N94" s="957"/>
      <c r="O94" s="957"/>
      <c r="P94" s="1169">
        <v>42440</v>
      </c>
      <c r="Q94" s="960">
        <v>0.63194444444444442</v>
      </c>
      <c r="R94" s="957" t="s">
        <v>1155</v>
      </c>
      <c r="S94" s="1566" t="s">
        <v>1155</v>
      </c>
      <c r="T94" s="1602">
        <v>127.5</v>
      </c>
      <c r="U94" s="1566">
        <v>208</v>
      </c>
      <c r="V94" s="1393">
        <v>80.5</v>
      </c>
      <c r="W94" s="1236">
        <v>60</v>
      </c>
      <c r="X94" s="1236">
        <v>1341.6666666666667</v>
      </c>
      <c r="Y94" s="1158" t="str">
        <f t="shared" si="86"/>
        <v xml:space="preserve">  </v>
      </c>
      <c r="Z94" s="1566" t="s">
        <v>1155</v>
      </c>
      <c r="AA94" s="1602">
        <v>131.4</v>
      </c>
      <c r="AB94" s="1566">
        <v>203.6</v>
      </c>
      <c r="AC94" s="1393">
        <v>72.199999999999989</v>
      </c>
      <c r="AD94" s="1393">
        <v>56</v>
      </c>
      <c r="AE94" s="1393">
        <v>1289.285714285714</v>
      </c>
      <c r="AF94" s="1158" t="str">
        <f t="shared" si="87"/>
        <v xml:space="preserve">  </v>
      </c>
      <c r="AG94" s="1566" t="s">
        <v>1155</v>
      </c>
      <c r="AH94" s="1635">
        <v>131.30000000000001</v>
      </c>
      <c r="AI94" s="1344">
        <v>181.7</v>
      </c>
      <c r="AJ94" s="1189">
        <v>50.399999999999977</v>
      </c>
      <c r="AK94" s="1189">
        <v>40</v>
      </c>
      <c r="AL94" s="1189">
        <v>1259.9999999999993</v>
      </c>
      <c r="AM94" s="1158" t="str">
        <f t="shared" si="88"/>
        <v xml:space="preserve">  </v>
      </c>
      <c r="AN94" s="1602">
        <v>1296.9841269841265</v>
      </c>
      <c r="AO94" s="1566">
        <v>41.374029048032696</v>
      </c>
      <c r="AP94" s="1393">
        <v>3.190018149585192</v>
      </c>
      <c r="AQ94" s="1344">
        <v>3</v>
      </c>
      <c r="AR94" s="1158" t="str">
        <f t="shared" si="89"/>
        <v xml:space="preserve">  </v>
      </c>
      <c r="AS94" s="1343"/>
      <c r="AT94" s="86" t="s">
        <v>191</v>
      </c>
      <c r="AU94" s="86" t="s">
        <v>191</v>
      </c>
      <c r="AV94" s="86" t="s">
        <v>191</v>
      </c>
      <c r="AW94" s="1323" t="str">
        <f t="shared" si="103"/>
        <v xml:space="preserve">  </v>
      </c>
      <c r="AX94" s="1154" t="str">
        <f t="shared" si="84"/>
        <v xml:space="preserve">  </v>
      </c>
      <c r="AY94" s="86" t="s">
        <v>191</v>
      </c>
      <c r="AZ94" s="86" t="s">
        <v>191</v>
      </c>
      <c r="BA94" s="86" t="s">
        <v>191</v>
      </c>
      <c r="BB94" s="1323"/>
      <c r="BC94" s="1154" t="str">
        <f t="shared" si="85"/>
        <v xml:space="preserve">  </v>
      </c>
      <c r="BD94" s="801" t="s">
        <v>191</v>
      </c>
      <c r="BE94" s="1203" t="s">
        <v>1155</v>
      </c>
      <c r="BF94" s="1312">
        <v>10.11653856889437</v>
      </c>
      <c r="BG94" s="1312"/>
      <c r="BH94" s="1323"/>
      <c r="BI94" s="1154" t="str">
        <f t="shared" si="99"/>
        <v xml:space="preserve">  </v>
      </c>
      <c r="BJ94" s="1203" t="s">
        <v>1155</v>
      </c>
      <c r="BK94" s="1595">
        <v>6.0068450601313161E-2</v>
      </c>
      <c r="BL94" s="1595"/>
      <c r="BM94" s="1203"/>
      <c r="BN94" s="1158" t="str">
        <f t="shared" si="100"/>
        <v xml:space="preserve">  </v>
      </c>
      <c r="BO94" s="1157" t="str">
        <f t="shared" si="101"/>
        <v xml:space="preserve">  </v>
      </c>
      <c r="BP94" s="1310">
        <f t="shared" si="102"/>
        <v>0.5937648553627568</v>
      </c>
      <c r="BQ94" s="1189">
        <v>142.33848689915158</v>
      </c>
      <c r="BR94" s="1203"/>
      <c r="BS94" s="1323"/>
      <c r="BT94" s="1158" t="str">
        <f t="shared" si="90"/>
        <v xml:space="preserve">  </v>
      </c>
      <c r="BU94" s="1306">
        <v>190.97080325636171</v>
      </c>
      <c r="BV94" s="1203"/>
      <c r="BW94" s="1323"/>
      <c r="BX94" s="1158" t="str">
        <f t="shared" si="91"/>
        <v xml:space="preserve">  </v>
      </c>
      <c r="BY94" s="1312">
        <v>0.62165986742328605</v>
      </c>
      <c r="BZ94" s="1312"/>
      <c r="CA94" s="1594"/>
      <c r="CB94" s="1594"/>
      <c r="CC94" s="1154" t="str">
        <f t="shared" si="92"/>
        <v>E, &lt;RL</v>
      </c>
      <c r="CD94" s="1595">
        <v>0.80149718621359356</v>
      </c>
      <c r="CE94" s="1595"/>
      <c r="CF94" s="1312" t="s">
        <v>1132</v>
      </c>
      <c r="CG94" s="1158" t="str">
        <f t="shared" si="93"/>
        <v xml:space="preserve">  </v>
      </c>
      <c r="CH94" s="1239">
        <f t="shared" ref="CH94:CH127" si="104">BY94/BQ94*100</f>
        <v>0.43674755926254794</v>
      </c>
      <c r="CI94" s="1419">
        <v>2.6152608160560455</v>
      </c>
      <c r="CJ94" s="1419"/>
      <c r="CK94" s="1419"/>
      <c r="CL94" s="1158" t="str">
        <f t="shared" si="95"/>
        <v xml:space="preserve">  </v>
      </c>
      <c r="CM94" s="1419">
        <v>3.2952286282306162</v>
      </c>
      <c r="CN94" s="1419"/>
      <c r="CO94" s="1419" t="s">
        <v>602</v>
      </c>
      <c r="CP94" s="1158" t="str">
        <f t="shared" si="96"/>
        <v xml:space="preserve">  </v>
      </c>
      <c r="CQ94" s="1201">
        <f t="shared" si="97"/>
        <v>1.8373532507121475</v>
      </c>
      <c r="CR94" s="1201">
        <f t="shared" si="98"/>
        <v>1.7255143571905378</v>
      </c>
      <c r="CS94" s="1203"/>
    </row>
    <row r="95" spans="1:97" x14ac:dyDescent="0.2">
      <c r="A95" s="1144" t="s">
        <v>2477</v>
      </c>
      <c r="B95" s="1161" t="s">
        <v>1583</v>
      </c>
      <c r="C95" s="957" t="s">
        <v>599</v>
      </c>
      <c r="D95" s="957">
        <v>9</v>
      </c>
      <c r="E95" s="1455">
        <v>1602688</v>
      </c>
      <c r="F95" s="955">
        <v>1</v>
      </c>
      <c r="G95" s="1163">
        <v>11451800</v>
      </c>
      <c r="H95" s="1163">
        <v>201603171220</v>
      </c>
      <c r="I95" s="1163" t="s">
        <v>672</v>
      </c>
      <c r="J95" s="1163"/>
      <c r="K95" s="1165" t="s">
        <v>1691</v>
      </c>
      <c r="L95" s="1166" t="s">
        <v>1692</v>
      </c>
      <c r="M95" s="957" t="s">
        <v>1055</v>
      </c>
      <c r="N95" s="957"/>
      <c r="O95" s="957"/>
      <c r="P95" s="1169">
        <v>42446</v>
      </c>
      <c r="Q95" s="960">
        <v>0.51388888888888895</v>
      </c>
      <c r="R95" s="957" t="s">
        <v>1174</v>
      </c>
      <c r="S95" s="1566" t="s">
        <v>1174</v>
      </c>
      <c r="T95" s="1602">
        <v>134.30000000000001</v>
      </c>
      <c r="U95" s="1566">
        <v>189</v>
      </c>
      <c r="V95" s="1393">
        <v>54.699999999999989</v>
      </c>
      <c r="W95" s="1236">
        <v>76</v>
      </c>
      <c r="X95" s="1236">
        <v>719.73684210526301</v>
      </c>
      <c r="Y95" s="1154" t="str">
        <f t="shared" si="86"/>
        <v xml:space="preserve">  </v>
      </c>
      <c r="Z95" s="1566" t="s">
        <v>1174</v>
      </c>
      <c r="AA95" s="1602">
        <v>134</v>
      </c>
      <c r="AB95" s="1566">
        <v>181.5</v>
      </c>
      <c r="AC95" s="1393">
        <v>47.5</v>
      </c>
      <c r="AD95" s="1393">
        <v>68</v>
      </c>
      <c r="AE95" s="1393">
        <v>698.52941176470586</v>
      </c>
      <c r="AF95" s="1154" t="str">
        <f t="shared" si="87"/>
        <v xml:space="preserve">  </v>
      </c>
      <c r="AG95" s="1566" t="s">
        <v>1174</v>
      </c>
      <c r="AH95" s="1635">
        <v>132.80000000000001</v>
      </c>
      <c r="AI95" s="1344">
        <v>183.5</v>
      </c>
      <c r="AJ95" s="1189">
        <v>50.699999999999989</v>
      </c>
      <c r="AK95" s="1189">
        <v>68</v>
      </c>
      <c r="AL95" s="1189">
        <v>745.58823529411745</v>
      </c>
      <c r="AM95" s="1154" t="str">
        <f t="shared" si="88"/>
        <v xml:space="preserve">  </v>
      </c>
      <c r="AN95" s="1602">
        <v>721.28482972136214</v>
      </c>
      <c r="AO95" s="1566">
        <v>23.567571305456422</v>
      </c>
      <c r="AP95" s="1393">
        <v>3.2674430868816078</v>
      </c>
      <c r="AQ95" s="1344">
        <v>3</v>
      </c>
      <c r="AR95" s="1154" t="str">
        <f t="shared" si="89"/>
        <v xml:space="preserve">  </v>
      </c>
      <c r="AS95" s="1343"/>
      <c r="AT95" s="86" t="s">
        <v>191</v>
      </c>
      <c r="AU95" s="86" t="s">
        <v>191</v>
      </c>
      <c r="AV95" s="86" t="s">
        <v>191</v>
      </c>
      <c r="AW95" s="1323" t="str">
        <f t="shared" si="103"/>
        <v xml:space="preserve">  </v>
      </c>
      <c r="AX95" s="1154" t="str">
        <f t="shared" si="84"/>
        <v xml:space="preserve">  </v>
      </c>
      <c r="AY95" s="86" t="s">
        <v>191</v>
      </c>
      <c r="AZ95" s="86" t="s">
        <v>191</v>
      </c>
      <c r="BA95" s="86" t="s">
        <v>191</v>
      </c>
      <c r="BB95" s="1323"/>
      <c r="BC95" s="1154" t="str">
        <f t="shared" si="85"/>
        <v xml:space="preserve">  </v>
      </c>
      <c r="BD95" s="801" t="s">
        <v>191</v>
      </c>
      <c r="BE95" s="1203" t="s">
        <v>1174</v>
      </c>
      <c r="BF95" s="1312">
        <v>4.08121570576058</v>
      </c>
      <c r="BG95" s="1312"/>
      <c r="BH95" s="1323"/>
      <c r="BI95" s="1154" t="str">
        <f t="shared" si="99"/>
        <v xml:space="preserve">  </v>
      </c>
      <c r="BJ95" s="1203" t="s">
        <v>1174</v>
      </c>
      <c r="BK95" s="1595">
        <v>3.6048127353757342E-2</v>
      </c>
      <c r="BL95" s="1595"/>
      <c r="BM95" s="1203"/>
      <c r="BN95" s="1158" t="str">
        <f t="shared" si="100"/>
        <v xml:space="preserve">  </v>
      </c>
      <c r="BO95" s="1157" t="str">
        <f t="shared" si="101"/>
        <v xml:space="preserve">  </v>
      </c>
      <c r="BP95" s="1310">
        <f t="shared" si="102"/>
        <v>0.88326934797579804</v>
      </c>
      <c r="BQ95" s="1189">
        <v>102.91926424812353</v>
      </c>
      <c r="BR95" s="1203"/>
      <c r="BS95" s="1323"/>
      <c r="BT95" s="1158" t="str">
        <f t="shared" si="90"/>
        <v xml:space="preserve">  </v>
      </c>
      <c r="BU95" s="1306">
        <v>74.074786241741521</v>
      </c>
      <c r="BV95" s="1203"/>
      <c r="BW95" s="1323"/>
      <c r="BX95" s="1154" t="str">
        <f t="shared" si="91"/>
        <v xml:space="preserve">  </v>
      </c>
      <c r="BY95" s="1312">
        <v>0.6743164071361013</v>
      </c>
      <c r="BZ95" s="1312"/>
      <c r="CA95" s="1594"/>
      <c r="CB95" s="1594"/>
      <c r="CC95" s="1154" t="str">
        <f t="shared" si="92"/>
        <v>E, &lt;RL</v>
      </c>
      <c r="CD95" s="1595">
        <v>0.47102984322007063</v>
      </c>
      <c r="CE95" s="1595"/>
      <c r="CF95" s="1594" t="s">
        <v>1132</v>
      </c>
      <c r="CG95" s="1158" t="str">
        <f t="shared" si="93"/>
        <v xml:space="preserve">  </v>
      </c>
      <c r="CH95" s="1239">
        <f t="shared" si="104"/>
        <v>0.6551896887937535</v>
      </c>
      <c r="CI95" s="1419">
        <v>1.4821661135151034</v>
      </c>
      <c r="CJ95" s="1419"/>
      <c r="CK95" s="1419"/>
      <c r="CL95" s="1154" t="str">
        <f t="shared" si="95"/>
        <v xml:space="preserve">  </v>
      </c>
      <c r="CM95" s="1419">
        <v>1.1050856169884664</v>
      </c>
      <c r="CN95" s="1419"/>
      <c r="CO95" s="1419" t="s">
        <v>602</v>
      </c>
      <c r="CP95" s="1158" t="str">
        <f t="shared" si="96"/>
        <v xml:space="preserve">  </v>
      </c>
      <c r="CQ95" s="1201">
        <f t="shared" si="97"/>
        <v>1.4401250575808766</v>
      </c>
      <c r="CR95" s="1201">
        <f t="shared" si="98"/>
        <v>1.4918512398834911</v>
      </c>
      <c r="CS95" s="1203"/>
    </row>
    <row r="96" spans="1:97" x14ac:dyDescent="0.2">
      <c r="A96" s="1144" t="s">
        <v>2485</v>
      </c>
      <c r="B96" s="1161" t="s">
        <v>1734</v>
      </c>
      <c r="C96" s="957" t="s">
        <v>599</v>
      </c>
      <c r="D96" s="957">
        <v>9</v>
      </c>
      <c r="E96" s="1455">
        <v>1603007</v>
      </c>
      <c r="F96" s="955">
        <v>1</v>
      </c>
      <c r="G96" s="1163">
        <v>11451800</v>
      </c>
      <c r="H96" s="1163">
        <v>201604071210</v>
      </c>
      <c r="I96" s="1163" t="s">
        <v>672</v>
      </c>
      <c r="J96" s="1163"/>
      <c r="K96" s="1165" t="s">
        <v>1691</v>
      </c>
      <c r="L96" s="1166" t="s">
        <v>1692</v>
      </c>
      <c r="M96" s="957" t="s">
        <v>1055</v>
      </c>
      <c r="N96" s="957"/>
      <c r="O96" s="957"/>
      <c r="P96" s="1169">
        <v>42467</v>
      </c>
      <c r="Q96" s="960">
        <v>0.50694444444444442</v>
      </c>
      <c r="R96" s="957" t="s">
        <v>1592</v>
      </c>
      <c r="S96" s="1097"/>
      <c r="T96" s="1602">
        <v>124.4</v>
      </c>
      <c r="U96" s="1552">
        <v>128.70000000000002</v>
      </c>
      <c r="V96" s="1393">
        <v>4.3000000000000114</v>
      </c>
      <c r="W96" s="1097">
        <v>144</v>
      </c>
      <c r="X96" s="1236">
        <v>29.861111111111192</v>
      </c>
      <c r="Y96" s="1154" t="str">
        <f t="shared" si="86"/>
        <v xml:space="preserve">  </v>
      </c>
      <c r="Z96" s="957" t="s">
        <v>1592</v>
      </c>
      <c r="AA96" s="1590">
        <v>126.9</v>
      </c>
      <c r="AB96" s="1552">
        <v>130.30000000000001</v>
      </c>
      <c r="AC96" s="1343">
        <v>3.4000000000000057</v>
      </c>
      <c r="AD96" s="1393">
        <v>122</v>
      </c>
      <c r="AE96" s="1393">
        <v>27.868852459016441</v>
      </c>
      <c r="AF96" s="1154" t="str">
        <f t="shared" si="87"/>
        <v xml:space="preserve">  </v>
      </c>
      <c r="AG96" s="957" t="s">
        <v>1592</v>
      </c>
      <c r="AH96" s="1344">
        <v>123.4</v>
      </c>
      <c r="AI96" s="1638">
        <v>127.6</v>
      </c>
      <c r="AJ96" s="1344">
        <v>4.1999999999999886</v>
      </c>
      <c r="AK96" s="1344">
        <v>136</v>
      </c>
      <c r="AL96" s="1344">
        <v>30.882352941176386</v>
      </c>
      <c r="AM96" s="1154" t="str">
        <f t="shared" si="88"/>
        <v xml:space="preserve">  </v>
      </c>
      <c r="AN96" s="1344">
        <v>29.537438837101337</v>
      </c>
      <c r="AO96" s="1344">
        <v>1.5326020666554598</v>
      </c>
      <c r="AP96" s="1344">
        <v>5.1886762258154615</v>
      </c>
      <c r="AQ96" s="1343">
        <v>3</v>
      </c>
      <c r="AR96" s="1154" t="str">
        <f t="shared" si="89"/>
        <v xml:space="preserve">  </v>
      </c>
      <c r="AS96" s="1343"/>
      <c r="AT96" s="86" t="s">
        <v>191</v>
      </c>
      <c r="AU96" s="86" t="s">
        <v>191</v>
      </c>
      <c r="AV96" s="86" t="s">
        <v>191</v>
      </c>
      <c r="AW96" s="1323" t="str">
        <f t="shared" si="103"/>
        <v xml:space="preserve">  </v>
      </c>
      <c r="AX96" s="1154" t="str">
        <f t="shared" si="84"/>
        <v xml:space="preserve">  </v>
      </c>
      <c r="AY96" s="86" t="s">
        <v>191</v>
      </c>
      <c r="AZ96" s="86" t="s">
        <v>191</v>
      </c>
      <c r="BA96" s="86" t="s">
        <v>191</v>
      </c>
      <c r="BB96" s="1323"/>
      <c r="BC96" s="1154" t="str">
        <f t="shared" si="85"/>
        <v xml:space="preserve">  </v>
      </c>
      <c r="BD96" s="801" t="s">
        <v>191</v>
      </c>
      <c r="BE96" s="1203" t="s">
        <v>1592</v>
      </c>
      <c r="BF96" s="1312">
        <v>1.4095445909924051</v>
      </c>
      <c r="BG96" s="1312"/>
      <c r="BH96" s="1323"/>
      <c r="BI96" s="1154" t="str">
        <f t="shared" si="99"/>
        <v xml:space="preserve">  </v>
      </c>
      <c r="BJ96" s="1203" t="s">
        <v>1592</v>
      </c>
      <c r="BK96" s="1595">
        <v>5.6724619961593038E-2</v>
      </c>
      <c r="BL96" s="1595"/>
      <c r="BM96" s="1203"/>
      <c r="BN96" s="1158" t="str">
        <f t="shared" si="100"/>
        <v xml:space="preserve">  </v>
      </c>
      <c r="BO96" s="1157" t="str">
        <f t="shared" si="101"/>
        <v xml:space="preserve">  </v>
      </c>
      <c r="BP96" s="1310">
        <f t="shared" si="102"/>
        <v>4.0243224885603261</v>
      </c>
      <c r="BQ96" s="1189">
        <v>114.79586489062167</v>
      </c>
      <c r="BR96" s="1203"/>
      <c r="BS96" s="1323"/>
      <c r="BT96" s="1158" t="str">
        <f t="shared" si="90"/>
        <v xml:space="preserve">  </v>
      </c>
      <c r="BU96" s="1306">
        <v>3.4279320765949617</v>
      </c>
      <c r="BV96" s="1203"/>
      <c r="BW96" s="1323"/>
      <c r="BX96" s="1154" t="str">
        <f t="shared" si="91"/>
        <v xml:space="preserve">  </v>
      </c>
      <c r="BY96" s="1312">
        <v>14.294314630493879</v>
      </c>
      <c r="BZ96" s="1312"/>
      <c r="CA96" s="1594"/>
      <c r="CB96" s="1594"/>
      <c r="CC96" s="1154" t="str">
        <f t="shared" si="92"/>
        <v xml:space="preserve">  </v>
      </c>
      <c r="CD96" s="1595">
        <v>0.39836614543999171</v>
      </c>
      <c r="CE96" s="1595"/>
      <c r="CF96" s="1594"/>
      <c r="CG96" s="1158" t="str">
        <f t="shared" si="93"/>
        <v xml:space="preserve">  </v>
      </c>
      <c r="CH96" s="1239">
        <f t="shared" si="104"/>
        <v>12.451942100975158</v>
      </c>
      <c r="CI96" s="1419">
        <v>7.2537340920442555</v>
      </c>
      <c r="CJ96" s="1419"/>
      <c r="CK96" s="1419"/>
      <c r="CL96" s="1154" t="str">
        <f t="shared" si="95"/>
        <v xml:space="preserve">  </v>
      </c>
      <c r="CM96" s="1419">
        <v>0.22401237637195431</v>
      </c>
      <c r="CN96" s="1419"/>
      <c r="CO96" s="1419"/>
      <c r="CP96" s="1158" t="str">
        <f t="shared" si="96"/>
        <v xml:space="preserve">  </v>
      </c>
      <c r="CQ96" s="1201">
        <f t="shared" si="97"/>
        <v>6.3188113081909929</v>
      </c>
      <c r="CR96" s="1201">
        <f t="shared" si="98"/>
        <v>6.534912926118146</v>
      </c>
      <c r="CS96" s="1203"/>
    </row>
    <row r="97" spans="1:97" x14ac:dyDescent="0.2">
      <c r="A97" s="1144" t="s">
        <v>2487</v>
      </c>
      <c r="B97" s="1167" t="s">
        <v>1883</v>
      </c>
      <c r="C97" s="957" t="s">
        <v>599</v>
      </c>
      <c r="D97" s="957">
        <v>9</v>
      </c>
      <c r="E97" s="1455">
        <v>1700581</v>
      </c>
      <c r="F97" s="955">
        <v>1</v>
      </c>
      <c r="G97" s="1163">
        <v>11451800</v>
      </c>
      <c r="H97" s="1163">
        <v>201611201230</v>
      </c>
      <c r="I97" s="1163" t="s">
        <v>672</v>
      </c>
      <c r="J97" s="1163"/>
      <c r="K97" s="1165" t="s">
        <v>1691</v>
      </c>
      <c r="L97" s="1166" t="s">
        <v>1692</v>
      </c>
      <c r="M97" s="957"/>
      <c r="N97" s="957"/>
      <c r="O97" s="957"/>
      <c r="P97" s="1169">
        <v>42694</v>
      </c>
      <c r="Q97" s="960">
        <v>0.52083333333333337</v>
      </c>
      <c r="R97" s="957" t="s">
        <v>1735</v>
      </c>
      <c r="S97" s="1343" t="s">
        <v>1735</v>
      </c>
      <c r="T97" s="1602">
        <v>124.4</v>
      </c>
      <c r="U97" s="1552">
        <v>131.70000000000002</v>
      </c>
      <c r="V97" s="1393">
        <v>7.3000000000000114</v>
      </c>
      <c r="W97" s="1097">
        <v>270</v>
      </c>
      <c r="X97" s="1236">
        <v>27.037037037037077</v>
      </c>
      <c r="Y97" s="1158" t="str">
        <f t="shared" si="86"/>
        <v xml:space="preserve">  </v>
      </c>
      <c r="Z97" s="1343" t="s">
        <v>1735</v>
      </c>
      <c r="AA97" s="1189">
        <v>126</v>
      </c>
      <c r="AB97" s="1189">
        <v>132.20000000000002</v>
      </c>
      <c r="AC97" s="1189">
        <v>6.2000000000000171</v>
      </c>
      <c r="AD97" s="1189">
        <v>250</v>
      </c>
      <c r="AE97" s="1189">
        <v>24.800000000000068</v>
      </c>
      <c r="AF97" s="1158" t="str">
        <f t="shared" si="87"/>
        <v xml:space="preserve">  </v>
      </c>
      <c r="AG97" s="1343" t="s">
        <v>1735</v>
      </c>
      <c r="AH97" s="1344">
        <v>124.9</v>
      </c>
      <c r="AI97" s="1638">
        <v>131.89999999999998</v>
      </c>
      <c r="AJ97" s="1344">
        <v>6.9999999999999716</v>
      </c>
      <c r="AK97" s="1344">
        <v>258</v>
      </c>
      <c r="AL97" s="1344">
        <v>27.131782945736322</v>
      </c>
      <c r="AM97" s="1158" t="str">
        <f t="shared" si="88"/>
        <v xml:space="preserve">  </v>
      </c>
      <c r="AN97" s="1344">
        <v>26.322939994257823</v>
      </c>
      <c r="AO97" s="1344">
        <v>1.3197552297248789</v>
      </c>
      <c r="AP97" s="1344">
        <v>5.0137075494332128</v>
      </c>
      <c r="AQ97" s="1343">
        <v>3</v>
      </c>
      <c r="AR97" s="1158" t="str">
        <f t="shared" si="89"/>
        <v xml:space="preserve">  </v>
      </c>
      <c r="AS97" s="1343"/>
      <c r="AT97" s="86" t="s">
        <v>191</v>
      </c>
      <c r="AU97" s="86" t="s">
        <v>191</v>
      </c>
      <c r="AV97" s="86" t="s">
        <v>191</v>
      </c>
      <c r="AW97" s="1323" t="str">
        <f t="shared" si="103"/>
        <v xml:space="preserve">  </v>
      </c>
      <c r="AX97" s="1154" t="str">
        <f t="shared" si="84"/>
        <v xml:space="preserve">  </v>
      </c>
      <c r="AY97" s="86" t="s">
        <v>191</v>
      </c>
      <c r="AZ97" s="86" t="s">
        <v>191</v>
      </c>
      <c r="BA97" s="86" t="s">
        <v>191</v>
      </c>
      <c r="BB97" s="1323"/>
      <c r="BC97" s="1154" t="str">
        <f t="shared" si="85"/>
        <v xml:space="preserve">  </v>
      </c>
      <c r="BD97" s="801" t="s">
        <v>191</v>
      </c>
      <c r="BE97" s="1203" t="s">
        <v>1735</v>
      </c>
      <c r="BF97" s="1312">
        <v>1.3904090780090761</v>
      </c>
      <c r="BG97" s="1312"/>
      <c r="BH97" s="1203"/>
      <c r="BI97" s="1154" t="str">
        <f t="shared" si="99"/>
        <v xml:space="preserve">  </v>
      </c>
      <c r="BJ97" s="957" t="s">
        <v>1735</v>
      </c>
      <c r="BK97" s="1595">
        <v>4.135364931458662E-2</v>
      </c>
      <c r="BL97" s="1595"/>
      <c r="BM97" s="1203"/>
      <c r="BN97" s="1158" t="str">
        <f t="shared" si="100"/>
        <v xml:space="preserve">  </v>
      </c>
      <c r="BO97" s="1157" t="str">
        <f t="shared" si="101"/>
        <v xml:space="preserve">  </v>
      </c>
      <c r="BP97" s="1310">
        <f t="shared" si="102"/>
        <v>2.9742073731135892</v>
      </c>
      <c r="BQ97" s="1642">
        <v>108.88481802957122</v>
      </c>
      <c r="BR97" s="1203"/>
      <c r="BS97" s="1203"/>
      <c r="BT97" s="1158" t="str">
        <f t="shared" si="90"/>
        <v xml:space="preserve">  </v>
      </c>
      <c r="BU97" s="1201">
        <v>2.9439228578365597</v>
      </c>
      <c r="BV97" s="1203"/>
      <c r="BW97" s="1203"/>
      <c r="BX97" s="1158" t="str">
        <f t="shared" si="91"/>
        <v>E, &lt;RL</v>
      </c>
      <c r="BY97" s="1312">
        <v>5.2030688310045807</v>
      </c>
      <c r="BZ97" s="1312"/>
      <c r="CA97" s="1594"/>
      <c r="CB97" s="1594"/>
      <c r="CC97" s="1154" t="str">
        <f t="shared" si="92"/>
        <v xml:space="preserve">  </v>
      </c>
      <c r="CD97" s="1595">
        <v>0.12903610700891383</v>
      </c>
      <c r="CE97" s="1595"/>
      <c r="CF97" s="1594"/>
      <c r="CG97" s="1158" t="str">
        <f t="shared" si="93"/>
        <v>E, &lt;RL</v>
      </c>
      <c r="CH97" s="1239">
        <f t="shared" si="104"/>
        <v>4.7785071648753803</v>
      </c>
      <c r="CI97" s="1312">
        <v>5.3072924702228867</v>
      </c>
      <c r="CJ97" s="1203"/>
      <c r="CK97" s="1203" t="s">
        <v>1983</v>
      </c>
      <c r="CL97" s="1158" t="str">
        <f t="shared" si="95"/>
        <v xml:space="preserve">  </v>
      </c>
      <c r="CM97" s="1312">
        <v>0.1439963073316281</v>
      </c>
      <c r="CN97" s="1203"/>
      <c r="CO97" s="1203" t="s">
        <v>1983</v>
      </c>
      <c r="CP97" s="1158" t="str">
        <f t="shared" si="96"/>
        <v>E, &lt;RL</v>
      </c>
      <c r="CQ97" s="1201">
        <f t="shared" si="97"/>
        <v>4.8742263304159801</v>
      </c>
      <c r="CR97" s="1201">
        <f t="shared" si="98"/>
        <v>4.8913070853170595</v>
      </c>
      <c r="CS97" s="1203"/>
    </row>
    <row r="98" spans="1:97" x14ac:dyDescent="0.2">
      <c r="A98" s="1144" t="s">
        <v>2488</v>
      </c>
      <c r="B98" s="1167" t="s">
        <v>1884</v>
      </c>
      <c r="C98" s="957" t="s">
        <v>599</v>
      </c>
      <c r="D98" s="957">
        <v>9</v>
      </c>
      <c r="E98" s="1455">
        <v>1700945</v>
      </c>
      <c r="F98" s="955">
        <v>1</v>
      </c>
      <c r="G98" s="1163">
        <v>11451800</v>
      </c>
      <c r="H98" s="1163">
        <v>201612102250</v>
      </c>
      <c r="I98" s="1163" t="s">
        <v>672</v>
      </c>
      <c r="J98" s="1163" t="s">
        <v>1737</v>
      </c>
      <c r="K98" s="1165" t="s">
        <v>1691</v>
      </c>
      <c r="L98" s="1166" t="s">
        <v>1692</v>
      </c>
      <c r="M98" s="957"/>
      <c r="N98" s="957"/>
      <c r="O98" s="957"/>
      <c r="P98" s="1169">
        <v>42714</v>
      </c>
      <c r="Q98" s="960">
        <v>0.95138888888888884</v>
      </c>
      <c r="R98" s="957" t="s">
        <v>1736</v>
      </c>
      <c r="S98" s="1343" t="s">
        <v>1736</v>
      </c>
      <c r="T98" s="1602">
        <v>128</v>
      </c>
      <c r="U98" s="1552">
        <v>152</v>
      </c>
      <c r="V98" s="1393">
        <v>24</v>
      </c>
      <c r="W98" s="1097">
        <v>34</v>
      </c>
      <c r="X98" s="1236">
        <v>705.88235294117646</v>
      </c>
      <c r="Y98" s="1158" t="str">
        <f t="shared" si="86"/>
        <v xml:space="preserve">  </v>
      </c>
      <c r="Z98" s="1343" t="s">
        <v>1736</v>
      </c>
      <c r="AA98" s="1189">
        <v>129.80000000000001</v>
      </c>
      <c r="AB98" s="1189">
        <v>167.5</v>
      </c>
      <c r="AC98" s="1189">
        <v>37.699999999999989</v>
      </c>
      <c r="AD98" s="1189">
        <v>58</v>
      </c>
      <c r="AE98" s="1189">
        <v>649.99999999999977</v>
      </c>
      <c r="AF98" s="1158" t="str">
        <f t="shared" si="87"/>
        <v xml:space="preserve">  </v>
      </c>
      <c r="AG98" s="1343" t="s">
        <v>1736</v>
      </c>
      <c r="AH98" s="1344">
        <v>127.9</v>
      </c>
      <c r="AI98" s="1638">
        <v>155.20000000000002</v>
      </c>
      <c r="AJ98" s="1344">
        <v>27.300000000000011</v>
      </c>
      <c r="AK98" s="1344">
        <v>40</v>
      </c>
      <c r="AL98" s="1344">
        <v>682.50000000000023</v>
      </c>
      <c r="AM98" s="1158" t="str">
        <f t="shared" si="88"/>
        <v xml:space="preserve">  </v>
      </c>
      <c r="AN98" s="1344">
        <v>679.46078431372541</v>
      </c>
      <c r="AO98" s="1344">
        <v>28.064870684742761</v>
      </c>
      <c r="AP98" s="1344">
        <v>4.1304621742208534</v>
      </c>
      <c r="AQ98" s="1343">
        <v>3</v>
      </c>
      <c r="AR98" s="1158" t="str">
        <f t="shared" si="89"/>
        <v xml:space="preserve">  </v>
      </c>
      <c r="AS98" s="1343"/>
      <c r="AT98" s="86" t="s">
        <v>191</v>
      </c>
      <c r="AU98" s="86" t="s">
        <v>191</v>
      </c>
      <c r="AV98" s="86" t="s">
        <v>191</v>
      </c>
      <c r="AW98" s="1323" t="str">
        <f t="shared" si="103"/>
        <v xml:space="preserve">  </v>
      </c>
      <c r="AX98" s="1154" t="str">
        <f t="shared" si="84"/>
        <v xml:space="preserve">  </v>
      </c>
      <c r="AY98" s="86" t="s">
        <v>191</v>
      </c>
      <c r="AZ98" s="86" t="s">
        <v>191</v>
      </c>
      <c r="BA98" s="86" t="s">
        <v>191</v>
      </c>
      <c r="BB98" s="1323"/>
      <c r="BC98" s="1154" t="str">
        <f t="shared" si="85"/>
        <v xml:space="preserve">  </v>
      </c>
      <c r="BD98" s="801" t="s">
        <v>191</v>
      </c>
      <c r="BE98" s="1203" t="s">
        <v>1736</v>
      </c>
      <c r="BF98" s="1312">
        <v>9.0559146486768416</v>
      </c>
      <c r="BG98" s="1312"/>
      <c r="BH98" s="1203"/>
      <c r="BI98" s="1154" t="str">
        <f t="shared" si="99"/>
        <v xml:space="preserve">  </v>
      </c>
      <c r="BJ98" s="957" t="s">
        <v>1736</v>
      </c>
      <c r="BK98" s="1595">
        <v>0.11730684951925363</v>
      </c>
      <c r="BL98" s="1595"/>
      <c r="BM98" s="1203"/>
      <c r="BN98" s="1158" t="str">
        <f t="shared" si="100"/>
        <v xml:space="preserve">  </v>
      </c>
      <c r="BO98" s="1157" t="str">
        <f t="shared" si="101"/>
        <v xml:space="preserve">  </v>
      </c>
      <c r="BP98" s="1310">
        <f t="shared" si="102"/>
        <v>1.2953616953136071</v>
      </c>
      <c r="BQ98" s="1642">
        <v>457.22547796665788</v>
      </c>
      <c r="BR98" s="1203"/>
      <c r="BS98" s="1203"/>
      <c r="BT98" s="1158" t="str">
        <f t="shared" si="90"/>
        <v xml:space="preserve">  </v>
      </c>
      <c r="BU98" s="1642">
        <v>322.74739621175848</v>
      </c>
      <c r="BV98" s="1203"/>
      <c r="BW98" s="1203"/>
      <c r="BX98" s="1158" t="str">
        <f t="shared" si="91"/>
        <v xml:space="preserve">  </v>
      </c>
      <c r="BY98" s="1312">
        <v>3.289356133059913</v>
      </c>
      <c r="BZ98" s="1312"/>
      <c r="CA98" s="1594"/>
      <c r="CB98" s="1594"/>
      <c r="CC98" s="1154" t="str">
        <f t="shared" si="92"/>
        <v xml:space="preserve">  </v>
      </c>
      <c r="CD98" s="1595">
        <v>2.1380814864889444</v>
      </c>
      <c r="CE98" s="1595"/>
      <c r="CF98" s="1594"/>
      <c r="CG98" s="1158" t="str">
        <f t="shared" si="93"/>
        <v xml:space="preserve">  </v>
      </c>
      <c r="CH98" s="1239">
        <f t="shared" si="104"/>
        <v>0.71941663174329529</v>
      </c>
      <c r="CI98" s="1643"/>
      <c r="CJ98" s="1644"/>
      <c r="CK98" s="1644"/>
      <c r="CL98" s="1644"/>
      <c r="CM98" s="1643"/>
      <c r="CN98" s="1644"/>
      <c r="CO98" s="1644"/>
      <c r="CP98" s="1644"/>
      <c r="CQ98" s="1201"/>
      <c r="CR98" s="1201"/>
      <c r="CS98" s="1203"/>
    </row>
    <row r="99" spans="1:97" x14ac:dyDescent="0.2">
      <c r="A99" s="1144" t="s">
        <v>2489</v>
      </c>
      <c r="B99" s="1167" t="s">
        <v>1885</v>
      </c>
      <c r="C99" s="957" t="s">
        <v>599</v>
      </c>
      <c r="D99" s="957">
        <v>9</v>
      </c>
      <c r="E99" s="1455">
        <v>1701223</v>
      </c>
      <c r="F99" s="955">
        <v>1</v>
      </c>
      <c r="G99" s="1163">
        <v>11451800</v>
      </c>
      <c r="H99" s="1163">
        <v>201612152100</v>
      </c>
      <c r="I99" s="1163" t="s">
        <v>672</v>
      </c>
      <c r="J99" s="1163" t="s">
        <v>1739</v>
      </c>
      <c r="K99" s="1165" t="s">
        <v>1691</v>
      </c>
      <c r="L99" s="1166" t="s">
        <v>1692</v>
      </c>
      <c r="M99" s="957"/>
      <c r="N99" s="957"/>
      <c r="O99" s="957"/>
      <c r="P99" s="1169">
        <v>42719</v>
      </c>
      <c r="Q99" s="960">
        <v>0.875</v>
      </c>
      <c r="R99" s="957" t="s">
        <v>1738</v>
      </c>
      <c r="S99" s="1343" t="s">
        <v>1738</v>
      </c>
      <c r="T99" s="1602">
        <v>128.19999999999999</v>
      </c>
      <c r="U99" s="1552">
        <v>189.9</v>
      </c>
      <c r="V99" s="1393">
        <v>61.700000000000017</v>
      </c>
      <c r="W99" s="1097">
        <v>30</v>
      </c>
      <c r="X99" s="1236">
        <v>2056.6666666666674</v>
      </c>
      <c r="Y99" s="1154" t="str">
        <f t="shared" si="86"/>
        <v xml:space="preserve">  </v>
      </c>
      <c r="Z99" s="1343" t="s">
        <v>1738</v>
      </c>
      <c r="AA99" s="1189">
        <v>128.4</v>
      </c>
      <c r="AB99" s="1189">
        <v>190.29999999999998</v>
      </c>
      <c r="AC99" s="1189">
        <v>61.899999999999977</v>
      </c>
      <c r="AD99" s="1189">
        <v>30</v>
      </c>
      <c r="AE99" s="1189">
        <v>2063.3333333333326</v>
      </c>
      <c r="AF99" s="1154" t="str">
        <f t="shared" si="87"/>
        <v xml:space="preserve">  </v>
      </c>
      <c r="AG99" s="1343" t="s">
        <v>1738</v>
      </c>
      <c r="AH99" s="1344">
        <v>130.6</v>
      </c>
      <c r="AI99" s="1638">
        <v>202.2</v>
      </c>
      <c r="AJ99" s="1344">
        <v>71.599999999999994</v>
      </c>
      <c r="AK99" s="1344">
        <v>36</v>
      </c>
      <c r="AL99" s="1344">
        <v>1988.8888888888889</v>
      </c>
      <c r="AM99" s="1154" t="str">
        <f t="shared" si="88"/>
        <v xml:space="preserve">  </v>
      </c>
      <c r="AN99" s="1344">
        <v>2036.2962962962963</v>
      </c>
      <c r="AO99" s="1344">
        <v>41.191113348998407</v>
      </c>
      <c r="AP99" s="1344">
        <v>2.0228447806892631</v>
      </c>
      <c r="AQ99" s="1343">
        <v>3</v>
      </c>
      <c r="AR99" s="1154" t="str">
        <f t="shared" si="89"/>
        <v xml:space="preserve">  </v>
      </c>
      <c r="AS99" s="1343"/>
      <c r="AT99" s="86" t="s">
        <v>191</v>
      </c>
      <c r="AU99" s="86" t="s">
        <v>191</v>
      </c>
      <c r="AV99" s="86" t="s">
        <v>191</v>
      </c>
      <c r="AW99" s="1323" t="str">
        <f t="shared" si="103"/>
        <v xml:space="preserve">  </v>
      </c>
      <c r="AX99" s="1154" t="str">
        <f t="shared" si="84"/>
        <v xml:space="preserve">  </v>
      </c>
      <c r="AY99" s="86" t="s">
        <v>191</v>
      </c>
      <c r="AZ99" s="86" t="s">
        <v>191</v>
      </c>
      <c r="BA99" s="86" t="s">
        <v>191</v>
      </c>
      <c r="BB99" s="1323"/>
      <c r="BC99" s="1154" t="str">
        <f t="shared" si="85"/>
        <v xml:space="preserve">  </v>
      </c>
      <c r="BD99" s="801" t="s">
        <v>191</v>
      </c>
      <c r="BE99" s="1203" t="s">
        <v>1738</v>
      </c>
      <c r="BF99" s="1312">
        <v>14.840245646884604</v>
      </c>
      <c r="BG99" s="1312"/>
      <c r="BH99" s="1203"/>
      <c r="BI99" s="1154" t="str">
        <f t="shared" si="99"/>
        <v xml:space="preserve">  </v>
      </c>
      <c r="BJ99" s="957" t="s">
        <v>1738</v>
      </c>
      <c r="BK99" s="1595">
        <v>0.11737613387009091</v>
      </c>
      <c r="BL99" s="1595"/>
      <c r="BM99" s="1203"/>
      <c r="BN99" s="1158" t="str">
        <f t="shared" si="100"/>
        <v xml:space="preserve">  </v>
      </c>
      <c r="BO99" s="1157" t="str">
        <f t="shared" si="101"/>
        <v xml:space="preserve">  </v>
      </c>
      <c r="BP99" s="1310">
        <f t="shared" si="102"/>
        <v>0.79093120601229105</v>
      </c>
      <c r="BQ99" s="1642">
        <v>289.24177770833251</v>
      </c>
      <c r="BR99" s="1203"/>
      <c r="BS99" s="1203"/>
      <c r="BT99" s="1158" t="str">
        <f t="shared" si="90"/>
        <v xml:space="preserve">  </v>
      </c>
      <c r="BU99" s="1642">
        <v>594.87392282013741</v>
      </c>
      <c r="BV99" s="1203"/>
      <c r="BW99" s="1203"/>
      <c r="BX99" s="1154" t="str">
        <f t="shared" si="91"/>
        <v xml:space="preserve">  </v>
      </c>
      <c r="BY99" s="1312">
        <v>2.9346692402421728</v>
      </c>
      <c r="BZ99" s="1312"/>
      <c r="CA99" s="1594"/>
      <c r="CB99" s="1594"/>
      <c r="CC99" s="1154" t="str">
        <f t="shared" si="92"/>
        <v xml:space="preserve">  </v>
      </c>
      <c r="CD99" s="1595">
        <v>6.055200865699681</v>
      </c>
      <c r="CE99" s="1595"/>
      <c r="CF99" s="1594"/>
      <c r="CG99" s="1158" t="str">
        <f t="shared" si="93"/>
        <v xml:space="preserve">  </v>
      </c>
      <c r="CH99" s="1239">
        <f t="shared" si="104"/>
        <v>1.014607662659802</v>
      </c>
      <c r="CI99" s="1312">
        <v>6.9009626952199552</v>
      </c>
      <c r="CJ99" s="1203"/>
      <c r="CK99" s="1203"/>
      <c r="CL99" s="1154" t="str">
        <f>IF(CI99&lt;CL$5,"&lt;MDL",IF(CI99&lt;CL$6,"E, &lt;RL",IF(CI99&gt;CL$6,"  ",)))</f>
        <v xml:space="preserve">  </v>
      </c>
      <c r="CM99" s="1312">
        <v>13.725248027159688</v>
      </c>
      <c r="CN99" s="1203" t="s">
        <v>602</v>
      </c>
      <c r="CO99" s="1203"/>
      <c r="CP99" s="1158" t="str">
        <f>IF(CM99&lt;CP$5,"&lt;MDL",IF(CM99&lt;CP$6,"E, &lt;RL",IF(CM99&gt;CP$6,"  ",)))</f>
        <v xml:space="preserve">  </v>
      </c>
      <c r="CQ99" s="1201">
        <f t="shared" ref="CQ99:CQ135" si="105">CI99/BQ99*100</f>
        <v>2.38588033509419</v>
      </c>
      <c r="CR99" s="1201">
        <f t="shared" ref="CR99:CR135" si="106">100*CM99/BU99</f>
        <v>2.3072532684055096</v>
      </c>
      <c r="CS99" s="1203"/>
    </row>
    <row r="100" spans="1:97" x14ac:dyDescent="0.2">
      <c r="A100" s="1144" t="s">
        <v>2490</v>
      </c>
      <c r="B100" s="1167" t="s">
        <v>1886</v>
      </c>
      <c r="C100" s="957" t="s">
        <v>599</v>
      </c>
      <c r="D100" s="957">
        <v>9</v>
      </c>
      <c r="E100" s="1455">
        <v>1701222</v>
      </c>
      <c r="F100" s="955">
        <v>1</v>
      </c>
      <c r="G100" s="1163">
        <v>11451800</v>
      </c>
      <c r="H100" s="1163">
        <v>201612160920</v>
      </c>
      <c r="I100" s="1163" t="s">
        <v>672</v>
      </c>
      <c r="J100" s="1163" t="s">
        <v>1741</v>
      </c>
      <c r="K100" s="1165" t="s">
        <v>1691</v>
      </c>
      <c r="L100" s="1166" t="s">
        <v>1692</v>
      </c>
      <c r="M100" s="957"/>
      <c r="N100" s="957"/>
      <c r="O100" s="957"/>
      <c r="P100" s="1169">
        <v>42720</v>
      </c>
      <c r="Q100" s="960">
        <v>0.3888888888888889</v>
      </c>
      <c r="R100" s="957" t="s">
        <v>1740</v>
      </c>
      <c r="S100" s="1343" t="s">
        <v>1740</v>
      </c>
      <c r="T100" s="1602">
        <v>128.69999999999999</v>
      </c>
      <c r="U100" s="1552">
        <v>157.6</v>
      </c>
      <c r="V100" s="1393">
        <v>28.900000000000006</v>
      </c>
      <c r="W100" s="1097">
        <v>50</v>
      </c>
      <c r="X100" s="1236">
        <v>578.00000000000011</v>
      </c>
      <c r="Y100" s="1154" t="str">
        <f t="shared" si="86"/>
        <v xml:space="preserve">  </v>
      </c>
      <c r="Z100" s="1343" t="s">
        <v>1740</v>
      </c>
      <c r="AA100" s="1189">
        <v>126.5</v>
      </c>
      <c r="AB100" s="1189">
        <v>156.9</v>
      </c>
      <c r="AC100" s="1189">
        <v>30.400000000000006</v>
      </c>
      <c r="AD100" s="1189">
        <v>54</v>
      </c>
      <c r="AE100" s="1189">
        <v>562.96296296296305</v>
      </c>
      <c r="AF100" s="1154" t="str">
        <f t="shared" si="87"/>
        <v xml:space="preserve">  </v>
      </c>
      <c r="AG100" s="1343" t="s">
        <v>1740</v>
      </c>
      <c r="AH100" s="1344">
        <v>127.8</v>
      </c>
      <c r="AI100" s="1638">
        <v>158.5</v>
      </c>
      <c r="AJ100" s="1344">
        <v>30.700000000000003</v>
      </c>
      <c r="AK100" s="1344">
        <v>56</v>
      </c>
      <c r="AL100" s="1344">
        <v>548.21428571428578</v>
      </c>
      <c r="AM100" s="1154" t="str">
        <f t="shared" si="88"/>
        <v xml:space="preserve">  </v>
      </c>
      <c r="AN100" s="1344">
        <v>563.05908289241631</v>
      </c>
      <c r="AO100" s="1344">
        <v>14.893089778759153</v>
      </c>
      <c r="AP100" s="1344">
        <v>2.6450314418610978</v>
      </c>
      <c r="AQ100" s="1343">
        <v>3</v>
      </c>
      <c r="AR100" s="1154" t="str">
        <f t="shared" si="89"/>
        <v xml:space="preserve">  </v>
      </c>
      <c r="AS100" s="1343"/>
      <c r="AT100" s="86" t="s">
        <v>191</v>
      </c>
      <c r="AU100" s="86" t="s">
        <v>191</v>
      </c>
      <c r="AV100" s="86" t="s">
        <v>191</v>
      </c>
      <c r="AW100" s="1323" t="str">
        <f t="shared" si="103"/>
        <v xml:space="preserve">  </v>
      </c>
      <c r="AX100" s="1154" t="str">
        <f t="shared" si="84"/>
        <v xml:space="preserve">  </v>
      </c>
      <c r="AY100" s="86" t="s">
        <v>191</v>
      </c>
      <c r="AZ100" s="86" t="s">
        <v>191</v>
      </c>
      <c r="BA100" s="86" t="s">
        <v>191</v>
      </c>
      <c r="BB100" s="1323"/>
      <c r="BC100" s="1154" t="str">
        <f t="shared" si="85"/>
        <v xml:space="preserve">  </v>
      </c>
      <c r="BD100" s="801" t="s">
        <v>191</v>
      </c>
      <c r="BE100" s="1203" t="s">
        <v>1740</v>
      </c>
      <c r="BF100" s="1312">
        <v>13.793730362317175</v>
      </c>
      <c r="BG100" s="1312"/>
      <c r="BH100" s="1203"/>
      <c r="BI100" s="1154" t="str">
        <f t="shared" si="99"/>
        <v xml:space="preserve">  </v>
      </c>
      <c r="BJ100" s="957" t="s">
        <v>1740</v>
      </c>
      <c r="BK100" s="1595">
        <v>7.7081297091055906E-2</v>
      </c>
      <c r="BL100" s="1595"/>
      <c r="BM100" s="1203"/>
      <c r="BN100" s="1158" t="str">
        <f t="shared" si="100"/>
        <v xml:space="preserve">  </v>
      </c>
      <c r="BO100" s="1157" t="str">
        <f t="shared" si="101"/>
        <v xml:space="preserve">  </v>
      </c>
      <c r="BP100" s="1310">
        <f t="shared" si="102"/>
        <v>0.55881400510504986</v>
      </c>
      <c r="BQ100" s="1642">
        <v>226.61421401337898</v>
      </c>
      <c r="BR100" s="1203"/>
      <c r="BS100" s="1203"/>
      <c r="BT100" s="1158" t="str">
        <f t="shared" si="90"/>
        <v xml:space="preserve">  </v>
      </c>
      <c r="BU100" s="1642">
        <v>130.98301569973307</v>
      </c>
      <c r="BV100" s="1203"/>
      <c r="BW100" s="1203"/>
      <c r="BX100" s="1154" t="str">
        <f t="shared" si="91"/>
        <v xml:space="preserve">  </v>
      </c>
      <c r="BY100" s="1312">
        <v>1.5958626528998869</v>
      </c>
      <c r="BZ100" s="1312"/>
      <c r="CA100" s="1594"/>
      <c r="CB100" s="1594"/>
      <c r="CC100" s="1154" t="str">
        <f t="shared" si="92"/>
        <v xml:space="preserve">  </v>
      </c>
      <c r="CD100" s="1595">
        <v>0.89841156755845519</v>
      </c>
      <c r="CE100" s="1595"/>
      <c r="CF100" s="1594"/>
      <c r="CG100" s="1158" t="str">
        <f t="shared" si="93"/>
        <v xml:space="preserve">  </v>
      </c>
      <c r="CH100" s="1239">
        <f t="shared" si="104"/>
        <v>0.70422001543366097</v>
      </c>
      <c r="CI100" s="1312">
        <v>3.2673559507235228</v>
      </c>
      <c r="CJ100" s="1203"/>
      <c r="CK100" s="1203"/>
      <c r="CL100" s="1154" t="str">
        <f>IF(CI100&lt;CL$5,"&lt;MDL",IF(CI100&lt;CL$6,"E, &lt;RL",IF(CI100&gt;CL$6,"  ",)))</f>
        <v xml:space="preserve">  </v>
      </c>
      <c r="CM100" s="1312">
        <v>1.791211208700217</v>
      </c>
      <c r="CN100" s="1203" t="s">
        <v>602</v>
      </c>
      <c r="CO100" s="1203"/>
      <c r="CP100" s="1158" t="str">
        <f>IF(CM100&lt;CP$5,"&lt;MDL",IF(CM100&lt;CP$6,"E, &lt;RL",IF(CM100&gt;CP$6,"  ",)))</f>
        <v xml:space="preserve">  </v>
      </c>
      <c r="CQ100" s="1201">
        <f t="shared" si="105"/>
        <v>1.4418142149417965</v>
      </c>
      <c r="CR100" s="1201">
        <f t="shared" si="106"/>
        <v>1.3675141003062639</v>
      </c>
      <c r="CS100" s="1203"/>
    </row>
    <row r="101" spans="1:97" x14ac:dyDescent="0.2">
      <c r="A101" s="1144" t="s">
        <v>2500</v>
      </c>
      <c r="B101" s="1167" t="s">
        <v>1896</v>
      </c>
      <c r="C101" s="957" t="s">
        <v>599</v>
      </c>
      <c r="D101" s="957">
        <v>9</v>
      </c>
      <c r="E101" s="1455">
        <v>1701616</v>
      </c>
      <c r="F101" s="955">
        <v>1</v>
      </c>
      <c r="G101" s="1163">
        <v>11451800</v>
      </c>
      <c r="H101" s="1163">
        <v>201701140900</v>
      </c>
      <c r="I101" s="1163"/>
      <c r="J101" s="1163"/>
      <c r="K101" s="1165" t="s">
        <v>1691</v>
      </c>
      <c r="L101" s="1166" t="s">
        <v>1692</v>
      </c>
      <c r="M101" s="957"/>
      <c r="N101" s="957"/>
      <c r="O101" s="957"/>
      <c r="P101" s="1169">
        <v>42739</v>
      </c>
      <c r="Q101" s="960">
        <v>0.375</v>
      </c>
      <c r="R101" s="957" t="s">
        <v>1742</v>
      </c>
      <c r="S101" s="1566" t="s">
        <v>1742</v>
      </c>
      <c r="T101" s="1566">
        <v>128.9</v>
      </c>
      <c r="U101" s="1602">
        <v>212.2</v>
      </c>
      <c r="V101" s="1566">
        <v>83.299999999999983</v>
      </c>
      <c r="W101" s="1393">
        <v>64</v>
      </c>
      <c r="X101" s="1393">
        <v>1301.5624999999998</v>
      </c>
      <c r="Y101" s="1154"/>
      <c r="Z101" s="1566" t="s">
        <v>1742</v>
      </c>
      <c r="AA101" s="1189">
        <v>130.6</v>
      </c>
      <c r="AB101" s="1189">
        <v>214.9</v>
      </c>
      <c r="AC101" s="1189">
        <v>84.300000000000011</v>
      </c>
      <c r="AD101" s="1189">
        <v>64</v>
      </c>
      <c r="AE101" s="1189">
        <v>1317.1875000000002</v>
      </c>
      <c r="AF101" s="1154"/>
      <c r="AG101" s="1566" t="s">
        <v>1742</v>
      </c>
      <c r="AH101" s="1664">
        <v>129</v>
      </c>
      <c r="AI101" s="1635">
        <v>222.1</v>
      </c>
      <c r="AJ101" s="1344">
        <v>93.1</v>
      </c>
      <c r="AK101" s="1344">
        <v>70</v>
      </c>
      <c r="AL101" s="1344">
        <v>1329.9999999999998</v>
      </c>
      <c r="AM101" s="1154"/>
      <c r="AN101" s="1344">
        <v>1316.25</v>
      </c>
      <c r="AO101" s="1344">
        <v>14.241911081382316</v>
      </c>
      <c r="AP101" s="1344">
        <v>1.0820065398960923</v>
      </c>
      <c r="AQ101" s="1343">
        <v>3</v>
      </c>
      <c r="AR101" s="1154"/>
      <c r="AS101" s="1343"/>
      <c r="AT101" s="86" t="s">
        <v>191</v>
      </c>
      <c r="AU101" s="86" t="s">
        <v>191</v>
      </c>
      <c r="AV101" s="86" t="s">
        <v>191</v>
      </c>
      <c r="AW101" s="1323" t="str">
        <f t="shared" si="103"/>
        <v xml:space="preserve">  </v>
      </c>
      <c r="AX101" s="1154"/>
      <c r="AY101" s="86" t="s">
        <v>191</v>
      </c>
      <c r="AZ101" s="86" t="s">
        <v>191</v>
      </c>
      <c r="BA101" s="86" t="s">
        <v>191</v>
      </c>
      <c r="BB101" s="1323" t="str">
        <f t="shared" ref="BB101:BB127" si="107">IF(AZ101&lt;BB$7,"E, &lt;PRL",IF(AZ101&gt;BB$7,"  ",))</f>
        <v xml:space="preserve">  </v>
      </c>
      <c r="BC101" s="1154"/>
      <c r="BD101" s="801" t="s">
        <v>191</v>
      </c>
      <c r="BE101" s="1203" t="s">
        <v>1742</v>
      </c>
      <c r="BF101" s="1312">
        <v>6.4795249054767829</v>
      </c>
      <c r="BG101" s="1312"/>
      <c r="BH101" s="1203"/>
      <c r="BI101" s="1154"/>
      <c r="BJ101" s="957" t="s">
        <v>1742</v>
      </c>
      <c r="BK101" s="1595">
        <v>5.9218482614108336E-2</v>
      </c>
      <c r="BL101" s="1595"/>
      <c r="BM101" s="1203"/>
      <c r="BN101" s="1158"/>
      <c r="BO101" s="1157"/>
      <c r="BP101" s="1310">
        <f t="shared" si="102"/>
        <v>0.91393247927875443</v>
      </c>
      <c r="BQ101" s="1228">
        <v>160.46112646087442</v>
      </c>
      <c r="BT101" s="1158"/>
      <c r="BU101" s="1228">
        <v>208.85018490923181</v>
      </c>
      <c r="BV101" s="1203"/>
      <c r="BW101" s="1203"/>
      <c r="BX101" s="1154"/>
      <c r="BY101" s="1312">
        <v>0.83629051933649012</v>
      </c>
      <c r="BZ101" s="1203"/>
      <c r="CA101" s="1594"/>
      <c r="CB101" s="1594"/>
      <c r="CC101" s="1154"/>
      <c r="CD101" s="1312">
        <v>1.1015514184385333</v>
      </c>
      <c r="CE101" s="1595"/>
      <c r="CF101" s="1594"/>
      <c r="CG101" s="1158"/>
      <c r="CH101" s="1239">
        <f t="shared" si="104"/>
        <v>0.52117951417996844</v>
      </c>
      <c r="CI101" s="1312">
        <v>3.1794165645642245</v>
      </c>
      <c r="CJ101" s="1203"/>
      <c r="CK101" s="1203"/>
      <c r="CL101" s="1154"/>
      <c r="CM101" s="1312">
        <v>4.2286240308704173</v>
      </c>
      <c r="CN101" s="1203"/>
      <c r="CO101" s="1203"/>
      <c r="CP101" s="1158"/>
      <c r="CQ101" s="1201">
        <f t="shared" si="105"/>
        <v>1.9814248065493101</v>
      </c>
      <c r="CR101" s="1201">
        <f t="shared" si="106"/>
        <v>2.0247164409781182</v>
      </c>
      <c r="CS101" s="1203"/>
    </row>
    <row r="102" spans="1:97" x14ac:dyDescent="0.2">
      <c r="A102" s="1144" t="s">
        <v>2505</v>
      </c>
      <c r="B102" s="1167" t="s">
        <v>1901</v>
      </c>
      <c r="C102" s="957" t="s">
        <v>599</v>
      </c>
      <c r="D102" s="957">
        <v>9</v>
      </c>
      <c r="E102" s="1455">
        <v>1701617</v>
      </c>
      <c r="F102" s="955">
        <v>1</v>
      </c>
      <c r="G102" s="1163">
        <v>11451800</v>
      </c>
      <c r="H102" s="1163">
        <v>201701080950</v>
      </c>
      <c r="I102" s="1163"/>
      <c r="J102" s="1163"/>
      <c r="K102" s="1165" t="s">
        <v>1691</v>
      </c>
      <c r="L102" s="1166" t="s">
        <v>1692</v>
      </c>
      <c r="M102" s="957"/>
      <c r="N102" s="957"/>
      <c r="O102" s="957"/>
      <c r="P102" s="1169">
        <v>42743</v>
      </c>
      <c r="Q102" s="960">
        <v>0.40972222222222227</v>
      </c>
      <c r="R102" s="957" t="s">
        <v>1743</v>
      </c>
      <c r="S102" s="1566" t="s">
        <v>1743</v>
      </c>
      <c r="T102" s="1566">
        <v>129.19999999999999</v>
      </c>
      <c r="U102" s="1602">
        <v>333.1</v>
      </c>
      <c r="V102" s="1566">
        <v>203.90000000000003</v>
      </c>
      <c r="W102" s="1393">
        <v>26</v>
      </c>
      <c r="X102" s="1393">
        <v>7842.3076923076942</v>
      </c>
      <c r="Y102" s="1154"/>
      <c r="Z102" s="1566" t="s">
        <v>1743</v>
      </c>
      <c r="AA102" s="1189">
        <v>128.69999999999999</v>
      </c>
      <c r="AB102" s="1189">
        <v>293.39999999999998</v>
      </c>
      <c r="AC102" s="1189">
        <v>164.7</v>
      </c>
      <c r="AD102" s="1189">
        <v>22</v>
      </c>
      <c r="AE102" s="1189">
        <v>7486.363636363636</v>
      </c>
      <c r="AF102" s="1154"/>
      <c r="AG102" s="1566" t="s">
        <v>1743</v>
      </c>
      <c r="AH102" s="1664">
        <v>128.19999999999999</v>
      </c>
      <c r="AI102" s="1635">
        <v>305.8</v>
      </c>
      <c r="AJ102" s="1344">
        <v>177.60000000000002</v>
      </c>
      <c r="AK102" s="1344">
        <v>22</v>
      </c>
      <c r="AL102" s="1344">
        <v>8072.7272727272739</v>
      </c>
      <c r="AM102" s="1154"/>
      <c r="AN102" s="1344">
        <v>7800.4662004662023</v>
      </c>
      <c r="AO102" s="1344">
        <v>295.41261202263928</v>
      </c>
      <c r="AP102" s="1344">
        <v>3.7871148266110515</v>
      </c>
      <c r="AQ102" s="1343">
        <v>3</v>
      </c>
      <c r="AR102" s="1154"/>
      <c r="AS102" s="1343"/>
      <c r="AT102" s="86" t="s">
        <v>191</v>
      </c>
      <c r="AU102" s="86" t="s">
        <v>191</v>
      </c>
      <c r="AV102" s="86" t="s">
        <v>191</v>
      </c>
      <c r="AW102" s="1323" t="str">
        <f t="shared" si="103"/>
        <v xml:space="preserve">  </v>
      </c>
      <c r="AX102" s="1154"/>
      <c r="AY102" s="86" t="s">
        <v>191</v>
      </c>
      <c r="AZ102" s="86" t="s">
        <v>191</v>
      </c>
      <c r="BA102" s="86" t="s">
        <v>191</v>
      </c>
      <c r="BB102" s="1323" t="str">
        <f t="shared" si="107"/>
        <v xml:space="preserve">  </v>
      </c>
      <c r="BC102" s="1154"/>
      <c r="BD102" s="801" t="s">
        <v>191</v>
      </c>
      <c r="BE102" s="1203" t="s">
        <v>1743</v>
      </c>
      <c r="BF102" s="1312">
        <v>7.7430493017870958</v>
      </c>
      <c r="BG102" s="1312"/>
      <c r="BH102" s="1203"/>
      <c r="BI102" s="1154"/>
      <c r="BJ102" s="1092" t="s">
        <v>1743</v>
      </c>
      <c r="BK102" s="1595">
        <v>4.6660318035232316E-2</v>
      </c>
      <c r="BL102" s="1595"/>
      <c r="BM102" s="1203"/>
      <c r="BN102" s="1158"/>
      <c r="BO102" s="1157"/>
      <c r="BP102" s="1310">
        <f t="shared" si="102"/>
        <v>0.60260907836997901</v>
      </c>
      <c r="BQ102" s="1228">
        <v>116.70474307830644</v>
      </c>
      <c r="BT102" s="1158"/>
      <c r="BU102" s="1228">
        <v>915.23450437179565</v>
      </c>
      <c r="BV102" s="1203"/>
      <c r="BW102" s="1203"/>
      <c r="BX102" s="1154"/>
      <c r="BY102" s="1312">
        <v>0.71471300466409304</v>
      </c>
      <c r="BZ102" s="1203">
        <v>3.0463177247977702E-2</v>
      </c>
      <c r="CA102" s="1594"/>
      <c r="CB102" s="1594"/>
      <c r="CC102" s="1154"/>
      <c r="CD102" s="1312">
        <v>5.3506014485534603</v>
      </c>
      <c r="CE102" s="1595">
        <v>0.22805842239736052</v>
      </c>
      <c r="CF102" s="1594"/>
      <c r="CG102" s="1158"/>
      <c r="CH102" s="1239">
        <f t="shared" si="104"/>
        <v>0.61241127465105305</v>
      </c>
      <c r="CI102" s="1312">
        <v>2.8176246266088976</v>
      </c>
      <c r="CJ102" s="1203"/>
      <c r="CK102" s="1203"/>
      <c r="CL102" s="1154"/>
      <c r="CM102" s="1312">
        <v>22.745915167533656</v>
      </c>
      <c r="CN102" s="1203"/>
      <c r="CO102" s="1203"/>
      <c r="CP102" s="1158"/>
      <c r="CQ102" s="1201">
        <f t="shared" si="105"/>
        <v>2.4143188633887234</v>
      </c>
      <c r="CR102" s="1201">
        <f t="shared" si="106"/>
        <v>2.4852554245806262</v>
      </c>
      <c r="CS102" s="1203"/>
    </row>
    <row r="103" spans="1:97" x14ac:dyDescent="0.2">
      <c r="A103" s="1144" t="s">
        <v>2506</v>
      </c>
      <c r="B103" s="1167" t="s">
        <v>1902</v>
      </c>
      <c r="C103" s="957" t="s">
        <v>599</v>
      </c>
      <c r="D103" s="957">
        <v>9</v>
      </c>
      <c r="E103" s="1455">
        <v>1701618</v>
      </c>
      <c r="F103" s="955">
        <v>1</v>
      </c>
      <c r="G103" s="1163">
        <v>11451800</v>
      </c>
      <c r="H103" s="1163">
        <v>201701081420</v>
      </c>
      <c r="I103" s="1163"/>
      <c r="J103" s="1163"/>
      <c r="K103" s="1165" t="s">
        <v>1691</v>
      </c>
      <c r="L103" s="1166" t="s">
        <v>1692</v>
      </c>
      <c r="M103" s="957"/>
      <c r="N103" s="957"/>
      <c r="O103" s="957"/>
      <c r="P103" s="1169">
        <v>42743</v>
      </c>
      <c r="Q103" s="960">
        <v>0.59722222222222221</v>
      </c>
      <c r="R103" s="957" t="s">
        <v>1744</v>
      </c>
      <c r="S103" s="1566" t="s">
        <v>1744</v>
      </c>
      <c r="T103" s="1566">
        <v>128.19999999999999</v>
      </c>
      <c r="U103" s="1602">
        <v>258.60000000000002</v>
      </c>
      <c r="V103" s="1566">
        <v>130.40000000000003</v>
      </c>
      <c r="W103" s="1393">
        <v>18</v>
      </c>
      <c r="X103" s="1393">
        <v>7244.4444444444471</v>
      </c>
      <c r="Y103" s="1154"/>
      <c r="Z103" s="1566" t="s">
        <v>1744</v>
      </c>
      <c r="AA103" s="1189">
        <v>126.6</v>
      </c>
      <c r="AB103" s="1189">
        <v>308.90000000000003</v>
      </c>
      <c r="AC103" s="1189">
        <v>182.30000000000004</v>
      </c>
      <c r="AD103" s="1189">
        <v>24</v>
      </c>
      <c r="AE103" s="1189">
        <v>7595.8333333333348</v>
      </c>
      <c r="AF103" s="1154"/>
      <c r="AG103" s="1566" t="s">
        <v>1744</v>
      </c>
      <c r="AH103" s="1664">
        <v>127.2</v>
      </c>
      <c r="AI103" s="1635">
        <v>262.7</v>
      </c>
      <c r="AJ103" s="1344">
        <v>135.5</v>
      </c>
      <c r="AK103" s="1344">
        <v>24</v>
      </c>
      <c r="AL103" s="1344">
        <v>5645.833333333333</v>
      </c>
      <c r="AM103" s="1154"/>
      <c r="AN103" s="1344">
        <v>6828.7037037037044</v>
      </c>
      <c r="AO103" s="1344">
        <v>1039.3532953879283</v>
      </c>
      <c r="AP103" s="1344">
        <v>15.220360122291016</v>
      </c>
      <c r="AQ103" s="1343">
        <v>3</v>
      </c>
      <c r="AR103" s="1154"/>
      <c r="AS103" s="1343"/>
      <c r="AT103" s="86" t="s">
        <v>191</v>
      </c>
      <c r="AU103" s="86" t="s">
        <v>191</v>
      </c>
      <c r="AV103" s="86" t="s">
        <v>191</v>
      </c>
      <c r="AW103" s="1323" t="str">
        <f t="shared" si="103"/>
        <v xml:space="preserve">  </v>
      </c>
      <c r="AX103" s="1154"/>
      <c r="AY103" s="86" t="s">
        <v>191</v>
      </c>
      <c r="AZ103" s="86" t="s">
        <v>191</v>
      </c>
      <c r="BA103" s="86" t="s">
        <v>191</v>
      </c>
      <c r="BB103" s="1323" t="str">
        <f t="shared" si="107"/>
        <v xml:space="preserve">  </v>
      </c>
      <c r="BC103" s="1154"/>
      <c r="BD103" s="801" t="s">
        <v>191</v>
      </c>
      <c r="BE103" s="1203" t="s">
        <v>1744</v>
      </c>
      <c r="BF103" s="1312">
        <v>8.1518437979756744</v>
      </c>
      <c r="BG103" s="1312"/>
      <c r="BH103" s="1203"/>
      <c r="BI103" s="1154"/>
      <c r="BJ103" s="1092" t="s">
        <v>1744</v>
      </c>
      <c r="BK103" s="1595">
        <v>4.3315619045855278E-2</v>
      </c>
      <c r="BL103" s="1595"/>
      <c r="BM103" s="1203"/>
      <c r="BN103" s="1158"/>
      <c r="BO103" s="1157"/>
      <c r="BP103" s="1310">
        <f t="shared" si="102"/>
        <v>0.53135977723974215</v>
      </c>
      <c r="BQ103" s="1228">
        <v>263.68809782754533</v>
      </c>
      <c r="BT103" s="1158"/>
      <c r="BU103" s="1228">
        <v>1910.273775372885</v>
      </c>
      <c r="BV103" s="1203"/>
      <c r="BW103" s="1203"/>
      <c r="BX103" s="1154"/>
      <c r="BY103" s="1312">
        <v>0.84165983456548243</v>
      </c>
      <c r="BZ103" s="1203"/>
      <c r="CA103" s="1594"/>
      <c r="CB103" s="1594"/>
      <c r="CC103" s="1154"/>
      <c r="CD103" s="1312">
        <v>6.3931078267203114</v>
      </c>
      <c r="CE103" s="1595"/>
      <c r="CF103" s="1312"/>
      <c r="CG103" s="1158"/>
      <c r="CH103" s="1239">
        <f t="shared" si="104"/>
        <v>0.31918764688269569</v>
      </c>
      <c r="CI103" s="1312">
        <v>5.1304411177814098</v>
      </c>
      <c r="CJ103" s="1203"/>
      <c r="CK103" s="1203"/>
      <c r="CL103" s="1158"/>
      <c r="CM103" s="1312">
        <v>28.965615477474213</v>
      </c>
      <c r="CN103" s="1203"/>
      <c r="CO103" s="1203"/>
      <c r="CP103" s="1158"/>
      <c r="CQ103" s="1201">
        <f t="shared" si="105"/>
        <v>1.9456475889695901</v>
      </c>
      <c r="CR103" s="1201">
        <f t="shared" si="106"/>
        <v>1.5163070262962768</v>
      </c>
      <c r="CS103" s="1203"/>
    </row>
    <row r="104" spans="1:97" x14ac:dyDescent="0.2">
      <c r="A104" s="1144" t="s">
        <v>2509</v>
      </c>
      <c r="B104" s="1167" t="s">
        <v>1905</v>
      </c>
      <c r="C104" s="957" t="s">
        <v>599</v>
      </c>
      <c r="D104" s="957">
        <v>9</v>
      </c>
      <c r="E104" s="1455">
        <v>1701619</v>
      </c>
      <c r="F104" s="955">
        <v>1</v>
      </c>
      <c r="G104" s="1163">
        <v>11451800</v>
      </c>
      <c r="H104" s="1163">
        <v>201701090920</v>
      </c>
      <c r="I104" s="1163"/>
      <c r="J104" s="1163"/>
      <c r="K104" s="1165" t="s">
        <v>1691</v>
      </c>
      <c r="L104" s="1166" t="s">
        <v>1692</v>
      </c>
      <c r="M104" s="957"/>
      <c r="N104" s="957"/>
      <c r="O104" s="957"/>
      <c r="P104" s="1169">
        <v>42744</v>
      </c>
      <c r="Q104" s="960">
        <v>0.3888888888888889</v>
      </c>
      <c r="R104" s="957" t="s">
        <v>1745</v>
      </c>
      <c r="S104" s="1566" t="s">
        <v>1745</v>
      </c>
      <c r="T104" s="1566">
        <v>126.6</v>
      </c>
      <c r="U104" s="1602">
        <v>197.1</v>
      </c>
      <c r="V104" s="1566">
        <v>70.5</v>
      </c>
      <c r="W104" s="1393">
        <v>58</v>
      </c>
      <c r="X104" s="1393">
        <v>1215.5172413793102</v>
      </c>
      <c r="Y104" s="1158"/>
      <c r="Z104" s="1566" t="s">
        <v>1745</v>
      </c>
      <c r="AA104" s="1189">
        <v>127.9</v>
      </c>
      <c r="AB104" s="1189">
        <v>214.60000000000002</v>
      </c>
      <c r="AC104" s="1189">
        <v>86.700000000000017</v>
      </c>
      <c r="AD104" s="1189">
        <v>68</v>
      </c>
      <c r="AE104" s="1189">
        <v>1275.0000000000002</v>
      </c>
      <c r="AF104" s="1158"/>
      <c r="AG104" s="1566" t="s">
        <v>1745</v>
      </c>
      <c r="AH104" s="1664">
        <v>127.7</v>
      </c>
      <c r="AI104" s="1635">
        <v>181.2</v>
      </c>
      <c r="AJ104" s="1344">
        <v>53.499999999999986</v>
      </c>
      <c r="AK104" s="1344">
        <v>40</v>
      </c>
      <c r="AL104" s="1344">
        <v>1337.4999999999995</v>
      </c>
      <c r="AM104" s="1158"/>
      <c r="AN104" s="1344">
        <v>1276.0057471264367</v>
      </c>
      <c r="AO104" s="1344">
        <v>60.997598277637863</v>
      </c>
      <c r="AP104" s="1344">
        <v>4.7803545097664619</v>
      </c>
      <c r="AQ104" s="1343">
        <v>3</v>
      </c>
      <c r="AR104" s="1158"/>
      <c r="AS104" s="1343"/>
      <c r="AT104" s="86" t="s">
        <v>191</v>
      </c>
      <c r="AU104" s="86" t="s">
        <v>191</v>
      </c>
      <c r="AV104" s="86" t="s">
        <v>191</v>
      </c>
      <c r="AW104" s="1323" t="str">
        <f t="shared" si="103"/>
        <v xml:space="preserve">  </v>
      </c>
      <c r="AX104" s="1154"/>
      <c r="AY104" s="86" t="s">
        <v>191</v>
      </c>
      <c r="AZ104" s="86" t="s">
        <v>191</v>
      </c>
      <c r="BA104" s="86" t="s">
        <v>191</v>
      </c>
      <c r="BB104" s="1323" t="str">
        <f t="shared" si="107"/>
        <v xml:space="preserve">  </v>
      </c>
      <c r="BC104" s="1154"/>
      <c r="BD104" s="801" t="s">
        <v>191</v>
      </c>
      <c r="BE104" s="1203" t="s">
        <v>1745</v>
      </c>
      <c r="BF104" s="1312">
        <v>8.4560456757641802</v>
      </c>
      <c r="BG104" s="1312">
        <v>1.559284496221558E-3</v>
      </c>
      <c r="BH104" s="1203"/>
      <c r="BI104" s="1154"/>
      <c r="BJ104" s="1092" t="s">
        <v>1745</v>
      </c>
      <c r="BK104" s="1595">
        <v>4.4934545065502443E-2</v>
      </c>
      <c r="BL104" s="1595"/>
      <c r="BM104" s="1203"/>
      <c r="BN104" s="1158"/>
      <c r="BO104" s="1157"/>
      <c r="BP104" s="1310">
        <f t="shared" si="102"/>
        <v>0.53138957366667339</v>
      </c>
      <c r="BQ104" s="1228">
        <v>281.70451847082245</v>
      </c>
      <c r="BT104" s="1158"/>
      <c r="BU104" s="1228">
        <v>342.41669917574103</v>
      </c>
      <c r="BV104" s="1203"/>
      <c r="BW104" s="1203"/>
      <c r="BX104" s="1158"/>
      <c r="BY104" s="1312">
        <v>0.93580415558786445</v>
      </c>
      <c r="BZ104" s="1203"/>
      <c r="CA104" s="1594"/>
      <c r="CB104" s="1594"/>
      <c r="CC104" s="1154"/>
      <c r="CD104" s="1312">
        <v>1.1931502983745272</v>
      </c>
      <c r="CE104" s="1595"/>
      <c r="CF104" s="1594"/>
      <c r="CG104" s="1158"/>
      <c r="CH104" s="1239">
        <f t="shared" si="104"/>
        <v>0.33219351988661494</v>
      </c>
      <c r="CI104" s="1312">
        <v>3.7666150915786929</v>
      </c>
      <c r="CJ104" s="1203"/>
      <c r="CK104" s="1203"/>
      <c r="CL104" s="1158"/>
      <c r="CM104" s="1312">
        <v>5.0378476849865006</v>
      </c>
      <c r="CN104" s="1203"/>
      <c r="CO104" s="1203"/>
      <c r="CP104" s="1158"/>
      <c r="CQ104" s="1201">
        <f t="shared" si="105"/>
        <v>1.3370801121774765</v>
      </c>
      <c r="CR104" s="1201">
        <f t="shared" si="106"/>
        <v>1.4712622652789749</v>
      </c>
      <c r="CS104" s="1203"/>
    </row>
    <row r="105" spans="1:97" x14ac:dyDescent="0.2">
      <c r="A105" s="1144" t="s">
        <v>2510</v>
      </c>
      <c r="B105" s="1167" t="s">
        <v>1906</v>
      </c>
      <c r="C105" s="957" t="s">
        <v>599</v>
      </c>
      <c r="D105" s="957">
        <v>9</v>
      </c>
      <c r="E105" s="1455">
        <v>1701620</v>
      </c>
      <c r="F105" s="955">
        <v>1</v>
      </c>
      <c r="G105" s="1163">
        <v>11451800</v>
      </c>
      <c r="H105" s="1163">
        <v>201701090940</v>
      </c>
      <c r="I105" s="1163"/>
      <c r="J105" s="1163"/>
      <c r="K105" s="1165" t="s">
        <v>1691</v>
      </c>
      <c r="L105" s="1166" t="s">
        <v>1692</v>
      </c>
      <c r="M105" s="957"/>
      <c r="N105" s="957"/>
      <c r="O105" s="957"/>
      <c r="P105" s="1169">
        <v>42744</v>
      </c>
      <c r="Q105" s="960">
        <v>0.40277777777777773</v>
      </c>
      <c r="R105" s="957" t="s">
        <v>1746</v>
      </c>
      <c r="S105" s="1566" t="s">
        <v>1746</v>
      </c>
      <c r="T105" s="1566">
        <v>129.19999999999999</v>
      </c>
      <c r="U105" s="1602">
        <v>195.8</v>
      </c>
      <c r="V105" s="1566">
        <v>66.600000000000023</v>
      </c>
      <c r="W105" s="1393">
        <v>54</v>
      </c>
      <c r="X105" s="1393">
        <v>1233.3333333333337</v>
      </c>
      <c r="Y105" s="1158"/>
      <c r="Z105" s="1566" t="s">
        <v>1746</v>
      </c>
      <c r="AA105" s="1189">
        <v>128</v>
      </c>
      <c r="AB105" s="1189">
        <v>189.70000000000002</v>
      </c>
      <c r="AC105" s="1189">
        <v>61.700000000000017</v>
      </c>
      <c r="AD105" s="1189">
        <v>48</v>
      </c>
      <c r="AE105" s="1189">
        <v>1285.416666666667</v>
      </c>
      <c r="AF105" s="1158"/>
      <c r="AG105" s="1566" t="s">
        <v>1746</v>
      </c>
      <c r="AH105" s="1664">
        <v>128.69999999999999</v>
      </c>
      <c r="AI105" s="1635">
        <v>191.1</v>
      </c>
      <c r="AJ105" s="1344">
        <v>62.400000000000006</v>
      </c>
      <c r="AK105" s="1344">
        <v>50</v>
      </c>
      <c r="AL105" s="1344">
        <v>1248</v>
      </c>
      <c r="AM105" s="1158"/>
      <c r="AN105" s="1344">
        <v>1255.5833333333337</v>
      </c>
      <c r="AO105" s="1344">
        <v>26.857003018041901</v>
      </c>
      <c r="AP105" s="1344">
        <v>2.1390060145782352</v>
      </c>
      <c r="AQ105" s="1343">
        <v>3</v>
      </c>
      <c r="AR105" s="1158"/>
      <c r="AS105" s="1343"/>
      <c r="AT105" s="86" t="s">
        <v>191</v>
      </c>
      <c r="AU105" s="86" t="s">
        <v>191</v>
      </c>
      <c r="AV105" s="86" t="s">
        <v>191</v>
      </c>
      <c r="AW105" s="1323" t="str">
        <f t="shared" si="103"/>
        <v xml:space="preserve">  </v>
      </c>
      <c r="AX105" s="1154"/>
      <c r="AY105" s="86" t="s">
        <v>191</v>
      </c>
      <c r="AZ105" s="86" t="s">
        <v>191</v>
      </c>
      <c r="BA105" s="86" t="s">
        <v>191</v>
      </c>
      <c r="BB105" s="1323" t="str">
        <f t="shared" si="107"/>
        <v xml:space="preserve">  </v>
      </c>
      <c r="BC105" s="1154"/>
      <c r="BD105" s="801" t="s">
        <v>191</v>
      </c>
      <c r="BE105" s="1203" t="s">
        <v>1746</v>
      </c>
      <c r="BF105" s="1312">
        <v>8.626097628503187</v>
      </c>
      <c r="BG105" s="1312"/>
      <c r="BH105" s="1203"/>
      <c r="BI105" s="1154"/>
      <c r="BJ105" s="1092" t="s">
        <v>1746</v>
      </c>
      <c r="BK105" s="1595">
        <v>4.2244667379540107E-2</v>
      </c>
      <c r="BL105" s="1595"/>
      <c r="BM105" s="1203"/>
      <c r="BN105" s="1158"/>
      <c r="BO105" s="1157"/>
      <c r="BP105" s="1310">
        <f t="shared" si="102"/>
        <v>0.48973092119837813</v>
      </c>
      <c r="BQ105" s="1228">
        <v>257.54016166622847</v>
      </c>
      <c r="BT105" s="1158"/>
      <c r="BU105" s="1228">
        <v>317.6328660550152</v>
      </c>
      <c r="BV105" s="1203"/>
      <c r="BW105" s="1203"/>
      <c r="BX105" s="1158"/>
      <c r="BY105" s="1312">
        <v>0.97441909161010531</v>
      </c>
      <c r="BZ105" s="1203"/>
      <c r="CA105" s="1594"/>
      <c r="CB105" s="1594"/>
      <c r="CC105" s="1154"/>
      <c r="CD105" s="1312">
        <v>1.2525345406738231</v>
      </c>
      <c r="CE105" s="1595"/>
      <c r="CF105" s="1594"/>
      <c r="CG105" s="1158"/>
      <c r="CH105" s="1239">
        <f t="shared" si="104"/>
        <v>0.37835616989048504</v>
      </c>
      <c r="CI105" s="1312">
        <v>3.7856480273024551</v>
      </c>
      <c r="CJ105" s="1203"/>
      <c r="CK105" s="1203"/>
      <c r="CL105" s="1158"/>
      <c r="CM105" s="1312">
        <v>4.7244887380734637</v>
      </c>
      <c r="CN105" s="1203"/>
      <c r="CO105" s="1203"/>
      <c r="CP105" s="1158"/>
      <c r="CQ105" s="1201">
        <f t="shared" si="105"/>
        <v>1.4699253129337735</v>
      </c>
      <c r="CR105" s="1201">
        <f t="shared" si="106"/>
        <v>1.487405505844337</v>
      </c>
      <c r="CS105" s="1203"/>
    </row>
    <row r="106" spans="1:97" x14ac:dyDescent="0.2">
      <c r="A106" s="1144" t="s">
        <v>2520</v>
      </c>
      <c r="B106" s="1167" t="s">
        <v>1916</v>
      </c>
      <c r="C106" s="957" t="s">
        <v>599</v>
      </c>
      <c r="D106" s="957">
        <v>9</v>
      </c>
      <c r="E106" s="1455">
        <v>1701621</v>
      </c>
      <c r="F106" s="955">
        <v>1</v>
      </c>
      <c r="G106" s="1163">
        <v>11451800</v>
      </c>
      <c r="H106" s="1163">
        <v>201701101910</v>
      </c>
      <c r="I106" s="1163"/>
      <c r="J106" s="1163"/>
      <c r="K106" s="1165" t="s">
        <v>1691</v>
      </c>
      <c r="L106" s="1166" t="s">
        <v>1692</v>
      </c>
      <c r="M106" s="957"/>
      <c r="N106" s="957"/>
      <c r="O106" s="957"/>
      <c r="P106" s="1169">
        <v>42745</v>
      </c>
      <c r="Q106" s="960">
        <v>0.79861111111111116</v>
      </c>
      <c r="R106" s="957" t="s">
        <v>1747</v>
      </c>
      <c r="S106" s="1566" t="s">
        <v>1747</v>
      </c>
      <c r="T106" s="1566">
        <v>127.4</v>
      </c>
      <c r="U106" s="1602">
        <v>268.89999999999998</v>
      </c>
      <c r="V106" s="1566">
        <v>141.49999999999997</v>
      </c>
      <c r="W106" s="1393">
        <v>30</v>
      </c>
      <c r="X106" s="1393">
        <v>4716.6666666666661</v>
      </c>
      <c r="Y106" s="1158"/>
      <c r="Z106" s="1566" t="s">
        <v>1747</v>
      </c>
      <c r="AA106" s="1189">
        <v>128</v>
      </c>
      <c r="AB106" s="1189">
        <v>265.90000000000003</v>
      </c>
      <c r="AC106" s="1189">
        <v>137.90000000000003</v>
      </c>
      <c r="AD106" s="1189">
        <v>28</v>
      </c>
      <c r="AE106" s="1189">
        <v>4925.0000000000009</v>
      </c>
      <c r="AF106" s="1158"/>
      <c r="AG106" s="1566" t="s">
        <v>1747</v>
      </c>
      <c r="AH106" s="1664">
        <v>128.6</v>
      </c>
      <c r="AI106" s="1635">
        <v>285.5</v>
      </c>
      <c r="AJ106" s="1344">
        <v>156.9</v>
      </c>
      <c r="AK106" s="1344">
        <v>32</v>
      </c>
      <c r="AL106" s="1344">
        <v>4903.125</v>
      </c>
      <c r="AM106" s="1158"/>
      <c r="AN106" s="1344">
        <v>4848.2638888888896</v>
      </c>
      <c r="AO106" s="1344">
        <v>114.4901767782016</v>
      </c>
      <c r="AP106" s="1344">
        <v>2.3614675150126807</v>
      </c>
      <c r="AQ106" s="1343">
        <v>3</v>
      </c>
      <c r="AR106" s="1158"/>
      <c r="AS106" s="1343"/>
      <c r="AT106" s="86" t="s">
        <v>191</v>
      </c>
      <c r="AU106" s="86" t="s">
        <v>191</v>
      </c>
      <c r="AV106" s="86" t="s">
        <v>191</v>
      </c>
      <c r="AW106" s="1323" t="str">
        <f t="shared" si="103"/>
        <v xml:space="preserve">  </v>
      </c>
      <c r="AX106" s="1154"/>
      <c r="AY106" s="86" t="s">
        <v>191</v>
      </c>
      <c r="AZ106" s="86" t="s">
        <v>191</v>
      </c>
      <c r="BA106" s="86" t="s">
        <v>191</v>
      </c>
      <c r="BB106" s="1323" t="str">
        <f t="shared" si="107"/>
        <v xml:space="preserve">  </v>
      </c>
      <c r="BC106" s="1154"/>
      <c r="BD106" s="801" t="s">
        <v>191</v>
      </c>
      <c r="BE106" s="1203" t="s">
        <v>1747</v>
      </c>
      <c r="BF106" s="1312">
        <v>8.718990798455998</v>
      </c>
      <c r="BG106" s="1312"/>
      <c r="BH106" s="1203"/>
      <c r="BI106" s="1154"/>
      <c r="BJ106" s="1092" t="s">
        <v>1747</v>
      </c>
      <c r="BK106" s="1595">
        <v>3.621704822551991E-2</v>
      </c>
      <c r="BL106" s="1092"/>
      <c r="BM106" s="1203"/>
      <c r="BN106" s="1158"/>
      <c r="BO106" s="1157"/>
      <c r="BP106" s="1310">
        <f t="shared" si="102"/>
        <v>0.41538119563027187</v>
      </c>
      <c r="BQ106" s="1200">
        <v>276.67647344171337</v>
      </c>
      <c r="BT106" s="1158"/>
      <c r="BU106" s="1200">
        <v>1304.9906997334144</v>
      </c>
      <c r="BV106" s="1203"/>
      <c r="BW106" s="1203"/>
      <c r="BX106" s="1158"/>
      <c r="BY106" s="1312">
        <v>0.61525111355195927</v>
      </c>
      <c r="BZ106" s="1203"/>
      <c r="CA106" s="1594"/>
      <c r="CB106" s="1594"/>
      <c r="CC106" s="1154"/>
      <c r="CD106" s="1312">
        <v>3.0301117342433996</v>
      </c>
      <c r="CE106" s="1595"/>
      <c r="CF106" s="1594"/>
      <c r="CG106" s="1158"/>
      <c r="CH106" s="1239">
        <f t="shared" si="104"/>
        <v>0.22237203832279309</v>
      </c>
      <c r="CI106" s="1312">
        <v>3.9021999566559353</v>
      </c>
      <c r="CJ106" s="1203"/>
      <c r="CK106" s="1203"/>
      <c r="CL106" s="1158"/>
      <c r="CM106" s="1312">
        <v>19.132974162478636</v>
      </c>
      <c r="CN106" s="1203"/>
      <c r="CO106" s="1203"/>
      <c r="CP106" s="1158"/>
      <c r="CQ106" s="1201">
        <f t="shared" si="105"/>
        <v>1.4103837265650274</v>
      </c>
      <c r="CR106" s="1201">
        <f t="shared" si="106"/>
        <v>1.4661387369570642</v>
      </c>
      <c r="CS106" s="1203"/>
    </row>
    <row r="107" spans="1:97" x14ac:dyDescent="0.2">
      <c r="A107" s="1144" t="s">
        <v>2521</v>
      </c>
      <c r="B107" s="1167" t="s">
        <v>1917</v>
      </c>
      <c r="C107" s="957" t="s">
        <v>599</v>
      </c>
      <c r="D107" s="957">
        <v>7</v>
      </c>
      <c r="E107" s="1455">
        <v>1701622</v>
      </c>
      <c r="F107" s="955">
        <v>1</v>
      </c>
      <c r="G107" s="1163">
        <v>11451800</v>
      </c>
      <c r="H107" s="1163">
        <v>201701102120</v>
      </c>
      <c r="I107" s="1163"/>
      <c r="J107" s="1163"/>
      <c r="K107" s="1165" t="s">
        <v>1691</v>
      </c>
      <c r="L107" s="1166" t="s">
        <v>1692</v>
      </c>
      <c r="M107" s="957"/>
      <c r="N107" s="957"/>
      <c r="O107" s="957"/>
      <c r="P107" s="1169">
        <v>42745</v>
      </c>
      <c r="Q107" s="960">
        <v>0.88888888888888884</v>
      </c>
      <c r="R107" s="957" t="s">
        <v>1748</v>
      </c>
      <c r="S107" s="1566" t="s">
        <v>1748</v>
      </c>
      <c r="T107" s="1566">
        <v>128.19999999999999</v>
      </c>
      <c r="U107" s="1602">
        <v>312.09999999999997</v>
      </c>
      <c r="V107" s="1566">
        <v>183.89999999999998</v>
      </c>
      <c r="W107" s="1393">
        <v>48</v>
      </c>
      <c r="X107" s="1393">
        <v>3831.2499999999995</v>
      </c>
      <c r="Y107" s="1158"/>
      <c r="Z107" s="1566" t="s">
        <v>1748</v>
      </c>
      <c r="AA107" s="1189">
        <v>127.1</v>
      </c>
      <c r="AB107" s="1189">
        <v>287.39999999999998</v>
      </c>
      <c r="AC107" s="1189">
        <v>160.29999999999998</v>
      </c>
      <c r="AD107" s="1189">
        <v>44</v>
      </c>
      <c r="AE107" s="1189">
        <v>3643.181818181818</v>
      </c>
      <c r="AF107" s="1158"/>
      <c r="AG107" s="1566" t="s">
        <v>1748</v>
      </c>
      <c r="AH107" s="1664">
        <v>129.1</v>
      </c>
      <c r="AI107" s="1635">
        <v>337.1</v>
      </c>
      <c r="AJ107" s="1344">
        <v>208.00000000000003</v>
      </c>
      <c r="AK107" s="1344">
        <v>54</v>
      </c>
      <c r="AL107" s="1344">
        <v>3851.8518518518526</v>
      </c>
      <c r="AM107" s="1158"/>
      <c r="AN107" s="1344">
        <v>3775.4278900112236</v>
      </c>
      <c r="AO107" s="1344">
        <v>114.99076793665921</v>
      </c>
      <c r="AP107" s="1344">
        <v>3.0457678251753704</v>
      </c>
      <c r="AQ107" s="1343">
        <v>3</v>
      </c>
      <c r="AR107" s="1158"/>
      <c r="AS107" s="1343"/>
      <c r="AT107" s="86" t="s">
        <v>191</v>
      </c>
      <c r="AU107" s="86" t="s">
        <v>191</v>
      </c>
      <c r="AV107" s="86" t="s">
        <v>191</v>
      </c>
      <c r="AW107" s="1323" t="str">
        <f t="shared" si="103"/>
        <v xml:space="preserve">  </v>
      </c>
      <c r="AX107" s="1154"/>
      <c r="AY107" s="86" t="s">
        <v>191</v>
      </c>
      <c r="AZ107" s="86" t="s">
        <v>191</v>
      </c>
      <c r="BA107" s="86" t="s">
        <v>191</v>
      </c>
      <c r="BB107" s="1323" t="str">
        <f t="shared" si="107"/>
        <v xml:space="preserve">  </v>
      </c>
      <c r="BC107" s="1154"/>
      <c r="BD107" s="801" t="s">
        <v>191</v>
      </c>
      <c r="BE107" s="1203" t="s">
        <v>1748</v>
      </c>
      <c r="BF107" s="1312">
        <v>9.6857592444675991</v>
      </c>
      <c r="BG107" s="1312"/>
      <c r="BH107" s="1203"/>
      <c r="BI107" s="1154"/>
      <c r="BJ107" s="1092" t="s">
        <v>1748</v>
      </c>
      <c r="BK107" s="1595">
        <v>3.3604822201243605E-2</v>
      </c>
      <c r="BL107" s="1092"/>
      <c r="BM107" s="1203"/>
      <c r="BN107" s="1158"/>
      <c r="BO107" s="1157"/>
      <c r="BP107" s="1310">
        <f t="shared" ref="BP107:BP127" si="108">BK107/BF107*100</f>
        <v>0.34695083114355041</v>
      </c>
      <c r="BQ107" s="1200">
        <v>259.08517178557992</v>
      </c>
      <c r="BT107" s="1158"/>
      <c r="BU107" s="1200">
        <v>992.62006440350285</v>
      </c>
      <c r="BV107" s="1203"/>
      <c r="BW107" s="1203"/>
      <c r="BX107" s="1158"/>
      <c r="BY107" s="1312">
        <v>0.51758042602820986</v>
      </c>
      <c r="BZ107" s="1203"/>
      <c r="CA107" s="1594"/>
      <c r="CB107" s="1594"/>
      <c r="CC107" s="1154"/>
      <c r="CD107" s="1312">
        <v>1.8856395975527738</v>
      </c>
      <c r="CE107" s="1595"/>
      <c r="CF107" s="1594"/>
      <c r="CG107" s="1158"/>
      <c r="CH107" s="1239">
        <f t="shared" si="104"/>
        <v>0.19977230748526276</v>
      </c>
      <c r="CI107" s="1312">
        <v>3.6852124673944306</v>
      </c>
      <c r="CJ107" s="1203"/>
      <c r="CK107" s="1203"/>
      <c r="CL107" s="1158"/>
      <c r="CM107" s="1312">
        <v>14.194892467000772</v>
      </c>
      <c r="CN107" s="1203"/>
      <c r="CO107" s="1203"/>
      <c r="CP107" s="1158"/>
      <c r="CQ107" s="1201">
        <f t="shared" si="105"/>
        <v>1.4223942041902458</v>
      </c>
      <c r="CR107" s="1201">
        <f t="shared" si="106"/>
        <v>1.4300428709882</v>
      </c>
      <c r="CS107" s="1203"/>
    </row>
    <row r="108" spans="1:97" x14ac:dyDescent="0.2">
      <c r="A108" s="1144" t="s">
        <v>2522</v>
      </c>
      <c r="B108" s="1167" t="s">
        <v>1918</v>
      </c>
      <c r="C108" s="957" t="s">
        <v>600</v>
      </c>
      <c r="D108" s="1209">
        <v>7</v>
      </c>
      <c r="E108" s="1455">
        <v>1700245</v>
      </c>
      <c r="F108" s="955">
        <v>4</v>
      </c>
      <c r="G108" s="1163">
        <v>11451800</v>
      </c>
      <c r="H108" s="1163">
        <v>201701102121</v>
      </c>
      <c r="I108" s="1163"/>
      <c r="J108" s="1163"/>
      <c r="K108" s="1165" t="s">
        <v>1691</v>
      </c>
      <c r="L108" s="1166" t="s">
        <v>1749</v>
      </c>
      <c r="M108" s="957"/>
      <c r="N108" s="957"/>
      <c r="O108" s="957" t="s">
        <v>45</v>
      </c>
      <c r="P108" s="1169">
        <v>42745</v>
      </c>
      <c r="Q108" s="960">
        <v>0.88958333333333339</v>
      </c>
      <c r="R108" s="957" t="s">
        <v>1750</v>
      </c>
      <c r="S108" s="1566" t="s">
        <v>1750</v>
      </c>
      <c r="T108" s="1566">
        <v>128.9</v>
      </c>
      <c r="U108" s="1602">
        <v>213.4</v>
      </c>
      <c r="V108" s="1566">
        <v>84.5</v>
      </c>
      <c r="W108" s="1393">
        <v>22</v>
      </c>
      <c r="X108" s="1393">
        <v>3840.909090909091</v>
      </c>
      <c r="Y108" s="1154"/>
      <c r="Z108" s="1566" t="s">
        <v>1750</v>
      </c>
      <c r="AA108" s="1189">
        <v>124.9</v>
      </c>
      <c r="AB108" s="1189">
        <v>253.7</v>
      </c>
      <c r="AC108" s="1189">
        <v>128.79999999999998</v>
      </c>
      <c r="AD108" s="1189">
        <v>32</v>
      </c>
      <c r="AE108" s="1189">
        <v>4024.9999999999995</v>
      </c>
      <c r="AF108" s="1154"/>
      <c r="AG108" s="1566" t="s">
        <v>1750</v>
      </c>
      <c r="AH108" s="1664">
        <v>129</v>
      </c>
      <c r="AI108" s="1635">
        <v>295.59999999999997</v>
      </c>
      <c r="AJ108" s="1344">
        <v>166.59999999999997</v>
      </c>
      <c r="AK108" s="1344">
        <v>42</v>
      </c>
      <c r="AL108" s="1344">
        <v>3966.6666666666656</v>
      </c>
      <c r="AM108" s="1154"/>
      <c r="AN108" s="1359">
        <v>3944.1919191919187</v>
      </c>
      <c r="AO108" s="1359">
        <v>94.080823806020746</v>
      </c>
      <c r="AP108" s="1359">
        <v>2.3853003538756785</v>
      </c>
      <c r="AQ108" s="1343">
        <v>3</v>
      </c>
      <c r="AR108" s="1154"/>
      <c r="AS108" s="1358"/>
      <c r="AT108" s="86" t="s">
        <v>191</v>
      </c>
      <c r="AU108" s="86" t="s">
        <v>191</v>
      </c>
      <c r="AV108" s="86" t="s">
        <v>191</v>
      </c>
      <c r="AW108" s="1323" t="str">
        <f t="shared" si="103"/>
        <v xml:space="preserve">  </v>
      </c>
      <c r="AX108" s="1154"/>
      <c r="AY108" s="86" t="s">
        <v>191</v>
      </c>
      <c r="AZ108" s="86" t="s">
        <v>191</v>
      </c>
      <c r="BA108" s="86" t="s">
        <v>191</v>
      </c>
      <c r="BB108" s="1323" t="str">
        <f t="shared" si="107"/>
        <v xml:space="preserve">  </v>
      </c>
      <c r="BC108" s="1154"/>
      <c r="BD108" s="801" t="s">
        <v>191</v>
      </c>
      <c r="BE108" s="1203" t="s">
        <v>1750</v>
      </c>
      <c r="BF108" s="1312">
        <v>11.586763008542707</v>
      </c>
      <c r="BG108" s="1312"/>
      <c r="BH108" s="1203"/>
      <c r="BI108" s="1154"/>
      <c r="BJ108" s="1092" t="s">
        <v>1750</v>
      </c>
      <c r="BK108" s="1595">
        <v>4.0040466537021466E-2</v>
      </c>
      <c r="BL108" s="1092"/>
      <c r="BM108" s="1203"/>
      <c r="BN108" s="1158"/>
      <c r="BO108" s="1157"/>
      <c r="BP108" s="1310">
        <f t="shared" si="108"/>
        <v>0.34557077336871711</v>
      </c>
      <c r="BQ108" s="1200">
        <v>270.83619933064898</v>
      </c>
      <c r="BT108" s="1158"/>
      <c r="BU108" s="1200">
        <v>1040.2572201563564</v>
      </c>
      <c r="BV108" s="1203"/>
      <c r="BW108" s="1203"/>
      <c r="BX108" s="1154"/>
      <c r="BY108" s="1312">
        <v>0.7037153777581413</v>
      </c>
      <c r="BZ108" s="1610"/>
      <c r="CA108" s="1591"/>
      <c r="CB108" s="1591"/>
      <c r="CC108" s="1154"/>
      <c r="CD108" s="1312">
        <v>2.832454395476518</v>
      </c>
      <c r="CE108" s="1613"/>
      <c r="CF108" s="1594"/>
      <c r="CG108" s="1158"/>
      <c r="CH108" s="1239">
        <f t="shared" si="104"/>
        <v>0.25983062068413315</v>
      </c>
      <c r="CI108" s="1312">
        <v>4.184292522266599</v>
      </c>
      <c r="CJ108" s="1203"/>
      <c r="CK108" s="1203"/>
      <c r="CL108" s="1154"/>
      <c r="CM108" s="1312">
        <v>16.597693671657506</v>
      </c>
      <c r="CN108" s="1203"/>
      <c r="CO108" s="1203"/>
      <c r="CP108" s="1158"/>
      <c r="CQ108" s="1201">
        <f t="shared" si="105"/>
        <v>1.5449531977659408</v>
      </c>
      <c r="CR108" s="1201">
        <f t="shared" si="106"/>
        <v>1.5955374642016693</v>
      </c>
      <c r="CS108" s="1222"/>
    </row>
    <row r="109" spans="1:97" x14ac:dyDescent="0.2">
      <c r="A109" s="1144" t="s">
        <v>2524</v>
      </c>
      <c r="B109" s="1167" t="s">
        <v>1920</v>
      </c>
      <c r="C109" s="957" t="s">
        <v>599</v>
      </c>
      <c r="D109" s="957">
        <v>9</v>
      </c>
      <c r="E109" s="1455">
        <v>1701623</v>
      </c>
      <c r="F109" s="955">
        <v>1</v>
      </c>
      <c r="G109" s="1163">
        <v>11451800</v>
      </c>
      <c r="H109" s="1163">
        <v>201701111220</v>
      </c>
      <c r="I109" s="1163"/>
      <c r="J109" s="1163"/>
      <c r="K109" s="1165" t="s">
        <v>1691</v>
      </c>
      <c r="L109" s="1166" t="s">
        <v>1692</v>
      </c>
      <c r="M109" s="957"/>
      <c r="N109" s="957"/>
      <c r="O109" s="957"/>
      <c r="P109" s="1169">
        <v>42746</v>
      </c>
      <c r="Q109" s="960">
        <v>0.51388888888888895</v>
      </c>
      <c r="R109" s="957" t="s">
        <v>1751</v>
      </c>
      <c r="S109" s="1566" t="s">
        <v>1751</v>
      </c>
      <c r="T109" s="1566">
        <v>128.80000000000001</v>
      </c>
      <c r="U109" s="1602">
        <v>210.60000000000002</v>
      </c>
      <c r="V109" s="1566">
        <v>81.800000000000011</v>
      </c>
      <c r="W109" s="1393">
        <v>60</v>
      </c>
      <c r="X109" s="1393">
        <v>1363.3333333333335</v>
      </c>
      <c r="Y109" s="1154"/>
      <c r="Z109" s="1566" t="s">
        <v>1751</v>
      </c>
      <c r="AA109" s="1189">
        <v>126.6</v>
      </c>
      <c r="AB109" s="1189">
        <v>232.6</v>
      </c>
      <c r="AC109" s="1189">
        <v>106</v>
      </c>
      <c r="AD109" s="1189">
        <v>80</v>
      </c>
      <c r="AE109" s="1189">
        <v>1325</v>
      </c>
      <c r="AF109" s="1154"/>
      <c r="AG109" s="1566" t="s">
        <v>1751</v>
      </c>
      <c r="AH109" s="1664">
        <v>129.80000000000001</v>
      </c>
      <c r="AI109" s="1635">
        <v>199</v>
      </c>
      <c r="AJ109" s="1344">
        <v>69.199999999999989</v>
      </c>
      <c r="AK109" s="1344">
        <v>48</v>
      </c>
      <c r="AL109" s="1344">
        <v>1441.6666666666663</v>
      </c>
      <c r="AM109" s="1154"/>
      <c r="AN109" s="1344">
        <v>1376.6666666666667</v>
      </c>
      <c r="AO109" s="1344">
        <v>59.465209249704017</v>
      </c>
      <c r="AP109" s="1344">
        <v>4.3195067251600978</v>
      </c>
      <c r="AQ109" s="1343">
        <v>3</v>
      </c>
      <c r="AR109" s="1154"/>
      <c r="AS109" s="1343"/>
      <c r="AT109" s="86" t="s">
        <v>191</v>
      </c>
      <c r="AU109" s="86" t="s">
        <v>191</v>
      </c>
      <c r="AV109" s="86" t="s">
        <v>191</v>
      </c>
      <c r="AW109" s="1323" t="str">
        <f t="shared" si="103"/>
        <v xml:space="preserve">  </v>
      </c>
      <c r="AX109" s="1154"/>
      <c r="AY109" s="86" t="s">
        <v>191</v>
      </c>
      <c r="AZ109" s="86" t="s">
        <v>191</v>
      </c>
      <c r="BA109" s="86" t="s">
        <v>191</v>
      </c>
      <c r="BB109" s="1323" t="str">
        <f t="shared" si="107"/>
        <v xml:space="preserve">  </v>
      </c>
      <c r="BC109" s="1154"/>
      <c r="BD109" s="801" t="s">
        <v>191</v>
      </c>
      <c r="BE109" s="1203" t="s">
        <v>1751</v>
      </c>
      <c r="BF109" s="1312">
        <v>6.4936647744099734</v>
      </c>
      <c r="BG109" s="1312"/>
      <c r="BH109" s="1203"/>
      <c r="BI109" s="1154"/>
      <c r="BJ109" s="1092" t="s">
        <v>1751</v>
      </c>
      <c r="BK109" s="1595">
        <v>3.5449185094821749E-2</v>
      </c>
      <c r="BL109" s="1092"/>
      <c r="BM109" s="1203"/>
      <c r="BN109" s="1158"/>
      <c r="BO109" s="1157"/>
      <c r="BP109" s="1310">
        <f t="shared" si="108"/>
        <v>0.54590414390528386</v>
      </c>
      <c r="BQ109" s="1200">
        <v>158.18051140361177</v>
      </c>
      <c r="BT109" s="1158"/>
      <c r="BU109" s="1200">
        <v>215.65276388025742</v>
      </c>
      <c r="BV109" s="1203"/>
      <c r="BW109" s="1203"/>
      <c r="BX109" s="1154"/>
      <c r="BY109" s="1312">
        <v>0.55919937750685589</v>
      </c>
      <c r="BZ109" s="1203"/>
      <c r="CA109" s="1594"/>
      <c r="CB109" s="1594"/>
      <c r="CC109" s="1154"/>
      <c r="CD109" s="1312">
        <v>0.74093917519658414</v>
      </c>
      <c r="CE109" s="1595"/>
      <c r="CF109" s="1594"/>
      <c r="CG109" s="1158"/>
      <c r="CH109" s="1239">
        <f t="shared" si="104"/>
        <v>0.35351976836135551</v>
      </c>
      <c r="CI109" s="1312">
        <v>2.6333855476462338</v>
      </c>
      <c r="CJ109" s="1203"/>
      <c r="CK109" s="1203"/>
      <c r="CL109" s="1154"/>
      <c r="CM109" s="1312">
        <v>3.7964641645233197</v>
      </c>
      <c r="CN109" s="1203"/>
      <c r="CO109" s="1203"/>
      <c r="CP109" s="1158"/>
      <c r="CQ109" s="1201">
        <f t="shared" si="105"/>
        <v>1.6647977201988646</v>
      </c>
      <c r="CR109" s="1201">
        <f t="shared" si="106"/>
        <v>1.7604523569340065</v>
      </c>
      <c r="CS109" s="1203"/>
    </row>
    <row r="110" spans="1:97" x14ac:dyDescent="0.2">
      <c r="A110" s="1144" t="s">
        <v>2530</v>
      </c>
      <c r="B110" s="1167" t="s">
        <v>1926</v>
      </c>
      <c r="C110" s="957" t="s">
        <v>599</v>
      </c>
      <c r="D110" s="957">
        <v>9</v>
      </c>
      <c r="E110" s="1455">
        <v>1701624</v>
      </c>
      <c r="F110" s="955">
        <v>1</v>
      </c>
      <c r="G110" s="1163">
        <v>11451800</v>
      </c>
      <c r="H110" s="1163">
        <v>201701141300</v>
      </c>
      <c r="I110" s="1163"/>
      <c r="J110" s="1163"/>
      <c r="K110" s="1165" t="s">
        <v>1691</v>
      </c>
      <c r="L110" s="1166" t="s">
        <v>1692</v>
      </c>
      <c r="M110" s="957"/>
      <c r="N110" s="957"/>
      <c r="O110" s="957"/>
      <c r="P110" s="1169">
        <v>42749</v>
      </c>
      <c r="Q110" s="960">
        <v>0.54166666666666663</v>
      </c>
      <c r="R110" s="957" t="s">
        <v>1752</v>
      </c>
      <c r="S110" s="1566" t="s">
        <v>1752</v>
      </c>
      <c r="T110" s="1566">
        <v>125.5</v>
      </c>
      <c r="U110" s="1602">
        <v>183</v>
      </c>
      <c r="V110" s="1566">
        <v>57.5</v>
      </c>
      <c r="W110" s="1393">
        <v>108</v>
      </c>
      <c r="X110" s="1393">
        <v>532.40740740740739</v>
      </c>
      <c r="Y110" s="1154"/>
      <c r="Z110" s="1566" t="s">
        <v>1752</v>
      </c>
      <c r="AA110" s="1189">
        <v>127.6</v>
      </c>
      <c r="AB110" s="1189">
        <v>197.1</v>
      </c>
      <c r="AC110" s="1189">
        <v>69.5</v>
      </c>
      <c r="AD110" s="1189">
        <v>130</v>
      </c>
      <c r="AE110" s="1189">
        <v>534.61538461538464</v>
      </c>
      <c r="AF110" s="1154"/>
      <c r="AG110" s="1566" t="s">
        <v>1752</v>
      </c>
      <c r="AH110" s="1664">
        <v>128.19999999999999</v>
      </c>
      <c r="AI110" s="1635">
        <v>187.5</v>
      </c>
      <c r="AJ110" s="1344">
        <v>59.300000000000011</v>
      </c>
      <c r="AK110" s="1344">
        <v>108</v>
      </c>
      <c r="AL110" s="1344">
        <v>549.07407407407413</v>
      </c>
      <c r="AM110" s="1154"/>
      <c r="AN110" s="1344">
        <v>538.69895536562206</v>
      </c>
      <c r="AO110" s="1344">
        <v>9.0526850712145617</v>
      </c>
      <c r="AP110" s="1344">
        <v>1.6804719929464844</v>
      </c>
      <c r="AQ110" s="1343">
        <v>3</v>
      </c>
      <c r="AR110" s="1154"/>
      <c r="AS110" s="1343"/>
      <c r="AT110" s="86" t="s">
        <v>191</v>
      </c>
      <c r="AU110" s="86" t="s">
        <v>191</v>
      </c>
      <c r="AV110" s="86" t="s">
        <v>191</v>
      </c>
      <c r="AW110" s="1323" t="str">
        <f t="shared" si="103"/>
        <v xml:space="preserve">  </v>
      </c>
      <c r="AX110" s="1154"/>
      <c r="AY110" s="86" t="s">
        <v>191</v>
      </c>
      <c r="AZ110" s="86" t="s">
        <v>191</v>
      </c>
      <c r="BA110" s="86" t="s">
        <v>191</v>
      </c>
      <c r="BB110" s="1323" t="str">
        <f t="shared" si="107"/>
        <v xml:space="preserve">  </v>
      </c>
      <c r="BC110" s="1154"/>
      <c r="BD110" s="801" t="s">
        <v>191</v>
      </c>
      <c r="BE110" s="1203" t="s">
        <v>1752</v>
      </c>
      <c r="BF110" s="1312">
        <v>1.560678906951309</v>
      </c>
      <c r="BG110" s="1312"/>
      <c r="BH110" s="1203"/>
      <c r="BI110" s="1154"/>
      <c r="BJ110" s="1092" t="s">
        <v>1752</v>
      </c>
      <c r="BK110" s="1595">
        <v>1.9410610976239542E-2</v>
      </c>
      <c r="BL110" s="1312">
        <v>1.6345941919165326E-3</v>
      </c>
      <c r="BM110" s="1203"/>
      <c r="BN110" s="1158"/>
      <c r="BO110" s="1157"/>
      <c r="BP110" s="1310">
        <f t="shared" si="108"/>
        <v>1.2437286676832833</v>
      </c>
      <c r="BQ110" s="1228">
        <v>139.68775021178095</v>
      </c>
      <c r="BT110" s="1158"/>
      <c r="BU110" s="1228">
        <v>74.370792936827812</v>
      </c>
      <c r="BV110" s="1203"/>
      <c r="BW110" s="1203"/>
      <c r="BX110" s="1154"/>
      <c r="BY110" s="1312">
        <v>0.70695198340961596</v>
      </c>
      <c r="BZ110" s="1203"/>
      <c r="CA110" s="1594"/>
      <c r="CB110" s="1594"/>
      <c r="CC110" s="1154"/>
      <c r="CD110" s="1312">
        <v>0.37794740651514092</v>
      </c>
      <c r="CE110" s="1595"/>
      <c r="CF110" s="1594"/>
      <c r="CG110" s="1158"/>
      <c r="CH110" s="1239">
        <f t="shared" si="104"/>
        <v>0.50609447309288347</v>
      </c>
      <c r="CI110" s="1312">
        <v>1.737478033474338</v>
      </c>
      <c r="CJ110" s="1203"/>
      <c r="CK110" s="1203"/>
      <c r="CL110" s="1154"/>
      <c r="CM110" s="1312">
        <v>0.95400414245396548</v>
      </c>
      <c r="CN110" s="1203"/>
      <c r="CO110" s="1203"/>
      <c r="CP110" s="1158"/>
      <c r="CQ110" s="1201">
        <f t="shared" si="105"/>
        <v>1.243829921263778</v>
      </c>
      <c r="CR110" s="1201">
        <f t="shared" si="106"/>
        <v>1.2827672057555142</v>
      </c>
      <c r="CS110" s="1203"/>
    </row>
    <row r="111" spans="1:97" x14ac:dyDescent="0.2">
      <c r="A111" s="1144" t="s">
        <v>2575</v>
      </c>
      <c r="B111" s="1167" t="s">
        <v>1971</v>
      </c>
      <c r="C111" s="957" t="s">
        <v>599</v>
      </c>
      <c r="D111" s="957">
        <v>9</v>
      </c>
      <c r="E111" s="1455">
        <v>1702002</v>
      </c>
      <c r="F111" s="955">
        <v>1</v>
      </c>
      <c r="G111" s="1163">
        <v>11451800</v>
      </c>
      <c r="H111" s="1163">
        <v>201701182220</v>
      </c>
      <c r="I111" s="1163"/>
      <c r="J111" s="1163"/>
      <c r="K111" s="1165" t="s">
        <v>1691</v>
      </c>
      <c r="L111" s="1166" t="s">
        <v>1692</v>
      </c>
      <c r="M111" s="957"/>
      <c r="N111" s="957"/>
      <c r="O111" s="957"/>
      <c r="P111" s="1169">
        <v>42753</v>
      </c>
      <c r="Q111" s="960">
        <v>0.93055555555555547</v>
      </c>
      <c r="R111" s="957" t="s">
        <v>1753</v>
      </c>
      <c r="S111" s="1566" t="s">
        <v>1753</v>
      </c>
      <c r="T111" s="1566">
        <v>127.9</v>
      </c>
      <c r="U111" s="1602">
        <v>287.10000000000002</v>
      </c>
      <c r="V111" s="1566">
        <v>159.20000000000002</v>
      </c>
      <c r="W111" s="1393">
        <v>58</v>
      </c>
      <c r="X111" s="1393">
        <v>2744.8275862068967</v>
      </c>
      <c r="Y111" s="1158"/>
      <c r="Z111" s="1566" t="s">
        <v>1753</v>
      </c>
      <c r="AA111" s="1189">
        <v>129.4</v>
      </c>
      <c r="AB111" s="1189">
        <v>280.3</v>
      </c>
      <c r="AC111" s="1189">
        <v>150.9</v>
      </c>
      <c r="AD111" s="1189">
        <v>58</v>
      </c>
      <c r="AE111" s="1189">
        <v>2601.7241379310344</v>
      </c>
      <c r="AF111" s="1158"/>
      <c r="AG111" s="1566" t="s">
        <v>1753</v>
      </c>
      <c r="AH111" s="1344">
        <v>127.9</v>
      </c>
      <c r="AI111" s="1638">
        <v>282.10000000000002</v>
      </c>
      <c r="AJ111" s="1344">
        <v>154.20000000000002</v>
      </c>
      <c r="AK111" s="1344">
        <v>64</v>
      </c>
      <c r="AL111" s="1344">
        <v>2409.375</v>
      </c>
      <c r="AM111" s="1158"/>
      <c r="AN111" s="1344">
        <v>2585.3089080459772</v>
      </c>
      <c r="AO111" s="1344">
        <v>168.32766922689311</v>
      </c>
      <c r="AP111" s="1344">
        <v>6.5109306165706204</v>
      </c>
      <c r="AQ111" s="1343">
        <v>3</v>
      </c>
      <c r="AR111" s="1158"/>
      <c r="AS111" s="1343"/>
      <c r="AT111" s="86" t="s">
        <v>191</v>
      </c>
      <c r="AU111" s="86" t="s">
        <v>191</v>
      </c>
      <c r="AV111" s="86" t="s">
        <v>191</v>
      </c>
      <c r="AW111" s="1323" t="str">
        <f t="shared" si="103"/>
        <v xml:space="preserve">  </v>
      </c>
      <c r="AX111" s="1154"/>
      <c r="AY111" s="86" t="s">
        <v>191</v>
      </c>
      <c r="AZ111" s="86" t="s">
        <v>191</v>
      </c>
      <c r="BA111" s="86" t="s">
        <v>191</v>
      </c>
      <c r="BB111" s="1323" t="str">
        <f t="shared" si="107"/>
        <v xml:space="preserve">  </v>
      </c>
      <c r="BC111" s="1154"/>
      <c r="BD111" s="801" t="s">
        <v>191</v>
      </c>
      <c r="BE111" s="1203" t="s">
        <v>1753</v>
      </c>
      <c r="BF111" s="1312">
        <v>3.0190612479570089</v>
      </c>
      <c r="BG111" s="1312"/>
      <c r="BH111" s="1203"/>
      <c r="BI111" s="1154"/>
      <c r="BJ111" s="1203" t="s">
        <v>1753</v>
      </c>
      <c r="BK111" s="1599">
        <v>2.1166986756455588E-2</v>
      </c>
      <c r="BL111" s="1599"/>
      <c r="BM111" s="1203"/>
      <c r="BN111" s="1158"/>
      <c r="BO111" s="1157"/>
      <c r="BP111" s="1310">
        <f t="shared" si="108"/>
        <v>0.70111153825644423</v>
      </c>
      <c r="BQ111" s="1201">
        <v>155.27435683827318</v>
      </c>
      <c r="BR111" s="1366"/>
      <c r="BS111" s="1666"/>
      <c r="BT111" s="1158"/>
      <c r="BU111" s="1201">
        <v>426.2013380802257</v>
      </c>
      <c r="BV111" s="1203"/>
      <c r="BW111" s="1203"/>
      <c r="BX111" s="1158"/>
      <c r="BY111" s="1312">
        <v>0.45570200979664904</v>
      </c>
      <c r="BZ111" s="1312"/>
      <c r="CA111" s="1312"/>
      <c r="CB111" s="1203"/>
      <c r="CC111" s="1154"/>
      <c r="CD111" s="1312">
        <v>1.1856109185916264</v>
      </c>
      <c r="CE111" s="1203"/>
      <c r="CF111" s="1203"/>
      <c r="CG111" s="1158"/>
      <c r="CH111" s="1239">
        <f t="shared" si="104"/>
        <v>0.29348182087225638</v>
      </c>
      <c r="CI111" s="1312">
        <v>2.4543821178516705</v>
      </c>
      <c r="CJ111" s="1203"/>
      <c r="CK111" s="1203"/>
      <c r="CL111" s="1158"/>
      <c r="CM111" s="1312">
        <v>5.9135269151988687</v>
      </c>
      <c r="CN111" s="1203"/>
      <c r="CO111" s="1203"/>
      <c r="CP111" s="1158"/>
      <c r="CQ111" s="1201">
        <f t="shared" si="105"/>
        <v>1.5806744705489557</v>
      </c>
      <c r="CR111" s="1201">
        <f t="shared" si="106"/>
        <v>1.3874960932397966</v>
      </c>
      <c r="CS111" s="1203"/>
    </row>
    <row r="112" spans="1:97" x14ac:dyDescent="0.2">
      <c r="A112" s="1144" t="s">
        <v>2576</v>
      </c>
      <c r="B112" s="1167" t="s">
        <v>1972</v>
      </c>
      <c r="C112" s="957" t="s">
        <v>599</v>
      </c>
      <c r="D112" s="957">
        <v>9</v>
      </c>
      <c r="E112" s="1455">
        <v>1701626</v>
      </c>
      <c r="F112" s="955">
        <v>1</v>
      </c>
      <c r="G112" s="1163">
        <v>11451800</v>
      </c>
      <c r="H112" s="1281">
        <v>201701190330</v>
      </c>
      <c r="I112" s="1281"/>
      <c r="J112" s="1163"/>
      <c r="K112" s="1165" t="s">
        <v>1691</v>
      </c>
      <c r="L112" s="1166" t="s">
        <v>1692</v>
      </c>
      <c r="M112" s="957"/>
      <c r="N112" s="957"/>
      <c r="O112" s="957"/>
      <c r="P112" s="1169">
        <v>42754</v>
      </c>
      <c r="Q112" s="970">
        <v>0.14583333333333334</v>
      </c>
      <c r="R112" s="957" t="s">
        <v>1754</v>
      </c>
      <c r="S112" s="1566" t="s">
        <v>1754</v>
      </c>
      <c r="T112" s="1566">
        <v>128</v>
      </c>
      <c r="U112" s="1602">
        <v>241.60000000000002</v>
      </c>
      <c r="V112" s="1566">
        <v>113.60000000000002</v>
      </c>
      <c r="W112" s="1393">
        <v>52</v>
      </c>
      <c r="X112" s="1393">
        <v>2184.6153846153852</v>
      </c>
      <c r="Y112" s="1158"/>
      <c r="Z112" s="1566" t="s">
        <v>1754</v>
      </c>
      <c r="AA112" s="1189">
        <v>130.5</v>
      </c>
      <c r="AB112" s="1189">
        <v>235</v>
      </c>
      <c r="AC112" s="1189">
        <v>104.5</v>
      </c>
      <c r="AD112" s="1189">
        <v>48</v>
      </c>
      <c r="AE112" s="1189">
        <v>2177.0833333333335</v>
      </c>
      <c r="AF112" s="1158"/>
      <c r="AG112" s="1566" t="s">
        <v>1754</v>
      </c>
      <c r="AH112" s="1344">
        <v>123</v>
      </c>
      <c r="AI112" s="1638">
        <v>253.5</v>
      </c>
      <c r="AJ112" s="1344">
        <v>130.5</v>
      </c>
      <c r="AK112" s="1344">
        <v>56</v>
      </c>
      <c r="AL112" s="1344">
        <v>2330.3571428571427</v>
      </c>
      <c r="AM112" s="1158"/>
      <c r="AN112" s="1344">
        <v>2230.6852869352874</v>
      </c>
      <c r="AO112" s="1344">
        <v>86.400475093075798</v>
      </c>
      <c r="AP112" s="1344">
        <v>3.8732704966992633</v>
      </c>
      <c r="AQ112" s="1343">
        <v>3</v>
      </c>
      <c r="AR112" s="1158"/>
      <c r="AS112" s="1343"/>
      <c r="AT112" s="86" t="s">
        <v>191</v>
      </c>
      <c r="AU112" s="86" t="s">
        <v>191</v>
      </c>
      <c r="AV112" s="86" t="s">
        <v>191</v>
      </c>
      <c r="AW112" s="1323" t="str">
        <f t="shared" si="103"/>
        <v xml:space="preserve">  </v>
      </c>
      <c r="AX112" s="1154"/>
      <c r="AY112" s="86" t="s">
        <v>191</v>
      </c>
      <c r="AZ112" s="86" t="s">
        <v>191</v>
      </c>
      <c r="BA112" s="86" t="s">
        <v>191</v>
      </c>
      <c r="BB112" s="1323" t="str">
        <f t="shared" si="107"/>
        <v xml:space="preserve">  </v>
      </c>
      <c r="BC112" s="1154"/>
      <c r="BD112" s="801" t="s">
        <v>191</v>
      </c>
      <c r="BE112" s="1203" t="s">
        <v>1754</v>
      </c>
      <c r="BF112" s="1312">
        <v>8.5657944028176409</v>
      </c>
      <c r="BG112" s="1312">
        <v>0.30455379917274605</v>
      </c>
      <c r="BH112" s="1203"/>
      <c r="BI112" s="1154"/>
      <c r="BJ112" s="1203" t="s">
        <v>1754</v>
      </c>
      <c r="BK112" s="1599">
        <v>3.7552248767688326E-2</v>
      </c>
      <c r="BL112" s="1599"/>
      <c r="BM112" s="1203"/>
      <c r="BN112" s="1158"/>
      <c r="BO112" s="1157"/>
      <c r="BP112" s="1310">
        <f t="shared" si="108"/>
        <v>0.43839773641235019</v>
      </c>
      <c r="BQ112" s="1201">
        <v>291.43006992994458</v>
      </c>
      <c r="BR112" s="1366"/>
      <c r="BS112" s="1666"/>
      <c r="BT112" s="1158"/>
      <c r="BU112" s="1201">
        <v>636.66261430849454</v>
      </c>
      <c r="BV112" s="1203"/>
      <c r="BW112" s="1203"/>
      <c r="BX112" s="1158"/>
      <c r="BY112" s="1312">
        <v>0.81373453136036056</v>
      </c>
      <c r="BZ112" s="1312"/>
      <c r="CA112" s="1312"/>
      <c r="CB112" s="1203"/>
      <c r="CC112" s="1154"/>
      <c r="CD112" s="1312">
        <v>1.7715678859824513</v>
      </c>
      <c r="CE112" s="1203"/>
      <c r="CF112" s="1203"/>
      <c r="CG112" s="1158"/>
      <c r="CH112" s="1239">
        <f t="shared" si="104"/>
        <v>0.27922119757785124</v>
      </c>
      <c r="CI112" s="1312">
        <v>3.4785811681148346</v>
      </c>
      <c r="CJ112" s="1203"/>
      <c r="CK112" s="1203"/>
      <c r="CL112" s="1158"/>
      <c r="CM112" s="1312">
        <v>8.1063364721247488</v>
      </c>
      <c r="CN112" s="1203"/>
      <c r="CO112" s="1203"/>
      <c r="CP112" s="1158"/>
      <c r="CQ112" s="1201">
        <f t="shared" si="105"/>
        <v>1.1936246554622978</v>
      </c>
      <c r="CR112" s="1201">
        <f t="shared" si="106"/>
        <v>1.273254670517975</v>
      </c>
      <c r="CS112" s="1203"/>
    </row>
    <row r="113" spans="1:97" x14ac:dyDescent="0.2">
      <c r="A113" s="1144" t="s">
        <v>2577</v>
      </c>
      <c r="B113" s="1167" t="s">
        <v>1973</v>
      </c>
      <c r="C113" s="957" t="s">
        <v>599</v>
      </c>
      <c r="D113" s="957">
        <v>9</v>
      </c>
      <c r="E113" s="1455">
        <v>1701627</v>
      </c>
      <c r="F113" s="955">
        <v>1</v>
      </c>
      <c r="G113" s="1163">
        <v>11451800</v>
      </c>
      <c r="H113" s="1163">
        <v>201701190820</v>
      </c>
      <c r="I113" s="1163"/>
      <c r="J113" s="1163"/>
      <c r="K113" s="1165" t="s">
        <v>1691</v>
      </c>
      <c r="L113" s="1166" t="s">
        <v>1692</v>
      </c>
      <c r="M113" s="957"/>
      <c r="N113" s="957"/>
      <c r="O113" s="957"/>
      <c r="P113" s="1169">
        <v>42754</v>
      </c>
      <c r="Q113" s="960">
        <v>0.34722222222222227</v>
      </c>
      <c r="R113" s="957" t="s">
        <v>1755</v>
      </c>
      <c r="S113" s="1566" t="s">
        <v>1755</v>
      </c>
      <c r="T113" s="1566">
        <v>127.4</v>
      </c>
      <c r="U113" s="1602">
        <v>183.4</v>
      </c>
      <c r="V113" s="1566">
        <v>56</v>
      </c>
      <c r="W113" s="1393">
        <v>46</v>
      </c>
      <c r="X113" s="1393">
        <v>1217.391304347826</v>
      </c>
      <c r="Y113" s="1158"/>
      <c r="Z113" s="1566" t="s">
        <v>1755</v>
      </c>
      <c r="AA113" s="1189">
        <v>128.19999999999999</v>
      </c>
      <c r="AB113" s="1189">
        <v>181.9</v>
      </c>
      <c r="AC113" s="1189">
        <v>53.700000000000017</v>
      </c>
      <c r="AD113" s="1189">
        <v>42</v>
      </c>
      <c r="AE113" s="1189">
        <v>1278.5714285714289</v>
      </c>
      <c r="AF113" s="1158"/>
      <c r="AG113" s="1566" t="s">
        <v>1755</v>
      </c>
      <c r="AH113" s="1344">
        <v>127.7</v>
      </c>
      <c r="AI113" s="1638">
        <v>198.1</v>
      </c>
      <c r="AJ113" s="1344">
        <v>70.399999999999991</v>
      </c>
      <c r="AK113" s="1344">
        <v>54</v>
      </c>
      <c r="AL113" s="1344">
        <v>1303.7037037037035</v>
      </c>
      <c r="AM113" s="1158"/>
      <c r="AN113" s="1344">
        <v>1266.5554788743195</v>
      </c>
      <c r="AO113" s="1344">
        <v>44.393072162047055</v>
      </c>
      <c r="AP113" s="1344">
        <v>3.5050238937422957</v>
      </c>
      <c r="AQ113" s="1343">
        <v>3</v>
      </c>
      <c r="AR113" s="1158"/>
      <c r="AS113" s="1343"/>
      <c r="AT113" s="86" t="s">
        <v>191</v>
      </c>
      <c r="AU113" s="86" t="s">
        <v>191</v>
      </c>
      <c r="AV113" s="86" t="s">
        <v>191</v>
      </c>
      <c r="AW113" s="1323" t="str">
        <f t="shared" si="103"/>
        <v xml:space="preserve">  </v>
      </c>
      <c r="AX113" s="1154"/>
      <c r="AY113" s="86" t="s">
        <v>191</v>
      </c>
      <c r="AZ113" s="86" t="s">
        <v>191</v>
      </c>
      <c r="BA113" s="86" t="s">
        <v>191</v>
      </c>
      <c r="BB113" s="1323" t="str">
        <f t="shared" si="107"/>
        <v xml:space="preserve">  </v>
      </c>
      <c r="BC113" s="1154"/>
      <c r="BD113" s="801" t="s">
        <v>191</v>
      </c>
      <c r="BE113" s="1203" t="s">
        <v>1755</v>
      </c>
      <c r="BF113" s="1312">
        <v>11.241374355834754</v>
      </c>
      <c r="BG113" s="1312"/>
      <c r="BH113" s="1203"/>
      <c r="BI113" s="1154"/>
      <c r="BJ113" s="1203" t="s">
        <v>1755</v>
      </c>
      <c r="BK113" s="1599">
        <v>4.0252612499874954E-2</v>
      </c>
      <c r="BL113" s="1599"/>
      <c r="BM113" s="1203"/>
      <c r="BN113" s="1158"/>
      <c r="BO113" s="1157"/>
      <c r="BP113" s="1310">
        <f t="shared" si="108"/>
        <v>0.3580755450865501</v>
      </c>
      <c r="BQ113" s="1201">
        <v>493.20792988873899</v>
      </c>
      <c r="BR113" s="1366"/>
      <c r="BS113" s="1666"/>
      <c r="BT113" s="1158"/>
      <c r="BU113" s="1201">
        <v>600.42704508194311</v>
      </c>
      <c r="BV113" s="1203"/>
      <c r="BW113" s="1203"/>
      <c r="BX113" s="1158"/>
      <c r="BY113" s="1312">
        <v>0.87184575283072707</v>
      </c>
      <c r="BZ113" s="1312"/>
      <c r="CA113" s="1312"/>
      <c r="CB113" s="1203"/>
      <c r="CC113" s="1154"/>
      <c r="CD113" s="1312">
        <v>1.1147170696907158</v>
      </c>
      <c r="CE113" s="1203"/>
      <c r="CF113" s="1203"/>
      <c r="CG113" s="1158"/>
      <c r="CH113" s="1239">
        <f t="shared" si="104"/>
        <v>0.17677042480387606</v>
      </c>
      <c r="CI113" s="1312">
        <v>3.1154331947261871</v>
      </c>
      <c r="CJ113" s="1203"/>
      <c r="CK113" s="1203"/>
      <c r="CL113" s="1158"/>
      <c r="CM113" s="1312">
        <v>4.0616017946059921</v>
      </c>
      <c r="CN113" s="1203"/>
      <c r="CO113" s="1203"/>
      <c r="CP113" s="1158"/>
      <c r="CQ113" s="1201">
        <f t="shared" si="105"/>
        <v>0.63166729606902039</v>
      </c>
      <c r="CR113" s="1201">
        <f t="shared" si="106"/>
        <v>0.67645217314481332</v>
      </c>
      <c r="CS113" s="1203"/>
    </row>
    <row r="114" spans="1:97" x14ac:dyDescent="0.2">
      <c r="A114" s="1144" t="s">
        <v>2578</v>
      </c>
      <c r="B114" s="1167" t="s">
        <v>1974</v>
      </c>
      <c r="C114" s="957" t="s">
        <v>599</v>
      </c>
      <c r="D114" s="957">
        <v>9</v>
      </c>
      <c r="E114" s="1455">
        <v>1701628</v>
      </c>
      <c r="F114" s="955">
        <v>1</v>
      </c>
      <c r="G114" s="1163">
        <v>11451800</v>
      </c>
      <c r="H114" s="1163">
        <v>201701201300</v>
      </c>
      <c r="I114" s="1163"/>
      <c r="J114" s="1163"/>
      <c r="K114" s="1165" t="s">
        <v>1691</v>
      </c>
      <c r="L114" s="1166" t="s">
        <v>1692</v>
      </c>
      <c r="M114" s="957"/>
      <c r="N114" s="957"/>
      <c r="O114" s="957"/>
      <c r="P114" s="1169">
        <v>42755</v>
      </c>
      <c r="Q114" s="960">
        <v>0.54166666666666663</v>
      </c>
      <c r="R114" s="957" t="s">
        <v>1756</v>
      </c>
      <c r="S114" s="1566" t="s">
        <v>1756</v>
      </c>
      <c r="T114" s="1566">
        <v>130.19999999999999</v>
      </c>
      <c r="U114" s="1602">
        <v>277.8</v>
      </c>
      <c r="V114" s="1566">
        <v>147.60000000000002</v>
      </c>
      <c r="W114" s="1393">
        <v>84</v>
      </c>
      <c r="X114" s="1393">
        <v>1757.1428571428573</v>
      </c>
      <c r="Y114" s="1158"/>
      <c r="Z114" s="1566" t="s">
        <v>1756</v>
      </c>
      <c r="AA114" s="1189">
        <v>129.6</v>
      </c>
      <c r="AB114" s="1189">
        <v>260.79999999999995</v>
      </c>
      <c r="AC114" s="1189">
        <v>131.19999999999996</v>
      </c>
      <c r="AD114" s="1189">
        <v>78</v>
      </c>
      <c r="AE114" s="1189">
        <v>1682.0512820512815</v>
      </c>
      <c r="AF114" s="1158"/>
      <c r="AG114" s="1566" t="s">
        <v>1756</v>
      </c>
      <c r="AH114" s="1344">
        <v>128.5</v>
      </c>
      <c r="AI114" s="1638">
        <v>275</v>
      </c>
      <c r="AJ114" s="1344">
        <v>146.5</v>
      </c>
      <c r="AK114" s="1344">
        <v>90</v>
      </c>
      <c r="AL114" s="1344">
        <v>1627.7777777777778</v>
      </c>
      <c r="AM114" s="1158"/>
      <c r="AN114" s="1344">
        <v>1688.9906389906391</v>
      </c>
      <c r="AO114" s="1344">
        <v>64.961118723681054</v>
      </c>
      <c r="AP114" s="1344">
        <v>3.8461503115554621</v>
      </c>
      <c r="AQ114" s="1343">
        <v>3</v>
      </c>
      <c r="AR114" s="1158"/>
      <c r="AS114" s="1343"/>
      <c r="AT114" s="86" t="s">
        <v>191</v>
      </c>
      <c r="AU114" s="86" t="s">
        <v>191</v>
      </c>
      <c r="AV114" s="86" t="s">
        <v>191</v>
      </c>
      <c r="AW114" s="1323" t="str">
        <f t="shared" si="103"/>
        <v xml:space="preserve">  </v>
      </c>
      <c r="AX114" s="1154"/>
      <c r="AY114" s="86" t="s">
        <v>191</v>
      </c>
      <c r="AZ114" s="86" t="s">
        <v>191</v>
      </c>
      <c r="BA114" s="86" t="s">
        <v>191</v>
      </c>
      <c r="BB114" s="1323" t="str">
        <f t="shared" si="107"/>
        <v xml:space="preserve">  </v>
      </c>
      <c r="BC114" s="1154"/>
      <c r="BD114" s="801" t="s">
        <v>191</v>
      </c>
      <c r="BE114" s="1203" t="s">
        <v>1756</v>
      </c>
      <c r="BF114" s="1312">
        <v>7.2239551919353602</v>
      </c>
      <c r="BG114" s="1312"/>
      <c r="BH114" s="1203"/>
      <c r="BI114" s="1154"/>
      <c r="BJ114" s="1203" t="s">
        <v>1756</v>
      </c>
      <c r="BK114" s="1599">
        <v>3.097136713141236E-2</v>
      </c>
      <c r="BL114" s="1599">
        <v>1.9745657045958532E-3</v>
      </c>
      <c r="BM114" s="1203"/>
      <c r="BN114" s="1158"/>
      <c r="BO114" s="1157"/>
      <c r="BP114" s="1310">
        <f t="shared" si="108"/>
        <v>0.42873144016712628</v>
      </c>
      <c r="BQ114" s="1201">
        <v>826.07725242046138</v>
      </c>
      <c r="BR114" s="1366"/>
      <c r="BS114" s="1666"/>
      <c r="BT114" s="1158"/>
      <c r="BU114" s="1201">
        <v>1451.5357435388107</v>
      </c>
      <c r="BV114" s="1203"/>
      <c r="BW114" s="1203"/>
      <c r="BX114" s="1158"/>
      <c r="BY114" s="1312">
        <v>0.71207612173088808</v>
      </c>
      <c r="BZ114" s="1312"/>
      <c r="CA114" s="1312"/>
      <c r="CB114" s="1203"/>
      <c r="CC114" s="1154"/>
      <c r="CD114" s="1312">
        <v>1.197748553475545</v>
      </c>
      <c r="CE114" s="1203"/>
      <c r="CF114" s="1203"/>
      <c r="CG114" s="1158"/>
      <c r="CH114" s="1239">
        <f t="shared" si="104"/>
        <v>8.6199701013973881E-2</v>
      </c>
      <c r="CI114" s="1312">
        <v>3.3354200180737705</v>
      </c>
      <c r="CJ114" s="1203"/>
      <c r="CK114" s="1203"/>
      <c r="CL114" s="1158"/>
      <c r="CM114" s="1312">
        <v>5.4293225849756377</v>
      </c>
      <c r="CN114" s="1203"/>
      <c r="CO114" s="1203"/>
      <c r="CP114" s="1158"/>
      <c r="CQ114" s="1201">
        <f t="shared" si="105"/>
        <v>0.40376611367771814</v>
      </c>
      <c r="CR114" s="1201">
        <f t="shared" si="106"/>
        <v>0.37403988218292678</v>
      </c>
      <c r="CS114" s="1203"/>
    </row>
    <row r="115" spans="1:97" x14ac:dyDescent="0.2">
      <c r="A115" s="1144" t="s">
        <v>2579</v>
      </c>
      <c r="B115" s="1167" t="s">
        <v>1975</v>
      </c>
      <c r="C115" s="957" t="s">
        <v>599</v>
      </c>
      <c r="D115" s="957">
        <v>9</v>
      </c>
      <c r="E115" s="1455">
        <v>1701629</v>
      </c>
      <c r="F115" s="955">
        <v>1</v>
      </c>
      <c r="G115" s="1163">
        <v>11451800</v>
      </c>
      <c r="H115" s="1163">
        <v>201701221030</v>
      </c>
      <c r="I115" s="1163"/>
      <c r="J115" s="1163"/>
      <c r="K115" s="1165" t="s">
        <v>1691</v>
      </c>
      <c r="L115" s="1166" t="s">
        <v>1692</v>
      </c>
      <c r="M115" s="957"/>
      <c r="N115" s="957"/>
      <c r="O115" s="957"/>
      <c r="P115" s="1169">
        <v>42757</v>
      </c>
      <c r="Q115" s="960">
        <v>0.4375</v>
      </c>
      <c r="R115" s="957" t="s">
        <v>1757</v>
      </c>
      <c r="S115" s="1566" t="s">
        <v>1757</v>
      </c>
      <c r="T115" s="1566">
        <v>128.9</v>
      </c>
      <c r="U115" s="1602">
        <v>285.89999999999998</v>
      </c>
      <c r="V115" s="1566">
        <v>156.99999999999997</v>
      </c>
      <c r="W115" s="1393">
        <v>52</v>
      </c>
      <c r="X115" s="1393">
        <v>3019.2307692307686</v>
      </c>
      <c r="Y115" s="1154"/>
      <c r="Z115" s="1566" t="s">
        <v>1757</v>
      </c>
      <c r="AA115" s="1189">
        <v>130</v>
      </c>
      <c r="AB115" s="1189">
        <v>276.2</v>
      </c>
      <c r="AC115" s="1189">
        <v>146.19999999999999</v>
      </c>
      <c r="AD115" s="1189">
        <v>50</v>
      </c>
      <c r="AE115" s="1189">
        <v>2923.9999999999995</v>
      </c>
      <c r="AF115" s="1154"/>
      <c r="AG115" s="1566" t="s">
        <v>1757</v>
      </c>
      <c r="AH115" s="1344">
        <v>129</v>
      </c>
      <c r="AI115" s="1638">
        <v>277.60000000000002</v>
      </c>
      <c r="AJ115" s="1344">
        <v>148.60000000000002</v>
      </c>
      <c r="AK115" s="1344">
        <v>52</v>
      </c>
      <c r="AL115" s="1344">
        <v>2857.6923076923081</v>
      </c>
      <c r="AM115" s="1154"/>
      <c r="AN115" s="1344">
        <v>2933.6410256410254</v>
      </c>
      <c r="AO115" s="1344">
        <v>81.199634670430385</v>
      </c>
      <c r="AP115" s="1344">
        <v>2.7678790268038189</v>
      </c>
      <c r="AQ115" s="1343">
        <v>3</v>
      </c>
      <c r="AR115" s="1154"/>
      <c r="AS115" s="1343"/>
      <c r="AT115" s="86" t="s">
        <v>191</v>
      </c>
      <c r="AU115" s="86" t="s">
        <v>191</v>
      </c>
      <c r="AV115" s="86" t="s">
        <v>191</v>
      </c>
      <c r="AW115" s="1323" t="str">
        <f t="shared" si="103"/>
        <v xml:space="preserve">  </v>
      </c>
      <c r="AX115" s="1154"/>
      <c r="AY115" s="86" t="s">
        <v>191</v>
      </c>
      <c r="AZ115" s="86" t="s">
        <v>191</v>
      </c>
      <c r="BA115" s="86" t="s">
        <v>191</v>
      </c>
      <c r="BB115" s="1323" t="str">
        <f t="shared" si="107"/>
        <v xml:space="preserve">  </v>
      </c>
      <c r="BC115" s="1154"/>
      <c r="BD115" s="801" t="s">
        <v>191</v>
      </c>
      <c r="BE115" s="1203" t="s">
        <v>1757</v>
      </c>
      <c r="BF115" s="1312">
        <v>8.1665553904475665</v>
      </c>
      <c r="BG115" s="1312"/>
      <c r="BH115" s="1203"/>
      <c r="BI115" s="1154"/>
      <c r="BJ115" s="1203" t="s">
        <v>1757</v>
      </c>
      <c r="BK115" s="1599">
        <v>2.9304617012103473E-2</v>
      </c>
      <c r="BL115" s="1599"/>
      <c r="BM115" s="1203"/>
      <c r="BN115" s="1158"/>
      <c r="BO115" s="1157"/>
      <c r="BP115" s="1310">
        <f t="shared" si="108"/>
        <v>0.35883693443604303</v>
      </c>
      <c r="BQ115" s="1201">
        <v>301.17476637921925</v>
      </c>
      <c r="BR115" s="1366"/>
      <c r="BS115" s="1666"/>
      <c r="BT115" s="1158"/>
      <c r="BU115" s="1201">
        <v>909.31612156802726</v>
      </c>
      <c r="BV115" s="1203"/>
      <c r="BW115" s="1203"/>
      <c r="BX115" s="1154"/>
      <c r="BY115" s="1312">
        <v>0.74508593954443425</v>
      </c>
      <c r="BZ115" s="1312"/>
      <c r="CA115" s="1312"/>
      <c r="CB115" s="1203"/>
      <c r="CC115" s="1154"/>
      <c r="CD115" s="1312">
        <v>2.1786312872279257</v>
      </c>
      <c r="CE115" s="1203"/>
      <c r="CF115" s="1203"/>
      <c r="CG115" s="1158"/>
      <c r="CH115" s="1239">
        <f t="shared" si="104"/>
        <v>0.2473932157404819</v>
      </c>
      <c r="CI115" s="1312">
        <v>3.8923948714277832</v>
      </c>
      <c r="CJ115" s="1203"/>
      <c r="CK115" s="1203"/>
      <c r="CL115" s="1154"/>
      <c r="CM115" s="1312">
        <v>11.123266882580166</v>
      </c>
      <c r="CN115" s="1203"/>
      <c r="CO115" s="1203"/>
      <c r="CP115" s="1158"/>
      <c r="CQ115" s="1201">
        <f t="shared" si="105"/>
        <v>1.292404047730459</v>
      </c>
      <c r="CR115" s="1201">
        <f t="shared" si="106"/>
        <v>1.2232563152404221</v>
      </c>
      <c r="CS115" s="1203"/>
    </row>
    <row r="116" spans="1:97" x14ac:dyDescent="0.2">
      <c r="A116" s="1144" t="s">
        <v>2580</v>
      </c>
      <c r="B116" s="1167" t="s">
        <v>1976</v>
      </c>
      <c r="C116" s="957" t="s">
        <v>599</v>
      </c>
      <c r="D116" s="957">
        <v>9</v>
      </c>
      <c r="E116" s="1455">
        <v>1701630</v>
      </c>
      <c r="F116" s="955">
        <v>1</v>
      </c>
      <c r="G116" s="1163">
        <v>11451800</v>
      </c>
      <c r="H116" s="1163">
        <v>201701221110</v>
      </c>
      <c r="I116" s="1163"/>
      <c r="J116" s="1163"/>
      <c r="K116" s="1165" t="s">
        <v>1691</v>
      </c>
      <c r="L116" s="1166" t="s">
        <v>1692</v>
      </c>
      <c r="M116" s="957"/>
      <c r="N116" s="957"/>
      <c r="O116" s="957"/>
      <c r="P116" s="1169">
        <v>42757</v>
      </c>
      <c r="Q116" s="960">
        <v>0.46527777777777773</v>
      </c>
      <c r="R116" s="957" t="s">
        <v>1758</v>
      </c>
      <c r="S116" s="1566" t="s">
        <v>1758</v>
      </c>
      <c r="T116" s="1566">
        <v>127.2</v>
      </c>
      <c r="U116" s="1602">
        <v>295.8</v>
      </c>
      <c r="V116" s="1566">
        <v>168.60000000000002</v>
      </c>
      <c r="W116" s="1393">
        <v>52</v>
      </c>
      <c r="X116" s="1393">
        <v>3242.3076923076928</v>
      </c>
      <c r="Y116" s="1154"/>
      <c r="Z116" s="1566" t="s">
        <v>1758</v>
      </c>
      <c r="AA116" s="1189">
        <v>126.5</v>
      </c>
      <c r="AB116" s="1189">
        <v>291.5</v>
      </c>
      <c r="AC116" s="1189">
        <v>165</v>
      </c>
      <c r="AD116" s="1189">
        <v>54</v>
      </c>
      <c r="AE116" s="1189">
        <v>3055.5555555555557</v>
      </c>
      <c r="AF116" s="1154"/>
      <c r="AG116" s="1566" t="s">
        <v>1758</v>
      </c>
      <c r="AH116" s="1344">
        <v>126.3</v>
      </c>
      <c r="AI116" s="1638">
        <v>291.5</v>
      </c>
      <c r="AJ116" s="1344">
        <v>165.2</v>
      </c>
      <c r="AK116" s="1344">
        <v>52</v>
      </c>
      <c r="AL116" s="1344">
        <v>3176.9230769230767</v>
      </c>
      <c r="AM116" s="1154"/>
      <c r="AN116" s="1344">
        <v>3158.2621082621081</v>
      </c>
      <c r="AO116" s="1344">
        <v>94.764254647501275</v>
      </c>
      <c r="AP116" s="1344">
        <v>3.0005190006109741</v>
      </c>
      <c r="AQ116" s="1343">
        <v>3</v>
      </c>
      <c r="AR116" s="1154"/>
      <c r="AS116" s="1343"/>
      <c r="AT116" s="86" t="s">
        <v>191</v>
      </c>
      <c r="AU116" s="86" t="s">
        <v>191</v>
      </c>
      <c r="AV116" s="86" t="s">
        <v>191</v>
      </c>
      <c r="AW116" s="1323" t="str">
        <f t="shared" si="103"/>
        <v xml:space="preserve">  </v>
      </c>
      <c r="AX116" s="1154"/>
      <c r="AY116" s="86" t="s">
        <v>191</v>
      </c>
      <c r="AZ116" s="86" t="s">
        <v>191</v>
      </c>
      <c r="BA116" s="86" t="s">
        <v>191</v>
      </c>
      <c r="BB116" s="1323" t="str">
        <f t="shared" si="107"/>
        <v xml:space="preserve">  </v>
      </c>
      <c r="BC116" s="1154"/>
      <c r="BD116" s="801" t="s">
        <v>191</v>
      </c>
      <c r="BE116" s="1203" t="s">
        <v>1758</v>
      </c>
      <c r="BF116" s="1312">
        <v>8.0931252169638306</v>
      </c>
      <c r="BG116" s="1312"/>
      <c r="BH116" s="1203"/>
      <c r="BI116" s="1154"/>
      <c r="BJ116" s="1203" t="s">
        <v>1758</v>
      </c>
      <c r="BK116" s="1599">
        <v>3.0725769226460142E-2</v>
      </c>
      <c r="BL116" s="1599"/>
      <c r="BM116" s="1203"/>
      <c r="BN116" s="1158"/>
      <c r="BO116" s="1157"/>
      <c r="BP116" s="1310">
        <f t="shared" si="108"/>
        <v>0.37965271020466235</v>
      </c>
      <c r="BQ116" s="1201">
        <v>258.4173603024953</v>
      </c>
      <c r="BR116" s="1366"/>
      <c r="BS116" s="1666"/>
      <c r="BT116" s="1158"/>
      <c r="BU116" s="1201">
        <v>837.86859513462912</v>
      </c>
      <c r="BV116" s="1203"/>
      <c r="BW116" s="1203"/>
      <c r="BX116" s="1154"/>
      <c r="BY116" s="1312">
        <v>0.48968681738548303</v>
      </c>
      <c r="BZ116" s="1312"/>
      <c r="CA116" s="1312"/>
      <c r="CB116" s="1203"/>
      <c r="CC116" s="1154"/>
      <c r="CD116" s="1312">
        <v>1.4962652753445314</v>
      </c>
      <c r="CE116" s="1203"/>
      <c r="CF116" s="1203"/>
      <c r="CG116" s="1158"/>
      <c r="CH116" s="1239">
        <f t="shared" si="104"/>
        <v>0.18949455129959958</v>
      </c>
      <c r="CI116" s="1312">
        <v>3.7235733328442007</v>
      </c>
      <c r="CJ116" s="1203"/>
      <c r="CK116" s="1203"/>
      <c r="CL116" s="1154"/>
      <c r="CM116" s="1312">
        <v>11.829506049728113</v>
      </c>
      <c r="CN116" s="1203"/>
      <c r="CO116" s="1203"/>
      <c r="CP116" s="1158"/>
      <c r="CQ116" s="1201">
        <f t="shared" si="105"/>
        <v>1.4409145455574277</v>
      </c>
      <c r="CR116" s="1201">
        <f t="shared" si="106"/>
        <v>1.411856956856981</v>
      </c>
      <c r="CS116" s="1203"/>
    </row>
    <row r="117" spans="1:97" x14ac:dyDescent="0.2">
      <c r="A117" s="1144" t="s">
        <v>2581</v>
      </c>
      <c r="B117" s="1167" t="s">
        <v>1977</v>
      </c>
      <c r="C117" s="957" t="s">
        <v>599</v>
      </c>
      <c r="D117" s="957">
        <v>9</v>
      </c>
      <c r="E117" s="1455">
        <v>1701631</v>
      </c>
      <c r="F117" s="955">
        <v>1</v>
      </c>
      <c r="G117" s="1163">
        <v>11451800</v>
      </c>
      <c r="H117" s="1163">
        <v>201701221120</v>
      </c>
      <c r="I117" s="1163"/>
      <c r="J117" s="1163"/>
      <c r="K117" s="1165" t="s">
        <v>1691</v>
      </c>
      <c r="L117" s="1166" t="s">
        <v>1692</v>
      </c>
      <c r="M117" s="957"/>
      <c r="N117" s="957"/>
      <c r="O117" s="957"/>
      <c r="P117" s="1169">
        <v>42757</v>
      </c>
      <c r="Q117" s="960">
        <v>0.47222222222222227</v>
      </c>
      <c r="R117" s="957" t="s">
        <v>1759</v>
      </c>
      <c r="S117" s="1566" t="s">
        <v>1759</v>
      </c>
      <c r="T117" s="1566">
        <v>126.1</v>
      </c>
      <c r="U117" s="1602">
        <v>293.3</v>
      </c>
      <c r="V117" s="1566">
        <v>167.20000000000002</v>
      </c>
      <c r="W117" s="1393">
        <v>54</v>
      </c>
      <c r="X117" s="1393">
        <v>3096.2962962962965</v>
      </c>
      <c r="Y117" s="1154"/>
      <c r="Z117" s="1566" t="s">
        <v>1759</v>
      </c>
      <c r="AA117" s="1189">
        <v>128.4</v>
      </c>
      <c r="AB117" s="1189">
        <v>290.10000000000002</v>
      </c>
      <c r="AC117" s="1189">
        <v>161.70000000000002</v>
      </c>
      <c r="AD117" s="1189">
        <v>50</v>
      </c>
      <c r="AE117" s="1189">
        <v>3234</v>
      </c>
      <c r="AF117" s="1154"/>
      <c r="AG117" s="1566" t="s">
        <v>1759</v>
      </c>
      <c r="AH117" s="1344">
        <v>128.30000000000001</v>
      </c>
      <c r="AI117" s="1638">
        <v>257.7</v>
      </c>
      <c r="AJ117" s="1344">
        <v>129.39999999999998</v>
      </c>
      <c r="AK117" s="1344">
        <v>40</v>
      </c>
      <c r="AL117" s="1344">
        <v>3234.9999999999995</v>
      </c>
      <c r="AM117" s="1154"/>
      <c r="AN117" s="1344">
        <v>3188.4320987654319</v>
      </c>
      <c r="AO117" s="1344">
        <v>79.793512095117521</v>
      </c>
      <c r="AP117" s="1344">
        <v>2.5025940532343074</v>
      </c>
      <c r="AQ117" s="1343">
        <v>3</v>
      </c>
      <c r="AR117" s="1154"/>
      <c r="AS117" s="1343"/>
      <c r="AT117" s="86" t="s">
        <v>191</v>
      </c>
      <c r="AU117" s="86" t="s">
        <v>191</v>
      </c>
      <c r="AV117" s="86" t="s">
        <v>191</v>
      </c>
      <c r="AW117" s="1323" t="str">
        <f t="shared" si="103"/>
        <v xml:space="preserve">  </v>
      </c>
      <c r="AX117" s="1154"/>
      <c r="AY117" s="86" t="s">
        <v>191</v>
      </c>
      <c r="AZ117" s="86" t="s">
        <v>191</v>
      </c>
      <c r="BA117" s="86" t="s">
        <v>191</v>
      </c>
      <c r="BB117" s="1323" t="str">
        <f t="shared" si="107"/>
        <v xml:space="preserve">  </v>
      </c>
      <c r="BC117" s="1154"/>
      <c r="BD117" s="801" t="s">
        <v>191</v>
      </c>
      <c r="BE117" s="1203" t="s">
        <v>1759</v>
      </c>
      <c r="BF117" s="1312">
        <v>8.4637395963892654</v>
      </c>
      <c r="BG117" s="1312"/>
      <c r="BH117" s="1203"/>
      <c r="BI117" s="1154"/>
      <c r="BJ117" s="1203" t="s">
        <v>1759</v>
      </c>
      <c r="BK117" s="1599">
        <v>3.1549902966666252E-2</v>
      </c>
      <c r="BL117" s="1599"/>
      <c r="BM117" s="1203"/>
      <c r="BN117" s="1158"/>
      <c r="BO117" s="1157"/>
      <c r="BP117" s="1310">
        <f t="shared" si="108"/>
        <v>0.37276552057586726</v>
      </c>
      <c r="BQ117" s="1201">
        <v>289.34145194776602</v>
      </c>
      <c r="BR117" s="1366"/>
      <c r="BS117" s="1666"/>
      <c r="BT117" s="1158"/>
      <c r="BU117" s="1201">
        <v>895.88686603086069</v>
      </c>
      <c r="BV117" s="1203"/>
      <c r="BW117" s="1203"/>
      <c r="BX117" s="1154"/>
      <c r="BY117" s="1312">
        <v>0.76484906303748013</v>
      </c>
      <c r="BZ117" s="1312"/>
      <c r="CA117" s="1312"/>
      <c r="CB117" s="1203"/>
      <c r="CC117" s="1154"/>
      <c r="CD117" s="1312">
        <v>2.4735218698632107</v>
      </c>
      <c r="CE117" s="1203"/>
      <c r="CF117" s="1203"/>
      <c r="CG117" s="1158"/>
      <c r="CH117" s="1239">
        <f t="shared" si="104"/>
        <v>0.26434133716020619</v>
      </c>
      <c r="CI117" s="1312">
        <v>3.6342875912052608</v>
      </c>
      <c r="CJ117" s="1203"/>
      <c r="CK117" s="1203"/>
      <c r="CL117" s="1154"/>
      <c r="CM117" s="1312">
        <v>11.756920357549017</v>
      </c>
      <c r="CN117" s="1203"/>
      <c r="CO117" s="1203"/>
      <c r="CP117" s="1158"/>
      <c r="CQ117" s="1201">
        <f t="shared" si="105"/>
        <v>1.2560549367331399</v>
      </c>
      <c r="CR117" s="1201">
        <f t="shared" si="106"/>
        <v>1.3123219910162212</v>
      </c>
      <c r="CS117" s="1203"/>
    </row>
    <row r="118" spans="1:97" x14ac:dyDescent="0.2">
      <c r="A118" s="1144" t="s">
        <v>2582</v>
      </c>
      <c r="B118" s="1167" t="s">
        <v>1978</v>
      </c>
      <c r="C118" s="957" t="s">
        <v>599</v>
      </c>
      <c r="D118" s="957">
        <v>9</v>
      </c>
      <c r="E118" s="1455">
        <v>1701632</v>
      </c>
      <c r="F118" s="955">
        <v>1</v>
      </c>
      <c r="G118" s="1163">
        <v>11451800</v>
      </c>
      <c r="H118" s="1163">
        <v>201701221210</v>
      </c>
      <c r="I118" s="1163"/>
      <c r="J118" s="1163"/>
      <c r="K118" s="1165" t="s">
        <v>1691</v>
      </c>
      <c r="L118" s="1166" t="s">
        <v>1692</v>
      </c>
      <c r="M118" s="957"/>
      <c r="N118" s="957"/>
      <c r="O118" s="957"/>
      <c r="P118" s="1169">
        <v>42757</v>
      </c>
      <c r="Q118" s="960">
        <v>0.50694444444444442</v>
      </c>
      <c r="R118" s="957" t="s">
        <v>1760</v>
      </c>
      <c r="S118" s="1566" t="s">
        <v>1760</v>
      </c>
      <c r="T118" s="1566">
        <v>128.69999999999999</v>
      </c>
      <c r="U118" s="1602">
        <v>230.7</v>
      </c>
      <c r="V118" s="1566">
        <v>102</v>
      </c>
      <c r="W118" s="1393">
        <v>42</v>
      </c>
      <c r="X118" s="1393">
        <v>2428.5714285714284</v>
      </c>
      <c r="Y118" s="1154"/>
      <c r="Z118" s="1566" t="s">
        <v>1760</v>
      </c>
      <c r="AA118" s="1189">
        <v>128.9</v>
      </c>
      <c r="AB118" s="1189">
        <v>216</v>
      </c>
      <c r="AC118" s="1189">
        <v>87.1</v>
      </c>
      <c r="AD118" s="1189">
        <v>38</v>
      </c>
      <c r="AE118" s="1189">
        <v>2292.1052631578946</v>
      </c>
      <c r="AF118" s="1154"/>
      <c r="AG118" s="1566" t="s">
        <v>1760</v>
      </c>
      <c r="AH118" s="1189">
        <v>126.5</v>
      </c>
      <c r="AI118" s="1189">
        <v>224.70000000000002</v>
      </c>
      <c r="AJ118" s="1189">
        <v>98.200000000000017</v>
      </c>
      <c r="AK118" s="1189">
        <v>40</v>
      </c>
      <c r="AL118" s="1344">
        <v>2455</v>
      </c>
      <c r="AM118" s="1154"/>
      <c r="AN118" s="1344">
        <v>2391.8922305764409</v>
      </c>
      <c r="AO118" s="1344">
        <v>87.422517104469961</v>
      </c>
      <c r="AP118" s="1344">
        <v>3.6549521749732561</v>
      </c>
      <c r="AQ118" s="1343">
        <v>3</v>
      </c>
      <c r="AR118" s="1154"/>
      <c r="AS118" s="1097"/>
      <c r="AT118" s="86" t="s">
        <v>191</v>
      </c>
      <c r="AU118" s="86" t="s">
        <v>191</v>
      </c>
      <c r="AV118" s="86" t="s">
        <v>191</v>
      </c>
      <c r="AW118" s="1323"/>
      <c r="AX118" s="1154"/>
      <c r="AY118" s="86" t="s">
        <v>191</v>
      </c>
      <c r="AZ118" s="86" t="s">
        <v>191</v>
      </c>
      <c r="BA118" s="86" t="s">
        <v>191</v>
      </c>
      <c r="BB118" s="1323" t="str">
        <f t="shared" si="107"/>
        <v xml:space="preserve">  </v>
      </c>
      <c r="BC118" s="1154"/>
      <c r="BD118" s="801" t="s">
        <v>191</v>
      </c>
      <c r="BE118" s="1203" t="s">
        <v>1760</v>
      </c>
      <c r="BF118" s="1312">
        <v>9.1034467612730854</v>
      </c>
      <c r="BG118" s="1312"/>
      <c r="BH118" s="1203"/>
      <c r="BI118" s="1154"/>
      <c r="BJ118" s="1203" t="s">
        <v>1760</v>
      </c>
      <c r="BK118" s="1599">
        <v>3.1007954679560478E-2</v>
      </c>
      <c r="BL118" s="1203"/>
      <c r="BM118" s="1203"/>
      <c r="BN118" s="1158"/>
      <c r="BO118" s="1157"/>
      <c r="BP118" s="1310">
        <f t="shared" si="108"/>
        <v>0.3406177406504009</v>
      </c>
      <c r="BQ118" s="1201">
        <v>279.82505381393503</v>
      </c>
      <c r="BR118" s="1366"/>
      <c r="BS118" s="1666"/>
      <c r="BT118" s="1158"/>
      <c r="BU118" s="1201">
        <v>679.57513069098491</v>
      </c>
      <c r="BV118" s="1203"/>
      <c r="BW118" s="1203"/>
      <c r="BX118" s="1154"/>
      <c r="BY118" s="1312">
        <v>0.57838279219511546</v>
      </c>
      <c r="BZ118" s="1312"/>
      <c r="CA118" s="1312"/>
      <c r="CB118" s="1203"/>
      <c r="CC118" s="1154"/>
      <c r="CD118" s="1312">
        <v>1.3257142421103827</v>
      </c>
      <c r="CE118" s="1203"/>
      <c r="CF118" s="1203"/>
      <c r="CG118" s="1158"/>
      <c r="CH118" s="1239">
        <f t="shared" si="104"/>
        <v>0.20669442721869408</v>
      </c>
      <c r="CI118" s="1312">
        <v>3.7085946760959736</v>
      </c>
      <c r="CJ118" s="1203"/>
      <c r="CK118" s="1203"/>
      <c r="CL118" s="1154"/>
      <c r="CM118" s="1312">
        <v>9.1045999298156168</v>
      </c>
      <c r="CN118" s="1203"/>
      <c r="CO118" s="1203"/>
      <c r="CP118" s="1158"/>
      <c r="CQ118" s="1201">
        <f t="shared" si="105"/>
        <v>1.3253261727457546</v>
      </c>
      <c r="CR118" s="1201">
        <f t="shared" si="106"/>
        <v>1.339748839919753</v>
      </c>
      <c r="CS118" s="1203"/>
    </row>
    <row r="119" spans="1:97" x14ac:dyDescent="0.2">
      <c r="A119" s="1144" t="s">
        <v>2583</v>
      </c>
      <c r="B119" s="1167" t="s">
        <v>1979</v>
      </c>
      <c r="C119" s="957" t="s">
        <v>599</v>
      </c>
      <c r="D119" s="957">
        <v>9</v>
      </c>
      <c r="E119" s="1455">
        <v>1702013</v>
      </c>
      <c r="F119" s="955">
        <v>1</v>
      </c>
      <c r="G119" s="1163">
        <v>11451800</v>
      </c>
      <c r="H119" s="1163">
        <v>201701251330</v>
      </c>
      <c r="I119" s="1163"/>
      <c r="J119" s="1163"/>
      <c r="K119" s="1165" t="s">
        <v>1691</v>
      </c>
      <c r="L119" s="1166" t="s">
        <v>1692</v>
      </c>
      <c r="M119" s="957"/>
      <c r="N119" s="957"/>
      <c r="O119" s="957"/>
      <c r="P119" s="1169">
        <v>42760</v>
      </c>
      <c r="Q119" s="960">
        <v>0.5625</v>
      </c>
      <c r="R119" s="957" t="s">
        <v>1761</v>
      </c>
      <c r="S119" s="1566" t="s">
        <v>1761</v>
      </c>
      <c r="T119" s="1566">
        <v>125.8</v>
      </c>
      <c r="U119" s="1602">
        <v>192.8</v>
      </c>
      <c r="V119" s="1566">
        <v>67.000000000000014</v>
      </c>
      <c r="W119" s="1393">
        <v>166</v>
      </c>
      <c r="X119" s="1393">
        <v>403.61445783132535</v>
      </c>
      <c r="Y119" s="1154"/>
      <c r="Z119" s="1566" t="s">
        <v>1761</v>
      </c>
      <c r="AA119" s="1189">
        <v>126.7</v>
      </c>
      <c r="AB119" s="1189">
        <v>191.20000000000002</v>
      </c>
      <c r="AC119" s="1189">
        <v>64.500000000000014</v>
      </c>
      <c r="AD119" s="1189">
        <v>160</v>
      </c>
      <c r="AE119" s="1189">
        <v>403.12500000000006</v>
      </c>
      <c r="AF119" s="1154"/>
      <c r="AG119" s="1566" t="s">
        <v>1761</v>
      </c>
      <c r="AH119" s="1189">
        <v>129.19999999999999</v>
      </c>
      <c r="AI119" s="1189">
        <v>194.6</v>
      </c>
      <c r="AJ119" s="1189">
        <v>65.400000000000006</v>
      </c>
      <c r="AK119" s="1189">
        <v>158</v>
      </c>
      <c r="AL119" s="1344">
        <v>413.92405063291142</v>
      </c>
      <c r="AM119" s="1154"/>
      <c r="AN119" s="1344">
        <v>406.88783615474557</v>
      </c>
      <c r="AO119" s="1344">
        <v>6.0984529086665917</v>
      </c>
      <c r="AP119" s="1344">
        <v>1.4988044288321409</v>
      </c>
      <c r="AQ119" s="1343">
        <v>3</v>
      </c>
      <c r="AR119" s="1154"/>
      <c r="AS119" s="1097"/>
      <c r="AT119" s="86" t="s">
        <v>191</v>
      </c>
      <c r="AU119" s="86" t="s">
        <v>191</v>
      </c>
      <c r="AV119" s="86" t="s">
        <v>191</v>
      </c>
      <c r="AW119" s="1323"/>
      <c r="AX119" s="1154"/>
      <c r="AY119" s="86" t="s">
        <v>191</v>
      </c>
      <c r="AZ119" s="86" t="s">
        <v>191</v>
      </c>
      <c r="BA119" s="86" t="s">
        <v>191</v>
      </c>
      <c r="BB119" s="1323" t="str">
        <f t="shared" si="107"/>
        <v xml:space="preserve">  </v>
      </c>
      <c r="BC119" s="1154"/>
      <c r="BD119" s="801" t="s">
        <v>191</v>
      </c>
      <c r="BE119" s="1203" t="s">
        <v>1761</v>
      </c>
      <c r="BF119" s="1312">
        <v>1.1482263347490067</v>
      </c>
      <c r="BG119" s="1312"/>
      <c r="BH119" s="1203"/>
      <c r="BI119" s="1154"/>
      <c r="BJ119" s="1203" t="s">
        <v>1761</v>
      </c>
      <c r="BK119" s="1599">
        <v>2.2832725600938134E-2</v>
      </c>
      <c r="BL119" s="1203"/>
      <c r="BM119" s="1203"/>
      <c r="BN119" s="1158"/>
      <c r="BO119" s="1157"/>
      <c r="BP119" s="1310">
        <f t="shared" si="108"/>
        <v>1.988521331548208</v>
      </c>
      <c r="BQ119" s="1201">
        <v>128.88186401672172</v>
      </c>
      <c r="BR119" s="1366"/>
      <c r="BS119" s="1666"/>
      <c r="BT119" s="1158"/>
      <c r="BU119" s="1201">
        <v>52.018583669399739</v>
      </c>
      <c r="BV119" s="1203"/>
      <c r="BW119" s="1203"/>
      <c r="BX119" s="1154"/>
      <c r="BY119" s="1312">
        <v>0.5984258237118969</v>
      </c>
      <c r="BZ119" s="1312"/>
      <c r="CA119" s="1312"/>
      <c r="CB119" s="1203"/>
      <c r="CC119" s="1154"/>
      <c r="CD119" s="1312">
        <v>0.24124041018385842</v>
      </c>
      <c r="CE119" s="1203"/>
      <c r="CF119" s="1203"/>
      <c r="CG119" s="1158"/>
      <c r="CH119" s="1239">
        <f t="shared" si="104"/>
        <v>0.46432120475403299</v>
      </c>
      <c r="CI119" s="1312">
        <v>1.1698661025641324</v>
      </c>
      <c r="CJ119" s="1203"/>
      <c r="CK119" s="1203"/>
      <c r="CL119" s="1154"/>
      <c r="CM119" s="1312">
        <v>0.48423571587148267</v>
      </c>
      <c r="CN119" s="1203"/>
      <c r="CO119" s="1203"/>
      <c r="CP119" s="1158"/>
      <c r="CQ119" s="1201">
        <f t="shared" si="105"/>
        <v>0.90770420763960136</v>
      </c>
      <c r="CR119" s="1201">
        <f t="shared" si="106"/>
        <v>0.93088985072912966</v>
      </c>
      <c r="CS119" s="1203"/>
    </row>
    <row r="120" spans="1:97" x14ac:dyDescent="0.2">
      <c r="A120" s="1144" t="s">
        <v>2584</v>
      </c>
      <c r="B120" s="1167" t="s">
        <v>1980</v>
      </c>
      <c r="C120" s="957" t="s">
        <v>599</v>
      </c>
      <c r="D120" s="957">
        <v>9</v>
      </c>
      <c r="E120" s="1455">
        <v>1702445</v>
      </c>
      <c r="F120" s="955">
        <v>1</v>
      </c>
      <c r="G120" s="1163">
        <v>11451800</v>
      </c>
      <c r="H120" s="1163">
        <v>201702071210</v>
      </c>
      <c r="I120" s="1163"/>
      <c r="J120" s="1163"/>
      <c r="K120" s="1165" t="s">
        <v>1691</v>
      </c>
      <c r="L120" s="1166" t="s">
        <v>1692</v>
      </c>
      <c r="M120" s="957"/>
      <c r="N120" s="957"/>
      <c r="O120" s="957"/>
      <c r="P120" s="1169">
        <v>42773</v>
      </c>
      <c r="Q120" s="960">
        <v>0.50694444444444442</v>
      </c>
      <c r="R120" s="957" t="s">
        <v>1877</v>
      </c>
      <c r="S120" s="1566" t="s">
        <v>1877</v>
      </c>
      <c r="T120" s="1566">
        <v>126.9</v>
      </c>
      <c r="U120" s="1602">
        <v>267.79999999999995</v>
      </c>
      <c r="V120" s="1566">
        <v>140.89999999999995</v>
      </c>
      <c r="W120" s="1393">
        <v>46</v>
      </c>
      <c r="X120" s="1393">
        <v>3063.0434782608686</v>
      </c>
      <c r="Y120" s="1154"/>
      <c r="Z120" s="1566" t="s">
        <v>1877</v>
      </c>
      <c r="AA120" s="1189">
        <v>126</v>
      </c>
      <c r="AB120" s="1189">
        <v>282.2</v>
      </c>
      <c r="AC120" s="1189">
        <v>156.19999999999999</v>
      </c>
      <c r="AD120" s="1189">
        <v>48</v>
      </c>
      <c r="AE120" s="1189">
        <v>3254.1666666666665</v>
      </c>
      <c r="AF120" s="1154"/>
      <c r="AG120" s="1566" t="s">
        <v>1877</v>
      </c>
      <c r="AH120" s="1189">
        <v>127</v>
      </c>
      <c r="AI120" s="1189">
        <v>276.5</v>
      </c>
      <c r="AJ120" s="1189">
        <v>149.5</v>
      </c>
      <c r="AK120" s="1189">
        <v>46</v>
      </c>
      <c r="AL120" s="1344">
        <v>3250</v>
      </c>
      <c r="AM120" s="1154"/>
      <c r="AN120" s="1344">
        <v>3189.0700483091787</v>
      </c>
      <c r="AO120" s="1344">
        <v>109.16209299195359</v>
      </c>
      <c r="AP120" s="1344">
        <v>3.4230070628216689</v>
      </c>
      <c r="AQ120" s="1343">
        <v>3</v>
      </c>
      <c r="AR120" s="1154"/>
      <c r="AS120" s="1097"/>
      <c r="AT120" s="86" t="s">
        <v>191</v>
      </c>
      <c r="AU120" s="86" t="s">
        <v>191</v>
      </c>
      <c r="AV120" s="86" t="s">
        <v>191</v>
      </c>
      <c r="AW120" s="1323"/>
      <c r="AX120" s="1154"/>
      <c r="AY120" s="86" t="s">
        <v>191</v>
      </c>
      <c r="AZ120" s="86" t="s">
        <v>191</v>
      </c>
      <c r="BA120" s="86" t="s">
        <v>191</v>
      </c>
      <c r="BB120" s="1323" t="str">
        <f t="shared" si="107"/>
        <v xml:space="preserve">  </v>
      </c>
      <c r="BC120" s="1154"/>
      <c r="BD120" s="801" t="s">
        <v>191</v>
      </c>
      <c r="BE120" s="1203" t="s">
        <v>1877</v>
      </c>
      <c r="BF120" s="1312">
        <v>11.101595536484364</v>
      </c>
      <c r="BG120" s="1312"/>
      <c r="BH120" s="1203"/>
      <c r="BI120" s="1154"/>
      <c r="BJ120" s="1203" t="s">
        <v>1877</v>
      </c>
      <c r="BK120" s="1599">
        <v>3.8389916997510189E-2</v>
      </c>
      <c r="BL120" s="1203"/>
      <c r="BM120" s="1203"/>
      <c r="BN120" s="1158"/>
      <c r="BO120" s="1157"/>
      <c r="BP120" s="1310">
        <f t="shared" si="108"/>
        <v>0.34580540131682236</v>
      </c>
      <c r="BQ120" s="1201">
        <v>442.57080740581461</v>
      </c>
      <c r="BR120" s="1366"/>
      <c r="BS120" s="1666"/>
      <c r="BT120" s="1158"/>
      <c r="BU120" s="1201">
        <v>1355.6136252930273</v>
      </c>
      <c r="BV120" s="1203"/>
      <c r="BW120" s="1203"/>
      <c r="BX120" s="1154"/>
      <c r="BY120" s="1312">
        <v>0.79774788026915588</v>
      </c>
      <c r="BZ120" s="1312"/>
      <c r="CA120" s="1312"/>
      <c r="CB120" s="1203"/>
      <c r="CC120" s="1154"/>
      <c r="CD120" s="1312">
        <v>2.5960045603758783</v>
      </c>
      <c r="CE120" s="1203"/>
      <c r="CF120" s="1203"/>
      <c r="CG120" s="1158"/>
      <c r="CH120" s="1239">
        <f t="shared" si="104"/>
        <v>0.18025316331758462</v>
      </c>
      <c r="CI120" s="1312">
        <v>3.7461381909586757</v>
      </c>
      <c r="CJ120" s="1203"/>
      <c r="CK120" s="1203"/>
      <c r="CL120" s="1154"/>
      <c r="CM120" s="1312">
        <v>12.174949120615697</v>
      </c>
      <c r="CN120" s="1203"/>
      <c r="CO120" s="1203"/>
      <c r="CP120" s="1158"/>
      <c r="CQ120" s="1201">
        <f t="shared" si="105"/>
        <v>0.84644945583219644</v>
      </c>
      <c r="CR120" s="1201">
        <f t="shared" si="106"/>
        <v>0.89811351062394196</v>
      </c>
      <c r="CS120" s="1203"/>
    </row>
    <row r="121" spans="1:97" x14ac:dyDescent="0.2">
      <c r="A121" s="1144" t="s">
        <v>2585</v>
      </c>
      <c r="B121" s="1167" t="s">
        <v>1981</v>
      </c>
      <c r="C121" s="957" t="s">
        <v>599</v>
      </c>
      <c r="D121" s="957">
        <v>9</v>
      </c>
      <c r="E121" s="1455">
        <v>1702439</v>
      </c>
      <c r="F121" s="955">
        <v>1</v>
      </c>
      <c r="G121" s="1163">
        <v>11451800</v>
      </c>
      <c r="H121" s="1163">
        <v>201702092150</v>
      </c>
      <c r="I121" s="1163"/>
      <c r="J121" s="1163"/>
      <c r="K121" s="1165" t="s">
        <v>1691</v>
      </c>
      <c r="L121" s="1166" t="s">
        <v>1692</v>
      </c>
      <c r="M121" s="957"/>
      <c r="N121" s="957"/>
      <c r="O121" s="957"/>
      <c r="P121" s="1169">
        <v>42775</v>
      </c>
      <c r="Q121" s="960">
        <v>0.90972222222222221</v>
      </c>
      <c r="R121" s="957" t="s">
        <v>1878</v>
      </c>
      <c r="S121" s="1566" t="s">
        <v>1878</v>
      </c>
      <c r="T121" s="1566">
        <v>127.3</v>
      </c>
      <c r="U121" s="1602">
        <v>289.89999999999998</v>
      </c>
      <c r="V121" s="1566">
        <v>162.59999999999997</v>
      </c>
      <c r="W121" s="1393">
        <v>88</v>
      </c>
      <c r="X121" s="1393">
        <v>1847.7272727272725</v>
      </c>
      <c r="Y121" s="1154"/>
      <c r="Z121" s="1566" t="s">
        <v>1878</v>
      </c>
      <c r="AA121" s="1189">
        <v>128</v>
      </c>
      <c r="AB121" s="1189">
        <v>284.39999999999998</v>
      </c>
      <c r="AC121" s="1189">
        <v>156.39999999999998</v>
      </c>
      <c r="AD121" s="1189">
        <v>84</v>
      </c>
      <c r="AE121" s="1189">
        <v>1861.9047619047615</v>
      </c>
      <c r="AF121" s="1154"/>
      <c r="AG121" s="1566" t="s">
        <v>1878</v>
      </c>
      <c r="AH121" s="1345">
        <v>129.6</v>
      </c>
      <c r="AI121" s="1345">
        <v>306.3</v>
      </c>
      <c r="AJ121" s="1345">
        <v>176.70000000000002</v>
      </c>
      <c r="AK121" s="1345">
        <v>92</v>
      </c>
      <c r="AL121" s="1344">
        <v>1920.6521739130437</v>
      </c>
      <c r="AM121" s="1154"/>
      <c r="AN121" s="1344">
        <v>1876.7614028483592</v>
      </c>
      <c r="AO121" s="1344">
        <v>38.665878217542954</v>
      </c>
      <c r="AP121" s="1344">
        <v>2.0602447470871783</v>
      </c>
      <c r="AQ121" s="1343">
        <v>3</v>
      </c>
      <c r="AR121" s="1154"/>
      <c r="AS121" s="1097"/>
      <c r="AT121" s="86" t="s">
        <v>191</v>
      </c>
      <c r="AU121" s="86" t="s">
        <v>191</v>
      </c>
      <c r="AV121" s="86" t="s">
        <v>191</v>
      </c>
      <c r="AW121" s="1323"/>
      <c r="AX121" s="1154"/>
      <c r="AY121" s="86" t="s">
        <v>191</v>
      </c>
      <c r="AZ121" s="86" t="s">
        <v>191</v>
      </c>
      <c r="BA121" s="86" t="s">
        <v>191</v>
      </c>
      <c r="BB121" s="1323" t="str">
        <f t="shared" si="107"/>
        <v xml:space="preserve">  </v>
      </c>
      <c r="BC121" s="1154"/>
      <c r="BD121" s="801" t="s">
        <v>191</v>
      </c>
      <c r="BE121" s="1203" t="s">
        <v>1878</v>
      </c>
      <c r="BF121" s="1312">
        <v>7.6833246794227428</v>
      </c>
      <c r="BG121" s="1312"/>
      <c r="BH121" s="1203"/>
      <c r="BI121" s="1154"/>
      <c r="BJ121" s="1203" t="s">
        <v>1878</v>
      </c>
      <c r="BK121" s="1599">
        <v>3.0920993540993258E-2</v>
      </c>
      <c r="BL121" s="1203"/>
      <c r="BM121" s="1203"/>
      <c r="BN121" s="1158"/>
      <c r="BO121" s="1157"/>
      <c r="BP121" s="1310">
        <f t="shared" si="108"/>
        <v>0.40244288548426133</v>
      </c>
      <c r="BQ121" s="1201">
        <v>397.13349480347</v>
      </c>
      <c r="BR121" s="1366"/>
      <c r="BS121" s="1666"/>
      <c r="BT121" s="1158"/>
      <c r="BU121" s="1201">
        <v>733.79438926186606</v>
      </c>
      <c r="BV121" s="1203"/>
      <c r="BW121" s="1203"/>
      <c r="BX121" s="1154"/>
      <c r="BY121" s="1312">
        <v>0.57783756353538596</v>
      </c>
      <c r="BZ121" s="1312"/>
      <c r="CA121" s="1312"/>
      <c r="CB121" s="1203"/>
      <c r="CC121" s="1154"/>
      <c r="CD121" s="1312">
        <v>1.0758785111539804</v>
      </c>
      <c r="CE121" s="1203"/>
      <c r="CF121" s="1203"/>
      <c r="CG121" s="1158"/>
      <c r="CH121" s="1239">
        <f t="shared" si="104"/>
        <v>0.14550209717801346</v>
      </c>
      <c r="CI121" s="1312">
        <v>3.0309264389013002</v>
      </c>
      <c r="CJ121" s="1203"/>
      <c r="CK121" s="1203"/>
      <c r="CL121" s="1158"/>
      <c r="CM121" s="1312">
        <v>5.8213554538463024</v>
      </c>
      <c r="CN121" s="1203"/>
      <c r="CO121" s="1203"/>
      <c r="CP121" s="1158"/>
      <c r="CQ121" s="1201">
        <f t="shared" si="105"/>
        <v>0.76320090814833408</v>
      </c>
      <c r="CR121" s="1201">
        <f t="shared" si="106"/>
        <v>0.7933224264227593</v>
      </c>
      <c r="CS121" s="1203"/>
    </row>
    <row r="122" spans="1:97" x14ac:dyDescent="0.2">
      <c r="A122" s="1144" t="s">
        <v>2586</v>
      </c>
      <c r="B122" s="1199" t="s">
        <v>1281</v>
      </c>
      <c r="C122" s="957" t="s">
        <v>599</v>
      </c>
      <c r="D122" s="957">
        <v>9</v>
      </c>
      <c r="E122" s="1455">
        <v>1703201</v>
      </c>
      <c r="F122" s="955"/>
      <c r="G122" s="1163">
        <v>11451800</v>
      </c>
      <c r="H122" s="1163" t="s">
        <v>2013</v>
      </c>
      <c r="I122" s="1163"/>
      <c r="J122" s="1163"/>
      <c r="K122" s="1165" t="s">
        <v>1691</v>
      </c>
      <c r="L122" s="1166" t="s">
        <v>1692</v>
      </c>
      <c r="M122" s="957"/>
      <c r="N122" s="957"/>
      <c r="O122" s="957"/>
      <c r="P122" s="1169">
        <v>42786</v>
      </c>
      <c r="Q122" s="960">
        <v>0.66666666666666663</v>
      </c>
      <c r="R122" s="957" t="s">
        <v>1987</v>
      </c>
      <c r="S122" s="1678" t="s">
        <v>1987</v>
      </c>
      <c r="T122" s="1678">
        <v>128.30000000000001</v>
      </c>
      <c r="U122" s="1678">
        <v>351.4</v>
      </c>
      <c r="V122" s="1678">
        <v>223.09999999999997</v>
      </c>
      <c r="W122" s="1678">
        <v>110</v>
      </c>
      <c r="X122" s="1678">
        <v>2028.1818181818178</v>
      </c>
      <c r="Y122" s="1154"/>
      <c r="Z122" s="1678" t="s">
        <v>1987</v>
      </c>
      <c r="AA122" s="1678">
        <v>131.30000000000001</v>
      </c>
      <c r="AB122" s="1678">
        <v>331.9</v>
      </c>
      <c r="AC122" s="1678">
        <v>200.59999999999997</v>
      </c>
      <c r="AD122" s="1678">
        <v>106</v>
      </c>
      <c r="AE122" s="1678">
        <v>1892.4528301886789</v>
      </c>
      <c r="AF122" s="1154"/>
      <c r="AG122" s="1678" t="s">
        <v>1987</v>
      </c>
      <c r="AH122" s="1678">
        <v>127.6</v>
      </c>
      <c r="AI122" s="1678">
        <v>338.8</v>
      </c>
      <c r="AJ122" s="1678">
        <v>211.20000000000002</v>
      </c>
      <c r="AK122" s="1678">
        <v>108</v>
      </c>
      <c r="AL122" s="1678">
        <v>1955.5555555555557</v>
      </c>
      <c r="AM122" s="1154"/>
      <c r="AN122" s="1678">
        <v>1958.7300679753507</v>
      </c>
      <c r="AO122" s="1678">
        <v>67.92015674479839</v>
      </c>
      <c r="AP122" s="1678">
        <v>3.4675608372624991</v>
      </c>
      <c r="AQ122" s="1343">
        <v>3</v>
      </c>
      <c r="AR122" s="1154"/>
      <c r="AS122" s="1097"/>
      <c r="AT122" s="86" t="s">
        <v>191</v>
      </c>
      <c r="AU122" s="86" t="s">
        <v>191</v>
      </c>
      <c r="AV122" s="86" t="s">
        <v>191</v>
      </c>
      <c r="AW122" s="1323"/>
      <c r="AX122" s="1154"/>
      <c r="AY122" s="86" t="s">
        <v>191</v>
      </c>
      <c r="AZ122" s="86" t="s">
        <v>191</v>
      </c>
      <c r="BA122" s="86" t="s">
        <v>191</v>
      </c>
      <c r="BB122" s="1323" t="str">
        <f t="shared" si="107"/>
        <v xml:space="preserve">  </v>
      </c>
      <c r="BC122" s="1154"/>
      <c r="BD122" s="801" t="s">
        <v>191</v>
      </c>
      <c r="BE122" s="1203" t="s">
        <v>1987</v>
      </c>
      <c r="BF122" s="1312">
        <v>4.4658703187602944</v>
      </c>
      <c r="BG122" s="1678"/>
      <c r="BH122" s="1678"/>
      <c r="BI122" s="1154"/>
      <c r="BJ122" s="1203" t="s">
        <v>1987</v>
      </c>
      <c r="BK122" s="1599">
        <v>2.4530023231437326E-2</v>
      </c>
      <c r="BL122" s="1203"/>
      <c r="BM122" s="1203"/>
      <c r="BN122" s="1158"/>
      <c r="BO122" s="1157"/>
      <c r="BP122" s="1310">
        <f t="shared" si="108"/>
        <v>0.54927755354630969</v>
      </c>
      <c r="BQ122" s="1201">
        <v>407.58543184694918</v>
      </c>
      <c r="BR122" s="1366"/>
      <c r="BS122" s="1666"/>
      <c r="BT122" s="1158"/>
      <c r="BU122" s="1201">
        <v>826.65736222776684</v>
      </c>
      <c r="BV122" s="1203"/>
      <c r="BW122" s="1203"/>
      <c r="BX122" s="1154"/>
      <c r="BY122" s="1312">
        <v>0.54383567113481224</v>
      </c>
      <c r="CA122" s="1678"/>
      <c r="CB122" s="1678"/>
      <c r="CC122" s="1154"/>
      <c r="CD122" s="1312">
        <v>1.0291833549966352</v>
      </c>
      <c r="CE122" s="1203"/>
      <c r="CF122" s="1203"/>
      <c r="CG122" s="1158"/>
      <c r="CH122" s="1239">
        <f t="shared" si="104"/>
        <v>0.13342863327338594</v>
      </c>
      <c r="CI122" s="1312">
        <v>3.3602438912575074</v>
      </c>
      <c r="CJ122" s="1203"/>
      <c r="CK122" s="1203"/>
      <c r="CL122" s="1158" t="s">
        <v>602</v>
      </c>
      <c r="CM122" s="1312">
        <v>6.5711436095702362</v>
      </c>
      <c r="CN122" s="1203"/>
      <c r="CO122" s="1203"/>
      <c r="CP122" s="1158" t="s">
        <v>602</v>
      </c>
      <c r="CQ122" s="1201">
        <f t="shared" si="105"/>
        <v>0.82442688788722451</v>
      </c>
      <c r="CR122" s="1201">
        <f t="shared" si="106"/>
        <v>0.79490535133705198</v>
      </c>
      <c r="CS122" s="1203"/>
    </row>
    <row r="123" spans="1:97" x14ac:dyDescent="0.2">
      <c r="A123" s="1144" t="s">
        <v>2587</v>
      </c>
      <c r="B123" s="1199" t="s">
        <v>1282</v>
      </c>
      <c r="C123" s="957" t="s">
        <v>599</v>
      </c>
      <c r="D123" s="957">
        <v>7</v>
      </c>
      <c r="E123" s="1455" t="s">
        <v>1864</v>
      </c>
      <c r="F123" s="955"/>
      <c r="G123" s="1163">
        <v>11451800</v>
      </c>
      <c r="H123" s="1163" t="s">
        <v>2014</v>
      </c>
      <c r="I123" s="1163"/>
      <c r="J123" s="1163"/>
      <c r="K123" s="1165" t="s">
        <v>1691</v>
      </c>
      <c r="L123" s="1166" t="s">
        <v>1692</v>
      </c>
      <c r="M123" s="957"/>
      <c r="N123" s="957"/>
      <c r="O123" s="957"/>
      <c r="P123" s="1169">
        <v>42809</v>
      </c>
      <c r="Q123" s="960">
        <v>0.61111111111111105</v>
      </c>
      <c r="R123" s="957" t="s">
        <v>1988</v>
      </c>
      <c r="S123" s="1678" t="s">
        <v>1988</v>
      </c>
      <c r="T123" s="1678">
        <v>128.9</v>
      </c>
      <c r="U123" s="1678">
        <v>146.1</v>
      </c>
      <c r="V123" s="1678">
        <v>17.199999999999989</v>
      </c>
      <c r="W123" s="1678">
        <v>138</v>
      </c>
      <c r="X123" s="1678">
        <v>124.6376811594202</v>
      </c>
      <c r="Y123" s="1154"/>
      <c r="Z123" s="1678" t="s">
        <v>1988</v>
      </c>
      <c r="AA123" s="1678">
        <v>126.1</v>
      </c>
      <c r="AB123" s="1678">
        <v>149</v>
      </c>
      <c r="AC123" s="1678">
        <v>22.900000000000006</v>
      </c>
      <c r="AD123" s="1678">
        <v>186</v>
      </c>
      <c r="AE123" s="1678">
        <v>123.11827956989251</v>
      </c>
      <c r="AF123" s="1154"/>
      <c r="AG123" s="1678" t="s">
        <v>1988</v>
      </c>
      <c r="AH123" s="1678">
        <v>126.3</v>
      </c>
      <c r="AI123" s="1678">
        <v>143.80000000000001</v>
      </c>
      <c r="AJ123" s="1678">
        <v>17.500000000000014</v>
      </c>
      <c r="AK123" s="1678">
        <v>134</v>
      </c>
      <c r="AL123" s="1678">
        <v>130.59701492537323</v>
      </c>
      <c r="AM123" s="1154"/>
      <c r="AN123" s="1678">
        <v>126.11765855156197</v>
      </c>
      <c r="AO123" s="1678">
        <v>3.9529255546073006</v>
      </c>
      <c r="AP123" s="1678">
        <v>3.1343156858491672</v>
      </c>
      <c r="AQ123" s="1343">
        <v>3</v>
      </c>
      <c r="AR123" s="1154"/>
      <c r="AS123" s="1097"/>
      <c r="AT123" s="86" t="s">
        <v>191</v>
      </c>
      <c r="AU123" s="86" t="s">
        <v>191</v>
      </c>
      <c r="AV123" s="86" t="s">
        <v>191</v>
      </c>
      <c r="AW123" s="1323"/>
      <c r="AX123" s="1154"/>
      <c r="AY123" s="86" t="s">
        <v>191</v>
      </c>
      <c r="AZ123" s="86" t="s">
        <v>191</v>
      </c>
      <c r="BA123" s="86" t="s">
        <v>191</v>
      </c>
      <c r="BB123" s="1323" t="str">
        <f t="shared" si="107"/>
        <v xml:space="preserve">  </v>
      </c>
      <c r="BC123" s="1154"/>
      <c r="BD123" s="801" t="s">
        <v>191</v>
      </c>
      <c r="BE123" s="1203" t="s">
        <v>1988</v>
      </c>
      <c r="BF123" s="1312">
        <v>0.91850354220446173</v>
      </c>
      <c r="BG123" s="1678"/>
      <c r="BH123" s="1678"/>
      <c r="BI123" s="1154"/>
      <c r="BJ123" s="1203" t="s">
        <v>1988</v>
      </c>
      <c r="BK123" s="1599">
        <v>1.765865511527049E-2</v>
      </c>
      <c r="BL123" s="1203"/>
      <c r="BM123" s="1203"/>
      <c r="BN123" s="1158"/>
      <c r="BO123" s="1157"/>
      <c r="BP123" s="1310">
        <f t="shared" si="108"/>
        <v>1.9225462182637525</v>
      </c>
      <c r="BQ123" s="1201">
        <v>106.12778288616136</v>
      </c>
      <c r="BR123" s="1366"/>
      <c r="BS123" s="1666"/>
      <c r="BT123" s="1158"/>
      <c r="BU123" s="1201">
        <v>13.227520765521552</v>
      </c>
      <c r="BV123" s="1203"/>
      <c r="BW123" s="1203"/>
      <c r="BX123" s="1158"/>
      <c r="BY123" s="1312">
        <v>1.2703747962695</v>
      </c>
      <c r="CA123" s="1678"/>
      <c r="CB123" s="1678"/>
      <c r="CC123" s="1154"/>
      <c r="CD123" s="1312">
        <v>0.15640635932565353</v>
      </c>
      <c r="CE123" s="1203"/>
      <c r="CF123" s="1203"/>
      <c r="CG123" s="1158"/>
      <c r="CH123" s="1239">
        <f t="shared" si="104"/>
        <v>1.1970237780545889</v>
      </c>
      <c r="CI123" s="1312">
        <v>1.6440544629349456</v>
      </c>
      <c r="CJ123" s="1203"/>
      <c r="CK123" s="1203"/>
      <c r="CL123" s="1154" t="s">
        <v>1983</v>
      </c>
      <c r="CM123" s="1312">
        <v>0.21470860523404159</v>
      </c>
      <c r="CN123" s="1203"/>
      <c r="CO123" s="1203"/>
      <c r="CP123" s="1158" t="s">
        <v>1983</v>
      </c>
      <c r="CQ123" s="1201">
        <f t="shared" si="105"/>
        <v>1.5491273050511676</v>
      </c>
      <c r="CR123" s="1201">
        <f t="shared" si="106"/>
        <v>1.6231961305530089</v>
      </c>
      <c r="CS123" s="1203"/>
    </row>
    <row r="124" spans="1:97" x14ac:dyDescent="0.2">
      <c r="A124" s="1144" t="s">
        <v>2588</v>
      </c>
      <c r="B124" s="1199" t="s">
        <v>1283</v>
      </c>
      <c r="C124" s="957" t="s">
        <v>599</v>
      </c>
      <c r="D124" s="957">
        <v>7</v>
      </c>
      <c r="E124" s="1455" t="s">
        <v>1864</v>
      </c>
      <c r="F124" s="955"/>
      <c r="G124" s="1163">
        <v>11451800</v>
      </c>
      <c r="H124" s="1163" t="s">
        <v>2015</v>
      </c>
      <c r="I124" s="1163"/>
      <c r="J124" s="1163"/>
      <c r="K124" s="1165" t="s">
        <v>1691</v>
      </c>
      <c r="L124" s="1166" t="s">
        <v>1692</v>
      </c>
      <c r="M124" s="957"/>
      <c r="N124" s="957"/>
      <c r="O124" s="1209" t="s">
        <v>45</v>
      </c>
      <c r="P124" s="1169">
        <v>42809</v>
      </c>
      <c r="Q124" s="960">
        <v>0.6118055555555556</v>
      </c>
      <c r="R124" s="957" t="s">
        <v>1989</v>
      </c>
      <c r="S124" s="1678" t="s">
        <v>1989</v>
      </c>
      <c r="T124" s="1678">
        <v>127.8</v>
      </c>
      <c r="U124" s="1678">
        <v>144.4</v>
      </c>
      <c r="V124" s="1678">
        <v>16.600000000000009</v>
      </c>
      <c r="W124" s="1678">
        <v>132</v>
      </c>
      <c r="X124" s="1678">
        <v>125.75757575757582</v>
      </c>
      <c r="Y124" s="1154"/>
      <c r="Z124" s="1678" t="s">
        <v>1989</v>
      </c>
      <c r="AA124" s="1678">
        <v>126.9</v>
      </c>
      <c r="AB124" s="1678">
        <v>142.1</v>
      </c>
      <c r="AC124" s="1678">
        <v>15.199999999999989</v>
      </c>
      <c r="AD124" s="1678">
        <v>128</v>
      </c>
      <c r="AE124" s="1678">
        <v>118.74999999999991</v>
      </c>
      <c r="AF124" s="1154"/>
      <c r="AG124" s="1678" t="s">
        <v>1989</v>
      </c>
      <c r="AH124" s="1678">
        <v>127.7</v>
      </c>
      <c r="AI124" s="1678">
        <v>145.5</v>
      </c>
      <c r="AJ124" s="1678">
        <v>17.799999999999997</v>
      </c>
      <c r="AK124" s="1678">
        <v>142</v>
      </c>
      <c r="AL124" s="1678">
        <v>125.35211267605634</v>
      </c>
      <c r="AM124" s="1154"/>
      <c r="AN124" s="1678">
        <v>123.28656281121069</v>
      </c>
      <c r="AO124" s="1678">
        <v>3.9340058061299659</v>
      </c>
      <c r="AP124" s="1678">
        <v>3.1909445088140935</v>
      </c>
      <c r="AQ124" s="1343">
        <v>3</v>
      </c>
      <c r="AR124" s="1154"/>
      <c r="AS124" s="1097"/>
      <c r="AT124" s="86" t="s">
        <v>191</v>
      </c>
      <c r="AU124" s="86" t="s">
        <v>191</v>
      </c>
      <c r="AV124" s="86" t="s">
        <v>191</v>
      </c>
      <c r="AW124" s="1323"/>
      <c r="AX124" s="1154"/>
      <c r="AY124" s="86" t="s">
        <v>191</v>
      </c>
      <c r="AZ124" s="86" t="s">
        <v>191</v>
      </c>
      <c r="BA124" s="86" t="s">
        <v>191</v>
      </c>
      <c r="BB124" s="1323" t="str">
        <f t="shared" si="107"/>
        <v xml:space="preserve">  </v>
      </c>
      <c r="BC124" s="1154"/>
      <c r="BD124" s="801" t="s">
        <v>191</v>
      </c>
      <c r="BE124" s="1203" t="s">
        <v>1989</v>
      </c>
      <c r="BF124" s="1312">
        <v>0.83645315117097774</v>
      </c>
      <c r="BG124" s="1678"/>
      <c r="BH124" s="1678"/>
      <c r="BI124" s="1154"/>
      <c r="BJ124" s="1203" t="s">
        <v>1989</v>
      </c>
      <c r="BK124" s="1599">
        <v>2.5068281560136445E-2</v>
      </c>
      <c r="BL124" s="1203"/>
      <c r="BM124" s="1203"/>
      <c r="BN124" s="1158"/>
      <c r="BO124" s="1157"/>
      <c r="BP124" s="1310">
        <f t="shared" si="108"/>
        <v>2.996973772534965</v>
      </c>
      <c r="BQ124" s="1201">
        <v>128.96803863744094</v>
      </c>
      <c r="BR124" s="1366"/>
      <c r="BS124" s="1666"/>
      <c r="BT124" s="1158"/>
      <c r="BU124" s="1201">
        <v>16.218707889253942</v>
      </c>
      <c r="BV124" s="1203"/>
      <c r="BW124" s="1203"/>
      <c r="BX124" s="1154"/>
      <c r="BY124" s="1312">
        <v>1.9086619015596951</v>
      </c>
      <c r="CA124" s="1678"/>
      <c r="CB124" s="1678"/>
      <c r="CC124" s="1154"/>
      <c r="CD124" s="1312">
        <v>0.22665360081021366</v>
      </c>
      <c r="CE124" s="1203"/>
      <c r="CF124" s="1203"/>
      <c r="CG124" s="1158"/>
      <c r="CH124" s="1239">
        <f t="shared" si="104"/>
        <v>1.4799495454260463</v>
      </c>
      <c r="CI124" s="1312">
        <v>1.9396148158221289</v>
      </c>
      <c r="CJ124" s="1203"/>
      <c r="CK124" s="1203"/>
      <c r="CL124" s="1154" t="s">
        <v>1983</v>
      </c>
      <c r="CM124" s="1312">
        <v>0.24313481494108372</v>
      </c>
      <c r="CN124" s="1203"/>
      <c r="CO124" s="1203"/>
      <c r="CP124" s="1158" t="s">
        <v>1983</v>
      </c>
      <c r="CQ124" s="1201">
        <f t="shared" si="105"/>
        <v>1.5039499990186218</v>
      </c>
      <c r="CR124" s="1201">
        <f t="shared" si="106"/>
        <v>1.499101017178921</v>
      </c>
      <c r="CS124" s="1203"/>
    </row>
    <row r="125" spans="1:97" x14ac:dyDescent="0.2">
      <c r="A125" s="1144" t="s">
        <v>2589</v>
      </c>
      <c r="B125" s="1199" t="s">
        <v>1284</v>
      </c>
      <c r="C125" s="957" t="s">
        <v>599</v>
      </c>
      <c r="D125" s="957">
        <v>9</v>
      </c>
      <c r="E125" s="1455" t="s">
        <v>1864</v>
      </c>
      <c r="F125" s="955"/>
      <c r="G125" s="1163">
        <v>11451800</v>
      </c>
      <c r="H125" s="1163" t="s">
        <v>2016</v>
      </c>
      <c r="I125" s="1163"/>
      <c r="J125" s="1163"/>
      <c r="K125" s="1165" t="s">
        <v>1691</v>
      </c>
      <c r="L125" s="1166" t="s">
        <v>1692</v>
      </c>
      <c r="M125" s="957"/>
      <c r="N125" s="957"/>
      <c r="O125" s="957"/>
      <c r="P125" s="1169">
        <v>42828</v>
      </c>
      <c r="Q125" s="960">
        <v>0.625</v>
      </c>
      <c r="R125" s="957" t="s">
        <v>1990</v>
      </c>
      <c r="S125" s="1678" t="s">
        <v>1990</v>
      </c>
      <c r="T125" s="1678">
        <v>128.1</v>
      </c>
      <c r="U125" s="1678">
        <v>137.4</v>
      </c>
      <c r="V125" s="1678">
        <v>9.3000000000000114</v>
      </c>
      <c r="W125" s="1678">
        <v>390</v>
      </c>
      <c r="X125" s="1678">
        <v>23.846153846153875</v>
      </c>
      <c r="Y125" s="1154"/>
      <c r="Z125" s="1678" t="s">
        <v>1990</v>
      </c>
      <c r="AA125" s="1678">
        <v>128.9</v>
      </c>
      <c r="AB125" s="1678">
        <v>138.1</v>
      </c>
      <c r="AC125" s="1678">
        <v>9.1999999999999886</v>
      </c>
      <c r="AD125" s="1678">
        <v>390</v>
      </c>
      <c r="AE125" s="1678">
        <v>23.589743589743559</v>
      </c>
      <c r="AF125" s="1154"/>
      <c r="AG125" s="1678" t="s">
        <v>1990</v>
      </c>
      <c r="AH125" s="1678">
        <v>128.5</v>
      </c>
      <c r="AI125" s="1678">
        <v>137.69999999999999</v>
      </c>
      <c r="AJ125" s="1678">
        <v>9.1999999999999886</v>
      </c>
      <c r="AK125" s="1678">
        <v>390</v>
      </c>
      <c r="AL125" s="1678">
        <v>23.589743589743559</v>
      </c>
      <c r="AM125" s="1154"/>
      <c r="AN125" s="1678">
        <v>23.675213675213666</v>
      </c>
      <c r="AO125" s="1678">
        <v>0.14803853056147684</v>
      </c>
      <c r="AP125" s="1678">
        <v>0.6252891002055162</v>
      </c>
      <c r="AQ125" s="1343">
        <v>3</v>
      </c>
      <c r="AR125" s="1154"/>
      <c r="AS125" s="1097"/>
      <c r="AT125" s="86" t="s">
        <v>191</v>
      </c>
      <c r="AU125" s="86" t="s">
        <v>191</v>
      </c>
      <c r="AV125" s="86" t="s">
        <v>191</v>
      </c>
      <c r="AW125" s="1323"/>
      <c r="AX125" s="1154"/>
      <c r="AY125" s="86" t="s">
        <v>191</v>
      </c>
      <c r="AZ125" s="86" t="s">
        <v>191</v>
      </c>
      <c r="BA125" s="86" t="s">
        <v>191</v>
      </c>
      <c r="BB125" s="1323" t="str">
        <f t="shared" si="107"/>
        <v xml:space="preserve">  </v>
      </c>
      <c r="BC125" s="1154"/>
      <c r="BD125" s="801" t="s">
        <v>191</v>
      </c>
      <c r="BE125" s="1203" t="s">
        <v>1990</v>
      </c>
      <c r="BF125" s="1312">
        <v>1.4497314660818574</v>
      </c>
      <c r="BG125" s="1678"/>
      <c r="BH125" s="1678"/>
      <c r="BI125" s="1154"/>
      <c r="BJ125" s="1203" t="s">
        <v>1990</v>
      </c>
      <c r="BK125" s="1599">
        <v>5.5626014611267038E-2</v>
      </c>
      <c r="BL125" s="1203"/>
      <c r="BM125" s="1203"/>
      <c r="BN125" s="1158"/>
      <c r="BO125" s="1157"/>
      <c r="BP125" s="1310">
        <f t="shared" si="108"/>
        <v>3.836987463727036</v>
      </c>
      <c r="BQ125" s="1201">
        <v>135.63118061156814</v>
      </c>
      <c r="BR125" s="1366"/>
      <c r="BS125" s="1666"/>
      <c r="BT125" s="1158"/>
      <c r="BU125" s="1201">
        <v>3.2342819991989362</v>
      </c>
      <c r="BV125" s="1203"/>
      <c r="BW125" s="1203"/>
      <c r="BX125" s="1154"/>
      <c r="BY125" s="1312">
        <v>5.0472436774026823</v>
      </c>
      <c r="CA125" s="1678"/>
      <c r="CB125" s="1678"/>
      <c r="CC125" s="1154"/>
      <c r="CD125" s="1312">
        <v>0.1190631841848836</v>
      </c>
      <c r="CE125" s="1203"/>
      <c r="CF125" s="1203"/>
      <c r="CG125" s="1158"/>
      <c r="CH125" s="1239">
        <f t="shared" si="104"/>
        <v>3.7213004079477847</v>
      </c>
      <c r="CI125" s="1312">
        <v>4.3781885154245925</v>
      </c>
      <c r="CJ125" s="1203"/>
      <c r="CK125" s="1203"/>
      <c r="CL125" s="1158" t="s">
        <v>1983</v>
      </c>
      <c r="CM125" s="1312">
        <v>0.10328034446642616</v>
      </c>
      <c r="CN125" s="1203"/>
      <c r="CO125" s="1203"/>
      <c r="CP125" s="1158" t="s">
        <v>1983</v>
      </c>
      <c r="CQ125" s="1201">
        <f t="shared" si="105"/>
        <v>3.2280103260055024</v>
      </c>
      <c r="CR125" s="1201">
        <f t="shared" si="106"/>
        <v>3.1933005375538226</v>
      </c>
      <c r="CS125" s="1203"/>
    </row>
    <row r="126" spans="1:97" x14ac:dyDescent="0.2">
      <c r="A126" s="1144" t="s">
        <v>2590</v>
      </c>
      <c r="B126" s="1199" t="s">
        <v>1285</v>
      </c>
      <c r="C126" s="957" t="s">
        <v>599</v>
      </c>
      <c r="D126" s="957">
        <v>9</v>
      </c>
      <c r="E126" s="1455" t="s">
        <v>1864</v>
      </c>
      <c r="F126" s="955"/>
      <c r="G126" s="1163">
        <v>11451800</v>
      </c>
      <c r="H126" s="1163" t="s">
        <v>2017</v>
      </c>
      <c r="I126" s="1163"/>
      <c r="J126" s="1163"/>
      <c r="K126" s="1165" t="s">
        <v>1691</v>
      </c>
      <c r="L126" s="1166" t="s">
        <v>1692</v>
      </c>
      <c r="M126" s="957"/>
      <c r="N126" s="957"/>
      <c r="O126" s="957"/>
      <c r="P126" s="1169">
        <v>42850</v>
      </c>
      <c r="Q126" s="960">
        <v>0.47916666666666669</v>
      </c>
      <c r="R126" s="957" t="s">
        <v>1991</v>
      </c>
      <c r="S126" s="1678" t="s">
        <v>1991</v>
      </c>
      <c r="T126" s="1678">
        <v>126.7</v>
      </c>
      <c r="U126" s="1678">
        <v>133.1</v>
      </c>
      <c r="V126" s="1678">
        <v>6.3999999999999915</v>
      </c>
      <c r="W126" s="1678">
        <v>272</v>
      </c>
      <c r="X126" s="1678">
        <v>23.529411764705848</v>
      </c>
      <c r="Y126" s="1154"/>
      <c r="Z126" s="1678" t="s">
        <v>1991</v>
      </c>
      <c r="AA126" s="1678">
        <v>128.6</v>
      </c>
      <c r="AB126" s="1678">
        <v>135</v>
      </c>
      <c r="AC126" s="1678">
        <v>6.4000000000000057</v>
      </c>
      <c r="AD126" s="1678">
        <v>268</v>
      </c>
      <c r="AE126" s="1678">
        <v>23.880597014925392</v>
      </c>
      <c r="AF126" s="1154"/>
      <c r="AG126" s="1678" t="s">
        <v>1991</v>
      </c>
      <c r="AH126" s="1678">
        <v>127.5</v>
      </c>
      <c r="AI126" s="1678">
        <v>134.20000000000002</v>
      </c>
      <c r="AJ126" s="1678">
        <v>6.7000000000000171</v>
      </c>
      <c r="AK126" s="1678">
        <v>266</v>
      </c>
      <c r="AL126" s="1678">
        <v>25.187969924812094</v>
      </c>
      <c r="AM126" s="1154"/>
      <c r="AN126" s="1678">
        <v>24.199326234814446</v>
      </c>
      <c r="AO126" s="1678">
        <v>0.87401088627205714</v>
      </c>
      <c r="AP126" s="1678">
        <v>3.6117157882464439</v>
      </c>
      <c r="AQ126" s="1343">
        <v>3</v>
      </c>
      <c r="AR126" s="1154"/>
      <c r="AS126" s="1097"/>
      <c r="AT126" s="86" t="s">
        <v>191</v>
      </c>
      <c r="AU126" s="86" t="s">
        <v>191</v>
      </c>
      <c r="AV126" s="86" t="s">
        <v>191</v>
      </c>
      <c r="AW126" s="1323"/>
      <c r="AX126" s="1154"/>
      <c r="AY126" s="86" t="s">
        <v>191</v>
      </c>
      <c r="AZ126" s="86" t="s">
        <v>191</v>
      </c>
      <c r="BA126" s="86" t="s">
        <v>191</v>
      </c>
      <c r="BB126" s="1323" t="str">
        <f t="shared" si="107"/>
        <v xml:space="preserve">  </v>
      </c>
      <c r="BC126" s="1154"/>
      <c r="BD126" s="801" t="s">
        <v>191</v>
      </c>
      <c r="BE126" s="1203" t="s">
        <v>1991</v>
      </c>
      <c r="BF126" s="1312">
        <v>2.3457780188768274</v>
      </c>
      <c r="BG126" s="1678"/>
      <c r="BH126" s="1678"/>
      <c r="BI126" s="1154"/>
      <c r="BJ126" s="1203" t="s">
        <v>1991</v>
      </c>
      <c r="BK126" s="1599">
        <v>8.9564389528049751E-2</v>
      </c>
      <c r="BL126" s="1203"/>
      <c r="BM126" s="1203"/>
      <c r="BN126" s="1158"/>
      <c r="BO126" s="1157"/>
      <c r="BP126" s="1310">
        <f t="shared" si="108"/>
        <v>3.8181101880617727</v>
      </c>
      <c r="BQ126" s="1201">
        <v>221.80552850080656</v>
      </c>
      <c r="BR126" s="1366"/>
      <c r="BS126" s="1666"/>
      <c r="BT126" s="1158"/>
      <c r="BU126" s="1201">
        <v>5.2189536117836761</v>
      </c>
      <c r="BV126" s="1203"/>
      <c r="BW126" s="1203"/>
      <c r="BX126" s="1154"/>
      <c r="BY126" s="1312">
        <v>7.4801932168219079</v>
      </c>
      <c r="CA126" s="1678"/>
      <c r="CB126" s="1678"/>
      <c r="CC126" s="1154"/>
      <c r="CD126" s="1312">
        <v>0.17863147980470276</v>
      </c>
      <c r="CE126" s="1203"/>
      <c r="CF126" s="1203"/>
      <c r="CG126" s="1158"/>
      <c r="CH126" s="1239">
        <f t="shared" si="104"/>
        <v>3.3724106280762554</v>
      </c>
      <c r="CI126" s="1312">
        <v>7.7295097884254789</v>
      </c>
      <c r="CJ126" s="1203"/>
      <c r="CK126" s="1203"/>
      <c r="CL126" s="1154" t="s">
        <v>602</v>
      </c>
      <c r="CM126" s="1312">
        <v>0.19469066008440164</v>
      </c>
      <c r="CN126" s="1203"/>
      <c r="CO126" s="1203"/>
      <c r="CP126" s="1158" t="s">
        <v>602</v>
      </c>
      <c r="CQ126" s="1201">
        <f t="shared" si="105"/>
        <v>3.4848138550330914</v>
      </c>
      <c r="CR126" s="1201">
        <f t="shared" si="106"/>
        <v>3.7304539294010404</v>
      </c>
      <c r="CS126" s="1203"/>
    </row>
    <row r="127" spans="1:97" x14ac:dyDescent="0.2">
      <c r="A127" s="1144" t="s">
        <v>2612</v>
      </c>
      <c r="B127" s="1199" t="s">
        <v>1307</v>
      </c>
      <c r="C127" s="957" t="s">
        <v>599</v>
      </c>
      <c r="D127" s="957">
        <v>7</v>
      </c>
      <c r="E127" s="1455" t="s">
        <v>1864</v>
      </c>
      <c r="F127" s="955"/>
      <c r="G127" s="1163">
        <v>11451800</v>
      </c>
      <c r="H127" s="1163">
        <v>201705151200</v>
      </c>
      <c r="I127" s="1163"/>
      <c r="J127" s="1163"/>
      <c r="K127" s="1165" t="s">
        <v>1691</v>
      </c>
      <c r="L127" s="1166" t="s">
        <v>1692</v>
      </c>
      <c r="M127" s="957"/>
      <c r="N127" s="957"/>
      <c r="O127" s="1209"/>
      <c r="P127" s="1169">
        <v>42870</v>
      </c>
      <c r="Q127" s="960">
        <v>0.5</v>
      </c>
      <c r="R127" s="957" t="s">
        <v>2039</v>
      </c>
      <c r="S127" s="1678" t="s">
        <v>2039</v>
      </c>
      <c r="T127" s="1678">
        <v>127.2</v>
      </c>
      <c r="U127" s="1678">
        <v>133.89999999999998</v>
      </c>
      <c r="V127" s="1678">
        <v>6.6999999999999744</v>
      </c>
      <c r="W127" s="1678">
        <v>272</v>
      </c>
      <c r="X127" s="1678">
        <v>24.632352941176375</v>
      </c>
      <c r="Y127" s="1154"/>
      <c r="Z127" s="1678" t="s">
        <v>2039</v>
      </c>
      <c r="AA127" s="1678">
        <v>126.9</v>
      </c>
      <c r="AB127" s="1678">
        <v>134.1</v>
      </c>
      <c r="AC127" s="1678">
        <v>7.1999999999999886</v>
      </c>
      <c r="AD127" s="1678">
        <v>272</v>
      </c>
      <c r="AE127" s="1678">
        <v>26.470588235294073</v>
      </c>
      <c r="AF127" s="1154"/>
      <c r="AG127" s="1678" t="s">
        <v>2039</v>
      </c>
      <c r="AH127" s="1678">
        <v>130</v>
      </c>
      <c r="AI127" s="1678">
        <v>137.19999999999999</v>
      </c>
      <c r="AJ127" s="1678">
        <v>7.1999999999999886</v>
      </c>
      <c r="AK127" s="1678">
        <v>264</v>
      </c>
      <c r="AL127" s="1678">
        <v>27.272727272727227</v>
      </c>
      <c r="AM127" s="1154"/>
      <c r="AN127" s="1678">
        <v>26.125222816399226</v>
      </c>
      <c r="AO127" s="1678">
        <v>1.3536440104785536</v>
      </c>
      <c r="AP127" s="1678">
        <v>5.1813682891494777</v>
      </c>
      <c r="AQ127" s="1343">
        <v>3</v>
      </c>
      <c r="AR127" s="1154"/>
      <c r="AS127" s="1097"/>
      <c r="AT127" s="86" t="s">
        <v>191</v>
      </c>
      <c r="AU127" s="86" t="s">
        <v>191</v>
      </c>
      <c r="AV127" s="86" t="s">
        <v>191</v>
      </c>
      <c r="AW127" s="1323"/>
      <c r="AX127" s="1154"/>
      <c r="AY127" s="86" t="s">
        <v>191</v>
      </c>
      <c r="AZ127" s="86" t="s">
        <v>191</v>
      </c>
      <c r="BA127" s="86" t="s">
        <v>191</v>
      </c>
      <c r="BB127" s="1323" t="str">
        <f t="shared" si="107"/>
        <v xml:space="preserve">  </v>
      </c>
      <c r="BC127" s="1154"/>
      <c r="BD127" s="801" t="s">
        <v>191</v>
      </c>
      <c r="BE127" s="1203" t="s">
        <v>2039</v>
      </c>
      <c r="BF127" s="1312">
        <v>1.0442451808082054</v>
      </c>
      <c r="BG127" s="1678"/>
      <c r="BH127" s="1678"/>
      <c r="BI127" s="1154"/>
      <c r="BJ127" s="1203" t="s">
        <v>2039</v>
      </c>
      <c r="BK127" s="1599">
        <v>8.6481878103376236E-2</v>
      </c>
      <c r="BL127" s="1599">
        <v>8.5382319510236143E-4</v>
      </c>
      <c r="BM127" s="1203"/>
      <c r="BN127" s="1158"/>
      <c r="BO127" s="1157"/>
      <c r="BP127" s="1310">
        <f t="shared" si="108"/>
        <v>8.2817598484335448</v>
      </c>
      <c r="BQ127" s="1201">
        <v>111.66749062517469</v>
      </c>
      <c r="BR127" s="1366"/>
      <c r="BS127" s="1666"/>
      <c r="BT127" s="1158"/>
      <c r="BU127" s="1201">
        <v>2.9559041636075607</v>
      </c>
      <c r="BV127" s="1203"/>
      <c r="BW127" s="1203"/>
      <c r="BX127" s="1154"/>
      <c r="BY127" s="1683">
        <v>8.1638186481582888</v>
      </c>
      <c r="BZ127" s="1678"/>
      <c r="CA127" s="1678"/>
      <c r="CB127" s="1678"/>
      <c r="CC127" s="1154"/>
      <c r="CD127" s="1312">
        <v>0.21610108186301308</v>
      </c>
      <c r="CE127" s="1678"/>
      <c r="CF127" s="1678"/>
      <c r="CG127" s="1158"/>
      <c r="CH127" s="1239">
        <f t="shared" si="104"/>
        <v>7.3108284268347399</v>
      </c>
      <c r="CI127" s="1312">
        <v>3.4631702807194542</v>
      </c>
      <c r="CJ127" s="1203"/>
      <c r="CK127" s="1203"/>
      <c r="CL127" s="1154" t="s">
        <v>1983</v>
      </c>
      <c r="CM127" s="1312">
        <v>9.4450098565075871E-2</v>
      </c>
      <c r="CN127" s="1203"/>
      <c r="CO127" s="1203"/>
      <c r="CP127" s="1158" t="s">
        <v>1983</v>
      </c>
      <c r="CQ127" s="1201">
        <f t="shared" si="105"/>
        <v>3.1013236362085004</v>
      </c>
      <c r="CR127" s="1201">
        <f t="shared" si="106"/>
        <v>3.1953031403360308</v>
      </c>
      <c r="CS127" s="1203"/>
    </row>
    <row r="128" spans="1:97" s="949" customFormat="1" x14ac:dyDescent="0.2">
      <c r="A128" s="1144" t="s">
        <v>2707</v>
      </c>
      <c r="B128" s="1167" t="s">
        <v>1310</v>
      </c>
      <c r="C128" s="1163" t="s">
        <v>599</v>
      </c>
      <c r="D128" s="1163">
        <v>9</v>
      </c>
      <c r="E128" s="1455" t="s">
        <v>1864</v>
      </c>
      <c r="F128" s="957"/>
      <c r="G128" s="1163" t="s">
        <v>1864</v>
      </c>
      <c r="H128" s="1163" t="s">
        <v>2678</v>
      </c>
      <c r="I128" s="957"/>
      <c r="K128" s="957" t="s">
        <v>1691</v>
      </c>
      <c r="L128" s="957" t="s">
        <v>1692</v>
      </c>
      <c r="O128" s="1209"/>
      <c r="P128" s="1248">
        <v>43108</v>
      </c>
      <c r="Q128" s="1537">
        <v>0.88194444444444453</v>
      </c>
      <c r="R128" s="955" t="s">
        <v>2677</v>
      </c>
      <c r="S128" s="955" t="s">
        <v>2677</v>
      </c>
      <c r="T128" s="1678">
        <v>127.9</v>
      </c>
      <c r="U128" s="1678">
        <v>145.1</v>
      </c>
      <c r="V128" s="1683">
        <v>17.199999999999989</v>
      </c>
      <c r="W128" s="1678">
        <v>572</v>
      </c>
      <c r="X128" s="1678">
        <v>30.069930069930052</v>
      </c>
      <c r="Y128" s="1154"/>
      <c r="Z128" s="955" t="s">
        <v>2677</v>
      </c>
      <c r="AA128" s="1678">
        <v>128.9</v>
      </c>
      <c r="AB128" s="1678">
        <v>146.4</v>
      </c>
      <c r="AC128" s="1678">
        <v>17.5</v>
      </c>
      <c r="AD128" s="1678">
        <v>580</v>
      </c>
      <c r="AE128" s="1678">
        <v>30.172413793103452</v>
      </c>
      <c r="AF128" s="1154"/>
      <c r="AG128" s="955" t="s">
        <v>2677</v>
      </c>
      <c r="AH128" s="1678">
        <v>126.7</v>
      </c>
      <c r="AI128" s="1678">
        <v>140.6</v>
      </c>
      <c r="AJ128" s="1678">
        <v>13.899999999999991</v>
      </c>
      <c r="AK128" s="1678">
        <v>452</v>
      </c>
      <c r="AL128" s="1678">
        <v>30.75221238938051</v>
      </c>
      <c r="AM128" s="1154"/>
      <c r="AN128" s="1678">
        <v>30.331518750804673</v>
      </c>
      <c r="AO128" s="1678">
        <v>0.36791722103280827</v>
      </c>
      <c r="AP128" s="1678">
        <v>1.2129864780445512</v>
      </c>
      <c r="AQ128" s="1724">
        <v>3</v>
      </c>
      <c r="AR128" s="1154"/>
      <c r="AS128" s="1678"/>
      <c r="AT128" s="86" t="s">
        <v>191</v>
      </c>
      <c r="AU128" s="86" t="s">
        <v>191</v>
      </c>
      <c r="AV128" s="86" t="s">
        <v>191</v>
      </c>
      <c r="AW128" s="1323"/>
      <c r="AX128" s="1154"/>
      <c r="AY128" s="86" t="s">
        <v>191</v>
      </c>
      <c r="AZ128" s="86" t="s">
        <v>191</v>
      </c>
      <c r="BA128" s="86" t="s">
        <v>191</v>
      </c>
      <c r="BB128" s="86"/>
      <c r="BC128" s="1154"/>
      <c r="BD128" s="801"/>
      <c r="BE128" s="1203" t="s">
        <v>2677</v>
      </c>
      <c r="BF128" s="1312">
        <v>1.5680645043671095</v>
      </c>
      <c r="BG128" s="1678"/>
      <c r="BH128" s="1678"/>
      <c r="BI128" s="1154"/>
      <c r="BJ128" s="1203" t="s">
        <v>2677</v>
      </c>
      <c r="BK128" s="1599">
        <v>2.5906668982436609E-2</v>
      </c>
      <c r="BL128" s="1599"/>
      <c r="BM128" s="1203"/>
      <c r="BN128" s="1158"/>
      <c r="BO128" s="1157"/>
      <c r="BP128" s="1310"/>
      <c r="BQ128" s="1725">
        <v>136.35267375878439</v>
      </c>
      <c r="BR128" s="1726"/>
      <c r="BS128" s="596"/>
      <c r="BT128" s="1158"/>
      <c r="BU128" s="1726">
        <v>4.1001153647746333</v>
      </c>
      <c r="BV128" s="1726"/>
      <c r="BW128" s="1203"/>
      <c r="BX128" s="1154"/>
      <c r="BY128" s="1726">
        <v>6.2563250932168772</v>
      </c>
      <c r="BZ128" s="1726"/>
      <c r="CA128" s="1678"/>
      <c r="CB128" s="1678"/>
      <c r="CC128" s="1154"/>
      <c r="CD128" s="1727">
        <v>0.18876842953671599</v>
      </c>
      <c r="CE128" s="1726"/>
      <c r="CF128" s="1678"/>
      <c r="CG128" s="1158"/>
      <c r="CH128" s="1239"/>
      <c r="CI128" s="1347">
        <v>2.0958632298205098</v>
      </c>
      <c r="CJ128" s="1678"/>
      <c r="CK128" s="1678"/>
      <c r="CL128" s="1154"/>
      <c r="CM128" s="1728">
        <v>6.4452431182533326E-2</v>
      </c>
      <c r="CO128" s="1678" t="s">
        <v>1983</v>
      </c>
      <c r="CP128" s="1158"/>
      <c r="CQ128" s="1201">
        <f t="shared" si="105"/>
        <v>1.5370899389389392</v>
      </c>
      <c r="CR128" s="1201">
        <f t="shared" si="106"/>
        <v>1.5719662850529577</v>
      </c>
      <c r="CS128" s="1203"/>
    </row>
    <row r="129" spans="1:16384" s="949" customFormat="1" x14ac:dyDescent="0.2">
      <c r="A129" s="1144" t="s">
        <v>2708</v>
      </c>
      <c r="B129" s="1167" t="s">
        <v>1311</v>
      </c>
      <c r="C129" s="1163" t="s">
        <v>599</v>
      </c>
      <c r="D129" s="1163">
        <v>9</v>
      </c>
      <c r="E129" s="1455" t="s">
        <v>1864</v>
      </c>
      <c r="F129" s="957"/>
      <c r="G129" s="1163" t="s">
        <v>1864</v>
      </c>
      <c r="H129" s="1163" t="s">
        <v>2680</v>
      </c>
      <c r="I129" s="957"/>
      <c r="K129" s="957" t="s">
        <v>1691</v>
      </c>
      <c r="L129" s="957" t="s">
        <v>1692</v>
      </c>
      <c r="O129" s="1209"/>
      <c r="P129" s="1248">
        <v>43109</v>
      </c>
      <c r="Q129" s="1537">
        <v>0.45833333333333331</v>
      </c>
      <c r="R129" s="955" t="s">
        <v>2679</v>
      </c>
      <c r="S129" s="955" t="s">
        <v>2679</v>
      </c>
      <c r="T129" s="1678">
        <v>129.19999999999999</v>
      </c>
      <c r="U129" s="1678">
        <v>143.69999999999999</v>
      </c>
      <c r="V129" s="1683">
        <v>14.5</v>
      </c>
      <c r="W129" s="1678">
        <v>456</v>
      </c>
      <c r="X129" s="1678">
        <v>31.798245614035086</v>
      </c>
      <c r="Y129" s="1154"/>
      <c r="Z129" s="955" t="s">
        <v>2679</v>
      </c>
      <c r="AA129" s="1678">
        <v>128.5</v>
      </c>
      <c r="AB129" s="1678">
        <v>146.30000000000001</v>
      </c>
      <c r="AC129" s="1678">
        <v>17.800000000000011</v>
      </c>
      <c r="AD129" s="1678">
        <v>564</v>
      </c>
      <c r="AE129" s="1678">
        <v>31.560283687943286</v>
      </c>
      <c r="AF129" s="1154"/>
      <c r="AG129" s="955" t="s">
        <v>2679</v>
      </c>
      <c r="AH129" s="1678">
        <v>128.5</v>
      </c>
      <c r="AI129" s="1678">
        <v>142.9</v>
      </c>
      <c r="AJ129" s="1678">
        <v>14.400000000000006</v>
      </c>
      <c r="AK129" s="1678">
        <v>456</v>
      </c>
      <c r="AL129" s="1678">
        <v>31.578947368421066</v>
      </c>
      <c r="AM129" s="1154"/>
      <c r="AN129" s="1678">
        <v>31.64582555679981</v>
      </c>
      <c r="AO129" s="1678">
        <v>0.13232909214510274</v>
      </c>
      <c r="AP129" s="1678">
        <v>0.41815654929776003</v>
      </c>
      <c r="AQ129" s="1724">
        <v>3</v>
      </c>
      <c r="AR129" s="1154"/>
      <c r="AS129" s="1678"/>
      <c r="AT129" s="86" t="s">
        <v>191</v>
      </c>
      <c r="AU129" s="86" t="s">
        <v>191</v>
      </c>
      <c r="AV129" s="86" t="s">
        <v>191</v>
      </c>
      <c r="AW129" s="1323"/>
      <c r="AX129" s="1154"/>
      <c r="AY129" s="86" t="s">
        <v>191</v>
      </c>
      <c r="AZ129" s="86" t="s">
        <v>191</v>
      </c>
      <c r="BA129" s="86" t="s">
        <v>191</v>
      </c>
      <c r="BB129" s="86"/>
      <c r="BC129" s="1154"/>
      <c r="BD129" s="801"/>
      <c r="BE129" s="1203" t="s">
        <v>2679</v>
      </c>
      <c r="BF129" s="1312">
        <v>1.7323506492028462</v>
      </c>
      <c r="BG129" s="1678"/>
      <c r="BH129" s="1678"/>
      <c r="BI129" s="1154"/>
      <c r="BJ129" s="1203" t="s">
        <v>2679</v>
      </c>
      <c r="BK129" s="1599">
        <v>3.9057749452041282E-2</v>
      </c>
      <c r="BL129" s="1599"/>
      <c r="BM129" s="1203"/>
      <c r="BN129" s="1158"/>
      <c r="BO129" s="1157"/>
      <c r="BP129" s="1310"/>
      <c r="BQ129" s="1725">
        <v>121.4089712121765</v>
      </c>
      <c r="BR129" s="1726"/>
      <c r="BS129" s="596"/>
      <c r="BT129" s="1158"/>
      <c r="BU129" s="1726">
        <v>3.8605922863521034</v>
      </c>
      <c r="BV129" s="1726"/>
      <c r="BW129" s="1203"/>
      <c r="BX129" s="1154"/>
      <c r="BY129" s="1726">
        <v>7.4581941549472317</v>
      </c>
      <c r="BZ129" s="1726"/>
      <c r="CA129" s="1678"/>
      <c r="CB129" s="1678"/>
      <c r="CC129" s="1154"/>
      <c r="CD129" s="1727">
        <v>0.23538272332989504</v>
      </c>
      <c r="CE129" s="1726"/>
      <c r="CF129" s="1678"/>
      <c r="CG129" s="1158"/>
      <c r="CH129" s="1239"/>
      <c r="CI129" s="1347">
        <v>3.1745123301752569</v>
      </c>
      <c r="CJ129" s="1678"/>
      <c r="CK129" s="1678"/>
      <c r="CL129" s="1158"/>
      <c r="CM129" s="1728">
        <v>0.10024775779500815</v>
      </c>
      <c r="CO129" s="1678" t="s">
        <v>602</v>
      </c>
      <c r="CP129" s="1158"/>
      <c r="CQ129" s="1201">
        <f t="shared" si="105"/>
        <v>2.6147263241588812</v>
      </c>
      <c r="CR129" s="1201">
        <f t="shared" si="106"/>
        <v>2.5966937288198553</v>
      </c>
      <c r="CS129" s="1203"/>
    </row>
    <row r="130" spans="1:16384" s="949" customFormat="1" x14ac:dyDescent="0.2">
      <c r="A130" s="1144" t="s">
        <v>2710</v>
      </c>
      <c r="B130" s="1167" t="s">
        <v>1313</v>
      </c>
      <c r="C130" s="1163" t="s">
        <v>599</v>
      </c>
      <c r="D130" s="1163">
        <v>9</v>
      </c>
      <c r="E130" s="1455" t="s">
        <v>1864</v>
      </c>
      <c r="F130" s="957"/>
      <c r="G130" s="1163" t="s">
        <v>1864</v>
      </c>
      <c r="H130" s="1163" t="s">
        <v>2684</v>
      </c>
      <c r="I130" s="957"/>
      <c r="K130" s="957" t="s">
        <v>1691</v>
      </c>
      <c r="L130" s="957" t="s">
        <v>1692</v>
      </c>
      <c r="O130" s="1209"/>
      <c r="P130" s="1248">
        <v>43110</v>
      </c>
      <c r="Q130" s="1537">
        <v>2.0833333333333332E-2</v>
      </c>
      <c r="R130" s="955" t="s">
        <v>2683</v>
      </c>
      <c r="S130" s="955" t="s">
        <v>2683</v>
      </c>
      <c r="T130" s="1678">
        <v>129.5</v>
      </c>
      <c r="U130" s="1678">
        <v>145.1</v>
      </c>
      <c r="V130" s="1683">
        <v>15.599999999999994</v>
      </c>
      <c r="W130" s="1678">
        <v>486</v>
      </c>
      <c r="X130" s="1678">
        <v>32.098765432098752</v>
      </c>
      <c r="Y130" s="1154"/>
      <c r="Z130" s="955" t="s">
        <v>2683</v>
      </c>
      <c r="AA130" s="1678">
        <v>126.9</v>
      </c>
      <c r="AB130" s="1678">
        <v>143.1</v>
      </c>
      <c r="AC130" s="1678">
        <v>16.199999999999989</v>
      </c>
      <c r="AD130" s="1678">
        <v>484</v>
      </c>
      <c r="AE130" s="1678">
        <v>33.47107438016527</v>
      </c>
      <c r="AF130" s="1154"/>
      <c r="AG130" s="955" t="s">
        <v>2683</v>
      </c>
      <c r="AH130" s="1678">
        <v>126.6</v>
      </c>
      <c r="AI130" s="1678">
        <v>139.19999999999999</v>
      </c>
      <c r="AJ130" s="1678">
        <v>12.599999999999994</v>
      </c>
      <c r="AK130" s="1678">
        <v>364</v>
      </c>
      <c r="AL130" s="1678">
        <v>34.615384615384599</v>
      </c>
      <c r="AM130" s="1154"/>
      <c r="AN130" s="1678">
        <v>33.395074809216204</v>
      </c>
      <c r="AO130" s="1678">
        <v>1.2600297534220819</v>
      </c>
      <c r="AP130" s="1678">
        <v>3.7731005563561286</v>
      </c>
      <c r="AQ130" s="1724">
        <v>3</v>
      </c>
      <c r="AR130" s="1154"/>
      <c r="AS130" s="1678"/>
      <c r="AT130" s="86" t="s">
        <v>191</v>
      </c>
      <c r="AU130" s="86" t="s">
        <v>191</v>
      </c>
      <c r="AV130" s="86" t="s">
        <v>191</v>
      </c>
      <c r="AW130" s="1323"/>
      <c r="AX130" s="1154"/>
      <c r="AY130" s="86" t="s">
        <v>191</v>
      </c>
      <c r="AZ130" s="86" t="s">
        <v>191</v>
      </c>
      <c r="BA130" s="86" t="s">
        <v>191</v>
      </c>
      <c r="BB130" s="86"/>
      <c r="BC130" s="1154"/>
      <c r="BD130" s="801"/>
      <c r="BE130" s="1203" t="s">
        <v>2683</v>
      </c>
      <c r="BF130" s="1312">
        <v>3.8400216780710741</v>
      </c>
      <c r="BG130" s="1678"/>
      <c r="BH130" s="1678"/>
      <c r="BI130" s="1154"/>
      <c r="BJ130" s="1203" t="s">
        <v>2683</v>
      </c>
      <c r="BK130" s="1599">
        <v>6.1018285764191028E-2</v>
      </c>
      <c r="BL130" s="1599"/>
      <c r="BM130" s="1203"/>
      <c r="BN130" s="1158"/>
      <c r="BO130" s="1157"/>
      <c r="BP130" s="1310"/>
      <c r="BQ130" s="1725">
        <v>148.55885480381997</v>
      </c>
      <c r="BR130" s="1726"/>
      <c r="BS130" s="596"/>
      <c r="BT130" s="1158"/>
      <c r="BU130" s="1726">
        <v>4.7685558332090343</v>
      </c>
      <c r="BV130" s="1726"/>
      <c r="BW130" s="1203"/>
      <c r="BX130" s="1154"/>
      <c r="BY130" s="1726">
        <v>6.8574400137528624</v>
      </c>
      <c r="BZ130" s="1726"/>
      <c r="CA130" s="1678"/>
      <c r="CB130" s="1678"/>
      <c r="CC130" s="1154"/>
      <c r="CD130" s="1727">
        <v>0.22952588475784363</v>
      </c>
      <c r="CE130" s="1726"/>
      <c r="CF130" s="1678"/>
      <c r="CG130" s="1158"/>
      <c r="CH130" s="1239"/>
      <c r="CI130" s="1347">
        <v>5.8813814850099684</v>
      </c>
      <c r="CJ130" s="1678"/>
      <c r="CK130" s="1678"/>
      <c r="CL130" s="1154"/>
      <c r="CM130" s="1728">
        <v>0.20358628217342192</v>
      </c>
      <c r="CO130" s="1678" t="s">
        <v>602</v>
      </c>
      <c r="CP130" s="1158"/>
      <c r="CQ130" s="1201">
        <f t="shared" si="105"/>
        <v>3.9589572043865386</v>
      </c>
      <c r="CR130" s="1201">
        <f t="shared" si="106"/>
        <v>4.269348819523354</v>
      </c>
      <c r="CS130" s="1203"/>
    </row>
    <row r="131" spans="1:16384" s="949" customFormat="1" x14ac:dyDescent="0.2">
      <c r="A131" s="1144" t="s">
        <v>2712</v>
      </c>
      <c r="B131" s="1167" t="s">
        <v>1315</v>
      </c>
      <c r="C131" s="1163" t="s">
        <v>599</v>
      </c>
      <c r="D131" s="1163">
        <v>9</v>
      </c>
      <c r="E131" s="1455" t="s">
        <v>1864</v>
      </c>
      <c r="F131" s="957"/>
      <c r="G131" s="1163" t="s">
        <v>1864</v>
      </c>
      <c r="H131" s="1163" t="s">
        <v>2688</v>
      </c>
      <c r="I131" s="957"/>
      <c r="K131" s="957" t="s">
        <v>1691</v>
      </c>
      <c r="L131" s="957" t="s">
        <v>1692</v>
      </c>
      <c r="O131" s="1209"/>
      <c r="P131" s="1248">
        <v>43110</v>
      </c>
      <c r="Q131" s="1537">
        <v>0.67361111111111116</v>
      </c>
      <c r="R131" s="955" t="s">
        <v>2687</v>
      </c>
      <c r="S131" s="955" t="s">
        <v>2687</v>
      </c>
      <c r="T131" s="1678">
        <v>128.30000000000001</v>
      </c>
      <c r="U131" s="1678">
        <v>137.9</v>
      </c>
      <c r="V131" s="1683">
        <v>9.5999999999999943</v>
      </c>
      <c r="W131" s="1678">
        <v>692</v>
      </c>
      <c r="X131" s="1678">
        <v>13.87283236994219</v>
      </c>
      <c r="Y131" s="1154"/>
      <c r="Z131" s="955" t="s">
        <v>2687</v>
      </c>
      <c r="AA131" s="1678">
        <v>128.30000000000001</v>
      </c>
      <c r="AB131" s="1678">
        <v>137.5</v>
      </c>
      <c r="AC131" s="1678">
        <v>9.1999999999999886</v>
      </c>
      <c r="AD131" s="1678">
        <v>694</v>
      </c>
      <c r="AE131" s="1678">
        <v>13.256484149855892</v>
      </c>
      <c r="AF131" s="1154"/>
      <c r="AG131" s="955" t="s">
        <v>2687</v>
      </c>
      <c r="AH131" s="1678">
        <v>126.6</v>
      </c>
      <c r="AI131" s="1678">
        <v>136.19999999999999</v>
      </c>
      <c r="AJ131" s="1678">
        <v>9.5999999999999943</v>
      </c>
      <c r="AK131" s="1678">
        <v>688</v>
      </c>
      <c r="AL131" s="1678">
        <v>13.953488372093016</v>
      </c>
      <c r="AM131" s="1154"/>
      <c r="AN131" s="1678">
        <v>13.694268297297034</v>
      </c>
      <c r="AO131" s="1678">
        <v>0.38127098956492012</v>
      </c>
      <c r="AP131" s="1678">
        <v>2.7841647416837532</v>
      </c>
      <c r="AQ131" s="1724">
        <v>3</v>
      </c>
      <c r="AR131" s="1154"/>
      <c r="AS131" s="1678"/>
      <c r="AT131" s="86" t="s">
        <v>191</v>
      </c>
      <c r="AU131" s="86" t="s">
        <v>191</v>
      </c>
      <c r="AV131" s="86" t="s">
        <v>191</v>
      </c>
      <c r="AW131" s="1323"/>
      <c r="AX131" s="1154"/>
      <c r="AY131" s="86" t="s">
        <v>191</v>
      </c>
      <c r="AZ131" s="86" t="s">
        <v>191</v>
      </c>
      <c r="BA131" s="86" t="s">
        <v>191</v>
      </c>
      <c r="BB131" s="86"/>
      <c r="BC131" s="1154"/>
      <c r="BD131" s="801"/>
      <c r="BE131" s="1203" t="s">
        <v>2687</v>
      </c>
      <c r="BF131" s="1312">
        <v>3.1067444950237628</v>
      </c>
      <c r="BG131" s="1678"/>
      <c r="BH131" s="1678"/>
      <c r="BI131" s="1154"/>
      <c r="BJ131" s="1203" t="s">
        <v>2687</v>
      </c>
      <c r="BK131" s="1599">
        <v>6.2348679143585259E-2</v>
      </c>
      <c r="BL131" s="1599"/>
      <c r="BM131" s="1203"/>
      <c r="BN131" s="1158"/>
      <c r="BO131" s="1157"/>
      <c r="BP131" s="1310"/>
      <c r="BQ131" s="1725">
        <v>182.69310851034859</v>
      </c>
      <c r="BR131" s="1726"/>
      <c r="BS131" s="596"/>
      <c r="BT131" s="1158"/>
      <c r="BU131" s="1726">
        <v>2.5344708695077247</v>
      </c>
      <c r="BV131" s="1726"/>
      <c r="BW131" s="1203"/>
      <c r="BX131" s="1154"/>
      <c r="BY131" s="1726">
        <v>8.9351548451931748</v>
      </c>
      <c r="BZ131" s="1726"/>
      <c r="CA131" s="1678"/>
      <c r="CB131" s="1678"/>
      <c r="CC131" s="1154"/>
      <c r="CD131" s="1727">
        <v>0.11844873858181135</v>
      </c>
      <c r="CE131" s="1726"/>
      <c r="CF131" s="1678"/>
      <c r="CG131" s="1158"/>
      <c r="CH131" s="1239"/>
      <c r="CI131" s="1347">
        <v>11.510803481929457</v>
      </c>
      <c r="CJ131" s="1678"/>
      <c r="CK131" s="1678"/>
      <c r="CL131" s="1154"/>
      <c r="CM131" s="1728">
        <v>0.16061586253855048</v>
      </c>
      <c r="CO131" s="1678" t="s">
        <v>602</v>
      </c>
      <c r="CP131" s="1158"/>
      <c r="CQ131" s="1201">
        <f t="shared" si="105"/>
        <v>6.3006227086433482</v>
      </c>
      <c r="CR131" s="1201">
        <f t="shared" si="106"/>
        <v>6.3372542360191817</v>
      </c>
      <c r="CS131" s="1203"/>
    </row>
    <row r="132" spans="1:16384" s="949" customFormat="1" x14ac:dyDescent="0.2">
      <c r="A132" s="1144" t="s">
        <v>2713</v>
      </c>
      <c r="B132" s="1167" t="s">
        <v>1316</v>
      </c>
      <c r="C132" s="1163" t="s">
        <v>599</v>
      </c>
      <c r="D132" s="1163">
        <v>9</v>
      </c>
      <c r="E132" s="1455" t="s">
        <v>1864</v>
      </c>
      <c r="F132" s="957"/>
      <c r="G132" s="1163" t="s">
        <v>1864</v>
      </c>
      <c r="H132" s="1163" t="s">
        <v>2690</v>
      </c>
      <c r="I132" s="957"/>
      <c r="J132" s="957"/>
      <c r="K132" s="957" t="s">
        <v>1691</v>
      </c>
      <c r="L132" s="957" t="s">
        <v>1692</v>
      </c>
      <c r="M132" s="957"/>
      <c r="N132" s="957"/>
      <c r="O132" s="1209"/>
      <c r="P132" s="1248">
        <v>43124</v>
      </c>
      <c r="Q132" s="1537">
        <v>0.97222222222222221</v>
      </c>
      <c r="R132" s="955" t="s">
        <v>2689</v>
      </c>
      <c r="S132" s="955" t="s">
        <v>2689</v>
      </c>
      <c r="T132" s="1678">
        <v>128.5</v>
      </c>
      <c r="U132" s="1678">
        <v>139.1</v>
      </c>
      <c r="V132" s="1683">
        <v>10.599999999999994</v>
      </c>
      <c r="W132" s="1678">
        <v>910</v>
      </c>
      <c r="X132" s="1678">
        <v>11.648351648351642</v>
      </c>
      <c r="Y132" s="1154"/>
      <c r="Z132" s="955" t="s">
        <v>2689</v>
      </c>
      <c r="AA132" s="1678">
        <v>129</v>
      </c>
      <c r="AB132" s="1678">
        <v>138</v>
      </c>
      <c r="AC132" s="1678">
        <v>9</v>
      </c>
      <c r="AD132" s="1678">
        <v>892</v>
      </c>
      <c r="AE132" s="1678">
        <v>10.089686098654708</v>
      </c>
      <c r="AF132" s="1154"/>
      <c r="AG132" s="955" t="s">
        <v>2689</v>
      </c>
      <c r="AH132" s="1678">
        <v>128.80000000000001</v>
      </c>
      <c r="AI132" s="1678">
        <v>138.1</v>
      </c>
      <c r="AJ132" s="1678">
        <v>9.2999999999999829</v>
      </c>
      <c r="AK132" s="1678">
        <v>742</v>
      </c>
      <c r="AL132" s="1678">
        <v>12.533692722371946</v>
      </c>
      <c r="AM132" s="1154"/>
      <c r="AN132" s="1678">
        <v>11.423910156459433</v>
      </c>
      <c r="AO132" s="1678">
        <v>1.2373651771629643</v>
      </c>
      <c r="AP132" s="1678">
        <v>10.831362994073617</v>
      </c>
      <c r="AQ132" s="1724">
        <v>3</v>
      </c>
      <c r="AR132" s="1154"/>
      <c r="AS132" s="1678"/>
      <c r="AT132" s="86" t="s">
        <v>191</v>
      </c>
      <c r="AU132" s="86" t="s">
        <v>191</v>
      </c>
      <c r="AV132" s="86" t="s">
        <v>191</v>
      </c>
      <c r="AW132" s="1323"/>
      <c r="AX132" s="1154"/>
      <c r="AY132" s="86" t="s">
        <v>191</v>
      </c>
      <c r="AZ132" s="86" t="s">
        <v>191</v>
      </c>
      <c r="BA132" s="86" t="s">
        <v>191</v>
      </c>
      <c r="BB132" s="86"/>
      <c r="BC132" s="1154"/>
      <c r="BD132" s="801"/>
      <c r="BE132" s="1203" t="s">
        <v>2689</v>
      </c>
      <c r="BF132" s="1312">
        <v>2.5858372065202087</v>
      </c>
      <c r="BG132" s="1678"/>
      <c r="BH132" s="1678"/>
      <c r="BI132" s="1154"/>
      <c r="BJ132" s="1203" t="s">
        <v>2689</v>
      </c>
      <c r="BK132" s="1599">
        <v>3.1411779963133699E-2</v>
      </c>
      <c r="BL132" s="1599"/>
      <c r="BM132" s="1203"/>
      <c r="BN132" s="1158"/>
      <c r="BO132" s="1157"/>
      <c r="BP132" s="1310"/>
      <c r="BQ132" s="1725">
        <v>427.32762636018373</v>
      </c>
      <c r="BR132" s="1726"/>
      <c r="BS132" s="596"/>
      <c r="BT132" s="1158"/>
      <c r="BU132" s="1726">
        <v>4.9776624608988413</v>
      </c>
      <c r="BV132" s="1726"/>
      <c r="BW132" s="1203"/>
      <c r="BX132" s="1154"/>
      <c r="BY132" s="1726">
        <v>11.105090256621596</v>
      </c>
      <c r="BZ132" s="1726"/>
      <c r="CA132" s="1678"/>
      <c r="CB132" s="1678"/>
      <c r="CC132" s="1154"/>
      <c r="CD132" s="1727">
        <v>0.11204687478654085</v>
      </c>
      <c r="CE132" s="1726"/>
      <c r="CF132" s="1678"/>
      <c r="CG132" s="1158"/>
      <c r="CH132" s="1239"/>
      <c r="CI132" s="1678">
        <v>14.908515109199142</v>
      </c>
      <c r="CK132" s="1678"/>
      <c r="CL132" s="1154"/>
      <c r="CM132" s="1728">
        <v>0.18685874732554147</v>
      </c>
      <c r="CO132" s="1678"/>
      <c r="CP132" s="1158"/>
      <c r="CQ132" s="1201">
        <f t="shared" si="105"/>
        <v>3.4887786769566658</v>
      </c>
      <c r="CR132" s="1201">
        <f t="shared" si="106"/>
        <v>3.753945728409223</v>
      </c>
      <c r="CS132" s="1203"/>
    </row>
    <row r="133" spans="1:16384" s="949" customFormat="1" x14ac:dyDescent="0.2">
      <c r="A133" s="1144" t="s">
        <v>2715</v>
      </c>
      <c r="B133" s="1167" t="s">
        <v>1318</v>
      </c>
      <c r="C133" s="1163" t="s">
        <v>599</v>
      </c>
      <c r="D133" s="1163">
        <v>9</v>
      </c>
      <c r="E133" s="1455" t="s">
        <v>1864</v>
      </c>
      <c r="F133" s="957"/>
      <c r="G133" s="1163" t="s">
        <v>1864</v>
      </c>
      <c r="H133" s="1163" t="s">
        <v>2694</v>
      </c>
      <c r="I133" s="957"/>
      <c r="J133" s="957"/>
      <c r="K133" s="957" t="s">
        <v>1691</v>
      </c>
      <c r="L133" s="957" t="s">
        <v>1692</v>
      </c>
      <c r="M133" s="957"/>
      <c r="N133" s="957"/>
      <c r="O133" s="1209"/>
      <c r="P133" s="1248">
        <v>43125</v>
      </c>
      <c r="Q133" s="1537">
        <v>0.81944444444444453</v>
      </c>
      <c r="R133" s="955" t="s">
        <v>2693</v>
      </c>
      <c r="S133" s="955" t="s">
        <v>2693</v>
      </c>
      <c r="T133" s="1678">
        <v>126.3</v>
      </c>
      <c r="U133" s="1678">
        <v>144</v>
      </c>
      <c r="V133" s="1683">
        <v>17.700000000000003</v>
      </c>
      <c r="W133" s="1678">
        <v>1050</v>
      </c>
      <c r="X133" s="1678">
        <v>16.857142857142858</v>
      </c>
      <c r="Y133" s="1154"/>
      <c r="Z133" s="955" t="s">
        <v>2693</v>
      </c>
      <c r="AA133" s="1678">
        <v>126</v>
      </c>
      <c r="AB133" s="1678">
        <v>146.80000000000001</v>
      </c>
      <c r="AC133" s="1678">
        <v>20.800000000000011</v>
      </c>
      <c r="AD133" s="1678">
        <v>1240</v>
      </c>
      <c r="AE133" s="1678">
        <v>16.774193548387107</v>
      </c>
      <c r="AF133" s="1154"/>
      <c r="AG133" s="955" t="s">
        <v>2693</v>
      </c>
      <c r="AH133" s="1678">
        <v>129.5</v>
      </c>
      <c r="AI133" s="1678">
        <v>146.69999999999999</v>
      </c>
      <c r="AJ133" s="1678">
        <v>17.199999999999989</v>
      </c>
      <c r="AK133" s="1678">
        <v>1032</v>
      </c>
      <c r="AL133" s="1678">
        <v>16.666666666666654</v>
      </c>
      <c r="AM133" s="1154"/>
      <c r="AN133" s="1678">
        <v>16.766001024065542</v>
      </c>
      <c r="AO133" s="1678">
        <v>9.5502004563524187E-2</v>
      </c>
      <c r="AP133" s="1678">
        <v>0.56961707461691524</v>
      </c>
      <c r="AQ133" s="1724">
        <v>3</v>
      </c>
      <c r="AR133" s="1154"/>
      <c r="AS133" s="1678"/>
      <c r="AT133" s="86" t="s">
        <v>191</v>
      </c>
      <c r="AU133" s="86" t="s">
        <v>191</v>
      </c>
      <c r="AV133" s="86" t="s">
        <v>191</v>
      </c>
      <c r="AW133" s="1323"/>
      <c r="AX133" s="1154"/>
      <c r="AY133" s="86" t="s">
        <v>191</v>
      </c>
      <c r="AZ133" s="86" t="s">
        <v>191</v>
      </c>
      <c r="BA133" s="86" t="s">
        <v>191</v>
      </c>
      <c r="BB133" s="86"/>
      <c r="BC133" s="1154"/>
      <c r="BD133" s="801"/>
      <c r="BE133" s="1203" t="s">
        <v>2693</v>
      </c>
      <c r="BF133" s="1312">
        <v>3.5875819921039671</v>
      </c>
      <c r="BG133" s="1678"/>
      <c r="BH133" s="1678"/>
      <c r="BI133" s="1154"/>
      <c r="BJ133" s="1203" t="s">
        <v>2693</v>
      </c>
      <c r="BK133" s="1599">
        <v>6.3388271838146409E-2</v>
      </c>
      <c r="BL133" s="1599"/>
      <c r="BM133" s="1203"/>
      <c r="BN133" s="1158"/>
      <c r="BO133" s="1157"/>
      <c r="BP133" s="1310"/>
      <c r="BQ133" s="1725">
        <v>214.08144216356749</v>
      </c>
      <c r="BR133" s="1726"/>
      <c r="BS133" s="596"/>
      <c r="BT133" s="1158"/>
      <c r="BU133" s="1726">
        <v>3.6088014536144239</v>
      </c>
      <c r="BV133" s="1726"/>
      <c r="BW133" s="1203"/>
      <c r="BX133" s="1158"/>
      <c r="BY133" s="1726">
        <v>8.3885419392831011</v>
      </c>
      <c r="BZ133" s="1726"/>
      <c r="CA133" s="1678"/>
      <c r="CB133" s="1678"/>
      <c r="CC133" s="1154"/>
      <c r="CD133" s="1727">
        <v>0.14071102607829727</v>
      </c>
      <c r="CE133" s="1726"/>
      <c r="CF133" s="1678"/>
      <c r="CG133" s="1158"/>
      <c r="CH133" s="1239"/>
      <c r="CI133" s="1678">
        <v>12.459704825099742</v>
      </c>
      <c r="CK133" s="1678"/>
      <c r="CL133" s="1154"/>
      <c r="CM133" s="1728">
        <v>0.20766174708499555</v>
      </c>
      <c r="CO133" s="1678"/>
      <c r="CP133" s="1158"/>
      <c r="CQ133" s="1201">
        <f t="shared" si="105"/>
        <v>5.8200770226407519</v>
      </c>
      <c r="CR133" s="1201">
        <f t="shared" si="106"/>
        <v>5.7543134404640153</v>
      </c>
      <c r="CS133" s="1203"/>
    </row>
    <row r="134" spans="1:16384" s="949" customFormat="1" x14ac:dyDescent="0.2">
      <c r="A134" s="1144" t="s">
        <v>2716</v>
      </c>
      <c r="B134" s="1167" t="s">
        <v>1319</v>
      </c>
      <c r="C134" s="1163" t="s">
        <v>599</v>
      </c>
      <c r="D134" s="1163">
        <v>9</v>
      </c>
      <c r="E134" s="1455" t="s">
        <v>1864</v>
      </c>
      <c r="F134" s="957"/>
      <c r="G134" s="1163" t="s">
        <v>1864</v>
      </c>
      <c r="H134" s="1163" t="s">
        <v>2696</v>
      </c>
      <c r="I134" s="957"/>
      <c r="J134" s="957"/>
      <c r="K134" s="957" t="s">
        <v>1691</v>
      </c>
      <c r="L134" s="957" t="s">
        <v>1692</v>
      </c>
      <c r="M134" s="957"/>
      <c r="N134" s="957"/>
      <c r="O134" s="1209"/>
      <c r="P134" s="1248">
        <v>43126</v>
      </c>
      <c r="Q134" s="1537">
        <v>0.35416666666666669</v>
      </c>
      <c r="R134" s="955" t="s">
        <v>2695</v>
      </c>
      <c r="S134" s="955" t="s">
        <v>2695</v>
      </c>
      <c r="T134" s="1678">
        <v>128.1</v>
      </c>
      <c r="U134" s="1678">
        <v>138.80000000000001</v>
      </c>
      <c r="V134" s="1683">
        <v>10.700000000000017</v>
      </c>
      <c r="W134" s="1678">
        <v>1064</v>
      </c>
      <c r="X134" s="1678">
        <v>10.056390977443625</v>
      </c>
      <c r="Y134" s="1154"/>
      <c r="Z134" s="955" t="s">
        <v>2695</v>
      </c>
      <c r="AA134" s="1678">
        <v>128.69999999999999</v>
      </c>
      <c r="AB134" s="1678">
        <v>139</v>
      </c>
      <c r="AC134" s="1678">
        <v>10.300000000000011</v>
      </c>
      <c r="AD134" s="1678">
        <v>1026</v>
      </c>
      <c r="AE134" s="1678">
        <v>10.038986354775838</v>
      </c>
      <c r="AF134" s="1154"/>
      <c r="AG134" s="955" t="s">
        <v>2695</v>
      </c>
      <c r="AH134" s="1678">
        <v>128.5</v>
      </c>
      <c r="AI134" s="1678">
        <v>140.19999999999999</v>
      </c>
      <c r="AJ134" s="1678">
        <v>11.699999999999989</v>
      </c>
      <c r="AK134" s="1678">
        <v>1120</v>
      </c>
      <c r="AL134" s="1678">
        <v>10.446428571428561</v>
      </c>
      <c r="AM134" s="1154"/>
      <c r="AN134" s="1678">
        <v>10.180601967882675</v>
      </c>
      <c r="AO134" s="1678">
        <v>0.23037701184603507</v>
      </c>
      <c r="AP134" s="1678">
        <v>2.2629016690056103</v>
      </c>
      <c r="AQ134" s="1724">
        <v>3</v>
      </c>
      <c r="AR134" s="1154"/>
      <c r="AS134" s="1678"/>
      <c r="AT134" s="86" t="s">
        <v>191</v>
      </c>
      <c r="AU134" s="86" t="s">
        <v>191</v>
      </c>
      <c r="AV134" s="86" t="s">
        <v>191</v>
      </c>
      <c r="AW134" s="1323"/>
      <c r="AX134" s="1154"/>
      <c r="AY134" s="86" t="s">
        <v>191</v>
      </c>
      <c r="AZ134" s="86" t="s">
        <v>191</v>
      </c>
      <c r="BA134" s="86" t="s">
        <v>191</v>
      </c>
      <c r="BB134" s="86"/>
      <c r="BC134" s="1154"/>
      <c r="BD134" s="801"/>
      <c r="BE134" s="1203" t="s">
        <v>2695</v>
      </c>
      <c r="BF134" s="1312">
        <v>8.7525781065738251</v>
      </c>
      <c r="BG134" s="1678"/>
      <c r="BH134" s="1678"/>
      <c r="BI134" s="1154"/>
      <c r="BJ134" s="1203" t="s">
        <v>2695</v>
      </c>
      <c r="BK134" s="1599">
        <v>6.7245018793081229E-2</v>
      </c>
      <c r="BL134" s="1599"/>
      <c r="BM134" s="1203"/>
      <c r="BN134" s="1158"/>
      <c r="BO134" s="1157"/>
      <c r="BP134" s="1310"/>
      <c r="BQ134" s="1725">
        <v>446.65935796512139</v>
      </c>
      <c r="BR134" s="1726"/>
      <c r="BS134" s="596"/>
      <c r="BT134" s="1158"/>
      <c r="BU134" s="1726">
        <v>4.4917811374312082</v>
      </c>
      <c r="BV134" s="1726"/>
      <c r="BW134" s="1203"/>
      <c r="BX134" s="1154"/>
      <c r="BY134" s="1726">
        <v>10.923985617445227</v>
      </c>
      <c r="BZ134" s="1726"/>
      <c r="CA134" s="1678"/>
      <c r="CB134" s="1678"/>
      <c r="CC134" s="1154"/>
      <c r="CD134" s="1727">
        <v>0.10966574255330037</v>
      </c>
      <c r="CE134" s="1726"/>
      <c r="CF134" s="1678"/>
      <c r="CG134" s="1158"/>
      <c r="CH134" s="1239"/>
      <c r="CI134" s="1678">
        <v>33.277334802205196</v>
      </c>
      <c r="CK134" s="1678"/>
      <c r="CL134" s="1154"/>
      <c r="CM134" s="1728">
        <v>0.34762930105875028</v>
      </c>
      <c r="CO134" s="1678"/>
      <c r="CP134" s="1158"/>
      <c r="CQ134" s="1201">
        <f t="shared" si="105"/>
        <v>7.4502714896222431</v>
      </c>
      <c r="CR134" s="1201">
        <f t="shared" si="106"/>
        <v>7.7392306174907493</v>
      </c>
      <c r="CS134" s="1203"/>
    </row>
    <row r="135" spans="1:16384" s="949" customFormat="1" x14ac:dyDescent="0.2">
      <c r="A135" s="1144" t="s">
        <v>2717</v>
      </c>
      <c r="B135" s="1167" t="s">
        <v>1320</v>
      </c>
      <c r="C135" s="1163" t="s">
        <v>599</v>
      </c>
      <c r="D135" s="1163">
        <v>9</v>
      </c>
      <c r="E135" s="1455" t="s">
        <v>1864</v>
      </c>
      <c r="F135" s="957"/>
      <c r="G135" s="1163" t="s">
        <v>1864</v>
      </c>
      <c r="H135" s="1163" t="s">
        <v>2698</v>
      </c>
      <c r="I135" s="957"/>
      <c r="J135" s="957"/>
      <c r="K135" s="957" t="s">
        <v>1691</v>
      </c>
      <c r="L135" s="957" t="s">
        <v>1692</v>
      </c>
      <c r="M135" s="957"/>
      <c r="N135" s="957"/>
      <c r="O135" s="1209"/>
      <c r="P135" s="1248">
        <v>43143</v>
      </c>
      <c r="Q135" s="1537">
        <v>0.47916666666666669</v>
      </c>
      <c r="R135" s="955" t="s">
        <v>2697</v>
      </c>
      <c r="S135" s="955" t="s">
        <v>2697</v>
      </c>
      <c r="T135" s="1678">
        <v>129.1</v>
      </c>
      <c r="U135" s="1678">
        <v>135.30000000000001</v>
      </c>
      <c r="V135" s="1683">
        <v>6.2000000000000171</v>
      </c>
      <c r="W135" s="1678">
        <v>968</v>
      </c>
      <c r="X135" s="1678">
        <v>6.4049586776859684</v>
      </c>
      <c r="Y135" s="1154"/>
      <c r="Z135" s="955" t="s">
        <v>2697</v>
      </c>
      <c r="AA135" s="1678">
        <v>128.30000000000001</v>
      </c>
      <c r="AB135" s="1678">
        <v>133.70000000000002</v>
      </c>
      <c r="AC135" s="1678">
        <v>5.4000000000000057</v>
      </c>
      <c r="AD135" s="1678">
        <v>884</v>
      </c>
      <c r="AE135" s="1678">
        <v>6.10859728506788</v>
      </c>
      <c r="AF135" s="1154"/>
      <c r="AG135" s="955" t="s">
        <v>2697</v>
      </c>
      <c r="AH135" s="1678">
        <v>128.30000000000001</v>
      </c>
      <c r="AI135" s="1678">
        <v>134</v>
      </c>
      <c r="AJ135" s="1678">
        <v>5.6999999999999886</v>
      </c>
      <c r="AK135" s="1678">
        <v>880</v>
      </c>
      <c r="AL135" s="1678">
        <v>6.4772727272727142</v>
      </c>
      <c r="AM135" s="1154"/>
      <c r="AN135" s="1678">
        <v>6.3302762300088533</v>
      </c>
      <c r="AO135" s="1678">
        <v>0.19535479624139299</v>
      </c>
      <c r="AP135" s="1678">
        <v>3.0860390470056909</v>
      </c>
      <c r="AQ135" s="1724">
        <v>3</v>
      </c>
      <c r="AR135" s="1154"/>
      <c r="AS135" s="1678"/>
      <c r="AT135" s="86" t="s">
        <v>191</v>
      </c>
      <c r="AU135" s="86" t="s">
        <v>191</v>
      </c>
      <c r="AV135" s="86" t="s">
        <v>191</v>
      </c>
      <c r="AW135" s="1323"/>
      <c r="AX135" s="1154"/>
      <c r="AY135" s="86" t="s">
        <v>191</v>
      </c>
      <c r="AZ135" s="86" t="s">
        <v>191</v>
      </c>
      <c r="BA135" s="86" t="s">
        <v>191</v>
      </c>
      <c r="BB135" s="86"/>
      <c r="BC135" s="1154"/>
      <c r="BD135" s="801"/>
      <c r="BE135" s="1203" t="s">
        <v>2697</v>
      </c>
      <c r="BF135" s="1312">
        <v>2.9204199649051836</v>
      </c>
      <c r="BG135" s="1678">
        <v>7.4129114133198559E-2</v>
      </c>
      <c r="BH135" s="1678" t="s">
        <v>2722</v>
      </c>
      <c r="BI135" s="1154"/>
      <c r="BJ135" s="1203" t="s">
        <v>2697</v>
      </c>
      <c r="BK135" s="1599">
        <v>5.4653406416904339E-2</v>
      </c>
      <c r="BL135" s="1599"/>
      <c r="BM135" s="1203"/>
      <c r="BN135" s="1158"/>
      <c r="BO135" s="1157"/>
      <c r="BP135" s="1310"/>
      <c r="BQ135" s="1725">
        <v>265.97530386212924</v>
      </c>
      <c r="BR135" s="1726"/>
      <c r="BS135" s="596"/>
      <c r="BT135" s="1158"/>
      <c r="BU135" s="1726">
        <v>1.7035608305219068</v>
      </c>
      <c r="BV135" s="1726"/>
      <c r="BW135" s="1203"/>
      <c r="BX135" s="1154"/>
      <c r="BY135" s="1726">
        <v>34.09457534927693</v>
      </c>
      <c r="BZ135" s="1726"/>
      <c r="CA135" s="1678"/>
      <c r="CB135" s="1678"/>
      <c r="CC135" s="1154"/>
      <c r="CD135" s="1727">
        <v>0.20827003041413464</v>
      </c>
      <c r="CE135" s="1726"/>
      <c r="CF135" s="1678"/>
      <c r="CG135" s="1158"/>
      <c r="CH135" s="1239"/>
      <c r="CI135" s="1678">
        <v>22.761379278297309</v>
      </c>
      <c r="CK135" s="1678"/>
      <c r="CL135" s="1154"/>
      <c r="CM135" s="1728">
        <v>0.14743166123442544</v>
      </c>
      <c r="CO135" s="1678"/>
      <c r="CP135" s="1158"/>
      <c r="CQ135" s="1201">
        <f t="shared" si="105"/>
        <v>8.5577040228125387</v>
      </c>
      <c r="CR135" s="1201">
        <f t="shared" si="106"/>
        <v>8.6543232617797354</v>
      </c>
      <c r="CS135" s="1203"/>
    </row>
    <row r="136" spans="1:16384" s="949" customFormat="1" x14ac:dyDescent="0.2">
      <c r="A136" s="1144" t="s">
        <v>2734</v>
      </c>
      <c r="B136" s="1167" t="s">
        <v>1323</v>
      </c>
      <c r="C136" s="1163" t="s">
        <v>599</v>
      </c>
      <c r="D136" s="1163">
        <v>9</v>
      </c>
      <c r="E136" s="1455" t="s">
        <v>1864</v>
      </c>
      <c r="F136" s="957"/>
      <c r="G136" s="1163">
        <v>11451800</v>
      </c>
      <c r="H136" s="1163">
        <v>201803021000</v>
      </c>
      <c r="I136" s="957"/>
      <c r="J136" s="957"/>
      <c r="K136" s="957" t="s">
        <v>1691</v>
      </c>
      <c r="L136" s="957" t="s">
        <v>1692</v>
      </c>
      <c r="M136" s="957"/>
      <c r="N136" s="957"/>
      <c r="O136" s="1209"/>
      <c r="P136" s="1248">
        <v>43161</v>
      </c>
      <c r="Q136" s="1537">
        <v>0.41666666666666669</v>
      </c>
      <c r="R136" s="955" t="s">
        <v>2729</v>
      </c>
      <c r="S136" s="955" t="s">
        <v>2729</v>
      </c>
      <c r="T136" s="949">
        <v>126.6</v>
      </c>
      <c r="U136" s="949">
        <v>136.9</v>
      </c>
      <c r="V136" s="949">
        <f>U136-T136</f>
        <v>10.300000000000011</v>
      </c>
      <c r="W136" s="949">
        <v>740</v>
      </c>
      <c r="X136" s="1678">
        <v>13.918918918918935</v>
      </c>
      <c r="Y136" s="1154"/>
      <c r="Z136" s="955" t="s">
        <v>2729</v>
      </c>
      <c r="AA136" s="1678">
        <v>128.69999999999999</v>
      </c>
      <c r="AB136" s="1678">
        <v>139.19999999999999</v>
      </c>
      <c r="AC136" s="1678">
        <v>10.5</v>
      </c>
      <c r="AD136" s="1678">
        <v>738</v>
      </c>
      <c r="AE136" s="1678">
        <v>14.227642276422765</v>
      </c>
      <c r="AF136" s="1154"/>
      <c r="AG136" s="955" t="s">
        <v>2729</v>
      </c>
      <c r="AH136" s="1678">
        <v>127.6</v>
      </c>
      <c r="AI136" s="1678">
        <v>138</v>
      </c>
      <c r="AJ136" s="1678">
        <v>10.400000000000006</v>
      </c>
      <c r="AK136" s="1678">
        <v>744</v>
      </c>
      <c r="AL136" s="1678">
        <v>13.978494623655921</v>
      </c>
      <c r="AM136" s="1154"/>
      <c r="AN136" s="1678">
        <v>14.041685272999208</v>
      </c>
      <c r="AO136" s="1678">
        <v>0.16377521634981579</v>
      </c>
      <c r="AP136" s="1678">
        <v>1.166350143630833</v>
      </c>
      <c r="AQ136" s="1724">
        <v>3</v>
      </c>
      <c r="AR136" s="1154"/>
      <c r="AS136" s="957"/>
      <c r="AT136" s="86" t="s">
        <v>191</v>
      </c>
      <c r="AU136" s="86" t="s">
        <v>191</v>
      </c>
      <c r="AV136" s="86" t="s">
        <v>191</v>
      </c>
      <c r="AW136" s="957"/>
      <c r="AX136" s="1846"/>
      <c r="AY136" s="86" t="s">
        <v>191</v>
      </c>
      <c r="AZ136" s="86" t="s">
        <v>191</v>
      </c>
      <c r="BA136" s="86" t="s">
        <v>191</v>
      </c>
      <c r="BB136" s="955"/>
      <c r="BC136" s="1849"/>
      <c r="BD136" s="1851"/>
      <c r="BE136" s="1203" t="s">
        <v>2729</v>
      </c>
      <c r="BF136" s="1312">
        <v>2.2625193038354072</v>
      </c>
      <c r="BG136" s="1455"/>
      <c r="BH136" s="957"/>
      <c r="BI136" s="1858"/>
      <c r="BJ136" s="1163"/>
      <c r="BK136" s="957"/>
      <c r="BL136" s="957"/>
      <c r="BM136" s="1730"/>
      <c r="BN136" s="957"/>
      <c r="BO136" s="957"/>
      <c r="BP136" s="1846"/>
      <c r="BQ136" s="1209"/>
      <c r="BR136" s="1248"/>
      <c r="BS136" s="1537"/>
      <c r="BT136" s="955"/>
      <c r="BU136" s="1144"/>
      <c r="BV136" s="1167"/>
      <c r="BW136" s="1163"/>
      <c r="BX136" s="1858"/>
      <c r="BY136" s="1455"/>
      <c r="BZ136" s="957"/>
      <c r="CA136" s="1163"/>
      <c r="CB136" s="1163"/>
      <c r="CC136" s="1846"/>
      <c r="CD136" s="957"/>
      <c r="CE136" s="1730"/>
      <c r="CF136" s="957"/>
      <c r="CG136" s="957"/>
      <c r="CH136" s="1846"/>
      <c r="CI136" s="1209"/>
      <c r="CJ136" s="1248"/>
      <c r="CK136" s="1537"/>
      <c r="CL136" s="955"/>
      <c r="CM136" s="1144"/>
      <c r="CN136" s="1167"/>
      <c r="CO136" s="1163"/>
      <c r="CP136" s="1163"/>
      <c r="CQ136" s="1455"/>
      <c r="CR136" s="957"/>
      <c r="CS136" s="1163"/>
      <c r="CT136" s="1163"/>
      <c r="CU136" s="957"/>
      <c r="CV136" s="957"/>
      <c r="CW136" s="1730"/>
      <c r="CX136" s="957"/>
      <c r="CY136" s="957"/>
      <c r="CZ136" s="957"/>
      <c r="DA136" s="1209"/>
      <c r="DB136" s="1248"/>
      <c r="DC136" s="1537"/>
      <c r="DD136" s="955"/>
      <c r="DE136" s="1144"/>
      <c r="DF136" s="1167"/>
      <c r="DG136" s="1163"/>
      <c r="DH136" s="1163"/>
      <c r="DI136" s="1455"/>
      <c r="DJ136" s="957"/>
      <c r="DK136" s="1163"/>
      <c r="DL136" s="1163"/>
      <c r="DM136" s="957"/>
      <c r="DN136" s="957"/>
      <c r="DO136" s="1730"/>
      <c r="DP136" s="957"/>
      <c r="DQ136" s="957"/>
      <c r="DR136" s="957"/>
      <c r="DS136" s="1209"/>
      <c r="DT136" s="1248"/>
      <c r="DU136" s="1537"/>
      <c r="DV136" s="955"/>
      <c r="DW136" s="1144"/>
      <c r="DX136" s="1167"/>
      <c r="DY136" s="1163"/>
      <c r="DZ136" s="1163"/>
      <c r="EA136" s="1455"/>
      <c r="EB136" s="957"/>
      <c r="EC136" s="1163"/>
      <c r="ED136" s="1163"/>
      <c r="EE136" s="957"/>
      <c r="EF136" s="957"/>
      <c r="EG136" s="1730"/>
      <c r="EH136" s="957"/>
      <c r="EI136" s="957"/>
      <c r="EJ136" s="957"/>
      <c r="EK136" s="1209"/>
      <c r="EL136" s="1248"/>
      <c r="EM136" s="1537"/>
      <c r="EN136" s="955"/>
      <c r="EO136" s="1144"/>
      <c r="EP136" s="1167"/>
      <c r="EQ136" s="1163"/>
      <c r="ER136" s="1163"/>
      <c r="ES136" s="1455"/>
      <c r="ET136" s="957"/>
      <c r="EU136" s="1163"/>
      <c r="EV136" s="1163"/>
      <c r="EW136" s="957"/>
      <c r="EX136" s="957"/>
      <c r="EY136" s="1730"/>
      <c r="EZ136" s="957"/>
      <c r="FA136" s="957"/>
      <c r="FB136" s="957"/>
      <c r="FC136" s="1209"/>
      <c r="FD136" s="1248"/>
      <c r="FE136" s="1537"/>
      <c r="FF136" s="955"/>
      <c r="FG136" s="1144"/>
      <c r="FH136" s="1167"/>
      <c r="FI136" s="1163"/>
      <c r="FJ136" s="1163"/>
      <c r="FK136" s="1455"/>
      <c r="FL136" s="957"/>
      <c r="FM136" s="1163"/>
      <c r="FN136" s="1163"/>
      <c r="FO136" s="957"/>
      <c r="FP136" s="957"/>
      <c r="FQ136" s="1730"/>
      <c r="FR136" s="957"/>
      <c r="FS136" s="957"/>
      <c r="FT136" s="957"/>
      <c r="FU136" s="1209"/>
      <c r="FV136" s="1248"/>
      <c r="FW136" s="1537"/>
      <c r="FX136" s="955"/>
      <c r="FY136" s="1144"/>
      <c r="FZ136" s="1167"/>
      <c r="GA136" s="1163"/>
      <c r="GB136" s="1163"/>
      <c r="GC136" s="1455"/>
      <c r="GD136" s="957"/>
      <c r="GE136" s="1163"/>
      <c r="GF136" s="1163"/>
      <c r="GG136" s="957"/>
      <c r="GH136" s="957"/>
      <c r="GI136" s="1730"/>
      <c r="GJ136" s="957"/>
      <c r="GK136" s="957"/>
      <c r="GL136" s="957"/>
      <c r="GM136" s="1209"/>
      <c r="GN136" s="1248"/>
      <c r="GO136" s="1537"/>
      <c r="GP136" s="955"/>
      <c r="GQ136" s="1144"/>
      <c r="GR136" s="1167"/>
      <c r="GS136" s="1163"/>
      <c r="GT136" s="1163"/>
      <c r="GU136" s="1455"/>
      <c r="GV136" s="957"/>
      <c r="GW136" s="1163"/>
      <c r="GX136" s="1163"/>
      <c r="GY136" s="957"/>
      <c r="GZ136" s="957"/>
      <c r="HA136" s="1730"/>
      <c r="HB136" s="957"/>
      <c r="HC136" s="957"/>
      <c r="HD136" s="957"/>
      <c r="HE136" s="1209"/>
      <c r="HF136" s="1248"/>
      <c r="HG136" s="1537"/>
      <c r="HH136" s="955"/>
      <c r="HI136" s="1144"/>
      <c r="HJ136" s="1167"/>
      <c r="HK136" s="1163"/>
      <c r="HL136" s="1163"/>
      <c r="HM136" s="1455"/>
      <c r="HN136" s="957"/>
      <c r="HO136" s="1163"/>
      <c r="HP136" s="1163"/>
      <c r="HQ136" s="957"/>
      <c r="HR136" s="957"/>
      <c r="HS136" s="1730"/>
      <c r="HT136" s="957"/>
      <c r="HU136" s="957"/>
      <c r="HV136" s="957"/>
      <c r="HW136" s="1209"/>
      <c r="HX136" s="1248"/>
      <c r="HY136" s="1537"/>
      <c r="HZ136" s="955"/>
      <c r="IA136" s="1144"/>
      <c r="IB136" s="1167"/>
      <c r="IC136" s="1163"/>
      <c r="ID136" s="1163"/>
      <c r="IE136" s="1455"/>
      <c r="IF136" s="957"/>
      <c r="IG136" s="1163"/>
      <c r="IH136" s="1163"/>
      <c r="II136" s="957"/>
      <c r="IJ136" s="957"/>
      <c r="IK136" s="1730"/>
      <c r="IL136" s="957"/>
      <c r="IM136" s="957"/>
      <c r="IN136" s="957"/>
      <c r="IO136" s="1209"/>
      <c r="IP136" s="1248"/>
      <c r="IQ136" s="1537"/>
      <c r="IR136" s="955"/>
      <c r="IS136" s="1144"/>
      <c r="IT136" s="1167"/>
      <c r="IU136" s="1163"/>
      <c r="IV136" s="1163"/>
      <c r="IW136" s="1455"/>
      <c r="IX136" s="957"/>
      <c r="IY136" s="1163"/>
      <c r="IZ136" s="1163"/>
      <c r="JA136" s="957"/>
      <c r="JB136" s="957"/>
      <c r="JC136" s="1730"/>
      <c r="JD136" s="957"/>
      <c r="JE136" s="957"/>
      <c r="JF136" s="957"/>
      <c r="JG136" s="1209"/>
      <c r="JH136" s="1248"/>
      <c r="JI136" s="1537"/>
      <c r="JJ136" s="955"/>
      <c r="JK136" s="1144"/>
      <c r="JL136" s="1167"/>
      <c r="JM136" s="1163"/>
      <c r="JN136" s="1163"/>
      <c r="JO136" s="1455"/>
      <c r="JP136" s="957"/>
      <c r="JQ136" s="1163"/>
      <c r="JR136" s="1163"/>
      <c r="JS136" s="957"/>
      <c r="JT136" s="957"/>
      <c r="JU136" s="1730"/>
      <c r="JV136" s="957"/>
      <c r="JW136" s="957"/>
      <c r="JX136" s="957"/>
      <c r="JY136" s="1209"/>
      <c r="JZ136" s="1248"/>
      <c r="KA136" s="1537"/>
      <c r="KB136" s="955"/>
      <c r="KC136" s="1144"/>
      <c r="KD136" s="1167"/>
      <c r="KE136" s="1163"/>
      <c r="KF136" s="1163"/>
      <c r="KG136" s="1455"/>
      <c r="KH136" s="957"/>
      <c r="KI136" s="1163"/>
      <c r="KJ136" s="1163"/>
      <c r="KK136" s="957"/>
      <c r="KL136" s="957"/>
      <c r="KM136" s="1730"/>
      <c r="KN136" s="957"/>
      <c r="KO136" s="957"/>
      <c r="KP136" s="957"/>
      <c r="KQ136" s="1209"/>
      <c r="KR136" s="1248"/>
      <c r="KS136" s="1537"/>
      <c r="KT136" s="955"/>
      <c r="KU136" s="1144"/>
      <c r="KV136" s="1167"/>
      <c r="KW136" s="1163"/>
      <c r="KX136" s="1163"/>
      <c r="KY136" s="1455"/>
      <c r="KZ136" s="957"/>
      <c r="LA136" s="1163"/>
      <c r="LB136" s="1163"/>
      <c r="LC136" s="957"/>
      <c r="LD136" s="957"/>
      <c r="LE136" s="1730"/>
      <c r="LF136" s="957"/>
      <c r="LG136" s="957"/>
      <c r="LH136" s="957"/>
      <c r="LI136" s="1209"/>
      <c r="LJ136" s="1248"/>
      <c r="LK136" s="1537"/>
      <c r="LL136" s="955"/>
      <c r="LM136" s="1144"/>
      <c r="LN136" s="1167"/>
      <c r="LO136" s="1163"/>
      <c r="LP136" s="1163"/>
      <c r="LQ136" s="1455"/>
      <c r="LR136" s="957"/>
      <c r="LS136" s="1163"/>
      <c r="LT136" s="1163"/>
      <c r="LU136" s="957"/>
      <c r="LV136" s="957"/>
      <c r="LW136" s="1730"/>
      <c r="LX136" s="957"/>
      <c r="LY136" s="957"/>
      <c r="LZ136" s="957"/>
      <c r="MA136" s="1209"/>
      <c r="MB136" s="1248"/>
      <c r="MC136" s="1537"/>
      <c r="MD136" s="955"/>
      <c r="ME136" s="1144"/>
      <c r="MF136" s="1167"/>
      <c r="MG136" s="1163"/>
      <c r="MH136" s="1163"/>
      <c r="MI136" s="1455"/>
      <c r="MJ136" s="957"/>
      <c r="MK136" s="1163"/>
      <c r="ML136" s="1163"/>
      <c r="MM136" s="957"/>
      <c r="MN136" s="957"/>
      <c r="MO136" s="1730"/>
      <c r="MP136" s="957"/>
      <c r="MQ136" s="957"/>
      <c r="MR136" s="957"/>
      <c r="MS136" s="1209"/>
      <c r="MT136" s="1248"/>
      <c r="MU136" s="1537"/>
      <c r="MV136" s="955"/>
      <c r="MW136" s="1144"/>
      <c r="MX136" s="1167"/>
      <c r="MY136" s="1163"/>
      <c r="MZ136" s="1163"/>
      <c r="NA136" s="1455"/>
      <c r="NB136" s="957"/>
      <c r="NC136" s="1163"/>
      <c r="ND136" s="1163"/>
      <c r="NE136" s="957"/>
      <c r="NF136" s="957"/>
      <c r="NG136" s="1730"/>
      <c r="NH136" s="957"/>
      <c r="NI136" s="957"/>
      <c r="NJ136" s="957"/>
      <c r="NK136" s="1209"/>
      <c r="NL136" s="1248"/>
      <c r="NM136" s="1537"/>
      <c r="NN136" s="955"/>
      <c r="NO136" s="1144"/>
      <c r="NP136" s="1167"/>
      <c r="NQ136" s="1163"/>
      <c r="NR136" s="1163"/>
      <c r="NS136" s="1455"/>
      <c r="NT136" s="957"/>
      <c r="NU136" s="1163"/>
      <c r="NV136" s="1163"/>
      <c r="NW136" s="957"/>
      <c r="NX136" s="957"/>
      <c r="NY136" s="1730"/>
      <c r="NZ136" s="957"/>
      <c r="OA136" s="957"/>
      <c r="OB136" s="957"/>
      <c r="OC136" s="1209"/>
      <c r="OD136" s="1248"/>
      <c r="OE136" s="1537"/>
      <c r="OF136" s="955"/>
      <c r="OG136" s="1144"/>
      <c r="OH136" s="1167"/>
      <c r="OI136" s="1163"/>
      <c r="OJ136" s="1163"/>
      <c r="OK136" s="1455"/>
      <c r="OL136" s="957"/>
      <c r="OM136" s="1163"/>
      <c r="ON136" s="1163"/>
      <c r="OO136" s="957"/>
      <c r="OP136" s="957"/>
      <c r="OQ136" s="1730"/>
      <c r="OR136" s="957"/>
      <c r="OS136" s="957"/>
      <c r="OT136" s="957"/>
      <c r="OU136" s="1209"/>
      <c r="OV136" s="1248"/>
      <c r="OW136" s="1537"/>
      <c r="OX136" s="955"/>
      <c r="OY136" s="1144"/>
      <c r="OZ136" s="1167"/>
      <c r="PA136" s="1163"/>
      <c r="PB136" s="1163"/>
      <c r="PC136" s="1455"/>
      <c r="PD136" s="957"/>
      <c r="PE136" s="1163"/>
      <c r="PF136" s="1163"/>
      <c r="PG136" s="957"/>
      <c r="PH136" s="957"/>
      <c r="PI136" s="1730"/>
      <c r="PJ136" s="957"/>
      <c r="PK136" s="957"/>
      <c r="PL136" s="957"/>
      <c r="PM136" s="1209"/>
      <c r="PN136" s="1248"/>
      <c r="PO136" s="1537"/>
      <c r="PP136" s="955"/>
      <c r="PQ136" s="1144"/>
      <c r="PR136" s="1167"/>
      <c r="PS136" s="1163"/>
      <c r="PT136" s="1163"/>
      <c r="PU136" s="1455"/>
      <c r="PV136" s="957"/>
      <c r="PW136" s="1163"/>
      <c r="PX136" s="1163"/>
      <c r="PY136" s="957"/>
      <c r="PZ136" s="957"/>
      <c r="QA136" s="1730"/>
      <c r="QB136" s="957"/>
      <c r="QC136" s="957"/>
      <c r="QD136" s="957"/>
      <c r="QE136" s="1209"/>
      <c r="QF136" s="1248"/>
      <c r="QG136" s="1537"/>
      <c r="QH136" s="955"/>
      <c r="QI136" s="1144"/>
      <c r="QJ136" s="1167"/>
      <c r="QK136" s="1163"/>
      <c r="QL136" s="1163"/>
      <c r="QM136" s="1455"/>
      <c r="QN136" s="957"/>
      <c r="QO136" s="1163"/>
      <c r="QP136" s="1163"/>
      <c r="QQ136" s="957"/>
      <c r="QR136" s="957"/>
      <c r="QS136" s="1730"/>
      <c r="QT136" s="957"/>
      <c r="QU136" s="957"/>
      <c r="QV136" s="957"/>
      <c r="QW136" s="1209"/>
      <c r="QX136" s="1248"/>
      <c r="QY136" s="1537"/>
      <c r="QZ136" s="955"/>
      <c r="RA136" s="1144"/>
      <c r="RB136" s="1167"/>
      <c r="RC136" s="1163"/>
      <c r="RD136" s="1163"/>
      <c r="RE136" s="1455"/>
      <c r="RF136" s="957"/>
      <c r="RG136" s="1163"/>
      <c r="RH136" s="1163"/>
      <c r="RI136" s="957"/>
      <c r="RJ136" s="957"/>
      <c r="RK136" s="1730"/>
      <c r="RL136" s="957"/>
      <c r="RM136" s="957"/>
      <c r="RN136" s="957"/>
      <c r="RO136" s="1209"/>
      <c r="RP136" s="1248"/>
      <c r="RQ136" s="1537"/>
      <c r="RR136" s="955"/>
      <c r="RS136" s="1144"/>
      <c r="RT136" s="1167"/>
      <c r="RU136" s="1163"/>
      <c r="RV136" s="1163"/>
      <c r="RW136" s="1455"/>
      <c r="RX136" s="957"/>
      <c r="RY136" s="1163"/>
      <c r="RZ136" s="1163"/>
      <c r="SA136" s="957"/>
      <c r="SB136" s="957"/>
      <c r="SC136" s="1730"/>
      <c r="SD136" s="957"/>
      <c r="SE136" s="957"/>
      <c r="SF136" s="957"/>
      <c r="SG136" s="1209"/>
      <c r="SH136" s="1248"/>
      <c r="SI136" s="1537"/>
      <c r="SJ136" s="955"/>
      <c r="SK136" s="1144"/>
      <c r="SL136" s="1167"/>
      <c r="SM136" s="1163"/>
      <c r="SN136" s="1163"/>
      <c r="SO136" s="1455"/>
      <c r="SP136" s="957"/>
      <c r="SQ136" s="1163"/>
      <c r="SR136" s="1163"/>
      <c r="SS136" s="957"/>
      <c r="ST136" s="957"/>
      <c r="SU136" s="1730"/>
      <c r="SV136" s="957"/>
      <c r="SW136" s="957"/>
      <c r="SX136" s="957"/>
      <c r="SY136" s="1209"/>
      <c r="SZ136" s="1248"/>
      <c r="TA136" s="1537"/>
      <c r="TB136" s="955"/>
      <c r="TC136" s="1144"/>
      <c r="TD136" s="1167"/>
      <c r="TE136" s="1163"/>
      <c r="TF136" s="1163"/>
      <c r="TG136" s="1455"/>
      <c r="TH136" s="957"/>
      <c r="TI136" s="1163"/>
      <c r="TJ136" s="1163"/>
      <c r="TK136" s="957"/>
      <c r="TL136" s="957"/>
      <c r="TM136" s="1730"/>
      <c r="TN136" s="957"/>
      <c r="TO136" s="957"/>
      <c r="TP136" s="957"/>
      <c r="TQ136" s="1209"/>
      <c r="TR136" s="1248"/>
      <c r="TS136" s="1537"/>
      <c r="TT136" s="955"/>
      <c r="TU136" s="1144"/>
      <c r="TV136" s="1167"/>
      <c r="TW136" s="1163"/>
      <c r="TX136" s="1163"/>
      <c r="TY136" s="1455"/>
      <c r="TZ136" s="957"/>
      <c r="UA136" s="1163"/>
      <c r="UB136" s="1163"/>
      <c r="UC136" s="957"/>
      <c r="UD136" s="957"/>
      <c r="UE136" s="1730"/>
      <c r="UF136" s="957"/>
      <c r="UG136" s="957"/>
      <c r="UH136" s="957"/>
      <c r="UI136" s="1209"/>
      <c r="UJ136" s="1248"/>
      <c r="UK136" s="1537"/>
      <c r="UL136" s="955"/>
      <c r="UM136" s="1144"/>
      <c r="UN136" s="1167"/>
      <c r="UO136" s="1163"/>
      <c r="UP136" s="1163"/>
      <c r="UQ136" s="1455"/>
      <c r="UR136" s="957"/>
      <c r="US136" s="1163"/>
      <c r="UT136" s="1163"/>
      <c r="UU136" s="957"/>
      <c r="UV136" s="957"/>
      <c r="UW136" s="1730"/>
      <c r="UX136" s="957"/>
      <c r="UY136" s="957"/>
      <c r="UZ136" s="957"/>
      <c r="VA136" s="1209"/>
      <c r="VB136" s="1248"/>
      <c r="VC136" s="1537"/>
      <c r="VD136" s="955"/>
      <c r="VE136" s="1144"/>
      <c r="VF136" s="1167"/>
      <c r="VG136" s="1163"/>
      <c r="VH136" s="1163"/>
      <c r="VI136" s="1455"/>
      <c r="VJ136" s="957"/>
      <c r="VK136" s="1163"/>
      <c r="VL136" s="1163"/>
      <c r="VM136" s="957"/>
      <c r="VN136" s="957"/>
      <c r="VO136" s="1730"/>
      <c r="VP136" s="957"/>
      <c r="VQ136" s="957"/>
      <c r="VR136" s="957"/>
      <c r="VS136" s="1209"/>
      <c r="VT136" s="1248"/>
      <c r="VU136" s="1537"/>
      <c r="VV136" s="955"/>
      <c r="VW136" s="1144"/>
      <c r="VX136" s="1167"/>
      <c r="VY136" s="1163"/>
      <c r="VZ136" s="1163"/>
      <c r="WA136" s="1455"/>
      <c r="WB136" s="957"/>
      <c r="WC136" s="1163"/>
      <c r="WD136" s="1163"/>
      <c r="WE136" s="957"/>
      <c r="WF136" s="957"/>
      <c r="WG136" s="1730"/>
      <c r="WH136" s="957"/>
      <c r="WI136" s="957"/>
      <c r="WJ136" s="957"/>
      <c r="WK136" s="1209"/>
      <c r="WL136" s="1248"/>
      <c r="WM136" s="1537"/>
      <c r="WN136" s="955"/>
      <c r="WO136" s="1144"/>
      <c r="WP136" s="1167"/>
      <c r="WQ136" s="1163"/>
      <c r="WR136" s="1163"/>
      <c r="WS136" s="1455"/>
      <c r="WT136" s="957"/>
      <c r="WU136" s="1163"/>
      <c r="WV136" s="1163"/>
      <c r="WW136" s="957"/>
      <c r="WX136" s="957"/>
      <c r="WY136" s="1730"/>
      <c r="WZ136" s="957"/>
      <c r="XA136" s="957"/>
      <c r="XB136" s="957"/>
      <c r="XC136" s="1209"/>
      <c r="XD136" s="1248"/>
      <c r="XE136" s="1537"/>
      <c r="XF136" s="955"/>
      <c r="XG136" s="1144"/>
      <c r="XH136" s="1167"/>
      <c r="XI136" s="1163"/>
      <c r="XJ136" s="1163"/>
      <c r="XK136" s="1455"/>
      <c r="XL136" s="957"/>
      <c r="XM136" s="1163"/>
      <c r="XN136" s="1163"/>
      <c r="XO136" s="957"/>
      <c r="XP136" s="957"/>
      <c r="XQ136" s="1730"/>
      <c r="XR136" s="957"/>
      <c r="XS136" s="957"/>
      <c r="XT136" s="957"/>
      <c r="XU136" s="1209"/>
      <c r="XV136" s="1248"/>
      <c r="XW136" s="1537"/>
      <c r="XX136" s="955"/>
      <c r="XY136" s="1144"/>
      <c r="XZ136" s="1167"/>
      <c r="YA136" s="1163"/>
      <c r="YB136" s="1163"/>
      <c r="YC136" s="1455"/>
      <c r="YD136" s="957"/>
      <c r="YE136" s="1163"/>
      <c r="YF136" s="1163"/>
      <c r="YG136" s="957"/>
      <c r="YH136" s="957"/>
      <c r="YI136" s="1730"/>
      <c r="YJ136" s="957"/>
      <c r="YK136" s="957"/>
      <c r="YL136" s="957"/>
      <c r="YM136" s="1209"/>
      <c r="YN136" s="1248"/>
      <c r="YO136" s="1537"/>
      <c r="YP136" s="955"/>
      <c r="YQ136" s="1144"/>
      <c r="YR136" s="1167"/>
      <c r="YS136" s="1163"/>
      <c r="YT136" s="1163"/>
      <c r="YU136" s="1455"/>
      <c r="YV136" s="957"/>
      <c r="YW136" s="1163"/>
      <c r="YX136" s="1163"/>
      <c r="YY136" s="957"/>
      <c r="YZ136" s="957"/>
      <c r="ZA136" s="1730"/>
      <c r="ZB136" s="957"/>
      <c r="ZC136" s="957"/>
      <c r="ZD136" s="957"/>
      <c r="ZE136" s="1209"/>
      <c r="ZF136" s="1248"/>
      <c r="ZG136" s="1537"/>
      <c r="ZH136" s="955"/>
      <c r="ZI136" s="1144"/>
      <c r="ZJ136" s="1167"/>
      <c r="ZK136" s="1163"/>
      <c r="ZL136" s="1163"/>
      <c r="ZM136" s="1455"/>
      <c r="ZN136" s="957"/>
      <c r="ZO136" s="1163"/>
      <c r="ZP136" s="1163"/>
      <c r="ZQ136" s="957"/>
      <c r="ZR136" s="957"/>
      <c r="ZS136" s="1730"/>
      <c r="ZT136" s="957"/>
      <c r="ZU136" s="957"/>
      <c r="ZV136" s="957"/>
      <c r="ZW136" s="1209"/>
      <c r="ZX136" s="1248"/>
      <c r="ZY136" s="1537"/>
      <c r="ZZ136" s="955"/>
      <c r="AAA136" s="1144"/>
      <c r="AAB136" s="1167"/>
      <c r="AAC136" s="1163"/>
      <c r="AAD136" s="1163"/>
      <c r="AAE136" s="1455"/>
      <c r="AAF136" s="957"/>
      <c r="AAG136" s="1163"/>
      <c r="AAH136" s="1163"/>
      <c r="AAI136" s="957"/>
      <c r="AAJ136" s="957"/>
      <c r="AAK136" s="1730"/>
      <c r="AAL136" s="957"/>
      <c r="AAM136" s="957"/>
      <c r="AAN136" s="957"/>
      <c r="AAO136" s="1209"/>
      <c r="AAP136" s="1248"/>
      <c r="AAQ136" s="1537"/>
      <c r="AAR136" s="955"/>
      <c r="AAS136" s="1144"/>
      <c r="AAT136" s="1167"/>
      <c r="AAU136" s="1163"/>
      <c r="AAV136" s="1163"/>
      <c r="AAW136" s="1455"/>
      <c r="AAX136" s="957"/>
      <c r="AAY136" s="1163"/>
      <c r="AAZ136" s="1163"/>
      <c r="ABA136" s="957"/>
      <c r="ABB136" s="957"/>
      <c r="ABC136" s="1730"/>
      <c r="ABD136" s="957"/>
      <c r="ABE136" s="957"/>
      <c r="ABF136" s="957"/>
      <c r="ABG136" s="1209"/>
      <c r="ABH136" s="1248"/>
      <c r="ABI136" s="1537"/>
      <c r="ABJ136" s="955"/>
      <c r="ABK136" s="1144"/>
      <c r="ABL136" s="1167"/>
      <c r="ABM136" s="1163"/>
      <c r="ABN136" s="1163"/>
      <c r="ABO136" s="1455"/>
      <c r="ABP136" s="957"/>
      <c r="ABQ136" s="1163"/>
      <c r="ABR136" s="1163"/>
      <c r="ABS136" s="957"/>
      <c r="ABT136" s="957"/>
      <c r="ABU136" s="1730"/>
      <c r="ABV136" s="957"/>
      <c r="ABW136" s="957"/>
      <c r="ABX136" s="957"/>
      <c r="ABY136" s="1209"/>
      <c r="ABZ136" s="1248"/>
      <c r="ACA136" s="1537"/>
      <c r="ACB136" s="955"/>
      <c r="ACC136" s="1144"/>
      <c r="ACD136" s="1167"/>
      <c r="ACE136" s="1163"/>
      <c r="ACF136" s="1163"/>
      <c r="ACG136" s="1455"/>
      <c r="ACH136" s="957"/>
      <c r="ACI136" s="1163"/>
      <c r="ACJ136" s="1163"/>
      <c r="ACK136" s="957"/>
      <c r="ACL136" s="957"/>
      <c r="ACM136" s="1730"/>
      <c r="ACN136" s="957"/>
      <c r="ACO136" s="957"/>
      <c r="ACP136" s="957"/>
      <c r="ACQ136" s="1209"/>
      <c r="ACR136" s="1248"/>
      <c r="ACS136" s="1537"/>
      <c r="ACT136" s="955"/>
      <c r="ACU136" s="1144"/>
      <c r="ACV136" s="1167"/>
      <c r="ACW136" s="1163"/>
      <c r="ACX136" s="1163"/>
      <c r="ACY136" s="1455"/>
      <c r="ACZ136" s="957"/>
      <c r="ADA136" s="1163"/>
      <c r="ADB136" s="1163"/>
      <c r="ADC136" s="957"/>
      <c r="ADD136" s="957"/>
      <c r="ADE136" s="1730"/>
      <c r="ADF136" s="957"/>
      <c r="ADG136" s="957"/>
      <c r="ADH136" s="957"/>
      <c r="ADI136" s="1209"/>
      <c r="ADJ136" s="1248"/>
      <c r="ADK136" s="1537"/>
      <c r="ADL136" s="955"/>
      <c r="ADM136" s="1144"/>
      <c r="ADN136" s="1167"/>
      <c r="ADO136" s="1163"/>
      <c r="ADP136" s="1163"/>
      <c r="ADQ136" s="1455"/>
      <c r="ADR136" s="957"/>
      <c r="ADS136" s="1163"/>
      <c r="ADT136" s="1163"/>
      <c r="ADU136" s="957"/>
      <c r="ADV136" s="957"/>
      <c r="ADW136" s="1730"/>
      <c r="ADX136" s="957"/>
      <c r="ADY136" s="957"/>
      <c r="ADZ136" s="957"/>
      <c r="AEA136" s="1209"/>
      <c r="AEB136" s="1248"/>
      <c r="AEC136" s="1537"/>
      <c r="AED136" s="955"/>
      <c r="AEE136" s="1144"/>
      <c r="AEF136" s="1167"/>
      <c r="AEG136" s="1163"/>
      <c r="AEH136" s="1163"/>
      <c r="AEI136" s="1455"/>
      <c r="AEJ136" s="957"/>
      <c r="AEK136" s="1163"/>
      <c r="AEL136" s="1163"/>
      <c r="AEM136" s="957"/>
      <c r="AEN136" s="957"/>
      <c r="AEO136" s="1730"/>
      <c r="AEP136" s="957"/>
      <c r="AEQ136" s="957"/>
      <c r="AER136" s="957"/>
      <c r="AES136" s="1209"/>
      <c r="AET136" s="1248"/>
      <c r="AEU136" s="1537"/>
      <c r="AEV136" s="955"/>
      <c r="AEW136" s="1144"/>
      <c r="AEX136" s="1167"/>
      <c r="AEY136" s="1163"/>
      <c r="AEZ136" s="1163"/>
      <c r="AFA136" s="1455"/>
      <c r="AFB136" s="957"/>
      <c r="AFC136" s="1163"/>
      <c r="AFD136" s="1163"/>
      <c r="AFE136" s="957"/>
      <c r="AFF136" s="957"/>
      <c r="AFG136" s="1730"/>
      <c r="AFH136" s="957"/>
      <c r="AFI136" s="957"/>
      <c r="AFJ136" s="957"/>
      <c r="AFK136" s="1209"/>
      <c r="AFL136" s="1248"/>
      <c r="AFM136" s="1537"/>
      <c r="AFN136" s="955"/>
      <c r="AFO136" s="1144"/>
      <c r="AFP136" s="1167"/>
      <c r="AFQ136" s="1163"/>
      <c r="AFR136" s="1163"/>
      <c r="AFS136" s="1455"/>
      <c r="AFT136" s="957"/>
      <c r="AFU136" s="1163"/>
      <c r="AFV136" s="1163"/>
      <c r="AFW136" s="957"/>
      <c r="AFX136" s="957"/>
      <c r="AFY136" s="1730"/>
      <c r="AFZ136" s="957"/>
      <c r="AGA136" s="957"/>
      <c r="AGB136" s="957"/>
      <c r="AGC136" s="1209"/>
      <c r="AGD136" s="1248"/>
      <c r="AGE136" s="1537"/>
      <c r="AGF136" s="955"/>
      <c r="AGG136" s="1144"/>
      <c r="AGH136" s="1167"/>
      <c r="AGI136" s="1163"/>
      <c r="AGJ136" s="1163"/>
      <c r="AGK136" s="1455"/>
      <c r="AGL136" s="957"/>
      <c r="AGM136" s="1163"/>
      <c r="AGN136" s="1163"/>
      <c r="AGO136" s="957"/>
      <c r="AGP136" s="957"/>
      <c r="AGQ136" s="1730"/>
      <c r="AGR136" s="957"/>
      <c r="AGS136" s="957"/>
      <c r="AGT136" s="957"/>
      <c r="AGU136" s="1209"/>
      <c r="AGV136" s="1248"/>
      <c r="AGW136" s="1537"/>
      <c r="AGX136" s="955"/>
      <c r="AGY136" s="1144"/>
      <c r="AGZ136" s="1167"/>
      <c r="AHA136" s="1163"/>
      <c r="AHB136" s="1163"/>
      <c r="AHC136" s="1455"/>
      <c r="AHD136" s="957"/>
      <c r="AHE136" s="1163"/>
      <c r="AHF136" s="1163"/>
      <c r="AHG136" s="957"/>
      <c r="AHH136" s="957"/>
      <c r="AHI136" s="1730"/>
      <c r="AHJ136" s="957"/>
      <c r="AHK136" s="957"/>
      <c r="AHL136" s="957"/>
      <c r="AHM136" s="1209"/>
      <c r="AHN136" s="1248"/>
      <c r="AHO136" s="1537"/>
      <c r="AHP136" s="955"/>
      <c r="AHQ136" s="1144"/>
      <c r="AHR136" s="1167"/>
      <c r="AHS136" s="1163"/>
      <c r="AHT136" s="1163"/>
      <c r="AHU136" s="1455"/>
      <c r="AHV136" s="957"/>
      <c r="AHW136" s="1163"/>
      <c r="AHX136" s="1163"/>
      <c r="AHY136" s="957"/>
      <c r="AHZ136" s="957"/>
      <c r="AIA136" s="1730"/>
      <c r="AIB136" s="957"/>
      <c r="AIC136" s="957"/>
      <c r="AID136" s="957"/>
      <c r="AIE136" s="1209"/>
      <c r="AIF136" s="1248"/>
      <c r="AIG136" s="1537"/>
      <c r="AIH136" s="955"/>
      <c r="AII136" s="1144"/>
      <c r="AIJ136" s="1167"/>
      <c r="AIK136" s="1163"/>
      <c r="AIL136" s="1163"/>
      <c r="AIM136" s="1455"/>
      <c r="AIN136" s="957"/>
      <c r="AIO136" s="1163"/>
      <c r="AIP136" s="1163"/>
      <c r="AIQ136" s="957"/>
      <c r="AIR136" s="957"/>
      <c r="AIS136" s="1730"/>
      <c r="AIT136" s="957"/>
      <c r="AIU136" s="957"/>
      <c r="AIV136" s="957"/>
      <c r="AIW136" s="1209"/>
      <c r="AIX136" s="1248"/>
      <c r="AIY136" s="1537"/>
      <c r="AIZ136" s="955"/>
      <c r="AJA136" s="1144"/>
      <c r="AJB136" s="1167"/>
      <c r="AJC136" s="1163"/>
      <c r="AJD136" s="1163"/>
      <c r="AJE136" s="1455"/>
      <c r="AJF136" s="957"/>
      <c r="AJG136" s="1163"/>
      <c r="AJH136" s="1163"/>
      <c r="AJI136" s="957"/>
      <c r="AJJ136" s="957"/>
      <c r="AJK136" s="1730"/>
      <c r="AJL136" s="957"/>
      <c r="AJM136" s="957"/>
      <c r="AJN136" s="957"/>
      <c r="AJO136" s="1209"/>
      <c r="AJP136" s="1248"/>
      <c r="AJQ136" s="1537"/>
      <c r="AJR136" s="955"/>
      <c r="AJS136" s="1144"/>
      <c r="AJT136" s="1167"/>
      <c r="AJU136" s="1163"/>
      <c r="AJV136" s="1163"/>
      <c r="AJW136" s="1455"/>
      <c r="AJX136" s="957"/>
      <c r="AJY136" s="1163"/>
      <c r="AJZ136" s="1163"/>
      <c r="AKA136" s="957"/>
      <c r="AKB136" s="957"/>
      <c r="AKC136" s="1730"/>
      <c r="AKD136" s="957"/>
      <c r="AKE136" s="957"/>
      <c r="AKF136" s="957"/>
      <c r="AKG136" s="1209"/>
      <c r="AKH136" s="1248"/>
      <c r="AKI136" s="1537"/>
      <c r="AKJ136" s="955"/>
      <c r="AKK136" s="1144"/>
      <c r="AKL136" s="1167"/>
      <c r="AKM136" s="1163"/>
      <c r="AKN136" s="1163"/>
      <c r="AKO136" s="1455"/>
      <c r="AKP136" s="957"/>
      <c r="AKQ136" s="1163"/>
      <c r="AKR136" s="1163"/>
      <c r="AKS136" s="957"/>
      <c r="AKT136" s="957"/>
      <c r="AKU136" s="1730"/>
      <c r="AKV136" s="957"/>
      <c r="AKW136" s="957"/>
      <c r="AKX136" s="957"/>
      <c r="AKY136" s="1209"/>
      <c r="AKZ136" s="1248"/>
      <c r="ALA136" s="1537"/>
      <c r="ALB136" s="955"/>
      <c r="ALC136" s="1144"/>
      <c r="ALD136" s="1167"/>
      <c r="ALE136" s="1163"/>
      <c r="ALF136" s="1163"/>
      <c r="ALG136" s="1455"/>
      <c r="ALH136" s="957"/>
      <c r="ALI136" s="1163"/>
      <c r="ALJ136" s="1163"/>
      <c r="ALK136" s="957"/>
      <c r="ALL136" s="957"/>
      <c r="ALM136" s="1730"/>
      <c r="ALN136" s="957"/>
      <c r="ALO136" s="957"/>
      <c r="ALP136" s="957"/>
      <c r="ALQ136" s="1209"/>
      <c r="ALR136" s="1248"/>
      <c r="ALS136" s="1537"/>
      <c r="ALT136" s="955"/>
      <c r="ALU136" s="1144"/>
      <c r="ALV136" s="1167"/>
      <c r="ALW136" s="1163"/>
      <c r="ALX136" s="1163"/>
      <c r="ALY136" s="1455"/>
      <c r="ALZ136" s="957"/>
      <c r="AMA136" s="1163"/>
      <c r="AMB136" s="1163"/>
      <c r="AMC136" s="957"/>
      <c r="AMD136" s="957"/>
      <c r="AME136" s="1730"/>
      <c r="AMF136" s="957"/>
      <c r="AMG136" s="957"/>
      <c r="AMH136" s="957"/>
      <c r="AMI136" s="1209"/>
      <c r="AMJ136" s="1248"/>
      <c r="AMK136" s="1537"/>
      <c r="AML136" s="955"/>
      <c r="AMM136" s="1144"/>
      <c r="AMN136" s="1167"/>
      <c r="AMO136" s="1163"/>
      <c r="AMP136" s="1163"/>
      <c r="AMQ136" s="1455"/>
      <c r="AMR136" s="957"/>
      <c r="AMS136" s="1163"/>
      <c r="AMT136" s="1163"/>
      <c r="AMU136" s="957"/>
      <c r="AMV136" s="957"/>
      <c r="AMW136" s="1730"/>
      <c r="AMX136" s="957"/>
      <c r="AMY136" s="957"/>
      <c r="AMZ136" s="957"/>
      <c r="ANA136" s="1209"/>
      <c r="ANB136" s="1248"/>
      <c r="ANC136" s="1537"/>
      <c r="AND136" s="955"/>
      <c r="ANE136" s="1144"/>
      <c r="ANF136" s="1167"/>
      <c r="ANG136" s="1163"/>
      <c r="ANH136" s="1163"/>
      <c r="ANI136" s="1455"/>
      <c r="ANJ136" s="957"/>
      <c r="ANK136" s="1163"/>
      <c r="ANL136" s="1163"/>
      <c r="ANM136" s="957"/>
      <c r="ANN136" s="957"/>
      <c r="ANO136" s="1730"/>
      <c r="ANP136" s="957"/>
      <c r="ANQ136" s="957"/>
      <c r="ANR136" s="957"/>
      <c r="ANS136" s="1209"/>
      <c r="ANT136" s="1248"/>
      <c r="ANU136" s="1537"/>
      <c r="ANV136" s="955"/>
      <c r="ANW136" s="1144"/>
      <c r="ANX136" s="1167"/>
      <c r="ANY136" s="1163"/>
      <c r="ANZ136" s="1163"/>
      <c r="AOA136" s="1455"/>
      <c r="AOB136" s="957"/>
      <c r="AOC136" s="1163"/>
      <c r="AOD136" s="1163"/>
      <c r="AOE136" s="957"/>
      <c r="AOF136" s="957"/>
      <c r="AOG136" s="1730"/>
      <c r="AOH136" s="957"/>
      <c r="AOI136" s="957"/>
      <c r="AOJ136" s="957"/>
      <c r="AOK136" s="1209"/>
      <c r="AOL136" s="1248"/>
      <c r="AOM136" s="1537"/>
      <c r="AON136" s="955"/>
      <c r="AOO136" s="1144"/>
      <c r="AOP136" s="1167"/>
      <c r="AOQ136" s="1163"/>
      <c r="AOR136" s="1163"/>
      <c r="AOS136" s="1455"/>
      <c r="AOT136" s="957"/>
      <c r="AOU136" s="1163"/>
      <c r="AOV136" s="1163"/>
      <c r="AOW136" s="957"/>
      <c r="AOX136" s="957"/>
      <c r="AOY136" s="1730"/>
      <c r="AOZ136" s="957"/>
      <c r="APA136" s="957"/>
      <c r="APB136" s="957"/>
      <c r="APC136" s="1209"/>
      <c r="APD136" s="1248"/>
      <c r="APE136" s="1537"/>
      <c r="APF136" s="955"/>
      <c r="APG136" s="1144"/>
      <c r="APH136" s="1167"/>
      <c r="API136" s="1163"/>
      <c r="APJ136" s="1163"/>
      <c r="APK136" s="1455"/>
      <c r="APL136" s="957"/>
      <c r="APM136" s="1163"/>
      <c r="APN136" s="1163"/>
      <c r="APO136" s="957"/>
      <c r="APP136" s="957"/>
      <c r="APQ136" s="1730"/>
      <c r="APR136" s="957"/>
      <c r="APS136" s="957"/>
      <c r="APT136" s="957"/>
      <c r="APU136" s="1209"/>
      <c r="APV136" s="1248"/>
      <c r="APW136" s="1537"/>
      <c r="APX136" s="955"/>
      <c r="APY136" s="1144"/>
      <c r="APZ136" s="1167"/>
      <c r="AQA136" s="1163"/>
      <c r="AQB136" s="1163"/>
      <c r="AQC136" s="1455"/>
      <c r="AQD136" s="957"/>
      <c r="AQE136" s="1163"/>
      <c r="AQF136" s="1163"/>
      <c r="AQG136" s="957"/>
      <c r="AQH136" s="957"/>
      <c r="AQI136" s="1730"/>
      <c r="AQJ136" s="957"/>
      <c r="AQK136" s="957"/>
      <c r="AQL136" s="957"/>
      <c r="AQM136" s="1209"/>
      <c r="AQN136" s="1248"/>
      <c r="AQO136" s="1537"/>
      <c r="AQP136" s="955"/>
      <c r="AQQ136" s="1144"/>
      <c r="AQR136" s="1167"/>
      <c r="AQS136" s="1163"/>
      <c r="AQT136" s="1163"/>
      <c r="AQU136" s="1455"/>
      <c r="AQV136" s="957"/>
      <c r="AQW136" s="1163"/>
      <c r="AQX136" s="1163"/>
      <c r="AQY136" s="957"/>
      <c r="AQZ136" s="957"/>
      <c r="ARA136" s="1730"/>
      <c r="ARB136" s="957"/>
      <c r="ARC136" s="957"/>
      <c r="ARD136" s="957"/>
      <c r="ARE136" s="1209"/>
      <c r="ARF136" s="1248"/>
      <c r="ARG136" s="1537"/>
      <c r="ARH136" s="955"/>
      <c r="ARI136" s="1144"/>
      <c r="ARJ136" s="1167"/>
      <c r="ARK136" s="1163"/>
      <c r="ARL136" s="1163"/>
      <c r="ARM136" s="1455"/>
      <c r="ARN136" s="957"/>
      <c r="ARO136" s="1163"/>
      <c r="ARP136" s="1163"/>
      <c r="ARQ136" s="957"/>
      <c r="ARR136" s="957"/>
      <c r="ARS136" s="1730"/>
      <c r="ART136" s="957"/>
      <c r="ARU136" s="957"/>
      <c r="ARV136" s="957"/>
      <c r="ARW136" s="1209"/>
      <c r="ARX136" s="1248"/>
      <c r="ARY136" s="1537"/>
      <c r="ARZ136" s="955"/>
      <c r="ASA136" s="1144"/>
      <c r="ASB136" s="1167"/>
      <c r="ASC136" s="1163"/>
      <c r="ASD136" s="1163"/>
      <c r="ASE136" s="1455"/>
      <c r="ASF136" s="957"/>
      <c r="ASG136" s="1163"/>
      <c r="ASH136" s="1163"/>
      <c r="ASI136" s="957"/>
      <c r="ASJ136" s="957"/>
      <c r="ASK136" s="1730"/>
      <c r="ASL136" s="957"/>
      <c r="ASM136" s="957"/>
      <c r="ASN136" s="957"/>
      <c r="ASO136" s="1209"/>
      <c r="ASP136" s="1248"/>
      <c r="ASQ136" s="1537"/>
      <c r="ASR136" s="955"/>
      <c r="ASS136" s="1144"/>
      <c r="AST136" s="1167"/>
      <c r="ASU136" s="1163"/>
      <c r="ASV136" s="1163"/>
      <c r="ASW136" s="1455"/>
      <c r="ASX136" s="957"/>
      <c r="ASY136" s="1163"/>
      <c r="ASZ136" s="1163"/>
      <c r="ATA136" s="957"/>
      <c r="ATB136" s="957"/>
      <c r="ATC136" s="1730"/>
      <c r="ATD136" s="957"/>
      <c r="ATE136" s="957"/>
      <c r="ATF136" s="957"/>
      <c r="ATG136" s="1209"/>
      <c r="ATH136" s="1248"/>
      <c r="ATI136" s="1537"/>
      <c r="ATJ136" s="955"/>
      <c r="ATK136" s="1144"/>
      <c r="ATL136" s="1167"/>
      <c r="ATM136" s="1163"/>
      <c r="ATN136" s="1163"/>
      <c r="ATO136" s="1455"/>
      <c r="ATP136" s="957"/>
      <c r="ATQ136" s="1163"/>
      <c r="ATR136" s="1163"/>
      <c r="ATS136" s="957"/>
      <c r="ATT136" s="957"/>
      <c r="ATU136" s="1730"/>
      <c r="ATV136" s="957"/>
      <c r="ATW136" s="957"/>
      <c r="ATX136" s="957"/>
      <c r="ATY136" s="1209"/>
      <c r="ATZ136" s="1248"/>
      <c r="AUA136" s="1537"/>
      <c r="AUB136" s="955"/>
      <c r="AUC136" s="1144"/>
      <c r="AUD136" s="1167"/>
      <c r="AUE136" s="1163"/>
      <c r="AUF136" s="1163"/>
      <c r="AUG136" s="1455"/>
      <c r="AUH136" s="957"/>
      <c r="AUI136" s="1163"/>
      <c r="AUJ136" s="1163"/>
      <c r="AUK136" s="957"/>
      <c r="AUL136" s="957"/>
      <c r="AUM136" s="1730"/>
      <c r="AUN136" s="957"/>
      <c r="AUO136" s="957"/>
      <c r="AUP136" s="957"/>
      <c r="AUQ136" s="1209"/>
      <c r="AUR136" s="1248"/>
      <c r="AUS136" s="1537"/>
      <c r="AUT136" s="955"/>
      <c r="AUU136" s="1144"/>
      <c r="AUV136" s="1167"/>
      <c r="AUW136" s="1163"/>
      <c r="AUX136" s="1163"/>
      <c r="AUY136" s="1455"/>
      <c r="AUZ136" s="957"/>
      <c r="AVA136" s="1163"/>
      <c r="AVB136" s="1163"/>
      <c r="AVC136" s="957"/>
      <c r="AVD136" s="957"/>
      <c r="AVE136" s="1730"/>
      <c r="AVF136" s="957"/>
      <c r="AVG136" s="957"/>
      <c r="AVH136" s="957"/>
      <c r="AVI136" s="1209"/>
      <c r="AVJ136" s="1248"/>
      <c r="AVK136" s="1537"/>
      <c r="AVL136" s="955"/>
      <c r="AVM136" s="1144"/>
      <c r="AVN136" s="1167"/>
      <c r="AVO136" s="1163"/>
      <c r="AVP136" s="1163"/>
      <c r="AVQ136" s="1455"/>
      <c r="AVR136" s="957"/>
      <c r="AVS136" s="1163"/>
      <c r="AVT136" s="1163"/>
      <c r="AVU136" s="957"/>
      <c r="AVV136" s="957"/>
      <c r="AVW136" s="1730"/>
      <c r="AVX136" s="957"/>
      <c r="AVY136" s="957"/>
      <c r="AVZ136" s="957"/>
      <c r="AWA136" s="1209"/>
      <c r="AWB136" s="1248"/>
      <c r="AWC136" s="1537"/>
      <c r="AWD136" s="955"/>
      <c r="AWE136" s="1144"/>
      <c r="AWF136" s="1167"/>
      <c r="AWG136" s="1163"/>
      <c r="AWH136" s="1163"/>
      <c r="AWI136" s="1455"/>
      <c r="AWJ136" s="957"/>
      <c r="AWK136" s="1163"/>
      <c r="AWL136" s="1163"/>
      <c r="AWM136" s="957"/>
      <c r="AWN136" s="957"/>
      <c r="AWO136" s="1730"/>
      <c r="AWP136" s="957"/>
      <c r="AWQ136" s="957"/>
      <c r="AWR136" s="957"/>
      <c r="AWS136" s="1209"/>
      <c r="AWT136" s="1248"/>
      <c r="AWU136" s="1537"/>
      <c r="AWV136" s="955"/>
      <c r="AWW136" s="1144"/>
      <c r="AWX136" s="1167"/>
      <c r="AWY136" s="1163"/>
      <c r="AWZ136" s="1163"/>
      <c r="AXA136" s="1455"/>
      <c r="AXB136" s="957"/>
      <c r="AXC136" s="1163"/>
      <c r="AXD136" s="1163"/>
      <c r="AXE136" s="957"/>
      <c r="AXF136" s="957"/>
      <c r="AXG136" s="1730"/>
      <c r="AXH136" s="957"/>
      <c r="AXI136" s="957"/>
      <c r="AXJ136" s="957"/>
      <c r="AXK136" s="1209"/>
      <c r="AXL136" s="1248"/>
      <c r="AXM136" s="1537"/>
      <c r="AXN136" s="955"/>
      <c r="AXO136" s="1144"/>
      <c r="AXP136" s="1167"/>
      <c r="AXQ136" s="1163"/>
      <c r="AXR136" s="1163"/>
      <c r="AXS136" s="1455"/>
      <c r="AXT136" s="957"/>
      <c r="AXU136" s="1163"/>
      <c r="AXV136" s="1163"/>
      <c r="AXW136" s="957"/>
      <c r="AXX136" s="957"/>
      <c r="AXY136" s="1730"/>
      <c r="AXZ136" s="957"/>
      <c r="AYA136" s="957"/>
      <c r="AYB136" s="957"/>
      <c r="AYC136" s="1209"/>
      <c r="AYD136" s="1248"/>
      <c r="AYE136" s="1537"/>
      <c r="AYF136" s="955"/>
      <c r="AYG136" s="1144"/>
      <c r="AYH136" s="1167"/>
      <c r="AYI136" s="1163"/>
      <c r="AYJ136" s="1163"/>
      <c r="AYK136" s="1455"/>
      <c r="AYL136" s="957"/>
      <c r="AYM136" s="1163"/>
      <c r="AYN136" s="1163"/>
      <c r="AYO136" s="957"/>
      <c r="AYP136" s="957"/>
      <c r="AYQ136" s="1730"/>
      <c r="AYR136" s="957"/>
      <c r="AYS136" s="957"/>
      <c r="AYT136" s="957"/>
      <c r="AYU136" s="1209"/>
      <c r="AYV136" s="1248"/>
      <c r="AYW136" s="1537"/>
      <c r="AYX136" s="955"/>
      <c r="AYY136" s="1144"/>
      <c r="AYZ136" s="1167"/>
      <c r="AZA136" s="1163"/>
      <c r="AZB136" s="1163"/>
      <c r="AZC136" s="1455"/>
      <c r="AZD136" s="957"/>
      <c r="AZE136" s="1163"/>
      <c r="AZF136" s="1163"/>
      <c r="AZG136" s="957"/>
      <c r="AZH136" s="957"/>
      <c r="AZI136" s="1730"/>
      <c r="AZJ136" s="957"/>
      <c r="AZK136" s="957"/>
      <c r="AZL136" s="957"/>
      <c r="AZM136" s="1209"/>
      <c r="AZN136" s="1248"/>
      <c r="AZO136" s="1537"/>
      <c r="AZP136" s="955"/>
      <c r="AZQ136" s="1144"/>
      <c r="AZR136" s="1167"/>
      <c r="AZS136" s="1163"/>
      <c r="AZT136" s="1163"/>
      <c r="AZU136" s="1455"/>
      <c r="AZV136" s="957"/>
      <c r="AZW136" s="1163"/>
      <c r="AZX136" s="1163"/>
      <c r="AZY136" s="957"/>
      <c r="AZZ136" s="957"/>
      <c r="BAA136" s="1730"/>
      <c r="BAB136" s="957"/>
      <c r="BAC136" s="957"/>
      <c r="BAD136" s="957"/>
      <c r="BAE136" s="1209"/>
      <c r="BAF136" s="1248"/>
      <c r="BAG136" s="1537"/>
      <c r="BAH136" s="955"/>
      <c r="BAI136" s="1144"/>
      <c r="BAJ136" s="1167"/>
      <c r="BAK136" s="1163"/>
      <c r="BAL136" s="1163"/>
      <c r="BAM136" s="1455"/>
      <c r="BAN136" s="957"/>
      <c r="BAO136" s="1163"/>
      <c r="BAP136" s="1163"/>
      <c r="BAQ136" s="957"/>
      <c r="BAR136" s="957"/>
      <c r="BAS136" s="1730"/>
      <c r="BAT136" s="957"/>
      <c r="BAU136" s="957"/>
      <c r="BAV136" s="957"/>
      <c r="BAW136" s="1209"/>
      <c r="BAX136" s="1248"/>
      <c r="BAY136" s="1537"/>
      <c r="BAZ136" s="955"/>
      <c r="BBA136" s="1144"/>
      <c r="BBB136" s="1167"/>
      <c r="BBC136" s="1163"/>
      <c r="BBD136" s="1163"/>
      <c r="BBE136" s="1455"/>
      <c r="BBF136" s="957"/>
      <c r="BBG136" s="1163"/>
      <c r="BBH136" s="1163"/>
      <c r="BBI136" s="957"/>
      <c r="BBJ136" s="957"/>
      <c r="BBK136" s="1730"/>
      <c r="BBL136" s="957"/>
      <c r="BBM136" s="957"/>
      <c r="BBN136" s="957"/>
      <c r="BBO136" s="1209"/>
      <c r="BBP136" s="1248"/>
      <c r="BBQ136" s="1537"/>
      <c r="BBR136" s="955"/>
      <c r="BBS136" s="1144"/>
      <c r="BBT136" s="1167"/>
      <c r="BBU136" s="1163"/>
      <c r="BBV136" s="1163"/>
      <c r="BBW136" s="1455"/>
      <c r="BBX136" s="957"/>
      <c r="BBY136" s="1163"/>
      <c r="BBZ136" s="1163"/>
      <c r="BCA136" s="957"/>
      <c r="BCB136" s="957"/>
      <c r="BCC136" s="1730"/>
      <c r="BCD136" s="957"/>
      <c r="BCE136" s="957"/>
      <c r="BCF136" s="957"/>
      <c r="BCG136" s="1209"/>
      <c r="BCH136" s="1248"/>
      <c r="BCI136" s="1537"/>
      <c r="BCJ136" s="955"/>
      <c r="BCK136" s="1144"/>
      <c r="BCL136" s="1167"/>
      <c r="BCM136" s="1163"/>
      <c r="BCN136" s="1163"/>
      <c r="BCO136" s="1455"/>
      <c r="BCP136" s="957"/>
      <c r="BCQ136" s="1163"/>
      <c r="BCR136" s="1163"/>
      <c r="BCS136" s="957"/>
      <c r="BCT136" s="957"/>
      <c r="BCU136" s="1730"/>
      <c r="BCV136" s="957"/>
      <c r="BCW136" s="957"/>
      <c r="BCX136" s="957"/>
      <c r="BCY136" s="1209"/>
      <c r="BCZ136" s="1248"/>
      <c r="BDA136" s="1537"/>
      <c r="BDB136" s="955"/>
      <c r="BDC136" s="1144"/>
      <c r="BDD136" s="1167"/>
      <c r="BDE136" s="1163"/>
      <c r="BDF136" s="1163"/>
      <c r="BDG136" s="1455"/>
      <c r="BDH136" s="957"/>
      <c r="BDI136" s="1163"/>
      <c r="BDJ136" s="1163"/>
      <c r="BDK136" s="957"/>
      <c r="BDL136" s="957"/>
      <c r="BDM136" s="1730"/>
      <c r="BDN136" s="957"/>
      <c r="BDO136" s="957"/>
      <c r="BDP136" s="957"/>
      <c r="BDQ136" s="1209"/>
      <c r="BDR136" s="1248"/>
      <c r="BDS136" s="1537"/>
      <c r="BDT136" s="955"/>
      <c r="BDU136" s="1144"/>
      <c r="BDV136" s="1167"/>
      <c r="BDW136" s="1163"/>
      <c r="BDX136" s="1163"/>
      <c r="BDY136" s="1455"/>
      <c r="BDZ136" s="957"/>
      <c r="BEA136" s="1163"/>
      <c r="BEB136" s="1163"/>
      <c r="BEC136" s="957"/>
      <c r="BED136" s="957"/>
      <c r="BEE136" s="1730"/>
      <c r="BEF136" s="957"/>
      <c r="BEG136" s="957"/>
      <c r="BEH136" s="957"/>
      <c r="BEI136" s="1209"/>
      <c r="BEJ136" s="1248"/>
      <c r="BEK136" s="1537"/>
      <c r="BEL136" s="955"/>
      <c r="BEM136" s="1144"/>
      <c r="BEN136" s="1167"/>
      <c r="BEO136" s="1163"/>
      <c r="BEP136" s="1163"/>
      <c r="BEQ136" s="1455"/>
      <c r="BER136" s="957"/>
      <c r="BES136" s="1163"/>
      <c r="BET136" s="1163"/>
      <c r="BEU136" s="957"/>
      <c r="BEV136" s="957"/>
      <c r="BEW136" s="1730"/>
      <c r="BEX136" s="957"/>
      <c r="BEY136" s="957"/>
      <c r="BEZ136" s="957"/>
      <c r="BFA136" s="1209"/>
      <c r="BFB136" s="1248"/>
      <c r="BFC136" s="1537"/>
      <c r="BFD136" s="955"/>
      <c r="BFE136" s="1144"/>
      <c r="BFF136" s="1167"/>
      <c r="BFG136" s="1163"/>
      <c r="BFH136" s="1163"/>
      <c r="BFI136" s="1455"/>
      <c r="BFJ136" s="957"/>
      <c r="BFK136" s="1163"/>
      <c r="BFL136" s="1163"/>
      <c r="BFM136" s="957"/>
      <c r="BFN136" s="957"/>
      <c r="BFO136" s="1730"/>
      <c r="BFP136" s="957"/>
      <c r="BFQ136" s="957"/>
      <c r="BFR136" s="957"/>
      <c r="BFS136" s="1209"/>
      <c r="BFT136" s="1248"/>
      <c r="BFU136" s="1537"/>
      <c r="BFV136" s="955"/>
      <c r="BFW136" s="1144"/>
      <c r="BFX136" s="1167"/>
      <c r="BFY136" s="1163"/>
      <c r="BFZ136" s="1163"/>
      <c r="BGA136" s="1455"/>
      <c r="BGB136" s="957"/>
      <c r="BGC136" s="1163"/>
      <c r="BGD136" s="1163"/>
      <c r="BGE136" s="957"/>
      <c r="BGF136" s="957"/>
      <c r="BGG136" s="1730"/>
      <c r="BGH136" s="957"/>
      <c r="BGI136" s="957"/>
      <c r="BGJ136" s="957"/>
      <c r="BGK136" s="1209"/>
      <c r="BGL136" s="1248"/>
      <c r="BGM136" s="1537"/>
      <c r="BGN136" s="955"/>
      <c r="BGO136" s="1144"/>
      <c r="BGP136" s="1167"/>
      <c r="BGQ136" s="1163"/>
      <c r="BGR136" s="1163"/>
      <c r="BGS136" s="1455"/>
      <c r="BGT136" s="957"/>
      <c r="BGU136" s="1163"/>
      <c r="BGV136" s="1163"/>
      <c r="BGW136" s="957"/>
      <c r="BGX136" s="957"/>
      <c r="BGY136" s="1730"/>
      <c r="BGZ136" s="957"/>
      <c r="BHA136" s="957"/>
      <c r="BHB136" s="957"/>
      <c r="BHC136" s="1209"/>
      <c r="BHD136" s="1248"/>
      <c r="BHE136" s="1537"/>
      <c r="BHF136" s="955"/>
      <c r="BHG136" s="1144"/>
      <c r="BHH136" s="1167"/>
      <c r="BHI136" s="1163"/>
      <c r="BHJ136" s="1163"/>
      <c r="BHK136" s="1455"/>
      <c r="BHL136" s="957"/>
      <c r="BHM136" s="1163"/>
      <c r="BHN136" s="1163"/>
      <c r="BHO136" s="957"/>
      <c r="BHP136" s="957"/>
      <c r="BHQ136" s="1730"/>
      <c r="BHR136" s="957"/>
      <c r="BHS136" s="957"/>
      <c r="BHT136" s="957"/>
      <c r="BHU136" s="1209"/>
      <c r="BHV136" s="1248"/>
      <c r="BHW136" s="1537"/>
      <c r="BHX136" s="955"/>
      <c r="BHY136" s="1144"/>
      <c r="BHZ136" s="1167"/>
      <c r="BIA136" s="1163"/>
      <c r="BIB136" s="1163"/>
      <c r="BIC136" s="1455"/>
      <c r="BID136" s="957"/>
      <c r="BIE136" s="1163"/>
      <c r="BIF136" s="1163"/>
      <c r="BIG136" s="957"/>
      <c r="BIH136" s="957"/>
      <c r="BII136" s="1730"/>
      <c r="BIJ136" s="957"/>
      <c r="BIK136" s="957"/>
      <c r="BIL136" s="957"/>
      <c r="BIM136" s="1209"/>
      <c r="BIN136" s="1248"/>
      <c r="BIO136" s="1537"/>
      <c r="BIP136" s="955"/>
      <c r="BIQ136" s="1144"/>
      <c r="BIR136" s="1167"/>
      <c r="BIS136" s="1163"/>
      <c r="BIT136" s="1163"/>
      <c r="BIU136" s="1455"/>
      <c r="BIV136" s="957"/>
      <c r="BIW136" s="1163"/>
      <c r="BIX136" s="1163"/>
      <c r="BIY136" s="957"/>
      <c r="BIZ136" s="957"/>
      <c r="BJA136" s="1730"/>
      <c r="BJB136" s="957"/>
      <c r="BJC136" s="957"/>
      <c r="BJD136" s="957"/>
      <c r="BJE136" s="1209"/>
      <c r="BJF136" s="1248"/>
      <c r="BJG136" s="1537"/>
      <c r="BJH136" s="955"/>
      <c r="BJI136" s="1144"/>
      <c r="BJJ136" s="1167"/>
      <c r="BJK136" s="1163"/>
      <c r="BJL136" s="1163"/>
      <c r="BJM136" s="1455"/>
      <c r="BJN136" s="957"/>
      <c r="BJO136" s="1163"/>
      <c r="BJP136" s="1163"/>
      <c r="BJQ136" s="957"/>
      <c r="BJR136" s="957"/>
      <c r="BJS136" s="1730"/>
      <c r="BJT136" s="957"/>
      <c r="BJU136" s="957"/>
      <c r="BJV136" s="957"/>
      <c r="BJW136" s="1209"/>
      <c r="BJX136" s="1248"/>
      <c r="BJY136" s="1537"/>
      <c r="BJZ136" s="955"/>
      <c r="BKA136" s="1144"/>
      <c r="BKB136" s="1167"/>
      <c r="BKC136" s="1163"/>
      <c r="BKD136" s="1163"/>
      <c r="BKE136" s="1455"/>
      <c r="BKF136" s="957"/>
      <c r="BKG136" s="1163"/>
      <c r="BKH136" s="1163"/>
      <c r="BKI136" s="957"/>
      <c r="BKJ136" s="957"/>
      <c r="BKK136" s="1730"/>
      <c r="BKL136" s="957"/>
      <c r="BKM136" s="957"/>
      <c r="BKN136" s="957"/>
      <c r="BKO136" s="1209"/>
      <c r="BKP136" s="1248"/>
      <c r="BKQ136" s="1537"/>
      <c r="BKR136" s="955"/>
      <c r="BKS136" s="1144"/>
      <c r="BKT136" s="1167"/>
      <c r="BKU136" s="1163"/>
      <c r="BKV136" s="1163"/>
      <c r="BKW136" s="1455"/>
      <c r="BKX136" s="957"/>
      <c r="BKY136" s="1163"/>
      <c r="BKZ136" s="1163"/>
      <c r="BLA136" s="957"/>
      <c r="BLB136" s="957"/>
      <c r="BLC136" s="1730"/>
      <c r="BLD136" s="957"/>
      <c r="BLE136" s="957"/>
      <c r="BLF136" s="957"/>
      <c r="BLG136" s="1209"/>
      <c r="BLH136" s="1248"/>
      <c r="BLI136" s="1537"/>
      <c r="BLJ136" s="955"/>
      <c r="BLK136" s="1144"/>
      <c r="BLL136" s="1167"/>
      <c r="BLM136" s="1163"/>
      <c r="BLN136" s="1163"/>
      <c r="BLO136" s="1455"/>
      <c r="BLP136" s="957"/>
      <c r="BLQ136" s="1163"/>
      <c r="BLR136" s="1163"/>
      <c r="BLS136" s="957"/>
      <c r="BLT136" s="957"/>
      <c r="BLU136" s="1730"/>
      <c r="BLV136" s="957"/>
      <c r="BLW136" s="957"/>
      <c r="BLX136" s="957"/>
      <c r="BLY136" s="1209"/>
      <c r="BLZ136" s="1248"/>
      <c r="BMA136" s="1537"/>
      <c r="BMB136" s="955"/>
      <c r="BMC136" s="1144"/>
      <c r="BMD136" s="1167"/>
      <c r="BME136" s="1163"/>
      <c r="BMF136" s="1163"/>
      <c r="BMG136" s="1455"/>
      <c r="BMH136" s="957"/>
      <c r="BMI136" s="1163"/>
      <c r="BMJ136" s="1163"/>
      <c r="BMK136" s="957"/>
      <c r="BML136" s="957"/>
      <c r="BMM136" s="1730"/>
      <c r="BMN136" s="957"/>
      <c r="BMO136" s="957"/>
      <c r="BMP136" s="957"/>
      <c r="BMQ136" s="1209"/>
      <c r="BMR136" s="1248"/>
      <c r="BMS136" s="1537"/>
      <c r="BMT136" s="955"/>
      <c r="BMU136" s="1144"/>
      <c r="BMV136" s="1167"/>
      <c r="BMW136" s="1163"/>
      <c r="BMX136" s="1163"/>
      <c r="BMY136" s="1455"/>
      <c r="BMZ136" s="957"/>
      <c r="BNA136" s="1163"/>
      <c r="BNB136" s="1163"/>
      <c r="BNC136" s="957"/>
      <c r="BND136" s="957"/>
      <c r="BNE136" s="1730"/>
      <c r="BNF136" s="957"/>
      <c r="BNG136" s="957"/>
      <c r="BNH136" s="957"/>
      <c r="BNI136" s="1209"/>
      <c r="BNJ136" s="1248"/>
      <c r="BNK136" s="1537"/>
      <c r="BNL136" s="955"/>
      <c r="BNM136" s="1144"/>
      <c r="BNN136" s="1167"/>
      <c r="BNO136" s="1163"/>
      <c r="BNP136" s="1163"/>
      <c r="BNQ136" s="1455"/>
      <c r="BNR136" s="957"/>
      <c r="BNS136" s="1163"/>
      <c r="BNT136" s="1163"/>
      <c r="BNU136" s="957"/>
      <c r="BNV136" s="957"/>
      <c r="BNW136" s="1730"/>
      <c r="BNX136" s="957"/>
      <c r="BNY136" s="957"/>
      <c r="BNZ136" s="957"/>
      <c r="BOA136" s="1209"/>
      <c r="BOB136" s="1248"/>
      <c r="BOC136" s="1537"/>
      <c r="BOD136" s="955"/>
      <c r="BOE136" s="1144"/>
      <c r="BOF136" s="1167"/>
      <c r="BOG136" s="1163"/>
      <c r="BOH136" s="1163"/>
      <c r="BOI136" s="1455"/>
      <c r="BOJ136" s="957"/>
      <c r="BOK136" s="1163"/>
      <c r="BOL136" s="1163"/>
      <c r="BOM136" s="957"/>
      <c r="BON136" s="957"/>
      <c r="BOO136" s="1730"/>
      <c r="BOP136" s="957"/>
      <c r="BOQ136" s="957"/>
      <c r="BOR136" s="957"/>
      <c r="BOS136" s="1209"/>
      <c r="BOT136" s="1248"/>
      <c r="BOU136" s="1537"/>
      <c r="BOV136" s="955"/>
      <c r="BOW136" s="1144"/>
      <c r="BOX136" s="1167"/>
      <c r="BOY136" s="1163"/>
      <c r="BOZ136" s="1163"/>
      <c r="BPA136" s="1455"/>
      <c r="BPB136" s="957"/>
      <c r="BPC136" s="1163"/>
      <c r="BPD136" s="1163"/>
      <c r="BPE136" s="957"/>
      <c r="BPF136" s="957"/>
      <c r="BPG136" s="1730"/>
      <c r="BPH136" s="957"/>
      <c r="BPI136" s="957"/>
      <c r="BPJ136" s="957"/>
      <c r="BPK136" s="1209"/>
      <c r="BPL136" s="1248"/>
      <c r="BPM136" s="1537"/>
      <c r="BPN136" s="955"/>
      <c r="BPO136" s="1144"/>
      <c r="BPP136" s="1167"/>
      <c r="BPQ136" s="1163"/>
      <c r="BPR136" s="1163"/>
      <c r="BPS136" s="1455"/>
      <c r="BPT136" s="957"/>
      <c r="BPU136" s="1163"/>
      <c r="BPV136" s="1163"/>
      <c r="BPW136" s="957"/>
      <c r="BPX136" s="957"/>
      <c r="BPY136" s="1730"/>
      <c r="BPZ136" s="957"/>
      <c r="BQA136" s="957"/>
      <c r="BQB136" s="957"/>
      <c r="BQC136" s="1209"/>
      <c r="BQD136" s="1248"/>
      <c r="BQE136" s="1537"/>
      <c r="BQF136" s="955"/>
      <c r="BQG136" s="1144"/>
      <c r="BQH136" s="1167"/>
      <c r="BQI136" s="1163"/>
      <c r="BQJ136" s="1163"/>
      <c r="BQK136" s="1455"/>
      <c r="BQL136" s="957"/>
      <c r="BQM136" s="1163"/>
      <c r="BQN136" s="1163"/>
      <c r="BQO136" s="957"/>
      <c r="BQP136" s="957"/>
      <c r="BQQ136" s="1730"/>
      <c r="BQR136" s="957"/>
      <c r="BQS136" s="957"/>
      <c r="BQT136" s="957"/>
      <c r="BQU136" s="1209"/>
      <c r="BQV136" s="1248"/>
      <c r="BQW136" s="1537"/>
      <c r="BQX136" s="955"/>
      <c r="BQY136" s="1144"/>
      <c r="BQZ136" s="1167"/>
      <c r="BRA136" s="1163"/>
      <c r="BRB136" s="1163"/>
      <c r="BRC136" s="1455"/>
      <c r="BRD136" s="957"/>
      <c r="BRE136" s="1163"/>
      <c r="BRF136" s="1163"/>
      <c r="BRG136" s="957"/>
      <c r="BRH136" s="957"/>
      <c r="BRI136" s="1730"/>
      <c r="BRJ136" s="957"/>
      <c r="BRK136" s="957"/>
      <c r="BRL136" s="957"/>
      <c r="BRM136" s="1209"/>
      <c r="BRN136" s="1248"/>
      <c r="BRO136" s="1537"/>
      <c r="BRP136" s="955"/>
      <c r="BRQ136" s="1144"/>
      <c r="BRR136" s="1167"/>
      <c r="BRS136" s="1163"/>
      <c r="BRT136" s="1163"/>
      <c r="BRU136" s="1455"/>
      <c r="BRV136" s="957"/>
      <c r="BRW136" s="1163"/>
      <c r="BRX136" s="1163"/>
      <c r="BRY136" s="957"/>
      <c r="BRZ136" s="957"/>
      <c r="BSA136" s="1730"/>
      <c r="BSB136" s="957"/>
      <c r="BSC136" s="957"/>
      <c r="BSD136" s="957"/>
      <c r="BSE136" s="1209"/>
      <c r="BSF136" s="1248"/>
      <c r="BSG136" s="1537"/>
      <c r="BSH136" s="955"/>
      <c r="BSI136" s="1144"/>
      <c r="BSJ136" s="1167"/>
      <c r="BSK136" s="1163"/>
      <c r="BSL136" s="1163"/>
      <c r="BSM136" s="1455"/>
      <c r="BSN136" s="957"/>
      <c r="BSO136" s="1163"/>
      <c r="BSP136" s="1163"/>
      <c r="BSQ136" s="957"/>
      <c r="BSR136" s="957"/>
      <c r="BSS136" s="1730"/>
      <c r="BST136" s="957"/>
      <c r="BSU136" s="957"/>
      <c r="BSV136" s="957"/>
      <c r="BSW136" s="1209"/>
      <c r="BSX136" s="1248"/>
      <c r="BSY136" s="1537"/>
      <c r="BSZ136" s="955"/>
      <c r="BTA136" s="1144"/>
      <c r="BTB136" s="1167"/>
      <c r="BTC136" s="1163"/>
      <c r="BTD136" s="1163"/>
      <c r="BTE136" s="1455"/>
      <c r="BTF136" s="957"/>
      <c r="BTG136" s="1163"/>
      <c r="BTH136" s="1163"/>
      <c r="BTI136" s="957"/>
      <c r="BTJ136" s="957"/>
      <c r="BTK136" s="1730"/>
      <c r="BTL136" s="957"/>
      <c r="BTM136" s="957"/>
      <c r="BTN136" s="957"/>
      <c r="BTO136" s="1209"/>
      <c r="BTP136" s="1248"/>
      <c r="BTQ136" s="1537"/>
      <c r="BTR136" s="955"/>
      <c r="BTS136" s="1144"/>
      <c r="BTT136" s="1167"/>
      <c r="BTU136" s="1163"/>
      <c r="BTV136" s="1163"/>
      <c r="BTW136" s="1455"/>
      <c r="BTX136" s="957"/>
      <c r="BTY136" s="1163"/>
      <c r="BTZ136" s="1163"/>
      <c r="BUA136" s="957"/>
      <c r="BUB136" s="957"/>
      <c r="BUC136" s="1730"/>
      <c r="BUD136" s="957"/>
      <c r="BUE136" s="957"/>
      <c r="BUF136" s="957"/>
      <c r="BUG136" s="1209"/>
      <c r="BUH136" s="1248"/>
      <c r="BUI136" s="1537"/>
      <c r="BUJ136" s="955"/>
      <c r="BUK136" s="1144"/>
      <c r="BUL136" s="1167"/>
      <c r="BUM136" s="1163"/>
      <c r="BUN136" s="1163"/>
      <c r="BUO136" s="1455"/>
      <c r="BUP136" s="957"/>
      <c r="BUQ136" s="1163"/>
      <c r="BUR136" s="1163"/>
      <c r="BUS136" s="957"/>
      <c r="BUT136" s="957"/>
      <c r="BUU136" s="1730"/>
      <c r="BUV136" s="957"/>
      <c r="BUW136" s="957"/>
      <c r="BUX136" s="957"/>
      <c r="BUY136" s="1209"/>
      <c r="BUZ136" s="1248"/>
      <c r="BVA136" s="1537"/>
      <c r="BVB136" s="955"/>
      <c r="BVC136" s="1144"/>
      <c r="BVD136" s="1167"/>
      <c r="BVE136" s="1163"/>
      <c r="BVF136" s="1163"/>
      <c r="BVG136" s="1455"/>
      <c r="BVH136" s="957"/>
      <c r="BVI136" s="1163"/>
      <c r="BVJ136" s="1163"/>
      <c r="BVK136" s="957"/>
      <c r="BVL136" s="957"/>
      <c r="BVM136" s="1730"/>
      <c r="BVN136" s="957"/>
      <c r="BVO136" s="957"/>
      <c r="BVP136" s="957"/>
      <c r="BVQ136" s="1209"/>
      <c r="BVR136" s="1248"/>
      <c r="BVS136" s="1537"/>
      <c r="BVT136" s="955"/>
      <c r="BVU136" s="1144"/>
      <c r="BVV136" s="1167"/>
      <c r="BVW136" s="1163"/>
      <c r="BVX136" s="1163"/>
      <c r="BVY136" s="1455"/>
      <c r="BVZ136" s="957"/>
      <c r="BWA136" s="1163"/>
      <c r="BWB136" s="1163"/>
      <c r="BWC136" s="957"/>
      <c r="BWD136" s="957"/>
      <c r="BWE136" s="1730"/>
      <c r="BWF136" s="957"/>
      <c r="BWG136" s="957"/>
      <c r="BWH136" s="957"/>
      <c r="BWI136" s="1209"/>
      <c r="BWJ136" s="1248"/>
      <c r="BWK136" s="1537"/>
      <c r="BWL136" s="955"/>
      <c r="BWM136" s="1144"/>
      <c r="BWN136" s="1167"/>
      <c r="BWO136" s="1163"/>
      <c r="BWP136" s="1163"/>
      <c r="BWQ136" s="1455"/>
      <c r="BWR136" s="957"/>
      <c r="BWS136" s="1163"/>
      <c r="BWT136" s="1163"/>
      <c r="BWU136" s="957"/>
      <c r="BWV136" s="957"/>
      <c r="BWW136" s="1730"/>
      <c r="BWX136" s="957"/>
      <c r="BWY136" s="957"/>
      <c r="BWZ136" s="957"/>
      <c r="BXA136" s="1209"/>
      <c r="BXB136" s="1248"/>
      <c r="BXC136" s="1537"/>
      <c r="BXD136" s="955"/>
      <c r="BXE136" s="1144"/>
      <c r="BXF136" s="1167"/>
      <c r="BXG136" s="1163"/>
      <c r="BXH136" s="1163"/>
      <c r="BXI136" s="1455"/>
      <c r="BXJ136" s="957"/>
      <c r="BXK136" s="1163"/>
      <c r="BXL136" s="1163"/>
      <c r="BXM136" s="957"/>
      <c r="BXN136" s="957"/>
      <c r="BXO136" s="1730"/>
      <c r="BXP136" s="957"/>
      <c r="BXQ136" s="957"/>
      <c r="BXR136" s="957"/>
      <c r="BXS136" s="1209"/>
      <c r="BXT136" s="1248"/>
      <c r="BXU136" s="1537"/>
      <c r="BXV136" s="955"/>
      <c r="BXW136" s="1144"/>
      <c r="BXX136" s="1167"/>
      <c r="BXY136" s="1163"/>
      <c r="BXZ136" s="1163"/>
      <c r="BYA136" s="1455"/>
      <c r="BYB136" s="957"/>
      <c r="BYC136" s="1163"/>
      <c r="BYD136" s="1163"/>
      <c r="BYE136" s="957"/>
      <c r="BYF136" s="957"/>
      <c r="BYG136" s="1730"/>
      <c r="BYH136" s="957"/>
      <c r="BYI136" s="957"/>
      <c r="BYJ136" s="957"/>
      <c r="BYK136" s="1209"/>
      <c r="BYL136" s="1248"/>
      <c r="BYM136" s="1537"/>
      <c r="BYN136" s="955"/>
      <c r="BYO136" s="1144"/>
      <c r="BYP136" s="1167"/>
      <c r="BYQ136" s="1163"/>
      <c r="BYR136" s="1163"/>
      <c r="BYS136" s="1455"/>
      <c r="BYT136" s="957"/>
      <c r="BYU136" s="1163"/>
      <c r="BYV136" s="1163"/>
      <c r="BYW136" s="957"/>
      <c r="BYX136" s="957"/>
      <c r="BYY136" s="1730"/>
      <c r="BYZ136" s="957"/>
      <c r="BZA136" s="957"/>
      <c r="BZB136" s="957"/>
      <c r="BZC136" s="1209"/>
      <c r="BZD136" s="1248"/>
      <c r="BZE136" s="1537"/>
      <c r="BZF136" s="955"/>
      <c r="BZG136" s="1144"/>
      <c r="BZH136" s="1167"/>
      <c r="BZI136" s="1163"/>
      <c r="BZJ136" s="1163"/>
      <c r="BZK136" s="1455"/>
      <c r="BZL136" s="957"/>
      <c r="BZM136" s="1163"/>
      <c r="BZN136" s="1163"/>
      <c r="BZO136" s="957"/>
      <c r="BZP136" s="957"/>
      <c r="BZQ136" s="1730"/>
      <c r="BZR136" s="957"/>
      <c r="BZS136" s="957"/>
      <c r="BZT136" s="957"/>
      <c r="BZU136" s="1209"/>
      <c r="BZV136" s="1248"/>
      <c r="BZW136" s="1537"/>
      <c r="BZX136" s="955"/>
      <c r="BZY136" s="1144"/>
      <c r="BZZ136" s="1167"/>
      <c r="CAA136" s="1163"/>
      <c r="CAB136" s="1163"/>
      <c r="CAC136" s="1455"/>
      <c r="CAD136" s="957"/>
      <c r="CAE136" s="1163"/>
      <c r="CAF136" s="1163"/>
      <c r="CAG136" s="957"/>
      <c r="CAH136" s="957"/>
      <c r="CAI136" s="1730"/>
      <c r="CAJ136" s="957"/>
      <c r="CAK136" s="957"/>
      <c r="CAL136" s="957"/>
      <c r="CAM136" s="1209"/>
      <c r="CAN136" s="1248"/>
      <c r="CAO136" s="1537"/>
      <c r="CAP136" s="955"/>
      <c r="CAQ136" s="1144"/>
      <c r="CAR136" s="1167"/>
      <c r="CAS136" s="1163"/>
      <c r="CAT136" s="1163"/>
      <c r="CAU136" s="1455"/>
      <c r="CAV136" s="957"/>
      <c r="CAW136" s="1163"/>
      <c r="CAX136" s="1163"/>
      <c r="CAY136" s="957"/>
      <c r="CAZ136" s="957"/>
      <c r="CBA136" s="1730"/>
      <c r="CBB136" s="957"/>
      <c r="CBC136" s="957"/>
      <c r="CBD136" s="957"/>
      <c r="CBE136" s="1209"/>
      <c r="CBF136" s="1248"/>
      <c r="CBG136" s="1537"/>
      <c r="CBH136" s="955"/>
      <c r="CBI136" s="1144"/>
      <c r="CBJ136" s="1167"/>
      <c r="CBK136" s="1163"/>
      <c r="CBL136" s="1163"/>
      <c r="CBM136" s="1455"/>
      <c r="CBN136" s="957"/>
      <c r="CBO136" s="1163"/>
      <c r="CBP136" s="1163"/>
      <c r="CBQ136" s="957"/>
      <c r="CBR136" s="957"/>
      <c r="CBS136" s="1730"/>
      <c r="CBT136" s="957"/>
      <c r="CBU136" s="957"/>
      <c r="CBV136" s="957"/>
      <c r="CBW136" s="1209"/>
      <c r="CBX136" s="1248"/>
      <c r="CBY136" s="1537"/>
      <c r="CBZ136" s="955"/>
      <c r="CCA136" s="1144"/>
      <c r="CCB136" s="1167"/>
      <c r="CCC136" s="1163"/>
      <c r="CCD136" s="1163"/>
      <c r="CCE136" s="1455"/>
      <c r="CCF136" s="957"/>
      <c r="CCG136" s="1163"/>
      <c r="CCH136" s="1163"/>
      <c r="CCI136" s="957"/>
      <c r="CCJ136" s="957"/>
      <c r="CCK136" s="1730"/>
      <c r="CCL136" s="957"/>
      <c r="CCM136" s="957"/>
      <c r="CCN136" s="957"/>
      <c r="CCO136" s="1209"/>
      <c r="CCP136" s="1248"/>
      <c r="CCQ136" s="1537"/>
      <c r="CCR136" s="955"/>
      <c r="CCS136" s="1144"/>
      <c r="CCT136" s="1167"/>
      <c r="CCU136" s="1163"/>
      <c r="CCV136" s="1163"/>
      <c r="CCW136" s="1455"/>
      <c r="CCX136" s="957"/>
      <c r="CCY136" s="1163"/>
      <c r="CCZ136" s="1163"/>
      <c r="CDA136" s="957"/>
      <c r="CDB136" s="957"/>
      <c r="CDC136" s="1730"/>
      <c r="CDD136" s="957"/>
      <c r="CDE136" s="957"/>
      <c r="CDF136" s="957"/>
      <c r="CDG136" s="1209"/>
      <c r="CDH136" s="1248"/>
      <c r="CDI136" s="1537"/>
      <c r="CDJ136" s="955"/>
      <c r="CDK136" s="1144"/>
      <c r="CDL136" s="1167"/>
      <c r="CDM136" s="1163"/>
      <c r="CDN136" s="1163"/>
      <c r="CDO136" s="1455"/>
      <c r="CDP136" s="957"/>
      <c r="CDQ136" s="1163"/>
      <c r="CDR136" s="1163"/>
      <c r="CDS136" s="957"/>
      <c r="CDT136" s="957"/>
      <c r="CDU136" s="1730"/>
      <c r="CDV136" s="957"/>
      <c r="CDW136" s="957"/>
      <c r="CDX136" s="957"/>
      <c r="CDY136" s="1209"/>
      <c r="CDZ136" s="1248"/>
      <c r="CEA136" s="1537"/>
      <c r="CEB136" s="955"/>
      <c r="CEC136" s="1144"/>
      <c r="CED136" s="1167"/>
      <c r="CEE136" s="1163"/>
      <c r="CEF136" s="1163"/>
      <c r="CEG136" s="1455"/>
      <c r="CEH136" s="957"/>
      <c r="CEI136" s="1163"/>
      <c r="CEJ136" s="1163"/>
      <c r="CEK136" s="957"/>
      <c r="CEL136" s="957"/>
      <c r="CEM136" s="1730"/>
      <c r="CEN136" s="957"/>
      <c r="CEO136" s="957"/>
      <c r="CEP136" s="957"/>
      <c r="CEQ136" s="1209"/>
      <c r="CER136" s="1248"/>
      <c r="CES136" s="1537"/>
      <c r="CET136" s="955"/>
      <c r="CEU136" s="1144"/>
      <c r="CEV136" s="1167"/>
      <c r="CEW136" s="1163"/>
      <c r="CEX136" s="1163"/>
      <c r="CEY136" s="1455"/>
      <c r="CEZ136" s="957"/>
      <c r="CFA136" s="1163"/>
      <c r="CFB136" s="1163"/>
      <c r="CFC136" s="957"/>
      <c r="CFD136" s="957"/>
      <c r="CFE136" s="1730"/>
      <c r="CFF136" s="957"/>
      <c r="CFG136" s="957"/>
      <c r="CFH136" s="957"/>
      <c r="CFI136" s="1209"/>
      <c r="CFJ136" s="1248"/>
      <c r="CFK136" s="1537"/>
      <c r="CFL136" s="955"/>
      <c r="CFM136" s="1144"/>
      <c r="CFN136" s="1167"/>
      <c r="CFO136" s="1163"/>
      <c r="CFP136" s="1163"/>
      <c r="CFQ136" s="1455"/>
      <c r="CFR136" s="957"/>
      <c r="CFS136" s="1163"/>
      <c r="CFT136" s="1163"/>
      <c r="CFU136" s="957"/>
      <c r="CFV136" s="957"/>
      <c r="CFW136" s="1730"/>
      <c r="CFX136" s="957"/>
      <c r="CFY136" s="957"/>
      <c r="CFZ136" s="957"/>
      <c r="CGA136" s="1209"/>
      <c r="CGB136" s="1248"/>
      <c r="CGC136" s="1537"/>
      <c r="CGD136" s="955"/>
      <c r="CGE136" s="1144"/>
      <c r="CGF136" s="1167"/>
      <c r="CGG136" s="1163"/>
      <c r="CGH136" s="1163"/>
      <c r="CGI136" s="1455"/>
      <c r="CGJ136" s="957"/>
      <c r="CGK136" s="1163"/>
      <c r="CGL136" s="1163"/>
      <c r="CGM136" s="957"/>
      <c r="CGN136" s="957"/>
      <c r="CGO136" s="1730"/>
      <c r="CGP136" s="957"/>
      <c r="CGQ136" s="957"/>
      <c r="CGR136" s="957"/>
      <c r="CGS136" s="1209"/>
      <c r="CGT136" s="1248"/>
      <c r="CGU136" s="1537"/>
      <c r="CGV136" s="955"/>
      <c r="CGW136" s="1144"/>
      <c r="CGX136" s="1167"/>
      <c r="CGY136" s="1163"/>
      <c r="CGZ136" s="1163"/>
      <c r="CHA136" s="1455"/>
      <c r="CHB136" s="957"/>
      <c r="CHC136" s="1163"/>
      <c r="CHD136" s="1163"/>
      <c r="CHE136" s="957"/>
      <c r="CHF136" s="957"/>
      <c r="CHG136" s="1730"/>
      <c r="CHH136" s="957"/>
      <c r="CHI136" s="957"/>
      <c r="CHJ136" s="957"/>
      <c r="CHK136" s="1209"/>
      <c r="CHL136" s="1248"/>
      <c r="CHM136" s="1537"/>
      <c r="CHN136" s="955"/>
      <c r="CHO136" s="1144"/>
      <c r="CHP136" s="1167"/>
      <c r="CHQ136" s="1163"/>
      <c r="CHR136" s="1163"/>
      <c r="CHS136" s="1455"/>
      <c r="CHT136" s="957"/>
      <c r="CHU136" s="1163"/>
      <c r="CHV136" s="1163"/>
      <c r="CHW136" s="957"/>
      <c r="CHX136" s="957"/>
      <c r="CHY136" s="1730"/>
      <c r="CHZ136" s="957"/>
      <c r="CIA136" s="957"/>
      <c r="CIB136" s="957"/>
      <c r="CIC136" s="1209"/>
      <c r="CID136" s="1248"/>
      <c r="CIE136" s="1537"/>
      <c r="CIF136" s="955"/>
      <c r="CIG136" s="1144"/>
      <c r="CIH136" s="1167"/>
      <c r="CII136" s="1163"/>
      <c r="CIJ136" s="1163"/>
      <c r="CIK136" s="1455"/>
      <c r="CIL136" s="957"/>
      <c r="CIM136" s="1163"/>
      <c r="CIN136" s="1163"/>
      <c r="CIO136" s="957"/>
      <c r="CIP136" s="957"/>
      <c r="CIQ136" s="1730"/>
      <c r="CIR136" s="957"/>
      <c r="CIS136" s="957"/>
      <c r="CIT136" s="957"/>
      <c r="CIU136" s="1209"/>
      <c r="CIV136" s="1248"/>
      <c r="CIW136" s="1537"/>
      <c r="CIX136" s="955"/>
      <c r="CIY136" s="1144"/>
      <c r="CIZ136" s="1167"/>
      <c r="CJA136" s="1163"/>
      <c r="CJB136" s="1163"/>
      <c r="CJC136" s="1455"/>
      <c r="CJD136" s="957"/>
      <c r="CJE136" s="1163"/>
      <c r="CJF136" s="1163"/>
      <c r="CJG136" s="957"/>
      <c r="CJH136" s="957"/>
      <c r="CJI136" s="1730"/>
      <c r="CJJ136" s="957"/>
      <c r="CJK136" s="957"/>
      <c r="CJL136" s="957"/>
      <c r="CJM136" s="1209"/>
      <c r="CJN136" s="1248"/>
      <c r="CJO136" s="1537"/>
      <c r="CJP136" s="955"/>
      <c r="CJQ136" s="1144"/>
      <c r="CJR136" s="1167"/>
      <c r="CJS136" s="1163"/>
      <c r="CJT136" s="1163"/>
      <c r="CJU136" s="1455"/>
      <c r="CJV136" s="957"/>
      <c r="CJW136" s="1163"/>
      <c r="CJX136" s="1163"/>
      <c r="CJY136" s="957"/>
      <c r="CJZ136" s="957"/>
      <c r="CKA136" s="1730"/>
      <c r="CKB136" s="957"/>
      <c r="CKC136" s="957"/>
      <c r="CKD136" s="957"/>
      <c r="CKE136" s="1209"/>
      <c r="CKF136" s="1248"/>
      <c r="CKG136" s="1537"/>
      <c r="CKH136" s="955"/>
      <c r="CKI136" s="1144"/>
      <c r="CKJ136" s="1167"/>
      <c r="CKK136" s="1163"/>
      <c r="CKL136" s="1163"/>
      <c r="CKM136" s="1455"/>
      <c r="CKN136" s="957"/>
      <c r="CKO136" s="1163"/>
      <c r="CKP136" s="1163"/>
      <c r="CKQ136" s="957"/>
      <c r="CKR136" s="957"/>
      <c r="CKS136" s="1730"/>
      <c r="CKT136" s="957"/>
      <c r="CKU136" s="957"/>
      <c r="CKV136" s="957"/>
      <c r="CKW136" s="1209"/>
      <c r="CKX136" s="1248"/>
      <c r="CKY136" s="1537"/>
      <c r="CKZ136" s="955"/>
      <c r="CLA136" s="1144"/>
      <c r="CLB136" s="1167"/>
      <c r="CLC136" s="1163"/>
      <c r="CLD136" s="1163"/>
      <c r="CLE136" s="1455"/>
      <c r="CLF136" s="957"/>
      <c r="CLG136" s="1163"/>
      <c r="CLH136" s="1163"/>
      <c r="CLI136" s="957"/>
      <c r="CLJ136" s="957"/>
      <c r="CLK136" s="1730"/>
      <c r="CLL136" s="957"/>
      <c r="CLM136" s="957"/>
      <c r="CLN136" s="957"/>
      <c r="CLO136" s="1209"/>
      <c r="CLP136" s="1248"/>
      <c r="CLQ136" s="1537"/>
      <c r="CLR136" s="955"/>
      <c r="CLS136" s="1144"/>
      <c r="CLT136" s="1167"/>
      <c r="CLU136" s="1163"/>
      <c r="CLV136" s="1163"/>
      <c r="CLW136" s="1455"/>
      <c r="CLX136" s="957"/>
      <c r="CLY136" s="1163"/>
      <c r="CLZ136" s="1163"/>
      <c r="CMA136" s="957"/>
      <c r="CMB136" s="957"/>
      <c r="CMC136" s="1730"/>
      <c r="CMD136" s="957"/>
      <c r="CME136" s="957"/>
      <c r="CMF136" s="957"/>
      <c r="CMG136" s="1209"/>
      <c r="CMH136" s="1248"/>
      <c r="CMI136" s="1537"/>
      <c r="CMJ136" s="955"/>
      <c r="CMK136" s="1144"/>
      <c r="CML136" s="1167"/>
      <c r="CMM136" s="1163"/>
      <c r="CMN136" s="1163"/>
      <c r="CMO136" s="1455"/>
      <c r="CMP136" s="957"/>
      <c r="CMQ136" s="1163"/>
      <c r="CMR136" s="1163"/>
      <c r="CMS136" s="957"/>
      <c r="CMT136" s="957"/>
      <c r="CMU136" s="1730"/>
      <c r="CMV136" s="957"/>
      <c r="CMW136" s="957"/>
      <c r="CMX136" s="957"/>
      <c r="CMY136" s="1209"/>
      <c r="CMZ136" s="1248"/>
      <c r="CNA136" s="1537"/>
      <c r="CNB136" s="955"/>
      <c r="CNC136" s="1144"/>
      <c r="CND136" s="1167"/>
      <c r="CNE136" s="1163"/>
      <c r="CNF136" s="1163"/>
      <c r="CNG136" s="1455"/>
      <c r="CNH136" s="957"/>
      <c r="CNI136" s="1163"/>
      <c r="CNJ136" s="1163"/>
      <c r="CNK136" s="957"/>
      <c r="CNL136" s="957"/>
      <c r="CNM136" s="1730"/>
      <c r="CNN136" s="957"/>
      <c r="CNO136" s="957"/>
      <c r="CNP136" s="957"/>
      <c r="CNQ136" s="1209"/>
      <c r="CNR136" s="1248"/>
      <c r="CNS136" s="1537"/>
      <c r="CNT136" s="955"/>
      <c r="CNU136" s="1144"/>
      <c r="CNV136" s="1167"/>
      <c r="CNW136" s="1163"/>
      <c r="CNX136" s="1163"/>
      <c r="CNY136" s="1455"/>
      <c r="CNZ136" s="957"/>
      <c r="COA136" s="1163"/>
      <c r="COB136" s="1163"/>
      <c r="COC136" s="957"/>
      <c r="COD136" s="957"/>
      <c r="COE136" s="1730"/>
      <c r="COF136" s="957"/>
      <c r="COG136" s="957"/>
      <c r="COH136" s="957"/>
      <c r="COI136" s="1209"/>
      <c r="COJ136" s="1248"/>
      <c r="COK136" s="1537"/>
      <c r="COL136" s="955"/>
      <c r="COM136" s="1144"/>
      <c r="CON136" s="1167"/>
      <c r="COO136" s="1163"/>
      <c r="COP136" s="1163"/>
      <c r="COQ136" s="1455"/>
      <c r="COR136" s="957"/>
      <c r="COS136" s="1163"/>
      <c r="COT136" s="1163"/>
      <c r="COU136" s="957"/>
      <c r="COV136" s="957"/>
      <c r="COW136" s="1730"/>
      <c r="COX136" s="957"/>
      <c r="COY136" s="957"/>
      <c r="COZ136" s="957"/>
      <c r="CPA136" s="1209"/>
      <c r="CPB136" s="1248"/>
      <c r="CPC136" s="1537"/>
      <c r="CPD136" s="955"/>
      <c r="CPE136" s="1144"/>
      <c r="CPF136" s="1167"/>
      <c r="CPG136" s="1163"/>
      <c r="CPH136" s="1163"/>
      <c r="CPI136" s="1455"/>
      <c r="CPJ136" s="957"/>
      <c r="CPK136" s="1163"/>
      <c r="CPL136" s="1163"/>
      <c r="CPM136" s="957"/>
      <c r="CPN136" s="957"/>
      <c r="CPO136" s="1730"/>
      <c r="CPP136" s="957"/>
      <c r="CPQ136" s="957"/>
      <c r="CPR136" s="957"/>
      <c r="CPS136" s="1209"/>
      <c r="CPT136" s="1248"/>
      <c r="CPU136" s="1537"/>
      <c r="CPV136" s="955"/>
      <c r="CPW136" s="1144"/>
      <c r="CPX136" s="1167"/>
      <c r="CPY136" s="1163"/>
      <c r="CPZ136" s="1163"/>
      <c r="CQA136" s="1455"/>
      <c r="CQB136" s="957"/>
      <c r="CQC136" s="1163"/>
      <c r="CQD136" s="1163"/>
      <c r="CQE136" s="957"/>
      <c r="CQF136" s="957"/>
      <c r="CQG136" s="1730"/>
      <c r="CQH136" s="957"/>
      <c r="CQI136" s="957"/>
      <c r="CQJ136" s="957"/>
      <c r="CQK136" s="1209"/>
      <c r="CQL136" s="1248"/>
      <c r="CQM136" s="1537"/>
      <c r="CQN136" s="955"/>
      <c r="CQO136" s="1144"/>
      <c r="CQP136" s="1167"/>
      <c r="CQQ136" s="1163"/>
      <c r="CQR136" s="1163"/>
      <c r="CQS136" s="1455"/>
      <c r="CQT136" s="957"/>
      <c r="CQU136" s="1163"/>
      <c r="CQV136" s="1163"/>
      <c r="CQW136" s="957"/>
      <c r="CQX136" s="957"/>
      <c r="CQY136" s="1730"/>
      <c r="CQZ136" s="957"/>
      <c r="CRA136" s="957"/>
      <c r="CRB136" s="957"/>
      <c r="CRC136" s="1209"/>
      <c r="CRD136" s="1248"/>
      <c r="CRE136" s="1537"/>
      <c r="CRF136" s="955"/>
      <c r="CRG136" s="1144"/>
      <c r="CRH136" s="1167"/>
      <c r="CRI136" s="1163"/>
      <c r="CRJ136" s="1163"/>
      <c r="CRK136" s="1455"/>
      <c r="CRL136" s="957"/>
      <c r="CRM136" s="1163"/>
      <c r="CRN136" s="1163"/>
      <c r="CRO136" s="957"/>
      <c r="CRP136" s="957"/>
      <c r="CRQ136" s="1730"/>
      <c r="CRR136" s="957"/>
      <c r="CRS136" s="957"/>
      <c r="CRT136" s="957"/>
      <c r="CRU136" s="1209"/>
      <c r="CRV136" s="1248"/>
      <c r="CRW136" s="1537"/>
      <c r="CRX136" s="955"/>
      <c r="CRY136" s="1144"/>
      <c r="CRZ136" s="1167"/>
      <c r="CSA136" s="1163"/>
      <c r="CSB136" s="1163"/>
      <c r="CSC136" s="1455"/>
      <c r="CSD136" s="957"/>
      <c r="CSE136" s="1163"/>
      <c r="CSF136" s="1163"/>
      <c r="CSG136" s="957"/>
      <c r="CSH136" s="957"/>
      <c r="CSI136" s="1730"/>
      <c r="CSJ136" s="957"/>
      <c r="CSK136" s="957"/>
      <c r="CSL136" s="957"/>
      <c r="CSM136" s="1209"/>
      <c r="CSN136" s="1248"/>
      <c r="CSO136" s="1537"/>
      <c r="CSP136" s="955"/>
      <c r="CSQ136" s="1144"/>
      <c r="CSR136" s="1167"/>
      <c r="CSS136" s="1163"/>
      <c r="CST136" s="1163"/>
      <c r="CSU136" s="1455"/>
      <c r="CSV136" s="957"/>
      <c r="CSW136" s="1163"/>
      <c r="CSX136" s="1163"/>
      <c r="CSY136" s="957"/>
      <c r="CSZ136" s="957"/>
      <c r="CTA136" s="1730"/>
      <c r="CTB136" s="957"/>
      <c r="CTC136" s="957"/>
      <c r="CTD136" s="957"/>
      <c r="CTE136" s="1209"/>
      <c r="CTF136" s="1248"/>
      <c r="CTG136" s="1537"/>
      <c r="CTH136" s="955"/>
      <c r="CTI136" s="1144"/>
      <c r="CTJ136" s="1167"/>
      <c r="CTK136" s="1163"/>
      <c r="CTL136" s="1163"/>
      <c r="CTM136" s="1455"/>
      <c r="CTN136" s="957"/>
      <c r="CTO136" s="1163"/>
      <c r="CTP136" s="1163"/>
      <c r="CTQ136" s="957"/>
      <c r="CTR136" s="957"/>
      <c r="CTS136" s="1730"/>
      <c r="CTT136" s="957"/>
      <c r="CTU136" s="957"/>
      <c r="CTV136" s="957"/>
      <c r="CTW136" s="1209"/>
      <c r="CTX136" s="1248"/>
      <c r="CTY136" s="1537"/>
      <c r="CTZ136" s="955"/>
      <c r="CUA136" s="1144"/>
      <c r="CUB136" s="1167"/>
      <c r="CUC136" s="1163"/>
      <c r="CUD136" s="1163"/>
      <c r="CUE136" s="1455"/>
      <c r="CUF136" s="957"/>
      <c r="CUG136" s="1163"/>
      <c r="CUH136" s="1163"/>
      <c r="CUI136" s="957"/>
      <c r="CUJ136" s="957"/>
      <c r="CUK136" s="1730"/>
      <c r="CUL136" s="957"/>
      <c r="CUM136" s="957"/>
      <c r="CUN136" s="957"/>
      <c r="CUO136" s="1209"/>
      <c r="CUP136" s="1248"/>
      <c r="CUQ136" s="1537"/>
      <c r="CUR136" s="955"/>
      <c r="CUS136" s="1144"/>
      <c r="CUT136" s="1167"/>
      <c r="CUU136" s="1163"/>
      <c r="CUV136" s="1163"/>
      <c r="CUW136" s="1455"/>
      <c r="CUX136" s="957"/>
      <c r="CUY136" s="1163"/>
      <c r="CUZ136" s="1163"/>
      <c r="CVA136" s="957"/>
      <c r="CVB136" s="957"/>
      <c r="CVC136" s="1730"/>
      <c r="CVD136" s="957"/>
      <c r="CVE136" s="957"/>
      <c r="CVF136" s="957"/>
      <c r="CVG136" s="1209"/>
      <c r="CVH136" s="1248"/>
      <c r="CVI136" s="1537"/>
      <c r="CVJ136" s="955"/>
      <c r="CVK136" s="1144"/>
      <c r="CVL136" s="1167"/>
      <c r="CVM136" s="1163"/>
      <c r="CVN136" s="1163"/>
      <c r="CVO136" s="1455"/>
      <c r="CVP136" s="957"/>
      <c r="CVQ136" s="1163"/>
      <c r="CVR136" s="1163"/>
      <c r="CVS136" s="957"/>
      <c r="CVT136" s="957"/>
      <c r="CVU136" s="1730"/>
      <c r="CVV136" s="957"/>
      <c r="CVW136" s="957"/>
      <c r="CVX136" s="957"/>
      <c r="CVY136" s="1209"/>
      <c r="CVZ136" s="1248"/>
      <c r="CWA136" s="1537"/>
      <c r="CWB136" s="955"/>
      <c r="CWC136" s="1144"/>
      <c r="CWD136" s="1167"/>
      <c r="CWE136" s="1163"/>
      <c r="CWF136" s="1163"/>
      <c r="CWG136" s="1455"/>
      <c r="CWH136" s="957"/>
      <c r="CWI136" s="1163"/>
      <c r="CWJ136" s="1163"/>
      <c r="CWK136" s="957"/>
      <c r="CWL136" s="957"/>
      <c r="CWM136" s="1730"/>
      <c r="CWN136" s="957"/>
      <c r="CWO136" s="957"/>
      <c r="CWP136" s="957"/>
      <c r="CWQ136" s="1209"/>
      <c r="CWR136" s="1248"/>
      <c r="CWS136" s="1537"/>
      <c r="CWT136" s="955"/>
      <c r="CWU136" s="1144"/>
      <c r="CWV136" s="1167"/>
      <c r="CWW136" s="1163"/>
      <c r="CWX136" s="1163"/>
      <c r="CWY136" s="1455"/>
      <c r="CWZ136" s="957"/>
      <c r="CXA136" s="1163"/>
      <c r="CXB136" s="1163"/>
      <c r="CXC136" s="957"/>
      <c r="CXD136" s="957"/>
      <c r="CXE136" s="1730"/>
      <c r="CXF136" s="957"/>
      <c r="CXG136" s="957"/>
      <c r="CXH136" s="957"/>
      <c r="CXI136" s="1209"/>
      <c r="CXJ136" s="1248"/>
      <c r="CXK136" s="1537"/>
      <c r="CXL136" s="955"/>
      <c r="CXM136" s="1144"/>
      <c r="CXN136" s="1167"/>
      <c r="CXO136" s="1163"/>
      <c r="CXP136" s="1163"/>
      <c r="CXQ136" s="1455"/>
      <c r="CXR136" s="957"/>
      <c r="CXS136" s="1163"/>
      <c r="CXT136" s="1163"/>
      <c r="CXU136" s="957"/>
      <c r="CXV136" s="957"/>
      <c r="CXW136" s="1730"/>
      <c r="CXX136" s="957"/>
      <c r="CXY136" s="957"/>
      <c r="CXZ136" s="957"/>
      <c r="CYA136" s="1209"/>
      <c r="CYB136" s="1248"/>
      <c r="CYC136" s="1537"/>
      <c r="CYD136" s="955"/>
      <c r="CYE136" s="1144"/>
      <c r="CYF136" s="1167"/>
      <c r="CYG136" s="1163"/>
      <c r="CYH136" s="1163"/>
      <c r="CYI136" s="1455"/>
      <c r="CYJ136" s="957"/>
      <c r="CYK136" s="1163"/>
      <c r="CYL136" s="1163"/>
      <c r="CYM136" s="957"/>
      <c r="CYN136" s="957"/>
      <c r="CYO136" s="1730"/>
      <c r="CYP136" s="957"/>
      <c r="CYQ136" s="957"/>
      <c r="CYR136" s="957"/>
      <c r="CYS136" s="1209"/>
      <c r="CYT136" s="1248"/>
      <c r="CYU136" s="1537"/>
      <c r="CYV136" s="955"/>
      <c r="CYW136" s="1144"/>
      <c r="CYX136" s="1167"/>
      <c r="CYY136" s="1163"/>
      <c r="CYZ136" s="1163"/>
      <c r="CZA136" s="1455"/>
      <c r="CZB136" s="957"/>
      <c r="CZC136" s="1163"/>
      <c r="CZD136" s="1163"/>
      <c r="CZE136" s="957"/>
      <c r="CZF136" s="957"/>
      <c r="CZG136" s="1730"/>
      <c r="CZH136" s="957"/>
      <c r="CZI136" s="957"/>
      <c r="CZJ136" s="957"/>
      <c r="CZK136" s="1209"/>
      <c r="CZL136" s="1248"/>
      <c r="CZM136" s="1537"/>
      <c r="CZN136" s="955"/>
      <c r="CZO136" s="1144"/>
      <c r="CZP136" s="1167"/>
      <c r="CZQ136" s="1163"/>
      <c r="CZR136" s="1163"/>
      <c r="CZS136" s="1455"/>
      <c r="CZT136" s="957"/>
      <c r="CZU136" s="1163"/>
      <c r="CZV136" s="1163"/>
      <c r="CZW136" s="957"/>
      <c r="CZX136" s="957"/>
      <c r="CZY136" s="1730"/>
      <c r="CZZ136" s="957"/>
      <c r="DAA136" s="957"/>
      <c r="DAB136" s="957"/>
      <c r="DAC136" s="1209"/>
      <c r="DAD136" s="1248"/>
      <c r="DAE136" s="1537"/>
      <c r="DAF136" s="955"/>
      <c r="DAG136" s="1144"/>
      <c r="DAH136" s="1167"/>
      <c r="DAI136" s="1163"/>
      <c r="DAJ136" s="1163"/>
      <c r="DAK136" s="1455"/>
      <c r="DAL136" s="957"/>
      <c r="DAM136" s="1163"/>
      <c r="DAN136" s="1163"/>
      <c r="DAO136" s="957"/>
      <c r="DAP136" s="957"/>
      <c r="DAQ136" s="1730"/>
      <c r="DAR136" s="957"/>
      <c r="DAS136" s="957"/>
      <c r="DAT136" s="957"/>
      <c r="DAU136" s="1209"/>
      <c r="DAV136" s="1248"/>
      <c r="DAW136" s="1537"/>
      <c r="DAX136" s="955"/>
      <c r="DAY136" s="1144"/>
      <c r="DAZ136" s="1167"/>
      <c r="DBA136" s="1163"/>
      <c r="DBB136" s="1163"/>
      <c r="DBC136" s="1455"/>
      <c r="DBD136" s="957"/>
      <c r="DBE136" s="1163"/>
      <c r="DBF136" s="1163"/>
      <c r="DBG136" s="957"/>
      <c r="DBH136" s="957"/>
      <c r="DBI136" s="1730"/>
      <c r="DBJ136" s="957"/>
      <c r="DBK136" s="957"/>
      <c r="DBL136" s="957"/>
      <c r="DBM136" s="1209"/>
      <c r="DBN136" s="1248"/>
      <c r="DBO136" s="1537"/>
      <c r="DBP136" s="955"/>
      <c r="DBQ136" s="1144"/>
      <c r="DBR136" s="1167"/>
      <c r="DBS136" s="1163"/>
      <c r="DBT136" s="1163"/>
      <c r="DBU136" s="1455"/>
      <c r="DBV136" s="957"/>
      <c r="DBW136" s="1163"/>
      <c r="DBX136" s="1163"/>
      <c r="DBY136" s="957"/>
      <c r="DBZ136" s="957"/>
      <c r="DCA136" s="1730"/>
      <c r="DCB136" s="957"/>
      <c r="DCC136" s="957"/>
      <c r="DCD136" s="957"/>
      <c r="DCE136" s="1209"/>
      <c r="DCF136" s="1248"/>
      <c r="DCG136" s="1537"/>
      <c r="DCH136" s="955"/>
      <c r="DCI136" s="1144"/>
      <c r="DCJ136" s="1167"/>
      <c r="DCK136" s="1163"/>
      <c r="DCL136" s="1163"/>
      <c r="DCM136" s="1455"/>
      <c r="DCN136" s="957"/>
      <c r="DCO136" s="1163"/>
      <c r="DCP136" s="1163"/>
      <c r="DCQ136" s="957"/>
      <c r="DCR136" s="957"/>
      <c r="DCS136" s="1730"/>
      <c r="DCT136" s="957"/>
      <c r="DCU136" s="957"/>
      <c r="DCV136" s="957"/>
      <c r="DCW136" s="1209"/>
      <c r="DCX136" s="1248"/>
      <c r="DCY136" s="1537"/>
      <c r="DCZ136" s="955"/>
      <c r="DDA136" s="1144"/>
      <c r="DDB136" s="1167"/>
      <c r="DDC136" s="1163"/>
      <c r="DDD136" s="1163"/>
      <c r="DDE136" s="1455"/>
      <c r="DDF136" s="957"/>
      <c r="DDG136" s="1163"/>
      <c r="DDH136" s="1163"/>
      <c r="DDI136" s="957"/>
      <c r="DDJ136" s="957"/>
      <c r="DDK136" s="1730"/>
      <c r="DDL136" s="957"/>
      <c r="DDM136" s="957"/>
      <c r="DDN136" s="957"/>
      <c r="DDO136" s="1209"/>
      <c r="DDP136" s="1248"/>
      <c r="DDQ136" s="1537"/>
      <c r="DDR136" s="955"/>
      <c r="DDS136" s="1144"/>
      <c r="DDT136" s="1167"/>
      <c r="DDU136" s="1163"/>
      <c r="DDV136" s="1163"/>
      <c r="DDW136" s="1455"/>
      <c r="DDX136" s="957"/>
      <c r="DDY136" s="1163"/>
      <c r="DDZ136" s="1163"/>
      <c r="DEA136" s="957"/>
      <c r="DEB136" s="957"/>
      <c r="DEC136" s="1730"/>
      <c r="DED136" s="957"/>
      <c r="DEE136" s="957"/>
      <c r="DEF136" s="957"/>
      <c r="DEG136" s="1209"/>
      <c r="DEH136" s="1248"/>
      <c r="DEI136" s="1537"/>
      <c r="DEJ136" s="955"/>
      <c r="DEK136" s="1144"/>
      <c r="DEL136" s="1167"/>
      <c r="DEM136" s="1163"/>
      <c r="DEN136" s="1163"/>
      <c r="DEO136" s="1455"/>
      <c r="DEP136" s="957"/>
      <c r="DEQ136" s="1163"/>
      <c r="DER136" s="1163"/>
      <c r="DES136" s="957"/>
      <c r="DET136" s="957"/>
      <c r="DEU136" s="1730"/>
      <c r="DEV136" s="957"/>
      <c r="DEW136" s="957"/>
      <c r="DEX136" s="957"/>
      <c r="DEY136" s="1209"/>
      <c r="DEZ136" s="1248"/>
      <c r="DFA136" s="1537"/>
      <c r="DFB136" s="955"/>
      <c r="DFC136" s="1144"/>
      <c r="DFD136" s="1167"/>
      <c r="DFE136" s="1163"/>
      <c r="DFF136" s="1163"/>
      <c r="DFG136" s="1455"/>
      <c r="DFH136" s="957"/>
      <c r="DFI136" s="1163"/>
      <c r="DFJ136" s="1163"/>
      <c r="DFK136" s="957"/>
      <c r="DFL136" s="957"/>
      <c r="DFM136" s="1730"/>
      <c r="DFN136" s="957"/>
      <c r="DFO136" s="957"/>
      <c r="DFP136" s="957"/>
      <c r="DFQ136" s="1209"/>
      <c r="DFR136" s="1248"/>
      <c r="DFS136" s="1537"/>
      <c r="DFT136" s="955"/>
      <c r="DFU136" s="1144"/>
      <c r="DFV136" s="1167"/>
      <c r="DFW136" s="1163"/>
      <c r="DFX136" s="1163"/>
      <c r="DFY136" s="1455"/>
      <c r="DFZ136" s="957"/>
      <c r="DGA136" s="1163"/>
      <c r="DGB136" s="1163"/>
      <c r="DGC136" s="957"/>
      <c r="DGD136" s="957"/>
      <c r="DGE136" s="1730"/>
      <c r="DGF136" s="957"/>
      <c r="DGG136" s="957"/>
      <c r="DGH136" s="957"/>
      <c r="DGI136" s="1209"/>
      <c r="DGJ136" s="1248"/>
      <c r="DGK136" s="1537"/>
      <c r="DGL136" s="955"/>
      <c r="DGM136" s="1144"/>
      <c r="DGN136" s="1167"/>
      <c r="DGO136" s="1163"/>
      <c r="DGP136" s="1163"/>
      <c r="DGQ136" s="1455"/>
      <c r="DGR136" s="957"/>
      <c r="DGS136" s="1163"/>
      <c r="DGT136" s="1163"/>
      <c r="DGU136" s="957"/>
      <c r="DGV136" s="957"/>
      <c r="DGW136" s="1730"/>
      <c r="DGX136" s="957"/>
      <c r="DGY136" s="957"/>
      <c r="DGZ136" s="957"/>
      <c r="DHA136" s="1209"/>
      <c r="DHB136" s="1248"/>
      <c r="DHC136" s="1537"/>
      <c r="DHD136" s="955"/>
      <c r="DHE136" s="1144"/>
      <c r="DHF136" s="1167"/>
      <c r="DHG136" s="1163"/>
      <c r="DHH136" s="1163"/>
      <c r="DHI136" s="1455"/>
      <c r="DHJ136" s="957"/>
      <c r="DHK136" s="1163"/>
      <c r="DHL136" s="1163"/>
      <c r="DHM136" s="957"/>
      <c r="DHN136" s="957"/>
      <c r="DHO136" s="1730"/>
      <c r="DHP136" s="957"/>
      <c r="DHQ136" s="957"/>
      <c r="DHR136" s="957"/>
      <c r="DHS136" s="1209"/>
      <c r="DHT136" s="1248"/>
      <c r="DHU136" s="1537"/>
      <c r="DHV136" s="955"/>
      <c r="DHW136" s="1144"/>
      <c r="DHX136" s="1167"/>
      <c r="DHY136" s="1163"/>
      <c r="DHZ136" s="1163"/>
      <c r="DIA136" s="1455"/>
      <c r="DIB136" s="957"/>
      <c r="DIC136" s="1163"/>
      <c r="DID136" s="1163"/>
      <c r="DIE136" s="957"/>
      <c r="DIF136" s="957"/>
      <c r="DIG136" s="1730"/>
      <c r="DIH136" s="957"/>
      <c r="DII136" s="957"/>
      <c r="DIJ136" s="957"/>
      <c r="DIK136" s="1209"/>
      <c r="DIL136" s="1248"/>
      <c r="DIM136" s="1537"/>
      <c r="DIN136" s="955"/>
      <c r="DIO136" s="1144"/>
      <c r="DIP136" s="1167"/>
      <c r="DIQ136" s="1163"/>
      <c r="DIR136" s="1163"/>
      <c r="DIS136" s="1455"/>
      <c r="DIT136" s="957"/>
      <c r="DIU136" s="1163"/>
      <c r="DIV136" s="1163"/>
      <c r="DIW136" s="957"/>
      <c r="DIX136" s="957"/>
      <c r="DIY136" s="1730"/>
      <c r="DIZ136" s="957"/>
      <c r="DJA136" s="957"/>
      <c r="DJB136" s="957"/>
      <c r="DJC136" s="1209"/>
      <c r="DJD136" s="1248"/>
      <c r="DJE136" s="1537"/>
      <c r="DJF136" s="955"/>
      <c r="DJG136" s="1144"/>
      <c r="DJH136" s="1167"/>
      <c r="DJI136" s="1163"/>
      <c r="DJJ136" s="1163"/>
      <c r="DJK136" s="1455"/>
      <c r="DJL136" s="957"/>
      <c r="DJM136" s="1163"/>
      <c r="DJN136" s="1163"/>
      <c r="DJO136" s="957"/>
      <c r="DJP136" s="957"/>
      <c r="DJQ136" s="1730"/>
      <c r="DJR136" s="957"/>
      <c r="DJS136" s="957"/>
      <c r="DJT136" s="957"/>
      <c r="DJU136" s="1209"/>
      <c r="DJV136" s="1248"/>
      <c r="DJW136" s="1537"/>
      <c r="DJX136" s="955"/>
      <c r="DJY136" s="1144"/>
      <c r="DJZ136" s="1167"/>
      <c r="DKA136" s="1163"/>
      <c r="DKB136" s="1163"/>
      <c r="DKC136" s="1455"/>
      <c r="DKD136" s="957"/>
      <c r="DKE136" s="1163"/>
      <c r="DKF136" s="1163"/>
      <c r="DKG136" s="957"/>
      <c r="DKH136" s="957"/>
      <c r="DKI136" s="1730"/>
      <c r="DKJ136" s="957"/>
      <c r="DKK136" s="957"/>
      <c r="DKL136" s="957"/>
      <c r="DKM136" s="1209"/>
      <c r="DKN136" s="1248"/>
      <c r="DKO136" s="1537"/>
      <c r="DKP136" s="955"/>
      <c r="DKQ136" s="1144"/>
      <c r="DKR136" s="1167"/>
      <c r="DKS136" s="1163"/>
      <c r="DKT136" s="1163"/>
      <c r="DKU136" s="1455"/>
      <c r="DKV136" s="957"/>
      <c r="DKW136" s="1163"/>
      <c r="DKX136" s="1163"/>
      <c r="DKY136" s="957"/>
      <c r="DKZ136" s="957"/>
      <c r="DLA136" s="1730"/>
      <c r="DLB136" s="957"/>
      <c r="DLC136" s="957"/>
      <c r="DLD136" s="957"/>
      <c r="DLE136" s="1209"/>
      <c r="DLF136" s="1248"/>
      <c r="DLG136" s="1537"/>
      <c r="DLH136" s="955"/>
      <c r="DLI136" s="1144"/>
      <c r="DLJ136" s="1167"/>
      <c r="DLK136" s="1163"/>
      <c r="DLL136" s="1163"/>
      <c r="DLM136" s="1455"/>
      <c r="DLN136" s="957"/>
      <c r="DLO136" s="1163"/>
      <c r="DLP136" s="1163"/>
      <c r="DLQ136" s="957"/>
      <c r="DLR136" s="957"/>
      <c r="DLS136" s="1730"/>
      <c r="DLT136" s="957"/>
      <c r="DLU136" s="957"/>
      <c r="DLV136" s="957"/>
      <c r="DLW136" s="1209"/>
      <c r="DLX136" s="1248"/>
      <c r="DLY136" s="1537"/>
      <c r="DLZ136" s="955"/>
      <c r="DMA136" s="1144"/>
      <c r="DMB136" s="1167"/>
      <c r="DMC136" s="1163"/>
      <c r="DMD136" s="1163"/>
      <c r="DME136" s="1455"/>
      <c r="DMF136" s="957"/>
      <c r="DMG136" s="1163"/>
      <c r="DMH136" s="1163"/>
      <c r="DMI136" s="957"/>
      <c r="DMJ136" s="957"/>
      <c r="DMK136" s="1730"/>
      <c r="DML136" s="957"/>
      <c r="DMM136" s="957"/>
      <c r="DMN136" s="957"/>
      <c r="DMO136" s="1209"/>
      <c r="DMP136" s="1248"/>
      <c r="DMQ136" s="1537"/>
      <c r="DMR136" s="955"/>
      <c r="DMS136" s="1144"/>
      <c r="DMT136" s="1167"/>
      <c r="DMU136" s="1163"/>
      <c r="DMV136" s="1163"/>
      <c r="DMW136" s="1455"/>
      <c r="DMX136" s="957"/>
      <c r="DMY136" s="1163"/>
      <c r="DMZ136" s="1163"/>
      <c r="DNA136" s="957"/>
      <c r="DNB136" s="957"/>
      <c r="DNC136" s="1730"/>
      <c r="DND136" s="957"/>
      <c r="DNE136" s="957"/>
      <c r="DNF136" s="957"/>
      <c r="DNG136" s="1209"/>
      <c r="DNH136" s="1248"/>
      <c r="DNI136" s="1537"/>
      <c r="DNJ136" s="955"/>
      <c r="DNK136" s="1144"/>
      <c r="DNL136" s="1167"/>
      <c r="DNM136" s="1163"/>
      <c r="DNN136" s="1163"/>
      <c r="DNO136" s="1455"/>
      <c r="DNP136" s="957"/>
      <c r="DNQ136" s="1163"/>
      <c r="DNR136" s="1163"/>
      <c r="DNS136" s="957"/>
      <c r="DNT136" s="957"/>
      <c r="DNU136" s="1730"/>
      <c r="DNV136" s="957"/>
      <c r="DNW136" s="957"/>
      <c r="DNX136" s="957"/>
      <c r="DNY136" s="1209"/>
      <c r="DNZ136" s="1248"/>
      <c r="DOA136" s="1537"/>
      <c r="DOB136" s="955"/>
      <c r="DOC136" s="1144"/>
      <c r="DOD136" s="1167"/>
      <c r="DOE136" s="1163"/>
      <c r="DOF136" s="1163"/>
      <c r="DOG136" s="1455"/>
      <c r="DOH136" s="957"/>
      <c r="DOI136" s="1163"/>
      <c r="DOJ136" s="1163"/>
      <c r="DOK136" s="957"/>
      <c r="DOL136" s="957"/>
      <c r="DOM136" s="1730"/>
      <c r="DON136" s="957"/>
      <c r="DOO136" s="957"/>
      <c r="DOP136" s="957"/>
      <c r="DOQ136" s="1209"/>
      <c r="DOR136" s="1248"/>
      <c r="DOS136" s="1537"/>
      <c r="DOT136" s="955"/>
      <c r="DOU136" s="1144"/>
      <c r="DOV136" s="1167"/>
      <c r="DOW136" s="1163"/>
      <c r="DOX136" s="1163"/>
      <c r="DOY136" s="1455"/>
      <c r="DOZ136" s="957"/>
      <c r="DPA136" s="1163"/>
      <c r="DPB136" s="1163"/>
      <c r="DPC136" s="957"/>
      <c r="DPD136" s="957"/>
      <c r="DPE136" s="1730"/>
      <c r="DPF136" s="957"/>
      <c r="DPG136" s="957"/>
      <c r="DPH136" s="957"/>
      <c r="DPI136" s="1209"/>
      <c r="DPJ136" s="1248"/>
      <c r="DPK136" s="1537"/>
      <c r="DPL136" s="955"/>
      <c r="DPM136" s="1144"/>
      <c r="DPN136" s="1167"/>
      <c r="DPO136" s="1163"/>
      <c r="DPP136" s="1163"/>
      <c r="DPQ136" s="1455"/>
      <c r="DPR136" s="957"/>
      <c r="DPS136" s="1163"/>
      <c r="DPT136" s="1163"/>
      <c r="DPU136" s="957"/>
      <c r="DPV136" s="957"/>
      <c r="DPW136" s="1730"/>
      <c r="DPX136" s="957"/>
      <c r="DPY136" s="957"/>
      <c r="DPZ136" s="957"/>
      <c r="DQA136" s="1209"/>
      <c r="DQB136" s="1248"/>
      <c r="DQC136" s="1537"/>
      <c r="DQD136" s="955"/>
      <c r="DQE136" s="1144"/>
      <c r="DQF136" s="1167"/>
      <c r="DQG136" s="1163"/>
      <c r="DQH136" s="1163"/>
      <c r="DQI136" s="1455"/>
      <c r="DQJ136" s="957"/>
      <c r="DQK136" s="1163"/>
      <c r="DQL136" s="1163"/>
      <c r="DQM136" s="957"/>
      <c r="DQN136" s="957"/>
      <c r="DQO136" s="1730"/>
      <c r="DQP136" s="957"/>
      <c r="DQQ136" s="957"/>
      <c r="DQR136" s="957"/>
      <c r="DQS136" s="1209"/>
      <c r="DQT136" s="1248"/>
      <c r="DQU136" s="1537"/>
      <c r="DQV136" s="955"/>
      <c r="DQW136" s="1144"/>
      <c r="DQX136" s="1167"/>
      <c r="DQY136" s="1163"/>
      <c r="DQZ136" s="1163"/>
      <c r="DRA136" s="1455"/>
      <c r="DRB136" s="957"/>
      <c r="DRC136" s="1163"/>
      <c r="DRD136" s="1163"/>
      <c r="DRE136" s="957"/>
      <c r="DRF136" s="957"/>
      <c r="DRG136" s="1730"/>
      <c r="DRH136" s="957"/>
      <c r="DRI136" s="957"/>
      <c r="DRJ136" s="957"/>
      <c r="DRK136" s="1209"/>
      <c r="DRL136" s="1248"/>
      <c r="DRM136" s="1537"/>
      <c r="DRN136" s="955"/>
      <c r="DRO136" s="1144"/>
      <c r="DRP136" s="1167"/>
      <c r="DRQ136" s="1163"/>
      <c r="DRR136" s="1163"/>
      <c r="DRS136" s="1455"/>
      <c r="DRT136" s="957"/>
      <c r="DRU136" s="1163"/>
      <c r="DRV136" s="1163"/>
      <c r="DRW136" s="957"/>
      <c r="DRX136" s="957"/>
      <c r="DRY136" s="1730"/>
      <c r="DRZ136" s="957"/>
      <c r="DSA136" s="957"/>
      <c r="DSB136" s="957"/>
      <c r="DSC136" s="1209"/>
      <c r="DSD136" s="1248"/>
      <c r="DSE136" s="1537"/>
      <c r="DSF136" s="955"/>
      <c r="DSG136" s="1144"/>
      <c r="DSH136" s="1167"/>
      <c r="DSI136" s="1163"/>
      <c r="DSJ136" s="1163"/>
      <c r="DSK136" s="1455"/>
      <c r="DSL136" s="957"/>
      <c r="DSM136" s="1163"/>
      <c r="DSN136" s="1163"/>
      <c r="DSO136" s="957"/>
      <c r="DSP136" s="957"/>
      <c r="DSQ136" s="1730"/>
      <c r="DSR136" s="957"/>
      <c r="DSS136" s="957"/>
      <c r="DST136" s="957"/>
      <c r="DSU136" s="1209"/>
      <c r="DSV136" s="1248"/>
      <c r="DSW136" s="1537"/>
      <c r="DSX136" s="955"/>
      <c r="DSY136" s="1144"/>
      <c r="DSZ136" s="1167"/>
      <c r="DTA136" s="1163"/>
      <c r="DTB136" s="1163"/>
      <c r="DTC136" s="1455"/>
      <c r="DTD136" s="957"/>
      <c r="DTE136" s="1163"/>
      <c r="DTF136" s="1163"/>
      <c r="DTG136" s="957"/>
      <c r="DTH136" s="957"/>
      <c r="DTI136" s="1730"/>
      <c r="DTJ136" s="957"/>
      <c r="DTK136" s="957"/>
      <c r="DTL136" s="957"/>
      <c r="DTM136" s="1209"/>
      <c r="DTN136" s="1248"/>
      <c r="DTO136" s="1537"/>
      <c r="DTP136" s="955"/>
      <c r="DTQ136" s="1144"/>
      <c r="DTR136" s="1167"/>
      <c r="DTS136" s="1163"/>
      <c r="DTT136" s="1163"/>
      <c r="DTU136" s="1455"/>
      <c r="DTV136" s="957"/>
      <c r="DTW136" s="1163"/>
      <c r="DTX136" s="1163"/>
      <c r="DTY136" s="957"/>
      <c r="DTZ136" s="957"/>
      <c r="DUA136" s="1730"/>
      <c r="DUB136" s="957"/>
      <c r="DUC136" s="957"/>
      <c r="DUD136" s="957"/>
      <c r="DUE136" s="1209"/>
      <c r="DUF136" s="1248"/>
      <c r="DUG136" s="1537"/>
      <c r="DUH136" s="955"/>
      <c r="DUI136" s="1144"/>
      <c r="DUJ136" s="1167"/>
      <c r="DUK136" s="1163"/>
      <c r="DUL136" s="1163"/>
      <c r="DUM136" s="1455"/>
      <c r="DUN136" s="957"/>
      <c r="DUO136" s="1163"/>
      <c r="DUP136" s="1163"/>
      <c r="DUQ136" s="957"/>
      <c r="DUR136" s="957"/>
      <c r="DUS136" s="1730"/>
      <c r="DUT136" s="957"/>
      <c r="DUU136" s="957"/>
      <c r="DUV136" s="957"/>
      <c r="DUW136" s="1209"/>
      <c r="DUX136" s="1248"/>
      <c r="DUY136" s="1537"/>
      <c r="DUZ136" s="955"/>
      <c r="DVA136" s="1144"/>
      <c r="DVB136" s="1167"/>
      <c r="DVC136" s="1163"/>
      <c r="DVD136" s="1163"/>
      <c r="DVE136" s="1455"/>
      <c r="DVF136" s="957"/>
      <c r="DVG136" s="1163"/>
      <c r="DVH136" s="1163"/>
      <c r="DVI136" s="957"/>
      <c r="DVJ136" s="957"/>
      <c r="DVK136" s="1730"/>
      <c r="DVL136" s="957"/>
      <c r="DVM136" s="957"/>
      <c r="DVN136" s="957"/>
      <c r="DVO136" s="1209"/>
      <c r="DVP136" s="1248"/>
      <c r="DVQ136" s="1537"/>
      <c r="DVR136" s="955"/>
      <c r="DVS136" s="1144"/>
      <c r="DVT136" s="1167"/>
      <c r="DVU136" s="1163"/>
      <c r="DVV136" s="1163"/>
      <c r="DVW136" s="1455"/>
      <c r="DVX136" s="957"/>
      <c r="DVY136" s="1163"/>
      <c r="DVZ136" s="1163"/>
      <c r="DWA136" s="957"/>
      <c r="DWB136" s="957"/>
      <c r="DWC136" s="1730"/>
      <c r="DWD136" s="957"/>
      <c r="DWE136" s="957"/>
      <c r="DWF136" s="957"/>
      <c r="DWG136" s="1209"/>
      <c r="DWH136" s="1248"/>
      <c r="DWI136" s="1537"/>
      <c r="DWJ136" s="955"/>
      <c r="DWK136" s="1144"/>
      <c r="DWL136" s="1167"/>
      <c r="DWM136" s="1163"/>
      <c r="DWN136" s="1163"/>
      <c r="DWO136" s="1455"/>
      <c r="DWP136" s="957"/>
      <c r="DWQ136" s="1163"/>
      <c r="DWR136" s="1163"/>
      <c r="DWS136" s="957"/>
      <c r="DWT136" s="957"/>
      <c r="DWU136" s="1730"/>
      <c r="DWV136" s="957"/>
      <c r="DWW136" s="957"/>
      <c r="DWX136" s="957"/>
      <c r="DWY136" s="1209"/>
      <c r="DWZ136" s="1248"/>
      <c r="DXA136" s="1537"/>
      <c r="DXB136" s="955"/>
      <c r="DXC136" s="1144"/>
      <c r="DXD136" s="1167"/>
      <c r="DXE136" s="1163"/>
      <c r="DXF136" s="1163"/>
      <c r="DXG136" s="1455"/>
      <c r="DXH136" s="957"/>
      <c r="DXI136" s="1163"/>
      <c r="DXJ136" s="1163"/>
      <c r="DXK136" s="957"/>
      <c r="DXL136" s="957"/>
      <c r="DXM136" s="1730"/>
      <c r="DXN136" s="957"/>
      <c r="DXO136" s="957"/>
      <c r="DXP136" s="957"/>
      <c r="DXQ136" s="1209"/>
      <c r="DXR136" s="1248"/>
      <c r="DXS136" s="1537"/>
      <c r="DXT136" s="955"/>
      <c r="DXU136" s="1144"/>
      <c r="DXV136" s="1167"/>
      <c r="DXW136" s="1163"/>
      <c r="DXX136" s="1163"/>
      <c r="DXY136" s="1455"/>
      <c r="DXZ136" s="957"/>
      <c r="DYA136" s="1163"/>
      <c r="DYB136" s="1163"/>
      <c r="DYC136" s="957"/>
      <c r="DYD136" s="957"/>
      <c r="DYE136" s="1730"/>
      <c r="DYF136" s="957"/>
      <c r="DYG136" s="957"/>
      <c r="DYH136" s="957"/>
      <c r="DYI136" s="1209"/>
      <c r="DYJ136" s="1248"/>
      <c r="DYK136" s="1537"/>
      <c r="DYL136" s="955"/>
      <c r="DYM136" s="1144"/>
      <c r="DYN136" s="1167"/>
      <c r="DYO136" s="1163"/>
      <c r="DYP136" s="1163"/>
      <c r="DYQ136" s="1455"/>
      <c r="DYR136" s="957"/>
      <c r="DYS136" s="1163"/>
      <c r="DYT136" s="1163"/>
      <c r="DYU136" s="957"/>
      <c r="DYV136" s="957"/>
      <c r="DYW136" s="1730"/>
      <c r="DYX136" s="957"/>
      <c r="DYY136" s="957"/>
      <c r="DYZ136" s="957"/>
      <c r="DZA136" s="1209"/>
      <c r="DZB136" s="1248"/>
      <c r="DZC136" s="1537"/>
      <c r="DZD136" s="955"/>
      <c r="DZE136" s="1144"/>
      <c r="DZF136" s="1167"/>
      <c r="DZG136" s="1163"/>
      <c r="DZH136" s="1163"/>
      <c r="DZI136" s="1455"/>
      <c r="DZJ136" s="957"/>
      <c r="DZK136" s="1163"/>
      <c r="DZL136" s="1163"/>
      <c r="DZM136" s="957"/>
      <c r="DZN136" s="957"/>
      <c r="DZO136" s="1730"/>
      <c r="DZP136" s="957"/>
      <c r="DZQ136" s="957"/>
      <c r="DZR136" s="957"/>
      <c r="DZS136" s="1209"/>
      <c r="DZT136" s="1248"/>
      <c r="DZU136" s="1537"/>
      <c r="DZV136" s="955"/>
      <c r="DZW136" s="1144"/>
      <c r="DZX136" s="1167"/>
      <c r="DZY136" s="1163"/>
      <c r="DZZ136" s="1163"/>
      <c r="EAA136" s="1455"/>
      <c r="EAB136" s="957"/>
      <c r="EAC136" s="1163"/>
      <c r="EAD136" s="1163"/>
      <c r="EAE136" s="957"/>
      <c r="EAF136" s="957"/>
      <c r="EAG136" s="1730"/>
      <c r="EAH136" s="957"/>
      <c r="EAI136" s="957"/>
      <c r="EAJ136" s="957"/>
      <c r="EAK136" s="1209"/>
      <c r="EAL136" s="1248"/>
      <c r="EAM136" s="1537"/>
      <c r="EAN136" s="955"/>
      <c r="EAO136" s="1144"/>
      <c r="EAP136" s="1167"/>
      <c r="EAQ136" s="1163"/>
      <c r="EAR136" s="1163"/>
      <c r="EAS136" s="1455"/>
      <c r="EAT136" s="957"/>
      <c r="EAU136" s="1163"/>
      <c r="EAV136" s="1163"/>
      <c r="EAW136" s="957"/>
      <c r="EAX136" s="957"/>
      <c r="EAY136" s="1730"/>
      <c r="EAZ136" s="957"/>
      <c r="EBA136" s="957"/>
      <c r="EBB136" s="957"/>
      <c r="EBC136" s="1209"/>
      <c r="EBD136" s="1248"/>
      <c r="EBE136" s="1537"/>
      <c r="EBF136" s="955"/>
      <c r="EBG136" s="1144"/>
      <c r="EBH136" s="1167"/>
      <c r="EBI136" s="1163"/>
      <c r="EBJ136" s="1163"/>
      <c r="EBK136" s="1455"/>
      <c r="EBL136" s="957"/>
      <c r="EBM136" s="1163"/>
      <c r="EBN136" s="1163"/>
      <c r="EBO136" s="957"/>
      <c r="EBP136" s="957"/>
      <c r="EBQ136" s="1730"/>
      <c r="EBR136" s="957"/>
      <c r="EBS136" s="957"/>
      <c r="EBT136" s="957"/>
      <c r="EBU136" s="1209"/>
      <c r="EBV136" s="1248"/>
      <c r="EBW136" s="1537"/>
      <c r="EBX136" s="955"/>
      <c r="EBY136" s="1144"/>
      <c r="EBZ136" s="1167"/>
      <c r="ECA136" s="1163"/>
      <c r="ECB136" s="1163"/>
      <c r="ECC136" s="1455"/>
      <c r="ECD136" s="957"/>
      <c r="ECE136" s="1163"/>
      <c r="ECF136" s="1163"/>
      <c r="ECG136" s="957"/>
      <c r="ECH136" s="957"/>
      <c r="ECI136" s="1730"/>
      <c r="ECJ136" s="957"/>
      <c r="ECK136" s="957"/>
      <c r="ECL136" s="957"/>
      <c r="ECM136" s="1209"/>
      <c r="ECN136" s="1248"/>
      <c r="ECO136" s="1537"/>
      <c r="ECP136" s="955"/>
      <c r="ECQ136" s="1144"/>
      <c r="ECR136" s="1167"/>
      <c r="ECS136" s="1163"/>
      <c r="ECT136" s="1163"/>
      <c r="ECU136" s="1455"/>
      <c r="ECV136" s="957"/>
      <c r="ECW136" s="1163"/>
      <c r="ECX136" s="1163"/>
      <c r="ECY136" s="957"/>
      <c r="ECZ136" s="957"/>
      <c r="EDA136" s="1730"/>
      <c r="EDB136" s="957"/>
      <c r="EDC136" s="957"/>
      <c r="EDD136" s="957"/>
      <c r="EDE136" s="1209"/>
      <c r="EDF136" s="1248"/>
      <c r="EDG136" s="1537"/>
      <c r="EDH136" s="955"/>
      <c r="EDI136" s="1144"/>
      <c r="EDJ136" s="1167"/>
      <c r="EDK136" s="1163"/>
      <c r="EDL136" s="1163"/>
      <c r="EDM136" s="1455"/>
      <c r="EDN136" s="957"/>
      <c r="EDO136" s="1163"/>
      <c r="EDP136" s="1163"/>
      <c r="EDQ136" s="957"/>
      <c r="EDR136" s="957"/>
      <c r="EDS136" s="1730"/>
      <c r="EDT136" s="957"/>
      <c r="EDU136" s="957"/>
      <c r="EDV136" s="957"/>
      <c r="EDW136" s="1209"/>
      <c r="EDX136" s="1248"/>
      <c r="EDY136" s="1537"/>
      <c r="EDZ136" s="955"/>
      <c r="EEA136" s="1144"/>
      <c r="EEB136" s="1167"/>
      <c r="EEC136" s="1163"/>
      <c r="EED136" s="1163"/>
      <c r="EEE136" s="1455"/>
      <c r="EEF136" s="957"/>
      <c r="EEG136" s="1163"/>
      <c r="EEH136" s="1163"/>
      <c r="EEI136" s="957"/>
      <c r="EEJ136" s="957"/>
      <c r="EEK136" s="1730"/>
      <c r="EEL136" s="957"/>
      <c r="EEM136" s="957"/>
      <c r="EEN136" s="957"/>
      <c r="EEO136" s="1209"/>
      <c r="EEP136" s="1248"/>
      <c r="EEQ136" s="1537"/>
      <c r="EER136" s="955"/>
      <c r="EES136" s="1144"/>
      <c r="EET136" s="1167"/>
      <c r="EEU136" s="1163"/>
      <c r="EEV136" s="1163"/>
      <c r="EEW136" s="1455"/>
      <c r="EEX136" s="957"/>
      <c r="EEY136" s="1163"/>
      <c r="EEZ136" s="1163"/>
      <c r="EFA136" s="957"/>
      <c r="EFB136" s="957"/>
      <c r="EFC136" s="1730"/>
      <c r="EFD136" s="957"/>
      <c r="EFE136" s="957"/>
      <c r="EFF136" s="957"/>
      <c r="EFG136" s="1209"/>
      <c r="EFH136" s="1248"/>
      <c r="EFI136" s="1537"/>
      <c r="EFJ136" s="955"/>
      <c r="EFK136" s="1144"/>
      <c r="EFL136" s="1167"/>
      <c r="EFM136" s="1163"/>
      <c r="EFN136" s="1163"/>
      <c r="EFO136" s="1455"/>
      <c r="EFP136" s="957"/>
      <c r="EFQ136" s="1163"/>
      <c r="EFR136" s="1163"/>
      <c r="EFS136" s="957"/>
      <c r="EFT136" s="957"/>
      <c r="EFU136" s="1730"/>
      <c r="EFV136" s="957"/>
      <c r="EFW136" s="957"/>
      <c r="EFX136" s="957"/>
      <c r="EFY136" s="1209"/>
      <c r="EFZ136" s="1248"/>
      <c r="EGA136" s="1537"/>
      <c r="EGB136" s="955"/>
      <c r="EGC136" s="1144"/>
      <c r="EGD136" s="1167"/>
      <c r="EGE136" s="1163"/>
      <c r="EGF136" s="1163"/>
      <c r="EGG136" s="1455"/>
      <c r="EGH136" s="957"/>
      <c r="EGI136" s="1163"/>
      <c r="EGJ136" s="1163"/>
      <c r="EGK136" s="957"/>
      <c r="EGL136" s="957"/>
      <c r="EGM136" s="1730"/>
      <c r="EGN136" s="957"/>
      <c r="EGO136" s="957"/>
      <c r="EGP136" s="957"/>
      <c r="EGQ136" s="1209"/>
      <c r="EGR136" s="1248"/>
      <c r="EGS136" s="1537"/>
      <c r="EGT136" s="955"/>
      <c r="EGU136" s="1144"/>
      <c r="EGV136" s="1167"/>
      <c r="EGW136" s="1163"/>
      <c r="EGX136" s="1163"/>
      <c r="EGY136" s="1455"/>
      <c r="EGZ136" s="957"/>
      <c r="EHA136" s="1163"/>
      <c r="EHB136" s="1163"/>
      <c r="EHC136" s="957"/>
      <c r="EHD136" s="957"/>
      <c r="EHE136" s="1730"/>
      <c r="EHF136" s="957"/>
      <c r="EHG136" s="957"/>
      <c r="EHH136" s="957"/>
      <c r="EHI136" s="1209"/>
      <c r="EHJ136" s="1248"/>
      <c r="EHK136" s="1537"/>
      <c r="EHL136" s="955"/>
      <c r="EHM136" s="1144"/>
      <c r="EHN136" s="1167"/>
      <c r="EHO136" s="1163"/>
      <c r="EHP136" s="1163"/>
      <c r="EHQ136" s="1455"/>
      <c r="EHR136" s="957"/>
      <c r="EHS136" s="1163"/>
      <c r="EHT136" s="1163"/>
      <c r="EHU136" s="957"/>
      <c r="EHV136" s="957"/>
      <c r="EHW136" s="1730"/>
      <c r="EHX136" s="957"/>
      <c r="EHY136" s="957"/>
      <c r="EHZ136" s="957"/>
      <c r="EIA136" s="1209"/>
      <c r="EIB136" s="1248"/>
      <c r="EIC136" s="1537"/>
      <c r="EID136" s="955"/>
      <c r="EIE136" s="1144"/>
      <c r="EIF136" s="1167"/>
      <c r="EIG136" s="1163"/>
      <c r="EIH136" s="1163"/>
      <c r="EII136" s="1455"/>
      <c r="EIJ136" s="957"/>
      <c r="EIK136" s="1163"/>
      <c r="EIL136" s="1163"/>
      <c r="EIM136" s="957"/>
      <c r="EIN136" s="957"/>
      <c r="EIO136" s="1730"/>
      <c r="EIP136" s="957"/>
      <c r="EIQ136" s="957"/>
      <c r="EIR136" s="957"/>
      <c r="EIS136" s="1209"/>
      <c r="EIT136" s="1248"/>
      <c r="EIU136" s="1537"/>
      <c r="EIV136" s="955"/>
      <c r="EIW136" s="1144"/>
      <c r="EIX136" s="1167"/>
      <c r="EIY136" s="1163"/>
      <c r="EIZ136" s="1163"/>
      <c r="EJA136" s="1455"/>
      <c r="EJB136" s="957"/>
      <c r="EJC136" s="1163"/>
      <c r="EJD136" s="1163"/>
      <c r="EJE136" s="957"/>
      <c r="EJF136" s="957"/>
      <c r="EJG136" s="1730"/>
      <c r="EJH136" s="957"/>
      <c r="EJI136" s="957"/>
      <c r="EJJ136" s="957"/>
      <c r="EJK136" s="1209"/>
      <c r="EJL136" s="1248"/>
      <c r="EJM136" s="1537"/>
      <c r="EJN136" s="955"/>
      <c r="EJO136" s="1144"/>
      <c r="EJP136" s="1167"/>
      <c r="EJQ136" s="1163"/>
      <c r="EJR136" s="1163"/>
      <c r="EJS136" s="1455"/>
      <c r="EJT136" s="957"/>
      <c r="EJU136" s="1163"/>
      <c r="EJV136" s="1163"/>
      <c r="EJW136" s="957"/>
      <c r="EJX136" s="957"/>
      <c r="EJY136" s="1730"/>
      <c r="EJZ136" s="957"/>
      <c r="EKA136" s="957"/>
      <c r="EKB136" s="957"/>
      <c r="EKC136" s="1209"/>
      <c r="EKD136" s="1248"/>
      <c r="EKE136" s="1537"/>
      <c r="EKF136" s="955"/>
      <c r="EKG136" s="1144"/>
      <c r="EKH136" s="1167"/>
      <c r="EKI136" s="1163"/>
      <c r="EKJ136" s="1163"/>
      <c r="EKK136" s="1455"/>
      <c r="EKL136" s="957"/>
      <c r="EKM136" s="1163"/>
      <c r="EKN136" s="1163"/>
      <c r="EKO136" s="957"/>
      <c r="EKP136" s="957"/>
      <c r="EKQ136" s="1730"/>
      <c r="EKR136" s="957"/>
      <c r="EKS136" s="957"/>
      <c r="EKT136" s="957"/>
      <c r="EKU136" s="1209"/>
      <c r="EKV136" s="1248"/>
      <c r="EKW136" s="1537"/>
      <c r="EKX136" s="955"/>
      <c r="EKY136" s="1144"/>
      <c r="EKZ136" s="1167"/>
      <c r="ELA136" s="1163"/>
      <c r="ELB136" s="1163"/>
      <c r="ELC136" s="1455"/>
      <c r="ELD136" s="957"/>
      <c r="ELE136" s="1163"/>
      <c r="ELF136" s="1163"/>
      <c r="ELG136" s="957"/>
      <c r="ELH136" s="957"/>
      <c r="ELI136" s="1730"/>
      <c r="ELJ136" s="957"/>
      <c r="ELK136" s="957"/>
      <c r="ELL136" s="957"/>
      <c r="ELM136" s="1209"/>
      <c r="ELN136" s="1248"/>
      <c r="ELO136" s="1537"/>
      <c r="ELP136" s="955"/>
      <c r="ELQ136" s="1144"/>
      <c r="ELR136" s="1167"/>
      <c r="ELS136" s="1163"/>
      <c r="ELT136" s="1163"/>
      <c r="ELU136" s="1455"/>
      <c r="ELV136" s="957"/>
      <c r="ELW136" s="1163"/>
      <c r="ELX136" s="1163"/>
      <c r="ELY136" s="957"/>
      <c r="ELZ136" s="957"/>
      <c r="EMA136" s="1730"/>
      <c r="EMB136" s="957"/>
      <c r="EMC136" s="957"/>
      <c r="EMD136" s="957"/>
      <c r="EME136" s="1209"/>
      <c r="EMF136" s="1248"/>
      <c r="EMG136" s="1537"/>
      <c r="EMH136" s="955"/>
      <c r="EMI136" s="1144"/>
      <c r="EMJ136" s="1167"/>
      <c r="EMK136" s="1163"/>
      <c r="EML136" s="1163"/>
      <c r="EMM136" s="1455"/>
      <c r="EMN136" s="957"/>
      <c r="EMO136" s="1163"/>
      <c r="EMP136" s="1163"/>
      <c r="EMQ136" s="957"/>
      <c r="EMR136" s="957"/>
      <c r="EMS136" s="1730"/>
      <c r="EMT136" s="957"/>
      <c r="EMU136" s="957"/>
      <c r="EMV136" s="957"/>
      <c r="EMW136" s="1209"/>
      <c r="EMX136" s="1248"/>
      <c r="EMY136" s="1537"/>
      <c r="EMZ136" s="955"/>
      <c r="ENA136" s="1144"/>
      <c r="ENB136" s="1167"/>
      <c r="ENC136" s="1163"/>
      <c r="END136" s="1163"/>
      <c r="ENE136" s="1455"/>
      <c r="ENF136" s="957"/>
      <c r="ENG136" s="1163"/>
      <c r="ENH136" s="1163"/>
      <c r="ENI136" s="957"/>
      <c r="ENJ136" s="957"/>
      <c r="ENK136" s="1730"/>
      <c r="ENL136" s="957"/>
      <c r="ENM136" s="957"/>
      <c r="ENN136" s="957"/>
      <c r="ENO136" s="1209"/>
      <c r="ENP136" s="1248"/>
      <c r="ENQ136" s="1537"/>
      <c r="ENR136" s="955"/>
      <c r="ENS136" s="1144"/>
      <c r="ENT136" s="1167"/>
      <c r="ENU136" s="1163"/>
      <c r="ENV136" s="1163"/>
      <c r="ENW136" s="1455"/>
      <c r="ENX136" s="957"/>
      <c r="ENY136" s="1163"/>
      <c r="ENZ136" s="1163"/>
      <c r="EOA136" s="957"/>
      <c r="EOB136" s="957"/>
      <c r="EOC136" s="1730"/>
      <c r="EOD136" s="957"/>
      <c r="EOE136" s="957"/>
      <c r="EOF136" s="957"/>
      <c r="EOG136" s="1209"/>
      <c r="EOH136" s="1248"/>
      <c r="EOI136" s="1537"/>
      <c r="EOJ136" s="955"/>
      <c r="EOK136" s="1144"/>
      <c r="EOL136" s="1167"/>
      <c r="EOM136" s="1163"/>
      <c r="EON136" s="1163"/>
      <c r="EOO136" s="1455"/>
      <c r="EOP136" s="957"/>
      <c r="EOQ136" s="1163"/>
      <c r="EOR136" s="1163"/>
      <c r="EOS136" s="957"/>
      <c r="EOT136" s="957"/>
      <c r="EOU136" s="1730"/>
      <c r="EOV136" s="957"/>
      <c r="EOW136" s="957"/>
      <c r="EOX136" s="957"/>
      <c r="EOY136" s="1209"/>
      <c r="EOZ136" s="1248"/>
      <c r="EPA136" s="1537"/>
      <c r="EPB136" s="955"/>
      <c r="EPC136" s="1144"/>
      <c r="EPD136" s="1167"/>
      <c r="EPE136" s="1163"/>
      <c r="EPF136" s="1163"/>
      <c r="EPG136" s="1455"/>
      <c r="EPH136" s="957"/>
      <c r="EPI136" s="1163"/>
      <c r="EPJ136" s="1163"/>
      <c r="EPK136" s="957"/>
      <c r="EPL136" s="957"/>
      <c r="EPM136" s="1730"/>
      <c r="EPN136" s="957"/>
      <c r="EPO136" s="957"/>
      <c r="EPP136" s="957"/>
      <c r="EPQ136" s="1209"/>
      <c r="EPR136" s="1248"/>
      <c r="EPS136" s="1537"/>
      <c r="EPT136" s="955"/>
      <c r="EPU136" s="1144"/>
      <c r="EPV136" s="1167"/>
      <c r="EPW136" s="1163"/>
      <c r="EPX136" s="1163"/>
      <c r="EPY136" s="1455"/>
      <c r="EPZ136" s="957"/>
      <c r="EQA136" s="1163"/>
      <c r="EQB136" s="1163"/>
      <c r="EQC136" s="957"/>
      <c r="EQD136" s="957"/>
      <c r="EQE136" s="1730"/>
      <c r="EQF136" s="957"/>
      <c r="EQG136" s="957"/>
      <c r="EQH136" s="957"/>
      <c r="EQI136" s="1209"/>
      <c r="EQJ136" s="1248"/>
      <c r="EQK136" s="1537"/>
      <c r="EQL136" s="955"/>
      <c r="EQM136" s="1144"/>
      <c r="EQN136" s="1167"/>
      <c r="EQO136" s="1163"/>
      <c r="EQP136" s="1163"/>
      <c r="EQQ136" s="1455"/>
      <c r="EQR136" s="957"/>
      <c r="EQS136" s="1163"/>
      <c r="EQT136" s="1163"/>
      <c r="EQU136" s="957"/>
      <c r="EQV136" s="957"/>
      <c r="EQW136" s="1730"/>
      <c r="EQX136" s="957"/>
      <c r="EQY136" s="957"/>
      <c r="EQZ136" s="957"/>
      <c r="ERA136" s="1209"/>
      <c r="ERB136" s="1248"/>
      <c r="ERC136" s="1537"/>
      <c r="ERD136" s="955"/>
      <c r="ERE136" s="1144"/>
      <c r="ERF136" s="1167"/>
      <c r="ERG136" s="1163"/>
      <c r="ERH136" s="1163"/>
      <c r="ERI136" s="1455"/>
      <c r="ERJ136" s="957"/>
      <c r="ERK136" s="1163"/>
      <c r="ERL136" s="1163"/>
      <c r="ERM136" s="957"/>
      <c r="ERN136" s="957"/>
      <c r="ERO136" s="1730"/>
      <c r="ERP136" s="957"/>
      <c r="ERQ136" s="957"/>
      <c r="ERR136" s="957"/>
      <c r="ERS136" s="1209"/>
      <c r="ERT136" s="1248"/>
      <c r="ERU136" s="1537"/>
      <c r="ERV136" s="955"/>
      <c r="ERW136" s="1144"/>
      <c r="ERX136" s="1167"/>
      <c r="ERY136" s="1163"/>
      <c r="ERZ136" s="1163"/>
      <c r="ESA136" s="1455"/>
      <c r="ESB136" s="957"/>
      <c r="ESC136" s="1163"/>
      <c r="ESD136" s="1163"/>
      <c r="ESE136" s="957"/>
      <c r="ESF136" s="957"/>
      <c r="ESG136" s="1730"/>
      <c r="ESH136" s="957"/>
      <c r="ESI136" s="957"/>
      <c r="ESJ136" s="957"/>
      <c r="ESK136" s="1209"/>
      <c r="ESL136" s="1248"/>
      <c r="ESM136" s="1537"/>
      <c r="ESN136" s="955"/>
      <c r="ESO136" s="1144"/>
      <c r="ESP136" s="1167"/>
      <c r="ESQ136" s="1163"/>
      <c r="ESR136" s="1163"/>
      <c r="ESS136" s="1455"/>
      <c r="EST136" s="957"/>
      <c r="ESU136" s="1163"/>
      <c r="ESV136" s="1163"/>
      <c r="ESW136" s="957"/>
      <c r="ESX136" s="957"/>
      <c r="ESY136" s="1730"/>
      <c r="ESZ136" s="957"/>
      <c r="ETA136" s="957"/>
      <c r="ETB136" s="957"/>
      <c r="ETC136" s="1209"/>
      <c r="ETD136" s="1248"/>
      <c r="ETE136" s="1537"/>
      <c r="ETF136" s="955"/>
      <c r="ETG136" s="1144"/>
      <c r="ETH136" s="1167"/>
      <c r="ETI136" s="1163"/>
      <c r="ETJ136" s="1163"/>
      <c r="ETK136" s="1455"/>
      <c r="ETL136" s="957"/>
      <c r="ETM136" s="1163"/>
      <c r="ETN136" s="1163"/>
      <c r="ETO136" s="957"/>
      <c r="ETP136" s="957"/>
      <c r="ETQ136" s="1730"/>
      <c r="ETR136" s="957"/>
      <c r="ETS136" s="957"/>
      <c r="ETT136" s="957"/>
      <c r="ETU136" s="1209"/>
      <c r="ETV136" s="1248"/>
      <c r="ETW136" s="1537"/>
      <c r="ETX136" s="955"/>
      <c r="ETY136" s="1144"/>
      <c r="ETZ136" s="1167"/>
      <c r="EUA136" s="1163"/>
      <c r="EUB136" s="1163"/>
      <c r="EUC136" s="1455"/>
      <c r="EUD136" s="957"/>
      <c r="EUE136" s="1163"/>
      <c r="EUF136" s="1163"/>
      <c r="EUG136" s="957"/>
      <c r="EUH136" s="957"/>
      <c r="EUI136" s="1730"/>
      <c r="EUJ136" s="957"/>
      <c r="EUK136" s="957"/>
      <c r="EUL136" s="957"/>
      <c r="EUM136" s="1209"/>
      <c r="EUN136" s="1248"/>
      <c r="EUO136" s="1537"/>
      <c r="EUP136" s="955"/>
      <c r="EUQ136" s="1144"/>
      <c r="EUR136" s="1167"/>
      <c r="EUS136" s="1163"/>
      <c r="EUT136" s="1163"/>
      <c r="EUU136" s="1455"/>
      <c r="EUV136" s="957"/>
      <c r="EUW136" s="1163"/>
      <c r="EUX136" s="1163"/>
      <c r="EUY136" s="957"/>
      <c r="EUZ136" s="957"/>
      <c r="EVA136" s="1730"/>
      <c r="EVB136" s="957"/>
      <c r="EVC136" s="957"/>
      <c r="EVD136" s="957"/>
      <c r="EVE136" s="1209"/>
      <c r="EVF136" s="1248"/>
      <c r="EVG136" s="1537"/>
      <c r="EVH136" s="955"/>
      <c r="EVI136" s="1144"/>
      <c r="EVJ136" s="1167"/>
      <c r="EVK136" s="1163"/>
      <c r="EVL136" s="1163"/>
      <c r="EVM136" s="1455"/>
      <c r="EVN136" s="957"/>
      <c r="EVO136" s="1163"/>
      <c r="EVP136" s="1163"/>
      <c r="EVQ136" s="957"/>
      <c r="EVR136" s="957"/>
      <c r="EVS136" s="1730"/>
      <c r="EVT136" s="957"/>
      <c r="EVU136" s="957"/>
      <c r="EVV136" s="957"/>
      <c r="EVW136" s="1209"/>
      <c r="EVX136" s="1248"/>
      <c r="EVY136" s="1537"/>
      <c r="EVZ136" s="955"/>
      <c r="EWA136" s="1144"/>
      <c r="EWB136" s="1167"/>
      <c r="EWC136" s="1163"/>
      <c r="EWD136" s="1163"/>
      <c r="EWE136" s="1455"/>
      <c r="EWF136" s="957"/>
      <c r="EWG136" s="1163"/>
      <c r="EWH136" s="1163"/>
      <c r="EWI136" s="957"/>
      <c r="EWJ136" s="957"/>
      <c r="EWK136" s="1730"/>
      <c r="EWL136" s="957"/>
      <c r="EWM136" s="957"/>
      <c r="EWN136" s="957"/>
      <c r="EWO136" s="1209"/>
      <c r="EWP136" s="1248"/>
      <c r="EWQ136" s="1537"/>
      <c r="EWR136" s="955"/>
      <c r="EWS136" s="1144"/>
      <c r="EWT136" s="1167"/>
      <c r="EWU136" s="1163"/>
      <c r="EWV136" s="1163"/>
      <c r="EWW136" s="1455"/>
      <c r="EWX136" s="957"/>
      <c r="EWY136" s="1163"/>
      <c r="EWZ136" s="1163"/>
      <c r="EXA136" s="957"/>
      <c r="EXB136" s="957"/>
      <c r="EXC136" s="1730"/>
      <c r="EXD136" s="957"/>
      <c r="EXE136" s="957"/>
      <c r="EXF136" s="957"/>
      <c r="EXG136" s="1209"/>
      <c r="EXH136" s="1248"/>
      <c r="EXI136" s="1537"/>
      <c r="EXJ136" s="955"/>
      <c r="EXK136" s="1144"/>
      <c r="EXL136" s="1167"/>
      <c r="EXM136" s="1163"/>
      <c r="EXN136" s="1163"/>
      <c r="EXO136" s="1455"/>
      <c r="EXP136" s="957"/>
      <c r="EXQ136" s="1163"/>
      <c r="EXR136" s="1163"/>
      <c r="EXS136" s="957"/>
      <c r="EXT136" s="957"/>
      <c r="EXU136" s="1730"/>
      <c r="EXV136" s="957"/>
      <c r="EXW136" s="957"/>
      <c r="EXX136" s="957"/>
      <c r="EXY136" s="1209"/>
      <c r="EXZ136" s="1248"/>
      <c r="EYA136" s="1537"/>
      <c r="EYB136" s="955"/>
      <c r="EYC136" s="1144"/>
      <c r="EYD136" s="1167"/>
      <c r="EYE136" s="1163"/>
      <c r="EYF136" s="1163"/>
      <c r="EYG136" s="1455"/>
      <c r="EYH136" s="957"/>
      <c r="EYI136" s="1163"/>
      <c r="EYJ136" s="1163"/>
      <c r="EYK136" s="957"/>
      <c r="EYL136" s="957"/>
      <c r="EYM136" s="1730"/>
      <c r="EYN136" s="957"/>
      <c r="EYO136" s="957"/>
      <c r="EYP136" s="957"/>
      <c r="EYQ136" s="1209"/>
      <c r="EYR136" s="1248"/>
      <c r="EYS136" s="1537"/>
      <c r="EYT136" s="955"/>
      <c r="EYU136" s="1144"/>
      <c r="EYV136" s="1167"/>
      <c r="EYW136" s="1163"/>
      <c r="EYX136" s="1163"/>
      <c r="EYY136" s="1455"/>
      <c r="EYZ136" s="957"/>
      <c r="EZA136" s="1163"/>
      <c r="EZB136" s="1163"/>
      <c r="EZC136" s="957"/>
      <c r="EZD136" s="957"/>
      <c r="EZE136" s="1730"/>
      <c r="EZF136" s="957"/>
      <c r="EZG136" s="957"/>
      <c r="EZH136" s="957"/>
      <c r="EZI136" s="1209"/>
      <c r="EZJ136" s="1248"/>
      <c r="EZK136" s="1537"/>
      <c r="EZL136" s="955"/>
      <c r="EZM136" s="1144"/>
      <c r="EZN136" s="1167"/>
      <c r="EZO136" s="1163"/>
      <c r="EZP136" s="1163"/>
      <c r="EZQ136" s="1455"/>
      <c r="EZR136" s="957"/>
      <c r="EZS136" s="1163"/>
      <c r="EZT136" s="1163"/>
      <c r="EZU136" s="957"/>
      <c r="EZV136" s="957"/>
      <c r="EZW136" s="1730"/>
      <c r="EZX136" s="957"/>
      <c r="EZY136" s="957"/>
      <c r="EZZ136" s="957"/>
      <c r="FAA136" s="1209"/>
      <c r="FAB136" s="1248"/>
      <c r="FAC136" s="1537"/>
      <c r="FAD136" s="955"/>
      <c r="FAE136" s="1144"/>
      <c r="FAF136" s="1167"/>
      <c r="FAG136" s="1163"/>
      <c r="FAH136" s="1163"/>
      <c r="FAI136" s="1455"/>
      <c r="FAJ136" s="957"/>
      <c r="FAK136" s="1163"/>
      <c r="FAL136" s="1163"/>
      <c r="FAM136" s="957"/>
      <c r="FAN136" s="957"/>
      <c r="FAO136" s="1730"/>
      <c r="FAP136" s="957"/>
      <c r="FAQ136" s="957"/>
      <c r="FAR136" s="957"/>
      <c r="FAS136" s="1209"/>
      <c r="FAT136" s="1248"/>
      <c r="FAU136" s="1537"/>
      <c r="FAV136" s="955"/>
      <c r="FAW136" s="1144"/>
      <c r="FAX136" s="1167"/>
      <c r="FAY136" s="1163"/>
      <c r="FAZ136" s="1163"/>
      <c r="FBA136" s="1455"/>
      <c r="FBB136" s="957"/>
      <c r="FBC136" s="1163"/>
      <c r="FBD136" s="1163"/>
      <c r="FBE136" s="957"/>
      <c r="FBF136" s="957"/>
      <c r="FBG136" s="1730"/>
      <c r="FBH136" s="957"/>
      <c r="FBI136" s="957"/>
      <c r="FBJ136" s="957"/>
      <c r="FBK136" s="1209"/>
      <c r="FBL136" s="1248"/>
      <c r="FBM136" s="1537"/>
      <c r="FBN136" s="955"/>
      <c r="FBO136" s="1144"/>
      <c r="FBP136" s="1167"/>
      <c r="FBQ136" s="1163"/>
      <c r="FBR136" s="1163"/>
      <c r="FBS136" s="1455"/>
      <c r="FBT136" s="957"/>
      <c r="FBU136" s="1163"/>
      <c r="FBV136" s="1163"/>
      <c r="FBW136" s="957"/>
      <c r="FBX136" s="957"/>
      <c r="FBY136" s="1730"/>
      <c r="FBZ136" s="957"/>
      <c r="FCA136" s="957"/>
      <c r="FCB136" s="957"/>
      <c r="FCC136" s="1209"/>
      <c r="FCD136" s="1248"/>
      <c r="FCE136" s="1537"/>
      <c r="FCF136" s="955"/>
      <c r="FCG136" s="1144"/>
      <c r="FCH136" s="1167"/>
      <c r="FCI136" s="1163"/>
      <c r="FCJ136" s="1163"/>
      <c r="FCK136" s="1455"/>
      <c r="FCL136" s="957"/>
      <c r="FCM136" s="1163"/>
      <c r="FCN136" s="1163"/>
      <c r="FCO136" s="957"/>
      <c r="FCP136" s="957"/>
      <c r="FCQ136" s="1730"/>
      <c r="FCR136" s="957"/>
      <c r="FCS136" s="957"/>
      <c r="FCT136" s="957"/>
      <c r="FCU136" s="1209"/>
      <c r="FCV136" s="1248"/>
      <c r="FCW136" s="1537"/>
      <c r="FCX136" s="955"/>
      <c r="FCY136" s="1144"/>
      <c r="FCZ136" s="1167"/>
      <c r="FDA136" s="1163"/>
      <c r="FDB136" s="1163"/>
      <c r="FDC136" s="1455"/>
      <c r="FDD136" s="957"/>
      <c r="FDE136" s="1163"/>
      <c r="FDF136" s="1163"/>
      <c r="FDG136" s="957"/>
      <c r="FDH136" s="957"/>
      <c r="FDI136" s="1730"/>
      <c r="FDJ136" s="957"/>
      <c r="FDK136" s="957"/>
      <c r="FDL136" s="957"/>
      <c r="FDM136" s="1209"/>
      <c r="FDN136" s="1248"/>
      <c r="FDO136" s="1537"/>
      <c r="FDP136" s="955"/>
      <c r="FDQ136" s="1144"/>
      <c r="FDR136" s="1167"/>
      <c r="FDS136" s="1163"/>
      <c r="FDT136" s="1163"/>
      <c r="FDU136" s="1455"/>
      <c r="FDV136" s="957"/>
      <c r="FDW136" s="1163"/>
      <c r="FDX136" s="1163"/>
      <c r="FDY136" s="957"/>
      <c r="FDZ136" s="957"/>
      <c r="FEA136" s="1730"/>
      <c r="FEB136" s="957"/>
      <c r="FEC136" s="957"/>
      <c r="FED136" s="957"/>
      <c r="FEE136" s="1209"/>
      <c r="FEF136" s="1248"/>
      <c r="FEG136" s="1537"/>
      <c r="FEH136" s="955"/>
      <c r="FEI136" s="1144"/>
      <c r="FEJ136" s="1167"/>
      <c r="FEK136" s="1163"/>
      <c r="FEL136" s="1163"/>
      <c r="FEM136" s="1455"/>
      <c r="FEN136" s="957"/>
      <c r="FEO136" s="1163"/>
      <c r="FEP136" s="1163"/>
      <c r="FEQ136" s="957"/>
      <c r="FER136" s="957"/>
      <c r="FES136" s="1730"/>
      <c r="FET136" s="957"/>
      <c r="FEU136" s="957"/>
      <c r="FEV136" s="957"/>
      <c r="FEW136" s="1209"/>
      <c r="FEX136" s="1248"/>
      <c r="FEY136" s="1537"/>
      <c r="FEZ136" s="955"/>
      <c r="FFA136" s="1144"/>
      <c r="FFB136" s="1167"/>
      <c r="FFC136" s="1163"/>
      <c r="FFD136" s="1163"/>
      <c r="FFE136" s="1455"/>
      <c r="FFF136" s="957"/>
      <c r="FFG136" s="1163"/>
      <c r="FFH136" s="1163"/>
      <c r="FFI136" s="957"/>
      <c r="FFJ136" s="957"/>
      <c r="FFK136" s="1730"/>
      <c r="FFL136" s="957"/>
      <c r="FFM136" s="957"/>
      <c r="FFN136" s="957"/>
      <c r="FFO136" s="1209"/>
      <c r="FFP136" s="1248"/>
      <c r="FFQ136" s="1537"/>
      <c r="FFR136" s="955"/>
      <c r="FFS136" s="1144"/>
      <c r="FFT136" s="1167"/>
      <c r="FFU136" s="1163"/>
      <c r="FFV136" s="1163"/>
      <c r="FFW136" s="1455"/>
      <c r="FFX136" s="957"/>
      <c r="FFY136" s="1163"/>
      <c r="FFZ136" s="1163"/>
      <c r="FGA136" s="957"/>
      <c r="FGB136" s="957"/>
      <c r="FGC136" s="1730"/>
      <c r="FGD136" s="957"/>
      <c r="FGE136" s="957"/>
      <c r="FGF136" s="957"/>
      <c r="FGG136" s="1209"/>
      <c r="FGH136" s="1248"/>
      <c r="FGI136" s="1537"/>
      <c r="FGJ136" s="955"/>
      <c r="FGK136" s="1144"/>
      <c r="FGL136" s="1167"/>
      <c r="FGM136" s="1163"/>
      <c r="FGN136" s="1163"/>
      <c r="FGO136" s="1455"/>
      <c r="FGP136" s="957"/>
      <c r="FGQ136" s="1163"/>
      <c r="FGR136" s="1163"/>
      <c r="FGS136" s="957"/>
      <c r="FGT136" s="957"/>
      <c r="FGU136" s="1730"/>
      <c r="FGV136" s="957"/>
      <c r="FGW136" s="957"/>
      <c r="FGX136" s="957"/>
      <c r="FGY136" s="1209"/>
      <c r="FGZ136" s="1248"/>
      <c r="FHA136" s="1537"/>
      <c r="FHB136" s="955"/>
      <c r="FHC136" s="1144"/>
      <c r="FHD136" s="1167"/>
      <c r="FHE136" s="1163"/>
      <c r="FHF136" s="1163"/>
      <c r="FHG136" s="1455"/>
      <c r="FHH136" s="957"/>
      <c r="FHI136" s="1163"/>
      <c r="FHJ136" s="1163"/>
      <c r="FHK136" s="957"/>
      <c r="FHL136" s="957"/>
      <c r="FHM136" s="1730"/>
      <c r="FHN136" s="957"/>
      <c r="FHO136" s="957"/>
      <c r="FHP136" s="957"/>
      <c r="FHQ136" s="1209"/>
      <c r="FHR136" s="1248"/>
      <c r="FHS136" s="1537"/>
      <c r="FHT136" s="955"/>
      <c r="FHU136" s="1144"/>
      <c r="FHV136" s="1167"/>
      <c r="FHW136" s="1163"/>
      <c r="FHX136" s="1163"/>
      <c r="FHY136" s="1455"/>
      <c r="FHZ136" s="957"/>
      <c r="FIA136" s="1163"/>
      <c r="FIB136" s="1163"/>
      <c r="FIC136" s="957"/>
      <c r="FID136" s="957"/>
      <c r="FIE136" s="1730"/>
      <c r="FIF136" s="957"/>
      <c r="FIG136" s="957"/>
      <c r="FIH136" s="957"/>
      <c r="FII136" s="1209"/>
      <c r="FIJ136" s="1248"/>
      <c r="FIK136" s="1537"/>
      <c r="FIL136" s="955"/>
      <c r="FIM136" s="1144"/>
      <c r="FIN136" s="1167"/>
      <c r="FIO136" s="1163"/>
      <c r="FIP136" s="1163"/>
      <c r="FIQ136" s="1455"/>
      <c r="FIR136" s="957"/>
      <c r="FIS136" s="1163"/>
      <c r="FIT136" s="1163"/>
      <c r="FIU136" s="957"/>
      <c r="FIV136" s="957"/>
      <c r="FIW136" s="1730"/>
      <c r="FIX136" s="957"/>
      <c r="FIY136" s="957"/>
      <c r="FIZ136" s="957"/>
      <c r="FJA136" s="1209"/>
      <c r="FJB136" s="1248"/>
      <c r="FJC136" s="1537"/>
      <c r="FJD136" s="955"/>
      <c r="FJE136" s="1144"/>
      <c r="FJF136" s="1167"/>
      <c r="FJG136" s="1163"/>
      <c r="FJH136" s="1163"/>
      <c r="FJI136" s="1455"/>
      <c r="FJJ136" s="957"/>
      <c r="FJK136" s="1163"/>
      <c r="FJL136" s="1163"/>
      <c r="FJM136" s="957"/>
      <c r="FJN136" s="957"/>
      <c r="FJO136" s="1730"/>
      <c r="FJP136" s="957"/>
      <c r="FJQ136" s="957"/>
      <c r="FJR136" s="957"/>
      <c r="FJS136" s="1209"/>
      <c r="FJT136" s="1248"/>
      <c r="FJU136" s="1537"/>
      <c r="FJV136" s="955"/>
      <c r="FJW136" s="1144"/>
      <c r="FJX136" s="1167"/>
      <c r="FJY136" s="1163"/>
      <c r="FJZ136" s="1163"/>
      <c r="FKA136" s="1455"/>
      <c r="FKB136" s="957"/>
      <c r="FKC136" s="1163"/>
      <c r="FKD136" s="1163"/>
      <c r="FKE136" s="957"/>
      <c r="FKF136" s="957"/>
      <c r="FKG136" s="1730"/>
      <c r="FKH136" s="957"/>
      <c r="FKI136" s="957"/>
      <c r="FKJ136" s="957"/>
      <c r="FKK136" s="1209"/>
      <c r="FKL136" s="1248"/>
      <c r="FKM136" s="1537"/>
      <c r="FKN136" s="955"/>
      <c r="FKO136" s="1144"/>
      <c r="FKP136" s="1167"/>
      <c r="FKQ136" s="1163"/>
      <c r="FKR136" s="1163"/>
      <c r="FKS136" s="1455"/>
      <c r="FKT136" s="957"/>
      <c r="FKU136" s="1163"/>
      <c r="FKV136" s="1163"/>
      <c r="FKW136" s="957"/>
      <c r="FKX136" s="957"/>
      <c r="FKY136" s="1730"/>
      <c r="FKZ136" s="957"/>
      <c r="FLA136" s="957"/>
      <c r="FLB136" s="957"/>
      <c r="FLC136" s="1209"/>
      <c r="FLD136" s="1248"/>
      <c r="FLE136" s="1537"/>
      <c r="FLF136" s="955"/>
      <c r="FLG136" s="1144"/>
      <c r="FLH136" s="1167"/>
      <c r="FLI136" s="1163"/>
      <c r="FLJ136" s="1163"/>
      <c r="FLK136" s="1455"/>
      <c r="FLL136" s="957"/>
      <c r="FLM136" s="1163"/>
      <c r="FLN136" s="1163"/>
      <c r="FLO136" s="957"/>
      <c r="FLP136" s="957"/>
      <c r="FLQ136" s="1730"/>
      <c r="FLR136" s="957"/>
      <c r="FLS136" s="957"/>
      <c r="FLT136" s="957"/>
      <c r="FLU136" s="1209"/>
      <c r="FLV136" s="1248"/>
      <c r="FLW136" s="1537"/>
      <c r="FLX136" s="955"/>
      <c r="FLY136" s="1144"/>
      <c r="FLZ136" s="1167"/>
      <c r="FMA136" s="1163"/>
      <c r="FMB136" s="1163"/>
      <c r="FMC136" s="1455"/>
      <c r="FMD136" s="957"/>
      <c r="FME136" s="1163"/>
      <c r="FMF136" s="1163"/>
      <c r="FMG136" s="957"/>
      <c r="FMH136" s="957"/>
      <c r="FMI136" s="1730"/>
      <c r="FMJ136" s="957"/>
      <c r="FMK136" s="957"/>
      <c r="FML136" s="957"/>
      <c r="FMM136" s="1209"/>
      <c r="FMN136" s="1248"/>
      <c r="FMO136" s="1537"/>
      <c r="FMP136" s="955"/>
      <c r="FMQ136" s="1144"/>
      <c r="FMR136" s="1167"/>
      <c r="FMS136" s="1163"/>
      <c r="FMT136" s="1163"/>
      <c r="FMU136" s="1455"/>
      <c r="FMV136" s="957"/>
      <c r="FMW136" s="1163"/>
      <c r="FMX136" s="1163"/>
      <c r="FMY136" s="957"/>
      <c r="FMZ136" s="957"/>
      <c r="FNA136" s="1730"/>
      <c r="FNB136" s="957"/>
      <c r="FNC136" s="957"/>
      <c r="FND136" s="957"/>
      <c r="FNE136" s="1209"/>
      <c r="FNF136" s="1248"/>
      <c r="FNG136" s="1537"/>
      <c r="FNH136" s="955"/>
      <c r="FNI136" s="1144"/>
      <c r="FNJ136" s="1167"/>
      <c r="FNK136" s="1163"/>
      <c r="FNL136" s="1163"/>
      <c r="FNM136" s="1455"/>
      <c r="FNN136" s="957"/>
      <c r="FNO136" s="1163"/>
      <c r="FNP136" s="1163"/>
      <c r="FNQ136" s="957"/>
      <c r="FNR136" s="957"/>
      <c r="FNS136" s="1730"/>
      <c r="FNT136" s="957"/>
      <c r="FNU136" s="957"/>
      <c r="FNV136" s="957"/>
      <c r="FNW136" s="1209"/>
      <c r="FNX136" s="1248"/>
      <c r="FNY136" s="1537"/>
      <c r="FNZ136" s="955"/>
      <c r="FOA136" s="1144"/>
      <c r="FOB136" s="1167"/>
      <c r="FOC136" s="1163"/>
      <c r="FOD136" s="1163"/>
      <c r="FOE136" s="1455"/>
      <c r="FOF136" s="957"/>
      <c r="FOG136" s="1163"/>
      <c r="FOH136" s="1163"/>
      <c r="FOI136" s="957"/>
      <c r="FOJ136" s="957"/>
      <c r="FOK136" s="1730"/>
      <c r="FOL136" s="957"/>
      <c r="FOM136" s="957"/>
      <c r="FON136" s="957"/>
      <c r="FOO136" s="1209"/>
      <c r="FOP136" s="1248"/>
      <c r="FOQ136" s="1537"/>
      <c r="FOR136" s="955"/>
      <c r="FOS136" s="1144"/>
      <c r="FOT136" s="1167"/>
      <c r="FOU136" s="1163"/>
      <c r="FOV136" s="1163"/>
      <c r="FOW136" s="1455"/>
      <c r="FOX136" s="957"/>
      <c r="FOY136" s="1163"/>
      <c r="FOZ136" s="1163"/>
      <c r="FPA136" s="957"/>
      <c r="FPB136" s="957"/>
      <c r="FPC136" s="1730"/>
      <c r="FPD136" s="957"/>
      <c r="FPE136" s="957"/>
      <c r="FPF136" s="957"/>
      <c r="FPG136" s="1209"/>
      <c r="FPH136" s="1248"/>
      <c r="FPI136" s="1537"/>
      <c r="FPJ136" s="955"/>
      <c r="FPK136" s="1144"/>
      <c r="FPL136" s="1167"/>
      <c r="FPM136" s="1163"/>
      <c r="FPN136" s="1163"/>
      <c r="FPO136" s="1455"/>
      <c r="FPP136" s="957"/>
      <c r="FPQ136" s="1163"/>
      <c r="FPR136" s="1163"/>
      <c r="FPS136" s="957"/>
      <c r="FPT136" s="957"/>
      <c r="FPU136" s="1730"/>
      <c r="FPV136" s="957"/>
      <c r="FPW136" s="957"/>
      <c r="FPX136" s="957"/>
      <c r="FPY136" s="1209"/>
      <c r="FPZ136" s="1248"/>
      <c r="FQA136" s="1537"/>
      <c r="FQB136" s="955"/>
      <c r="FQC136" s="1144"/>
      <c r="FQD136" s="1167"/>
      <c r="FQE136" s="1163"/>
      <c r="FQF136" s="1163"/>
      <c r="FQG136" s="1455"/>
      <c r="FQH136" s="957"/>
      <c r="FQI136" s="1163"/>
      <c r="FQJ136" s="1163"/>
      <c r="FQK136" s="957"/>
      <c r="FQL136" s="957"/>
      <c r="FQM136" s="1730"/>
      <c r="FQN136" s="957"/>
      <c r="FQO136" s="957"/>
      <c r="FQP136" s="957"/>
      <c r="FQQ136" s="1209"/>
      <c r="FQR136" s="1248"/>
      <c r="FQS136" s="1537"/>
      <c r="FQT136" s="955"/>
      <c r="FQU136" s="1144"/>
      <c r="FQV136" s="1167"/>
      <c r="FQW136" s="1163"/>
      <c r="FQX136" s="1163"/>
      <c r="FQY136" s="1455"/>
      <c r="FQZ136" s="957"/>
      <c r="FRA136" s="1163"/>
      <c r="FRB136" s="1163"/>
      <c r="FRC136" s="957"/>
      <c r="FRD136" s="957"/>
      <c r="FRE136" s="1730"/>
      <c r="FRF136" s="957"/>
      <c r="FRG136" s="957"/>
      <c r="FRH136" s="957"/>
      <c r="FRI136" s="1209"/>
      <c r="FRJ136" s="1248"/>
      <c r="FRK136" s="1537"/>
      <c r="FRL136" s="955"/>
      <c r="FRM136" s="1144"/>
      <c r="FRN136" s="1167"/>
      <c r="FRO136" s="1163"/>
      <c r="FRP136" s="1163"/>
      <c r="FRQ136" s="1455"/>
      <c r="FRR136" s="957"/>
      <c r="FRS136" s="1163"/>
      <c r="FRT136" s="1163"/>
      <c r="FRU136" s="957"/>
      <c r="FRV136" s="957"/>
      <c r="FRW136" s="1730"/>
      <c r="FRX136" s="957"/>
      <c r="FRY136" s="957"/>
      <c r="FRZ136" s="957"/>
      <c r="FSA136" s="1209"/>
      <c r="FSB136" s="1248"/>
      <c r="FSC136" s="1537"/>
      <c r="FSD136" s="955"/>
      <c r="FSE136" s="1144"/>
      <c r="FSF136" s="1167"/>
      <c r="FSG136" s="1163"/>
      <c r="FSH136" s="1163"/>
      <c r="FSI136" s="1455"/>
      <c r="FSJ136" s="957"/>
      <c r="FSK136" s="1163"/>
      <c r="FSL136" s="1163"/>
      <c r="FSM136" s="957"/>
      <c r="FSN136" s="957"/>
      <c r="FSO136" s="1730"/>
      <c r="FSP136" s="957"/>
      <c r="FSQ136" s="957"/>
      <c r="FSR136" s="957"/>
      <c r="FSS136" s="1209"/>
      <c r="FST136" s="1248"/>
      <c r="FSU136" s="1537"/>
      <c r="FSV136" s="955"/>
      <c r="FSW136" s="1144"/>
      <c r="FSX136" s="1167"/>
      <c r="FSY136" s="1163"/>
      <c r="FSZ136" s="1163"/>
      <c r="FTA136" s="1455"/>
      <c r="FTB136" s="957"/>
      <c r="FTC136" s="1163"/>
      <c r="FTD136" s="1163"/>
      <c r="FTE136" s="957"/>
      <c r="FTF136" s="957"/>
      <c r="FTG136" s="1730"/>
      <c r="FTH136" s="957"/>
      <c r="FTI136" s="957"/>
      <c r="FTJ136" s="957"/>
      <c r="FTK136" s="1209"/>
      <c r="FTL136" s="1248"/>
      <c r="FTM136" s="1537"/>
      <c r="FTN136" s="955"/>
      <c r="FTO136" s="1144"/>
      <c r="FTP136" s="1167"/>
      <c r="FTQ136" s="1163"/>
      <c r="FTR136" s="1163"/>
      <c r="FTS136" s="1455"/>
      <c r="FTT136" s="957"/>
      <c r="FTU136" s="1163"/>
      <c r="FTV136" s="1163"/>
      <c r="FTW136" s="957"/>
      <c r="FTX136" s="957"/>
      <c r="FTY136" s="1730"/>
      <c r="FTZ136" s="957"/>
      <c r="FUA136" s="957"/>
      <c r="FUB136" s="957"/>
      <c r="FUC136" s="1209"/>
      <c r="FUD136" s="1248"/>
      <c r="FUE136" s="1537"/>
      <c r="FUF136" s="955"/>
      <c r="FUG136" s="1144"/>
      <c r="FUH136" s="1167"/>
      <c r="FUI136" s="1163"/>
      <c r="FUJ136" s="1163"/>
      <c r="FUK136" s="1455"/>
      <c r="FUL136" s="957"/>
      <c r="FUM136" s="1163"/>
      <c r="FUN136" s="1163"/>
      <c r="FUO136" s="957"/>
      <c r="FUP136" s="957"/>
      <c r="FUQ136" s="1730"/>
      <c r="FUR136" s="957"/>
      <c r="FUS136" s="957"/>
      <c r="FUT136" s="957"/>
      <c r="FUU136" s="1209"/>
      <c r="FUV136" s="1248"/>
      <c r="FUW136" s="1537"/>
      <c r="FUX136" s="955"/>
      <c r="FUY136" s="1144"/>
      <c r="FUZ136" s="1167"/>
      <c r="FVA136" s="1163"/>
      <c r="FVB136" s="1163"/>
      <c r="FVC136" s="1455"/>
      <c r="FVD136" s="957"/>
      <c r="FVE136" s="1163"/>
      <c r="FVF136" s="1163"/>
      <c r="FVG136" s="957"/>
      <c r="FVH136" s="957"/>
      <c r="FVI136" s="1730"/>
      <c r="FVJ136" s="957"/>
      <c r="FVK136" s="957"/>
      <c r="FVL136" s="957"/>
      <c r="FVM136" s="1209"/>
      <c r="FVN136" s="1248"/>
      <c r="FVO136" s="1537"/>
      <c r="FVP136" s="955"/>
      <c r="FVQ136" s="1144"/>
      <c r="FVR136" s="1167"/>
      <c r="FVS136" s="1163"/>
      <c r="FVT136" s="1163"/>
      <c r="FVU136" s="1455"/>
      <c r="FVV136" s="957"/>
      <c r="FVW136" s="1163"/>
      <c r="FVX136" s="1163"/>
      <c r="FVY136" s="957"/>
      <c r="FVZ136" s="957"/>
      <c r="FWA136" s="1730"/>
      <c r="FWB136" s="957"/>
      <c r="FWC136" s="957"/>
      <c r="FWD136" s="957"/>
      <c r="FWE136" s="1209"/>
      <c r="FWF136" s="1248"/>
      <c r="FWG136" s="1537"/>
      <c r="FWH136" s="955"/>
      <c r="FWI136" s="1144"/>
      <c r="FWJ136" s="1167"/>
      <c r="FWK136" s="1163"/>
      <c r="FWL136" s="1163"/>
      <c r="FWM136" s="1455"/>
      <c r="FWN136" s="957"/>
      <c r="FWO136" s="1163"/>
      <c r="FWP136" s="1163"/>
      <c r="FWQ136" s="957"/>
      <c r="FWR136" s="957"/>
      <c r="FWS136" s="1730"/>
      <c r="FWT136" s="957"/>
      <c r="FWU136" s="957"/>
      <c r="FWV136" s="957"/>
      <c r="FWW136" s="1209"/>
      <c r="FWX136" s="1248"/>
      <c r="FWY136" s="1537"/>
      <c r="FWZ136" s="955"/>
      <c r="FXA136" s="1144"/>
      <c r="FXB136" s="1167"/>
      <c r="FXC136" s="1163"/>
      <c r="FXD136" s="1163"/>
      <c r="FXE136" s="1455"/>
      <c r="FXF136" s="957"/>
      <c r="FXG136" s="1163"/>
      <c r="FXH136" s="1163"/>
      <c r="FXI136" s="957"/>
      <c r="FXJ136" s="957"/>
      <c r="FXK136" s="1730"/>
      <c r="FXL136" s="957"/>
      <c r="FXM136" s="957"/>
      <c r="FXN136" s="957"/>
      <c r="FXO136" s="1209"/>
      <c r="FXP136" s="1248"/>
      <c r="FXQ136" s="1537"/>
      <c r="FXR136" s="955"/>
      <c r="FXS136" s="1144"/>
      <c r="FXT136" s="1167"/>
      <c r="FXU136" s="1163"/>
      <c r="FXV136" s="1163"/>
      <c r="FXW136" s="1455"/>
      <c r="FXX136" s="957"/>
      <c r="FXY136" s="1163"/>
      <c r="FXZ136" s="1163"/>
      <c r="FYA136" s="957"/>
      <c r="FYB136" s="957"/>
      <c r="FYC136" s="1730"/>
      <c r="FYD136" s="957"/>
      <c r="FYE136" s="957"/>
      <c r="FYF136" s="957"/>
      <c r="FYG136" s="1209"/>
      <c r="FYH136" s="1248"/>
      <c r="FYI136" s="1537"/>
      <c r="FYJ136" s="955"/>
      <c r="FYK136" s="1144"/>
      <c r="FYL136" s="1167"/>
      <c r="FYM136" s="1163"/>
      <c r="FYN136" s="1163"/>
      <c r="FYO136" s="1455"/>
      <c r="FYP136" s="957"/>
      <c r="FYQ136" s="1163"/>
      <c r="FYR136" s="1163"/>
      <c r="FYS136" s="957"/>
      <c r="FYT136" s="957"/>
      <c r="FYU136" s="1730"/>
      <c r="FYV136" s="957"/>
      <c r="FYW136" s="957"/>
      <c r="FYX136" s="957"/>
      <c r="FYY136" s="1209"/>
      <c r="FYZ136" s="1248"/>
      <c r="FZA136" s="1537"/>
      <c r="FZB136" s="955"/>
      <c r="FZC136" s="1144"/>
      <c r="FZD136" s="1167"/>
      <c r="FZE136" s="1163"/>
      <c r="FZF136" s="1163"/>
      <c r="FZG136" s="1455"/>
      <c r="FZH136" s="957"/>
      <c r="FZI136" s="1163"/>
      <c r="FZJ136" s="1163"/>
      <c r="FZK136" s="957"/>
      <c r="FZL136" s="957"/>
      <c r="FZM136" s="1730"/>
      <c r="FZN136" s="957"/>
      <c r="FZO136" s="957"/>
      <c r="FZP136" s="957"/>
      <c r="FZQ136" s="1209"/>
      <c r="FZR136" s="1248"/>
      <c r="FZS136" s="1537"/>
      <c r="FZT136" s="955"/>
      <c r="FZU136" s="1144"/>
      <c r="FZV136" s="1167"/>
      <c r="FZW136" s="1163"/>
      <c r="FZX136" s="1163"/>
      <c r="FZY136" s="1455"/>
      <c r="FZZ136" s="957"/>
      <c r="GAA136" s="1163"/>
      <c r="GAB136" s="1163"/>
      <c r="GAC136" s="957"/>
      <c r="GAD136" s="957"/>
      <c r="GAE136" s="1730"/>
      <c r="GAF136" s="957"/>
      <c r="GAG136" s="957"/>
      <c r="GAH136" s="957"/>
      <c r="GAI136" s="1209"/>
      <c r="GAJ136" s="1248"/>
      <c r="GAK136" s="1537"/>
      <c r="GAL136" s="955"/>
      <c r="GAM136" s="1144"/>
      <c r="GAN136" s="1167"/>
      <c r="GAO136" s="1163"/>
      <c r="GAP136" s="1163"/>
      <c r="GAQ136" s="1455"/>
      <c r="GAR136" s="957"/>
      <c r="GAS136" s="1163"/>
      <c r="GAT136" s="1163"/>
      <c r="GAU136" s="957"/>
      <c r="GAV136" s="957"/>
      <c r="GAW136" s="1730"/>
      <c r="GAX136" s="957"/>
      <c r="GAY136" s="957"/>
      <c r="GAZ136" s="957"/>
      <c r="GBA136" s="1209"/>
      <c r="GBB136" s="1248"/>
      <c r="GBC136" s="1537"/>
      <c r="GBD136" s="955"/>
      <c r="GBE136" s="1144"/>
      <c r="GBF136" s="1167"/>
      <c r="GBG136" s="1163"/>
      <c r="GBH136" s="1163"/>
      <c r="GBI136" s="1455"/>
      <c r="GBJ136" s="957"/>
      <c r="GBK136" s="1163"/>
      <c r="GBL136" s="1163"/>
      <c r="GBM136" s="957"/>
      <c r="GBN136" s="957"/>
      <c r="GBO136" s="1730"/>
      <c r="GBP136" s="957"/>
      <c r="GBQ136" s="957"/>
      <c r="GBR136" s="957"/>
      <c r="GBS136" s="1209"/>
      <c r="GBT136" s="1248"/>
      <c r="GBU136" s="1537"/>
      <c r="GBV136" s="955"/>
      <c r="GBW136" s="1144"/>
      <c r="GBX136" s="1167"/>
      <c r="GBY136" s="1163"/>
      <c r="GBZ136" s="1163"/>
      <c r="GCA136" s="1455"/>
      <c r="GCB136" s="957"/>
      <c r="GCC136" s="1163"/>
      <c r="GCD136" s="1163"/>
      <c r="GCE136" s="957"/>
      <c r="GCF136" s="957"/>
      <c r="GCG136" s="1730"/>
      <c r="GCH136" s="957"/>
      <c r="GCI136" s="957"/>
      <c r="GCJ136" s="957"/>
      <c r="GCK136" s="1209"/>
      <c r="GCL136" s="1248"/>
      <c r="GCM136" s="1537"/>
      <c r="GCN136" s="955"/>
      <c r="GCO136" s="1144"/>
      <c r="GCP136" s="1167"/>
      <c r="GCQ136" s="1163"/>
      <c r="GCR136" s="1163"/>
      <c r="GCS136" s="1455"/>
      <c r="GCT136" s="957"/>
      <c r="GCU136" s="1163"/>
      <c r="GCV136" s="1163"/>
      <c r="GCW136" s="957"/>
      <c r="GCX136" s="957"/>
      <c r="GCY136" s="1730"/>
      <c r="GCZ136" s="957"/>
      <c r="GDA136" s="957"/>
      <c r="GDB136" s="957"/>
      <c r="GDC136" s="1209"/>
      <c r="GDD136" s="1248"/>
      <c r="GDE136" s="1537"/>
      <c r="GDF136" s="955"/>
      <c r="GDG136" s="1144"/>
      <c r="GDH136" s="1167"/>
      <c r="GDI136" s="1163"/>
      <c r="GDJ136" s="1163"/>
      <c r="GDK136" s="1455"/>
      <c r="GDL136" s="957"/>
      <c r="GDM136" s="1163"/>
      <c r="GDN136" s="1163"/>
      <c r="GDO136" s="957"/>
      <c r="GDP136" s="957"/>
      <c r="GDQ136" s="1730"/>
      <c r="GDR136" s="957"/>
      <c r="GDS136" s="957"/>
      <c r="GDT136" s="957"/>
      <c r="GDU136" s="1209"/>
      <c r="GDV136" s="1248"/>
      <c r="GDW136" s="1537"/>
      <c r="GDX136" s="955"/>
      <c r="GDY136" s="1144"/>
      <c r="GDZ136" s="1167"/>
      <c r="GEA136" s="1163"/>
      <c r="GEB136" s="1163"/>
      <c r="GEC136" s="1455"/>
      <c r="GED136" s="957"/>
      <c r="GEE136" s="1163"/>
      <c r="GEF136" s="1163"/>
      <c r="GEG136" s="957"/>
      <c r="GEH136" s="957"/>
      <c r="GEI136" s="1730"/>
      <c r="GEJ136" s="957"/>
      <c r="GEK136" s="957"/>
      <c r="GEL136" s="957"/>
      <c r="GEM136" s="1209"/>
      <c r="GEN136" s="1248"/>
      <c r="GEO136" s="1537"/>
      <c r="GEP136" s="955"/>
      <c r="GEQ136" s="1144"/>
      <c r="GER136" s="1167"/>
      <c r="GES136" s="1163"/>
      <c r="GET136" s="1163"/>
      <c r="GEU136" s="1455"/>
      <c r="GEV136" s="957"/>
      <c r="GEW136" s="1163"/>
      <c r="GEX136" s="1163"/>
      <c r="GEY136" s="957"/>
      <c r="GEZ136" s="957"/>
      <c r="GFA136" s="1730"/>
      <c r="GFB136" s="957"/>
      <c r="GFC136" s="957"/>
      <c r="GFD136" s="957"/>
      <c r="GFE136" s="1209"/>
      <c r="GFF136" s="1248"/>
      <c r="GFG136" s="1537"/>
      <c r="GFH136" s="955"/>
      <c r="GFI136" s="1144"/>
      <c r="GFJ136" s="1167"/>
      <c r="GFK136" s="1163"/>
      <c r="GFL136" s="1163"/>
      <c r="GFM136" s="1455"/>
      <c r="GFN136" s="957"/>
      <c r="GFO136" s="1163"/>
      <c r="GFP136" s="1163"/>
      <c r="GFQ136" s="957"/>
      <c r="GFR136" s="957"/>
      <c r="GFS136" s="1730"/>
      <c r="GFT136" s="957"/>
      <c r="GFU136" s="957"/>
      <c r="GFV136" s="957"/>
      <c r="GFW136" s="1209"/>
      <c r="GFX136" s="1248"/>
      <c r="GFY136" s="1537"/>
      <c r="GFZ136" s="955"/>
      <c r="GGA136" s="1144"/>
      <c r="GGB136" s="1167"/>
      <c r="GGC136" s="1163"/>
      <c r="GGD136" s="1163"/>
      <c r="GGE136" s="1455"/>
      <c r="GGF136" s="957"/>
      <c r="GGG136" s="1163"/>
      <c r="GGH136" s="1163"/>
      <c r="GGI136" s="957"/>
      <c r="GGJ136" s="957"/>
      <c r="GGK136" s="1730"/>
      <c r="GGL136" s="957"/>
      <c r="GGM136" s="957"/>
      <c r="GGN136" s="957"/>
      <c r="GGO136" s="1209"/>
      <c r="GGP136" s="1248"/>
      <c r="GGQ136" s="1537"/>
      <c r="GGR136" s="955"/>
      <c r="GGS136" s="1144"/>
      <c r="GGT136" s="1167"/>
      <c r="GGU136" s="1163"/>
      <c r="GGV136" s="1163"/>
      <c r="GGW136" s="1455"/>
      <c r="GGX136" s="957"/>
      <c r="GGY136" s="1163"/>
      <c r="GGZ136" s="1163"/>
      <c r="GHA136" s="957"/>
      <c r="GHB136" s="957"/>
      <c r="GHC136" s="1730"/>
      <c r="GHD136" s="957"/>
      <c r="GHE136" s="957"/>
      <c r="GHF136" s="957"/>
      <c r="GHG136" s="1209"/>
      <c r="GHH136" s="1248"/>
      <c r="GHI136" s="1537"/>
      <c r="GHJ136" s="955"/>
      <c r="GHK136" s="1144"/>
      <c r="GHL136" s="1167"/>
      <c r="GHM136" s="1163"/>
      <c r="GHN136" s="1163"/>
      <c r="GHO136" s="1455"/>
      <c r="GHP136" s="957"/>
      <c r="GHQ136" s="1163"/>
      <c r="GHR136" s="1163"/>
      <c r="GHS136" s="957"/>
      <c r="GHT136" s="957"/>
      <c r="GHU136" s="1730"/>
      <c r="GHV136" s="957"/>
      <c r="GHW136" s="957"/>
      <c r="GHX136" s="957"/>
      <c r="GHY136" s="1209"/>
      <c r="GHZ136" s="1248"/>
      <c r="GIA136" s="1537"/>
      <c r="GIB136" s="955"/>
      <c r="GIC136" s="1144"/>
      <c r="GID136" s="1167"/>
      <c r="GIE136" s="1163"/>
      <c r="GIF136" s="1163"/>
      <c r="GIG136" s="1455"/>
      <c r="GIH136" s="957"/>
      <c r="GII136" s="1163"/>
      <c r="GIJ136" s="1163"/>
      <c r="GIK136" s="957"/>
      <c r="GIL136" s="957"/>
      <c r="GIM136" s="1730"/>
      <c r="GIN136" s="957"/>
      <c r="GIO136" s="957"/>
      <c r="GIP136" s="957"/>
      <c r="GIQ136" s="1209"/>
      <c r="GIR136" s="1248"/>
      <c r="GIS136" s="1537"/>
      <c r="GIT136" s="955"/>
      <c r="GIU136" s="1144"/>
      <c r="GIV136" s="1167"/>
      <c r="GIW136" s="1163"/>
      <c r="GIX136" s="1163"/>
      <c r="GIY136" s="1455"/>
      <c r="GIZ136" s="957"/>
      <c r="GJA136" s="1163"/>
      <c r="GJB136" s="1163"/>
      <c r="GJC136" s="957"/>
      <c r="GJD136" s="957"/>
      <c r="GJE136" s="1730"/>
      <c r="GJF136" s="957"/>
      <c r="GJG136" s="957"/>
      <c r="GJH136" s="957"/>
      <c r="GJI136" s="1209"/>
      <c r="GJJ136" s="1248"/>
      <c r="GJK136" s="1537"/>
      <c r="GJL136" s="955"/>
      <c r="GJM136" s="1144"/>
      <c r="GJN136" s="1167"/>
      <c r="GJO136" s="1163"/>
      <c r="GJP136" s="1163"/>
      <c r="GJQ136" s="1455"/>
      <c r="GJR136" s="957"/>
      <c r="GJS136" s="1163"/>
      <c r="GJT136" s="1163"/>
      <c r="GJU136" s="957"/>
      <c r="GJV136" s="957"/>
      <c r="GJW136" s="1730"/>
      <c r="GJX136" s="957"/>
      <c r="GJY136" s="957"/>
      <c r="GJZ136" s="957"/>
      <c r="GKA136" s="1209"/>
      <c r="GKB136" s="1248"/>
      <c r="GKC136" s="1537"/>
      <c r="GKD136" s="955"/>
      <c r="GKE136" s="1144"/>
      <c r="GKF136" s="1167"/>
      <c r="GKG136" s="1163"/>
      <c r="GKH136" s="1163"/>
      <c r="GKI136" s="1455"/>
      <c r="GKJ136" s="957"/>
      <c r="GKK136" s="1163"/>
      <c r="GKL136" s="1163"/>
      <c r="GKM136" s="957"/>
      <c r="GKN136" s="957"/>
      <c r="GKO136" s="1730"/>
      <c r="GKP136" s="957"/>
      <c r="GKQ136" s="957"/>
      <c r="GKR136" s="957"/>
      <c r="GKS136" s="1209"/>
      <c r="GKT136" s="1248"/>
      <c r="GKU136" s="1537"/>
      <c r="GKV136" s="955"/>
      <c r="GKW136" s="1144"/>
      <c r="GKX136" s="1167"/>
      <c r="GKY136" s="1163"/>
      <c r="GKZ136" s="1163"/>
      <c r="GLA136" s="1455"/>
      <c r="GLB136" s="957"/>
      <c r="GLC136" s="1163"/>
      <c r="GLD136" s="1163"/>
      <c r="GLE136" s="957"/>
      <c r="GLF136" s="957"/>
      <c r="GLG136" s="1730"/>
      <c r="GLH136" s="957"/>
      <c r="GLI136" s="957"/>
      <c r="GLJ136" s="957"/>
      <c r="GLK136" s="1209"/>
      <c r="GLL136" s="1248"/>
      <c r="GLM136" s="1537"/>
      <c r="GLN136" s="955"/>
      <c r="GLO136" s="1144"/>
      <c r="GLP136" s="1167"/>
      <c r="GLQ136" s="1163"/>
      <c r="GLR136" s="1163"/>
      <c r="GLS136" s="1455"/>
      <c r="GLT136" s="957"/>
      <c r="GLU136" s="1163"/>
      <c r="GLV136" s="1163"/>
      <c r="GLW136" s="957"/>
      <c r="GLX136" s="957"/>
      <c r="GLY136" s="1730"/>
      <c r="GLZ136" s="957"/>
      <c r="GMA136" s="957"/>
      <c r="GMB136" s="957"/>
      <c r="GMC136" s="1209"/>
      <c r="GMD136" s="1248"/>
      <c r="GME136" s="1537"/>
      <c r="GMF136" s="955"/>
      <c r="GMG136" s="1144"/>
      <c r="GMH136" s="1167"/>
      <c r="GMI136" s="1163"/>
      <c r="GMJ136" s="1163"/>
      <c r="GMK136" s="1455"/>
      <c r="GML136" s="957"/>
      <c r="GMM136" s="1163"/>
      <c r="GMN136" s="1163"/>
      <c r="GMO136" s="957"/>
      <c r="GMP136" s="957"/>
      <c r="GMQ136" s="1730"/>
      <c r="GMR136" s="957"/>
      <c r="GMS136" s="957"/>
      <c r="GMT136" s="957"/>
      <c r="GMU136" s="1209"/>
      <c r="GMV136" s="1248"/>
      <c r="GMW136" s="1537"/>
      <c r="GMX136" s="955"/>
      <c r="GMY136" s="1144"/>
      <c r="GMZ136" s="1167"/>
      <c r="GNA136" s="1163"/>
      <c r="GNB136" s="1163"/>
      <c r="GNC136" s="1455"/>
      <c r="GND136" s="957"/>
      <c r="GNE136" s="1163"/>
      <c r="GNF136" s="1163"/>
      <c r="GNG136" s="957"/>
      <c r="GNH136" s="957"/>
      <c r="GNI136" s="1730"/>
      <c r="GNJ136" s="957"/>
      <c r="GNK136" s="957"/>
      <c r="GNL136" s="957"/>
      <c r="GNM136" s="1209"/>
      <c r="GNN136" s="1248"/>
      <c r="GNO136" s="1537"/>
      <c r="GNP136" s="955"/>
      <c r="GNQ136" s="1144"/>
      <c r="GNR136" s="1167"/>
      <c r="GNS136" s="1163"/>
      <c r="GNT136" s="1163"/>
      <c r="GNU136" s="1455"/>
      <c r="GNV136" s="957"/>
      <c r="GNW136" s="1163"/>
      <c r="GNX136" s="1163"/>
      <c r="GNY136" s="957"/>
      <c r="GNZ136" s="957"/>
      <c r="GOA136" s="1730"/>
      <c r="GOB136" s="957"/>
      <c r="GOC136" s="957"/>
      <c r="GOD136" s="957"/>
      <c r="GOE136" s="1209"/>
      <c r="GOF136" s="1248"/>
      <c r="GOG136" s="1537"/>
      <c r="GOH136" s="955"/>
      <c r="GOI136" s="1144"/>
      <c r="GOJ136" s="1167"/>
      <c r="GOK136" s="1163"/>
      <c r="GOL136" s="1163"/>
      <c r="GOM136" s="1455"/>
      <c r="GON136" s="957"/>
      <c r="GOO136" s="1163"/>
      <c r="GOP136" s="1163"/>
      <c r="GOQ136" s="957"/>
      <c r="GOR136" s="957"/>
      <c r="GOS136" s="1730"/>
      <c r="GOT136" s="957"/>
      <c r="GOU136" s="957"/>
      <c r="GOV136" s="957"/>
      <c r="GOW136" s="1209"/>
      <c r="GOX136" s="1248"/>
      <c r="GOY136" s="1537"/>
      <c r="GOZ136" s="955"/>
      <c r="GPA136" s="1144"/>
      <c r="GPB136" s="1167"/>
      <c r="GPC136" s="1163"/>
      <c r="GPD136" s="1163"/>
      <c r="GPE136" s="1455"/>
      <c r="GPF136" s="957"/>
      <c r="GPG136" s="1163"/>
      <c r="GPH136" s="1163"/>
      <c r="GPI136" s="957"/>
      <c r="GPJ136" s="957"/>
      <c r="GPK136" s="1730"/>
      <c r="GPL136" s="957"/>
      <c r="GPM136" s="957"/>
      <c r="GPN136" s="957"/>
      <c r="GPO136" s="1209"/>
      <c r="GPP136" s="1248"/>
      <c r="GPQ136" s="1537"/>
      <c r="GPR136" s="955"/>
      <c r="GPS136" s="1144"/>
      <c r="GPT136" s="1167"/>
      <c r="GPU136" s="1163"/>
      <c r="GPV136" s="1163"/>
      <c r="GPW136" s="1455"/>
      <c r="GPX136" s="957"/>
      <c r="GPY136" s="1163"/>
      <c r="GPZ136" s="1163"/>
      <c r="GQA136" s="957"/>
      <c r="GQB136" s="957"/>
      <c r="GQC136" s="1730"/>
      <c r="GQD136" s="957"/>
      <c r="GQE136" s="957"/>
      <c r="GQF136" s="957"/>
      <c r="GQG136" s="1209"/>
      <c r="GQH136" s="1248"/>
      <c r="GQI136" s="1537"/>
      <c r="GQJ136" s="955"/>
      <c r="GQK136" s="1144"/>
      <c r="GQL136" s="1167"/>
      <c r="GQM136" s="1163"/>
      <c r="GQN136" s="1163"/>
      <c r="GQO136" s="1455"/>
      <c r="GQP136" s="957"/>
      <c r="GQQ136" s="1163"/>
      <c r="GQR136" s="1163"/>
      <c r="GQS136" s="957"/>
      <c r="GQT136" s="957"/>
      <c r="GQU136" s="1730"/>
      <c r="GQV136" s="957"/>
      <c r="GQW136" s="957"/>
      <c r="GQX136" s="957"/>
      <c r="GQY136" s="1209"/>
      <c r="GQZ136" s="1248"/>
      <c r="GRA136" s="1537"/>
      <c r="GRB136" s="955"/>
      <c r="GRC136" s="1144"/>
      <c r="GRD136" s="1167"/>
      <c r="GRE136" s="1163"/>
      <c r="GRF136" s="1163"/>
      <c r="GRG136" s="1455"/>
      <c r="GRH136" s="957"/>
      <c r="GRI136" s="1163"/>
      <c r="GRJ136" s="1163"/>
      <c r="GRK136" s="957"/>
      <c r="GRL136" s="957"/>
      <c r="GRM136" s="1730"/>
      <c r="GRN136" s="957"/>
      <c r="GRO136" s="957"/>
      <c r="GRP136" s="957"/>
      <c r="GRQ136" s="1209"/>
      <c r="GRR136" s="1248"/>
      <c r="GRS136" s="1537"/>
      <c r="GRT136" s="955"/>
      <c r="GRU136" s="1144"/>
      <c r="GRV136" s="1167"/>
      <c r="GRW136" s="1163"/>
      <c r="GRX136" s="1163"/>
      <c r="GRY136" s="1455"/>
      <c r="GRZ136" s="957"/>
      <c r="GSA136" s="1163"/>
      <c r="GSB136" s="1163"/>
      <c r="GSC136" s="957"/>
      <c r="GSD136" s="957"/>
      <c r="GSE136" s="1730"/>
      <c r="GSF136" s="957"/>
      <c r="GSG136" s="957"/>
      <c r="GSH136" s="957"/>
      <c r="GSI136" s="1209"/>
      <c r="GSJ136" s="1248"/>
      <c r="GSK136" s="1537"/>
      <c r="GSL136" s="955"/>
      <c r="GSM136" s="1144"/>
      <c r="GSN136" s="1167"/>
      <c r="GSO136" s="1163"/>
      <c r="GSP136" s="1163"/>
      <c r="GSQ136" s="1455"/>
      <c r="GSR136" s="957"/>
      <c r="GSS136" s="1163"/>
      <c r="GST136" s="1163"/>
      <c r="GSU136" s="957"/>
      <c r="GSV136" s="957"/>
      <c r="GSW136" s="1730"/>
      <c r="GSX136" s="957"/>
      <c r="GSY136" s="957"/>
      <c r="GSZ136" s="957"/>
      <c r="GTA136" s="1209"/>
      <c r="GTB136" s="1248"/>
      <c r="GTC136" s="1537"/>
      <c r="GTD136" s="955"/>
      <c r="GTE136" s="1144"/>
      <c r="GTF136" s="1167"/>
      <c r="GTG136" s="1163"/>
      <c r="GTH136" s="1163"/>
      <c r="GTI136" s="1455"/>
      <c r="GTJ136" s="957"/>
      <c r="GTK136" s="1163"/>
      <c r="GTL136" s="1163"/>
      <c r="GTM136" s="957"/>
      <c r="GTN136" s="957"/>
      <c r="GTO136" s="1730"/>
      <c r="GTP136" s="957"/>
      <c r="GTQ136" s="957"/>
      <c r="GTR136" s="957"/>
      <c r="GTS136" s="1209"/>
      <c r="GTT136" s="1248"/>
      <c r="GTU136" s="1537"/>
      <c r="GTV136" s="955"/>
      <c r="GTW136" s="1144"/>
      <c r="GTX136" s="1167"/>
      <c r="GTY136" s="1163"/>
      <c r="GTZ136" s="1163"/>
      <c r="GUA136" s="1455"/>
      <c r="GUB136" s="957"/>
      <c r="GUC136" s="1163"/>
      <c r="GUD136" s="1163"/>
      <c r="GUE136" s="957"/>
      <c r="GUF136" s="957"/>
      <c r="GUG136" s="1730"/>
      <c r="GUH136" s="957"/>
      <c r="GUI136" s="957"/>
      <c r="GUJ136" s="957"/>
      <c r="GUK136" s="1209"/>
      <c r="GUL136" s="1248"/>
      <c r="GUM136" s="1537"/>
      <c r="GUN136" s="955"/>
      <c r="GUO136" s="1144"/>
      <c r="GUP136" s="1167"/>
      <c r="GUQ136" s="1163"/>
      <c r="GUR136" s="1163"/>
      <c r="GUS136" s="1455"/>
      <c r="GUT136" s="957"/>
      <c r="GUU136" s="1163"/>
      <c r="GUV136" s="1163"/>
      <c r="GUW136" s="957"/>
      <c r="GUX136" s="957"/>
      <c r="GUY136" s="1730"/>
      <c r="GUZ136" s="957"/>
      <c r="GVA136" s="957"/>
      <c r="GVB136" s="957"/>
      <c r="GVC136" s="1209"/>
      <c r="GVD136" s="1248"/>
      <c r="GVE136" s="1537"/>
      <c r="GVF136" s="955"/>
      <c r="GVG136" s="1144"/>
      <c r="GVH136" s="1167"/>
      <c r="GVI136" s="1163"/>
      <c r="GVJ136" s="1163"/>
      <c r="GVK136" s="1455"/>
      <c r="GVL136" s="957"/>
      <c r="GVM136" s="1163"/>
      <c r="GVN136" s="1163"/>
      <c r="GVO136" s="957"/>
      <c r="GVP136" s="957"/>
      <c r="GVQ136" s="1730"/>
      <c r="GVR136" s="957"/>
      <c r="GVS136" s="957"/>
      <c r="GVT136" s="957"/>
      <c r="GVU136" s="1209"/>
      <c r="GVV136" s="1248"/>
      <c r="GVW136" s="1537"/>
      <c r="GVX136" s="955"/>
      <c r="GVY136" s="1144"/>
      <c r="GVZ136" s="1167"/>
      <c r="GWA136" s="1163"/>
      <c r="GWB136" s="1163"/>
      <c r="GWC136" s="1455"/>
      <c r="GWD136" s="957"/>
      <c r="GWE136" s="1163"/>
      <c r="GWF136" s="1163"/>
      <c r="GWG136" s="957"/>
      <c r="GWH136" s="957"/>
      <c r="GWI136" s="1730"/>
      <c r="GWJ136" s="957"/>
      <c r="GWK136" s="957"/>
      <c r="GWL136" s="957"/>
      <c r="GWM136" s="1209"/>
      <c r="GWN136" s="1248"/>
      <c r="GWO136" s="1537"/>
      <c r="GWP136" s="955"/>
      <c r="GWQ136" s="1144"/>
      <c r="GWR136" s="1167"/>
      <c r="GWS136" s="1163"/>
      <c r="GWT136" s="1163"/>
      <c r="GWU136" s="1455"/>
      <c r="GWV136" s="957"/>
      <c r="GWW136" s="1163"/>
      <c r="GWX136" s="1163"/>
      <c r="GWY136" s="957"/>
      <c r="GWZ136" s="957"/>
      <c r="GXA136" s="1730"/>
      <c r="GXB136" s="957"/>
      <c r="GXC136" s="957"/>
      <c r="GXD136" s="957"/>
      <c r="GXE136" s="1209"/>
      <c r="GXF136" s="1248"/>
      <c r="GXG136" s="1537"/>
      <c r="GXH136" s="955"/>
      <c r="GXI136" s="1144"/>
      <c r="GXJ136" s="1167"/>
      <c r="GXK136" s="1163"/>
      <c r="GXL136" s="1163"/>
      <c r="GXM136" s="1455"/>
      <c r="GXN136" s="957"/>
      <c r="GXO136" s="1163"/>
      <c r="GXP136" s="1163"/>
      <c r="GXQ136" s="957"/>
      <c r="GXR136" s="957"/>
      <c r="GXS136" s="1730"/>
      <c r="GXT136" s="957"/>
      <c r="GXU136" s="957"/>
      <c r="GXV136" s="957"/>
      <c r="GXW136" s="1209"/>
      <c r="GXX136" s="1248"/>
      <c r="GXY136" s="1537"/>
      <c r="GXZ136" s="955"/>
      <c r="GYA136" s="1144"/>
      <c r="GYB136" s="1167"/>
      <c r="GYC136" s="1163"/>
      <c r="GYD136" s="1163"/>
      <c r="GYE136" s="1455"/>
      <c r="GYF136" s="957"/>
      <c r="GYG136" s="1163"/>
      <c r="GYH136" s="1163"/>
      <c r="GYI136" s="957"/>
      <c r="GYJ136" s="957"/>
      <c r="GYK136" s="1730"/>
      <c r="GYL136" s="957"/>
      <c r="GYM136" s="957"/>
      <c r="GYN136" s="957"/>
      <c r="GYO136" s="1209"/>
      <c r="GYP136" s="1248"/>
      <c r="GYQ136" s="1537"/>
      <c r="GYR136" s="955"/>
      <c r="GYS136" s="1144"/>
      <c r="GYT136" s="1167"/>
      <c r="GYU136" s="1163"/>
      <c r="GYV136" s="1163"/>
      <c r="GYW136" s="1455"/>
      <c r="GYX136" s="957"/>
      <c r="GYY136" s="1163"/>
      <c r="GYZ136" s="1163"/>
      <c r="GZA136" s="957"/>
      <c r="GZB136" s="957"/>
      <c r="GZC136" s="1730"/>
      <c r="GZD136" s="957"/>
      <c r="GZE136" s="957"/>
      <c r="GZF136" s="957"/>
      <c r="GZG136" s="1209"/>
      <c r="GZH136" s="1248"/>
      <c r="GZI136" s="1537"/>
      <c r="GZJ136" s="955"/>
      <c r="GZK136" s="1144"/>
      <c r="GZL136" s="1167"/>
      <c r="GZM136" s="1163"/>
      <c r="GZN136" s="1163"/>
      <c r="GZO136" s="1455"/>
      <c r="GZP136" s="957"/>
      <c r="GZQ136" s="1163"/>
      <c r="GZR136" s="1163"/>
      <c r="GZS136" s="957"/>
      <c r="GZT136" s="957"/>
      <c r="GZU136" s="1730"/>
      <c r="GZV136" s="957"/>
      <c r="GZW136" s="957"/>
      <c r="GZX136" s="957"/>
      <c r="GZY136" s="1209"/>
      <c r="GZZ136" s="1248"/>
      <c r="HAA136" s="1537"/>
      <c r="HAB136" s="955"/>
      <c r="HAC136" s="1144"/>
      <c r="HAD136" s="1167"/>
      <c r="HAE136" s="1163"/>
      <c r="HAF136" s="1163"/>
      <c r="HAG136" s="1455"/>
      <c r="HAH136" s="957"/>
      <c r="HAI136" s="1163"/>
      <c r="HAJ136" s="1163"/>
      <c r="HAK136" s="957"/>
      <c r="HAL136" s="957"/>
      <c r="HAM136" s="1730"/>
      <c r="HAN136" s="957"/>
      <c r="HAO136" s="957"/>
      <c r="HAP136" s="957"/>
      <c r="HAQ136" s="1209"/>
      <c r="HAR136" s="1248"/>
      <c r="HAS136" s="1537"/>
      <c r="HAT136" s="955"/>
      <c r="HAU136" s="1144"/>
      <c r="HAV136" s="1167"/>
      <c r="HAW136" s="1163"/>
      <c r="HAX136" s="1163"/>
      <c r="HAY136" s="1455"/>
      <c r="HAZ136" s="957"/>
      <c r="HBA136" s="1163"/>
      <c r="HBB136" s="1163"/>
      <c r="HBC136" s="957"/>
      <c r="HBD136" s="957"/>
      <c r="HBE136" s="1730"/>
      <c r="HBF136" s="957"/>
      <c r="HBG136" s="957"/>
      <c r="HBH136" s="957"/>
      <c r="HBI136" s="1209"/>
      <c r="HBJ136" s="1248"/>
      <c r="HBK136" s="1537"/>
      <c r="HBL136" s="955"/>
      <c r="HBM136" s="1144"/>
      <c r="HBN136" s="1167"/>
      <c r="HBO136" s="1163"/>
      <c r="HBP136" s="1163"/>
      <c r="HBQ136" s="1455"/>
      <c r="HBR136" s="957"/>
      <c r="HBS136" s="1163"/>
      <c r="HBT136" s="1163"/>
      <c r="HBU136" s="957"/>
      <c r="HBV136" s="957"/>
      <c r="HBW136" s="1730"/>
      <c r="HBX136" s="957"/>
      <c r="HBY136" s="957"/>
      <c r="HBZ136" s="957"/>
      <c r="HCA136" s="1209"/>
      <c r="HCB136" s="1248"/>
      <c r="HCC136" s="1537"/>
      <c r="HCD136" s="955"/>
      <c r="HCE136" s="1144"/>
      <c r="HCF136" s="1167"/>
      <c r="HCG136" s="1163"/>
      <c r="HCH136" s="1163"/>
      <c r="HCI136" s="1455"/>
      <c r="HCJ136" s="957"/>
      <c r="HCK136" s="1163"/>
      <c r="HCL136" s="1163"/>
      <c r="HCM136" s="957"/>
      <c r="HCN136" s="957"/>
      <c r="HCO136" s="1730"/>
      <c r="HCP136" s="957"/>
      <c r="HCQ136" s="957"/>
      <c r="HCR136" s="957"/>
      <c r="HCS136" s="1209"/>
      <c r="HCT136" s="1248"/>
      <c r="HCU136" s="1537"/>
      <c r="HCV136" s="955"/>
      <c r="HCW136" s="1144"/>
      <c r="HCX136" s="1167"/>
      <c r="HCY136" s="1163"/>
      <c r="HCZ136" s="1163"/>
      <c r="HDA136" s="1455"/>
      <c r="HDB136" s="957"/>
      <c r="HDC136" s="1163"/>
      <c r="HDD136" s="1163"/>
      <c r="HDE136" s="957"/>
      <c r="HDF136" s="957"/>
      <c r="HDG136" s="1730"/>
      <c r="HDH136" s="957"/>
      <c r="HDI136" s="957"/>
      <c r="HDJ136" s="957"/>
      <c r="HDK136" s="1209"/>
      <c r="HDL136" s="1248"/>
      <c r="HDM136" s="1537"/>
      <c r="HDN136" s="955"/>
      <c r="HDO136" s="1144"/>
      <c r="HDP136" s="1167"/>
      <c r="HDQ136" s="1163"/>
      <c r="HDR136" s="1163"/>
      <c r="HDS136" s="1455"/>
      <c r="HDT136" s="957"/>
      <c r="HDU136" s="1163"/>
      <c r="HDV136" s="1163"/>
      <c r="HDW136" s="957"/>
      <c r="HDX136" s="957"/>
      <c r="HDY136" s="1730"/>
      <c r="HDZ136" s="957"/>
      <c r="HEA136" s="957"/>
      <c r="HEB136" s="957"/>
      <c r="HEC136" s="1209"/>
      <c r="HED136" s="1248"/>
      <c r="HEE136" s="1537"/>
      <c r="HEF136" s="955"/>
      <c r="HEG136" s="1144"/>
      <c r="HEH136" s="1167"/>
      <c r="HEI136" s="1163"/>
      <c r="HEJ136" s="1163"/>
      <c r="HEK136" s="1455"/>
      <c r="HEL136" s="957"/>
      <c r="HEM136" s="1163"/>
      <c r="HEN136" s="1163"/>
      <c r="HEO136" s="957"/>
      <c r="HEP136" s="957"/>
      <c r="HEQ136" s="1730"/>
      <c r="HER136" s="957"/>
      <c r="HES136" s="957"/>
      <c r="HET136" s="957"/>
      <c r="HEU136" s="1209"/>
      <c r="HEV136" s="1248"/>
      <c r="HEW136" s="1537"/>
      <c r="HEX136" s="955"/>
      <c r="HEY136" s="1144"/>
      <c r="HEZ136" s="1167"/>
      <c r="HFA136" s="1163"/>
      <c r="HFB136" s="1163"/>
      <c r="HFC136" s="1455"/>
      <c r="HFD136" s="957"/>
      <c r="HFE136" s="1163"/>
      <c r="HFF136" s="1163"/>
      <c r="HFG136" s="957"/>
      <c r="HFH136" s="957"/>
      <c r="HFI136" s="1730"/>
      <c r="HFJ136" s="957"/>
      <c r="HFK136" s="957"/>
      <c r="HFL136" s="957"/>
      <c r="HFM136" s="1209"/>
      <c r="HFN136" s="1248"/>
      <c r="HFO136" s="1537"/>
      <c r="HFP136" s="955"/>
      <c r="HFQ136" s="1144"/>
      <c r="HFR136" s="1167"/>
      <c r="HFS136" s="1163"/>
      <c r="HFT136" s="1163"/>
      <c r="HFU136" s="1455"/>
      <c r="HFV136" s="957"/>
      <c r="HFW136" s="1163"/>
      <c r="HFX136" s="1163"/>
      <c r="HFY136" s="957"/>
      <c r="HFZ136" s="957"/>
      <c r="HGA136" s="1730"/>
      <c r="HGB136" s="957"/>
      <c r="HGC136" s="957"/>
      <c r="HGD136" s="957"/>
      <c r="HGE136" s="1209"/>
      <c r="HGF136" s="1248"/>
      <c r="HGG136" s="1537"/>
      <c r="HGH136" s="955"/>
      <c r="HGI136" s="1144"/>
      <c r="HGJ136" s="1167"/>
      <c r="HGK136" s="1163"/>
      <c r="HGL136" s="1163"/>
      <c r="HGM136" s="1455"/>
      <c r="HGN136" s="957"/>
      <c r="HGO136" s="1163"/>
      <c r="HGP136" s="1163"/>
      <c r="HGQ136" s="957"/>
      <c r="HGR136" s="957"/>
      <c r="HGS136" s="1730"/>
      <c r="HGT136" s="957"/>
      <c r="HGU136" s="957"/>
      <c r="HGV136" s="957"/>
      <c r="HGW136" s="1209"/>
      <c r="HGX136" s="1248"/>
      <c r="HGY136" s="1537"/>
      <c r="HGZ136" s="955"/>
      <c r="HHA136" s="1144"/>
      <c r="HHB136" s="1167"/>
      <c r="HHC136" s="1163"/>
      <c r="HHD136" s="1163"/>
      <c r="HHE136" s="1455"/>
      <c r="HHF136" s="957"/>
      <c r="HHG136" s="1163"/>
      <c r="HHH136" s="1163"/>
      <c r="HHI136" s="957"/>
      <c r="HHJ136" s="957"/>
      <c r="HHK136" s="1730"/>
      <c r="HHL136" s="957"/>
      <c r="HHM136" s="957"/>
      <c r="HHN136" s="957"/>
      <c r="HHO136" s="1209"/>
      <c r="HHP136" s="1248"/>
      <c r="HHQ136" s="1537"/>
      <c r="HHR136" s="955"/>
      <c r="HHS136" s="1144"/>
      <c r="HHT136" s="1167"/>
      <c r="HHU136" s="1163"/>
      <c r="HHV136" s="1163"/>
      <c r="HHW136" s="1455"/>
      <c r="HHX136" s="957"/>
      <c r="HHY136" s="1163"/>
      <c r="HHZ136" s="1163"/>
      <c r="HIA136" s="957"/>
      <c r="HIB136" s="957"/>
      <c r="HIC136" s="1730"/>
      <c r="HID136" s="957"/>
      <c r="HIE136" s="957"/>
      <c r="HIF136" s="957"/>
      <c r="HIG136" s="1209"/>
      <c r="HIH136" s="1248"/>
      <c r="HII136" s="1537"/>
      <c r="HIJ136" s="955"/>
      <c r="HIK136" s="1144"/>
      <c r="HIL136" s="1167"/>
      <c r="HIM136" s="1163"/>
      <c r="HIN136" s="1163"/>
      <c r="HIO136" s="1455"/>
      <c r="HIP136" s="957"/>
      <c r="HIQ136" s="1163"/>
      <c r="HIR136" s="1163"/>
      <c r="HIS136" s="957"/>
      <c r="HIT136" s="957"/>
      <c r="HIU136" s="1730"/>
      <c r="HIV136" s="957"/>
      <c r="HIW136" s="957"/>
      <c r="HIX136" s="957"/>
      <c r="HIY136" s="1209"/>
      <c r="HIZ136" s="1248"/>
      <c r="HJA136" s="1537"/>
      <c r="HJB136" s="955"/>
      <c r="HJC136" s="1144"/>
      <c r="HJD136" s="1167"/>
      <c r="HJE136" s="1163"/>
      <c r="HJF136" s="1163"/>
      <c r="HJG136" s="1455"/>
      <c r="HJH136" s="957"/>
      <c r="HJI136" s="1163"/>
      <c r="HJJ136" s="1163"/>
      <c r="HJK136" s="957"/>
      <c r="HJL136" s="957"/>
      <c r="HJM136" s="1730"/>
      <c r="HJN136" s="957"/>
      <c r="HJO136" s="957"/>
      <c r="HJP136" s="957"/>
      <c r="HJQ136" s="1209"/>
      <c r="HJR136" s="1248"/>
      <c r="HJS136" s="1537"/>
      <c r="HJT136" s="955"/>
      <c r="HJU136" s="1144"/>
      <c r="HJV136" s="1167"/>
      <c r="HJW136" s="1163"/>
      <c r="HJX136" s="1163"/>
      <c r="HJY136" s="1455"/>
      <c r="HJZ136" s="957"/>
      <c r="HKA136" s="1163"/>
      <c r="HKB136" s="1163"/>
      <c r="HKC136" s="957"/>
      <c r="HKD136" s="957"/>
      <c r="HKE136" s="1730"/>
      <c r="HKF136" s="957"/>
      <c r="HKG136" s="957"/>
      <c r="HKH136" s="957"/>
      <c r="HKI136" s="1209"/>
      <c r="HKJ136" s="1248"/>
      <c r="HKK136" s="1537"/>
      <c r="HKL136" s="955"/>
      <c r="HKM136" s="1144"/>
      <c r="HKN136" s="1167"/>
      <c r="HKO136" s="1163"/>
      <c r="HKP136" s="1163"/>
      <c r="HKQ136" s="1455"/>
      <c r="HKR136" s="957"/>
      <c r="HKS136" s="1163"/>
      <c r="HKT136" s="1163"/>
      <c r="HKU136" s="957"/>
      <c r="HKV136" s="957"/>
      <c r="HKW136" s="1730"/>
      <c r="HKX136" s="957"/>
      <c r="HKY136" s="957"/>
      <c r="HKZ136" s="957"/>
      <c r="HLA136" s="1209"/>
      <c r="HLB136" s="1248"/>
      <c r="HLC136" s="1537"/>
      <c r="HLD136" s="955"/>
      <c r="HLE136" s="1144"/>
      <c r="HLF136" s="1167"/>
      <c r="HLG136" s="1163"/>
      <c r="HLH136" s="1163"/>
      <c r="HLI136" s="1455"/>
      <c r="HLJ136" s="957"/>
      <c r="HLK136" s="1163"/>
      <c r="HLL136" s="1163"/>
      <c r="HLM136" s="957"/>
      <c r="HLN136" s="957"/>
      <c r="HLO136" s="1730"/>
      <c r="HLP136" s="957"/>
      <c r="HLQ136" s="957"/>
      <c r="HLR136" s="957"/>
      <c r="HLS136" s="1209"/>
      <c r="HLT136" s="1248"/>
      <c r="HLU136" s="1537"/>
      <c r="HLV136" s="955"/>
      <c r="HLW136" s="1144"/>
      <c r="HLX136" s="1167"/>
      <c r="HLY136" s="1163"/>
      <c r="HLZ136" s="1163"/>
      <c r="HMA136" s="1455"/>
      <c r="HMB136" s="957"/>
      <c r="HMC136" s="1163"/>
      <c r="HMD136" s="1163"/>
      <c r="HME136" s="957"/>
      <c r="HMF136" s="957"/>
      <c r="HMG136" s="1730"/>
      <c r="HMH136" s="957"/>
      <c r="HMI136" s="957"/>
      <c r="HMJ136" s="957"/>
      <c r="HMK136" s="1209"/>
      <c r="HML136" s="1248"/>
      <c r="HMM136" s="1537"/>
      <c r="HMN136" s="955"/>
      <c r="HMO136" s="1144"/>
      <c r="HMP136" s="1167"/>
      <c r="HMQ136" s="1163"/>
      <c r="HMR136" s="1163"/>
      <c r="HMS136" s="1455"/>
      <c r="HMT136" s="957"/>
      <c r="HMU136" s="1163"/>
      <c r="HMV136" s="1163"/>
      <c r="HMW136" s="957"/>
      <c r="HMX136" s="957"/>
      <c r="HMY136" s="1730"/>
      <c r="HMZ136" s="957"/>
      <c r="HNA136" s="957"/>
      <c r="HNB136" s="957"/>
      <c r="HNC136" s="1209"/>
      <c r="HND136" s="1248"/>
      <c r="HNE136" s="1537"/>
      <c r="HNF136" s="955"/>
      <c r="HNG136" s="1144"/>
      <c r="HNH136" s="1167"/>
      <c r="HNI136" s="1163"/>
      <c r="HNJ136" s="1163"/>
      <c r="HNK136" s="1455"/>
      <c r="HNL136" s="957"/>
      <c r="HNM136" s="1163"/>
      <c r="HNN136" s="1163"/>
      <c r="HNO136" s="957"/>
      <c r="HNP136" s="957"/>
      <c r="HNQ136" s="1730"/>
      <c r="HNR136" s="957"/>
      <c r="HNS136" s="957"/>
      <c r="HNT136" s="957"/>
      <c r="HNU136" s="1209"/>
      <c r="HNV136" s="1248"/>
      <c r="HNW136" s="1537"/>
      <c r="HNX136" s="955"/>
      <c r="HNY136" s="1144"/>
      <c r="HNZ136" s="1167"/>
      <c r="HOA136" s="1163"/>
      <c r="HOB136" s="1163"/>
      <c r="HOC136" s="1455"/>
      <c r="HOD136" s="957"/>
      <c r="HOE136" s="1163"/>
      <c r="HOF136" s="1163"/>
      <c r="HOG136" s="957"/>
      <c r="HOH136" s="957"/>
      <c r="HOI136" s="1730"/>
      <c r="HOJ136" s="957"/>
      <c r="HOK136" s="957"/>
      <c r="HOL136" s="957"/>
      <c r="HOM136" s="1209"/>
      <c r="HON136" s="1248"/>
      <c r="HOO136" s="1537"/>
      <c r="HOP136" s="955"/>
      <c r="HOQ136" s="1144"/>
      <c r="HOR136" s="1167"/>
      <c r="HOS136" s="1163"/>
      <c r="HOT136" s="1163"/>
      <c r="HOU136" s="1455"/>
      <c r="HOV136" s="957"/>
      <c r="HOW136" s="1163"/>
      <c r="HOX136" s="1163"/>
      <c r="HOY136" s="957"/>
      <c r="HOZ136" s="957"/>
      <c r="HPA136" s="1730"/>
      <c r="HPB136" s="957"/>
      <c r="HPC136" s="957"/>
      <c r="HPD136" s="957"/>
      <c r="HPE136" s="1209"/>
      <c r="HPF136" s="1248"/>
      <c r="HPG136" s="1537"/>
      <c r="HPH136" s="955"/>
      <c r="HPI136" s="1144"/>
      <c r="HPJ136" s="1167"/>
      <c r="HPK136" s="1163"/>
      <c r="HPL136" s="1163"/>
      <c r="HPM136" s="1455"/>
      <c r="HPN136" s="957"/>
      <c r="HPO136" s="1163"/>
      <c r="HPP136" s="1163"/>
      <c r="HPQ136" s="957"/>
      <c r="HPR136" s="957"/>
      <c r="HPS136" s="1730"/>
      <c r="HPT136" s="957"/>
      <c r="HPU136" s="957"/>
      <c r="HPV136" s="957"/>
      <c r="HPW136" s="1209"/>
      <c r="HPX136" s="1248"/>
      <c r="HPY136" s="1537"/>
      <c r="HPZ136" s="955"/>
      <c r="HQA136" s="1144"/>
      <c r="HQB136" s="1167"/>
      <c r="HQC136" s="1163"/>
      <c r="HQD136" s="1163"/>
      <c r="HQE136" s="1455"/>
      <c r="HQF136" s="957"/>
      <c r="HQG136" s="1163"/>
      <c r="HQH136" s="1163"/>
      <c r="HQI136" s="957"/>
      <c r="HQJ136" s="957"/>
      <c r="HQK136" s="1730"/>
      <c r="HQL136" s="957"/>
      <c r="HQM136" s="957"/>
      <c r="HQN136" s="957"/>
      <c r="HQO136" s="1209"/>
      <c r="HQP136" s="1248"/>
      <c r="HQQ136" s="1537"/>
      <c r="HQR136" s="955"/>
      <c r="HQS136" s="1144"/>
      <c r="HQT136" s="1167"/>
      <c r="HQU136" s="1163"/>
      <c r="HQV136" s="1163"/>
      <c r="HQW136" s="1455"/>
      <c r="HQX136" s="957"/>
      <c r="HQY136" s="1163"/>
      <c r="HQZ136" s="1163"/>
      <c r="HRA136" s="957"/>
      <c r="HRB136" s="957"/>
      <c r="HRC136" s="1730"/>
      <c r="HRD136" s="957"/>
      <c r="HRE136" s="957"/>
      <c r="HRF136" s="957"/>
      <c r="HRG136" s="1209"/>
      <c r="HRH136" s="1248"/>
      <c r="HRI136" s="1537"/>
      <c r="HRJ136" s="955"/>
      <c r="HRK136" s="1144"/>
      <c r="HRL136" s="1167"/>
      <c r="HRM136" s="1163"/>
      <c r="HRN136" s="1163"/>
      <c r="HRO136" s="1455"/>
      <c r="HRP136" s="957"/>
      <c r="HRQ136" s="1163"/>
      <c r="HRR136" s="1163"/>
      <c r="HRS136" s="957"/>
      <c r="HRT136" s="957"/>
      <c r="HRU136" s="1730"/>
      <c r="HRV136" s="957"/>
      <c r="HRW136" s="957"/>
      <c r="HRX136" s="957"/>
      <c r="HRY136" s="1209"/>
      <c r="HRZ136" s="1248"/>
      <c r="HSA136" s="1537"/>
      <c r="HSB136" s="955"/>
      <c r="HSC136" s="1144"/>
      <c r="HSD136" s="1167"/>
      <c r="HSE136" s="1163"/>
      <c r="HSF136" s="1163"/>
      <c r="HSG136" s="1455"/>
      <c r="HSH136" s="957"/>
      <c r="HSI136" s="1163"/>
      <c r="HSJ136" s="1163"/>
      <c r="HSK136" s="957"/>
      <c r="HSL136" s="957"/>
      <c r="HSM136" s="1730"/>
      <c r="HSN136" s="957"/>
      <c r="HSO136" s="957"/>
      <c r="HSP136" s="957"/>
      <c r="HSQ136" s="1209"/>
      <c r="HSR136" s="1248"/>
      <c r="HSS136" s="1537"/>
      <c r="HST136" s="955"/>
      <c r="HSU136" s="1144"/>
      <c r="HSV136" s="1167"/>
      <c r="HSW136" s="1163"/>
      <c r="HSX136" s="1163"/>
      <c r="HSY136" s="1455"/>
      <c r="HSZ136" s="957"/>
      <c r="HTA136" s="1163"/>
      <c r="HTB136" s="1163"/>
      <c r="HTC136" s="957"/>
      <c r="HTD136" s="957"/>
      <c r="HTE136" s="1730"/>
      <c r="HTF136" s="957"/>
      <c r="HTG136" s="957"/>
      <c r="HTH136" s="957"/>
      <c r="HTI136" s="1209"/>
      <c r="HTJ136" s="1248"/>
      <c r="HTK136" s="1537"/>
      <c r="HTL136" s="955"/>
      <c r="HTM136" s="1144"/>
      <c r="HTN136" s="1167"/>
      <c r="HTO136" s="1163"/>
      <c r="HTP136" s="1163"/>
      <c r="HTQ136" s="1455"/>
      <c r="HTR136" s="957"/>
      <c r="HTS136" s="1163"/>
      <c r="HTT136" s="1163"/>
      <c r="HTU136" s="957"/>
      <c r="HTV136" s="957"/>
      <c r="HTW136" s="1730"/>
      <c r="HTX136" s="957"/>
      <c r="HTY136" s="957"/>
      <c r="HTZ136" s="957"/>
      <c r="HUA136" s="1209"/>
      <c r="HUB136" s="1248"/>
      <c r="HUC136" s="1537"/>
      <c r="HUD136" s="955"/>
      <c r="HUE136" s="1144"/>
      <c r="HUF136" s="1167"/>
      <c r="HUG136" s="1163"/>
      <c r="HUH136" s="1163"/>
      <c r="HUI136" s="1455"/>
      <c r="HUJ136" s="957"/>
      <c r="HUK136" s="1163"/>
      <c r="HUL136" s="1163"/>
      <c r="HUM136" s="957"/>
      <c r="HUN136" s="957"/>
      <c r="HUO136" s="1730"/>
      <c r="HUP136" s="957"/>
      <c r="HUQ136" s="957"/>
      <c r="HUR136" s="957"/>
      <c r="HUS136" s="1209"/>
      <c r="HUT136" s="1248"/>
      <c r="HUU136" s="1537"/>
      <c r="HUV136" s="955"/>
      <c r="HUW136" s="1144"/>
      <c r="HUX136" s="1167"/>
      <c r="HUY136" s="1163"/>
      <c r="HUZ136" s="1163"/>
      <c r="HVA136" s="1455"/>
      <c r="HVB136" s="957"/>
      <c r="HVC136" s="1163"/>
      <c r="HVD136" s="1163"/>
      <c r="HVE136" s="957"/>
      <c r="HVF136" s="957"/>
      <c r="HVG136" s="1730"/>
      <c r="HVH136" s="957"/>
      <c r="HVI136" s="957"/>
      <c r="HVJ136" s="957"/>
      <c r="HVK136" s="1209"/>
      <c r="HVL136" s="1248"/>
      <c r="HVM136" s="1537"/>
      <c r="HVN136" s="955"/>
      <c r="HVO136" s="1144"/>
      <c r="HVP136" s="1167"/>
      <c r="HVQ136" s="1163"/>
      <c r="HVR136" s="1163"/>
      <c r="HVS136" s="1455"/>
      <c r="HVT136" s="957"/>
      <c r="HVU136" s="1163"/>
      <c r="HVV136" s="1163"/>
      <c r="HVW136" s="957"/>
      <c r="HVX136" s="957"/>
      <c r="HVY136" s="1730"/>
      <c r="HVZ136" s="957"/>
      <c r="HWA136" s="957"/>
      <c r="HWB136" s="957"/>
      <c r="HWC136" s="1209"/>
      <c r="HWD136" s="1248"/>
      <c r="HWE136" s="1537"/>
      <c r="HWF136" s="955"/>
      <c r="HWG136" s="1144"/>
      <c r="HWH136" s="1167"/>
      <c r="HWI136" s="1163"/>
      <c r="HWJ136" s="1163"/>
      <c r="HWK136" s="1455"/>
      <c r="HWL136" s="957"/>
      <c r="HWM136" s="1163"/>
      <c r="HWN136" s="1163"/>
      <c r="HWO136" s="957"/>
      <c r="HWP136" s="957"/>
      <c r="HWQ136" s="1730"/>
      <c r="HWR136" s="957"/>
      <c r="HWS136" s="957"/>
      <c r="HWT136" s="957"/>
      <c r="HWU136" s="1209"/>
      <c r="HWV136" s="1248"/>
      <c r="HWW136" s="1537"/>
      <c r="HWX136" s="955"/>
      <c r="HWY136" s="1144"/>
      <c r="HWZ136" s="1167"/>
      <c r="HXA136" s="1163"/>
      <c r="HXB136" s="1163"/>
      <c r="HXC136" s="1455"/>
      <c r="HXD136" s="957"/>
      <c r="HXE136" s="1163"/>
      <c r="HXF136" s="1163"/>
      <c r="HXG136" s="957"/>
      <c r="HXH136" s="957"/>
      <c r="HXI136" s="1730"/>
      <c r="HXJ136" s="957"/>
      <c r="HXK136" s="957"/>
      <c r="HXL136" s="957"/>
      <c r="HXM136" s="1209"/>
      <c r="HXN136" s="1248"/>
      <c r="HXO136" s="1537"/>
      <c r="HXP136" s="955"/>
      <c r="HXQ136" s="1144"/>
      <c r="HXR136" s="1167"/>
      <c r="HXS136" s="1163"/>
      <c r="HXT136" s="1163"/>
      <c r="HXU136" s="1455"/>
      <c r="HXV136" s="957"/>
      <c r="HXW136" s="1163"/>
      <c r="HXX136" s="1163"/>
      <c r="HXY136" s="957"/>
      <c r="HXZ136" s="957"/>
      <c r="HYA136" s="1730"/>
      <c r="HYB136" s="957"/>
      <c r="HYC136" s="957"/>
      <c r="HYD136" s="957"/>
      <c r="HYE136" s="1209"/>
      <c r="HYF136" s="1248"/>
      <c r="HYG136" s="1537"/>
      <c r="HYH136" s="955"/>
      <c r="HYI136" s="1144"/>
      <c r="HYJ136" s="1167"/>
      <c r="HYK136" s="1163"/>
      <c r="HYL136" s="1163"/>
      <c r="HYM136" s="1455"/>
      <c r="HYN136" s="957"/>
      <c r="HYO136" s="1163"/>
      <c r="HYP136" s="1163"/>
      <c r="HYQ136" s="957"/>
      <c r="HYR136" s="957"/>
      <c r="HYS136" s="1730"/>
      <c r="HYT136" s="957"/>
      <c r="HYU136" s="957"/>
      <c r="HYV136" s="957"/>
      <c r="HYW136" s="1209"/>
      <c r="HYX136" s="1248"/>
      <c r="HYY136" s="1537"/>
      <c r="HYZ136" s="955"/>
      <c r="HZA136" s="1144"/>
      <c r="HZB136" s="1167"/>
      <c r="HZC136" s="1163"/>
      <c r="HZD136" s="1163"/>
      <c r="HZE136" s="1455"/>
      <c r="HZF136" s="957"/>
      <c r="HZG136" s="1163"/>
      <c r="HZH136" s="1163"/>
      <c r="HZI136" s="957"/>
      <c r="HZJ136" s="957"/>
      <c r="HZK136" s="1730"/>
      <c r="HZL136" s="957"/>
      <c r="HZM136" s="957"/>
      <c r="HZN136" s="957"/>
      <c r="HZO136" s="1209"/>
      <c r="HZP136" s="1248"/>
      <c r="HZQ136" s="1537"/>
      <c r="HZR136" s="955"/>
      <c r="HZS136" s="1144"/>
      <c r="HZT136" s="1167"/>
      <c r="HZU136" s="1163"/>
      <c r="HZV136" s="1163"/>
      <c r="HZW136" s="1455"/>
      <c r="HZX136" s="957"/>
      <c r="HZY136" s="1163"/>
      <c r="HZZ136" s="1163"/>
      <c r="IAA136" s="957"/>
      <c r="IAB136" s="957"/>
      <c r="IAC136" s="1730"/>
      <c r="IAD136" s="957"/>
      <c r="IAE136" s="957"/>
      <c r="IAF136" s="957"/>
      <c r="IAG136" s="1209"/>
      <c r="IAH136" s="1248"/>
      <c r="IAI136" s="1537"/>
      <c r="IAJ136" s="955"/>
      <c r="IAK136" s="1144"/>
      <c r="IAL136" s="1167"/>
      <c r="IAM136" s="1163"/>
      <c r="IAN136" s="1163"/>
      <c r="IAO136" s="1455"/>
      <c r="IAP136" s="957"/>
      <c r="IAQ136" s="1163"/>
      <c r="IAR136" s="1163"/>
      <c r="IAS136" s="957"/>
      <c r="IAT136" s="957"/>
      <c r="IAU136" s="1730"/>
      <c r="IAV136" s="957"/>
      <c r="IAW136" s="957"/>
      <c r="IAX136" s="957"/>
      <c r="IAY136" s="1209"/>
      <c r="IAZ136" s="1248"/>
      <c r="IBA136" s="1537"/>
      <c r="IBB136" s="955"/>
      <c r="IBC136" s="1144"/>
      <c r="IBD136" s="1167"/>
      <c r="IBE136" s="1163"/>
      <c r="IBF136" s="1163"/>
      <c r="IBG136" s="1455"/>
      <c r="IBH136" s="957"/>
      <c r="IBI136" s="1163"/>
      <c r="IBJ136" s="1163"/>
      <c r="IBK136" s="957"/>
      <c r="IBL136" s="957"/>
      <c r="IBM136" s="1730"/>
      <c r="IBN136" s="957"/>
      <c r="IBO136" s="957"/>
      <c r="IBP136" s="957"/>
      <c r="IBQ136" s="1209"/>
      <c r="IBR136" s="1248"/>
      <c r="IBS136" s="1537"/>
      <c r="IBT136" s="955"/>
      <c r="IBU136" s="1144"/>
      <c r="IBV136" s="1167"/>
      <c r="IBW136" s="1163"/>
      <c r="IBX136" s="1163"/>
      <c r="IBY136" s="1455"/>
      <c r="IBZ136" s="957"/>
      <c r="ICA136" s="1163"/>
      <c r="ICB136" s="1163"/>
      <c r="ICC136" s="957"/>
      <c r="ICD136" s="957"/>
      <c r="ICE136" s="1730"/>
      <c r="ICF136" s="957"/>
      <c r="ICG136" s="957"/>
      <c r="ICH136" s="957"/>
      <c r="ICI136" s="1209"/>
      <c r="ICJ136" s="1248"/>
      <c r="ICK136" s="1537"/>
      <c r="ICL136" s="955"/>
      <c r="ICM136" s="1144"/>
      <c r="ICN136" s="1167"/>
      <c r="ICO136" s="1163"/>
      <c r="ICP136" s="1163"/>
      <c r="ICQ136" s="1455"/>
      <c r="ICR136" s="957"/>
      <c r="ICS136" s="1163"/>
      <c r="ICT136" s="1163"/>
      <c r="ICU136" s="957"/>
      <c r="ICV136" s="957"/>
      <c r="ICW136" s="1730"/>
      <c r="ICX136" s="957"/>
      <c r="ICY136" s="957"/>
      <c r="ICZ136" s="957"/>
      <c r="IDA136" s="1209"/>
      <c r="IDB136" s="1248"/>
      <c r="IDC136" s="1537"/>
      <c r="IDD136" s="955"/>
      <c r="IDE136" s="1144"/>
      <c r="IDF136" s="1167"/>
      <c r="IDG136" s="1163"/>
      <c r="IDH136" s="1163"/>
      <c r="IDI136" s="1455"/>
      <c r="IDJ136" s="957"/>
      <c r="IDK136" s="1163"/>
      <c r="IDL136" s="1163"/>
      <c r="IDM136" s="957"/>
      <c r="IDN136" s="957"/>
      <c r="IDO136" s="1730"/>
      <c r="IDP136" s="957"/>
      <c r="IDQ136" s="957"/>
      <c r="IDR136" s="957"/>
      <c r="IDS136" s="1209"/>
      <c r="IDT136" s="1248"/>
      <c r="IDU136" s="1537"/>
      <c r="IDV136" s="955"/>
      <c r="IDW136" s="1144"/>
      <c r="IDX136" s="1167"/>
      <c r="IDY136" s="1163"/>
      <c r="IDZ136" s="1163"/>
      <c r="IEA136" s="1455"/>
      <c r="IEB136" s="957"/>
      <c r="IEC136" s="1163"/>
      <c r="IED136" s="1163"/>
      <c r="IEE136" s="957"/>
      <c r="IEF136" s="957"/>
      <c r="IEG136" s="1730"/>
      <c r="IEH136" s="957"/>
      <c r="IEI136" s="957"/>
      <c r="IEJ136" s="957"/>
      <c r="IEK136" s="1209"/>
      <c r="IEL136" s="1248"/>
      <c r="IEM136" s="1537"/>
      <c r="IEN136" s="955"/>
      <c r="IEO136" s="1144"/>
      <c r="IEP136" s="1167"/>
      <c r="IEQ136" s="1163"/>
      <c r="IER136" s="1163"/>
      <c r="IES136" s="1455"/>
      <c r="IET136" s="957"/>
      <c r="IEU136" s="1163"/>
      <c r="IEV136" s="1163"/>
      <c r="IEW136" s="957"/>
      <c r="IEX136" s="957"/>
      <c r="IEY136" s="1730"/>
      <c r="IEZ136" s="957"/>
      <c r="IFA136" s="957"/>
      <c r="IFB136" s="957"/>
      <c r="IFC136" s="1209"/>
      <c r="IFD136" s="1248"/>
      <c r="IFE136" s="1537"/>
      <c r="IFF136" s="955"/>
      <c r="IFG136" s="1144"/>
      <c r="IFH136" s="1167"/>
      <c r="IFI136" s="1163"/>
      <c r="IFJ136" s="1163"/>
      <c r="IFK136" s="1455"/>
      <c r="IFL136" s="957"/>
      <c r="IFM136" s="1163"/>
      <c r="IFN136" s="1163"/>
      <c r="IFO136" s="957"/>
      <c r="IFP136" s="957"/>
      <c r="IFQ136" s="1730"/>
      <c r="IFR136" s="957"/>
      <c r="IFS136" s="957"/>
      <c r="IFT136" s="957"/>
      <c r="IFU136" s="1209"/>
      <c r="IFV136" s="1248"/>
      <c r="IFW136" s="1537"/>
      <c r="IFX136" s="955"/>
      <c r="IFY136" s="1144"/>
      <c r="IFZ136" s="1167"/>
      <c r="IGA136" s="1163"/>
      <c r="IGB136" s="1163"/>
      <c r="IGC136" s="1455"/>
      <c r="IGD136" s="957"/>
      <c r="IGE136" s="1163"/>
      <c r="IGF136" s="1163"/>
      <c r="IGG136" s="957"/>
      <c r="IGH136" s="957"/>
      <c r="IGI136" s="1730"/>
      <c r="IGJ136" s="957"/>
      <c r="IGK136" s="957"/>
      <c r="IGL136" s="957"/>
      <c r="IGM136" s="1209"/>
      <c r="IGN136" s="1248"/>
      <c r="IGO136" s="1537"/>
      <c r="IGP136" s="955"/>
      <c r="IGQ136" s="1144"/>
      <c r="IGR136" s="1167"/>
      <c r="IGS136" s="1163"/>
      <c r="IGT136" s="1163"/>
      <c r="IGU136" s="1455"/>
      <c r="IGV136" s="957"/>
      <c r="IGW136" s="1163"/>
      <c r="IGX136" s="1163"/>
      <c r="IGY136" s="957"/>
      <c r="IGZ136" s="957"/>
      <c r="IHA136" s="1730"/>
      <c r="IHB136" s="957"/>
      <c r="IHC136" s="957"/>
      <c r="IHD136" s="957"/>
      <c r="IHE136" s="1209"/>
      <c r="IHF136" s="1248"/>
      <c r="IHG136" s="1537"/>
      <c r="IHH136" s="955"/>
      <c r="IHI136" s="1144"/>
      <c r="IHJ136" s="1167"/>
      <c r="IHK136" s="1163"/>
      <c r="IHL136" s="1163"/>
      <c r="IHM136" s="1455"/>
      <c r="IHN136" s="957"/>
      <c r="IHO136" s="1163"/>
      <c r="IHP136" s="1163"/>
      <c r="IHQ136" s="957"/>
      <c r="IHR136" s="957"/>
      <c r="IHS136" s="1730"/>
      <c r="IHT136" s="957"/>
      <c r="IHU136" s="957"/>
      <c r="IHV136" s="957"/>
      <c r="IHW136" s="1209"/>
      <c r="IHX136" s="1248"/>
      <c r="IHY136" s="1537"/>
      <c r="IHZ136" s="955"/>
      <c r="IIA136" s="1144"/>
      <c r="IIB136" s="1167"/>
      <c r="IIC136" s="1163"/>
      <c r="IID136" s="1163"/>
      <c r="IIE136" s="1455"/>
      <c r="IIF136" s="957"/>
      <c r="IIG136" s="1163"/>
      <c r="IIH136" s="1163"/>
      <c r="III136" s="957"/>
      <c r="IIJ136" s="957"/>
      <c r="IIK136" s="1730"/>
      <c r="IIL136" s="957"/>
      <c r="IIM136" s="957"/>
      <c r="IIN136" s="957"/>
      <c r="IIO136" s="1209"/>
      <c r="IIP136" s="1248"/>
      <c r="IIQ136" s="1537"/>
      <c r="IIR136" s="955"/>
      <c r="IIS136" s="1144"/>
      <c r="IIT136" s="1167"/>
      <c r="IIU136" s="1163"/>
      <c r="IIV136" s="1163"/>
      <c r="IIW136" s="1455"/>
      <c r="IIX136" s="957"/>
      <c r="IIY136" s="1163"/>
      <c r="IIZ136" s="1163"/>
      <c r="IJA136" s="957"/>
      <c r="IJB136" s="957"/>
      <c r="IJC136" s="1730"/>
      <c r="IJD136" s="957"/>
      <c r="IJE136" s="957"/>
      <c r="IJF136" s="957"/>
      <c r="IJG136" s="1209"/>
      <c r="IJH136" s="1248"/>
      <c r="IJI136" s="1537"/>
      <c r="IJJ136" s="955"/>
      <c r="IJK136" s="1144"/>
      <c r="IJL136" s="1167"/>
      <c r="IJM136" s="1163"/>
      <c r="IJN136" s="1163"/>
      <c r="IJO136" s="1455"/>
      <c r="IJP136" s="957"/>
      <c r="IJQ136" s="1163"/>
      <c r="IJR136" s="1163"/>
      <c r="IJS136" s="957"/>
      <c r="IJT136" s="957"/>
      <c r="IJU136" s="1730"/>
      <c r="IJV136" s="957"/>
      <c r="IJW136" s="957"/>
      <c r="IJX136" s="957"/>
      <c r="IJY136" s="1209"/>
      <c r="IJZ136" s="1248"/>
      <c r="IKA136" s="1537"/>
      <c r="IKB136" s="955"/>
      <c r="IKC136" s="1144"/>
      <c r="IKD136" s="1167"/>
      <c r="IKE136" s="1163"/>
      <c r="IKF136" s="1163"/>
      <c r="IKG136" s="1455"/>
      <c r="IKH136" s="957"/>
      <c r="IKI136" s="1163"/>
      <c r="IKJ136" s="1163"/>
      <c r="IKK136" s="957"/>
      <c r="IKL136" s="957"/>
      <c r="IKM136" s="1730"/>
      <c r="IKN136" s="957"/>
      <c r="IKO136" s="957"/>
      <c r="IKP136" s="957"/>
      <c r="IKQ136" s="1209"/>
      <c r="IKR136" s="1248"/>
      <c r="IKS136" s="1537"/>
      <c r="IKT136" s="955"/>
      <c r="IKU136" s="1144"/>
      <c r="IKV136" s="1167"/>
      <c r="IKW136" s="1163"/>
      <c r="IKX136" s="1163"/>
      <c r="IKY136" s="1455"/>
      <c r="IKZ136" s="957"/>
      <c r="ILA136" s="1163"/>
      <c r="ILB136" s="1163"/>
      <c r="ILC136" s="957"/>
      <c r="ILD136" s="957"/>
      <c r="ILE136" s="1730"/>
      <c r="ILF136" s="957"/>
      <c r="ILG136" s="957"/>
      <c r="ILH136" s="957"/>
      <c r="ILI136" s="1209"/>
      <c r="ILJ136" s="1248"/>
      <c r="ILK136" s="1537"/>
      <c r="ILL136" s="955"/>
      <c r="ILM136" s="1144"/>
      <c r="ILN136" s="1167"/>
      <c r="ILO136" s="1163"/>
      <c r="ILP136" s="1163"/>
      <c r="ILQ136" s="1455"/>
      <c r="ILR136" s="957"/>
      <c r="ILS136" s="1163"/>
      <c r="ILT136" s="1163"/>
      <c r="ILU136" s="957"/>
      <c r="ILV136" s="957"/>
      <c r="ILW136" s="1730"/>
      <c r="ILX136" s="957"/>
      <c r="ILY136" s="957"/>
      <c r="ILZ136" s="957"/>
      <c r="IMA136" s="1209"/>
      <c r="IMB136" s="1248"/>
      <c r="IMC136" s="1537"/>
      <c r="IMD136" s="955"/>
      <c r="IME136" s="1144"/>
      <c r="IMF136" s="1167"/>
      <c r="IMG136" s="1163"/>
      <c r="IMH136" s="1163"/>
      <c r="IMI136" s="1455"/>
      <c r="IMJ136" s="957"/>
      <c r="IMK136" s="1163"/>
      <c r="IML136" s="1163"/>
      <c r="IMM136" s="957"/>
      <c r="IMN136" s="957"/>
      <c r="IMO136" s="1730"/>
      <c r="IMP136" s="957"/>
      <c r="IMQ136" s="957"/>
      <c r="IMR136" s="957"/>
      <c r="IMS136" s="1209"/>
      <c r="IMT136" s="1248"/>
      <c r="IMU136" s="1537"/>
      <c r="IMV136" s="955"/>
      <c r="IMW136" s="1144"/>
      <c r="IMX136" s="1167"/>
      <c r="IMY136" s="1163"/>
      <c r="IMZ136" s="1163"/>
      <c r="INA136" s="1455"/>
      <c r="INB136" s="957"/>
      <c r="INC136" s="1163"/>
      <c r="IND136" s="1163"/>
      <c r="INE136" s="957"/>
      <c r="INF136" s="957"/>
      <c r="ING136" s="1730"/>
      <c r="INH136" s="957"/>
      <c r="INI136" s="957"/>
      <c r="INJ136" s="957"/>
      <c r="INK136" s="1209"/>
      <c r="INL136" s="1248"/>
      <c r="INM136" s="1537"/>
      <c r="INN136" s="955"/>
      <c r="INO136" s="1144"/>
      <c r="INP136" s="1167"/>
      <c r="INQ136" s="1163"/>
      <c r="INR136" s="1163"/>
      <c r="INS136" s="1455"/>
      <c r="INT136" s="957"/>
      <c r="INU136" s="1163"/>
      <c r="INV136" s="1163"/>
      <c r="INW136" s="957"/>
      <c r="INX136" s="957"/>
      <c r="INY136" s="1730"/>
      <c r="INZ136" s="957"/>
      <c r="IOA136" s="957"/>
      <c r="IOB136" s="957"/>
      <c r="IOC136" s="1209"/>
      <c r="IOD136" s="1248"/>
      <c r="IOE136" s="1537"/>
      <c r="IOF136" s="955"/>
      <c r="IOG136" s="1144"/>
      <c r="IOH136" s="1167"/>
      <c r="IOI136" s="1163"/>
      <c r="IOJ136" s="1163"/>
      <c r="IOK136" s="1455"/>
      <c r="IOL136" s="957"/>
      <c r="IOM136" s="1163"/>
      <c r="ION136" s="1163"/>
      <c r="IOO136" s="957"/>
      <c r="IOP136" s="957"/>
      <c r="IOQ136" s="1730"/>
      <c r="IOR136" s="957"/>
      <c r="IOS136" s="957"/>
      <c r="IOT136" s="957"/>
      <c r="IOU136" s="1209"/>
      <c r="IOV136" s="1248"/>
      <c r="IOW136" s="1537"/>
      <c r="IOX136" s="955"/>
      <c r="IOY136" s="1144"/>
      <c r="IOZ136" s="1167"/>
      <c r="IPA136" s="1163"/>
      <c r="IPB136" s="1163"/>
      <c r="IPC136" s="1455"/>
      <c r="IPD136" s="957"/>
      <c r="IPE136" s="1163"/>
      <c r="IPF136" s="1163"/>
      <c r="IPG136" s="957"/>
      <c r="IPH136" s="957"/>
      <c r="IPI136" s="1730"/>
      <c r="IPJ136" s="957"/>
      <c r="IPK136" s="957"/>
      <c r="IPL136" s="957"/>
      <c r="IPM136" s="1209"/>
      <c r="IPN136" s="1248"/>
      <c r="IPO136" s="1537"/>
      <c r="IPP136" s="955"/>
      <c r="IPQ136" s="1144"/>
      <c r="IPR136" s="1167"/>
      <c r="IPS136" s="1163"/>
      <c r="IPT136" s="1163"/>
      <c r="IPU136" s="1455"/>
      <c r="IPV136" s="957"/>
      <c r="IPW136" s="1163"/>
      <c r="IPX136" s="1163"/>
      <c r="IPY136" s="957"/>
      <c r="IPZ136" s="957"/>
      <c r="IQA136" s="1730"/>
      <c r="IQB136" s="957"/>
      <c r="IQC136" s="957"/>
      <c r="IQD136" s="957"/>
      <c r="IQE136" s="1209"/>
      <c r="IQF136" s="1248"/>
      <c r="IQG136" s="1537"/>
      <c r="IQH136" s="955"/>
      <c r="IQI136" s="1144"/>
      <c r="IQJ136" s="1167"/>
      <c r="IQK136" s="1163"/>
      <c r="IQL136" s="1163"/>
      <c r="IQM136" s="1455"/>
      <c r="IQN136" s="957"/>
      <c r="IQO136" s="1163"/>
      <c r="IQP136" s="1163"/>
      <c r="IQQ136" s="957"/>
      <c r="IQR136" s="957"/>
      <c r="IQS136" s="1730"/>
      <c r="IQT136" s="957"/>
      <c r="IQU136" s="957"/>
      <c r="IQV136" s="957"/>
      <c r="IQW136" s="1209"/>
      <c r="IQX136" s="1248"/>
      <c r="IQY136" s="1537"/>
      <c r="IQZ136" s="955"/>
      <c r="IRA136" s="1144"/>
      <c r="IRB136" s="1167"/>
      <c r="IRC136" s="1163"/>
      <c r="IRD136" s="1163"/>
      <c r="IRE136" s="1455"/>
      <c r="IRF136" s="957"/>
      <c r="IRG136" s="1163"/>
      <c r="IRH136" s="1163"/>
      <c r="IRI136" s="957"/>
      <c r="IRJ136" s="957"/>
      <c r="IRK136" s="1730"/>
      <c r="IRL136" s="957"/>
      <c r="IRM136" s="957"/>
      <c r="IRN136" s="957"/>
      <c r="IRO136" s="1209"/>
      <c r="IRP136" s="1248"/>
      <c r="IRQ136" s="1537"/>
      <c r="IRR136" s="955"/>
      <c r="IRS136" s="1144"/>
      <c r="IRT136" s="1167"/>
      <c r="IRU136" s="1163"/>
      <c r="IRV136" s="1163"/>
      <c r="IRW136" s="1455"/>
      <c r="IRX136" s="957"/>
      <c r="IRY136" s="1163"/>
      <c r="IRZ136" s="1163"/>
      <c r="ISA136" s="957"/>
      <c r="ISB136" s="957"/>
      <c r="ISC136" s="1730"/>
      <c r="ISD136" s="957"/>
      <c r="ISE136" s="957"/>
      <c r="ISF136" s="957"/>
      <c r="ISG136" s="1209"/>
      <c r="ISH136" s="1248"/>
      <c r="ISI136" s="1537"/>
      <c r="ISJ136" s="955"/>
      <c r="ISK136" s="1144"/>
      <c r="ISL136" s="1167"/>
      <c r="ISM136" s="1163"/>
      <c r="ISN136" s="1163"/>
      <c r="ISO136" s="1455"/>
      <c r="ISP136" s="957"/>
      <c r="ISQ136" s="1163"/>
      <c r="ISR136" s="1163"/>
      <c r="ISS136" s="957"/>
      <c r="IST136" s="957"/>
      <c r="ISU136" s="1730"/>
      <c r="ISV136" s="957"/>
      <c r="ISW136" s="957"/>
      <c r="ISX136" s="957"/>
      <c r="ISY136" s="1209"/>
      <c r="ISZ136" s="1248"/>
      <c r="ITA136" s="1537"/>
      <c r="ITB136" s="955"/>
      <c r="ITC136" s="1144"/>
      <c r="ITD136" s="1167"/>
      <c r="ITE136" s="1163"/>
      <c r="ITF136" s="1163"/>
      <c r="ITG136" s="1455"/>
      <c r="ITH136" s="957"/>
      <c r="ITI136" s="1163"/>
      <c r="ITJ136" s="1163"/>
      <c r="ITK136" s="957"/>
      <c r="ITL136" s="957"/>
      <c r="ITM136" s="1730"/>
      <c r="ITN136" s="957"/>
      <c r="ITO136" s="957"/>
      <c r="ITP136" s="957"/>
      <c r="ITQ136" s="1209"/>
      <c r="ITR136" s="1248"/>
      <c r="ITS136" s="1537"/>
      <c r="ITT136" s="955"/>
      <c r="ITU136" s="1144"/>
      <c r="ITV136" s="1167"/>
      <c r="ITW136" s="1163"/>
      <c r="ITX136" s="1163"/>
      <c r="ITY136" s="1455"/>
      <c r="ITZ136" s="957"/>
      <c r="IUA136" s="1163"/>
      <c r="IUB136" s="1163"/>
      <c r="IUC136" s="957"/>
      <c r="IUD136" s="957"/>
      <c r="IUE136" s="1730"/>
      <c r="IUF136" s="957"/>
      <c r="IUG136" s="957"/>
      <c r="IUH136" s="957"/>
      <c r="IUI136" s="1209"/>
      <c r="IUJ136" s="1248"/>
      <c r="IUK136" s="1537"/>
      <c r="IUL136" s="955"/>
      <c r="IUM136" s="1144"/>
      <c r="IUN136" s="1167"/>
      <c r="IUO136" s="1163"/>
      <c r="IUP136" s="1163"/>
      <c r="IUQ136" s="1455"/>
      <c r="IUR136" s="957"/>
      <c r="IUS136" s="1163"/>
      <c r="IUT136" s="1163"/>
      <c r="IUU136" s="957"/>
      <c r="IUV136" s="957"/>
      <c r="IUW136" s="1730"/>
      <c r="IUX136" s="957"/>
      <c r="IUY136" s="957"/>
      <c r="IUZ136" s="957"/>
      <c r="IVA136" s="1209"/>
      <c r="IVB136" s="1248"/>
      <c r="IVC136" s="1537"/>
      <c r="IVD136" s="955"/>
      <c r="IVE136" s="1144"/>
      <c r="IVF136" s="1167"/>
      <c r="IVG136" s="1163"/>
      <c r="IVH136" s="1163"/>
      <c r="IVI136" s="1455"/>
      <c r="IVJ136" s="957"/>
      <c r="IVK136" s="1163"/>
      <c r="IVL136" s="1163"/>
      <c r="IVM136" s="957"/>
      <c r="IVN136" s="957"/>
      <c r="IVO136" s="1730"/>
      <c r="IVP136" s="957"/>
      <c r="IVQ136" s="957"/>
      <c r="IVR136" s="957"/>
      <c r="IVS136" s="1209"/>
      <c r="IVT136" s="1248"/>
      <c r="IVU136" s="1537"/>
      <c r="IVV136" s="955"/>
      <c r="IVW136" s="1144"/>
      <c r="IVX136" s="1167"/>
      <c r="IVY136" s="1163"/>
      <c r="IVZ136" s="1163"/>
      <c r="IWA136" s="1455"/>
      <c r="IWB136" s="957"/>
      <c r="IWC136" s="1163"/>
      <c r="IWD136" s="1163"/>
      <c r="IWE136" s="957"/>
      <c r="IWF136" s="957"/>
      <c r="IWG136" s="1730"/>
      <c r="IWH136" s="957"/>
      <c r="IWI136" s="957"/>
      <c r="IWJ136" s="957"/>
      <c r="IWK136" s="1209"/>
      <c r="IWL136" s="1248"/>
      <c r="IWM136" s="1537"/>
      <c r="IWN136" s="955"/>
      <c r="IWO136" s="1144"/>
      <c r="IWP136" s="1167"/>
      <c r="IWQ136" s="1163"/>
      <c r="IWR136" s="1163"/>
      <c r="IWS136" s="1455"/>
      <c r="IWT136" s="957"/>
      <c r="IWU136" s="1163"/>
      <c r="IWV136" s="1163"/>
      <c r="IWW136" s="957"/>
      <c r="IWX136" s="957"/>
      <c r="IWY136" s="1730"/>
      <c r="IWZ136" s="957"/>
      <c r="IXA136" s="957"/>
      <c r="IXB136" s="957"/>
      <c r="IXC136" s="1209"/>
      <c r="IXD136" s="1248"/>
      <c r="IXE136" s="1537"/>
      <c r="IXF136" s="955"/>
      <c r="IXG136" s="1144"/>
      <c r="IXH136" s="1167"/>
      <c r="IXI136" s="1163"/>
      <c r="IXJ136" s="1163"/>
      <c r="IXK136" s="1455"/>
      <c r="IXL136" s="957"/>
      <c r="IXM136" s="1163"/>
      <c r="IXN136" s="1163"/>
      <c r="IXO136" s="957"/>
      <c r="IXP136" s="957"/>
      <c r="IXQ136" s="1730"/>
      <c r="IXR136" s="957"/>
      <c r="IXS136" s="957"/>
      <c r="IXT136" s="957"/>
      <c r="IXU136" s="1209"/>
      <c r="IXV136" s="1248"/>
      <c r="IXW136" s="1537"/>
      <c r="IXX136" s="955"/>
      <c r="IXY136" s="1144"/>
      <c r="IXZ136" s="1167"/>
      <c r="IYA136" s="1163"/>
      <c r="IYB136" s="1163"/>
      <c r="IYC136" s="1455"/>
      <c r="IYD136" s="957"/>
      <c r="IYE136" s="1163"/>
      <c r="IYF136" s="1163"/>
      <c r="IYG136" s="957"/>
      <c r="IYH136" s="957"/>
      <c r="IYI136" s="1730"/>
      <c r="IYJ136" s="957"/>
      <c r="IYK136" s="957"/>
      <c r="IYL136" s="957"/>
      <c r="IYM136" s="1209"/>
      <c r="IYN136" s="1248"/>
      <c r="IYO136" s="1537"/>
      <c r="IYP136" s="955"/>
      <c r="IYQ136" s="1144"/>
      <c r="IYR136" s="1167"/>
      <c r="IYS136" s="1163"/>
      <c r="IYT136" s="1163"/>
      <c r="IYU136" s="1455"/>
      <c r="IYV136" s="957"/>
      <c r="IYW136" s="1163"/>
      <c r="IYX136" s="1163"/>
      <c r="IYY136" s="957"/>
      <c r="IYZ136" s="957"/>
      <c r="IZA136" s="1730"/>
      <c r="IZB136" s="957"/>
      <c r="IZC136" s="957"/>
      <c r="IZD136" s="957"/>
      <c r="IZE136" s="1209"/>
      <c r="IZF136" s="1248"/>
      <c r="IZG136" s="1537"/>
      <c r="IZH136" s="955"/>
      <c r="IZI136" s="1144"/>
      <c r="IZJ136" s="1167"/>
      <c r="IZK136" s="1163"/>
      <c r="IZL136" s="1163"/>
      <c r="IZM136" s="1455"/>
      <c r="IZN136" s="957"/>
      <c r="IZO136" s="1163"/>
      <c r="IZP136" s="1163"/>
      <c r="IZQ136" s="957"/>
      <c r="IZR136" s="957"/>
      <c r="IZS136" s="1730"/>
      <c r="IZT136" s="957"/>
      <c r="IZU136" s="957"/>
      <c r="IZV136" s="957"/>
      <c r="IZW136" s="1209"/>
      <c r="IZX136" s="1248"/>
      <c r="IZY136" s="1537"/>
      <c r="IZZ136" s="955"/>
      <c r="JAA136" s="1144"/>
      <c r="JAB136" s="1167"/>
      <c r="JAC136" s="1163"/>
      <c r="JAD136" s="1163"/>
      <c r="JAE136" s="1455"/>
      <c r="JAF136" s="957"/>
      <c r="JAG136" s="1163"/>
      <c r="JAH136" s="1163"/>
      <c r="JAI136" s="957"/>
      <c r="JAJ136" s="957"/>
      <c r="JAK136" s="1730"/>
      <c r="JAL136" s="957"/>
      <c r="JAM136" s="957"/>
      <c r="JAN136" s="957"/>
      <c r="JAO136" s="1209"/>
      <c r="JAP136" s="1248"/>
      <c r="JAQ136" s="1537"/>
      <c r="JAR136" s="955"/>
      <c r="JAS136" s="1144"/>
      <c r="JAT136" s="1167"/>
      <c r="JAU136" s="1163"/>
      <c r="JAV136" s="1163"/>
      <c r="JAW136" s="1455"/>
      <c r="JAX136" s="957"/>
      <c r="JAY136" s="1163"/>
      <c r="JAZ136" s="1163"/>
      <c r="JBA136" s="957"/>
      <c r="JBB136" s="957"/>
      <c r="JBC136" s="1730"/>
      <c r="JBD136" s="957"/>
      <c r="JBE136" s="957"/>
      <c r="JBF136" s="957"/>
      <c r="JBG136" s="1209"/>
      <c r="JBH136" s="1248"/>
      <c r="JBI136" s="1537"/>
      <c r="JBJ136" s="955"/>
      <c r="JBK136" s="1144"/>
      <c r="JBL136" s="1167"/>
      <c r="JBM136" s="1163"/>
      <c r="JBN136" s="1163"/>
      <c r="JBO136" s="1455"/>
      <c r="JBP136" s="957"/>
      <c r="JBQ136" s="1163"/>
      <c r="JBR136" s="1163"/>
      <c r="JBS136" s="957"/>
      <c r="JBT136" s="957"/>
      <c r="JBU136" s="1730"/>
      <c r="JBV136" s="957"/>
      <c r="JBW136" s="957"/>
      <c r="JBX136" s="957"/>
      <c r="JBY136" s="1209"/>
      <c r="JBZ136" s="1248"/>
      <c r="JCA136" s="1537"/>
      <c r="JCB136" s="955"/>
      <c r="JCC136" s="1144"/>
      <c r="JCD136" s="1167"/>
      <c r="JCE136" s="1163"/>
      <c r="JCF136" s="1163"/>
      <c r="JCG136" s="1455"/>
      <c r="JCH136" s="957"/>
      <c r="JCI136" s="1163"/>
      <c r="JCJ136" s="1163"/>
      <c r="JCK136" s="957"/>
      <c r="JCL136" s="957"/>
      <c r="JCM136" s="1730"/>
      <c r="JCN136" s="957"/>
      <c r="JCO136" s="957"/>
      <c r="JCP136" s="957"/>
      <c r="JCQ136" s="1209"/>
      <c r="JCR136" s="1248"/>
      <c r="JCS136" s="1537"/>
      <c r="JCT136" s="955"/>
      <c r="JCU136" s="1144"/>
      <c r="JCV136" s="1167"/>
      <c r="JCW136" s="1163"/>
      <c r="JCX136" s="1163"/>
      <c r="JCY136" s="1455"/>
      <c r="JCZ136" s="957"/>
      <c r="JDA136" s="1163"/>
      <c r="JDB136" s="1163"/>
      <c r="JDC136" s="957"/>
      <c r="JDD136" s="957"/>
      <c r="JDE136" s="1730"/>
      <c r="JDF136" s="957"/>
      <c r="JDG136" s="957"/>
      <c r="JDH136" s="957"/>
      <c r="JDI136" s="1209"/>
      <c r="JDJ136" s="1248"/>
      <c r="JDK136" s="1537"/>
      <c r="JDL136" s="955"/>
      <c r="JDM136" s="1144"/>
      <c r="JDN136" s="1167"/>
      <c r="JDO136" s="1163"/>
      <c r="JDP136" s="1163"/>
      <c r="JDQ136" s="1455"/>
      <c r="JDR136" s="957"/>
      <c r="JDS136" s="1163"/>
      <c r="JDT136" s="1163"/>
      <c r="JDU136" s="957"/>
      <c r="JDV136" s="957"/>
      <c r="JDW136" s="1730"/>
      <c r="JDX136" s="957"/>
      <c r="JDY136" s="957"/>
      <c r="JDZ136" s="957"/>
      <c r="JEA136" s="1209"/>
      <c r="JEB136" s="1248"/>
      <c r="JEC136" s="1537"/>
      <c r="JED136" s="955"/>
      <c r="JEE136" s="1144"/>
      <c r="JEF136" s="1167"/>
      <c r="JEG136" s="1163"/>
      <c r="JEH136" s="1163"/>
      <c r="JEI136" s="1455"/>
      <c r="JEJ136" s="957"/>
      <c r="JEK136" s="1163"/>
      <c r="JEL136" s="1163"/>
      <c r="JEM136" s="957"/>
      <c r="JEN136" s="957"/>
      <c r="JEO136" s="1730"/>
      <c r="JEP136" s="957"/>
      <c r="JEQ136" s="957"/>
      <c r="JER136" s="957"/>
      <c r="JES136" s="1209"/>
      <c r="JET136" s="1248"/>
      <c r="JEU136" s="1537"/>
      <c r="JEV136" s="955"/>
      <c r="JEW136" s="1144"/>
      <c r="JEX136" s="1167"/>
      <c r="JEY136" s="1163"/>
      <c r="JEZ136" s="1163"/>
      <c r="JFA136" s="1455"/>
      <c r="JFB136" s="957"/>
      <c r="JFC136" s="1163"/>
      <c r="JFD136" s="1163"/>
      <c r="JFE136" s="957"/>
      <c r="JFF136" s="957"/>
      <c r="JFG136" s="1730"/>
      <c r="JFH136" s="957"/>
      <c r="JFI136" s="957"/>
      <c r="JFJ136" s="957"/>
      <c r="JFK136" s="1209"/>
      <c r="JFL136" s="1248"/>
      <c r="JFM136" s="1537"/>
      <c r="JFN136" s="955"/>
      <c r="JFO136" s="1144"/>
      <c r="JFP136" s="1167"/>
      <c r="JFQ136" s="1163"/>
      <c r="JFR136" s="1163"/>
      <c r="JFS136" s="1455"/>
      <c r="JFT136" s="957"/>
      <c r="JFU136" s="1163"/>
      <c r="JFV136" s="1163"/>
      <c r="JFW136" s="957"/>
      <c r="JFX136" s="957"/>
      <c r="JFY136" s="1730"/>
      <c r="JFZ136" s="957"/>
      <c r="JGA136" s="957"/>
      <c r="JGB136" s="957"/>
      <c r="JGC136" s="1209"/>
      <c r="JGD136" s="1248"/>
      <c r="JGE136" s="1537"/>
      <c r="JGF136" s="955"/>
      <c r="JGG136" s="1144"/>
      <c r="JGH136" s="1167"/>
      <c r="JGI136" s="1163"/>
      <c r="JGJ136" s="1163"/>
      <c r="JGK136" s="1455"/>
      <c r="JGL136" s="957"/>
      <c r="JGM136" s="1163"/>
      <c r="JGN136" s="1163"/>
      <c r="JGO136" s="957"/>
      <c r="JGP136" s="957"/>
      <c r="JGQ136" s="1730"/>
      <c r="JGR136" s="957"/>
      <c r="JGS136" s="957"/>
      <c r="JGT136" s="957"/>
      <c r="JGU136" s="1209"/>
      <c r="JGV136" s="1248"/>
      <c r="JGW136" s="1537"/>
      <c r="JGX136" s="955"/>
      <c r="JGY136" s="1144"/>
      <c r="JGZ136" s="1167"/>
      <c r="JHA136" s="1163"/>
      <c r="JHB136" s="1163"/>
      <c r="JHC136" s="1455"/>
      <c r="JHD136" s="957"/>
      <c r="JHE136" s="1163"/>
      <c r="JHF136" s="1163"/>
      <c r="JHG136" s="957"/>
      <c r="JHH136" s="957"/>
      <c r="JHI136" s="1730"/>
      <c r="JHJ136" s="957"/>
      <c r="JHK136" s="957"/>
      <c r="JHL136" s="957"/>
      <c r="JHM136" s="1209"/>
      <c r="JHN136" s="1248"/>
      <c r="JHO136" s="1537"/>
      <c r="JHP136" s="955"/>
      <c r="JHQ136" s="1144"/>
      <c r="JHR136" s="1167"/>
      <c r="JHS136" s="1163"/>
      <c r="JHT136" s="1163"/>
      <c r="JHU136" s="1455"/>
      <c r="JHV136" s="957"/>
      <c r="JHW136" s="1163"/>
      <c r="JHX136" s="1163"/>
      <c r="JHY136" s="957"/>
      <c r="JHZ136" s="957"/>
      <c r="JIA136" s="1730"/>
      <c r="JIB136" s="957"/>
      <c r="JIC136" s="957"/>
      <c r="JID136" s="957"/>
      <c r="JIE136" s="1209"/>
      <c r="JIF136" s="1248"/>
      <c r="JIG136" s="1537"/>
      <c r="JIH136" s="955"/>
      <c r="JII136" s="1144"/>
      <c r="JIJ136" s="1167"/>
      <c r="JIK136" s="1163"/>
      <c r="JIL136" s="1163"/>
      <c r="JIM136" s="1455"/>
      <c r="JIN136" s="957"/>
      <c r="JIO136" s="1163"/>
      <c r="JIP136" s="1163"/>
      <c r="JIQ136" s="957"/>
      <c r="JIR136" s="957"/>
      <c r="JIS136" s="1730"/>
      <c r="JIT136" s="957"/>
      <c r="JIU136" s="957"/>
      <c r="JIV136" s="957"/>
      <c r="JIW136" s="1209"/>
      <c r="JIX136" s="1248"/>
      <c r="JIY136" s="1537"/>
      <c r="JIZ136" s="955"/>
      <c r="JJA136" s="1144"/>
      <c r="JJB136" s="1167"/>
      <c r="JJC136" s="1163"/>
      <c r="JJD136" s="1163"/>
      <c r="JJE136" s="1455"/>
      <c r="JJF136" s="957"/>
      <c r="JJG136" s="1163"/>
      <c r="JJH136" s="1163"/>
      <c r="JJI136" s="957"/>
      <c r="JJJ136" s="957"/>
      <c r="JJK136" s="1730"/>
      <c r="JJL136" s="957"/>
      <c r="JJM136" s="957"/>
      <c r="JJN136" s="957"/>
      <c r="JJO136" s="1209"/>
      <c r="JJP136" s="1248"/>
      <c r="JJQ136" s="1537"/>
      <c r="JJR136" s="955"/>
      <c r="JJS136" s="1144"/>
      <c r="JJT136" s="1167"/>
      <c r="JJU136" s="1163"/>
      <c r="JJV136" s="1163"/>
      <c r="JJW136" s="1455"/>
      <c r="JJX136" s="957"/>
      <c r="JJY136" s="1163"/>
      <c r="JJZ136" s="1163"/>
      <c r="JKA136" s="957"/>
      <c r="JKB136" s="957"/>
      <c r="JKC136" s="1730"/>
      <c r="JKD136" s="957"/>
      <c r="JKE136" s="957"/>
      <c r="JKF136" s="957"/>
      <c r="JKG136" s="1209"/>
      <c r="JKH136" s="1248"/>
      <c r="JKI136" s="1537"/>
      <c r="JKJ136" s="955"/>
      <c r="JKK136" s="1144"/>
      <c r="JKL136" s="1167"/>
      <c r="JKM136" s="1163"/>
      <c r="JKN136" s="1163"/>
      <c r="JKO136" s="1455"/>
      <c r="JKP136" s="957"/>
      <c r="JKQ136" s="1163"/>
      <c r="JKR136" s="1163"/>
      <c r="JKS136" s="957"/>
      <c r="JKT136" s="957"/>
      <c r="JKU136" s="1730"/>
      <c r="JKV136" s="957"/>
      <c r="JKW136" s="957"/>
      <c r="JKX136" s="957"/>
      <c r="JKY136" s="1209"/>
      <c r="JKZ136" s="1248"/>
      <c r="JLA136" s="1537"/>
      <c r="JLB136" s="955"/>
      <c r="JLC136" s="1144"/>
      <c r="JLD136" s="1167"/>
      <c r="JLE136" s="1163"/>
      <c r="JLF136" s="1163"/>
      <c r="JLG136" s="1455"/>
      <c r="JLH136" s="957"/>
      <c r="JLI136" s="1163"/>
      <c r="JLJ136" s="1163"/>
      <c r="JLK136" s="957"/>
      <c r="JLL136" s="957"/>
      <c r="JLM136" s="1730"/>
      <c r="JLN136" s="957"/>
      <c r="JLO136" s="957"/>
      <c r="JLP136" s="957"/>
      <c r="JLQ136" s="1209"/>
      <c r="JLR136" s="1248"/>
      <c r="JLS136" s="1537"/>
      <c r="JLT136" s="955"/>
      <c r="JLU136" s="1144"/>
      <c r="JLV136" s="1167"/>
      <c r="JLW136" s="1163"/>
      <c r="JLX136" s="1163"/>
      <c r="JLY136" s="1455"/>
      <c r="JLZ136" s="957"/>
      <c r="JMA136" s="1163"/>
      <c r="JMB136" s="1163"/>
      <c r="JMC136" s="957"/>
      <c r="JMD136" s="957"/>
      <c r="JME136" s="1730"/>
      <c r="JMF136" s="957"/>
      <c r="JMG136" s="957"/>
      <c r="JMH136" s="957"/>
      <c r="JMI136" s="1209"/>
      <c r="JMJ136" s="1248"/>
      <c r="JMK136" s="1537"/>
      <c r="JML136" s="955"/>
      <c r="JMM136" s="1144"/>
      <c r="JMN136" s="1167"/>
      <c r="JMO136" s="1163"/>
      <c r="JMP136" s="1163"/>
      <c r="JMQ136" s="1455"/>
      <c r="JMR136" s="957"/>
      <c r="JMS136" s="1163"/>
      <c r="JMT136" s="1163"/>
      <c r="JMU136" s="957"/>
      <c r="JMV136" s="957"/>
      <c r="JMW136" s="1730"/>
      <c r="JMX136" s="957"/>
      <c r="JMY136" s="957"/>
      <c r="JMZ136" s="957"/>
      <c r="JNA136" s="1209"/>
      <c r="JNB136" s="1248"/>
      <c r="JNC136" s="1537"/>
      <c r="JND136" s="955"/>
      <c r="JNE136" s="1144"/>
      <c r="JNF136" s="1167"/>
      <c r="JNG136" s="1163"/>
      <c r="JNH136" s="1163"/>
      <c r="JNI136" s="1455"/>
      <c r="JNJ136" s="957"/>
      <c r="JNK136" s="1163"/>
      <c r="JNL136" s="1163"/>
      <c r="JNM136" s="957"/>
      <c r="JNN136" s="957"/>
      <c r="JNO136" s="1730"/>
      <c r="JNP136" s="957"/>
      <c r="JNQ136" s="957"/>
      <c r="JNR136" s="957"/>
      <c r="JNS136" s="1209"/>
      <c r="JNT136" s="1248"/>
      <c r="JNU136" s="1537"/>
      <c r="JNV136" s="955"/>
      <c r="JNW136" s="1144"/>
      <c r="JNX136" s="1167"/>
      <c r="JNY136" s="1163"/>
      <c r="JNZ136" s="1163"/>
      <c r="JOA136" s="1455"/>
      <c r="JOB136" s="957"/>
      <c r="JOC136" s="1163"/>
      <c r="JOD136" s="1163"/>
      <c r="JOE136" s="957"/>
      <c r="JOF136" s="957"/>
      <c r="JOG136" s="1730"/>
      <c r="JOH136" s="957"/>
      <c r="JOI136" s="957"/>
      <c r="JOJ136" s="957"/>
      <c r="JOK136" s="1209"/>
      <c r="JOL136" s="1248"/>
      <c r="JOM136" s="1537"/>
      <c r="JON136" s="955"/>
      <c r="JOO136" s="1144"/>
      <c r="JOP136" s="1167"/>
      <c r="JOQ136" s="1163"/>
      <c r="JOR136" s="1163"/>
      <c r="JOS136" s="1455"/>
      <c r="JOT136" s="957"/>
      <c r="JOU136" s="1163"/>
      <c r="JOV136" s="1163"/>
      <c r="JOW136" s="957"/>
      <c r="JOX136" s="957"/>
      <c r="JOY136" s="1730"/>
      <c r="JOZ136" s="957"/>
      <c r="JPA136" s="957"/>
      <c r="JPB136" s="957"/>
      <c r="JPC136" s="1209"/>
      <c r="JPD136" s="1248"/>
      <c r="JPE136" s="1537"/>
      <c r="JPF136" s="955"/>
      <c r="JPG136" s="1144"/>
      <c r="JPH136" s="1167"/>
      <c r="JPI136" s="1163"/>
      <c r="JPJ136" s="1163"/>
      <c r="JPK136" s="1455"/>
      <c r="JPL136" s="957"/>
      <c r="JPM136" s="1163"/>
      <c r="JPN136" s="1163"/>
      <c r="JPO136" s="957"/>
      <c r="JPP136" s="957"/>
      <c r="JPQ136" s="1730"/>
      <c r="JPR136" s="957"/>
      <c r="JPS136" s="957"/>
      <c r="JPT136" s="957"/>
      <c r="JPU136" s="1209"/>
      <c r="JPV136" s="1248"/>
      <c r="JPW136" s="1537"/>
      <c r="JPX136" s="955"/>
      <c r="JPY136" s="1144"/>
      <c r="JPZ136" s="1167"/>
      <c r="JQA136" s="1163"/>
      <c r="JQB136" s="1163"/>
      <c r="JQC136" s="1455"/>
      <c r="JQD136" s="957"/>
      <c r="JQE136" s="1163"/>
      <c r="JQF136" s="1163"/>
      <c r="JQG136" s="957"/>
      <c r="JQH136" s="957"/>
      <c r="JQI136" s="1730"/>
      <c r="JQJ136" s="957"/>
      <c r="JQK136" s="957"/>
      <c r="JQL136" s="957"/>
      <c r="JQM136" s="1209"/>
      <c r="JQN136" s="1248"/>
      <c r="JQO136" s="1537"/>
      <c r="JQP136" s="955"/>
      <c r="JQQ136" s="1144"/>
      <c r="JQR136" s="1167"/>
      <c r="JQS136" s="1163"/>
      <c r="JQT136" s="1163"/>
      <c r="JQU136" s="1455"/>
      <c r="JQV136" s="957"/>
      <c r="JQW136" s="1163"/>
      <c r="JQX136" s="1163"/>
      <c r="JQY136" s="957"/>
      <c r="JQZ136" s="957"/>
      <c r="JRA136" s="1730"/>
      <c r="JRB136" s="957"/>
      <c r="JRC136" s="957"/>
      <c r="JRD136" s="957"/>
      <c r="JRE136" s="1209"/>
      <c r="JRF136" s="1248"/>
      <c r="JRG136" s="1537"/>
      <c r="JRH136" s="955"/>
      <c r="JRI136" s="1144"/>
      <c r="JRJ136" s="1167"/>
      <c r="JRK136" s="1163"/>
      <c r="JRL136" s="1163"/>
      <c r="JRM136" s="1455"/>
      <c r="JRN136" s="957"/>
      <c r="JRO136" s="1163"/>
      <c r="JRP136" s="1163"/>
      <c r="JRQ136" s="957"/>
      <c r="JRR136" s="957"/>
      <c r="JRS136" s="1730"/>
      <c r="JRT136" s="957"/>
      <c r="JRU136" s="957"/>
      <c r="JRV136" s="957"/>
      <c r="JRW136" s="1209"/>
      <c r="JRX136" s="1248"/>
      <c r="JRY136" s="1537"/>
      <c r="JRZ136" s="955"/>
      <c r="JSA136" s="1144"/>
      <c r="JSB136" s="1167"/>
      <c r="JSC136" s="1163"/>
      <c r="JSD136" s="1163"/>
      <c r="JSE136" s="1455"/>
      <c r="JSF136" s="957"/>
      <c r="JSG136" s="1163"/>
      <c r="JSH136" s="1163"/>
      <c r="JSI136" s="957"/>
      <c r="JSJ136" s="957"/>
      <c r="JSK136" s="1730"/>
      <c r="JSL136" s="957"/>
      <c r="JSM136" s="957"/>
      <c r="JSN136" s="957"/>
      <c r="JSO136" s="1209"/>
      <c r="JSP136" s="1248"/>
      <c r="JSQ136" s="1537"/>
      <c r="JSR136" s="955"/>
      <c r="JSS136" s="1144"/>
      <c r="JST136" s="1167"/>
      <c r="JSU136" s="1163"/>
      <c r="JSV136" s="1163"/>
      <c r="JSW136" s="1455"/>
      <c r="JSX136" s="957"/>
      <c r="JSY136" s="1163"/>
      <c r="JSZ136" s="1163"/>
      <c r="JTA136" s="957"/>
      <c r="JTB136" s="957"/>
      <c r="JTC136" s="1730"/>
      <c r="JTD136" s="957"/>
      <c r="JTE136" s="957"/>
      <c r="JTF136" s="957"/>
      <c r="JTG136" s="1209"/>
      <c r="JTH136" s="1248"/>
      <c r="JTI136" s="1537"/>
      <c r="JTJ136" s="955"/>
      <c r="JTK136" s="1144"/>
      <c r="JTL136" s="1167"/>
      <c r="JTM136" s="1163"/>
      <c r="JTN136" s="1163"/>
      <c r="JTO136" s="1455"/>
      <c r="JTP136" s="957"/>
      <c r="JTQ136" s="1163"/>
      <c r="JTR136" s="1163"/>
      <c r="JTS136" s="957"/>
      <c r="JTT136" s="957"/>
      <c r="JTU136" s="1730"/>
      <c r="JTV136" s="957"/>
      <c r="JTW136" s="957"/>
      <c r="JTX136" s="957"/>
      <c r="JTY136" s="1209"/>
      <c r="JTZ136" s="1248"/>
      <c r="JUA136" s="1537"/>
      <c r="JUB136" s="955"/>
      <c r="JUC136" s="1144"/>
      <c r="JUD136" s="1167"/>
      <c r="JUE136" s="1163"/>
      <c r="JUF136" s="1163"/>
      <c r="JUG136" s="1455"/>
      <c r="JUH136" s="957"/>
      <c r="JUI136" s="1163"/>
      <c r="JUJ136" s="1163"/>
      <c r="JUK136" s="957"/>
      <c r="JUL136" s="957"/>
      <c r="JUM136" s="1730"/>
      <c r="JUN136" s="957"/>
      <c r="JUO136" s="957"/>
      <c r="JUP136" s="957"/>
      <c r="JUQ136" s="1209"/>
      <c r="JUR136" s="1248"/>
      <c r="JUS136" s="1537"/>
      <c r="JUT136" s="955"/>
      <c r="JUU136" s="1144"/>
      <c r="JUV136" s="1167"/>
      <c r="JUW136" s="1163"/>
      <c r="JUX136" s="1163"/>
      <c r="JUY136" s="1455"/>
      <c r="JUZ136" s="957"/>
      <c r="JVA136" s="1163"/>
      <c r="JVB136" s="1163"/>
      <c r="JVC136" s="957"/>
      <c r="JVD136" s="957"/>
      <c r="JVE136" s="1730"/>
      <c r="JVF136" s="957"/>
      <c r="JVG136" s="957"/>
      <c r="JVH136" s="957"/>
      <c r="JVI136" s="1209"/>
      <c r="JVJ136" s="1248"/>
      <c r="JVK136" s="1537"/>
      <c r="JVL136" s="955"/>
      <c r="JVM136" s="1144"/>
      <c r="JVN136" s="1167"/>
      <c r="JVO136" s="1163"/>
      <c r="JVP136" s="1163"/>
      <c r="JVQ136" s="1455"/>
      <c r="JVR136" s="957"/>
      <c r="JVS136" s="1163"/>
      <c r="JVT136" s="1163"/>
      <c r="JVU136" s="957"/>
      <c r="JVV136" s="957"/>
      <c r="JVW136" s="1730"/>
      <c r="JVX136" s="957"/>
      <c r="JVY136" s="957"/>
      <c r="JVZ136" s="957"/>
      <c r="JWA136" s="1209"/>
      <c r="JWB136" s="1248"/>
      <c r="JWC136" s="1537"/>
      <c r="JWD136" s="955"/>
      <c r="JWE136" s="1144"/>
      <c r="JWF136" s="1167"/>
      <c r="JWG136" s="1163"/>
      <c r="JWH136" s="1163"/>
      <c r="JWI136" s="1455"/>
      <c r="JWJ136" s="957"/>
      <c r="JWK136" s="1163"/>
      <c r="JWL136" s="1163"/>
      <c r="JWM136" s="957"/>
      <c r="JWN136" s="957"/>
      <c r="JWO136" s="1730"/>
      <c r="JWP136" s="957"/>
      <c r="JWQ136" s="957"/>
      <c r="JWR136" s="957"/>
      <c r="JWS136" s="1209"/>
      <c r="JWT136" s="1248"/>
      <c r="JWU136" s="1537"/>
      <c r="JWV136" s="955"/>
      <c r="JWW136" s="1144"/>
      <c r="JWX136" s="1167"/>
      <c r="JWY136" s="1163"/>
      <c r="JWZ136" s="1163"/>
      <c r="JXA136" s="1455"/>
      <c r="JXB136" s="957"/>
      <c r="JXC136" s="1163"/>
      <c r="JXD136" s="1163"/>
      <c r="JXE136" s="957"/>
      <c r="JXF136" s="957"/>
      <c r="JXG136" s="1730"/>
      <c r="JXH136" s="957"/>
      <c r="JXI136" s="957"/>
      <c r="JXJ136" s="957"/>
      <c r="JXK136" s="1209"/>
      <c r="JXL136" s="1248"/>
      <c r="JXM136" s="1537"/>
      <c r="JXN136" s="955"/>
      <c r="JXO136" s="1144"/>
      <c r="JXP136" s="1167"/>
      <c r="JXQ136" s="1163"/>
      <c r="JXR136" s="1163"/>
      <c r="JXS136" s="1455"/>
      <c r="JXT136" s="957"/>
      <c r="JXU136" s="1163"/>
      <c r="JXV136" s="1163"/>
      <c r="JXW136" s="957"/>
      <c r="JXX136" s="957"/>
      <c r="JXY136" s="1730"/>
      <c r="JXZ136" s="957"/>
      <c r="JYA136" s="957"/>
      <c r="JYB136" s="957"/>
      <c r="JYC136" s="1209"/>
      <c r="JYD136" s="1248"/>
      <c r="JYE136" s="1537"/>
      <c r="JYF136" s="955"/>
      <c r="JYG136" s="1144"/>
      <c r="JYH136" s="1167"/>
      <c r="JYI136" s="1163"/>
      <c r="JYJ136" s="1163"/>
      <c r="JYK136" s="1455"/>
      <c r="JYL136" s="957"/>
      <c r="JYM136" s="1163"/>
      <c r="JYN136" s="1163"/>
      <c r="JYO136" s="957"/>
      <c r="JYP136" s="957"/>
      <c r="JYQ136" s="1730"/>
      <c r="JYR136" s="957"/>
      <c r="JYS136" s="957"/>
      <c r="JYT136" s="957"/>
      <c r="JYU136" s="1209"/>
      <c r="JYV136" s="1248"/>
      <c r="JYW136" s="1537"/>
      <c r="JYX136" s="955"/>
      <c r="JYY136" s="1144"/>
      <c r="JYZ136" s="1167"/>
      <c r="JZA136" s="1163"/>
      <c r="JZB136" s="1163"/>
      <c r="JZC136" s="1455"/>
      <c r="JZD136" s="957"/>
      <c r="JZE136" s="1163"/>
      <c r="JZF136" s="1163"/>
      <c r="JZG136" s="957"/>
      <c r="JZH136" s="957"/>
      <c r="JZI136" s="1730"/>
      <c r="JZJ136" s="957"/>
      <c r="JZK136" s="957"/>
      <c r="JZL136" s="957"/>
      <c r="JZM136" s="1209"/>
      <c r="JZN136" s="1248"/>
      <c r="JZO136" s="1537"/>
      <c r="JZP136" s="955"/>
      <c r="JZQ136" s="1144"/>
      <c r="JZR136" s="1167"/>
      <c r="JZS136" s="1163"/>
      <c r="JZT136" s="1163"/>
      <c r="JZU136" s="1455"/>
      <c r="JZV136" s="957"/>
      <c r="JZW136" s="1163"/>
      <c r="JZX136" s="1163"/>
      <c r="JZY136" s="957"/>
      <c r="JZZ136" s="957"/>
      <c r="KAA136" s="1730"/>
      <c r="KAB136" s="957"/>
      <c r="KAC136" s="957"/>
      <c r="KAD136" s="957"/>
      <c r="KAE136" s="1209"/>
      <c r="KAF136" s="1248"/>
      <c r="KAG136" s="1537"/>
      <c r="KAH136" s="955"/>
      <c r="KAI136" s="1144"/>
      <c r="KAJ136" s="1167"/>
      <c r="KAK136" s="1163"/>
      <c r="KAL136" s="1163"/>
      <c r="KAM136" s="1455"/>
      <c r="KAN136" s="957"/>
      <c r="KAO136" s="1163"/>
      <c r="KAP136" s="1163"/>
      <c r="KAQ136" s="957"/>
      <c r="KAR136" s="957"/>
      <c r="KAS136" s="1730"/>
      <c r="KAT136" s="957"/>
      <c r="KAU136" s="957"/>
      <c r="KAV136" s="957"/>
      <c r="KAW136" s="1209"/>
      <c r="KAX136" s="1248"/>
      <c r="KAY136" s="1537"/>
      <c r="KAZ136" s="955"/>
      <c r="KBA136" s="1144"/>
      <c r="KBB136" s="1167"/>
      <c r="KBC136" s="1163"/>
      <c r="KBD136" s="1163"/>
      <c r="KBE136" s="1455"/>
      <c r="KBF136" s="957"/>
      <c r="KBG136" s="1163"/>
      <c r="KBH136" s="1163"/>
      <c r="KBI136" s="957"/>
      <c r="KBJ136" s="957"/>
      <c r="KBK136" s="1730"/>
      <c r="KBL136" s="957"/>
      <c r="KBM136" s="957"/>
      <c r="KBN136" s="957"/>
      <c r="KBO136" s="1209"/>
      <c r="KBP136" s="1248"/>
      <c r="KBQ136" s="1537"/>
      <c r="KBR136" s="955"/>
      <c r="KBS136" s="1144"/>
      <c r="KBT136" s="1167"/>
      <c r="KBU136" s="1163"/>
      <c r="KBV136" s="1163"/>
      <c r="KBW136" s="1455"/>
      <c r="KBX136" s="957"/>
      <c r="KBY136" s="1163"/>
      <c r="KBZ136" s="1163"/>
      <c r="KCA136" s="957"/>
      <c r="KCB136" s="957"/>
      <c r="KCC136" s="1730"/>
      <c r="KCD136" s="957"/>
      <c r="KCE136" s="957"/>
      <c r="KCF136" s="957"/>
      <c r="KCG136" s="1209"/>
      <c r="KCH136" s="1248"/>
      <c r="KCI136" s="1537"/>
      <c r="KCJ136" s="955"/>
      <c r="KCK136" s="1144"/>
      <c r="KCL136" s="1167"/>
      <c r="KCM136" s="1163"/>
      <c r="KCN136" s="1163"/>
      <c r="KCO136" s="1455"/>
      <c r="KCP136" s="957"/>
      <c r="KCQ136" s="1163"/>
      <c r="KCR136" s="1163"/>
      <c r="KCS136" s="957"/>
      <c r="KCT136" s="957"/>
      <c r="KCU136" s="1730"/>
      <c r="KCV136" s="957"/>
      <c r="KCW136" s="957"/>
      <c r="KCX136" s="957"/>
      <c r="KCY136" s="1209"/>
      <c r="KCZ136" s="1248"/>
      <c r="KDA136" s="1537"/>
      <c r="KDB136" s="955"/>
      <c r="KDC136" s="1144"/>
      <c r="KDD136" s="1167"/>
      <c r="KDE136" s="1163"/>
      <c r="KDF136" s="1163"/>
      <c r="KDG136" s="1455"/>
      <c r="KDH136" s="957"/>
      <c r="KDI136" s="1163"/>
      <c r="KDJ136" s="1163"/>
      <c r="KDK136" s="957"/>
      <c r="KDL136" s="957"/>
      <c r="KDM136" s="1730"/>
      <c r="KDN136" s="957"/>
      <c r="KDO136" s="957"/>
      <c r="KDP136" s="957"/>
      <c r="KDQ136" s="1209"/>
      <c r="KDR136" s="1248"/>
      <c r="KDS136" s="1537"/>
      <c r="KDT136" s="955"/>
      <c r="KDU136" s="1144"/>
      <c r="KDV136" s="1167"/>
      <c r="KDW136" s="1163"/>
      <c r="KDX136" s="1163"/>
      <c r="KDY136" s="1455"/>
      <c r="KDZ136" s="957"/>
      <c r="KEA136" s="1163"/>
      <c r="KEB136" s="1163"/>
      <c r="KEC136" s="957"/>
      <c r="KED136" s="957"/>
      <c r="KEE136" s="1730"/>
      <c r="KEF136" s="957"/>
      <c r="KEG136" s="957"/>
      <c r="KEH136" s="957"/>
      <c r="KEI136" s="1209"/>
      <c r="KEJ136" s="1248"/>
      <c r="KEK136" s="1537"/>
      <c r="KEL136" s="955"/>
      <c r="KEM136" s="1144"/>
      <c r="KEN136" s="1167"/>
      <c r="KEO136" s="1163"/>
      <c r="KEP136" s="1163"/>
      <c r="KEQ136" s="1455"/>
      <c r="KER136" s="957"/>
      <c r="KES136" s="1163"/>
      <c r="KET136" s="1163"/>
      <c r="KEU136" s="957"/>
      <c r="KEV136" s="957"/>
      <c r="KEW136" s="1730"/>
      <c r="KEX136" s="957"/>
      <c r="KEY136" s="957"/>
      <c r="KEZ136" s="957"/>
      <c r="KFA136" s="1209"/>
      <c r="KFB136" s="1248"/>
      <c r="KFC136" s="1537"/>
      <c r="KFD136" s="955"/>
      <c r="KFE136" s="1144"/>
      <c r="KFF136" s="1167"/>
      <c r="KFG136" s="1163"/>
      <c r="KFH136" s="1163"/>
      <c r="KFI136" s="1455"/>
      <c r="KFJ136" s="957"/>
      <c r="KFK136" s="1163"/>
      <c r="KFL136" s="1163"/>
      <c r="KFM136" s="957"/>
      <c r="KFN136" s="957"/>
      <c r="KFO136" s="1730"/>
      <c r="KFP136" s="957"/>
      <c r="KFQ136" s="957"/>
      <c r="KFR136" s="957"/>
      <c r="KFS136" s="1209"/>
      <c r="KFT136" s="1248"/>
      <c r="KFU136" s="1537"/>
      <c r="KFV136" s="955"/>
      <c r="KFW136" s="1144"/>
      <c r="KFX136" s="1167"/>
      <c r="KFY136" s="1163"/>
      <c r="KFZ136" s="1163"/>
      <c r="KGA136" s="1455"/>
      <c r="KGB136" s="957"/>
      <c r="KGC136" s="1163"/>
      <c r="KGD136" s="1163"/>
      <c r="KGE136" s="957"/>
      <c r="KGF136" s="957"/>
      <c r="KGG136" s="1730"/>
      <c r="KGH136" s="957"/>
      <c r="KGI136" s="957"/>
      <c r="KGJ136" s="957"/>
      <c r="KGK136" s="1209"/>
      <c r="KGL136" s="1248"/>
      <c r="KGM136" s="1537"/>
      <c r="KGN136" s="955"/>
      <c r="KGO136" s="1144"/>
      <c r="KGP136" s="1167"/>
      <c r="KGQ136" s="1163"/>
      <c r="KGR136" s="1163"/>
      <c r="KGS136" s="1455"/>
      <c r="KGT136" s="957"/>
      <c r="KGU136" s="1163"/>
      <c r="KGV136" s="1163"/>
      <c r="KGW136" s="957"/>
      <c r="KGX136" s="957"/>
      <c r="KGY136" s="1730"/>
      <c r="KGZ136" s="957"/>
      <c r="KHA136" s="957"/>
      <c r="KHB136" s="957"/>
      <c r="KHC136" s="1209"/>
      <c r="KHD136" s="1248"/>
      <c r="KHE136" s="1537"/>
      <c r="KHF136" s="955"/>
      <c r="KHG136" s="1144"/>
      <c r="KHH136" s="1167"/>
      <c r="KHI136" s="1163"/>
      <c r="KHJ136" s="1163"/>
      <c r="KHK136" s="1455"/>
      <c r="KHL136" s="957"/>
      <c r="KHM136" s="1163"/>
      <c r="KHN136" s="1163"/>
      <c r="KHO136" s="957"/>
      <c r="KHP136" s="957"/>
      <c r="KHQ136" s="1730"/>
      <c r="KHR136" s="957"/>
      <c r="KHS136" s="957"/>
      <c r="KHT136" s="957"/>
      <c r="KHU136" s="1209"/>
      <c r="KHV136" s="1248"/>
      <c r="KHW136" s="1537"/>
      <c r="KHX136" s="955"/>
      <c r="KHY136" s="1144"/>
      <c r="KHZ136" s="1167"/>
      <c r="KIA136" s="1163"/>
      <c r="KIB136" s="1163"/>
      <c r="KIC136" s="1455"/>
      <c r="KID136" s="957"/>
      <c r="KIE136" s="1163"/>
      <c r="KIF136" s="1163"/>
      <c r="KIG136" s="957"/>
      <c r="KIH136" s="957"/>
      <c r="KII136" s="1730"/>
      <c r="KIJ136" s="957"/>
      <c r="KIK136" s="957"/>
      <c r="KIL136" s="957"/>
      <c r="KIM136" s="1209"/>
      <c r="KIN136" s="1248"/>
      <c r="KIO136" s="1537"/>
      <c r="KIP136" s="955"/>
      <c r="KIQ136" s="1144"/>
      <c r="KIR136" s="1167"/>
      <c r="KIS136" s="1163"/>
      <c r="KIT136" s="1163"/>
      <c r="KIU136" s="1455"/>
      <c r="KIV136" s="957"/>
      <c r="KIW136" s="1163"/>
      <c r="KIX136" s="1163"/>
      <c r="KIY136" s="957"/>
      <c r="KIZ136" s="957"/>
      <c r="KJA136" s="1730"/>
      <c r="KJB136" s="957"/>
      <c r="KJC136" s="957"/>
      <c r="KJD136" s="957"/>
      <c r="KJE136" s="1209"/>
      <c r="KJF136" s="1248"/>
      <c r="KJG136" s="1537"/>
      <c r="KJH136" s="955"/>
      <c r="KJI136" s="1144"/>
      <c r="KJJ136" s="1167"/>
      <c r="KJK136" s="1163"/>
      <c r="KJL136" s="1163"/>
      <c r="KJM136" s="1455"/>
      <c r="KJN136" s="957"/>
      <c r="KJO136" s="1163"/>
      <c r="KJP136" s="1163"/>
      <c r="KJQ136" s="957"/>
      <c r="KJR136" s="957"/>
      <c r="KJS136" s="1730"/>
      <c r="KJT136" s="957"/>
      <c r="KJU136" s="957"/>
      <c r="KJV136" s="957"/>
      <c r="KJW136" s="1209"/>
      <c r="KJX136" s="1248"/>
      <c r="KJY136" s="1537"/>
      <c r="KJZ136" s="955"/>
      <c r="KKA136" s="1144"/>
      <c r="KKB136" s="1167"/>
      <c r="KKC136" s="1163"/>
      <c r="KKD136" s="1163"/>
      <c r="KKE136" s="1455"/>
      <c r="KKF136" s="957"/>
      <c r="KKG136" s="1163"/>
      <c r="KKH136" s="1163"/>
      <c r="KKI136" s="957"/>
      <c r="KKJ136" s="957"/>
      <c r="KKK136" s="1730"/>
      <c r="KKL136" s="957"/>
      <c r="KKM136" s="957"/>
      <c r="KKN136" s="957"/>
      <c r="KKO136" s="1209"/>
      <c r="KKP136" s="1248"/>
      <c r="KKQ136" s="1537"/>
      <c r="KKR136" s="955"/>
      <c r="KKS136" s="1144"/>
      <c r="KKT136" s="1167"/>
      <c r="KKU136" s="1163"/>
      <c r="KKV136" s="1163"/>
      <c r="KKW136" s="1455"/>
      <c r="KKX136" s="957"/>
      <c r="KKY136" s="1163"/>
      <c r="KKZ136" s="1163"/>
      <c r="KLA136" s="957"/>
      <c r="KLB136" s="957"/>
      <c r="KLC136" s="1730"/>
      <c r="KLD136" s="957"/>
      <c r="KLE136" s="957"/>
      <c r="KLF136" s="957"/>
      <c r="KLG136" s="1209"/>
      <c r="KLH136" s="1248"/>
      <c r="KLI136" s="1537"/>
      <c r="KLJ136" s="955"/>
      <c r="KLK136" s="1144"/>
      <c r="KLL136" s="1167"/>
      <c r="KLM136" s="1163"/>
      <c r="KLN136" s="1163"/>
      <c r="KLO136" s="1455"/>
      <c r="KLP136" s="957"/>
      <c r="KLQ136" s="1163"/>
      <c r="KLR136" s="1163"/>
      <c r="KLS136" s="957"/>
      <c r="KLT136" s="957"/>
      <c r="KLU136" s="1730"/>
      <c r="KLV136" s="957"/>
      <c r="KLW136" s="957"/>
      <c r="KLX136" s="957"/>
      <c r="KLY136" s="1209"/>
      <c r="KLZ136" s="1248"/>
      <c r="KMA136" s="1537"/>
      <c r="KMB136" s="955"/>
      <c r="KMC136" s="1144"/>
      <c r="KMD136" s="1167"/>
      <c r="KME136" s="1163"/>
      <c r="KMF136" s="1163"/>
      <c r="KMG136" s="1455"/>
      <c r="KMH136" s="957"/>
      <c r="KMI136" s="1163"/>
      <c r="KMJ136" s="1163"/>
      <c r="KMK136" s="957"/>
      <c r="KML136" s="957"/>
      <c r="KMM136" s="1730"/>
      <c r="KMN136" s="957"/>
      <c r="KMO136" s="957"/>
      <c r="KMP136" s="957"/>
      <c r="KMQ136" s="1209"/>
      <c r="KMR136" s="1248"/>
      <c r="KMS136" s="1537"/>
      <c r="KMT136" s="955"/>
      <c r="KMU136" s="1144"/>
      <c r="KMV136" s="1167"/>
      <c r="KMW136" s="1163"/>
      <c r="KMX136" s="1163"/>
      <c r="KMY136" s="1455"/>
      <c r="KMZ136" s="957"/>
      <c r="KNA136" s="1163"/>
      <c r="KNB136" s="1163"/>
      <c r="KNC136" s="957"/>
      <c r="KND136" s="957"/>
      <c r="KNE136" s="1730"/>
      <c r="KNF136" s="957"/>
      <c r="KNG136" s="957"/>
      <c r="KNH136" s="957"/>
      <c r="KNI136" s="1209"/>
      <c r="KNJ136" s="1248"/>
      <c r="KNK136" s="1537"/>
      <c r="KNL136" s="955"/>
      <c r="KNM136" s="1144"/>
      <c r="KNN136" s="1167"/>
      <c r="KNO136" s="1163"/>
      <c r="KNP136" s="1163"/>
      <c r="KNQ136" s="1455"/>
      <c r="KNR136" s="957"/>
      <c r="KNS136" s="1163"/>
      <c r="KNT136" s="1163"/>
      <c r="KNU136" s="957"/>
      <c r="KNV136" s="957"/>
      <c r="KNW136" s="1730"/>
      <c r="KNX136" s="957"/>
      <c r="KNY136" s="957"/>
      <c r="KNZ136" s="957"/>
      <c r="KOA136" s="1209"/>
      <c r="KOB136" s="1248"/>
      <c r="KOC136" s="1537"/>
      <c r="KOD136" s="955"/>
      <c r="KOE136" s="1144"/>
      <c r="KOF136" s="1167"/>
      <c r="KOG136" s="1163"/>
      <c r="KOH136" s="1163"/>
      <c r="KOI136" s="1455"/>
      <c r="KOJ136" s="957"/>
      <c r="KOK136" s="1163"/>
      <c r="KOL136" s="1163"/>
      <c r="KOM136" s="957"/>
      <c r="KON136" s="957"/>
      <c r="KOO136" s="1730"/>
      <c r="KOP136" s="957"/>
      <c r="KOQ136" s="957"/>
      <c r="KOR136" s="957"/>
      <c r="KOS136" s="1209"/>
      <c r="KOT136" s="1248"/>
      <c r="KOU136" s="1537"/>
      <c r="KOV136" s="955"/>
      <c r="KOW136" s="1144"/>
      <c r="KOX136" s="1167"/>
      <c r="KOY136" s="1163"/>
      <c r="KOZ136" s="1163"/>
      <c r="KPA136" s="1455"/>
      <c r="KPB136" s="957"/>
      <c r="KPC136" s="1163"/>
      <c r="KPD136" s="1163"/>
      <c r="KPE136" s="957"/>
      <c r="KPF136" s="957"/>
      <c r="KPG136" s="1730"/>
      <c r="KPH136" s="957"/>
      <c r="KPI136" s="957"/>
      <c r="KPJ136" s="957"/>
      <c r="KPK136" s="1209"/>
      <c r="KPL136" s="1248"/>
      <c r="KPM136" s="1537"/>
      <c r="KPN136" s="955"/>
      <c r="KPO136" s="1144"/>
      <c r="KPP136" s="1167"/>
      <c r="KPQ136" s="1163"/>
      <c r="KPR136" s="1163"/>
      <c r="KPS136" s="1455"/>
      <c r="KPT136" s="957"/>
      <c r="KPU136" s="1163"/>
      <c r="KPV136" s="1163"/>
      <c r="KPW136" s="957"/>
      <c r="KPX136" s="957"/>
      <c r="KPY136" s="1730"/>
      <c r="KPZ136" s="957"/>
      <c r="KQA136" s="957"/>
      <c r="KQB136" s="957"/>
      <c r="KQC136" s="1209"/>
      <c r="KQD136" s="1248"/>
      <c r="KQE136" s="1537"/>
      <c r="KQF136" s="955"/>
      <c r="KQG136" s="1144"/>
      <c r="KQH136" s="1167"/>
      <c r="KQI136" s="1163"/>
      <c r="KQJ136" s="1163"/>
      <c r="KQK136" s="1455"/>
      <c r="KQL136" s="957"/>
      <c r="KQM136" s="1163"/>
      <c r="KQN136" s="1163"/>
      <c r="KQO136" s="957"/>
      <c r="KQP136" s="957"/>
      <c r="KQQ136" s="1730"/>
      <c r="KQR136" s="957"/>
      <c r="KQS136" s="957"/>
      <c r="KQT136" s="957"/>
      <c r="KQU136" s="1209"/>
      <c r="KQV136" s="1248"/>
      <c r="KQW136" s="1537"/>
      <c r="KQX136" s="955"/>
      <c r="KQY136" s="1144"/>
      <c r="KQZ136" s="1167"/>
      <c r="KRA136" s="1163"/>
      <c r="KRB136" s="1163"/>
      <c r="KRC136" s="1455"/>
      <c r="KRD136" s="957"/>
      <c r="KRE136" s="1163"/>
      <c r="KRF136" s="1163"/>
      <c r="KRG136" s="957"/>
      <c r="KRH136" s="957"/>
      <c r="KRI136" s="1730"/>
      <c r="KRJ136" s="957"/>
      <c r="KRK136" s="957"/>
      <c r="KRL136" s="957"/>
      <c r="KRM136" s="1209"/>
      <c r="KRN136" s="1248"/>
      <c r="KRO136" s="1537"/>
      <c r="KRP136" s="955"/>
      <c r="KRQ136" s="1144"/>
      <c r="KRR136" s="1167"/>
      <c r="KRS136" s="1163"/>
      <c r="KRT136" s="1163"/>
      <c r="KRU136" s="1455"/>
      <c r="KRV136" s="957"/>
      <c r="KRW136" s="1163"/>
      <c r="KRX136" s="1163"/>
      <c r="KRY136" s="957"/>
      <c r="KRZ136" s="957"/>
      <c r="KSA136" s="1730"/>
      <c r="KSB136" s="957"/>
      <c r="KSC136" s="957"/>
      <c r="KSD136" s="957"/>
      <c r="KSE136" s="1209"/>
      <c r="KSF136" s="1248"/>
      <c r="KSG136" s="1537"/>
      <c r="KSH136" s="955"/>
      <c r="KSI136" s="1144"/>
      <c r="KSJ136" s="1167"/>
      <c r="KSK136" s="1163"/>
      <c r="KSL136" s="1163"/>
      <c r="KSM136" s="1455"/>
      <c r="KSN136" s="957"/>
      <c r="KSO136" s="1163"/>
      <c r="KSP136" s="1163"/>
      <c r="KSQ136" s="957"/>
      <c r="KSR136" s="957"/>
      <c r="KSS136" s="1730"/>
      <c r="KST136" s="957"/>
      <c r="KSU136" s="957"/>
      <c r="KSV136" s="957"/>
      <c r="KSW136" s="1209"/>
      <c r="KSX136" s="1248"/>
      <c r="KSY136" s="1537"/>
      <c r="KSZ136" s="955"/>
      <c r="KTA136" s="1144"/>
      <c r="KTB136" s="1167"/>
      <c r="KTC136" s="1163"/>
      <c r="KTD136" s="1163"/>
      <c r="KTE136" s="1455"/>
      <c r="KTF136" s="957"/>
      <c r="KTG136" s="1163"/>
      <c r="KTH136" s="1163"/>
      <c r="KTI136" s="957"/>
      <c r="KTJ136" s="957"/>
      <c r="KTK136" s="1730"/>
      <c r="KTL136" s="957"/>
      <c r="KTM136" s="957"/>
      <c r="KTN136" s="957"/>
      <c r="KTO136" s="1209"/>
      <c r="KTP136" s="1248"/>
      <c r="KTQ136" s="1537"/>
      <c r="KTR136" s="955"/>
      <c r="KTS136" s="1144"/>
      <c r="KTT136" s="1167"/>
      <c r="KTU136" s="1163"/>
      <c r="KTV136" s="1163"/>
      <c r="KTW136" s="1455"/>
      <c r="KTX136" s="957"/>
      <c r="KTY136" s="1163"/>
      <c r="KTZ136" s="1163"/>
      <c r="KUA136" s="957"/>
      <c r="KUB136" s="957"/>
      <c r="KUC136" s="1730"/>
      <c r="KUD136" s="957"/>
      <c r="KUE136" s="957"/>
      <c r="KUF136" s="957"/>
      <c r="KUG136" s="1209"/>
      <c r="KUH136" s="1248"/>
      <c r="KUI136" s="1537"/>
      <c r="KUJ136" s="955"/>
      <c r="KUK136" s="1144"/>
      <c r="KUL136" s="1167"/>
      <c r="KUM136" s="1163"/>
      <c r="KUN136" s="1163"/>
      <c r="KUO136" s="1455"/>
      <c r="KUP136" s="957"/>
      <c r="KUQ136" s="1163"/>
      <c r="KUR136" s="1163"/>
      <c r="KUS136" s="957"/>
      <c r="KUT136" s="957"/>
      <c r="KUU136" s="1730"/>
      <c r="KUV136" s="957"/>
      <c r="KUW136" s="957"/>
      <c r="KUX136" s="957"/>
      <c r="KUY136" s="1209"/>
      <c r="KUZ136" s="1248"/>
      <c r="KVA136" s="1537"/>
      <c r="KVB136" s="955"/>
      <c r="KVC136" s="1144"/>
      <c r="KVD136" s="1167"/>
      <c r="KVE136" s="1163"/>
      <c r="KVF136" s="1163"/>
      <c r="KVG136" s="1455"/>
      <c r="KVH136" s="957"/>
      <c r="KVI136" s="1163"/>
      <c r="KVJ136" s="1163"/>
      <c r="KVK136" s="957"/>
      <c r="KVL136" s="957"/>
      <c r="KVM136" s="1730"/>
      <c r="KVN136" s="957"/>
      <c r="KVO136" s="957"/>
      <c r="KVP136" s="957"/>
      <c r="KVQ136" s="1209"/>
      <c r="KVR136" s="1248"/>
      <c r="KVS136" s="1537"/>
      <c r="KVT136" s="955"/>
      <c r="KVU136" s="1144"/>
      <c r="KVV136" s="1167"/>
      <c r="KVW136" s="1163"/>
      <c r="KVX136" s="1163"/>
      <c r="KVY136" s="1455"/>
      <c r="KVZ136" s="957"/>
      <c r="KWA136" s="1163"/>
      <c r="KWB136" s="1163"/>
      <c r="KWC136" s="957"/>
      <c r="KWD136" s="957"/>
      <c r="KWE136" s="1730"/>
      <c r="KWF136" s="957"/>
      <c r="KWG136" s="957"/>
      <c r="KWH136" s="957"/>
      <c r="KWI136" s="1209"/>
      <c r="KWJ136" s="1248"/>
      <c r="KWK136" s="1537"/>
      <c r="KWL136" s="955"/>
      <c r="KWM136" s="1144"/>
      <c r="KWN136" s="1167"/>
      <c r="KWO136" s="1163"/>
      <c r="KWP136" s="1163"/>
      <c r="KWQ136" s="1455"/>
      <c r="KWR136" s="957"/>
      <c r="KWS136" s="1163"/>
      <c r="KWT136" s="1163"/>
      <c r="KWU136" s="957"/>
      <c r="KWV136" s="957"/>
      <c r="KWW136" s="1730"/>
      <c r="KWX136" s="957"/>
      <c r="KWY136" s="957"/>
      <c r="KWZ136" s="957"/>
      <c r="KXA136" s="1209"/>
      <c r="KXB136" s="1248"/>
      <c r="KXC136" s="1537"/>
      <c r="KXD136" s="955"/>
      <c r="KXE136" s="1144"/>
      <c r="KXF136" s="1167"/>
      <c r="KXG136" s="1163"/>
      <c r="KXH136" s="1163"/>
      <c r="KXI136" s="1455"/>
      <c r="KXJ136" s="957"/>
      <c r="KXK136" s="1163"/>
      <c r="KXL136" s="1163"/>
      <c r="KXM136" s="957"/>
      <c r="KXN136" s="957"/>
      <c r="KXO136" s="1730"/>
      <c r="KXP136" s="957"/>
      <c r="KXQ136" s="957"/>
      <c r="KXR136" s="957"/>
      <c r="KXS136" s="1209"/>
      <c r="KXT136" s="1248"/>
      <c r="KXU136" s="1537"/>
      <c r="KXV136" s="955"/>
      <c r="KXW136" s="1144"/>
      <c r="KXX136" s="1167"/>
      <c r="KXY136" s="1163"/>
      <c r="KXZ136" s="1163"/>
      <c r="KYA136" s="1455"/>
      <c r="KYB136" s="957"/>
      <c r="KYC136" s="1163"/>
      <c r="KYD136" s="1163"/>
      <c r="KYE136" s="957"/>
      <c r="KYF136" s="957"/>
      <c r="KYG136" s="1730"/>
      <c r="KYH136" s="957"/>
      <c r="KYI136" s="957"/>
      <c r="KYJ136" s="957"/>
      <c r="KYK136" s="1209"/>
      <c r="KYL136" s="1248"/>
      <c r="KYM136" s="1537"/>
      <c r="KYN136" s="955"/>
      <c r="KYO136" s="1144"/>
      <c r="KYP136" s="1167"/>
      <c r="KYQ136" s="1163"/>
      <c r="KYR136" s="1163"/>
      <c r="KYS136" s="1455"/>
      <c r="KYT136" s="957"/>
      <c r="KYU136" s="1163"/>
      <c r="KYV136" s="1163"/>
      <c r="KYW136" s="957"/>
      <c r="KYX136" s="957"/>
      <c r="KYY136" s="1730"/>
      <c r="KYZ136" s="957"/>
      <c r="KZA136" s="957"/>
      <c r="KZB136" s="957"/>
      <c r="KZC136" s="1209"/>
      <c r="KZD136" s="1248"/>
      <c r="KZE136" s="1537"/>
      <c r="KZF136" s="955"/>
      <c r="KZG136" s="1144"/>
      <c r="KZH136" s="1167"/>
      <c r="KZI136" s="1163"/>
      <c r="KZJ136" s="1163"/>
      <c r="KZK136" s="1455"/>
      <c r="KZL136" s="957"/>
      <c r="KZM136" s="1163"/>
      <c r="KZN136" s="1163"/>
      <c r="KZO136" s="957"/>
      <c r="KZP136" s="957"/>
      <c r="KZQ136" s="1730"/>
      <c r="KZR136" s="957"/>
      <c r="KZS136" s="957"/>
      <c r="KZT136" s="957"/>
      <c r="KZU136" s="1209"/>
      <c r="KZV136" s="1248"/>
      <c r="KZW136" s="1537"/>
      <c r="KZX136" s="955"/>
      <c r="KZY136" s="1144"/>
      <c r="KZZ136" s="1167"/>
      <c r="LAA136" s="1163"/>
      <c r="LAB136" s="1163"/>
      <c r="LAC136" s="1455"/>
      <c r="LAD136" s="957"/>
      <c r="LAE136" s="1163"/>
      <c r="LAF136" s="1163"/>
      <c r="LAG136" s="957"/>
      <c r="LAH136" s="957"/>
      <c r="LAI136" s="1730"/>
      <c r="LAJ136" s="957"/>
      <c r="LAK136" s="957"/>
      <c r="LAL136" s="957"/>
      <c r="LAM136" s="1209"/>
      <c r="LAN136" s="1248"/>
      <c r="LAO136" s="1537"/>
      <c r="LAP136" s="955"/>
      <c r="LAQ136" s="1144"/>
      <c r="LAR136" s="1167"/>
      <c r="LAS136" s="1163"/>
      <c r="LAT136" s="1163"/>
      <c r="LAU136" s="1455"/>
      <c r="LAV136" s="957"/>
      <c r="LAW136" s="1163"/>
      <c r="LAX136" s="1163"/>
      <c r="LAY136" s="957"/>
      <c r="LAZ136" s="957"/>
      <c r="LBA136" s="1730"/>
      <c r="LBB136" s="957"/>
      <c r="LBC136" s="957"/>
      <c r="LBD136" s="957"/>
      <c r="LBE136" s="1209"/>
      <c r="LBF136" s="1248"/>
      <c r="LBG136" s="1537"/>
      <c r="LBH136" s="955"/>
      <c r="LBI136" s="1144"/>
      <c r="LBJ136" s="1167"/>
      <c r="LBK136" s="1163"/>
      <c r="LBL136" s="1163"/>
      <c r="LBM136" s="1455"/>
      <c r="LBN136" s="957"/>
      <c r="LBO136" s="1163"/>
      <c r="LBP136" s="1163"/>
      <c r="LBQ136" s="957"/>
      <c r="LBR136" s="957"/>
      <c r="LBS136" s="1730"/>
      <c r="LBT136" s="957"/>
      <c r="LBU136" s="957"/>
      <c r="LBV136" s="957"/>
      <c r="LBW136" s="1209"/>
      <c r="LBX136" s="1248"/>
      <c r="LBY136" s="1537"/>
      <c r="LBZ136" s="955"/>
      <c r="LCA136" s="1144"/>
      <c r="LCB136" s="1167"/>
      <c r="LCC136" s="1163"/>
      <c r="LCD136" s="1163"/>
      <c r="LCE136" s="1455"/>
      <c r="LCF136" s="957"/>
      <c r="LCG136" s="1163"/>
      <c r="LCH136" s="1163"/>
      <c r="LCI136" s="957"/>
      <c r="LCJ136" s="957"/>
      <c r="LCK136" s="1730"/>
      <c r="LCL136" s="957"/>
      <c r="LCM136" s="957"/>
      <c r="LCN136" s="957"/>
      <c r="LCO136" s="1209"/>
      <c r="LCP136" s="1248"/>
      <c r="LCQ136" s="1537"/>
      <c r="LCR136" s="955"/>
      <c r="LCS136" s="1144"/>
      <c r="LCT136" s="1167"/>
      <c r="LCU136" s="1163"/>
      <c r="LCV136" s="1163"/>
      <c r="LCW136" s="1455"/>
      <c r="LCX136" s="957"/>
      <c r="LCY136" s="1163"/>
      <c r="LCZ136" s="1163"/>
      <c r="LDA136" s="957"/>
      <c r="LDB136" s="957"/>
      <c r="LDC136" s="1730"/>
      <c r="LDD136" s="957"/>
      <c r="LDE136" s="957"/>
      <c r="LDF136" s="957"/>
      <c r="LDG136" s="1209"/>
      <c r="LDH136" s="1248"/>
      <c r="LDI136" s="1537"/>
      <c r="LDJ136" s="955"/>
      <c r="LDK136" s="1144"/>
      <c r="LDL136" s="1167"/>
      <c r="LDM136" s="1163"/>
      <c r="LDN136" s="1163"/>
      <c r="LDO136" s="1455"/>
      <c r="LDP136" s="957"/>
      <c r="LDQ136" s="1163"/>
      <c r="LDR136" s="1163"/>
      <c r="LDS136" s="957"/>
      <c r="LDT136" s="957"/>
      <c r="LDU136" s="1730"/>
      <c r="LDV136" s="957"/>
      <c r="LDW136" s="957"/>
      <c r="LDX136" s="957"/>
      <c r="LDY136" s="1209"/>
      <c r="LDZ136" s="1248"/>
      <c r="LEA136" s="1537"/>
      <c r="LEB136" s="955"/>
      <c r="LEC136" s="1144"/>
      <c r="LED136" s="1167"/>
      <c r="LEE136" s="1163"/>
      <c r="LEF136" s="1163"/>
      <c r="LEG136" s="1455"/>
      <c r="LEH136" s="957"/>
      <c r="LEI136" s="1163"/>
      <c r="LEJ136" s="1163"/>
      <c r="LEK136" s="957"/>
      <c r="LEL136" s="957"/>
      <c r="LEM136" s="1730"/>
      <c r="LEN136" s="957"/>
      <c r="LEO136" s="957"/>
      <c r="LEP136" s="957"/>
      <c r="LEQ136" s="1209"/>
      <c r="LER136" s="1248"/>
      <c r="LES136" s="1537"/>
      <c r="LET136" s="955"/>
      <c r="LEU136" s="1144"/>
      <c r="LEV136" s="1167"/>
      <c r="LEW136" s="1163"/>
      <c r="LEX136" s="1163"/>
      <c r="LEY136" s="1455"/>
      <c r="LEZ136" s="957"/>
      <c r="LFA136" s="1163"/>
      <c r="LFB136" s="1163"/>
      <c r="LFC136" s="957"/>
      <c r="LFD136" s="957"/>
      <c r="LFE136" s="1730"/>
      <c r="LFF136" s="957"/>
      <c r="LFG136" s="957"/>
      <c r="LFH136" s="957"/>
      <c r="LFI136" s="1209"/>
      <c r="LFJ136" s="1248"/>
      <c r="LFK136" s="1537"/>
      <c r="LFL136" s="955"/>
      <c r="LFM136" s="1144"/>
      <c r="LFN136" s="1167"/>
      <c r="LFO136" s="1163"/>
      <c r="LFP136" s="1163"/>
      <c r="LFQ136" s="1455"/>
      <c r="LFR136" s="957"/>
      <c r="LFS136" s="1163"/>
      <c r="LFT136" s="1163"/>
      <c r="LFU136" s="957"/>
      <c r="LFV136" s="957"/>
      <c r="LFW136" s="1730"/>
      <c r="LFX136" s="957"/>
      <c r="LFY136" s="957"/>
      <c r="LFZ136" s="957"/>
      <c r="LGA136" s="1209"/>
      <c r="LGB136" s="1248"/>
      <c r="LGC136" s="1537"/>
      <c r="LGD136" s="955"/>
      <c r="LGE136" s="1144"/>
      <c r="LGF136" s="1167"/>
      <c r="LGG136" s="1163"/>
      <c r="LGH136" s="1163"/>
      <c r="LGI136" s="1455"/>
      <c r="LGJ136" s="957"/>
      <c r="LGK136" s="1163"/>
      <c r="LGL136" s="1163"/>
      <c r="LGM136" s="957"/>
      <c r="LGN136" s="957"/>
      <c r="LGO136" s="1730"/>
      <c r="LGP136" s="957"/>
      <c r="LGQ136" s="957"/>
      <c r="LGR136" s="957"/>
      <c r="LGS136" s="1209"/>
      <c r="LGT136" s="1248"/>
      <c r="LGU136" s="1537"/>
      <c r="LGV136" s="955"/>
      <c r="LGW136" s="1144"/>
      <c r="LGX136" s="1167"/>
      <c r="LGY136" s="1163"/>
      <c r="LGZ136" s="1163"/>
      <c r="LHA136" s="1455"/>
      <c r="LHB136" s="957"/>
      <c r="LHC136" s="1163"/>
      <c r="LHD136" s="1163"/>
      <c r="LHE136" s="957"/>
      <c r="LHF136" s="957"/>
      <c r="LHG136" s="1730"/>
      <c r="LHH136" s="957"/>
      <c r="LHI136" s="957"/>
      <c r="LHJ136" s="957"/>
      <c r="LHK136" s="1209"/>
      <c r="LHL136" s="1248"/>
      <c r="LHM136" s="1537"/>
      <c r="LHN136" s="955"/>
      <c r="LHO136" s="1144"/>
      <c r="LHP136" s="1167"/>
      <c r="LHQ136" s="1163"/>
      <c r="LHR136" s="1163"/>
      <c r="LHS136" s="1455"/>
      <c r="LHT136" s="957"/>
      <c r="LHU136" s="1163"/>
      <c r="LHV136" s="1163"/>
      <c r="LHW136" s="957"/>
      <c r="LHX136" s="957"/>
      <c r="LHY136" s="1730"/>
      <c r="LHZ136" s="957"/>
      <c r="LIA136" s="957"/>
      <c r="LIB136" s="957"/>
      <c r="LIC136" s="1209"/>
      <c r="LID136" s="1248"/>
      <c r="LIE136" s="1537"/>
      <c r="LIF136" s="955"/>
      <c r="LIG136" s="1144"/>
      <c r="LIH136" s="1167"/>
      <c r="LII136" s="1163"/>
      <c r="LIJ136" s="1163"/>
      <c r="LIK136" s="1455"/>
      <c r="LIL136" s="957"/>
      <c r="LIM136" s="1163"/>
      <c r="LIN136" s="1163"/>
      <c r="LIO136" s="957"/>
      <c r="LIP136" s="957"/>
      <c r="LIQ136" s="1730"/>
      <c r="LIR136" s="957"/>
      <c r="LIS136" s="957"/>
      <c r="LIT136" s="957"/>
      <c r="LIU136" s="1209"/>
      <c r="LIV136" s="1248"/>
      <c r="LIW136" s="1537"/>
      <c r="LIX136" s="955"/>
      <c r="LIY136" s="1144"/>
      <c r="LIZ136" s="1167"/>
      <c r="LJA136" s="1163"/>
      <c r="LJB136" s="1163"/>
      <c r="LJC136" s="1455"/>
      <c r="LJD136" s="957"/>
      <c r="LJE136" s="1163"/>
      <c r="LJF136" s="1163"/>
      <c r="LJG136" s="957"/>
      <c r="LJH136" s="957"/>
      <c r="LJI136" s="1730"/>
      <c r="LJJ136" s="957"/>
      <c r="LJK136" s="957"/>
      <c r="LJL136" s="957"/>
      <c r="LJM136" s="1209"/>
      <c r="LJN136" s="1248"/>
      <c r="LJO136" s="1537"/>
      <c r="LJP136" s="955"/>
      <c r="LJQ136" s="1144"/>
      <c r="LJR136" s="1167"/>
      <c r="LJS136" s="1163"/>
      <c r="LJT136" s="1163"/>
      <c r="LJU136" s="1455"/>
      <c r="LJV136" s="957"/>
      <c r="LJW136" s="1163"/>
      <c r="LJX136" s="1163"/>
      <c r="LJY136" s="957"/>
      <c r="LJZ136" s="957"/>
      <c r="LKA136" s="1730"/>
      <c r="LKB136" s="957"/>
      <c r="LKC136" s="957"/>
      <c r="LKD136" s="957"/>
      <c r="LKE136" s="1209"/>
      <c r="LKF136" s="1248"/>
      <c r="LKG136" s="1537"/>
      <c r="LKH136" s="955"/>
      <c r="LKI136" s="1144"/>
      <c r="LKJ136" s="1167"/>
      <c r="LKK136" s="1163"/>
      <c r="LKL136" s="1163"/>
      <c r="LKM136" s="1455"/>
      <c r="LKN136" s="957"/>
      <c r="LKO136" s="1163"/>
      <c r="LKP136" s="1163"/>
      <c r="LKQ136" s="957"/>
      <c r="LKR136" s="957"/>
      <c r="LKS136" s="1730"/>
      <c r="LKT136" s="957"/>
      <c r="LKU136" s="957"/>
      <c r="LKV136" s="957"/>
      <c r="LKW136" s="1209"/>
      <c r="LKX136" s="1248"/>
      <c r="LKY136" s="1537"/>
      <c r="LKZ136" s="955"/>
      <c r="LLA136" s="1144"/>
      <c r="LLB136" s="1167"/>
      <c r="LLC136" s="1163"/>
      <c r="LLD136" s="1163"/>
      <c r="LLE136" s="1455"/>
      <c r="LLF136" s="957"/>
      <c r="LLG136" s="1163"/>
      <c r="LLH136" s="1163"/>
      <c r="LLI136" s="957"/>
      <c r="LLJ136" s="957"/>
      <c r="LLK136" s="1730"/>
      <c r="LLL136" s="957"/>
      <c r="LLM136" s="957"/>
      <c r="LLN136" s="957"/>
      <c r="LLO136" s="1209"/>
      <c r="LLP136" s="1248"/>
      <c r="LLQ136" s="1537"/>
      <c r="LLR136" s="955"/>
      <c r="LLS136" s="1144"/>
      <c r="LLT136" s="1167"/>
      <c r="LLU136" s="1163"/>
      <c r="LLV136" s="1163"/>
      <c r="LLW136" s="1455"/>
      <c r="LLX136" s="957"/>
      <c r="LLY136" s="1163"/>
      <c r="LLZ136" s="1163"/>
      <c r="LMA136" s="957"/>
      <c r="LMB136" s="957"/>
      <c r="LMC136" s="1730"/>
      <c r="LMD136" s="957"/>
      <c r="LME136" s="957"/>
      <c r="LMF136" s="957"/>
      <c r="LMG136" s="1209"/>
      <c r="LMH136" s="1248"/>
      <c r="LMI136" s="1537"/>
      <c r="LMJ136" s="955"/>
      <c r="LMK136" s="1144"/>
      <c r="LML136" s="1167"/>
      <c r="LMM136" s="1163"/>
      <c r="LMN136" s="1163"/>
      <c r="LMO136" s="1455"/>
      <c r="LMP136" s="957"/>
      <c r="LMQ136" s="1163"/>
      <c r="LMR136" s="1163"/>
      <c r="LMS136" s="957"/>
      <c r="LMT136" s="957"/>
      <c r="LMU136" s="1730"/>
      <c r="LMV136" s="957"/>
      <c r="LMW136" s="957"/>
      <c r="LMX136" s="957"/>
      <c r="LMY136" s="1209"/>
      <c r="LMZ136" s="1248"/>
      <c r="LNA136" s="1537"/>
      <c r="LNB136" s="955"/>
      <c r="LNC136" s="1144"/>
      <c r="LND136" s="1167"/>
      <c r="LNE136" s="1163"/>
      <c r="LNF136" s="1163"/>
      <c r="LNG136" s="1455"/>
      <c r="LNH136" s="957"/>
      <c r="LNI136" s="1163"/>
      <c r="LNJ136" s="1163"/>
      <c r="LNK136" s="957"/>
      <c r="LNL136" s="957"/>
      <c r="LNM136" s="1730"/>
      <c r="LNN136" s="957"/>
      <c r="LNO136" s="957"/>
      <c r="LNP136" s="957"/>
      <c r="LNQ136" s="1209"/>
      <c r="LNR136" s="1248"/>
      <c r="LNS136" s="1537"/>
      <c r="LNT136" s="955"/>
      <c r="LNU136" s="1144"/>
      <c r="LNV136" s="1167"/>
      <c r="LNW136" s="1163"/>
      <c r="LNX136" s="1163"/>
      <c r="LNY136" s="1455"/>
      <c r="LNZ136" s="957"/>
      <c r="LOA136" s="1163"/>
      <c r="LOB136" s="1163"/>
      <c r="LOC136" s="957"/>
      <c r="LOD136" s="957"/>
      <c r="LOE136" s="1730"/>
      <c r="LOF136" s="957"/>
      <c r="LOG136" s="957"/>
      <c r="LOH136" s="957"/>
      <c r="LOI136" s="1209"/>
      <c r="LOJ136" s="1248"/>
      <c r="LOK136" s="1537"/>
      <c r="LOL136" s="955"/>
      <c r="LOM136" s="1144"/>
      <c r="LON136" s="1167"/>
      <c r="LOO136" s="1163"/>
      <c r="LOP136" s="1163"/>
      <c r="LOQ136" s="1455"/>
      <c r="LOR136" s="957"/>
      <c r="LOS136" s="1163"/>
      <c r="LOT136" s="1163"/>
      <c r="LOU136" s="957"/>
      <c r="LOV136" s="957"/>
      <c r="LOW136" s="1730"/>
      <c r="LOX136" s="957"/>
      <c r="LOY136" s="957"/>
      <c r="LOZ136" s="957"/>
      <c r="LPA136" s="1209"/>
      <c r="LPB136" s="1248"/>
      <c r="LPC136" s="1537"/>
      <c r="LPD136" s="955"/>
      <c r="LPE136" s="1144"/>
      <c r="LPF136" s="1167"/>
      <c r="LPG136" s="1163"/>
      <c r="LPH136" s="1163"/>
      <c r="LPI136" s="1455"/>
      <c r="LPJ136" s="957"/>
      <c r="LPK136" s="1163"/>
      <c r="LPL136" s="1163"/>
      <c r="LPM136" s="957"/>
      <c r="LPN136" s="957"/>
      <c r="LPO136" s="1730"/>
      <c r="LPP136" s="957"/>
      <c r="LPQ136" s="957"/>
      <c r="LPR136" s="957"/>
      <c r="LPS136" s="1209"/>
      <c r="LPT136" s="1248"/>
      <c r="LPU136" s="1537"/>
      <c r="LPV136" s="955"/>
      <c r="LPW136" s="1144"/>
      <c r="LPX136" s="1167"/>
      <c r="LPY136" s="1163"/>
      <c r="LPZ136" s="1163"/>
      <c r="LQA136" s="1455"/>
      <c r="LQB136" s="957"/>
      <c r="LQC136" s="1163"/>
      <c r="LQD136" s="1163"/>
      <c r="LQE136" s="957"/>
      <c r="LQF136" s="957"/>
      <c r="LQG136" s="1730"/>
      <c r="LQH136" s="957"/>
      <c r="LQI136" s="957"/>
      <c r="LQJ136" s="957"/>
      <c r="LQK136" s="1209"/>
      <c r="LQL136" s="1248"/>
      <c r="LQM136" s="1537"/>
      <c r="LQN136" s="955"/>
      <c r="LQO136" s="1144"/>
      <c r="LQP136" s="1167"/>
      <c r="LQQ136" s="1163"/>
      <c r="LQR136" s="1163"/>
      <c r="LQS136" s="1455"/>
      <c r="LQT136" s="957"/>
      <c r="LQU136" s="1163"/>
      <c r="LQV136" s="1163"/>
      <c r="LQW136" s="957"/>
      <c r="LQX136" s="957"/>
      <c r="LQY136" s="1730"/>
      <c r="LQZ136" s="957"/>
      <c r="LRA136" s="957"/>
      <c r="LRB136" s="957"/>
      <c r="LRC136" s="1209"/>
      <c r="LRD136" s="1248"/>
      <c r="LRE136" s="1537"/>
      <c r="LRF136" s="955"/>
      <c r="LRG136" s="1144"/>
      <c r="LRH136" s="1167"/>
      <c r="LRI136" s="1163"/>
      <c r="LRJ136" s="1163"/>
      <c r="LRK136" s="1455"/>
      <c r="LRL136" s="957"/>
      <c r="LRM136" s="1163"/>
      <c r="LRN136" s="1163"/>
      <c r="LRO136" s="957"/>
      <c r="LRP136" s="957"/>
      <c r="LRQ136" s="1730"/>
      <c r="LRR136" s="957"/>
      <c r="LRS136" s="957"/>
      <c r="LRT136" s="957"/>
      <c r="LRU136" s="1209"/>
      <c r="LRV136" s="1248"/>
      <c r="LRW136" s="1537"/>
      <c r="LRX136" s="955"/>
      <c r="LRY136" s="1144"/>
      <c r="LRZ136" s="1167"/>
      <c r="LSA136" s="1163"/>
      <c r="LSB136" s="1163"/>
      <c r="LSC136" s="1455"/>
      <c r="LSD136" s="957"/>
      <c r="LSE136" s="1163"/>
      <c r="LSF136" s="1163"/>
      <c r="LSG136" s="957"/>
      <c r="LSH136" s="957"/>
      <c r="LSI136" s="1730"/>
      <c r="LSJ136" s="957"/>
      <c r="LSK136" s="957"/>
      <c r="LSL136" s="957"/>
      <c r="LSM136" s="1209"/>
      <c r="LSN136" s="1248"/>
      <c r="LSO136" s="1537"/>
      <c r="LSP136" s="955"/>
      <c r="LSQ136" s="1144"/>
      <c r="LSR136" s="1167"/>
      <c r="LSS136" s="1163"/>
      <c r="LST136" s="1163"/>
      <c r="LSU136" s="1455"/>
      <c r="LSV136" s="957"/>
      <c r="LSW136" s="1163"/>
      <c r="LSX136" s="1163"/>
      <c r="LSY136" s="957"/>
      <c r="LSZ136" s="957"/>
      <c r="LTA136" s="1730"/>
      <c r="LTB136" s="957"/>
      <c r="LTC136" s="957"/>
      <c r="LTD136" s="957"/>
      <c r="LTE136" s="1209"/>
      <c r="LTF136" s="1248"/>
      <c r="LTG136" s="1537"/>
      <c r="LTH136" s="955"/>
      <c r="LTI136" s="1144"/>
      <c r="LTJ136" s="1167"/>
      <c r="LTK136" s="1163"/>
      <c r="LTL136" s="1163"/>
      <c r="LTM136" s="1455"/>
      <c r="LTN136" s="957"/>
      <c r="LTO136" s="1163"/>
      <c r="LTP136" s="1163"/>
      <c r="LTQ136" s="957"/>
      <c r="LTR136" s="957"/>
      <c r="LTS136" s="1730"/>
      <c r="LTT136" s="957"/>
      <c r="LTU136" s="957"/>
      <c r="LTV136" s="957"/>
      <c r="LTW136" s="1209"/>
      <c r="LTX136" s="1248"/>
      <c r="LTY136" s="1537"/>
      <c r="LTZ136" s="955"/>
      <c r="LUA136" s="1144"/>
      <c r="LUB136" s="1167"/>
      <c r="LUC136" s="1163"/>
      <c r="LUD136" s="1163"/>
      <c r="LUE136" s="1455"/>
      <c r="LUF136" s="957"/>
      <c r="LUG136" s="1163"/>
      <c r="LUH136" s="1163"/>
      <c r="LUI136" s="957"/>
      <c r="LUJ136" s="957"/>
      <c r="LUK136" s="1730"/>
      <c r="LUL136" s="957"/>
      <c r="LUM136" s="957"/>
      <c r="LUN136" s="957"/>
      <c r="LUO136" s="1209"/>
      <c r="LUP136" s="1248"/>
      <c r="LUQ136" s="1537"/>
      <c r="LUR136" s="955"/>
      <c r="LUS136" s="1144"/>
      <c r="LUT136" s="1167"/>
      <c r="LUU136" s="1163"/>
      <c r="LUV136" s="1163"/>
      <c r="LUW136" s="1455"/>
      <c r="LUX136" s="957"/>
      <c r="LUY136" s="1163"/>
      <c r="LUZ136" s="1163"/>
      <c r="LVA136" s="957"/>
      <c r="LVB136" s="957"/>
      <c r="LVC136" s="1730"/>
      <c r="LVD136" s="957"/>
      <c r="LVE136" s="957"/>
      <c r="LVF136" s="957"/>
      <c r="LVG136" s="1209"/>
      <c r="LVH136" s="1248"/>
      <c r="LVI136" s="1537"/>
      <c r="LVJ136" s="955"/>
      <c r="LVK136" s="1144"/>
      <c r="LVL136" s="1167"/>
      <c r="LVM136" s="1163"/>
      <c r="LVN136" s="1163"/>
      <c r="LVO136" s="1455"/>
      <c r="LVP136" s="957"/>
      <c r="LVQ136" s="1163"/>
      <c r="LVR136" s="1163"/>
      <c r="LVS136" s="957"/>
      <c r="LVT136" s="957"/>
      <c r="LVU136" s="1730"/>
      <c r="LVV136" s="957"/>
      <c r="LVW136" s="957"/>
      <c r="LVX136" s="957"/>
      <c r="LVY136" s="1209"/>
      <c r="LVZ136" s="1248"/>
      <c r="LWA136" s="1537"/>
      <c r="LWB136" s="955"/>
      <c r="LWC136" s="1144"/>
      <c r="LWD136" s="1167"/>
      <c r="LWE136" s="1163"/>
      <c r="LWF136" s="1163"/>
      <c r="LWG136" s="1455"/>
      <c r="LWH136" s="957"/>
      <c r="LWI136" s="1163"/>
      <c r="LWJ136" s="1163"/>
      <c r="LWK136" s="957"/>
      <c r="LWL136" s="957"/>
      <c r="LWM136" s="1730"/>
      <c r="LWN136" s="957"/>
      <c r="LWO136" s="957"/>
      <c r="LWP136" s="957"/>
      <c r="LWQ136" s="1209"/>
      <c r="LWR136" s="1248"/>
      <c r="LWS136" s="1537"/>
      <c r="LWT136" s="955"/>
      <c r="LWU136" s="1144"/>
      <c r="LWV136" s="1167"/>
      <c r="LWW136" s="1163"/>
      <c r="LWX136" s="1163"/>
      <c r="LWY136" s="1455"/>
      <c r="LWZ136" s="957"/>
      <c r="LXA136" s="1163"/>
      <c r="LXB136" s="1163"/>
      <c r="LXC136" s="957"/>
      <c r="LXD136" s="957"/>
      <c r="LXE136" s="1730"/>
      <c r="LXF136" s="957"/>
      <c r="LXG136" s="957"/>
      <c r="LXH136" s="957"/>
      <c r="LXI136" s="1209"/>
      <c r="LXJ136" s="1248"/>
      <c r="LXK136" s="1537"/>
      <c r="LXL136" s="955"/>
      <c r="LXM136" s="1144"/>
      <c r="LXN136" s="1167"/>
      <c r="LXO136" s="1163"/>
      <c r="LXP136" s="1163"/>
      <c r="LXQ136" s="1455"/>
      <c r="LXR136" s="957"/>
      <c r="LXS136" s="1163"/>
      <c r="LXT136" s="1163"/>
      <c r="LXU136" s="957"/>
      <c r="LXV136" s="957"/>
      <c r="LXW136" s="1730"/>
      <c r="LXX136" s="957"/>
      <c r="LXY136" s="957"/>
      <c r="LXZ136" s="957"/>
      <c r="LYA136" s="1209"/>
      <c r="LYB136" s="1248"/>
      <c r="LYC136" s="1537"/>
      <c r="LYD136" s="955"/>
      <c r="LYE136" s="1144"/>
      <c r="LYF136" s="1167"/>
      <c r="LYG136" s="1163"/>
      <c r="LYH136" s="1163"/>
      <c r="LYI136" s="1455"/>
      <c r="LYJ136" s="957"/>
      <c r="LYK136" s="1163"/>
      <c r="LYL136" s="1163"/>
      <c r="LYM136" s="957"/>
      <c r="LYN136" s="957"/>
      <c r="LYO136" s="1730"/>
      <c r="LYP136" s="957"/>
      <c r="LYQ136" s="957"/>
      <c r="LYR136" s="957"/>
      <c r="LYS136" s="1209"/>
      <c r="LYT136" s="1248"/>
      <c r="LYU136" s="1537"/>
      <c r="LYV136" s="955"/>
      <c r="LYW136" s="1144"/>
      <c r="LYX136" s="1167"/>
      <c r="LYY136" s="1163"/>
      <c r="LYZ136" s="1163"/>
      <c r="LZA136" s="1455"/>
      <c r="LZB136" s="957"/>
      <c r="LZC136" s="1163"/>
      <c r="LZD136" s="1163"/>
      <c r="LZE136" s="957"/>
      <c r="LZF136" s="957"/>
      <c r="LZG136" s="1730"/>
      <c r="LZH136" s="957"/>
      <c r="LZI136" s="957"/>
      <c r="LZJ136" s="957"/>
      <c r="LZK136" s="1209"/>
      <c r="LZL136" s="1248"/>
      <c r="LZM136" s="1537"/>
      <c r="LZN136" s="955"/>
      <c r="LZO136" s="1144"/>
      <c r="LZP136" s="1167"/>
      <c r="LZQ136" s="1163"/>
      <c r="LZR136" s="1163"/>
      <c r="LZS136" s="1455"/>
      <c r="LZT136" s="957"/>
      <c r="LZU136" s="1163"/>
      <c r="LZV136" s="1163"/>
      <c r="LZW136" s="957"/>
      <c r="LZX136" s="957"/>
      <c r="LZY136" s="1730"/>
      <c r="LZZ136" s="957"/>
      <c r="MAA136" s="957"/>
      <c r="MAB136" s="957"/>
      <c r="MAC136" s="1209"/>
      <c r="MAD136" s="1248"/>
      <c r="MAE136" s="1537"/>
      <c r="MAF136" s="955"/>
      <c r="MAG136" s="1144"/>
      <c r="MAH136" s="1167"/>
      <c r="MAI136" s="1163"/>
      <c r="MAJ136" s="1163"/>
      <c r="MAK136" s="1455"/>
      <c r="MAL136" s="957"/>
      <c r="MAM136" s="1163"/>
      <c r="MAN136" s="1163"/>
      <c r="MAO136" s="957"/>
      <c r="MAP136" s="957"/>
      <c r="MAQ136" s="1730"/>
      <c r="MAR136" s="957"/>
      <c r="MAS136" s="957"/>
      <c r="MAT136" s="957"/>
      <c r="MAU136" s="1209"/>
      <c r="MAV136" s="1248"/>
      <c r="MAW136" s="1537"/>
      <c r="MAX136" s="955"/>
      <c r="MAY136" s="1144"/>
      <c r="MAZ136" s="1167"/>
      <c r="MBA136" s="1163"/>
      <c r="MBB136" s="1163"/>
      <c r="MBC136" s="1455"/>
      <c r="MBD136" s="957"/>
      <c r="MBE136" s="1163"/>
      <c r="MBF136" s="1163"/>
      <c r="MBG136" s="957"/>
      <c r="MBH136" s="957"/>
      <c r="MBI136" s="1730"/>
      <c r="MBJ136" s="957"/>
      <c r="MBK136" s="957"/>
      <c r="MBL136" s="957"/>
      <c r="MBM136" s="1209"/>
      <c r="MBN136" s="1248"/>
      <c r="MBO136" s="1537"/>
      <c r="MBP136" s="955"/>
      <c r="MBQ136" s="1144"/>
      <c r="MBR136" s="1167"/>
      <c r="MBS136" s="1163"/>
      <c r="MBT136" s="1163"/>
      <c r="MBU136" s="1455"/>
      <c r="MBV136" s="957"/>
      <c r="MBW136" s="1163"/>
      <c r="MBX136" s="1163"/>
      <c r="MBY136" s="957"/>
      <c r="MBZ136" s="957"/>
      <c r="MCA136" s="1730"/>
      <c r="MCB136" s="957"/>
      <c r="MCC136" s="957"/>
      <c r="MCD136" s="957"/>
      <c r="MCE136" s="1209"/>
      <c r="MCF136" s="1248"/>
      <c r="MCG136" s="1537"/>
      <c r="MCH136" s="955"/>
      <c r="MCI136" s="1144"/>
      <c r="MCJ136" s="1167"/>
      <c r="MCK136" s="1163"/>
      <c r="MCL136" s="1163"/>
      <c r="MCM136" s="1455"/>
      <c r="MCN136" s="957"/>
      <c r="MCO136" s="1163"/>
      <c r="MCP136" s="1163"/>
      <c r="MCQ136" s="957"/>
      <c r="MCR136" s="957"/>
      <c r="MCS136" s="1730"/>
      <c r="MCT136" s="957"/>
      <c r="MCU136" s="957"/>
      <c r="MCV136" s="957"/>
      <c r="MCW136" s="1209"/>
      <c r="MCX136" s="1248"/>
      <c r="MCY136" s="1537"/>
      <c r="MCZ136" s="955"/>
      <c r="MDA136" s="1144"/>
      <c r="MDB136" s="1167"/>
      <c r="MDC136" s="1163"/>
      <c r="MDD136" s="1163"/>
      <c r="MDE136" s="1455"/>
      <c r="MDF136" s="957"/>
      <c r="MDG136" s="1163"/>
      <c r="MDH136" s="1163"/>
      <c r="MDI136" s="957"/>
      <c r="MDJ136" s="957"/>
      <c r="MDK136" s="1730"/>
      <c r="MDL136" s="957"/>
      <c r="MDM136" s="957"/>
      <c r="MDN136" s="957"/>
      <c r="MDO136" s="1209"/>
      <c r="MDP136" s="1248"/>
      <c r="MDQ136" s="1537"/>
      <c r="MDR136" s="955"/>
      <c r="MDS136" s="1144"/>
      <c r="MDT136" s="1167"/>
      <c r="MDU136" s="1163"/>
      <c r="MDV136" s="1163"/>
      <c r="MDW136" s="1455"/>
      <c r="MDX136" s="957"/>
      <c r="MDY136" s="1163"/>
      <c r="MDZ136" s="1163"/>
      <c r="MEA136" s="957"/>
      <c r="MEB136" s="957"/>
      <c r="MEC136" s="1730"/>
      <c r="MED136" s="957"/>
      <c r="MEE136" s="957"/>
      <c r="MEF136" s="957"/>
      <c r="MEG136" s="1209"/>
      <c r="MEH136" s="1248"/>
      <c r="MEI136" s="1537"/>
      <c r="MEJ136" s="955"/>
      <c r="MEK136" s="1144"/>
      <c r="MEL136" s="1167"/>
      <c r="MEM136" s="1163"/>
      <c r="MEN136" s="1163"/>
      <c r="MEO136" s="1455"/>
      <c r="MEP136" s="957"/>
      <c r="MEQ136" s="1163"/>
      <c r="MER136" s="1163"/>
      <c r="MES136" s="957"/>
      <c r="MET136" s="957"/>
      <c r="MEU136" s="1730"/>
      <c r="MEV136" s="957"/>
      <c r="MEW136" s="957"/>
      <c r="MEX136" s="957"/>
      <c r="MEY136" s="1209"/>
      <c r="MEZ136" s="1248"/>
      <c r="MFA136" s="1537"/>
      <c r="MFB136" s="955"/>
      <c r="MFC136" s="1144"/>
      <c r="MFD136" s="1167"/>
      <c r="MFE136" s="1163"/>
      <c r="MFF136" s="1163"/>
      <c r="MFG136" s="1455"/>
      <c r="MFH136" s="957"/>
      <c r="MFI136" s="1163"/>
      <c r="MFJ136" s="1163"/>
      <c r="MFK136" s="957"/>
      <c r="MFL136" s="957"/>
      <c r="MFM136" s="1730"/>
      <c r="MFN136" s="957"/>
      <c r="MFO136" s="957"/>
      <c r="MFP136" s="957"/>
      <c r="MFQ136" s="1209"/>
      <c r="MFR136" s="1248"/>
      <c r="MFS136" s="1537"/>
      <c r="MFT136" s="955"/>
      <c r="MFU136" s="1144"/>
      <c r="MFV136" s="1167"/>
      <c r="MFW136" s="1163"/>
      <c r="MFX136" s="1163"/>
      <c r="MFY136" s="1455"/>
      <c r="MFZ136" s="957"/>
      <c r="MGA136" s="1163"/>
      <c r="MGB136" s="1163"/>
      <c r="MGC136" s="957"/>
      <c r="MGD136" s="957"/>
      <c r="MGE136" s="1730"/>
      <c r="MGF136" s="957"/>
      <c r="MGG136" s="957"/>
      <c r="MGH136" s="957"/>
      <c r="MGI136" s="1209"/>
      <c r="MGJ136" s="1248"/>
      <c r="MGK136" s="1537"/>
      <c r="MGL136" s="955"/>
      <c r="MGM136" s="1144"/>
      <c r="MGN136" s="1167"/>
      <c r="MGO136" s="1163"/>
      <c r="MGP136" s="1163"/>
      <c r="MGQ136" s="1455"/>
      <c r="MGR136" s="957"/>
      <c r="MGS136" s="1163"/>
      <c r="MGT136" s="1163"/>
      <c r="MGU136" s="957"/>
      <c r="MGV136" s="957"/>
      <c r="MGW136" s="1730"/>
      <c r="MGX136" s="957"/>
      <c r="MGY136" s="957"/>
      <c r="MGZ136" s="957"/>
      <c r="MHA136" s="1209"/>
      <c r="MHB136" s="1248"/>
      <c r="MHC136" s="1537"/>
      <c r="MHD136" s="955"/>
      <c r="MHE136" s="1144"/>
      <c r="MHF136" s="1167"/>
      <c r="MHG136" s="1163"/>
      <c r="MHH136" s="1163"/>
      <c r="MHI136" s="1455"/>
      <c r="MHJ136" s="957"/>
      <c r="MHK136" s="1163"/>
      <c r="MHL136" s="1163"/>
      <c r="MHM136" s="957"/>
      <c r="MHN136" s="957"/>
      <c r="MHO136" s="1730"/>
      <c r="MHP136" s="957"/>
      <c r="MHQ136" s="957"/>
      <c r="MHR136" s="957"/>
      <c r="MHS136" s="1209"/>
      <c r="MHT136" s="1248"/>
      <c r="MHU136" s="1537"/>
      <c r="MHV136" s="955"/>
      <c r="MHW136" s="1144"/>
      <c r="MHX136" s="1167"/>
      <c r="MHY136" s="1163"/>
      <c r="MHZ136" s="1163"/>
      <c r="MIA136" s="1455"/>
      <c r="MIB136" s="957"/>
      <c r="MIC136" s="1163"/>
      <c r="MID136" s="1163"/>
      <c r="MIE136" s="957"/>
      <c r="MIF136" s="957"/>
      <c r="MIG136" s="1730"/>
      <c r="MIH136" s="957"/>
      <c r="MII136" s="957"/>
      <c r="MIJ136" s="957"/>
      <c r="MIK136" s="1209"/>
      <c r="MIL136" s="1248"/>
      <c r="MIM136" s="1537"/>
      <c r="MIN136" s="955"/>
      <c r="MIO136" s="1144"/>
      <c r="MIP136" s="1167"/>
      <c r="MIQ136" s="1163"/>
      <c r="MIR136" s="1163"/>
      <c r="MIS136" s="1455"/>
      <c r="MIT136" s="957"/>
      <c r="MIU136" s="1163"/>
      <c r="MIV136" s="1163"/>
      <c r="MIW136" s="957"/>
      <c r="MIX136" s="957"/>
      <c r="MIY136" s="1730"/>
      <c r="MIZ136" s="957"/>
      <c r="MJA136" s="957"/>
      <c r="MJB136" s="957"/>
      <c r="MJC136" s="1209"/>
      <c r="MJD136" s="1248"/>
      <c r="MJE136" s="1537"/>
      <c r="MJF136" s="955"/>
      <c r="MJG136" s="1144"/>
      <c r="MJH136" s="1167"/>
      <c r="MJI136" s="1163"/>
      <c r="MJJ136" s="1163"/>
      <c r="MJK136" s="1455"/>
      <c r="MJL136" s="957"/>
      <c r="MJM136" s="1163"/>
      <c r="MJN136" s="1163"/>
      <c r="MJO136" s="957"/>
      <c r="MJP136" s="957"/>
      <c r="MJQ136" s="1730"/>
      <c r="MJR136" s="957"/>
      <c r="MJS136" s="957"/>
      <c r="MJT136" s="957"/>
      <c r="MJU136" s="1209"/>
      <c r="MJV136" s="1248"/>
      <c r="MJW136" s="1537"/>
      <c r="MJX136" s="955"/>
      <c r="MJY136" s="1144"/>
      <c r="MJZ136" s="1167"/>
      <c r="MKA136" s="1163"/>
      <c r="MKB136" s="1163"/>
      <c r="MKC136" s="1455"/>
      <c r="MKD136" s="957"/>
      <c r="MKE136" s="1163"/>
      <c r="MKF136" s="1163"/>
      <c r="MKG136" s="957"/>
      <c r="MKH136" s="957"/>
      <c r="MKI136" s="1730"/>
      <c r="MKJ136" s="957"/>
      <c r="MKK136" s="957"/>
      <c r="MKL136" s="957"/>
      <c r="MKM136" s="1209"/>
      <c r="MKN136" s="1248"/>
      <c r="MKO136" s="1537"/>
      <c r="MKP136" s="955"/>
      <c r="MKQ136" s="1144"/>
      <c r="MKR136" s="1167"/>
      <c r="MKS136" s="1163"/>
      <c r="MKT136" s="1163"/>
      <c r="MKU136" s="1455"/>
      <c r="MKV136" s="957"/>
      <c r="MKW136" s="1163"/>
      <c r="MKX136" s="1163"/>
      <c r="MKY136" s="957"/>
      <c r="MKZ136" s="957"/>
      <c r="MLA136" s="1730"/>
      <c r="MLB136" s="957"/>
      <c r="MLC136" s="957"/>
      <c r="MLD136" s="957"/>
      <c r="MLE136" s="1209"/>
      <c r="MLF136" s="1248"/>
      <c r="MLG136" s="1537"/>
      <c r="MLH136" s="955"/>
      <c r="MLI136" s="1144"/>
      <c r="MLJ136" s="1167"/>
      <c r="MLK136" s="1163"/>
      <c r="MLL136" s="1163"/>
      <c r="MLM136" s="1455"/>
      <c r="MLN136" s="957"/>
      <c r="MLO136" s="1163"/>
      <c r="MLP136" s="1163"/>
      <c r="MLQ136" s="957"/>
      <c r="MLR136" s="957"/>
      <c r="MLS136" s="1730"/>
      <c r="MLT136" s="957"/>
      <c r="MLU136" s="957"/>
      <c r="MLV136" s="957"/>
      <c r="MLW136" s="1209"/>
      <c r="MLX136" s="1248"/>
      <c r="MLY136" s="1537"/>
      <c r="MLZ136" s="955"/>
      <c r="MMA136" s="1144"/>
      <c r="MMB136" s="1167"/>
      <c r="MMC136" s="1163"/>
      <c r="MMD136" s="1163"/>
      <c r="MME136" s="1455"/>
      <c r="MMF136" s="957"/>
      <c r="MMG136" s="1163"/>
      <c r="MMH136" s="1163"/>
      <c r="MMI136" s="957"/>
      <c r="MMJ136" s="957"/>
      <c r="MMK136" s="1730"/>
      <c r="MML136" s="957"/>
      <c r="MMM136" s="957"/>
      <c r="MMN136" s="957"/>
      <c r="MMO136" s="1209"/>
      <c r="MMP136" s="1248"/>
      <c r="MMQ136" s="1537"/>
      <c r="MMR136" s="955"/>
      <c r="MMS136" s="1144"/>
      <c r="MMT136" s="1167"/>
      <c r="MMU136" s="1163"/>
      <c r="MMV136" s="1163"/>
      <c r="MMW136" s="1455"/>
      <c r="MMX136" s="957"/>
      <c r="MMY136" s="1163"/>
      <c r="MMZ136" s="1163"/>
      <c r="MNA136" s="957"/>
      <c r="MNB136" s="957"/>
      <c r="MNC136" s="1730"/>
      <c r="MND136" s="957"/>
      <c r="MNE136" s="957"/>
      <c r="MNF136" s="957"/>
      <c r="MNG136" s="1209"/>
      <c r="MNH136" s="1248"/>
      <c r="MNI136" s="1537"/>
      <c r="MNJ136" s="955"/>
      <c r="MNK136" s="1144"/>
      <c r="MNL136" s="1167"/>
      <c r="MNM136" s="1163"/>
      <c r="MNN136" s="1163"/>
      <c r="MNO136" s="1455"/>
      <c r="MNP136" s="957"/>
      <c r="MNQ136" s="1163"/>
      <c r="MNR136" s="1163"/>
      <c r="MNS136" s="957"/>
      <c r="MNT136" s="957"/>
      <c r="MNU136" s="1730"/>
      <c r="MNV136" s="957"/>
      <c r="MNW136" s="957"/>
      <c r="MNX136" s="957"/>
      <c r="MNY136" s="1209"/>
      <c r="MNZ136" s="1248"/>
      <c r="MOA136" s="1537"/>
      <c r="MOB136" s="955"/>
      <c r="MOC136" s="1144"/>
      <c r="MOD136" s="1167"/>
      <c r="MOE136" s="1163"/>
      <c r="MOF136" s="1163"/>
      <c r="MOG136" s="1455"/>
      <c r="MOH136" s="957"/>
      <c r="MOI136" s="1163"/>
      <c r="MOJ136" s="1163"/>
      <c r="MOK136" s="957"/>
      <c r="MOL136" s="957"/>
      <c r="MOM136" s="1730"/>
      <c r="MON136" s="957"/>
      <c r="MOO136" s="957"/>
      <c r="MOP136" s="957"/>
      <c r="MOQ136" s="1209"/>
      <c r="MOR136" s="1248"/>
      <c r="MOS136" s="1537"/>
      <c r="MOT136" s="955"/>
      <c r="MOU136" s="1144"/>
      <c r="MOV136" s="1167"/>
      <c r="MOW136" s="1163"/>
      <c r="MOX136" s="1163"/>
      <c r="MOY136" s="1455"/>
      <c r="MOZ136" s="957"/>
      <c r="MPA136" s="1163"/>
      <c r="MPB136" s="1163"/>
      <c r="MPC136" s="957"/>
      <c r="MPD136" s="957"/>
      <c r="MPE136" s="1730"/>
      <c r="MPF136" s="957"/>
      <c r="MPG136" s="957"/>
      <c r="MPH136" s="957"/>
      <c r="MPI136" s="1209"/>
      <c r="MPJ136" s="1248"/>
      <c r="MPK136" s="1537"/>
      <c r="MPL136" s="955"/>
      <c r="MPM136" s="1144"/>
      <c r="MPN136" s="1167"/>
      <c r="MPO136" s="1163"/>
      <c r="MPP136" s="1163"/>
      <c r="MPQ136" s="1455"/>
      <c r="MPR136" s="957"/>
      <c r="MPS136" s="1163"/>
      <c r="MPT136" s="1163"/>
      <c r="MPU136" s="957"/>
      <c r="MPV136" s="957"/>
      <c r="MPW136" s="1730"/>
      <c r="MPX136" s="957"/>
      <c r="MPY136" s="957"/>
      <c r="MPZ136" s="957"/>
      <c r="MQA136" s="1209"/>
      <c r="MQB136" s="1248"/>
      <c r="MQC136" s="1537"/>
      <c r="MQD136" s="955"/>
      <c r="MQE136" s="1144"/>
      <c r="MQF136" s="1167"/>
      <c r="MQG136" s="1163"/>
      <c r="MQH136" s="1163"/>
      <c r="MQI136" s="1455"/>
      <c r="MQJ136" s="957"/>
      <c r="MQK136" s="1163"/>
      <c r="MQL136" s="1163"/>
      <c r="MQM136" s="957"/>
      <c r="MQN136" s="957"/>
      <c r="MQO136" s="1730"/>
      <c r="MQP136" s="957"/>
      <c r="MQQ136" s="957"/>
      <c r="MQR136" s="957"/>
      <c r="MQS136" s="1209"/>
      <c r="MQT136" s="1248"/>
      <c r="MQU136" s="1537"/>
      <c r="MQV136" s="955"/>
      <c r="MQW136" s="1144"/>
      <c r="MQX136" s="1167"/>
      <c r="MQY136" s="1163"/>
      <c r="MQZ136" s="1163"/>
      <c r="MRA136" s="1455"/>
      <c r="MRB136" s="957"/>
      <c r="MRC136" s="1163"/>
      <c r="MRD136" s="1163"/>
      <c r="MRE136" s="957"/>
      <c r="MRF136" s="957"/>
      <c r="MRG136" s="1730"/>
      <c r="MRH136" s="957"/>
      <c r="MRI136" s="957"/>
      <c r="MRJ136" s="957"/>
      <c r="MRK136" s="1209"/>
      <c r="MRL136" s="1248"/>
      <c r="MRM136" s="1537"/>
      <c r="MRN136" s="955"/>
      <c r="MRO136" s="1144"/>
      <c r="MRP136" s="1167"/>
      <c r="MRQ136" s="1163"/>
      <c r="MRR136" s="1163"/>
      <c r="MRS136" s="1455"/>
      <c r="MRT136" s="957"/>
      <c r="MRU136" s="1163"/>
      <c r="MRV136" s="1163"/>
      <c r="MRW136" s="957"/>
      <c r="MRX136" s="957"/>
      <c r="MRY136" s="1730"/>
      <c r="MRZ136" s="957"/>
      <c r="MSA136" s="957"/>
      <c r="MSB136" s="957"/>
      <c r="MSC136" s="1209"/>
      <c r="MSD136" s="1248"/>
      <c r="MSE136" s="1537"/>
      <c r="MSF136" s="955"/>
      <c r="MSG136" s="1144"/>
      <c r="MSH136" s="1167"/>
      <c r="MSI136" s="1163"/>
      <c r="MSJ136" s="1163"/>
      <c r="MSK136" s="1455"/>
      <c r="MSL136" s="957"/>
      <c r="MSM136" s="1163"/>
      <c r="MSN136" s="1163"/>
      <c r="MSO136" s="957"/>
      <c r="MSP136" s="957"/>
      <c r="MSQ136" s="1730"/>
      <c r="MSR136" s="957"/>
      <c r="MSS136" s="957"/>
      <c r="MST136" s="957"/>
      <c r="MSU136" s="1209"/>
      <c r="MSV136" s="1248"/>
      <c r="MSW136" s="1537"/>
      <c r="MSX136" s="955"/>
      <c r="MSY136" s="1144"/>
      <c r="MSZ136" s="1167"/>
      <c r="MTA136" s="1163"/>
      <c r="MTB136" s="1163"/>
      <c r="MTC136" s="1455"/>
      <c r="MTD136" s="957"/>
      <c r="MTE136" s="1163"/>
      <c r="MTF136" s="1163"/>
      <c r="MTG136" s="957"/>
      <c r="MTH136" s="957"/>
      <c r="MTI136" s="1730"/>
      <c r="MTJ136" s="957"/>
      <c r="MTK136" s="957"/>
      <c r="MTL136" s="957"/>
      <c r="MTM136" s="1209"/>
      <c r="MTN136" s="1248"/>
      <c r="MTO136" s="1537"/>
      <c r="MTP136" s="955"/>
      <c r="MTQ136" s="1144"/>
      <c r="MTR136" s="1167"/>
      <c r="MTS136" s="1163"/>
      <c r="MTT136" s="1163"/>
      <c r="MTU136" s="1455"/>
      <c r="MTV136" s="957"/>
      <c r="MTW136" s="1163"/>
      <c r="MTX136" s="1163"/>
      <c r="MTY136" s="957"/>
      <c r="MTZ136" s="957"/>
      <c r="MUA136" s="1730"/>
      <c r="MUB136" s="957"/>
      <c r="MUC136" s="957"/>
      <c r="MUD136" s="957"/>
      <c r="MUE136" s="1209"/>
      <c r="MUF136" s="1248"/>
      <c r="MUG136" s="1537"/>
      <c r="MUH136" s="955"/>
      <c r="MUI136" s="1144"/>
      <c r="MUJ136" s="1167"/>
      <c r="MUK136" s="1163"/>
      <c r="MUL136" s="1163"/>
      <c r="MUM136" s="1455"/>
      <c r="MUN136" s="957"/>
      <c r="MUO136" s="1163"/>
      <c r="MUP136" s="1163"/>
      <c r="MUQ136" s="957"/>
      <c r="MUR136" s="957"/>
      <c r="MUS136" s="1730"/>
      <c r="MUT136" s="957"/>
      <c r="MUU136" s="957"/>
      <c r="MUV136" s="957"/>
      <c r="MUW136" s="1209"/>
      <c r="MUX136" s="1248"/>
      <c r="MUY136" s="1537"/>
      <c r="MUZ136" s="955"/>
      <c r="MVA136" s="1144"/>
      <c r="MVB136" s="1167"/>
      <c r="MVC136" s="1163"/>
      <c r="MVD136" s="1163"/>
      <c r="MVE136" s="1455"/>
      <c r="MVF136" s="957"/>
      <c r="MVG136" s="1163"/>
      <c r="MVH136" s="1163"/>
      <c r="MVI136" s="957"/>
      <c r="MVJ136" s="957"/>
      <c r="MVK136" s="1730"/>
      <c r="MVL136" s="957"/>
      <c r="MVM136" s="957"/>
      <c r="MVN136" s="957"/>
      <c r="MVO136" s="1209"/>
      <c r="MVP136" s="1248"/>
      <c r="MVQ136" s="1537"/>
      <c r="MVR136" s="955"/>
      <c r="MVS136" s="1144"/>
      <c r="MVT136" s="1167"/>
      <c r="MVU136" s="1163"/>
      <c r="MVV136" s="1163"/>
      <c r="MVW136" s="1455"/>
      <c r="MVX136" s="957"/>
      <c r="MVY136" s="1163"/>
      <c r="MVZ136" s="1163"/>
      <c r="MWA136" s="957"/>
      <c r="MWB136" s="957"/>
      <c r="MWC136" s="1730"/>
      <c r="MWD136" s="957"/>
      <c r="MWE136" s="957"/>
      <c r="MWF136" s="957"/>
      <c r="MWG136" s="1209"/>
      <c r="MWH136" s="1248"/>
      <c r="MWI136" s="1537"/>
      <c r="MWJ136" s="955"/>
      <c r="MWK136" s="1144"/>
      <c r="MWL136" s="1167"/>
      <c r="MWM136" s="1163"/>
      <c r="MWN136" s="1163"/>
      <c r="MWO136" s="1455"/>
      <c r="MWP136" s="957"/>
      <c r="MWQ136" s="1163"/>
      <c r="MWR136" s="1163"/>
      <c r="MWS136" s="957"/>
      <c r="MWT136" s="957"/>
      <c r="MWU136" s="1730"/>
      <c r="MWV136" s="957"/>
      <c r="MWW136" s="957"/>
      <c r="MWX136" s="957"/>
      <c r="MWY136" s="1209"/>
      <c r="MWZ136" s="1248"/>
      <c r="MXA136" s="1537"/>
      <c r="MXB136" s="955"/>
      <c r="MXC136" s="1144"/>
      <c r="MXD136" s="1167"/>
      <c r="MXE136" s="1163"/>
      <c r="MXF136" s="1163"/>
      <c r="MXG136" s="1455"/>
      <c r="MXH136" s="957"/>
      <c r="MXI136" s="1163"/>
      <c r="MXJ136" s="1163"/>
      <c r="MXK136" s="957"/>
      <c r="MXL136" s="957"/>
      <c r="MXM136" s="1730"/>
      <c r="MXN136" s="957"/>
      <c r="MXO136" s="957"/>
      <c r="MXP136" s="957"/>
      <c r="MXQ136" s="1209"/>
      <c r="MXR136" s="1248"/>
      <c r="MXS136" s="1537"/>
      <c r="MXT136" s="955"/>
      <c r="MXU136" s="1144"/>
      <c r="MXV136" s="1167"/>
      <c r="MXW136" s="1163"/>
      <c r="MXX136" s="1163"/>
      <c r="MXY136" s="1455"/>
      <c r="MXZ136" s="957"/>
      <c r="MYA136" s="1163"/>
      <c r="MYB136" s="1163"/>
      <c r="MYC136" s="957"/>
      <c r="MYD136" s="957"/>
      <c r="MYE136" s="1730"/>
      <c r="MYF136" s="957"/>
      <c r="MYG136" s="957"/>
      <c r="MYH136" s="957"/>
      <c r="MYI136" s="1209"/>
      <c r="MYJ136" s="1248"/>
      <c r="MYK136" s="1537"/>
      <c r="MYL136" s="955"/>
      <c r="MYM136" s="1144"/>
      <c r="MYN136" s="1167"/>
      <c r="MYO136" s="1163"/>
      <c r="MYP136" s="1163"/>
      <c r="MYQ136" s="1455"/>
      <c r="MYR136" s="957"/>
      <c r="MYS136" s="1163"/>
      <c r="MYT136" s="1163"/>
      <c r="MYU136" s="957"/>
      <c r="MYV136" s="957"/>
      <c r="MYW136" s="1730"/>
      <c r="MYX136" s="957"/>
      <c r="MYY136" s="957"/>
      <c r="MYZ136" s="957"/>
      <c r="MZA136" s="1209"/>
      <c r="MZB136" s="1248"/>
      <c r="MZC136" s="1537"/>
      <c r="MZD136" s="955"/>
      <c r="MZE136" s="1144"/>
      <c r="MZF136" s="1167"/>
      <c r="MZG136" s="1163"/>
      <c r="MZH136" s="1163"/>
      <c r="MZI136" s="1455"/>
      <c r="MZJ136" s="957"/>
      <c r="MZK136" s="1163"/>
      <c r="MZL136" s="1163"/>
      <c r="MZM136" s="957"/>
      <c r="MZN136" s="957"/>
      <c r="MZO136" s="1730"/>
      <c r="MZP136" s="957"/>
      <c r="MZQ136" s="957"/>
      <c r="MZR136" s="957"/>
      <c r="MZS136" s="1209"/>
      <c r="MZT136" s="1248"/>
      <c r="MZU136" s="1537"/>
      <c r="MZV136" s="955"/>
      <c r="MZW136" s="1144"/>
      <c r="MZX136" s="1167"/>
      <c r="MZY136" s="1163"/>
      <c r="MZZ136" s="1163"/>
      <c r="NAA136" s="1455"/>
      <c r="NAB136" s="957"/>
      <c r="NAC136" s="1163"/>
      <c r="NAD136" s="1163"/>
      <c r="NAE136" s="957"/>
      <c r="NAF136" s="957"/>
      <c r="NAG136" s="1730"/>
      <c r="NAH136" s="957"/>
      <c r="NAI136" s="957"/>
      <c r="NAJ136" s="957"/>
      <c r="NAK136" s="1209"/>
      <c r="NAL136" s="1248"/>
      <c r="NAM136" s="1537"/>
      <c r="NAN136" s="955"/>
      <c r="NAO136" s="1144"/>
      <c r="NAP136" s="1167"/>
      <c r="NAQ136" s="1163"/>
      <c r="NAR136" s="1163"/>
      <c r="NAS136" s="1455"/>
      <c r="NAT136" s="957"/>
      <c r="NAU136" s="1163"/>
      <c r="NAV136" s="1163"/>
      <c r="NAW136" s="957"/>
      <c r="NAX136" s="957"/>
      <c r="NAY136" s="1730"/>
      <c r="NAZ136" s="957"/>
      <c r="NBA136" s="957"/>
      <c r="NBB136" s="957"/>
      <c r="NBC136" s="1209"/>
      <c r="NBD136" s="1248"/>
      <c r="NBE136" s="1537"/>
      <c r="NBF136" s="955"/>
      <c r="NBG136" s="1144"/>
      <c r="NBH136" s="1167"/>
      <c r="NBI136" s="1163"/>
      <c r="NBJ136" s="1163"/>
      <c r="NBK136" s="1455"/>
      <c r="NBL136" s="957"/>
      <c r="NBM136" s="1163"/>
      <c r="NBN136" s="1163"/>
      <c r="NBO136" s="957"/>
      <c r="NBP136" s="957"/>
      <c r="NBQ136" s="1730"/>
      <c r="NBR136" s="957"/>
      <c r="NBS136" s="957"/>
      <c r="NBT136" s="957"/>
      <c r="NBU136" s="1209"/>
      <c r="NBV136" s="1248"/>
      <c r="NBW136" s="1537"/>
      <c r="NBX136" s="955"/>
      <c r="NBY136" s="1144"/>
      <c r="NBZ136" s="1167"/>
      <c r="NCA136" s="1163"/>
      <c r="NCB136" s="1163"/>
      <c r="NCC136" s="1455"/>
      <c r="NCD136" s="957"/>
      <c r="NCE136" s="1163"/>
      <c r="NCF136" s="1163"/>
      <c r="NCG136" s="957"/>
      <c r="NCH136" s="957"/>
      <c r="NCI136" s="1730"/>
      <c r="NCJ136" s="957"/>
      <c r="NCK136" s="957"/>
      <c r="NCL136" s="957"/>
      <c r="NCM136" s="1209"/>
      <c r="NCN136" s="1248"/>
      <c r="NCO136" s="1537"/>
      <c r="NCP136" s="955"/>
      <c r="NCQ136" s="1144"/>
      <c r="NCR136" s="1167"/>
      <c r="NCS136" s="1163"/>
      <c r="NCT136" s="1163"/>
      <c r="NCU136" s="1455"/>
      <c r="NCV136" s="957"/>
      <c r="NCW136" s="1163"/>
      <c r="NCX136" s="1163"/>
      <c r="NCY136" s="957"/>
      <c r="NCZ136" s="957"/>
      <c r="NDA136" s="1730"/>
      <c r="NDB136" s="957"/>
      <c r="NDC136" s="957"/>
      <c r="NDD136" s="957"/>
      <c r="NDE136" s="1209"/>
      <c r="NDF136" s="1248"/>
      <c r="NDG136" s="1537"/>
      <c r="NDH136" s="955"/>
      <c r="NDI136" s="1144"/>
      <c r="NDJ136" s="1167"/>
      <c r="NDK136" s="1163"/>
      <c r="NDL136" s="1163"/>
      <c r="NDM136" s="1455"/>
      <c r="NDN136" s="957"/>
      <c r="NDO136" s="1163"/>
      <c r="NDP136" s="1163"/>
      <c r="NDQ136" s="957"/>
      <c r="NDR136" s="957"/>
      <c r="NDS136" s="1730"/>
      <c r="NDT136" s="957"/>
      <c r="NDU136" s="957"/>
      <c r="NDV136" s="957"/>
      <c r="NDW136" s="1209"/>
      <c r="NDX136" s="1248"/>
      <c r="NDY136" s="1537"/>
      <c r="NDZ136" s="955"/>
      <c r="NEA136" s="1144"/>
      <c r="NEB136" s="1167"/>
      <c r="NEC136" s="1163"/>
      <c r="NED136" s="1163"/>
      <c r="NEE136" s="1455"/>
      <c r="NEF136" s="957"/>
      <c r="NEG136" s="1163"/>
      <c r="NEH136" s="1163"/>
      <c r="NEI136" s="957"/>
      <c r="NEJ136" s="957"/>
      <c r="NEK136" s="1730"/>
      <c r="NEL136" s="957"/>
      <c r="NEM136" s="957"/>
      <c r="NEN136" s="957"/>
      <c r="NEO136" s="1209"/>
      <c r="NEP136" s="1248"/>
      <c r="NEQ136" s="1537"/>
      <c r="NER136" s="955"/>
      <c r="NES136" s="1144"/>
      <c r="NET136" s="1167"/>
      <c r="NEU136" s="1163"/>
      <c r="NEV136" s="1163"/>
      <c r="NEW136" s="1455"/>
      <c r="NEX136" s="957"/>
      <c r="NEY136" s="1163"/>
      <c r="NEZ136" s="1163"/>
      <c r="NFA136" s="957"/>
      <c r="NFB136" s="957"/>
      <c r="NFC136" s="1730"/>
      <c r="NFD136" s="957"/>
      <c r="NFE136" s="957"/>
      <c r="NFF136" s="957"/>
      <c r="NFG136" s="1209"/>
      <c r="NFH136" s="1248"/>
      <c r="NFI136" s="1537"/>
      <c r="NFJ136" s="955"/>
      <c r="NFK136" s="1144"/>
      <c r="NFL136" s="1167"/>
      <c r="NFM136" s="1163"/>
      <c r="NFN136" s="1163"/>
      <c r="NFO136" s="1455"/>
      <c r="NFP136" s="957"/>
      <c r="NFQ136" s="1163"/>
      <c r="NFR136" s="1163"/>
      <c r="NFS136" s="957"/>
      <c r="NFT136" s="957"/>
      <c r="NFU136" s="1730"/>
      <c r="NFV136" s="957"/>
      <c r="NFW136" s="957"/>
      <c r="NFX136" s="957"/>
      <c r="NFY136" s="1209"/>
      <c r="NFZ136" s="1248"/>
      <c r="NGA136" s="1537"/>
      <c r="NGB136" s="955"/>
      <c r="NGC136" s="1144"/>
      <c r="NGD136" s="1167"/>
      <c r="NGE136" s="1163"/>
      <c r="NGF136" s="1163"/>
      <c r="NGG136" s="1455"/>
      <c r="NGH136" s="957"/>
      <c r="NGI136" s="1163"/>
      <c r="NGJ136" s="1163"/>
      <c r="NGK136" s="957"/>
      <c r="NGL136" s="957"/>
      <c r="NGM136" s="1730"/>
      <c r="NGN136" s="957"/>
      <c r="NGO136" s="957"/>
      <c r="NGP136" s="957"/>
      <c r="NGQ136" s="1209"/>
      <c r="NGR136" s="1248"/>
      <c r="NGS136" s="1537"/>
      <c r="NGT136" s="955"/>
      <c r="NGU136" s="1144"/>
      <c r="NGV136" s="1167"/>
      <c r="NGW136" s="1163"/>
      <c r="NGX136" s="1163"/>
      <c r="NGY136" s="1455"/>
      <c r="NGZ136" s="957"/>
      <c r="NHA136" s="1163"/>
      <c r="NHB136" s="1163"/>
      <c r="NHC136" s="957"/>
      <c r="NHD136" s="957"/>
      <c r="NHE136" s="1730"/>
      <c r="NHF136" s="957"/>
      <c r="NHG136" s="957"/>
      <c r="NHH136" s="957"/>
      <c r="NHI136" s="1209"/>
      <c r="NHJ136" s="1248"/>
      <c r="NHK136" s="1537"/>
      <c r="NHL136" s="955"/>
      <c r="NHM136" s="1144"/>
      <c r="NHN136" s="1167"/>
      <c r="NHO136" s="1163"/>
      <c r="NHP136" s="1163"/>
      <c r="NHQ136" s="1455"/>
      <c r="NHR136" s="957"/>
      <c r="NHS136" s="1163"/>
      <c r="NHT136" s="1163"/>
      <c r="NHU136" s="957"/>
      <c r="NHV136" s="957"/>
      <c r="NHW136" s="1730"/>
      <c r="NHX136" s="957"/>
      <c r="NHY136" s="957"/>
      <c r="NHZ136" s="957"/>
      <c r="NIA136" s="1209"/>
      <c r="NIB136" s="1248"/>
      <c r="NIC136" s="1537"/>
      <c r="NID136" s="955"/>
      <c r="NIE136" s="1144"/>
      <c r="NIF136" s="1167"/>
      <c r="NIG136" s="1163"/>
      <c r="NIH136" s="1163"/>
      <c r="NII136" s="1455"/>
      <c r="NIJ136" s="957"/>
      <c r="NIK136" s="1163"/>
      <c r="NIL136" s="1163"/>
      <c r="NIM136" s="957"/>
      <c r="NIN136" s="957"/>
      <c r="NIO136" s="1730"/>
      <c r="NIP136" s="957"/>
      <c r="NIQ136" s="957"/>
      <c r="NIR136" s="957"/>
      <c r="NIS136" s="1209"/>
      <c r="NIT136" s="1248"/>
      <c r="NIU136" s="1537"/>
      <c r="NIV136" s="955"/>
      <c r="NIW136" s="1144"/>
      <c r="NIX136" s="1167"/>
      <c r="NIY136" s="1163"/>
      <c r="NIZ136" s="1163"/>
      <c r="NJA136" s="1455"/>
      <c r="NJB136" s="957"/>
      <c r="NJC136" s="1163"/>
      <c r="NJD136" s="1163"/>
      <c r="NJE136" s="957"/>
      <c r="NJF136" s="957"/>
      <c r="NJG136" s="1730"/>
      <c r="NJH136" s="957"/>
      <c r="NJI136" s="957"/>
      <c r="NJJ136" s="957"/>
      <c r="NJK136" s="1209"/>
      <c r="NJL136" s="1248"/>
      <c r="NJM136" s="1537"/>
      <c r="NJN136" s="955"/>
      <c r="NJO136" s="1144"/>
      <c r="NJP136" s="1167"/>
      <c r="NJQ136" s="1163"/>
      <c r="NJR136" s="1163"/>
      <c r="NJS136" s="1455"/>
      <c r="NJT136" s="957"/>
      <c r="NJU136" s="1163"/>
      <c r="NJV136" s="1163"/>
      <c r="NJW136" s="957"/>
      <c r="NJX136" s="957"/>
      <c r="NJY136" s="1730"/>
      <c r="NJZ136" s="957"/>
      <c r="NKA136" s="957"/>
      <c r="NKB136" s="957"/>
      <c r="NKC136" s="1209"/>
      <c r="NKD136" s="1248"/>
      <c r="NKE136" s="1537"/>
      <c r="NKF136" s="955"/>
      <c r="NKG136" s="1144"/>
      <c r="NKH136" s="1167"/>
      <c r="NKI136" s="1163"/>
      <c r="NKJ136" s="1163"/>
      <c r="NKK136" s="1455"/>
      <c r="NKL136" s="957"/>
      <c r="NKM136" s="1163"/>
      <c r="NKN136" s="1163"/>
      <c r="NKO136" s="957"/>
      <c r="NKP136" s="957"/>
      <c r="NKQ136" s="1730"/>
      <c r="NKR136" s="957"/>
      <c r="NKS136" s="957"/>
      <c r="NKT136" s="957"/>
      <c r="NKU136" s="1209"/>
      <c r="NKV136" s="1248"/>
      <c r="NKW136" s="1537"/>
      <c r="NKX136" s="955"/>
      <c r="NKY136" s="1144"/>
      <c r="NKZ136" s="1167"/>
      <c r="NLA136" s="1163"/>
      <c r="NLB136" s="1163"/>
      <c r="NLC136" s="1455"/>
      <c r="NLD136" s="957"/>
      <c r="NLE136" s="1163"/>
      <c r="NLF136" s="1163"/>
      <c r="NLG136" s="957"/>
      <c r="NLH136" s="957"/>
      <c r="NLI136" s="1730"/>
      <c r="NLJ136" s="957"/>
      <c r="NLK136" s="957"/>
      <c r="NLL136" s="957"/>
      <c r="NLM136" s="1209"/>
      <c r="NLN136" s="1248"/>
      <c r="NLO136" s="1537"/>
      <c r="NLP136" s="955"/>
      <c r="NLQ136" s="1144"/>
      <c r="NLR136" s="1167"/>
      <c r="NLS136" s="1163"/>
      <c r="NLT136" s="1163"/>
      <c r="NLU136" s="1455"/>
      <c r="NLV136" s="957"/>
      <c r="NLW136" s="1163"/>
      <c r="NLX136" s="1163"/>
      <c r="NLY136" s="957"/>
      <c r="NLZ136" s="957"/>
      <c r="NMA136" s="1730"/>
      <c r="NMB136" s="957"/>
      <c r="NMC136" s="957"/>
      <c r="NMD136" s="957"/>
      <c r="NME136" s="1209"/>
      <c r="NMF136" s="1248"/>
      <c r="NMG136" s="1537"/>
      <c r="NMH136" s="955"/>
      <c r="NMI136" s="1144"/>
      <c r="NMJ136" s="1167"/>
      <c r="NMK136" s="1163"/>
      <c r="NML136" s="1163"/>
      <c r="NMM136" s="1455"/>
      <c r="NMN136" s="957"/>
      <c r="NMO136" s="1163"/>
      <c r="NMP136" s="1163"/>
      <c r="NMQ136" s="957"/>
      <c r="NMR136" s="957"/>
      <c r="NMS136" s="1730"/>
      <c r="NMT136" s="957"/>
      <c r="NMU136" s="957"/>
      <c r="NMV136" s="957"/>
      <c r="NMW136" s="1209"/>
      <c r="NMX136" s="1248"/>
      <c r="NMY136" s="1537"/>
      <c r="NMZ136" s="955"/>
      <c r="NNA136" s="1144"/>
      <c r="NNB136" s="1167"/>
      <c r="NNC136" s="1163"/>
      <c r="NND136" s="1163"/>
      <c r="NNE136" s="1455"/>
      <c r="NNF136" s="957"/>
      <c r="NNG136" s="1163"/>
      <c r="NNH136" s="1163"/>
      <c r="NNI136" s="957"/>
      <c r="NNJ136" s="957"/>
      <c r="NNK136" s="1730"/>
      <c r="NNL136" s="957"/>
      <c r="NNM136" s="957"/>
      <c r="NNN136" s="957"/>
      <c r="NNO136" s="1209"/>
      <c r="NNP136" s="1248"/>
      <c r="NNQ136" s="1537"/>
      <c r="NNR136" s="955"/>
      <c r="NNS136" s="1144"/>
      <c r="NNT136" s="1167"/>
      <c r="NNU136" s="1163"/>
      <c r="NNV136" s="1163"/>
      <c r="NNW136" s="1455"/>
      <c r="NNX136" s="957"/>
      <c r="NNY136" s="1163"/>
      <c r="NNZ136" s="1163"/>
      <c r="NOA136" s="957"/>
      <c r="NOB136" s="957"/>
      <c r="NOC136" s="1730"/>
      <c r="NOD136" s="957"/>
      <c r="NOE136" s="957"/>
      <c r="NOF136" s="957"/>
      <c r="NOG136" s="1209"/>
      <c r="NOH136" s="1248"/>
      <c r="NOI136" s="1537"/>
      <c r="NOJ136" s="955"/>
      <c r="NOK136" s="1144"/>
      <c r="NOL136" s="1167"/>
      <c r="NOM136" s="1163"/>
      <c r="NON136" s="1163"/>
      <c r="NOO136" s="1455"/>
      <c r="NOP136" s="957"/>
      <c r="NOQ136" s="1163"/>
      <c r="NOR136" s="1163"/>
      <c r="NOS136" s="957"/>
      <c r="NOT136" s="957"/>
      <c r="NOU136" s="1730"/>
      <c r="NOV136" s="957"/>
      <c r="NOW136" s="957"/>
      <c r="NOX136" s="957"/>
      <c r="NOY136" s="1209"/>
      <c r="NOZ136" s="1248"/>
      <c r="NPA136" s="1537"/>
      <c r="NPB136" s="955"/>
      <c r="NPC136" s="1144"/>
      <c r="NPD136" s="1167"/>
      <c r="NPE136" s="1163"/>
      <c r="NPF136" s="1163"/>
      <c r="NPG136" s="1455"/>
      <c r="NPH136" s="957"/>
      <c r="NPI136" s="1163"/>
      <c r="NPJ136" s="1163"/>
      <c r="NPK136" s="957"/>
      <c r="NPL136" s="957"/>
      <c r="NPM136" s="1730"/>
      <c r="NPN136" s="957"/>
      <c r="NPO136" s="957"/>
      <c r="NPP136" s="957"/>
      <c r="NPQ136" s="1209"/>
      <c r="NPR136" s="1248"/>
      <c r="NPS136" s="1537"/>
      <c r="NPT136" s="955"/>
      <c r="NPU136" s="1144"/>
      <c r="NPV136" s="1167"/>
      <c r="NPW136" s="1163"/>
      <c r="NPX136" s="1163"/>
      <c r="NPY136" s="1455"/>
      <c r="NPZ136" s="957"/>
      <c r="NQA136" s="1163"/>
      <c r="NQB136" s="1163"/>
      <c r="NQC136" s="957"/>
      <c r="NQD136" s="957"/>
      <c r="NQE136" s="1730"/>
      <c r="NQF136" s="957"/>
      <c r="NQG136" s="957"/>
      <c r="NQH136" s="957"/>
      <c r="NQI136" s="1209"/>
      <c r="NQJ136" s="1248"/>
      <c r="NQK136" s="1537"/>
      <c r="NQL136" s="955"/>
      <c r="NQM136" s="1144"/>
      <c r="NQN136" s="1167"/>
      <c r="NQO136" s="1163"/>
      <c r="NQP136" s="1163"/>
      <c r="NQQ136" s="1455"/>
      <c r="NQR136" s="957"/>
      <c r="NQS136" s="1163"/>
      <c r="NQT136" s="1163"/>
      <c r="NQU136" s="957"/>
      <c r="NQV136" s="957"/>
      <c r="NQW136" s="1730"/>
      <c r="NQX136" s="957"/>
      <c r="NQY136" s="957"/>
      <c r="NQZ136" s="957"/>
      <c r="NRA136" s="1209"/>
      <c r="NRB136" s="1248"/>
      <c r="NRC136" s="1537"/>
      <c r="NRD136" s="955"/>
      <c r="NRE136" s="1144"/>
      <c r="NRF136" s="1167"/>
      <c r="NRG136" s="1163"/>
      <c r="NRH136" s="1163"/>
      <c r="NRI136" s="1455"/>
      <c r="NRJ136" s="957"/>
      <c r="NRK136" s="1163"/>
      <c r="NRL136" s="1163"/>
      <c r="NRM136" s="957"/>
      <c r="NRN136" s="957"/>
      <c r="NRO136" s="1730"/>
      <c r="NRP136" s="957"/>
      <c r="NRQ136" s="957"/>
      <c r="NRR136" s="957"/>
      <c r="NRS136" s="1209"/>
      <c r="NRT136" s="1248"/>
      <c r="NRU136" s="1537"/>
      <c r="NRV136" s="955"/>
      <c r="NRW136" s="1144"/>
      <c r="NRX136" s="1167"/>
      <c r="NRY136" s="1163"/>
      <c r="NRZ136" s="1163"/>
      <c r="NSA136" s="1455"/>
      <c r="NSB136" s="957"/>
      <c r="NSC136" s="1163"/>
      <c r="NSD136" s="1163"/>
      <c r="NSE136" s="957"/>
      <c r="NSF136" s="957"/>
      <c r="NSG136" s="1730"/>
      <c r="NSH136" s="957"/>
      <c r="NSI136" s="957"/>
      <c r="NSJ136" s="957"/>
      <c r="NSK136" s="1209"/>
      <c r="NSL136" s="1248"/>
      <c r="NSM136" s="1537"/>
      <c r="NSN136" s="955"/>
      <c r="NSO136" s="1144"/>
      <c r="NSP136" s="1167"/>
      <c r="NSQ136" s="1163"/>
      <c r="NSR136" s="1163"/>
      <c r="NSS136" s="1455"/>
      <c r="NST136" s="957"/>
      <c r="NSU136" s="1163"/>
      <c r="NSV136" s="1163"/>
      <c r="NSW136" s="957"/>
      <c r="NSX136" s="957"/>
      <c r="NSY136" s="1730"/>
      <c r="NSZ136" s="957"/>
      <c r="NTA136" s="957"/>
      <c r="NTB136" s="957"/>
      <c r="NTC136" s="1209"/>
      <c r="NTD136" s="1248"/>
      <c r="NTE136" s="1537"/>
      <c r="NTF136" s="955"/>
      <c r="NTG136" s="1144"/>
      <c r="NTH136" s="1167"/>
      <c r="NTI136" s="1163"/>
      <c r="NTJ136" s="1163"/>
      <c r="NTK136" s="1455"/>
      <c r="NTL136" s="957"/>
      <c r="NTM136" s="1163"/>
      <c r="NTN136" s="1163"/>
      <c r="NTO136" s="957"/>
      <c r="NTP136" s="957"/>
      <c r="NTQ136" s="1730"/>
      <c r="NTR136" s="957"/>
      <c r="NTS136" s="957"/>
      <c r="NTT136" s="957"/>
      <c r="NTU136" s="1209"/>
      <c r="NTV136" s="1248"/>
      <c r="NTW136" s="1537"/>
      <c r="NTX136" s="955"/>
      <c r="NTY136" s="1144"/>
      <c r="NTZ136" s="1167"/>
      <c r="NUA136" s="1163"/>
      <c r="NUB136" s="1163"/>
      <c r="NUC136" s="1455"/>
      <c r="NUD136" s="957"/>
      <c r="NUE136" s="1163"/>
      <c r="NUF136" s="1163"/>
      <c r="NUG136" s="957"/>
      <c r="NUH136" s="957"/>
      <c r="NUI136" s="1730"/>
      <c r="NUJ136" s="957"/>
      <c r="NUK136" s="957"/>
      <c r="NUL136" s="957"/>
      <c r="NUM136" s="1209"/>
      <c r="NUN136" s="1248"/>
      <c r="NUO136" s="1537"/>
      <c r="NUP136" s="955"/>
      <c r="NUQ136" s="1144"/>
      <c r="NUR136" s="1167"/>
      <c r="NUS136" s="1163"/>
      <c r="NUT136" s="1163"/>
      <c r="NUU136" s="1455"/>
      <c r="NUV136" s="957"/>
      <c r="NUW136" s="1163"/>
      <c r="NUX136" s="1163"/>
      <c r="NUY136" s="957"/>
      <c r="NUZ136" s="957"/>
      <c r="NVA136" s="1730"/>
      <c r="NVB136" s="957"/>
      <c r="NVC136" s="957"/>
      <c r="NVD136" s="957"/>
      <c r="NVE136" s="1209"/>
      <c r="NVF136" s="1248"/>
      <c r="NVG136" s="1537"/>
      <c r="NVH136" s="955"/>
      <c r="NVI136" s="1144"/>
      <c r="NVJ136" s="1167"/>
      <c r="NVK136" s="1163"/>
      <c r="NVL136" s="1163"/>
      <c r="NVM136" s="1455"/>
      <c r="NVN136" s="957"/>
      <c r="NVO136" s="1163"/>
      <c r="NVP136" s="1163"/>
      <c r="NVQ136" s="957"/>
      <c r="NVR136" s="957"/>
      <c r="NVS136" s="1730"/>
      <c r="NVT136" s="957"/>
      <c r="NVU136" s="957"/>
      <c r="NVV136" s="957"/>
      <c r="NVW136" s="1209"/>
      <c r="NVX136" s="1248"/>
      <c r="NVY136" s="1537"/>
      <c r="NVZ136" s="955"/>
      <c r="NWA136" s="1144"/>
      <c r="NWB136" s="1167"/>
      <c r="NWC136" s="1163"/>
      <c r="NWD136" s="1163"/>
      <c r="NWE136" s="1455"/>
      <c r="NWF136" s="957"/>
      <c r="NWG136" s="1163"/>
      <c r="NWH136" s="1163"/>
      <c r="NWI136" s="957"/>
      <c r="NWJ136" s="957"/>
      <c r="NWK136" s="1730"/>
      <c r="NWL136" s="957"/>
      <c r="NWM136" s="957"/>
      <c r="NWN136" s="957"/>
      <c r="NWO136" s="1209"/>
      <c r="NWP136" s="1248"/>
      <c r="NWQ136" s="1537"/>
      <c r="NWR136" s="955"/>
      <c r="NWS136" s="1144"/>
      <c r="NWT136" s="1167"/>
      <c r="NWU136" s="1163"/>
      <c r="NWV136" s="1163"/>
      <c r="NWW136" s="1455"/>
      <c r="NWX136" s="957"/>
      <c r="NWY136" s="1163"/>
      <c r="NWZ136" s="1163"/>
      <c r="NXA136" s="957"/>
      <c r="NXB136" s="957"/>
      <c r="NXC136" s="1730"/>
      <c r="NXD136" s="957"/>
      <c r="NXE136" s="957"/>
      <c r="NXF136" s="957"/>
      <c r="NXG136" s="1209"/>
      <c r="NXH136" s="1248"/>
      <c r="NXI136" s="1537"/>
      <c r="NXJ136" s="955"/>
      <c r="NXK136" s="1144"/>
      <c r="NXL136" s="1167"/>
      <c r="NXM136" s="1163"/>
      <c r="NXN136" s="1163"/>
      <c r="NXO136" s="1455"/>
      <c r="NXP136" s="957"/>
      <c r="NXQ136" s="1163"/>
      <c r="NXR136" s="1163"/>
      <c r="NXS136" s="957"/>
      <c r="NXT136" s="957"/>
      <c r="NXU136" s="1730"/>
      <c r="NXV136" s="957"/>
      <c r="NXW136" s="957"/>
      <c r="NXX136" s="957"/>
      <c r="NXY136" s="1209"/>
      <c r="NXZ136" s="1248"/>
      <c r="NYA136" s="1537"/>
      <c r="NYB136" s="955"/>
      <c r="NYC136" s="1144"/>
      <c r="NYD136" s="1167"/>
      <c r="NYE136" s="1163"/>
      <c r="NYF136" s="1163"/>
      <c r="NYG136" s="1455"/>
      <c r="NYH136" s="957"/>
      <c r="NYI136" s="1163"/>
      <c r="NYJ136" s="1163"/>
      <c r="NYK136" s="957"/>
      <c r="NYL136" s="957"/>
      <c r="NYM136" s="1730"/>
      <c r="NYN136" s="957"/>
      <c r="NYO136" s="957"/>
      <c r="NYP136" s="957"/>
      <c r="NYQ136" s="1209"/>
      <c r="NYR136" s="1248"/>
      <c r="NYS136" s="1537"/>
      <c r="NYT136" s="955"/>
      <c r="NYU136" s="1144"/>
      <c r="NYV136" s="1167"/>
      <c r="NYW136" s="1163"/>
      <c r="NYX136" s="1163"/>
      <c r="NYY136" s="1455"/>
      <c r="NYZ136" s="957"/>
      <c r="NZA136" s="1163"/>
      <c r="NZB136" s="1163"/>
      <c r="NZC136" s="957"/>
      <c r="NZD136" s="957"/>
      <c r="NZE136" s="1730"/>
      <c r="NZF136" s="957"/>
      <c r="NZG136" s="957"/>
      <c r="NZH136" s="957"/>
      <c r="NZI136" s="1209"/>
      <c r="NZJ136" s="1248"/>
      <c r="NZK136" s="1537"/>
      <c r="NZL136" s="955"/>
      <c r="NZM136" s="1144"/>
      <c r="NZN136" s="1167"/>
      <c r="NZO136" s="1163"/>
      <c r="NZP136" s="1163"/>
      <c r="NZQ136" s="1455"/>
      <c r="NZR136" s="957"/>
      <c r="NZS136" s="1163"/>
      <c r="NZT136" s="1163"/>
      <c r="NZU136" s="957"/>
      <c r="NZV136" s="957"/>
      <c r="NZW136" s="1730"/>
      <c r="NZX136" s="957"/>
      <c r="NZY136" s="957"/>
      <c r="NZZ136" s="957"/>
      <c r="OAA136" s="1209"/>
      <c r="OAB136" s="1248"/>
      <c r="OAC136" s="1537"/>
      <c r="OAD136" s="955"/>
      <c r="OAE136" s="1144"/>
      <c r="OAF136" s="1167"/>
      <c r="OAG136" s="1163"/>
      <c r="OAH136" s="1163"/>
      <c r="OAI136" s="1455"/>
      <c r="OAJ136" s="957"/>
      <c r="OAK136" s="1163"/>
      <c r="OAL136" s="1163"/>
      <c r="OAM136" s="957"/>
      <c r="OAN136" s="957"/>
      <c r="OAO136" s="1730"/>
      <c r="OAP136" s="957"/>
      <c r="OAQ136" s="957"/>
      <c r="OAR136" s="957"/>
      <c r="OAS136" s="1209"/>
      <c r="OAT136" s="1248"/>
      <c r="OAU136" s="1537"/>
      <c r="OAV136" s="955"/>
      <c r="OAW136" s="1144"/>
      <c r="OAX136" s="1167"/>
      <c r="OAY136" s="1163"/>
      <c r="OAZ136" s="1163"/>
      <c r="OBA136" s="1455"/>
      <c r="OBB136" s="957"/>
      <c r="OBC136" s="1163"/>
      <c r="OBD136" s="1163"/>
      <c r="OBE136" s="957"/>
      <c r="OBF136" s="957"/>
      <c r="OBG136" s="1730"/>
      <c r="OBH136" s="957"/>
      <c r="OBI136" s="957"/>
      <c r="OBJ136" s="957"/>
      <c r="OBK136" s="1209"/>
      <c r="OBL136" s="1248"/>
      <c r="OBM136" s="1537"/>
      <c r="OBN136" s="955"/>
      <c r="OBO136" s="1144"/>
      <c r="OBP136" s="1167"/>
      <c r="OBQ136" s="1163"/>
      <c r="OBR136" s="1163"/>
      <c r="OBS136" s="1455"/>
      <c r="OBT136" s="957"/>
      <c r="OBU136" s="1163"/>
      <c r="OBV136" s="1163"/>
      <c r="OBW136" s="957"/>
      <c r="OBX136" s="957"/>
      <c r="OBY136" s="1730"/>
      <c r="OBZ136" s="957"/>
      <c r="OCA136" s="957"/>
      <c r="OCB136" s="957"/>
      <c r="OCC136" s="1209"/>
      <c r="OCD136" s="1248"/>
      <c r="OCE136" s="1537"/>
      <c r="OCF136" s="955"/>
      <c r="OCG136" s="1144"/>
      <c r="OCH136" s="1167"/>
      <c r="OCI136" s="1163"/>
      <c r="OCJ136" s="1163"/>
      <c r="OCK136" s="1455"/>
      <c r="OCL136" s="957"/>
      <c r="OCM136" s="1163"/>
      <c r="OCN136" s="1163"/>
      <c r="OCO136" s="957"/>
      <c r="OCP136" s="957"/>
      <c r="OCQ136" s="1730"/>
      <c r="OCR136" s="957"/>
      <c r="OCS136" s="957"/>
      <c r="OCT136" s="957"/>
      <c r="OCU136" s="1209"/>
      <c r="OCV136" s="1248"/>
      <c r="OCW136" s="1537"/>
      <c r="OCX136" s="955"/>
      <c r="OCY136" s="1144"/>
      <c r="OCZ136" s="1167"/>
      <c r="ODA136" s="1163"/>
      <c r="ODB136" s="1163"/>
      <c r="ODC136" s="1455"/>
      <c r="ODD136" s="957"/>
      <c r="ODE136" s="1163"/>
      <c r="ODF136" s="1163"/>
      <c r="ODG136" s="957"/>
      <c r="ODH136" s="957"/>
      <c r="ODI136" s="1730"/>
      <c r="ODJ136" s="957"/>
      <c r="ODK136" s="957"/>
      <c r="ODL136" s="957"/>
      <c r="ODM136" s="1209"/>
      <c r="ODN136" s="1248"/>
      <c r="ODO136" s="1537"/>
      <c r="ODP136" s="955"/>
      <c r="ODQ136" s="1144"/>
      <c r="ODR136" s="1167"/>
      <c r="ODS136" s="1163"/>
      <c r="ODT136" s="1163"/>
      <c r="ODU136" s="1455"/>
      <c r="ODV136" s="957"/>
      <c r="ODW136" s="1163"/>
      <c r="ODX136" s="1163"/>
      <c r="ODY136" s="957"/>
      <c r="ODZ136" s="957"/>
      <c r="OEA136" s="1730"/>
      <c r="OEB136" s="957"/>
      <c r="OEC136" s="957"/>
      <c r="OED136" s="957"/>
      <c r="OEE136" s="1209"/>
      <c r="OEF136" s="1248"/>
      <c r="OEG136" s="1537"/>
      <c r="OEH136" s="955"/>
      <c r="OEI136" s="1144"/>
      <c r="OEJ136" s="1167"/>
      <c r="OEK136" s="1163"/>
      <c r="OEL136" s="1163"/>
      <c r="OEM136" s="1455"/>
      <c r="OEN136" s="957"/>
      <c r="OEO136" s="1163"/>
      <c r="OEP136" s="1163"/>
      <c r="OEQ136" s="957"/>
      <c r="OER136" s="957"/>
      <c r="OES136" s="1730"/>
      <c r="OET136" s="957"/>
      <c r="OEU136" s="957"/>
      <c r="OEV136" s="957"/>
      <c r="OEW136" s="1209"/>
      <c r="OEX136" s="1248"/>
      <c r="OEY136" s="1537"/>
      <c r="OEZ136" s="955"/>
      <c r="OFA136" s="1144"/>
      <c r="OFB136" s="1167"/>
      <c r="OFC136" s="1163"/>
      <c r="OFD136" s="1163"/>
      <c r="OFE136" s="1455"/>
      <c r="OFF136" s="957"/>
      <c r="OFG136" s="1163"/>
      <c r="OFH136" s="1163"/>
      <c r="OFI136" s="957"/>
      <c r="OFJ136" s="957"/>
      <c r="OFK136" s="1730"/>
      <c r="OFL136" s="957"/>
      <c r="OFM136" s="957"/>
      <c r="OFN136" s="957"/>
      <c r="OFO136" s="1209"/>
      <c r="OFP136" s="1248"/>
      <c r="OFQ136" s="1537"/>
      <c r="OFR136" s="955"/>
      <c r="OFS136" s="1144"/>
      <c r="OFT136" s="1167"/>
      <c r="OFU136" s="1163"/>
      <c r="OFV136" s="1163"/>
      <c r="OFW136" s="1455"/>
      <c r="OFX136" s="957"/>
      <c r="OFY136" s="1163"/>
      <c r="OFZ136" s="1163"/>
      <c r="OGA136" s="957"/>
      <c r="OGB136" s="957"/>
      <c r="OGC136" s="1730"/>
      <c r="OGD136" s="957"/>
      <c r="OGE136" s="957"/>
      <c r="OGF136" s="957"/>
      <c r="OGG136" s="1209"/>
      <c r="OGH136" s="1248"/>
      <c r="OGI136" s="1537"/>
      <c r="OGJ136" s="955"/>
      <c r="OGK136" s="1144"/>
      <c r="OGL136" s="1167"/>
      <c r="OGM136" s="1163"/>
      <c r="OGN136" s="1163"/>
      <c r="OGO136" s="1455"/>
      <c r="OGP136" s="957"/>
      <c r="OGQ136" s="1163"/>
      <c r="OGR136" s="1163"/>
      <c r="OGS136" s="957"/>
      <c r="OGT136" s="957"/>
      <c r="OGU136" s="1730"/>
      <c r="OGV136" s="957"/>
      <c r="OGW136" s="957"/>
      <c r="OGX136" s="957"/>
      <c r="OGY136" s="1209"/>
      <c r="OGZ136" s="1248"/>
      <c r="OHA136" s="1537"/>
      <c r="OHB136" s="955"/>
      <c r="OHC136" s="1144"/>
      <c r="OHD136" s="1167"/>
      <c r="OHE136" s="1163"/>
      <c r="OHF136" s="1163"/>
      <c r="OHG136" s="1455"/>
      <c r="OHH136" s="957"/>
      <c r="OHI136" s="1163"/>
      <c r="OHJ136" s="1163"/>
      <c r="OHK136" s="957"/>
      <c r="OHL136" s="957"/>
      <c r="OHM136" s="1730"/>
      <c r="OHN136" s="957"/>
      <c r="OHO136" s="957"/>
      <c r="OHP136" s="957"/>
      <c r="OHQ136" s="1209"/>
      <c r="OHR136" s="1248"/>
      <c r="OHS136" s="1537"/>
      <c r="OHT136" s="955"/>
      <c r="OHU136" s="1144"/>
      <c r="OHV136" s="1167"/>
      <c r="OHW136" s="1163"/>
      <c r="OHX136" s="1163"/>
      <c r="OHY136" s="1455"/>
      <c r="OHZ136" s="957"/>
      <c r="OIA136" s="1163"/>
      <c r="OIB136" s="1163"/>
      <c r="OIC136" s="957"/>
      <c r="OID136" s="957"/>
      <c r="OIE136" s="1730"/>
      <c r="OIF136" s="957"/>
      <c r="OIG136" s="957"/>
      <c r="OIH136" s="957"/>
      <c r="OII136" s="1209"/>
      <c r="OIJ136" s="1248"/>
      <c r="OIK136" s="1537"/>
      <c r="OIL136" s="955"/>
      <c r="OIM136" s="1144"/>
      <c r="OIN136" s="1167"/>
      <c r="OIO136" s="1163"/>
      <c r="OIP136" s="1163"/>
      <c r="OIQ136" s="1455"/>
      <c r="OIR136" s="957"/>
      <c r="OIS136" s="1163"/>
      <c r="OIT136" s="1163"/>
      <c r="OIU136" s="957"/>
      <c r="OIV136" s="957"/>
      <c r="OIW136" s="1730"/>
      <c r="OIX136" s="957"/>
      <c r="OIY136" s="957"/>
      <c r="OIZ136" s="957"/>
      <c r="OJA136" s="1209"/>
      <c r="OJB136" s="1248"/>
      <c r="OJC136" s="1537"/>
      <c r="OJD136" s="955"/>
      <c r="OJE136" s="1144"/>
      <c r="OJF136" s="1167"/>
      <c r="OJG136" s="1163"/>
      <c r="OJH136" s="1163"/>
      <c r="OJI136" s="1455"/>
      <c r="OJJ136" s="957"/>
      <c r="OJK136" s="1163"/>
      <c r="OJL136" s="1163"/>
      <c r="OJM136" s="957"/>
      <c r="OJN136" s="957"/>
      <c r="OJO136" s="1730"/>
      <c r="OJP136" s="957"/>
      <c r="OJQ136" s="957"/>
      <c r="OJR136" s="957"/>
      <c r="OJS136" s="1209"/>
      <c r="OJT136" s="1248"/>
      <c r="OJU136" s="1537"/>
      <c r="OJV136" s="955"/>
      <c r="OJW136" s="1144"/>
      <c r="OJX136" s="1167"/>
      <c r="OJY136" s="1163"/>
      <c r="OJZ136" s="1163"/>
      <c r="OKA136" s="1455"/>
      <c r="OKB136" s="957"/>
      <c r="OKC136" s="1163"/>
      <c r="OKD136" s="1163"/>
      <c r="OKE136" s="957"/>
      <c r="OKF136" s="957"/>
      <c r="OKG136" s="1730"/>
      <c r="OKH136" s="957"/>
      <c r="OKI136" s="957"/>
      <c r="OKJ136" s="957"/>
      <c r="OKK136" s="1209"/>
      <c r="OKL136" s="1248"/>
      <c r="OKM136" s="1537"/>
      <c r="OKN136" s="955"/>
      <c r="OKO136" s="1144"/>
      <c r="OKP136" s="1167"/>
      <c r="OKQ136" s="1163"/>
      <c r="OKR136" s="1163"/>
      <c r="OKS136" s="1455"/>
      <c r="OKT136" s="957"/>
      <c r="OKU136" s="1163"/>
      <c r="OKV136" s="1163"/>
      <c r="OKW136" s="957"/>
      <c r="OKX136" s="957"/>
      <c r="OKY136" s="1730"/>
      <c r="OKZ136" s="957"/>
      <c r="OLA136" s="957"/>
      <c r="OLB136" s="957"/>
      <c r="OLC136" s="1209"/>
      <c r="OLD136" s="1248"/>
      <c r="OLE136" s="1537"/>
      <c r="OLF136" s="955"/>
      <c r="OLG136" s="1144"/>
      <c r="OLH136" s="1167"/>
      <c r="OLI136" s="1163"/>
      <c r="OLJ136" s="1163"/>
      <c r="OLK136" s="1455"/>
      <c r="OLL136" s="957"/>
      <c r="OLM136" s="1163"/>
      <c r="OLN136" s="1163"/>
      <c r="OLO136" s="957"/>
      <c r="OLP136" s="957"/>
      <c r="OLQ136" s="1730"/>
      <c r="OLR136" s="957"/>
      <c r="OLS136" s="957"/>
      <c r="OLT136" s="957"/>
      <c r="OLU136" s="1209"/>
      <c r="OLV136" s="1248"/>
      <c r="OLW136" s="1537"/>
      <c r="OLX136" s="955"/>
      <c r="OLY136" s="1144"/>
      <c r="OLZ136" s="1167"/>
      <c r="OMA136" s="1163"/>
      <c r="OMB136" s="1163"/>
      <c r="OMC136" s="1455"/>
      <c r="OMD136" s="957"/>
      <c r="OME136" s="1163"/>
      <c r="OMF136" s="1163"/>
      <c r="OMG136" s="957"/>
      <c r="OMH136" s="957"/>
      <c r="OMI136" s="1730"/>
      <c r="OMJ136" s="957"/>
      <c r="OMK136" s="957"/>
      <c r="OML136" s="957"/>
      <c r="OMM136" s="1209"/>
      <c r="OMN136" s="1248"/>
      <c r="OMO136" s="1537"/>
      <c r="OMP136" s="955"/>
      <c r="OMQ136" s="1144"/>
      <c r="OMR136" s="1167"/>
      <c r="OMS136" s="1163"/>
      <c r="OMT136" s="1163"/>
      <c r="OMU136" s="1455"/>
      <c r="OMV136" s="957"/>
      <c r="OMW136" s="1163"/>
      <c r="OMX136" s="1163"/>
      <c r="OMY136" s="957"/>
      <c r="OMZ136" s="957"/>
      <c r="ONA136" s="1730"/>
      <c r="ONB136" s="957"/>
      <c r="ONC136" s="957"/>
      <c r="OND136" s="957"/>
      <c r="ONE136" s="1209"/>
      <c r="ONF136" s="1248"/>
      <c r="ONG136" s="1537"/>
      <c r="ONH136" s="955"/>
      <c r="ONI136" s="1144"/>
      <c r="ONJ136" s="1167"/>
      <c r="ONK136" s="1163"/>
      <c r="ONL136" s="1163"/>
      <c r="ONM136" s="1455"/>
      <c r="ONN136" s="957"/>
      <c r="ONO136" s="1163"/>
      <c r="ONP136" s="1163"/>
      <c r="ONQ136" s="957"/>
      <c r="ONR136" s="957"/>
      <c r="ONS136" s="1730"/>
      <c r="ONT136" s="957"/>
      <c r="ONU136" s="957"/>
      <c r="ONV136" s="957"/>
      <c r="ONW136" s="1209"/>
      <c r="ONX136" s="1248"/>
      <c r="ONY136" s="1537"/>
      <c r="ONZ136" s="955"/>
      <c r="OOA136" s="1144"/>
      <c r="OOB136" s="1167"/>
      <c r="OOC136" s="1163"/>
      <c r="OOD136" s="1163"/>
      <c r="OOE136" s="1455"/>
      <c r="OOF136" s="957"/>
      <c r="OOG136" s="1163"/>
      <c r="OOH136" s="1163"/>
      <c r="OOI136" s="957"/>
      <c r="OOJ136" s="957"/>
      <c r="OOK136" s="1730"/>
      <c r="OOL136" s="957"/>
      <c r="OOM136" s="957"/>
      <c r="OON136" s="957"/>
      <c r="OOO136" s="1209"/>
      <c r="OOP136" s="1248"/>
      <c r="OOQ136" s="1537"/>
      <c r="OOR136" s="955"/>
      <c r="OOS136" s="1144"/>
      <c r="OOT136" s="1167"/>
      <c r="OOU136" s="1163"/>
      <c r="OOV136" s="1163"/>
      <c r="OOW136" s="1455"/>
      <c r="OOX136" s="957"/>
      <c r="OOY136" s="1163"/>
      <c r="OOZ136" s="1163"/>
      <c r="OPA136" s="957"/>
      <c r="OPB136" s="957"/>
      <c r="OPC136" s="1730"/>
      <c r="OPD136" s="957"/>
      <c r="OPE136" s="957"/>
      <c r="OPF136" s="957"/>
      <c r="OPG136" s="1209"/>
      <c r="OPH136" s="1248"/>
      <c r="OPI136" s="1537"/>
      <c r="OPJ136" s="955"/>
      <c r="OPK136" s="1144"/>
      <c r="OPL136" s="1167"/>
      <c r="OPM136" s="1163"/>
      <c r="OPN136" s="1163"/>
      <c r="OPO136" s="1455"/>
      <c r="OPP136" s="957"/>
      <c r="OPQ136" s="1163"/>
      <c r="OPR136" s="1163"/>
      <c r="OPS136" s="957"/>
      <c r="OPT136" s="957"/>
      <c r="OPU136" s="1730"/>
      <c r="OPV136" s="957"/>
      <c r="OPW136" s="957"/>
      <c r="OPX136" s="957"/>
      <c r="OPY136" s="1209"/>
      <c r="OPZ136" s="1248"/>
      <c r="OQA136" s="1537"/>
      <c r="OQB136" s="955"/>
      <c r="OQC136" s="1144"/>
      <c r="OQD136" s="1167"/>
      <c r="OQE136" s="1163"/>
      <c r="OQF136" s="1163"/>
      <c r="OQG136" s="1455"/>
      <c r="OQH136" s="957"/>
      <c r="OQI136" s="1163"/>
      <c r="OQJ136" s="1163"/>
      <c r="OQK136" s="957"/>
      <c r="OQL136" s="957"/>
      <c r="OQM136" s="1730"/>
      <c r="OQN136" s="957"/>
      <c r="OQO136" s="957"/>
      <c r="OQP136" s="957"/>
      <c r="OQQ136" s="1209"/>
      <c r="OQR136" s="1248"/>
      <c r="OQS136" s="1537"/>
      <c r="OQT136" s="955"/>
      <c r="OQU136" s="1144"/>
      <c r="OQV136" s="1167"/>
      <c r="OQW136" s="1163"/>
      <c r="OQX136" s="1163"/>
      <c r="OQY136" s="1455"/>
      <c r="OQZ136" s="957"/>
      <c r="ORA136" s="1163"/>
      <c r="ORB136" s="1163"/>
      <c r="ORC136" s="957"/>
      <c r="ORD136" s="957"/>
      <c r="ORE136" s="1730"/>
      <c r="ORF136" s="957"/>
      <c r="ORG136" s="957"/>
      <c r="ORH136" s="957"/>
      <c r="ORI136" s="1209"/>
      <c r="ORJ136" s="1248"/>
      <c r="ORK136" s="1537"/>
      <c r="ORL136" s="955"/>
      <c r="ORM136" s="1144"/>
      <c r="ORN136" s="1167"/>
      <c r="ORO136" s="1163"/>
      <c r="ORP136" s="1163"/>
      <c r="ORQ136" s="1455"/>
      <c r="ORR136" s="957"/>
      <c r="ORS136" s="1163"/>
      <c r="ORT136" s="1163"/>
      <c r="ORU136" s="957"/>
      <c r="ORV136" s="957"/>
      <c r="ORW136" s="1730"/>
      <c r="ORX136" s="957"/>
      <c r="ORY136" s="957"/>
      <c r="ORZ136" s="957"/>
      <c r="OSA136" s="1209"/>
      <c r="OSB136" s="1248"/>
      <c r="OSC136" s="1537"/>
      <c r="OSD136" s="955"/>
      <c r="OSE136" s="1144"/>
      <c r="OSF136" s="1167"/>
      <c r="OSG136" s="1163"/>
      <c r="OSH136" s="1163"/>
      <c r="OSI136" s="1455"/>
      <c r="OSJ136" s="957"/>
      <c r="OSK136" s="1163"/>
      <c r="OSL136" s="1163"/>
      <c r="OSM136" s="957"/>
      <c r="OSN136" s="957"/>
      <c r="OSO136" s="1730"/>
      <c r="OSP136" s="957"/>
      <c r="OSQ136" s="957"/>
      <c r="OSR136" s="957"/>
      <c r="OSS136" s="1209"/>
      <c r="OST136" s="1248"/>
      <c r="OSU136" s="1537"/>
      <c r="OSV136" s="955"/>
      <c r="OSW136" s="1144"/>
      <c r="OSX136" s="1167"/>
      <c r="OSY136" s="1163"/>
      <c r="OSZ136" s="1163"/>
      <c r="OTA136" s="1455"/>
      <c r="OTB136" s="957"/>
      <c r="OTC136" s="1163"/>
      <c r="OTD136" s="1163"/>
      <c r="OTE136" s="957"/>
      <c r="OTF136" s="957"/>
      <c r="OTG136" s="1730"/>
      <c r="OTH136" s="957"/>
      <c r="OTI136" s="957"/>
      <c r="OTJ136" s="957"/>
      <c r="OTK136" s="1209"/>
      <c r="OTL136" s="1248"/>
      <c r="OTM136" s="1537"/>
      <c r="OTN136" s="955"/>
      <c r="OTO136" s="1144"/>
      <c r="OTP136" s="1167"/>
      <c r="OTQ136" s="1163"/>
      <c r="OTR136" s="1163"/>
      <c r="OTS136" s="1455"/>
      <c r="OTT136" s="957"/>
      <c r="OTU136" s="1163"/>
      <c r="OTV136" s="1163"/>
      <c r="OTW136" s="957"/>
      <c r="OTX136" s="957"/>
      <c r="OTY136" s="1730"/>
      <c r="OTZ136" s="957"/>
      <c r="OUA136" s="957"/>
      <c r="OUB136" s="957"/>
      <c r="OUC136" s="1209"/>
      <c r="OUD136" s="1248"/>
      <c r="OUE136" s="1537"/>
      <c r="OUF136" s="955"/>
      <c r="OUG136" s="1144"/>
      <c r="OUH136" s="1167"/>
      <c r="OUI136" s="1163"/>
      <c r="OUJ136" s="1163"/>
      <c r="OUK136" s="1455"/>
      <c r="OUL136" s="957"/>
      <c r="OUM136" s="1163"/>
      <c r="OUN136" s="1163"/>
      <c r="OUO136" s="957"/>
      <c r="OUP136" s="957"/>
      <c r="OUQ136" s="1730"/>
      <c r="OUR136" s="957"/>
      <c r="OUS136" s="957"/>
      <c r="OUT136" s="957"/>
      <c r="OUU136" s="1209"/>
      <c r="OUV136" s="1248"/>
      <c r="OUW136" s="1537"/>
      <c r="OUX136" s="955"/>
      <c r="OUY136" s="1144"/>
      <c r="OUZ136" s="1167"/>
      <c r="OVA136" s="1163"/>
      <c r="OVB136" s="1163"/>
      <c r="OVC136" s="1455"/>
      <c r="OVD136" s="957"/>
      <c r="OVE136" s="1163"/>
      <c r="OVF136" s="1163"/>
      <c r="OVG136" s="957"/>
      <c r="OVH136" s="957"/>
      <c r="OVI136" s="1730"/>
      <c r="OVJ136" s="957"/>
      <c r="OVK136" s="957"/>
      <c r="OVL136" s="957"/>
      <c r="OVM136" s="1209"/>
      <c r="OVN136" s="1248"/>
      <c r="OVO136" s="1537"/>
      <c r="OVP136" s="955"/>
      <c r="OVQ136" s="1144"/>
      <c r="OVR136" s="1167"/>
      <c r="OVS136" s="1163"/>
      <c r="OVT136" s="1163"/>
      <c r="OVU136" s="1455"/>
      <c r="OVV136" s="957"/>
      <c r="OVW136" s="1163"/>
      <c r="OVX136" s="1163"/>
      <c r="OVY136" s="957"/>
      <c r="OVZ136" s="957"/>
      <c r="OWA136" s="1730"/>
      <c r="OWB136" s="957"/>
      <c r="OWC136" s="957"/>
      <c r="OWD136" s="957"/>
      <c r="OWE136" s="1209"/>
      <c r="OWF136" s="1248"/>
      <c r="OWG136" s="1537"/>
      <c r="OWH136" s="955"/>
      <c r="OWI136" s="1144"/>
      <c r="OWJ136" s="1167"/>
      <c r="OWK136" s="1163"/>
      <c r="OWL136" s="1163"/>
      <c r="OWM136" s="1455"/>
      <c r="OWN136" s="957"/>
      <c r="OWO136" s="1163"/>
      <c r="OWP136" s="1163"/>
      <c r="OWQ136" s="957"/>
      <c r="OWR136" s="957"/>
      <c r="OWS136" s="1730"/>
      <c r="OWT136" s="957"/>
      <c r="OWU136" s="957"/>
      <c r="OWV136" s="957"/>
      <c r="OWW136" s="1209"/>
      <c r="OWX136" s="1248"/>
      <c r="OWY136" s="1537"/>
      <c r="OWZ136" s="955"/>
      <c r="OXA136" s="1144"/>
      <c r="OXB136" s="1167"/>
      <c r="OXC136" s="1163"/>
      <c r="OXD136" s="1163"/>
      <c r="OXE136" s="1455"/>
      <c r="OXF136" s="957"/>
      <c r="OXG136" s="1163"/>
      <c r="OXH136" s="1163"/>
      <c r="OXI136" s="957"/>
      <c r="OXJ136" s="957"/>
      <c r="OXK136" s="1730"/>
      <c r="OXL136" s="957"/>
      <c r="OXM136" s="957"/>
      <c r="OXN136" s="957"/>
      <c r="OXO136" s="1209"/>
      <c r="OXP136" s="1248"/>
      <c r="OXQ136" s="1537"/>
      <c r="OXR136" s="955"/>
      <c r="OXS136" s="1144"/>
      <c r="OXT136" s="1167"/>
      <c r="OXU136" s="1163"/>
      <c r="OXV136" s="1163"/>
      <c r="OXW136" s="1455"/>
      <c r="OXX136" s="957"/>
      <c r="OXY136" s="1163"/>
      <c r="OXZ136" s="1163"/>
      <c r="OYA136" s="957"/>
      <c r="OYB136" s="957"/>
      <c r="OYC136" s="1730"/>
      <c r="OYD136" s="957"/>
      <c r="OYE136" s="957"/>
      <c r="OYF136" s="957"/>
      <c r="OYG136" s="1209"/>
      <c r="OYH136" s="1248"/>
      <c r="OYI136" s="1537"/>
      <c r="OYJ136" s="955"/>
      <c r="OYK136" s="1144"/>
      <c r="OYL136" s="1167"/>
      <c r="OYM136" s="1163"/>
      <c r="OYN136" s="1163"/>
      <c r="OYO136" s="1455"/>
      <c r="OYP136" s="957"/>
      <c r="OYQ136" s="1163"/>
      <c r="OYR136" s="1163"/>
      <c r="OYS136" s="957"/>
      <c r="OYT136" s="957"/>
      <c r="OYU136" s="1730"/>
      <c r="OYV136" s="957"/>
      <c r="OYW136" s="957"/>
      <c r="OYX136" s="957"/>
      <c r="OYY136" s="1209"/>
      <c r="OYZ136" s="1248"/>
      <c r="OZA136" s="1537"/>
      <c r="OZB136" s="955"/>
      <c r="OZC136" s="1144"/>
      <c r="OZD136" s="1167"/>
      <c r="OZE136" s="1163"/>
      <c r="OZF136" s="1163"/>
      <c r="OZG136" s="1455"/>
      <c r="OZH136" s="957"/>
      <c r="OZI136" s="1163"/>
      <c r="OZJ136" s="1163"/>
      <c r="OZK136" s="957"/>
      <c r="OZL136" s="957"/>
      <c r="OZM136" s="1730"/>
      <c r="OZN136" s="957"/>
      <c r="OZO136" s="957"/>
      <c r="OZP136" s="957"/>
      <c r="OZQ136" s="1209"/>
      <c r="OZR136" s="1248"/>
      <c r="OZS136" s="1537"/>
      <c r="OZT136" s="955"/>
      <c r="OZU136" s="1144"/>
      <c r="OZV136" s="1167"/>
      <c r="OZW136" s="1163"/>
      <c r="OZX136" s="1163"/>
      <c r="OZY136" s="1455"/>
      <c r="OZZ136" s="957"/>
      <c r="PAA136" s="1163"/>
      <c r="PAB136" s="1163"/>
      <c r="PAC136" s="957"/>
      <c r="PAD136" s="957"/>
      <c r="PAE136" s="1730"/>
      <c r="PAF136" s="957"/>
      <c r="PAG136" s="957"/>
      <c r="PAH136" s="957"/>
      <c r="PAI136" s="1209"/>
      <c r="PAJ136" s="1248"/>
      <c r="PAK136" s="1537"/>
      <c r="PAL136" s="955"/>
      <c r="PAM136" s="1144"/>
      <c r="PAN136" s="1167"/>
      <c r="PAO136" s="1163"/>
      <c r="PAP136" s="1163"/>
      <c r="PAQ136" s="1455"/>
      <c r="PAR136" s="957"/>
      <c r="PAS136" s="1163"/>
      <c r="PAT136" s="1163"/>
      <c r="PAU136" s="957"/>
      <c r="PAV136" s="957"/>
      <c r="PAW136" s="1730"/>
      <c r="PAX136" s="957"/>
      <c r="PAY136" s="957"/>
      <c r="PAZ136" s="957"/>
      <c r="PBA136" s="1209"/>
      <c r="PBB136" s="1248"/>
      <c r="PBC136" s="1537"/>
      <c r="PBD136" s="955"/>
      <c r="PBE136" s="1144"/>
      <c r="PBF136" s="1167"/>
      <c r="PBG136" s="1163"/>
      <c r="PBH136" s="1163"/>
      <c r="PBI136" s="1455"/>
      <c r="PBJ136" s="957"/>
      <c r="PBK136" s="1163"/>
      <c r="PBL136" s="1163"/>
      <c r="PBM136" s="957"/>
      <c r="PBN136" s="957"/>
      <c r="PBO136" s="1730"/>
      <c r="PBP136" s="957"/>
      <c r="PBQ136" s="957"/>
      <c r="PBR136" s="957"/>
      <c r="PBS136" s="1209"/>
      <c r="PBT136" s="1248"/>
      <c r="PBU136" s="1537"/>
      <c r="PBV136" s="955"/>
      <c r="PBW136" s="1144"/>
      <c r="PBX136" s="1167"/>
      <c r="PBY136" s="1163"/>
      <c r="PBZ136" s="1163"/>
      <c r="PCA136" s="1455"/>
      <c r="PCB136" s="957"/>
      <c r="PCC136" s="1163"/>
      <c r="PCD136" s="1163"/>
      <c r="PCE136" s="957"/>
      <c r="PCF136" s="957"/>
      <c r="PCG136" s="1730"/>
      <c r="PCH136" s="957"/>
      <c r="PCI136" s="957"/>
      <c r="PCJ136" s="957"/>
      <c r="PCK136" s="1209"/>
      <c r="PCL136" s="1248"/>
      <c r="PCM136" s="1537"/>
      <c r="PCN136" s="955"/>
      <c r="PCO136" s="1144"/>
      <c r="PCP136" s="1167"/>
      <c r="PCQ136" s="1163"/>
      <c r="PCR136" s="1163"/>
      <c r="PCS136" s="1455"/>
      <c r="PCT136" s="957"/>
      <c r="PCU136" s="1163"/>
      <c r="PCV136" s="1163"/>
      <c r="PCW136" s="957"/>
      <c r="PCX136" s="957"/>
      <c r="PCY136" s="1730"/>
      <c r="PCZ136" s="957"/>
      <c r="PDA136" s="957"/>
      <c r="PDB136" s="957"/>
      <c r="PDC136" s="1209"/>
      <c r="PDD136" s="1248"/>
      <c r="PDE136" s="1537"/>
      <c r="PDF136" s="955"/>
      <c r="PDG136" s="1144"/>
      <c r="PDH136" s="1167"/>
      <c r="PDI136" s="1163"/>
      <c r="PDJ136" s="1163"/>
      <c r="PDK136" s="1455"/>
      <c r="PDL136" s="957"/>
      <c r="PDM136" s="1163"/>
      <c r="PDN136" s="1163"/>
      <c r="PDO136" s="957"/>
      <c r="PDP136" s="957"/>
      <c r="PDQ136" s="1730"/>
      <c r="PDR136" s="957"/>
      <c r="PDS136" s="957"/>
      <c r="PDT136" s="957"/>
      <c r="PDU136" s="1209"/>
      <c r="PDV136" s="1248"/>
      <c r="PDW136" s="1537"/>
      <c r="PDX136" s="955"/>
      <c r="PDY136" s="1144"/>
      <c r="PDZ136" s="1167"/>
      <c r="PEA136" s="1163"/>
      <c r="PEB136" s="1163"/>
      <c r="PEC136" s="1455"/>
      <c r="PED136" s="957"/>
      <c r="PEE136" s="1163"/>
      <c r="PEF136" s="1163"/>
      <c r="PEG136" s="957"/>
      <c r="PEH136" s="957"/>
      <c r="PEI136" s="1730"/>
      <c r="PEJ136" s="957"/>
      <c r="PEK136" s="957"/>
      <c r="PEL136" s="957"/>
      <c r="PEM136" s="1209"/>
      <c r="PEN136" s="1248"/>
      <c r="PEO136" s="1537"/>
      <c r="PEP136" s="955"/>
      <c r="PEQ136" s="1144"/>
      <c r="PER136" s="1167"/>
      <c r="PES136" s="1163"/>
      <c r="PET136" s="1163"/>
      <c r="PEU136" s="1455"/>
      <c r="PEV136" s="957"/>
      <c r="PEW136" s="1163"/>
      <c r="PEX136" s="1163"/>
      <c r="PEY136" s="957"/>
      <c r="PEZ136" s="957"/>
      <c r="PFA136" s="1730"/>
      <c r="PFB136" s="957"/>
      <c r="PFC136" s="957"/>
      <c r="PFD136" s="957"/>
      <c r="PFE136" s="1209"/>
      <c r="PFF136" s="1248"/>
      <c r="PFG136" s="1537"/>
      <c r="PFH136" s="955"/>
      <c r="PFI136" s="1144"/>
      <c r="PFJ136" s="1167"/>
      <c r="PFK136" s="1163"/>
      <c r="PFL136" s="1163"/>
      <c r="PFM136" s="1455"/>
      <c r="PFN136" s="957"/>
      <c r="PFO136" s="1163"/>
      <c r="PFP136" s="1163"/>
      <c r="PFQ136" s="957"/>
      <c r="PFR136" s="957"/>
      <c r="PFS136" s="1730"/>
      <c r="PFT136" s="957"/>
      <c r="PFU136" s="957"/>
      <c r="PFV136" s="957"/>
      <c r="PFW136" s="1209"/>
      <c r="PFX136" s="1248"/>
      <c r="PFY136" s="1537"/>
      <c r="PFZ136" s="955"/>
      <c r="PGA136" s="1144"/>
      <c r="PGB136" s="1167"/>
      <c r="PGC136" s="1163"/>
      <c r="PGD136" s="1163"/>
      <c r="PGE136" s="1455"/>
      <c r="PGF136" s="957"/>
      <c r="PGG136" s="1163"/>
      <c r="PGH136" s="1163"/>
      <c r="PGI136" s="957"/>
      <c r="PGJ136" s="957"/>
      <c r="PGK136" s="1730"/>
      <c r="PGL136" s="957"/>
      <c r="PGM136" s="957"/>
      <c r="PGN136" s="957"/>
      <c r="PGO136" s="1209"/>
      <c r="PGP136" s="1248"/>
      <c r="PGQ136" s="1537"/>
      <c r="PGR136" s="955"/>
      <c r="PGS136" s="1144"/>
      <c r="PGT136" s="1167"/>
      <c r="PGU136" s="1163"/>
      <c r="PGV136" s="1163"/>
      <c r="PGW136" s="1455"/>
      <c r="PGX136" s="957"/>
      <c r="PGY136" s="1163"/>
      <c r="PGZ136" s="1163"/>
      <c r="PHA136" s="957"/>
      <c r="PHB136" s="957"/>
      <c r="PHC136" s="1730"/>
      <c r="PHD136" s="957"/>
      <c r="PHE136" s="957"/>
      <c r="PHF136" s="957"/>
      <c r="PHG136" s="1209"/>
      <c r="PHH136" s="1248"/>
      <c r="PHI136" s="1537"/>
      <c r="PHJ136" s="955"/>
      <c r="PHK136" s="1144"/>
      <c r="PHL136" s="1167"/>
      <c r="PHM136" s="1163"/>
      <c r="PHN136" s="1163"/>
      <c r="PHO136" s="1455"/>
      <c r="PHP136" s="957"/>
      <c r="PHQ136" s="1163"/>
      <c r="PHR136" s="1163"/>
      <c r="PHS136" s="957"/>
      <c r="PHT136" s="957"/>
      <c r="PHU136" s="1730"/>
      <c r="PHV136" s="957"/>
      <c r="PHW136" s="957"/>
      <c r="PHX136" s="957"/>
      <c r="PHY136" s="1209"/>
      <c r="PHZ136" s="1248"/>
      <c r="PIA136" s="1537"/>
      <c r="PIB136" s="955"/>
      <c r="PIC136" s="1144"/>
      <c r="PID136" s="1167"/>
      <c r="PIE136" s="1163"/>
      <c r="PIF136" s="1163"/>
      <c r="PIG136" s="1455"/>
      <c r="PIH136" s="957"/>
      <c r="PII136" s="1163"/>
      <c r="PIJ136" s="1163"/>
      <c r="PIK136" s="957"/>
      <c r="PIL136" s="957"/>
      <c r="PIM136" s="1730"/>
      <c r="PIN136" s="957"/>
      <c r="PIO136" s="957"/>
      <c r="PIP136" s="957"/>
      <c r="PIQ136" s="1209"/>
      <c r="PIR136" s="1248"/>
      <c r="PIS136" s="1537"/>
      <c r="PIT136" s="955"/>
      <c r="PIU136" s="1144"/>
      <c r="PIV136" s="1167"/>
      <c r="PIW136" s="1163"/>
      <c r="PIX136" s="1163"/>
      <c r="PIY136" s="1455"/>
      <c r="PIZ136" s="957"/>
      <c r="PJA136" s="1163"/>
      <c r="PJB136" s="1163"/>
      <c r="PJC136" s="957"/>
      <c r="PJD136" s="957"/>
      <c r="PJE136" s="1730"/>
      <c r="PJF136" s="957"/>
      <c r="PJG136" s="957"/>
      <c r="PJH136" s="957"/>
      <c r="PJI136" s="1209"/>
      <c r="PJJ136" s="1248"/>
      <c r="PJK136" s="1537"/>
      <c r="PJL136" s="955"/>
      <c r="PJM136" s="1144"/>
      <c r="PJN136" s="1167"/>
      <c r="PJO136" s="1163"/>
      <c r="PJP136" s="1163"/>
      <c r="PJQ136" s="1455"/>
      <c r="PJR136" s="957"/>
      <c r="PJS136" s="1163"/>
      <c r="PJT136" s="1163"/>
      <c r="PJU136" s="957"/>
      <c r="PJV136" s="957"/>
      <c r="PJW136" s="1730"/>
      <c r="PJX136" s="957"/>
      <c r="PJY136" s="957"/>
      <c r="PJZ136" s="957"/>
      <c r="PKA136" s="1209"/>
      <c r="PKB136" s="1248"/>
      <c r="PKC136" s="1537"/>
      <c r="PKD136" s="955"/>
      <c r="PKE136" s="1144"/>
      <c r="PKF136" s="1167"/>
      <c r="PKG136" s="1163"/>
      <c r="PKH136" s="1163"/>
      <c r="PKI136" s="1455"/>
      <c r="PKJ136" s="957"/>
      <c r="PKK136" s="1163"/>
      <c r="PKL136" s="1163"/>
      <c r="PKM136" s="957"/>
      <c r="PKN136" s="957"/>
      <c r="PKO136" s="1730"/>
      <c r="PKP136" s="957"/>
      <c r="PKQ136" s="957"/>
      <c r="PKR136" s="957"/>
      <c r="PKS136" s="1209"/>
      <c r="PKT136" s="1248"/>
      <c r="PKU136" s="1537"/>
      <c r="PKV136" s="955"/>
      <c r="PKW136" s="1144"/>
      <c r="PKX136" s="1167"/>
      <c r="PKY136" s="1163"/>
      <c r="PKZ136" s="1163"/>
      <c r="PLA136" s="1455"/>
      <c r="PLB136" s="957"/>
      <c r="PLC136" s="1163"/>
      <c r="PLD136" s="1163"/>
      <c r="PLE136" s="957"/>
      <c r="PLF136" s="957"/>
      <c r="PLG136" s="1730"/>
      <c r="PLH136" s="957"/>
      <c r="PLI136" s="957"/>
      <c r="PLJ136" s="957"/>
      <c r="PLK136" s="1209"/>
      <c r="PLL136" s="1248"/>
      <c r="PLM136" s="1537"/>
      <c r="PLN136" s="955"/>
      <c r="PLO136" s="1144"/>
      <c r="PLP136" s="1167"/>
      <c r="PLQ136" s="1163"/>
      <c r="PLR136" s="1163"/>
      <c r="PLS136" s="1455"/>
      <c r="PLT136" s="957"/>
      <c r="PLU136" s="1163"/>
      <c r="PLV136" s="1163"/>
      <c r="PLW136" s="957"/>
      <c r="PLX136" s="957"/>
      <c r="PLY136" s="1730"/>
      <c r="PLZ136" s="957"/>
      <c r="PMA136" s="957"/>
      <c r="PMB136" s="957"/>
      <c r="PMC136" s="1209"/>
      <c r="PMD136" s="1248"/>
      <c r="PME136" s="1537"/>
      <c r="PMF136" s="955"/>
      <c r="PMG136" s="1144"/>
      <c r="PMH136" s="1167"/>
      <c r="PMI136" s="1163"/>
      <c r="PMJ136" s="1163"/>
      <c r="PMK136" s="1455"/>
      <c r="PML136" s="957"/>
      <c r="PMM136" s="1163"/>
      <c r="PMN136" s="1163"/>
      <c r="PMO136" s="957"/>
      <c r="PMP136" s="957"/>
      <c r="PMQ136" s="1730"/>
      <c r="PMR136" s="957"/>
      <c r="PMS136" s="957"/>
      <c r="PMT136" s="957"/>
      <c r="PMU136" s="1209"/>
      <c r="PMV136" s="1248"/>
      <c r="PMW136" s="1537"/>
      <c r="PMX136" s="955"/>
      <c r="PMY136" s="1144"/>
      <c r="PMZ136" s="1167"/>
      <c r="PNA136" s="1163"/>
      <c r="PNB136" s="1163"/>
      <c r="PNC136" s="1455"/>
      <c r="PND136" s="957"/>
      <c r="PNE136" s="1163"/>
      <c r="PNF136" s="1163"/>
      <c r="PNG136" s="957"/>
      <c r="PNH136" s="957"/>
      <c r="PNI136" s="1730"/>
      <c r="PNJ136" s="957"/>
      <c r="PNK136" s="957"/>
      <c r="PNL136" s="957"/>
      <c r="PNM136" s="1209"/>
      <c r="PNN136" s="1248"/>
      <c r="PNO136" s="1537"/>
      <c r="PNP136" s="955"/>
      <c r="PNQ136" s="1144"/>
      <c r="PNR136" s="1167"/>
      <c r="PNS136" s="1163"/>
      <c r="PNT136" s="1163"/>
      <c r="PNU136" s="1455"/>
      <c r="PNV136" s="957"/>
      <c r="PNW136" s="1163"/>
      <c r="PNX136" s="1163"/>
      <c r="PNY136" s="957"/>
      <c r="PNZ136" s="957"/>
      <c r="POA136" s="1730"/>
      <c r="POB136" s="957"/>
      <c r="POC136" s="957"/>
      <c r="POD136" s="957"/>
      <c r="POE136" s="1209"/>
      <c r="POF136" s="1248"/>
      <c r="POG136" s="1537"/>
      <c r="POH136" s="955"/>
      <c r="POI136" s="1144"/>
      <c r="POJ136" s="1167"/>
      <c r="POK136" s="1163"/>
      <c r="POL136" s="1163"/>
      <c r="POM136" s="1455"/>
      <c r="PON136" s="957"/>
      <c r="POO136" s="1163"/>
      <c r="POP136" s="1163"/>
      <c r="POQ136" s="957"/>
      <c r="POR136" s="957"/>
      <c r="POS136" s="1730"/>
      <c r="POT136" s="957"/>
      <c r="POU136" s="957"/>
      <c r="POV136" s="957"/>
      <c r="POW136" s="1209"/>
      <c r="POX136" s="1248"/>
      <c r="POY136" s="1537"/>
      <c r="POZ136" s="955"/>
      <c r="PPA136" s="1144"/>
      <c r="PPB136" s="1167"/>
      <c r="PPC136" s="1163"/>
      <c r="PPD136" s="1163"/>
      <c r="PPE136" s="1455"/>
      <c r="PPF136" s="957"/>
      <c r="PPG136" s="1163"/>
      <c r="PPH136" s="1163"/>
      <c r="PPI136" s="957"/>
      <c r="PPJ136" s="957"/>
      <c r="PPK136" s="1730"/>
      <c r="PPL136" s="957"/>
      <c r="PPM136" s="957"/>
      <c r="PPN136" s="957"/>
      <c r="PPO136" s="1209"/>
      <c r="PPP136" s="1248"/>
      <c r="PPQ136" s="1537"/>
      <c r="PPR136" s="955"/>
      <c r="PPS136" s="1144"/>
      <c r="PPT136" s="1167"/>
      <c r="PPU136" s="1163"/>
      <c r="PPV136" s="1163"/>
      <c r="PPW136" s="1455"/>
      <c r="PPX136" s="957"/>
      <c r="PPY136" s="1163"/>
      <c r="PPZ136" s="1163"/>
      <c r="PQA136" s="957"/>
      <c r="PQB136" s="957"/>
      <c r="PQC136" s="1730"/>
      <c r="PQD136" s="957"/>
      <c r="PQE136" s="957"/>
      <c r="PQF136" s="957"/>
      <c r="PQG136" s="1209"/>
      <c r="PQH136" s="1248"/>
      <c r="PQI136" s="1537"/>
      <c r="PQJ136" s="955"/>
      <c r="PQK136" s="1144"/>
      <c r="PQL136" s="1167"/>
      <c r="PQM136" s="1163"/>
      <c r="PQN136" s="1163"/>
      <c r="PQO136" s="1455"/>
      <c r="PQP136" s="957"/>
      <c r="PQQ136" s="1163"/>
      <c r="PQR136" s="1163"/>
      <c r="PQS136" s="957"/>
      <c r="PQT136" s="957"/>
      <c r="PQU136" s="1730"/>
      <c r="PQV136" s="957"/>
      <c r="PQW136" s="957"/>
      <c r="PQX136" s="957"/>
      <c r="PQY136" s="1209"/>
      <c r="PQZ136" s="1248"/>
      <c r="PRA136" s="1537"/>
      <c r="PRB136" s="955"/>
      <c r="PRC136" s="1144"/>
      <c r="PRD136" s="1167"/>
      <c r="PRE136" s="1163"/>
      <c r="PRF136" s="1163"/>
      <c r="PRG136" s="1455"/>
      <c r="PRH136" s="957"/>
      <c r="PRI136" s="1163"/>
      <c r="PRJ136" s="1163"/>
      <c r="PRK136" s="957"/>
      <c r="PRL136" s="957"/>
      <c r="PRM136" s="1730"/>
      <c r="PRN136" s="957"/>
      <c r="PRO136" s="957"/>
      <c r="PRP136" s="957"/>
      <c r="PRQ136" s="1209"/>
      <c r="PRR136" s="1248"/>
      <c r="PRS136" s="1537"/>
      <c r="PRT136" s="955"/>
      <c r="PRU136" s="1144"/>
      <c r="PRV136" s="1167"/>
      <c r="PRW136" s="1163"/>
      <c r="PRX136" s="1163"/>
      <c r="PRY136" s="1455"/>
      <c r="PRZ136" s="957"/>
      <c r="PSA136" s="1163"/>
      <c r="PSB136" s="1163"/>
      <c r="PSC136" s="957"/>
      <c r="PSD136" s="957"/>
      <c r="PSE136" s="1730"/>
      <c r="PSF136" s="957"/>
      <c r="PSG136" s="957"/>
      <c r="PSH136" s="957"/>
      <c r="PSI136" s="1209"/>
      <c r="PSJ136" s="1248"/>
      <c r="PSK136" s="1537"/>
      <c r="PSL136" s="955"/>
      <c r="PSM136" s="1144"/>
      <c r="PSN136" s="1167"/>
      <c r="PSO136" s="1163"/>
      <c r="PSP136" s="1163"/>
      <c r="PSQ136" s="1455"/>
      <c r="PSR136" s="957"/>
      <c r="PSS136" s="1163"/>
      <c r="PST136" s="1163"/>
      <c r="PSU136" s="957"/>
      <c r="PSV136" s="957"/>
      <c r="PSW136" s="1730"/>
      <c r="PSX136" s="957"/>
      <c r="PSY136" s="957"/>
      <c r="PSZ136" s="957"/>
      <c r="PTA136" s="1209"/>
      <c r="PTB136" s="1248"/>
      <c r="PTC136" s="1537"/>
      <c r="PTD136" s="955"/>
      <c r="PTE136" s="1144"/>
      <c r="PTF136" s="1167"/>
      <c r="PTG136" s="1163"/>
      <c r="PTH136" s="1163"/>
      <c r="PTI136" s="1455"/>
      <c r="PTJ136" s="957"/>
      <c r="PTK136" s="1163"/>
      <c r="PTL136" s="1163"/>
      <c r="PTM136" s="957"/>
      <c r="PTN136" s="957"/>
      <c r="PTO136" s="1730"/>
      <c r="PTP136" s="957"/>
      <c r="PTQ136" s="957"/>
      <c r="PTR136" s="957"/>
      <c r="PTS136" s="1209"/>
      <c r="PTT136" s="1248"/>
      <c r="PTU136" s="1537"/>
      <c r="PTV136" s="955"/>
      <c r="PTW136" s="1144"/>
      <c r="PTX136" s="1167"/>
      <c r="PTY136" s="1163"/>
      <c r="PTZ136" s="1163"/>
      <c r="PUA136" s="1455"/>
      <c r="PUB136" s="957"/>
      <c r="PUC136" s="1163"/>
      <c r="PUD136" s="1163"/>
      <c r="PUE136" s="957"/>
      <c r="PUF136" s="957"/>
      <c r="PUG136" s="1730"/>
      <c r="PUH136" s="957"/>
      <c r="PUI136" s="957"/>
      <c r="PUJ136" s="957"/>
      <c r="PUK136" s="1209"/>
      <c r="PUL136" s="1248"/>
      <c r="PUM136" s="1537"/>
      <c r="PUN136" s="955"/>
      <c r="PUO136" s="1144"/>
      <c r="PUP136" s="1167"/>
      <c r="PUQ136" s="1163"/>
      <c r="PUR136" s="1163"/>
      <c r="PUS136" s="1455"/>
      <c r="PUT136" s="957"/>
      <c r="PUU136" s="1163"/>
      <c r="PUV136" s="1163"/>
      <c r="PUW136" s="957"/>
      <c r="PUX136" s="957"/>
      <c r="PUY136" s="1730"/>
      <c r="PUZ136" s="957"/>
      <c r="PVA136" s="957"/>
      <c r="PVB136" s="957"/>
      <c r="PVC136" s="1209"/>
      <c r="PVD136" s="1248"/>
      <c r="PVE136" s="1537"/>
      <c r="PVF136" s="955"/>
      <c r="PVG136" s="1144"/>
      <c r="PVH136" s="1167"/>
      <c r="PVI136" s="1163"/>
      <c r="PVJ136" s="1163"/>
      <c r="PVK136" s="1455"/>
      <c r="PVL136" s="957"/>
      <c r="PVM136" s="1163"/>
      <c r="PVN136" s="1163"/>
      <c r="PVO136" s="957"/>
      <c r="PVP136" s="957"/>
      <c r="PVQ136" s="1730"/>
      <c r="PVR136" s="957"/>
      <c r="PVS136" s="957"/>
      <c r="PVT136" s="957"/>
      <c r="PVU136" s="1209"/>
      <c r="PVV136" s="1248"/>
      <c r="PVW136" s="1537"/>
      <c r="PVX136" s="955"/>
      <c r="PVY136" s="1144"/>
      <c r="PVZ136" s="1167"/>
      <c r="PWA136" s="1163"/>
      <c r="PWB136" s="1163"/>
      <c r="PWC136" s="1455"/>
      <c r="PWD136" s="957"/>
      <c r="PWE136" s="1163"/>
      <c r="PWF136" s="1163"/>
      <c r="PWG136" s="957"/>
      <c r="PWH136" s="957"/>
      <c r="PWI136" s="1730"/>
      <c r="PWJ136" s="957"/>
      <c r="PWK136" s="957"/>
      <c r="PWL136" s="957"/>
      <c r="PWM136" s="1209"/>
      <c r="PWN136" s="1248"/>
      <c r="PWO136" s="1537"/>
      <c r="PWP136" s="955"/>
      <c r="PWQ136" s="1144"/>
      <c r="PWR136" s="1167"/>
      <c r="PWS136" s="1163"/>
      <c r="PWT136" s="1163"/>
      <c r="PWU136" s="1455"/>
      <c r="PWV136" s="957"/>
      <c r="PWW136" s="1163"/>
      <c r="PWX136" s="1163"/>
      <c r="PWY136" s="957"/>
      <c r="PWZ136" s="957"/>
      <c r="PXA136" s="1730"/>
      <c r="PXB136" s="957"/>
      <c r="PXC136" s="957"/>
      <c r="PXD136" s="957"/>
      <c r="PXE136" s="1209"/>
      <c r="PXF136" s="1248"/>
      <c r="PXG136" s="1537"/>
      <c r="PXH136" s="955"/>
      <c r="PXI136" s="1144"/>
      <c r="PXJ136" s="1167"/>
      <c r="PXK136" s="1163"/>
      <c r="PXL136" s="1163"/>
      <c r="PXM136" s="1455"/>
      <c r="PXN136" s="957"/>
      <c r="PXO136" s="1163"/>
      <c r="PXP136" s="1163"/>
      <c r="PXQ136" s="957"/>
      <c r="PXR136" s="957"/>
      <c r="PXS136" s="1730"/>
      <c r="PXT136" s="957"/>
      <c r="PXU136" s="957"/>
      <c r="PXV136" s="957"/>
      <c r="PXW136" s="1209"/>
      <c r="PXX136" s="1248"/>
      <c r="PXY136" s="1537"/>
      <c r="PXZ136" s="955"/>
      <c r="PYA136" s="1144"/>
      <c r="PYB136" s="1167"/>
      <c r="PYC136" s="1163"/>
      <c r="PYD136" s="1163"/>
      <c r="PYE136" s="1455"/>
      <c r="PYF136" s="957"/>
      <c r="PYG136" s="1163"/>
      <c r="PYH136" s="1163"/>
      <c r="PYI136" s="957"/>
      <c r="PYJ136" s="957"/>
      <c r="PYK136" s="1730"/>
      <c r="PYL136" s="957"/>
      <c r="PYM136" s="957"/>
      <c r="PYN136" s="957"/>
      <c r="PYO136" s="1209"/>
      <c r="PYP136" s="1248"/>
      <c r="PYQ136" s="1537"/>
      <c r="PYR136" s="955"/>
      <c r="PYS136" s="1144"/>
      <c r="PYT136" s="1167"/>
      <c r="PYU136" s="1163"/>
      <c r="PYV136" s="1163"/>
      <c r="PYW136" s="1455"/>
      <c r="PYX136" s="957"/>
      <c r="PYY136" s="1163"/>
      <c r="PYZ136" s="1163"/>
      <c r="PZA136" s="957"/>
      <c r="PZB136" s="957"/>
      <c r="PZC136" s="1730"/>
      <c r="PZD136" s="957"/>
      <c r="PZE136" s="957"/>
      <c r="PZF136" s="957"/>
      <c r="PZG136" s="1209"/>
      <c r="PZH136" s="1248"/>
      <c r="PZI136" s="1537"/>
      <c r="PZJ136" s="955"/>
      <c r="PZK136" s="1144"/>
      <c r="PZL136" s="1167"/>
      <c r="PZM136" s="1163"/>
      <c r="PZN136" s="1163"/>
      <c r="PZO136" s="1455"/>
      <c r="PZP136" s="957"/>
      <c r="PZQ136" s="1163"/>
      <c r="PZR136" s="1163"/>
      <c r="PZS136" s="957"/>
      <c r="PZT136" s="957"/>
      <c r="PZU136" s="1730"/>
      <c r="PZV136" s="957"/>
      <c r="PZW136" s="957"/>
      <c r="PZX136" s="957"/>
      <c r="PZY136" s="1209"/>
      <c r="PZZ136" s="1248"/>
      <c r="QAA136" s="1537"/>
      <c r="QAB136" s="955"/>
      <c r="QAC136" s="1144"/>
      <c r="QAD136" s="1167"/>
      <c r="QAE136" s="1163"/>
      <c r="QAF136" s="1163"/>
      <c r="QAG136" s="1455"/>
      <c r="QAH136" s="957"/>
      <c r="QAI136" s="1163"/>
      <c r="QAJ136" s="1163"/>
      <c r="QAK136" s="957"/>
      <c r="QAL136" s="957"/>
      <c r="QAM136" s="1730"/>
      <c r="QAN136" s="957"/>
      <c r="QAO136" s="957"/>
      <c r="QAP136" s="957"/>
      <c r="QAQ136" s="1209"/>
      <c r="QAR136" s="1248"/>
      <c r="QAS136" s="1537"/>
      <c r="QAT136" s="955"/>
      <c r="QAU136" s="1144"/>
      <c r="QAV136" s="1167"/>
      <c r="QAW136" s="1163"/>
      <c r="QAX136" s="1163"/>
      <c r="QAY136" s="1455"/>
      <c r="QAZ136" s="957"/>
      <c r="QBA136" s="1163"/>
      <c r="QBB136" s="1163"/>
      <c r="QBC136" s="957"/>
      <c r="QBD136" s="957"/>
      <c r="QBE136" s="1730"/>
      <c r="QBF136" s="957"/>
      <c r="QBG136" s="957"/>
      <c r="QBH136" s="957"/>
      <c r="QBI136" s="1209"/>
      <c r="QBJ136" s="1248"/>
      <c r="QBK136" s="1537"/>
      <c r="QBL136" s="955"/>
      <c r="QBM136" s="1144"/>
      <c r="QBN136" s="1167"/>
      <c r="QBO136" s="1163"/>
      <c r="QBP136" s="1163"/>
      <c r="QBQ136" s="1455"/>
      <c r="QBR136" s="957"/>
      <c r="QBS136" s="1163"/>
      <c r="QBT136" s="1163"/>
      <c r="QBU136" s="957"/>
      <c r="QBV136" s="957"/>
      <c r="QBW136" s="1730"/>
      <c r="QBX136" s="957"/>
      <c r="QBY136" s="957"/>
      <c r="QBZ136" s="957"/>
      <c r="QCA136" s="1209"/>
      <c r="QCB136" s="1248"/>
      <c r="QCC136" s="1537"/>
      <c r="QCD136" s="955"/>
      <c r="QCE136" s="1144"/>
      <c r="QCF136" s="1167"/>
      <c r="QCG136" s="1163"/>
      <c r="QCH136" s="1163"/>
      <c r="QCI136" s="1455"/>
      <c r="QCJ136" s="957"/>
      <c r="QCK136" s="1163"/>
      <c r="QCL136" s="1163"/>
      <c r="QCM136" s="957"/>
      <c r="QCN136" s="957"/>
      <c r="QCO136" s="1730"/>
      <c r="QCP136" s="957"/>
      <c r="QCQ136" s="957"/>
      <c r="QCR136" s="957"/>
      <c r="QCS136" s="1209"/>
      <c r="QCT136" s="1248"/>
      <c r="QCU136" s="1537"/>
      <c r="QCV136" s="955"/>
      <c r="QCW136" s="1144"/>
      <c r="QCX136" s="1167"/>
      <c r="QCY136" s="1163"/>
      <c r="QCZ136" s="1163"/>
      <c r="QDA136" s="1455"/>
      <c r="QDB136" s="957"/>
      <c r="QDC136" s="1163"/>
      <c r="QDD136" s="1163"/>
      <c r="QDE136" s="957"/>
      <c r="QDF136" s="957"/>
      <c r="QDG136" s="1730"/>
      <c r="QDH136" s="957"/>
      <c r="QDI136" s="957"/>
      <c r="QDJ136" s="957"/>
      <c r="QDK136" s="1209"/>
      <c r="QDL136" s="1248"/>
      <c r="QDM136" s="1537"/>
      <c r="QDN136" s="955"/>
      <c r="QDO136" s="1144"/>
      <c r="QDP136" s="1167"/>
      <c r="QDQ136" s="1163"/>
      <c r="QDR136" s="1163"/>
      <c r="QDS136" s="1455"/>
      <c r="QDT136" s="957"/>
      <c r="QDU136" s="1163"/>
      <c r="QDV136" s="1163"/>
      <c r="QDW136" s="957"/>
      <c r="QDX136" s="957"/>
      <c r="QDY136" s="1730"/>
      <c r="QDZ136" s="957"/>
      <c r="QEA136" s="957"/>
      <c r="QEB136" s="957"/>
      <c r="QEC136" s="1209"/>
      <c r="QED136" s="1248"/>
      <c r="QEE136" s="1537"/>
      <c r="QEF136" s="955"/>
      <c r="QEG136" s="1144"/>
      <c r="QEH136" s="1167"/>
      <c r="QEI136" s="1163"/>
      <c r="QEJ136" s="1163"/>
      <c r="QEK136" s="1455"/>
      <c r="QEL136" s="957"/>
      <c r="QEM136" s="1163"/>
      <c r="QEN136" s="1163"/>
      <c r="QEO136" s="957"/>
      <c r="QEP136" s="957"/>
      <c r="QEQ136" s="1730"/>
      <c r="QER136" s="957"/>
      <c r="QES136" s="957"/>
      <c r="QET136" s="957"/>
      <c r="QEU136" s="1209"/>
      <c r="QEV136" s="1248"/>
      <c r="QEW136" s="1537"/>
      <c r="QEX136" s="955"/>
      <c r="QEY136" s="1144"/>
      <c r="QEZ136" s="1167"/>
      <c r="QFA136" s="1163"/>
      <c r="QFB136" s="1163"/>
      <c r="QFC136" s="1455"/>
      <c r="QFD136" s="957"/>
      <c r="QFE136" s="1163"/>
      <c r="QFF136" s="1163"/>
      <c r="QFG136" s="957"/>
      <c r="QFH136" s="957"/>
      <c r="QFI136" s="1730"/>
      <c r="QFJ136" s="957"/>
      <c r="QFK136" s="957"/>
      <c r="QFL136" s="957"/>
      <c r="QFM136" s="1209"/>
      <c r="QFN136" s="1248"/>
      <c r="QFO136" s="1537"/>
      <c r="QFP136" s="955"/>
      <c r="QFQ136" s="1144"/>
      <c r="QFR136" s="1167"/>
      <c r="QFS136" s="1163"/>
      <c r="QFT136" s="1163"/>
      <c r="QFU136" s="1455"/>
      <c r="QFV136" s="957"/>
      <c r="QFW136" s="1163"/>
      <c r="QFX136" s="1163"/>
      <c r="QFY136" s="957"/>
      <c r="QFZ136" s="957"/>
      <c r="QGA136" s="1730"/>
      <c r="QGB136" s="957"/>
      <c r="QGC136" s="957"/>
      <c r="QGD136" s="957"/>
      <c r="QGE136" s="1209"/>
      <c r="QGF136" s="1248"/>
      <c r="QGG136" s="1537"/>
      <c r="QGH136" s="955"/>
      <c r="QGI136" s="1144"/>
      <c r="QGJ136" s="1167"/>
      <c r="QGK136" s="1163"/>
      <c r="QGL136" s="1163"/>
      <c r="QGM136" s="1455"/>
      <c r="QGN136" s="957"/>
      <c r="QGO136" s="1163"/>
      <c r="QGP136" s="1163"/>
      <c r="QGQ136" s="957"/>
      <c r="QGR136" s="957"/>
      <c r="QGS136" s="1730"/>
      <c r="QGT136" s="957"/>
      <c r="QGU136" s="957"/>
      <c r="QGV136" s="957"/>
      <c r="QGW136" s="1209"/>
      <c r="QGX136" s="1248"/>
      <c r="QGY136" s="1537"/>
      <c r="QGZ136" s="955"/>
      <c r="QHA136" s="1144"/>
      <c r="QHB136" s="1167"/>
      <c r="QHC136" s="1163"/>
      <c r="QHD136" s="1163"/>
      <c r="QHE136" s="1455"/>
      <c r="QHF136" s="957"/>
      <c r="QHG136" s="1163"/>
      <c r="QHH136" s="1163"/>
      <c r="QHI136" s="957"/>
      <c r="QHJ136" s="957"/>
      <c r="QHK136" s="1730"/>
      <c r="QHL136" s="957"/>
      <c r="QHM136" s="957"/>
      <c r="QHN136" s="957"/>
      <c r="QHO136" s="1209"/>
      <c r="QHP136" s="1248"/>
      <c r="QHQ136" s="1537"/>
      <c r="QHR136" s="955"/>
      <c r="QHS136" s="1144"/>
      <c r="QHT136" s="1167"/>
      <c r="QHU136" s="1163"/>
      <c r="QHV136" s="1163"/>
      <c r="QHW136" s="1455"/>
      <c r="QHX136" s="957"/>
      <c r="QHY136" s="1163"/>
      <c r="QHZ136" s="1163"/>
      <c r="QIA136" s="957"/>
      <c r="QIB136" s="957"/>
      <c r="QIC136" s="1730"/>
      <c r="QID136" s="957"/>
      <c r="QIE136" s="957"/>
      <c r="QIF136" s="957"/>
      <c r="QIG136" s="1209"/>
      <c r="QIH136" s="1248"/>
      <c r="QII136" s="1537"/>
      <c r="QIJ136" s="955"/>
      <c r="QIK136" s="1144"/>
      <c r="QIL136" s="1167"/>
      <c r="QIM136" s="1163"/>
      <c r="QIN136" s="1163"/>
      <c r="QIO136" s="1455"/>
      <c r="QIP136" s="957"/>
      <c r="QIQ136" s="1163"/>
      <c r="QIR136" s="1163"/>
      <c r="QIS136" s="957"/>
      <c r="QIT136" s="957"/>
      <c r="QIU136" s="1730"/>
      <c r="QIV136" s="957"/>
      <c r="QIW136" s="957"/>
      <c r="QIX136" s="957"/>
      <c r="QIY136" s="1209"/>
      <c r="QIZ136" s="1248"/>
      <c r="QJA136" s="1537"/>
      <c r="QJB136" s="955"/>
      <c r="QJC136" s="1144"/>
      <c r="QJD136" s="1167"/>
      <c r="QJE136" s="1163"/>
      <c r="QJF136" s="1163"/>
      <c r="QJG136" s="1455"/>
      <c r="QJH136" s="957"/>
      <c r="QJI136" s="1163"/>
      <c r="QJJ136" s="1163"/>
      <c r="QJK136" s="957"/>
      <c r="QJL136" s="957"/>
      <c r="QJM136" s="1730"/>
      <c r="QJN136" s="957"/>
      <c r="QJO136" s="957"/>
      <c r="QJP136" s="957"/>
      <c r="QJQ136" s="1209"/>
      <c r="QJR136" s="1248"/>
      <c r="QJS136" s="1537"/>
      <c r="QJT136" s="955"/>
      <c r="QJU136" s="1144"/>
      <c r="QJV136" s="1167"/>
      <c r="QJW136" s="1163"/>
      <c r="QJX136" s="1163"/>
      <c r="QJY136" s="1455"/>
      <c r="QJZ136" s="957"/>
      <c r="QKA136" s="1163"/>
      <c r="QKB136" s="1163"/>
      <c r="QKC136" s="957"/>
      <c r="QKD136" s="957"/>
      <c r="QKE136" s="1730"/>
      <c r="QKF136" s="957"/>
      <c r="QKG136" s="957"/>
      <c r="QKH136" s="957"/>
      <c r="QKI136" s="1209"/>
      <c r="QKJ136" s="1248"/>
      <c r="QKK136" s="1537"/>
      <c r="QKL136" s="955"/>
      <c r="QKM136" s="1144"/>
      <c r="QKN136" s="1167"/>
      <c r="QKO136" s="1163"/>
      <c r="QKP136" s="1163"/>
      <c r="QKQ136" s="1455"/>
      <c r="QKR136" s="957"/>
      <c r="QKS136" s="1163"/>
      <c r="QKT136" s="1163"/>
      <c r="QKU136" s="957"/>
      <c r="QKV136" s="957"/>
      <c r="QKW136" s="1730"/>
      <c r="QKX136" s="957"/>
      <c r="QKY136" s="957"/>
      <c r="QKZ136" s="957"/>
      <c r="QLA136" s="1209"/>
      <c r="QLB136" s="1248"/>
      <c r="QLC136" s="1537"/>
      <c r="QLD136" s="955"/>
      <c r="QLE136" s="1144"/>
      <c r="QLF136" s="1167"/>
      <c r="QLG136" s="1163"/>
      <c r="QLH136" s="1163"/>
      <c r="QLI136" s="1455"/>
      <c r="QLJ136" s="957"/>
      <c r="QLK136" s="1163"/>
      <c r="QLL136" s="1163"/>
      <c r="QLM136" s="957"/>
      <c r="QLN136" s="957"/>
      <c r="QLO136" s="1730"/>
      <c r="QLP136" s="957"/>
      <c r="QLQ136" s="957"/>
      <c r="QLR136" s="957"/>
      <c r="QLS136" s="1209"/>
      <c r="QLT136" s="1248"/>
      <c r="QLU136" s="1537"/>
      <c r="QLV136" s="955"/>
      <c r="QLW136" s="1144"/>
      <c r="QLX136" s="1167"/>
      <c r="QLY136" s="1163"/>
      <c r="QLZ136" s="1163"/>
      <c r="QMA136" s="1455"/>
      <c r="QMB136" s="957"/>
      <c r="QMC136" s="1163"/>
      <c r="QMD136" s="1163"/>
      <c r="QME136" s="957"/>
      <c r="QMF136" s="957"/>
      <c r="QMG136" s="1730"/>
      <c r="QMH136" s="957"/>
      <c r="QMI136" s="957"/>
      <c r="QMJ136" s="957"/>
      <c r="QMK136" s="1209"/>
      <c r="QML136" s="1248"/>
      <c r="QMM136" s="1537"/>
      <c r="QMN136" s="955"/>
      <c r="QMO136" s="1144"/>
      <c r="QMP136" s="1167"/>
      <c r="QMQ136" s="1163"/>
      <c r="QMR136" s="1163"/>
      <c r="QMS136" s="1455"/>
      <c r="QMT136" s="957"/>
      <c r="QMU136" s="1163"/>
      <c r="QMV136" s="1163"/>
      <c r="QMW136" s="957"/>
      <c r="QMX136" s="957"/>
      <c r="QMY136" s="1730"/>
      <c r="QMZ136" s="957"/>
      <c r="QNA136" s="957"/>
      <c r="QNB136" s="957"/>
      <c r="QNC136" s="1209"/>
      <c r="QND136" s="1248"/>
      <c r="QNE136" s="1537"/>
      <c r="QNF136" s="955"/>
      <c r="QNG136" s="1144"/>
      <c r="QNH136" s="1167"/>
      <c r="QNI136" s="1163"/>
      <c r="QNJ136" s="1163"/>
      <c r="QNK136" s="1455"/>
      <c r="QNL136" s="957"/>
      <c r="QNM136" s="1163"/>
      <c r="QNN136" s="1163"/>
      <c r="QNO136" s="957"/>
      <c r="QNP136" s="957"/>
      <c r="QNQ136" s="1730"/>
      <c r="QNR136" s="957"/>
      <c r="QNS136" s="957"/>
      <c r="QNT136" s="957"/>
      <c r="QNU136" s="1209"/>
      <c r="QNV136" s="1248"/>
      <c r="QNW136" s="1537"/>
      <c r="QNX136" s="955"/>
      <c r="QNY136" s="1144"/>
      <c r="QNZ136" s="1167"/>
      <c r="QOA136" s="1163"/>
      <c r="QOB136" s="1163"/>
      <c r="QOC136" s="1455"/>
      <c r="QOD136" s="957"/>
      <c r="QOE136" s="1163"/>
      <c r="QOF136" s="1163"/>
      <c r="QOG136" s="957"/>
      <c r="QOH136" s="957"/>
      <c r="QOI136" s="1730"/>
      <c r="QOJ136" s="957"/>
      <c r="QOK136" s="957"/>
      <c r="QOL136" s="957"/>
      <c r="QOM136" s="1209"/>
      <c r="QON136" s="1248"/>
      <c r="QOO136" s="1537"/>
      <c r="QOP136" s="955"/>
      <c r="QOQ136" s="1144"/>
      <c r="QOR136" s="1167"/>
      <c r="QOS136" s="1163"/>
      <c r="QOT136" s="1163"/>
      <c r="QOU136" s="1455"/>
      <c r="QOV136" s="957"/>
      <c r="QOW136" s="1163"/>
      <c r="QOX136" s="1163"/>
      <c r="QOY136" s="957"/>
      <c r="QOZ136" s="957"/>
      <c r="QPA136" s="1730"/>
      <c r="QPB136" s="957"/>
      <c r="QPC136" s="957"/>
      <c r="QPD136" s="957"/>
      <c r="QPE136" s="1209"/>
      <c r="QPF136" s="1248"/>
      <c r="QPG136" s="1537"/>
      <c r="QPH136" s="955"/>
      <c r="QPI136" s="1144"/>
      <c r="QPJ136" s="1167"/>
      <c r="QPK136" s="1163"/>
      <c r="QPL136" s="1163"/>
      <c r="QPM136" s="1455"/>
      <c r="QPN136" s="957"/>
      <c r="QPO136" s="1163"/>
      <c r="QPP136" s="1163"/>
      <c r="QPQ136" s="957"/>
      <c r="QPR136" s="957"/>
      <c r="QPS136" s="1730"/>
      <c r="QPT136" s="957"/>
      <c r="QPU136" s="957"/>
      <c r="QPV136" s="957"/>
      <c r="QPW136" s="1209"/>
      <c r="QPX136" s="1248"/>
      <c r="QPY136" s="1537"/>
      <c r="QPZ136" s="955"/>
      <c r="QQA136" s="1144"/>
      <c r="QQB136" s="1167"/>
      <c r="QQC136" s="1163"/>
      <c r="QQD136" s="1163"/>
      <c r="QQE136" s="1455"/>
      <c r="QQF136" s="957"/>
      <c r="QQG136" s="1163"/>
      <c r="QQH136" s="1163"/>
      <c r="QQI136" s="957"/>
      <c r="QQJ136" s="957"/>
      <c r="QQK136" s="1730"/>
      <c r="QQL136" s="957"/>
      <c r="QQM136" s="957"/>
      <c r="QQN136" s="957"/>
      <c r="QQO136" s="1209"/>
      <c r="QQP136" s="1248"/>
      <c r="QQQ136" s="1537"/>
      <c r="QQR136" s="955"/>
      <c r="QQS136" s="1144"/>
      <c r="QQT136" s="1167"/>
      <c r="QQU136" s="1163"/>
      <c r="QQV136" s="1163"/>
      <c r="QQW136" s="1455"/>
      <c r="QQX136" s="957"/>
      <c r="QQY136" s="1163"/>
      <c r="QQZ136" s="1163"/>
      <c r="QRA136" s="957"/>
      <c r="QRB136" s="957"/>
      <c r="QRC136" s="1730"/>
      <c r="QRD136" s="957"/>
      <c r="QRE136" s="957"/>
      <c r="QRF136" s="957"/>
      <c r="QRG136" s="1209"/>
      <c r="QRH136" s="1248"/>
      <c r="QRI136" s="1537"/>
      <c r="QRJ136" s="955"/>
      <c r="QRK136" s="1144"/>
      <c r="QRL136" s="1167"/>
      <c r="QRM136" s="1163"/>
      <c r="QRN136" s="1163"/>
      <c r="QRO136" s="1455"/>
      <c r="QRP136" s="957"/>
      <c r="QRQ136" s="1163"/>
      <c r="QRR136" s="1163"/>
      <c r="QRS136" s="957"/>
      <c r="QRT136" s="957"/>
      <c r="QRU136" s="1730"/>
      <c r="QRV136" s="957"/>
      <c r="QRW136" s="957"/>
      <c r="QRX136" s="957"/>
      <c r="QRY136" s="1209"/>
      <c r="QRZ136" s="1248"/>
      <c r="QSA136" s="1537"/>
      <c r="QSB136" s="955"/>
      <c r="QSC136" s="1144"/>
      <c r="QSD136" s="1167"/>
      <c r="QSE136" s="1163"/>
      <c r="QSF136" s="1163"/>
      <c r="QSG136" s="1455"/>
      <c r="QSH136" s="957"/>
      <c r="QSI136" s="1163"/>
      <c r="QSJ136" s="1163"/>
      <c r="QSK136" s="957"/>
      <c r="QSL136" s="957"/>
      <c r="QSM136" s="1730"/>
      <c r="QSN136" s="957"/>
      <c r="QSO136" s="957"/>
      <c r="QSP136" s="957"/>
      <c r="QSQ136" s="1209"/>
      <c r="QSR136" s="1248"/>
      <c r="QSS136" s="1537"/>
      <c r="QST136" s="955"/>
      <c r="QSU136" s="1144"/>
      <c r="QSV136" s="1167"/>
      <c r="QSW136" s="1163"/>
      <c r="QSX136" s="1163"/>
      <c r="QSY136" s="1455"/>
      <c r="QSZ136" s="957"/>
      <c r="QTA136" s="1163"/>
      <c r="QTB136" s="1163"/>
      <c r="QTC136" s="957"/>
      <c r="QTD136" s="957"/>
      <c r="QTE136" s="1730"/>
      <c r="QTF136" s="957"/>
      <c r="QTG136" s="957"/>
      <c r="QTH136" s="957"/>
      <c r="QTI136" s="1209"/>
      <c r="QTJ136" s="1248"/>
      <c r="QTK136" s="1537"/>
      <c r="QTL136" s="955"/>
      <c r="QTM136" s="1144"/>
      <c r="QTN136" s="1167"/>
      <c r="QTO136" s="1163"/>
      <c r="QTP136" s="1163"/>
      <c r="QTQ136" s="1455"/>
      <c r="QTR136" s="957"/>
      <c r="QTS136" s="1163"/>
      <c r="QTT136" s="1163"/>
      <c r="QTU136" s="957"/>
      <c r="QTV136" s="957"/>
      <c r="QTW136" s="1730"/>
      <c r="QTX136" s="957"/>
      <c r="QTY136" s="957"/>
      <c r="QTZ136" s="957"/>
      <c r="QUA136" s="1209"/>
      <c r="QUB136" s="1248"/>
      <c r="QUC136" s="1537"/>
      <c r="QUD136" s="955"/>
      <c r="QUE136" s="1144"/>
      <c r="QUF136" s="1167"/>
      <c r="QUG136" s="1163"/>
      <c r="QUH136" s="1163"/>
      <c r="QUI136" s="1455"/>
      <c r="QUJ136" s="957"/>
      <c r="QUK136" s="1163"/>
      <c r="QUL136" s="1163"/>
      <c r="QUM136" s="957"/>
      <c r="QUN136" s="957"/>
      <c r="QUO136" s="1730"/>
      <c r="QUP136" s="957"/>
      <c r="QUQ136" s="957"/>
      <c r="QUR136" s="957"/>
      <c r="QUS136" s="1209"/>
      <c r="QUT136" s="1248"/>
      <c r="QUU136" s="1537"/>
      <c r="QUV136" s="955"/>
      <c r="QUW136" s="1144"/>
      <c r="QUX136" s="1167"/>
      <c r="QUY136" s="1163"/>
      <c r="QUZ136" s="1163"/>
      <c r="QVA136" s="1455"/>
      <c r="QVB136" s="957"/>
      <c r="QVC136" s="1163"/>
      <c r="QVD136" s="1163"/>
      <c r="QVE136" s="957"/>
      <c r="QVF136" s="957"/>
      <c r="QVG136" s="1730"/>
      <c r="QVH136" s="957"/>
      <c r="QVI136" s="957"/>
      <c r="QVJ136" s="957"/>
      <c r="QVK136" s="1209"/>
      <c r="QVL136" s="1248"/>
      <c r="QVM136" s="1537"/>
      <c r="QVN136" s="955"/>
      <c r="QVO136" s="1144"/>
      <c r="QVP136" s="1167"/>
      <c r="QVQ136" s="1163"/>
      <c r="QVR136" s="1163"/>
      <c r="QVS136" s="1455"/>
      <c r="QVT136" s="957"/>
      <c r="QVU136" s="1163"/>
      <c r="QVV136" s="1163"/>
      <c r="QVW136" s="957"/>
      <c r="QVX136" s="957"/>
      <c r="QVY136" s="1730"/>
      <c r="QVZ136" s="957"/>
      <c r="QWA136" s="957"/>
      <c r="QWB136" s="957"/>
      <c r="QWC136" s="1209"/>
      <c r="QWD136" s="1248"/>
      <c r="QWE136" s="1537"/>
      <c r="QWF136" s="955"/>
      <c r="QWG136" s="1144"/>
      <c r="QWH136" s="1167"/>
      <c r="QWI136" s="1163"/>
      <c r="QWJ136" s="1163"/>
      <c r="QWK136" s="1455"/>
      <c r="QWL136" s="957"/>
      <c r="QWM136" s="1163"/>
      <c r="QWN136" s="1163"/>
      <c r="QWO136" s="957"/>
      <c r="QWP136" s="957"/>
      <c r="QWQ136" s="1730"/>
      <c r="QWR136" s="957"/>
      <c r="QWS136" s="957"/>
      <c r="QWT136" s="957"/>
      <c r="QWU136" s="1209"/>
      <c r="QWV136" s="1248"/>
      <c r="QWW136" s="1537"/>
      <c r="QWX136" s="955"/>
      <c r="QWY136" s="1144"/>
      <c r="QWZ136" s="1167"/>
      <c r="QXA136" s="1163"/>
      <c r="QXB136" s="1163"/>
      <c r="QXC136" s="1455"/>
      <c r="QXD136" s="957"/>
      <c r="QXE136" s="1163"/>
      <c r="QXF136" s="1163"/>
      <c r="QXG136" s="957"/>
      <c r="QXH136" s="957"/>
      <c r="QXI136" s="1730"/>
      <c r="QXJ136" s="957"/>
      <c r="QXK136" s="957"/>
      <c r="QXL136" s="957"/>
      <c r="QXM136" s="1209"/>
      <c r="QXN136" s="1248"/>
      <c r="QXO136" s="1537"/>
      <c r="QXP136" s="955"/>
      <c r="QXQ136" s="1144"/>
      <c r="QXR136" s="1167"/>
      <c r="QXS136" s="1163"/>
      <c r="QXT136" s="1163"/>
      <c r="QXU136" s="1455"/>
      <c r="QXV136" s="957"/>
      <c r="QXW136" s="1163"/>
      <c r="QXX136" s="1163"/>
      <c r="QXY136" s="957"/>
      <c r="QXZ136" s="957"/>
      <c r="QYA136" s="1730"/>
      <c r="QYB136" s="957"/>
      <c r="QYC136" s="957"/>
      <c r="QYD136" s="957"/>
      <c r="QYE136" s="1209"/>
      <c r="QYF136" s="1248"/>
      <c r="QYG136" s="1537"/>
      <c r="QYH136" s="955"/>
      <c r="QYI136" s="1144"/>
      <c r="QYJ136" s="1167"/>
      <c r="QYK136" s="1163"/>
      <c r="QYL136" s="1163"/>
      <c r="QYM136" s="1455"/>
      <c r="QYN136" s="957"/>
      <c r="QYO136" s="1163"/>
      <c r="QYP136" s="1163"/>
      <c r="QYQ136" s="957"/>
      <c r="QYR136" s="957"/>
      <c r="QYS136" s="1730"/>
      <c r="QYT136" s="957"/>
      <c r="QYU136" s="957"/>
      <c r="QYV136" s="957"/>
      <c r="QYW136" s="1209"/>
      <c r="QYX136" s="1248"/>
      <c r="QYY136" s="1537"/>
      <c r="QYZ136" s="955"/>
      <c r="QZA136" s="1144"/>
      <c r="QZB136" s="1167"/>
      <c r="QZC136" s="1163"/>
      <c r="QZD136" s="1163"/>
      <c r="QZE136" s="1455"/>
      <c r="QZF136" s="957"/>
      <c r="QZG136" s="1163"/>
      <c r="QZH136" s="1163"/>
      <c r="QZI136" s="957"/>
      <c r="QZJ136" s="957"/>
      <c r="QZK136" s="1730"/>
      <c r="QZL136" s="957"/>
      <c r="QZM136" s="957"/>
      <c r="QZN136" s="957"/>
      <c r="QZO136" s="1209"/>
      <c r="QZP136" s="1248"/>
      <c r="QZQ136" s="1537"/>
      <c r="QZR136" s="955"/>
      <c r="QZS136" s="1144"/>
      <c r="QZT136" s="1167"/>
      <c r="QZU136" s="1163"/>
      <c r="QZV136" s="1163"/>
      <c r="QZW136" s="1455"/>
      <c r="QZX136" s="957"/>
      <c r="QZY136" s="1163"/>
      <c r="QZZ136" s="1163"/>
      <c r="RAA136" s="957"/>
      <c r="RAB136" s="957"/>
      <c r="RAC136" s="1730"/>
      <c r="RAD136" s="957"/>
      <c r="RAE136" s="957"/>
      <c r="RAF136" s="957"/>
      <c r="RAG136" s="1209"/>
      <c r="RAH136" s="1248"/>
      <c r="RAI136" s="1537"/>
      <c r="RAJ136" s="955"/>
      <c r="RAK136" s="1144"/>
      <c r="RAL136" s="1167"/>
      <c r="RAM136" s="1163"/>
      <c r="RAN136" s="1163"/>
      <c r="RAO136" s="1455"/>
      <c r="RAP136" s="957"/>
      <c r="RAQ136" s="1163"/>
      <c r="RAR136" s="1163"/>
      <c r="RAS136" s="957"/>
      <c r="RAT136" s="957"/>
      <c r="RAU136" s="1730"/>
      <c r="RAV136" s="957"/>
      <c r="RAW136" s="957"/>
      <c r="RAX136" s="957"/>
      <c r="RAY136" s="1209"/>
      <c r="RAZ136" s="1248"/>
      <c r="RBA136" s="1537"/>
      <c r="RBB136" s="955"/>
      <c r="RBC136" s="1144"/>
      <c r="RBD136" s="1167"/>
      <c r="RBE136" s="1163"/>
      <c r="RBF136" s="1163"/>
      <c r="RBG136" s="1455"/>
      <c r="RBH136" s="957"/>
      <c r="RBI136" s="1163"/>
      <c r="RBJ136" s="1163"/>
      <c r="RBK136" s="957"/>
      <c r="RBL136" s="957"/>
      <c r="RBM136" s="1730"/>
      <c r="RBN136" s="957"/>
      <c r="RBO136" s="957"/>
      <c r="RBP136" s="957"/>
      <c r="RBQ136" s="1209"/>
      <c r="RBR136" s="1248"/>
      <c r="RBS136" s="1537"/>
      <c r="RBT136" s="955"/>
      <c r="RBU136" s="1144"/>
      <c r="RBV136" s="1167"/>
      <c r="RBW136" s="1163"/>
      <c r="RBX136" s="1163"/>
      <c r="RBY136" s="1455"/>
      <c r="RBZ136" s="957"/>
      <c r="RCA136" s="1163"/>
      <c r="RCB136" s="1163"/>
      <c r="RCC136" s="957"/>
      <c r="RCD136" s="957"/>
      <c r="RCE136" s="1730"/>
      <c r="RCF136" s="957"/>
      <c r="RCG136" s="957"/>
      <c r="RCH136" s="957"/>
      <c r="RCI136" s="1209"/>
      <c r="RCJ136" s="1248"/>
      <c r="RCK136" s="1537"/>
      <c r="RCL136" s="955"/>
      <c r="RCM136" s="1144"/>
      <c r="RCN136" s="1167"/>
      <c r="RCO136" s="1163"/>
      <c r="RCP136" s="1163"/>
      <c r="RCQ136" s="1455"/>
      <c r="RCR136" s="957"/>
      <c r="RCS136" s="1163"/>
      <c r="RCT136" s="1163"/>
      <c r="RCU136" s="957"/>
      <c r="RCV136" s="957"/>
      <c r="RCW136" s="1730"/>
      <c r="RCX136" s="957"/>
      <c r="RCY136" s="957"/>
      <c r="RCZ136" s="957"/>
      <c r="RDA136" s="1209"/>
      <c r="RDB136" s="1248"/>
      <c r="RDC136" s="1537"/>
      <c r="RDD136" s="955"/>
      <c r="RDE136" s="1144"/>
      <c r="RDF136" s="1167"/>
      <c r="RDG136" s="1163"/>
      <c r="RDH136" s="1163"/>
      <c r="RDI136" s="1455"/>
      <c r="RDJ136" s="957"/>
      <c r="RDK136" s="1163"/>
      <c r="RDL136" s="1163"/>
      <c r="RDM136" s="957"/>
      <c r="RDN136" s="957"/>
      <c r="RDO136" s="1730"/>
      <c r="RDP136" s="957"/>
      <c r="RDQ136" s="957"/>
      <c r="RDR136" s="957"/>
      <c r="RDS136" s="1209"/>
      <c r="RDT136" s="1248"/>
      <c r="RDU136" s="1537"/>
      <c r="RDV136" s="955"/>
      <c r="RDW136" s="1144"/>
      <c r="RDX136" s="1167"/>
      <c r="RDY136" s="1163"/>
      <c r="RDZ136" s="1163"/>
      <c r="REA136" s="1455"/>
      <c r="REB136" s="957"/>
      <c r="REC136" s="1163"/>
      <c r="RED136" s="1163"/>
      <c r="REE136" s="957"/>
      <c r="REF136" s="957"/>
      <c r="REG136" s="1730"/>
      <c r="REH136" s="957"/>
      <c r="REI136" s="957"/>
      <c r="REJ136" s="957"/>
      <c r="REK136" s="1209"/>
      <c r="REL136" s="1248"/>
      <c r="REM136" s="1537"/>
      <c r="REN136" s="955"/>
      <c r="REO136" s="1144"/>
      <c r="REP136" s="1167"/>
      <c r="REQ136" s="1163"/>
      <c r="RER136" s="1163"/>
      <c r="RES136" s="1455"/>
      <c r="RET136" s="957"/>
      <c r="REU136" s="1163"/>
      <c r="REV136" s="1163"/>
      <c r="REW136" s="957"/>
      <c r="REX136" s="957"/>
      <c r="REY136" s="1730"/>
      <c r="REZ136" s="957"/>
      <c r="RFA136" s="957"/>
      <c r="RFB136" s="957"/>
      <c r="RFC136" s="1209"/>
      <c r="RFD136" s="1248"/>
      <c r="RFE136" s="1537"/>
      <c r="RFF136" s="955"/>
      <c r="RFG136" s="1144"/>
      <c r="RFH136" s="1167"/>
      <c r="RFI136" s="1163"/>
      <c r="RFJ136" s="1163"/>
      <c r="RFK136" s="1455"/>
      <c r="RFL136" s="957"/>
      <c r="RFM136" s="1163"/>
      <c r="RFN136" s="1163"/>
      <c r="RFO136" s="957"/>
      <c r="RFP136" s="957"/>
      <c r="RFQ136" s="1730"/>
      <c r="RFR136" s="957"/>
      <c r="RFS136" s="957"/>
      <c r="RFT136" s="957"/>
      <c r="RFU136" s="1209"/>
      <c r="RFV136" s="1248"/>
      <c r="RFW136" s="1537"/>
      <c r="RFX136" s="955"/>
      <c r="RFY136" s="1144"/>
      <c r="RFZ136" s="1167"/>
      <c r="RGA136" s="1163"/>
      <c r="RGB136" s="1163"/>
      <c r="RGC136" s="1455"/>
      <c r="RGD136" s="957"/>
      <c r="RGE136" s="1163"/>
      <c r="RGF136" s="1163"/>
      <c r="RGG136" s="957"/>
      <c r="RGH136" s="957"/>
      <c r="RGI136" s="1730"/>
      <c r="RGJ136" s="957"/>
      <c r="RGK136" s="957"/>
      <c r="RGL136" s="957"/>
      <c r="RGM136" s="1209"/>
      <c r="RGN136" s="1248"/>
      <c r="RGO136" s="1537"/>
      <c r="RGP136" s="955"/>
      <c r="RGQ136" s="1144"/>
      <c r="RGR136" s="1167"/>
      <c r="RGS136" s="1163"/>
      <c r="RGT136" s="1163"/>
      <c r="RGU136" s="1455"/>
      <c r="RGV136" s="957"/>
      <c r="RGW136" s="1163"/>
      <c r="RGX136" s="1163"/>
      <c r="RGY136" s="957"/>
      <c r="RGZ136" s="957"/>
      <c r="RHA136" s="1730"/>
      <c r="RHB136" s="957"/>
      <c r="RHC136" s="957"/>
      <c r="RHD136" s="957"/>
      <c r="RHE136" s="1209"/>
      <c r="RHF136" s="1248"/>
      <c r="RHG136" s="1537"/>
      <c r="RHH136" s="955"/>
      <c r="RHI136" s="1144"/>
      <c r="RHJ136" s="1167"/>
      <c r="RHK136" s="1163"/>
      <c r="RHL136" s="1163"/>
      <c r="RHM136" s="1455"/>
      <c r="RHN136" s="957"/>
      <c r="RHO136" s="1163"/>
      <c r="RHP136" s="1163"/>
      <c r="RHQ136" s="957"/>
      <c r="RHR136" s="957"/>
      <c r="RHS136" s="1730"/>
      <c r="RHT136" s="957"/>
      <c r="RHU136" s="957"/>
      <c r="RHV136" s="957"/>
      <c r="RHW136" s="1209"/>
      <c r="RHX136" s="1248"/>
      <c r="RHY136" s="1537"/>
      <c r="RHZ136" s="955"/>
      <c r="RIA136" s="1144"/>
      <c r="RIB136" s="1167"/>
      <c r="RIC136" s="1163"/>
      <c r="RID136" s="1163"/>
      <c r="RIE136" s="1455"/>
      <c r="RIF136" s="957"/>
      <c r="RIG136" s="1163"/>
      <c r="RIH136" s="1163"/>
      <c r="RII136" s="957"/>
      <c r="RIJ136" s="957"/>
      <c r="RIK136" s="1730"/>
      <c r="RIL136" s="957"/>
      <c r="RIM136" s="957"/>
      <c r="RIN136" s="957"/>
      <c r="RIO136" s="1209"/>
      <c r="RIP136" s="1248"/>
      <c r="RIQ136" s="1537"/>
      <c r="RIR136" s="955"/>
      <c r="RIS136" s="1144"/>
      <c r="RIT136" s="1167"/>
      <c r="RIU136" s="1163"/>
      <c r="RIV136" s="1163"/>
      <c r="RIW136" s="1455"/>
      <c r="RIX136" s="957"/>
      <c r="RIY136" s="1163"/>
      <c r="RIZ136" s="1163"/>
      <c r="RJA136" s="957"/>
      <c r="RJB136" s="957"/>
      <c r="RJC136" s="1730"/>
      <c r="RJD136" s="957"/>
      <c r="RJE136" s="957"/>
      <c r="RJF136" s="957"/>
      <c r="RJG136" s="1209"/>
      <c r="RJH136" s="1248"/>
      <c r="RJI136" s="1537"/>
      <c r="RJJ136" s="955"/>
      <c r="RJK136" s="1144"/>
      <c r="RJL136" s="1167"/>
      <c r="RJM136" s="1163"/>
      <c r="RJN136" s="1163"/>
      <c r="RJO136" s="1455"/>
      <c r="RJP136" s="957"/>
      <c r="RJQ136" s="1163"/>
      <c r="RJR136" s="1163"/>
      <c r="RJS136" s="957"/>
      <c r="RJT136" s="957"/>
      <c r="RJU136" s="1730"/>
      <c r="RJV136" s="957"/>
      <c r="RJW136" s="957"/>
      <c r="RJX136" s="957"/>
      <c r="RJY136" s="1209"/>
      <c r="RJZ136" s="1248"/>
      <c r="RKA136" s="1537"/>
      <c r="RKB136" s="955"/>
      <c r="RKC136" s="1144"/>
      <c r="RKD136" s="1167"/>
      <c r="RKE136" s="1163"/>
      <c r="RKF136" s="1163"/>
      <c r="RKG136" s="1455"/>
      <c r="RKH136" s="957"/>
      <c r="RKI136" s="1163"/>
      <c r="RKJ136" s="1163"/>
      <c r="RKK136" s="957"/>
      <c r="RKL136" s="957"/>
      <c r="RKM136" s="1730"/>
      <c r="RKN136" s="957"/>
      <c r="RKO136" s="957"/>
      <c r="RKP136" s="957"/>
      <c r="RKQ136" s="1209"/>
      <c r="RKR136" s="1248"/>
      <c r="RKS136" s="1537"/>
      <c r="RKT136" s="955"/>
      <c r="RKU136" s="1144"/>
      <c r="RKV136" s="1167"/>
      <c r="RKW136" s="1163"/>
      <c r="RKX136" s="1163"/>
      <c r="RKY136" s="1455"/>
      <c r="RKZ136" s="957"/>
      <c r="RLA136" s="1163"/>
      <c r="RLB136" s="1163"/>
      <c r="RLC136" s="957"/>
      <c r="RLD136" s="957"/>
      <c r="RLE136" s="1730"/>
      <c r="RLF136" s="957"/>
      <c r="RLG136" s="957"/>
      <c r="RLH136" s="957"/>
      <c r="RLI136" s="1209"/>
      <c r="RLJ136" s="1248"/>
      <c r="RLK136" s="1537"/>
      <c r="RLL136" s="955"/>
      <c r="RLM136" s="1144"/>
      <c r="RLN136" s="1167"/>
      <c r="RLO136" s="1163"/>
      <c r="RLP136" s="1163"/>
      <c r="RLQ136" s="1455"/>
      <c r="RLR136" s="957"/>
      <c r="RLS136" s="1163"/>
      <c r="RLT136" s="1163"/>
      <c r="RLU136" s="957"/>
      <c r="RLV136" s="957"/>
      <c r="RLW136" s="1730"/>
      <c r="RLX136" s="957"/>
      <c r="RLY136" s="957"/>
      <c r="RLZ136" s="957"/>
      <c r="RMA136" s="1209"/>
      <c r="RMB136" s="1248"/>
      <c r="RMC136" s="1537"/>
      <c r="RMD136" s="955"/>
      <c r="RME136" s="1144"/>
      <c r="RMF136" s="1167"/>
      <c r="RMG136" s="1163"/>
      <c r="RMH136" s="1163"/>
      <c r="RMI136" s="1455"/>
      <c r="RMJ136" s="957"/>
      <c r="RMK136" s="1163"/>
      <c r="RML136" s="1163"/>
      <c r="RMM136" s="957"/>
      <c r="RMN136" s="957"/>
      <c r="RMO136" s="1730"/>
      <c r="RMP136" s="957"/>
      <c r="RMQ136" s="957"/>
      <c r="RMR136" s="957"/>
      <c r="RMS136" s="1209"/>
      <c r="RMT136" s="1248"/>
      <c r="RMU136" s="1537"/>
      <c r="RMV136" s="955"/>
      <c r="RMW136" s="1144"/>
      <c r="RMX136" s="1167"/>
      <c r="RMY136" s="1163"/>
      <c r="RMZ136" s="1163"/>
      <c r="RNA136" s="1455"/>
      <c r="RNB136" s="957"/>
      <c r="RNC136" s="1163"/>
      <c r="RND136" s="1163"/>
      <c r="RNE136" s="957"/>
      <c r="RNF136" s="957"/>
      <c r="RNG136" s="1730"/>
      <c r="RNH136" s="957"/>
      <c r="RNI136" s="957"/>
      <c r="RNJ136" s="957"/>
      <c r="RNK136" s="1209"/>
      <c r="RNL136" s="1248"/>
      <c r="RNM136" s="1537"/>
      <c r="RNN136" s="955"/>
      <c r="RNO136" s="1144"/>
      <c r="RNP136" s="1167"/>
      <c r="RNQ136" s="1163"/>
      <c r="RNR136" s="1163"/>
      <c r="RNS136" s="1455"/>
      <c r="RNT136" s="957"/>
      <c r="RNU136" s="1163"/>
      <c r="RNV136" s="1163"/>
      <c r="RNW136" s="957"/>
      <c r="RNX136" s="957"/>
      <c r="RNY136" s="1730"/>
      <c r="RNZ136" s="957"/>
      <c r="ROA136" s="957"/>
      <c r="ROB136" s="957"/>
      <c r="ROC136" s="1209"/>
      <c r="ROD136" s="1248"/>
      <c r="ROE136" s="1537"/>
      <c r="ROF136" s="955"/>
      <c r="ROG136" s="1144"/>
      <c r="ROH136" s="1167"/>
      <c r="ROI136" s="1163"/>
      <c r="ROJ136" s="1163"/>
      <c r="ROK136" s="1455"/>
      <c r="ROL136" s="957"/>
      <c r="ROM136" s="1163"/>
      <c r="RON136" s="1163"/>
      <c r="ROO136" s="957"/>
      <c r="ROP136" s="957"/>
      <c r="ROQ136" s="1730"/>
      <c r="ROR136" s="957"/>
      <c r="ROS136" s="957"/>
      <c r="ROT136" s="957"/>
      <c r="ROU136" s="1209"/>
      <c r="ROV136" s="1248"/>
      <c r="ROW136" s="1537"/>
      <c r="ROX136" s="955"/>
      <c r="ROY136" s="1144"/>
      <c r="ROZ136" s="1167"/>
      <c r="RPA136" s="1163"/>
      <c r="RPB136" s="1163"/>
      <c r="RPC136" s="1455"/>
      <c r="RPD136" s="957"/>
      <c r="RPE136" s="1163"/>
      <c r="RPF136" s="1163"/>
      <c r="RPG136" s="957"/>
      <c r="RPH136" s="957"/>
      <c r="RPI136" s="1730"/>
      <c r="RPJ136" s="957"/>
      <c r="RPK136" s="957"/>
      <c r="RPL136" s="957"/>
      <c r="RPM136" s="1209"/>
      <c r="RPN136" s="1248"/>
      <c r="RPO136" s="1537"/>
      <c r="RPP136" s="955"/>
      <c r="RPQ136" s="1144"/>
      <c r="RPR136" s="1167"/>
      <c r="RPS136" s="1163"/>
      <c r="RPT136" s="1163"/>
      <c r="RPU136" s="1455"/>
      <c r="RPV136" s="957"/>
      <c r="RPW136" s="1163"/>
      <c r="RPX136" s="1163"/>
      <c r="RPY136" s="957"/>
      <c r="RPZ136" s="957"/>
      <c r="RQA136" s="1730"/>
      <c r="RQB136" s="957"/>
      <c r="RQC136" s="957"/>
      <c r="RQD136" s="957"/>
      <c r="RQE136" s="1209"/>
      <c r="RQF136" s="1248"/>
      <c r="RQG136" s="1537"/>
      <c r="RQH136" s="955"/>
      <c r="RQI136" s="1144"/>
      <c r="RQJ136" s="1167"/>
      <c r="RQK136" s="1163"/>
      <c r="RQL136" s="1163"/>
      <c r="RQM136" s="1455"/>
      <c r="RQN136" s="957"/>
      <c r="RQO136" s="1163"/>
      <c r="RQP136" s="1163"/>
      <c r="RQQ136" s="957"/>
      <c r="RQR136" s="957"/>
      <c r="RQS136" s="1730"/>
      <c r="RQT136" s="957"/>
      <c r="RQU136" s="957"/>
      <c r="RQV136" s="957"/>
      <c r="RQW136" s="1209"/>
      <c r="RQX136" s="1248"/>
      <c r="RQY136" s="1537"/>
      <c r="RQZ136" s="955"/>
      <c r="RRA136" s="1144"/>
      <c r="RRB136" s="1167"/>
      <c r="RRC136" s="1163"/>
      <c r="RRD136" s="1163"/>
      <c r="RRE136" s="1455"/>
      <c r="RRF136" s="957"/>
      <c r="RRG136" s="1163"/>
      <c r="RRH136" s="1163"/>
      <c r="RRI136" s="957"/>
      <c r="RRJ136" s="957"/>
      <c r="RRK136" s="1730"/>
      <c r="RRL136" s="957"/>
      <c r="RRM136" s="957"/>
      <c r="RRN136" s="957"/>
      <c r="RRO136" s="1209"/>
      <c r="RRP136" s="1248"/>
      <c r="RRQ136" s="1537"/>
      <c r="RRR136" s="955"/>
      <c r="RRS136" s="1144"/>
      <c r="RRT136" s="1167"/>
      <c r="RRU136" s="1163"/>
      <c r="RRV136" s="1163"/>
      <c r="RRW136" s="1455"/>
      <c r="RRX136" s="957"/>
      <c r="RRY136" s="1163"/>
      <c r="RRZ136" s="1163"/>
      <c r="RSA136" s="957"/>
      <c r="RSB136" s="957"/>
      <c r="RSC136" s="1730"/>
      <c r="RSD136" s="957"/>
      <c r="RSE136" s="957"/>
      <c r="RSF136" s="957"/>
      <c r="RSG136" s="1209"/>
      <c r="RSH136" s="1248"/>
      <c r="RSI136" s="1537"/>
      <c r="RSJ136" s="955"/>
      <c r="RSK136" s="1144"/>
      <c r="RSL136" s="1167"/>
      <c r="RSM136" s="1163"/>
      <c r="RSN136" s="1163"/>
      <c r="RSO136" s="1455"/>
      <c r="RSP136" s="957"/>
      <c r="RSQ136" s="1163"/>
      <c r="RSR136" s="1163"/>
      <c r="RSS136" s="957"/>
      <c r="RST136" s="957"/>
      <c r="RSU136" s="1730"/>
      <c r="RSV136" s="957"/>
      <c r="RSW136" s="957"/>
      <c r="RSX136" s="957"/>
      <c r="RSY136" s="1209"/>
      <c r="RSZ136" s="1248"/>
      <c r="RTA136" s="1537"/>
      <c r="RTB136" s="955"/>
      <c r="RTC136" s="1144"/>
      <c r="RTD136" s="1167"/>
      <c r="RTE136" s="1163"/>
      <c r="RTF136" s="1163"/>
      <c r="RTG136" s="1455"/>
      <c r="RTH136" s="957"/>
      <c r="RTI136" s="1163"/>
      <c r="RTJ136" s="1163"/>
      <c r="RTK136" s="957"/>
      <c r="RTL136" s="957"/>
      <c r="RTM136" s="1730"/>
      <c r="RTN136" s="957"/>
      <c r="RTO136" s="957"/>
      <c r="RTP136" s="957"/>
      <c r="RTQ136" s="1209"/>
      <c r="RTR136" s="1248"/>
      <c r="RTS136" s="1537"/>
      <c r="RTT136" s="955"/>
      <c r="RTU136" s="1144"/>
      <c r="RTV136" s="1167"/>
      <c r="RTW136" s="1163"/>
      <c r="RTX136" s="1163"/>
      <c r="RTY136" s="1455"/>
      <c r="RTZ136" s="957"/>
      <c r="RUA136" s="1163"/>
      <c r="RUB136" s="1163"/>
      <c r="RUC136" s="957"/>
      <c r="RUD136" s="957"/>
      <c r="RUE136" s="1730"/>
      <c r="RUF136" s="957"/>
      <c r="RUG136" s="957"/>
      <c r="RUH136" s="957"/>
      <c r="RUI136" s="1209"/>
      <c r="RUJ136" s="1248"/>
      <c r="RUK136" s="1537"/>
      <c r="RUL136" s="955"/>
      <c r="RUM136" s="1144"/>
      <c r="RUN136" s="1167"/>
      <c r="RUO136" s="1163"/>
      <c r="RUP136" s="1163"/>
      <c r="RUQ136" s="1455"/>
      <c r="RUR136" s="957"/>
      <c r="RUS136" s="1163"/>
      <c r="RUT136" s="1163"/>
      <c r="RUU136" s="957"/>
      <c r="RUV136" s="957"/>
      <c r="RUW136" s="1730"/>
      <c r="RUX136" s="957"/>
      <c r="RUY136" s="957"/>
      <c r="RUZ136" s="957"/>
      <c r="RVA136" s="1209"/>
      <c r="RVB136" s="1248"/>
      <c r="RVC136" s="1537"/>
      <c r="RVD136" s="955"/>
      <c r="RVE136" s="1144"/>
      <c r="RVF136" s="1167"/>
      <c r="RVG136" s="1163"/>
      <c r="RVH136" s="1163"/>
      <c r="RVI136" s="1455"/>
      <c r="RVJ136" s="957"/>
      <c r="RVK136" s="1163"/>
      <c r="RVL136" s="1163"/>
      <c r="RVM136" s="957"/>
      <c r="RVN136" s="957"/>
      <c r="RVO136" s="1730"/>
      <c r="RVP136" s="957"/>
      <c r="RVQ136" s="957"/>
      <c r="RVR136" s="957"/>
      <c r="RVS136" s="1209"/>
      <c r="RVT136" s="1248"/>
      <c r="RVU136" s="1537"/>
      <c r="RVV136" s="955"/>
      <c r="RVW136" s="1144"/>
      <c r="RVX136" s="1167"/>
      <c r="RVY136" s="1163"/>
      <c r="RVZ136" s="1163"/>
      <c r="RWA136" s="1455"/>
      <c r="RWB136" s="957"/>
      <c r="RWC136" s="1163"/>
      <c r="RWD136" s="1163"/>
      <c r="RWE136" s="957"/>
      <c r="RWF136" s="957"/>
      <c r="RWG136" s="1730"/>
      <c r="RWH136" s="957"/>
      <c r="RWI136" s="957"/>
      <c r="RWJ136" s="957"/>
      <c r="RWK136" s="1209"/>
      <c r="RWL136" s="1248"/>
      <c r="RWM136" s="1537"/>
      <c r="RWN136" s="955"/>
      <c r="RWO136" s="1144"/>
      <c r="RWP136" s="1167"/>
      <c r="RWQ136" s="1163"/>
      <c r="RWR136" s="1163"/>
      <c r="RWS136" s="1455"/>
      <c r="RWT136" s="957"/>
      <c r="RWU136" s="1163"/>
      <c r="RWV136" s="1163"/>
      <c r="RWW136" s="957"/>
      <c r="RWX136" s="957"/>
      <c r="RWY136" s="1730"/>
      <c r="RWZ136" s="957"/>
      <c r="RXA136" s="957"/>
      <c r="RXB136" s="957"/>
      <c r="RXC136" s="1209"/>
      <c r="RXD136" s="1248"/>
      <c r="RXE136" s="1537"/>
      <c r="RXF136" s="955"/>
      <c r="RXG136" s="1144"/>
      <c r="RXH136" s="1167"/>
      <c r="RXI136" s="1163"/>
      <c r="RXJ136" s="1163"/>
      <c r="RXK136" s="1455"/>
      <c r="RXL136" s="957"/>
      <c r="RXM136" s="1163"/>
      <c r="RXN136" s="1163"/>
      <c r="RXO136" s="957"/>
      <c r="RXP136" s="957"/>
      <c r="RXQ136" s="1730"/>
      <c r="RXR136" s="957"/>
      <c r="RXS136" s="957"/>
      <c r="RXT136" s="957"/>
      <c r="RXU136" s="1209"/>
      <c r="RXV136" s="1248"/>
      <c r="RXW136" s="1537"/>
      <c r="RXX136" s="955"/>
      <c r="RXY136" s="1144"/>
      <c r="RXZ136" s="1167"/>
      <c r="RYA136" s="1163"/>
      <c r="RYB136" s="1163"/>
      <c r="RYC136" s="1455"/>
      <c r="RYD136" s="957"/>
      <c r="RYE136" s="1163"/>
      <c r="RYF136" s="1163"/>
      <c r="RYG136" s="957"/>
      <c r="RYH136" s="957"/>
      <c r="RYI136" s="1730"/>
      <c r="RYJ136" s="957"/>
      <c r="RYK136" s="957"/>
      <c r="RYL136" s="957"/>
      <c r="RYM136" s="1209"/>
      <c r="RYN136" s="1248"/>
      <c r="RYO136" s="1537"/>
      <c r="RYP136" s="955"/>
      <c r="RYQ136" s="1144"/>
      <c r="RYR136" s="1167"/>
      <c r="RYS136" s="1163"/>
      <c r="RYT136" s="1163"/>
      <c r="RYU136" s="1455"/>
      <c r="RYV136" s="957"/>
      <c r="RYW136" s="1163"/>
      <c r="RYX136" s="1163"/>
      <c r="RYY136" s="957"/>
      <c r="RYZ136" s="957"/>
      <c r="RZA136" s="1730"/>
      <c r="RZB136" s="957"/>
      <c r="RZC136" s="957"/>
      <c r="RZD136" s="957"/>
      <c r="RZE136" s="1209"/>
      <c r="RZF136" s="1248"/>
      <c r="RZG136" s="1537"/>
      <c r="RZH136" s="955"/>
      <c r="RZI136" s="1144"/>
      <c r="RZJ136" s="1167"/>
      <c r="RZK136" s="1163"/>
      <c r="RZL136" s="1163"/>
      <c r="RZM136" s="1455"/>
      <c r="RZN136" s="957"/>
      <c r="RZO136" s="1163"/>
      <c r="RZP136" s="1163"/>
      <c r="RZQ136" s="957"/>
      <c r="RZR136" s="957"/>
      <c r="RZS136" s="1730"/>
      <c r="RZT136" s="957"/>
      <c r="RZU136" s="957"/>
      <c r="RZV136" s="957"/>
      <c r="RZW136" s="1209"/>
      <c r="RZX136" s="1248"/>
      <c r="RZY136" s="1537"/>
      <c r="RZZ136" s="955"/>
      <c r="SAA136" s="1144"/>
      <c r="SAB136" s="1167"/>
      <c r="SAC136" s="1163"/>
      <c r="SAD136" s="1163"/>
      <c r="SAE136" s="1455"/>
      <c r="SAF136" s="957"/>
      <c r="SAG136" s="1163"/>
      <c r="SAH136" s="1163"/>
      <c r="SAI136" s="957"/>
      <c r="SAJ136" s="957"/>
      <c r="SAK136" s="1730"/>
      <c r="SAL136" s="957"/>
      <c r="SAM136" s="957"/>
      <c r="SAN136" s="957"/>
      <c r="SAO136" s="1209"/>
      <c r="SAP136" s="1248"/>
      <c r="SAQ136" s="1537"/>
      <c r="SAR136" s="955"/>
      <c r="SAS136" s="1144"/>
      <c r="SAT136" s="1167"/>
      <c r="SAU136" s="1163"/>
      <c r="SAV136" s="1163"/>
      <c r="SAW136" s="1455"/>
      <c r="SAX136" s="957"/>
      <c r="SAY136" s="1163"/>
      <c r="SAZ136" s="1163"/>
      <c r="SBA136" s="957"/>
      <c r="SBB136" s="957"/>
      <c r="SBC136" s="1730"/>
      <c r="SBD136" s="957"/>
      <c r="SBE136" s="957"/>
      <c r="SBF136" s="957"/>
      <c r="SBG136" s="1209"/>
      <c r="SBH136" s="1248"/>
      <c r="SBI136" s="1537"/>
      <c r="SBJ136" s="955"/>
      <c r="SBK136" s="1144"/>
      <c r="SBL136" s="1167"/>
      <c r="SBM136" s="1163"/>
      <c r="SBN136" s="1163"/>
      <c r="SBO136" s="1455"/>
      <c r="SBP136" s="957"/>
      <c r="SBQ136" s="1163"/>
      <c r="SBR136" s="1163"/>
      <c r="SBS136" s="957"/>
      <c r="SBT136" s="957"/>
      <c r="SBU136" s="1730"/>
      <c r="SBV136" s="957"/>
      <c r="SBW136" s="957"/>
      <c r="SBX136" s="957"/>
      <c r="SBY136" s="1209"/>
      <c r="SBZ136" s="1248"/>
      <c r="SCA136" s="1537"/>
      <c r="SCB136" s="955"/>
      <c r="SCC136" s="1144"/>
      <c r="SCD136" s="1167"/>
      <c r="SCE136" s="1163"/>
      <c r="SCF136" s="1163"/>
      <c r="SCG136" s="1455"/>
      <c r="SCH136" s="957"/>
      <c r="SCI136" s="1163"/>
      <c r="SCJ136" s="1163"/>
      <c r="SCK136" s="957"/>
      <c r="SCL136" s="957"/>
      <c r="SCM136" s="1730"/>
      <c r="SCN136" s="957"/>
      <c r="SCO136" s="957"/>
      <c r="SCP136" s="957"/>
      <c r="SCQ136" s="1209"/>
      <c r="SCR136" s="1248"/>
      <c r="SCS136" s="1537"/>
      <c r="SCT136" s="955"/>
      <c r="SCU136" s="1144"/>
      <c r="SCV136" s="1167"/>
      <c r="SCW136" s="1163"/>
      <c r="SCX136" s="1163"/>
      <c r="SCY136" s="1455"/>
      <c r="SCZ136" s="957"/>
      <c r="SDA136" s="1163"/>
      <c r="SDB136" s="1163"/>
      <c r="SDC136" s="957"/>
      <c r="SDD136" s="957"/>
      <c r="SDE136" s="1730"/>
      <c r="SDF136" s="957"/>
      <c r="SDG136" s="957"/>
      <c r="SDH136" s="957"/>
      <c r="SDI136" s="1209"/>
      <c r="SDJ136" s="1248"/>
      <c r="SDK136" s="1537"/>
      <c r="SDL136" s="955"/>
      <c r="SDM136" s="1144"/>
      <c r="SDN136" s="1167"/>
      <c r="SDO136" s="1163"/>
      <c r="SDP136" s="1163"/>
      <c r="SDQ136" s="1455"/>
      <c r="SDR136" s="957"/>
      <c r="SDS136" s="1163"/>
      <c r="SDT136" s="1163"/>
      <c r="SDU136" s="957"/>
      <c r="SDV136" s="957"/>
      <c r="SDW136" s="1730"/>
      <c r="SDX136" s="957"/>
      <c r="SDY136" s="957"/>
      <c r="SDZ136" s="957"/>
      <c r="SEA136" s="1209"/>
      <c r="SEB136" s="1248"/>
      <c r="SEC136" s="1537"/>
      <c r="SED136" s="955"/>
      <c r="SEE136" s="1144"/>
      <c r="SEF136" s="1167"/>
      <c r="SEG136" s="1163"/>
      <c r="SEH136" s="1163"/>
      <c r="SEI136" s="1455"/>
      <c r="SEJ136" s="957"/>
      <c r="SEK136" s="1163"/>
      <c r="SEL136" s="1163"/>
      <c r="SEM136" s="957"/>
      <c r="SEN136" s="957"/>
      <c r="SEO136" s="1730"/>
      <c r="SEP136" s="957"/>
      <c r="SEQ136" s="957"/>
      <c r="SER136" s="957"/>
      <c r="SES136" s="1209"/>
      <c r="SET136" s="1248"/>
      <c r="SEU136" s="1537"/>
      <c r="SEV136" s="955"/>
      <c r="SEW136" s="1144"/>
      <c r="SEX136" s="1167"/>
      <c r="SEY136" s="1163"/>
      <c r="SEZ136" s="1163"/>
      <c r="SFA136" s="1455"/>
      <c r="SFB136" s="957"/>
      <c r="SFC136" s="1163"/>
      <c r="SFD136" s="1163"/>
      <c r="SFE136" s="957"/>
      <c r="SFF136" s="957"/>
      <c r="SFG136" s="1730"/>
      <c r="SFH136" s="957"/>
      <c r="SFI136" s="957"/>
      <c r="SFJ136" s="957"/>
      <c r="SFK136" s="1209"/>
      <c r="SFL136" s="1248"/>
      <c r="SFM136" s="1537"/>
      <c r="SFN136" s="955"/>
      <c r="SFO136" s="1144"/>
      <c r="SFP136" s="1167"/>
      <c r="SFQ136" s="1163"/>
      <c r="SFR136" s="1163"/>
      <c r="SFS136" s="1455"/>
      <c r="SFT136" s="957"/>
      <c r="SFU136" s="1163"/>
      <c r="SFV136" s="1163"/>
      <c r="SFW136" s="957"/>
      <c r="SFX136" s="957"/>
      <c r="SFY136" s="1730"/>
      <c r="SFZ136" s="957"/>
      <c r="SGA136" s="957"/>
      <c r="SGB136" s="957"/>
      <c r="SGC136" s="1209"/>
      <c r="SGD136" s="1248"/>
      <c r="SGE136" s="1537"/>
      <c r="SGF136" s="955"/>
      <c r="SGG136" s="1144"/>
      <c r="SGH136" s="1167"/>
      <c r="SGI136" s="1163"/>
      <c r="SGJ136" s="1163"/>
      <c r="SGK136" s="1455"/>
      <c r="SGL136" s="957"/>
      <c r="SGM136" s="1163"/>
      <c r="SGN136" s="1163"/>
      <c r="SGO136" s="957"/>
      <c r="SGP136" s="957"/>
      <c r="SGQ136" s="1730"/>
      <c r="SGR136" s="957"/>
      <c r="SGS136" s="957"/>
      <c r="SGT136" s="957"/>
      <c r="SGU136" s="1209"/>
      <c r="SGV136" s="1248"/>
      <c r="SGW136" s="1537"/>
      <c r="SGX136" s="955"/>
      <c r="SGY136" s="1144"/>
      <c r="SGZ136" s="1167"/>
      <c r="SHA136" s="1163"/>
      <c r="SHB136" s="1163"/>
      <c r="SHC136" s="1455"/>
      <c r="SHD136" s="957"/>
      <c r="SHE136" s="1163"/>
      <c r="SHF136" s="1163"/>
      <c r="SHG136" s="957"/>
      <c r="SHH136" s="957"/>
      <c r="SHI136" s="1730"/>
      <c r="SHJ136" s="957"/>
      <c r="SHK136" s="957"/>
      <c r="SHL136" s="957"/>
      <c r="SHM136" s="1209"/>
      <c r="SHN136" s="1248"/>
      <c r="SHO136" s="1537"/>
      <c r="SHP136" s="955"/>
      <c r="SHQ136" s="1144"/>
      <c r="SHR136" s="1167"/>
      <c r="SHS136" s="1163"/>
      <c r="SHT136" s="1163"/>
      <c r="SHU136" s="1455"/>
      <c r="SHV136" s="957"/>
      <c r="SHW136" s="1163"/>
      <c r="SHX136" s="1163"/>
      <c r="SHY136" s="957"/>
      <c r="SHZ136" s="957"/>
      <c r="SIA136" s="1730"/>
      <c r="SIB136" s="957"/>
      <c r="SIC136" s="957"/>
      <c r="SID136" s="957"/>
      <c r="SIE136" s="1209"/>
      <c r="SIF136" s="1248"/>
      <c r="SIG136" s="1537"/>
      <c r="SIH136" s="955"/>
      <c r="SII136" s="1144"/>
      <c r="SIJ136" s="1167"/>
      <c r="SIK136" s="1163"/>
      <c r="SIL136" s="1163"/>
      <c r="SIM136" s="1455"/>
      <c r="SIN136" s="957"/>
      <c r="SIO136" s="1163"/>
      <c r="SIP136" s="1163"/>
      <c r="SIQ136" s="957"/>
      <c r="SIR136" s="957"/>
      <c r="SIS136" s="1730"/>
      <c r="SIT136" s="957"/>
      <c r="SIU136" s="957"/>
      <c r="SIV136" s="957"/>
      <c r="SIW136" s="1209"/>
      <c r="SIX136" s="1248"/>
      <c r="SIY136" s="1537"/>
      <c r="SIZ136" s="955"/>
      <c r="SJA136" s="1144"/>
      <c r="SJB136" s="1167"/>
      <c r="SJC136" s="1163"/>
      <c r="SJD136" s="1163"/>
      <c r="SJE136" s="1455"/>
      <c r="SJF136" s="957"/>
      <c r="SJG136" s="1163"/>
      <c r="SJH136" s="1163"/>
      <c r="SJI136" s="957"/>
      <c r="SJJ136" s="957"/>
      <c r="SJK136" s="1730"/>
      <c r="SJL136" s="957"/>
      <c r="SJM136" s="957"/>
      <c r="SJN136" s="957"/>
      <c r="SJO136" s="1209"/>
      <c r="SJP136" s="1248"/>
      <c r="SJQ136" s="1537"/>
      <c r="SJR136" s="955"/>
      <c r="SJS136" s="1144"/>
      <c r="SJT136" s="1167"/>
      <c r="SJU136" s="1163"/>
      <c r="SJV136" s="1163"/>
      <c r="SJW136" s="1455"/>
      <c r="SJX136" s="957"/>
      <c r="SJY136" s="1163"/>
      <c r="SJZ136" s="1163"/>
      <c r="SKA136" s="957"/>
      <c r="SKB136" s="957"/>
      <c r="SKC136" s="1730"/>
      <c r="SKD136" s="957"/>
      <c r="SKE136" s="957"/>
      <c r="SKF136" s="957"/>
      <c r="SKG136" s="1209"/>
      <c r="SKH136" s="1248"/>
      <c r="SKI136" s="1537"/>
      <c r="SKJ136" s="955"/>
      <c r="SKK136" s="1144"/>
      <c r="SKL136" s="1167"/>
      <c r="SKM136" s="1163"/>
      <c r="SKN136" s="1163"/>
      <c r="SKO136" s="1455"/>
      <c r="SKP136" s="957"/>
      <c r="SKQ136" s="1163"/>
      <c r="SKR136" s="1163"/>
      <c r="SKS136" s="957"/>
      <c r="SKT136" s="957"/>
      <c r="SKU136" s="1730"/>
      <c r="SKV136" s="957"/>
      <c r="SKW136" s="957"/>
      <c r="SKX136" s="957"/>
      <c r="SKY136" s="1209"/>
      <c r="SKZ136" s="1248"/>
      <c r="SLA136" s="1537"/>
      <c r="SLB136" s="955"/>
      <c r="SLC136" s="1144"/>
      <c r="SLD136" s="1167"/>
      <c r="SLE136" s="1163"/>
      <c r="SLF136" s="1163"/>
      <c r="SLG136" s="1455"/>
      <c r="SLH136" s="957"/>
      <c r="SLI136" s="1163"/>
      <c r="SLJ136" s="1163"/>
      <c r="SLK136" s="957"/>
      <c r="SLL136" s="957"/>
      <c r="SLM136" s="1730"/>
      <c r="SLN136" s="957"/>
      <c r="SLO136" s="957"/>
      <c r="SLP136" s="957"/>
      <c r="SLQ136" s="1209"/>
      <c r="SLR136" s="1248"/>
      <c r="SLS136" s="1537"/>
      <c r="SLT136" s="955"/>
      <c r="SLU136" s="1144"/>
      <c r="SLV136" s="1167"/>
      <c r="SLW136" s="1163"/>
      <c r="SLX136" s="1163"/>
      <c r="SLY136" s="1455"/>
      <c r="SLZ136" s="957"/>
      <c r="SMA136" s="1163"/>
      <c r="SMB136" s="1163"/>
      <c r="SMC136" s="957"/>
      <c r="SMD136" s="957"/>
      <c r="SME136" s="1730"/>
      <c r="SMF136" s="957"/>
      <c r="SMG136" s="957"/>
      <c r="SMH136" s="957"/>
      <c r="SMI136" s="1209"/>
      <c r="SMJ136" s="1248"/>
      <c r="SMK136" s="1537"/>
      <c r="SML136" s="955"/>
      <c r="SMM136" s="1144"/>
      <c r="SMN136" s="1167"/>
      <c r="SMO136" s="1163"/>
      <c r="SMP136" s="1163"/>
      <c r="SMQ136" s="1455"/>
      <c r="SMR136" s="957"/>
      <c r="SMS136" s="1163"/>
      <c r="SMT136" s="1163"/>
      <c r="SMU136" s="957"/>
      <c r="SMV136" s="957"/>
      <c r="SMW136" s="1730"/>
      <c r="SMX136" s="957"/>
      <c r="SMY136" s="957"/>
      <c r="SMZ136" s="957"/>
      <c r="SNA136" s="1209"/>
      <c r="SNB136" s="1248"/>
      <c r="SNC136" s="1537"/>
      <c r="SND136" s="955"/>
      <c r="SNE136" s="1144"/>
      <c r="SNF136" s="1167"/>
      <c r="SNG136" s="1163"/>
      <c r="SNH136" s="1163"/>
      <c r="SNI136" s="1455"/>
      <c r="SNJ136" s="957"/>
      <c r="SNK136" s="1163"/>
      <c r="SNL136" s="1163"/>
      <c r="SNM136" s="957"/>
      <c r="SNN136" s="957"/>
      <c r="SNO136" s="1730"/>
      <c r="SNP136" s="957"/>
      <c r="SNQ136" s="957"/>
      <c r="SNR136" s="957"/>
      <c r="SNS136" s="1209"/>
      <c r="SNT136" s="1248"/>
      <c r="SNU136" s="1537"/>
      <c r="SNV136" s="955"/>
      <c r="SNW136" s="1144"/>
      <c r="SNX136" s="1167"/>
      <c r="SNY136" s="1163"/>
      <c r="SNZ136" s="1163"/>
      <c r="SOA136" s="1455"/>
      <c r="SOB136" s="957"/>
      <c r="SOC136" s="1163"/>
      <c r="SOD136" s="1163"/>
      <c r="SOE136" s="957"/>
      <c r="SOF136" s="957"/>
      <c r="SOG136" s="1730"/>
      <c r="SOH136" s="957"/>
      <c r="SOI136" s="957"/>
      <c r="SOJ136" s="957"/>
      <c r="SOK136" s="1209"/>
      <c r="SOL136" s="1248"/>
      <c r="SOM136" s="1537"/>
      <c r="SON136" s="955"/>
      <c r="SOO136" s="1144"/>
      <c r="SOP136" s="1167"/>
      <c r="SOQ136" s="1163"/>
      <c r="SOR136" s="1163"/>
      <c r="SOS136" s="1455"/>
      <c r="SOT136" s="957"/>
      <c r="SOU136" s="1163"/>
      <c r="SOV136" s="1163"/>
      <c r="SOW136" s="957"/>
      <c r="SOX136" s="957"/>
      <c r="SOY136" s="1730"/>
      <c r="SOZ136" s="957"/>
      <c r="SPA136" s="957"/>
      <c r="SPB136" s="957"/>
      <c r="SPC136" s="1209"/>
      <c r="SPD136" s="1248"/>
      <c r="SPE136" s="1537"/>
      <c r="SPF136" s="955"/>
      <c r="SPG136" s="1144"/>
      <c r="SPH136" s="1167"/>
      <c r="SPI136" s="1163"/>
      <c r="SPJ136" s="1163"/>
      <c r="SPK136" s="1455"/>
      <c r="SPL136" s="957"/>
      <c r="SPM136" s="1163"/>
      <c r="SPN136" s="1163"/>
      <c r="SPO136" s="957"/>
      <c r="SPP136" s="957"/>
      <c r="SPQ136" s="1730"/>
      <c r="SPR136" s="957"/>
      <c r="SPS136" s="957"/>
      <c r="SPT136" s="957"/>
      <c r="SPU136" s="1209"/>
      <c r="SPV136" s="1248"/>
      <c r="SPW136" s="1537"/>
      <c r="SPX136" s="955"/>
      <c r="SPY136" s="1144"/>
      <c r="SPZ136" s="1167"/>
      <c r="SQA136" s="1163"/>
      <c r="SQB136" s="1163"/>
      <c r="SQC136" s="1455"/>
      <c r="SQD136" s="957"/>
      <c r="SQE136" s="1163"/>
      <c r="SQF136" s="1163"/>
      <c r="SQG136" s="957"/>
      <c r="SQH136" s="957"/>
      <c r="SQI136" s="1730"/>
      <c r="SQJ136" s="957"/>
      <c r="SQK136" s="957"/>
      <c r="SQL136" s="957"/>
      <c r="SQM136" s="1209"/>
      <c r="SQN136" s="1248"/>
      <c r="SQO136" s="1537"/>
      <c r="SQP136" s="955"/>
      <c r="SQQ136" s="1144"/>
      <c r="SQR136" s="1167"/>
      <c r="SQS136" s="1163"/>
      <c r="SQT136" s="1163"/>
      <c r="SQU136" s="1455"/>
      <c r="SQV136" s="957"/>
      <c r="SQW136" s="1163"/>
      <c r="SQX136" s="1163"/>
      <c r="SQY136" s="957"/>
      <c r="SQZ136" s="957"/>
      <c r="SRA136" s="1730"/>
      <c r="SRB136" s="957"/>
      <c r="SRC136" s="957"/>
      <c r="SRD136" s="957"/>
      <c r="SRE136" s="1209"/>
      <c r="SRF136" s="1248"/>
      <c r="SRG136" s="1537"/>
      <c r="SRH136" s="955"/>
      <c r="SRI136" s="1144"/>
      <c r="SRJ136" s="1167"/>
      <c r="SRK136" s="1163"/>
      <c r="SRL136" s="1163"/>
      <c r="SRM136" s="1455"/>
      <c r="SRN136" s="957"/>
      <c r="SRO136" s="1163"/>
      <c r="SRP136" s="1163"/>
      <c r="SRQ136" s="957"/>
      <c r="SRR136" s="957"/>
      <c r="SRS136" s="1730"/>
      <c r="SRT136" s="957"/>
      <c r="SRU136" s="957"/>
      <c r="SRV136" s="957"/>
      <c r="SRW136" s="1209"/>
      <c r="SRX136" s="1248"/>
      <c r="SRY136" s="1537"/>
      <c r="SRZ136" s="955"/>
      <c r="SSA136" s="1144"/>
      <c r="SSB136" s="1167"/>
      <c r="SSC136" s="1163"/>
      <c r="SSD136" s="1163"/>
      <c r="SSE136" s="1455"/>
      <c r="SSF136" s="957"/>
      <c r="SSG136" s="1163"/>
      <c r="SSH136" s="1163"/>
      <c r="SSI136" s="957"/>
      <c r="SSJ136" s="957"/>
      <c r="SSK136" s="1730"/>
      <c r="SSL136" s="957"/>
      <c r="SSM136" s="957"/>
      <c r="SSN136" s="957"/>
      <c r="SSO136" s="1209"/>
      <c r="SSP136" s="1248"/>
      <c r="SSQ136" s="1537"/>
      <c r="SSR136" s="955"/>
      <c r="SSS136" s="1144"/>
      <c r="SST136" s="1167"/>
      <c r="SSU136" s="1163"/>
      <c r="SSV136" s="1163"/>
      <c r="SSW136" s="1455"/>
      <c r="SSX136" s="957"/>
      <c r="SSY136" s="1163"/>
      <c r="SSZ136" s="1163"/>
      <c r="STA136" s="957"/>
      <c r="STB136" s="957"/>
      <c r="STC136" s="1730"/>
      <c r="STD136" s="957"/>
      <c r="STE136" s="957"/>
      <c r="STF136" s="957"/>
      <c r="STG136" s="1209"/>
      <c r="STH136" s="1248"/>
      <c r="STI136" s="1537"/>
      <c r="STJ136" s="955"/>
      <c r="STK136" s="1144"/>
      <c r="STL136" s="1167"/>
      <c r="STM136" s="1163"/>
      <c r="STN136" s="1163"/>
      <c r="STO136" s="1455"/>
      <c r="STP136" s="957"/>
      <c r="STQ136" s="1163"/>
      <c r="STR136" s="1163"/>
      <c r="STS136" s="957"/>
      <c r="STT136" s="957"/>
      <c r="STU136" s="1730"/>
      <c r="STV136" s="957"/>
      <c r="STW136" s="957"/>
      <c r="STX136" s="957"/>
      <c r="STY136" s="1209"/>
      <c r="STZ136" s="1248"/>
      <c r="SUA136" s="1537"/>
      <c r="SUB136" s="955"/>
      <c r="SUC136" s="1144"/>
      <c r="SUD136" s="1167"/>
      <c r="SUE136" s="1163"/>
      <c r="SUF136" s="1163"/>
      <c r="SUG136" s="1455"/>
      <c r="SUH136" s="957"/>
      <c r="SUI136" s="1163"/>
      <c r="SUJ136" s="1163"/>
      <c r="SUK136" s="957"/>
      <c r="SUL136" s="957"/>
      <c r="SUM136" s="1730"/>
      <c r="SUN136" s="957"/>
      <c r="SUO136" s="957"/>
      <c r="SUP136" s="957"/>
      <c r="SUQ136" s="1209"/>
      <c r="SUR136" s="1248"/>
      <c r="SUS136" s="1537"/>
      <c r="SUT136" s="955"/>
      <c r="SUU136" s="1144"/>
      <c r="SUV136" s="1167"/>
      <c r="SUW136" s="1163"/>
      <c r="SUX136" s="1163"/>
      <c r="SUY136" s="1455"/>
      <c r="SUZ136" s="957"/>
      <c r="SVA136" s="1163"/>
      <c r="SVB136" s="1163"/>
      <c r="SVC136" s="957"/>
      <c r="SVD136" s="957"/>
      <c r="SVE136" s="1730"/>
      <c r="SVF136" s="957"/>
      <c r="SVG136" s="957"/>
      <c r="SVH136" s="957"/>
      <c r="SVI136" s="1209"/>
      <c r="SVJ136" s="1248"/>
      <c r="SVK136" s="1537"/>
      <c r="SVL136" s="955"/>
      <c r="SVM136" s="1144"/>
      <c r="SVN136" s="1167"/>
      <c r="SVO136" s="1163"/>
      <c r="SVP136" s="1163"/>
      <c r="SVQ136" s="1455"/>
      <c r="SVR136" s="957"/>
      <c r="SVS136" s="1163"/>
      <c r="SVT136" s="1163"/>
      <c r="SVU136" s="957"/>
      <c r="SVV136" s="957"/>
      <c r="SVW136" s="1730"/>
      <c r="SVX136" s="957"/>
      <c r="SVY136" s="957"/>
      <c r="SVZ136" s="957"/>
      <c r="SWA136" s="1209"/>
      <c r="SWB136" s="1248"/>
      <c r="SWC136" s="1537"/>
      <c r="SWD136" s="955"/>
      <c r="SWE136" s="1144"/>
      <c r="SWF136" s="1167"/>
      <c r="SWG136" s="1163"/>
      <c r="SWH136" s="1163"/>
      <c r="SWI136" s="1455"/>
      <c r="SWJ136" s="957"/>
      <c r="SWK136" s="1163"/>
      <c r="SWL136" s="1163"/>
      <c r="SWM136" s="957"/>
      <c r="SWN136" s="957"/>
      <c r="SWO136" s="1730"/>
      <c r="SWP136" s="957"/>
      <c r="SWQ136" s="957"/>
      <c r="SWR136" s="957"/>
      <c r="SWS136" s="1209"/>
      <c r="SWT136" s="1248"/>
      <c r="SWU136" s="1537"/>
      <c r="SWV136" s="955"/>
      <c r="SWW136" s="1144"/>
      <c r="SWX136" s="1167"/>
      <c r="SWY136" s="1163"/>
      <c r="SWZ136" s="1163"/>
      <c r="SXA136" s="1455"/>
      <c r="SXB136" s="957"/>
      <c r="SXC136" s="1163"/>
      <c r="SXD136" s="1163"/>
      <c r="SXE136" s="957"/>
      <c r="SXF136" s="957"/>
      <c r="SXG136" s="1730"/>
      <c r="SXH136" s="957"/>
      <c r="SXI136" s="957"/>
      <c r="SXJ136" s="957"/>
      <c r="SXK136" s="1209"/>
      <c r="SXL136" s="1248"/>
      <c r="SXM136" s="1537"/>
      <c r="SXN136" s="955"/>
      <c r="SXO136" s="1144"/>
      <c r="SXP136" s="1167"/>
      <c r="SXQ136" s="1163"/>
      <c r="SXR136" s="1163"/>
      <c r="SXS136" s="1455"/>
      <c r="SXT136" s="957"/>
      <c r="SXU136" s="1163"/>
      <c r="SXV136" s="1163"/>
      <c r="SXW136" s="957"/>
      <c r="SXX136" s="957"/>
      <c r="SXY136" s="1730"/>
      <c r="SXZ136" s="957"/>
      <c r="SYA136" s="957"/>
      <c r="SYB136" s="957"/>
      <c r="SYC136" s="1209"/>
      <c r="SYD136" s="1248"/>
      <c r="SYE136" s="1537"/>
      <c r="SYF136" s="955"/>
      <c r="SYG136" s="1144"/>
      <c r="SYH136" s="1167"/>
      <c r="SYI136" s="1163"/>
      <c r="SYJ136" s="1163"/>
      <c r="SYK136" s="1455"/>
      <c r="SYL136" s="957"/>
      <c r="SYM136" s="1163"/>
      <c r="SYN136" s="1163"/>
      <c r="SYO136" s="957"/>
      <c r="SYP136" s="957"/>
      <c r="SYQ136" s="1730"/>
      <c r="SYR136" s="957"/>
      <c r="SYS136" s="957"/>
      <c r="SYT136" s="957"/>
      <c r="SYU136" s="1209"/>
      <c r="SYV136" s="1248"/>
      <c r="SYW136" s="1537"/>
      <c r="SYX136" s="955"/>
      <c r="SYY136" s="1144"/>
      <c r="SYZ136" s="1167"/>
      <c r="SZA136" s="1163"/>
      <c r="SZB136" s="1163"/>
      <c r="SZC136" s="1455"/>
      <c r="SZD136" s="957"/>
      <c r="SZE136" s="1163"/>
      <c r="SZF136" s="1163"/>
      <c r="SZG136" s="957"/>
      <c r="SZH136" s="957"/>
      <c r="SZI136" s="1730"/>
      <c r="SZJ136" s="957"/>
      <c r="SZK136" s="957"/>
      <c r="SZL136" s="957"/>
      <c r="SZM136" s="1209"/>
      <c r="SZN136" s="1248"/>
      <c r="SZO136" s="1537"/>
      <c r="SZP136" s="955"/>
      <c r="SZQ136" s="1144"/>
      <c r="SZR136" s="1167"/>
      <c r="SZS136" s="1163"/>
      <c r="SZT136" s="1163"/>
      <c r="SZU136" s="1455"/>
      <c r="SZV136" s="957"/>
      <c r="SZW136" s="1163"/>
      <c r="SZX136" s="1163"/>
      <c r="SZY136" s="957"/>
      <c r="SZZ136" s="957"/>
      <c r="TAA136" s="1730"/>
      <c r="TAB136" s="957"/>
      <c r="TAC136" s="957"/>
      <c r="TAD136" s="957"/>
      <c r="TAE136" s="1209"/>
      <c r="TAF136" s="1248"/>
      <c r="TAG136" s="1537"/>
      <c r="TAH136" s="955"/>
      <c r="TAI136" s="1144"/>
      <c r="TAJ136" s="1167"/>
      <c r="TAK136" s="1163"/>
      <c r="TAL136" s="1163"/>
      <c r="TAM136" s="1455"/>
      <c r="TAN136" s="957"/>
      <c r="TAO136" s="1163"/>
      <c r="TAP136" s="1163"/>
      <c r="TAQ136" s="957"/>
      <c r="TAR136" s="957"/>
      <c r="TAS136" s="1730"/>
      <c r="TAT136" s="957"/>
      <c r="TAU136" s="957"/>
      <c r="TAV136" s="957"/>
      <c r="TAW136" s="1209"/>
      <c r="TAX136" s="1248"/>
      <c r="TAY136" s="1537"/>
      <c r="TAZ136" s="955"/>
      <c r="TBA136" s="1144"/>
      <c r="TBB136" s="1167"/>
      <c r="TBC136" s="1163"/>
      <c r="TBD136" s="1163"/>
      <c r="TBE136" s="1455"/>
      <c r="TBF136" s="957"/>
      <c r="TBG136" s="1163"/>
      <c r="TBH136" s="1163"/>
      <c r="TBI136" s="957"/>
      <c r="TBJ136" s="957"/>
      <c r="TBK136" s="1730"/>
      <c r="TBL136" s="957"/>
      <c r="TBM136" s="957"/>
      <c r="TBN136" s="957"/>
      <c r="TBO136" s="1209"/>
      <c r="TBP136" s="1248"/>
      <c r="TBQ136" s="1537"/>
      <c r="TBR136" s="955"/>
      <c r="TBS136" s="1144"/>
      <c r="TBT136" s="1167"/>
      <c r="TBU136" s="1163"/>
      <c r="TBV136" s="1163"/>
      <c r="TBW136" s="1455"/>
      <c r="TBX136" s="957"/>
      <c r="TBY136" s="1163"/>
      <c r="TBZ136" s="1163"/>
      <c r="TCA136" s="957"/>
      <c r="TCB136" s="957"/>
      <c r="TCC136" s="1730"/>
      <c r="TCD136" s="957"/>
      <c r="TCE136" s="957"/>
      <c r="TCF136" s="957"/>
      <c r="TCG136" s="1209"/>
      <c r="TCH136" s="1248"/>
      <c r="TCI136" s="1537"/>
      <c r="TCJ136" s="955"/>
      <c r="TCK136" s="1144"/>
      <c r="TCL136" s="1167"/>
      <c r="TCM136" s="1163"/>
      <c r="TCN136" s="1163"/>
      <c r="TCO136" s="1455"/>
      <c r="TCP136" s="957"/>
      <c r="TCQ136" s="1163"/>
      <c r="TCR136" s="1163"/>
      <c r="TCS136" s="957"/>
      <c r="TCT136" s="957"/>
      <c r="TCU136" s="1730"/>
      <c r="TCV136" s="957"/>
      <c r="TCW136" s="957"/>
      <c r="TCX136" s="957"/>
      <c r="TCY136" s="1209"/>
      <c r="TCZ136" s="1248"/>
      <c r="TDA136" s="1537"/>
      <c r="TDB136" s="955"/>
      <c r="TDC136" s="1144"/>
      <c r="TDD136" s="1167"/>
      <c r="TDE136" s="1163"/>
      <c r="TDF136" s="1163"/>
      <c r="TDG136" s="1455"/>
      <c r="TDH136" s="957"/>
      <c r="TDI136" s="1163"/>
      <c r="TDJ136" s="1163"/>
      <c r="TDK136" s="957"/>
      <c r="TDL136" s="957"/>
      <c r="TDM136" s="1730"/>
      <c r="TDN136" s="957"/>
      <c r="TDO136" s="957"/>
      <c r="TDP136" s="957"/>
      <c r="TDQ136" s="1209"/>
      <c r="TDR136" s="1248"/>
      <c r="TDS136" s="1537"/>
      <c r="TDT136" s="955"/>
      <c r="TDU136" s="1144"/>
      <c r="TDV136" s="1167"/>
      <c r="TDW136" s="1163"/>
      <c r="TDX136" s="1163"/>
      <c r="TDY136" s="1455"/>
      <c r="TDZ136" s="957"/>
      <c r="TEA136" s="1163"/>
      <c r="TEB136" s="1163"/>
      <c r="TEC136" s="957"/>
      <c r="TED136" s="957"/>
      <c r="TEE136" s="1730"/>
      <c r="TEF136" s="957"/>
      <c r="TEG136" s="957"/>
      <c r="TEH136" s="957"/>
      <c r="TEI136" s="1209"/>
      <c r="TEJ136" s="1248"/>
      <c r="TEK136" s="1537"/>
      <c r="TEL136" s="955"/>
      <c r="TEM136" s="1144"/>
      <c r="TEN136" s="1167"/>
      <c r="TEO136" s="1163"/>
      <c r="TEP136" s="1163"/>
      <c r="TEQ136" s="1455"/>
      <c r="TER136" s="957"/>
      <c r="TES136" s="1163"/>
      <c r="TET136" s="1163"/>
      <c r="TEU136" s="957"/>
      <c r="TEV136" s="957"/>
      <c r="TEW136" s="1730"/>
      <c r="TEX136" s="957"/>
      <c r="TEY136" s="957"/>
      <c r="TEZ136" s="957"/>
      <c r="TFA136" s="1209"/>
      <c r="TFB136" s="1248"/>
      <c r="TFC136" s="1537"/>
      <c r="TFD136" s="955"/>
      <c r="TFE136" s="1144"/>
      <c r="TFF136" s="1167"/>
      <c r="TFG136" s="1163"/>
      <c r="TFH136" s="1163"/>
      <c r="TFI136" s="1455"/>
      <c r="TFJ136" s="957"/>
      <c r="TFK136" s="1163"/>
      <c r="TFL136" s="1163"/>
      <c r="TFM136" s="957"/>
      <c r="TFN136" s="957"/>
      <c r="TFO136" s="1730"/>
      <c r="TFP136" s="957"/>
      <c r="TFQ136" s="957"/>
      <c r="TFR136" s="957"/>
      <c r="TFS136" s="1209"/>
      <c r="TFT136" s="1248"/>
      <c r="TFU136" s="1537"/>
      <c r="TFV136" s="955"/>
      <c r="TFW136" s="1144"/>
      <c r="TFX136" s="1167"/>
      <c r="TFY136" s="1163"/>
      <c r="TFZ136" s="1163"/>
      <c r="TGA136" s="1455"/>
      <c r="TGB136" s="957"/>
      <c r="TGC136" s="1163"/>
      <c r="TGD136" s="1163"/>
      <c r="TGE136" s="957"/>
      <c r="TGF136" s="957"/>
      <c r="TGG136" s="1730"/>
      <c r="TGH136" s="957"/>
      <c r="TGI136" s="957"/>
      <c r="TGJ136" s="957"/>
      <c r="TGK136" s="1209"/>
      <c r="TGL136" s="1248"/>
      <c r="TGM136" s="1537"/>
      <c r="TGN136" s="955"/>
      <c r="TGO136" s="1144"/>
      <c r="TGP136" s="1167"/>
      <c r="TGQ136" s="1163"/>
      <c r="TGR136" s="1163"/>
      <c r="TGS136" s="1455"/>
      <c r="TGT136" s="957"/>
      <c r="TGU136" s="1163"/>
      <c r="TGV136" s="1163"/>
      <c r="TGW136" s="957"/>
      <c r="TGX136" s="957"/>
      <c r="TGY136" s="1730"/>
      <c r="TGZ136" s="957"/>
      <c r="THA136" s="957"/>
      <c r="THB136" s="957"/>
      <c r="THC136" s="1209"/>
      <c r="THD136" s="1248"/>
      <c r="THE136" s="1537"/>
      <c r="THF136" s="955"/>
      <c r="THG136" s="1144"/>
      <c r="THH136" s="1167"/>
      <c r="THI136" s="1163"/>
      <c r="THJ136" s="1163"/>
      <c r="THK136" s="1455"/>
      <c r="THL136" s="957"/>
      <c r="THM136" s="1163"/>
      <c r="THN136" s="1163"/>
      <c r="THO136" s="957"/>
      <c r="THP136" s="957"/>
      <c r="THQ136" s="1730"/>
      <c r="THR136" s="957"/>
      <c r="THS136" s="957"/>
      <c r="THT136" s="957"/>
      <c r="THU136" s="1209"/>
      <c r="THV136" s="1248"/>
      <c r="THW136" s="1537"/>
      <c r="THX136" s="955"/>
      <c r="THY136" s="1144"/>
      <c r="THZ136" s="1167"/>
      <c r="TIA136" s="1163"/>
      <c r="TIB136" s="1163"/>
      <c r="TIC136" s="1455"/>
      <c r="TID136" s="957"/>
      <c r="TIE136" s="1163"/>
      <c r="TIF136" s="1163"/>
      <c r="TIG136" s="957"/>
      <c r="TIH136" s="957"/>
      <c r="TII136" s="1730"/>
      <c r="TIJ136" s="957"/>
      <c r="TIK136" s="957"/>
      <c r="TIL136" s="957"/>
      <c r="TIM136" s="1209"/>
      <c r="TIN136" s="1248"/>
      <c r="TIO136" s="1537"/>
      <c r="TIP136" s="955"/>
      <c r="TIQ136" s="1144"/>
      <c r="TIR136" s="1167"/>
      <c r="TIS136" s="1163"/>
      <c r="TIT136" s="1163"/>
      <c r="TIU136" s="1455"/>
      <c r="TIV136" s="957"/>
      <c r="TIW136" s="1163"/>
      <c r="TIX136" s="1163"/>
      <c r="TIY136" s="957"/>
      <c r="TIZ136" s="957"/>
      <c r="TJA136" s="1730"/>
      <c r="TJB136" s="957"/>
      <c r="TJC136" s="957"/>
      <c r="TJD136" s="957"/>
      <c r="TJE136" s="1209"/>
      <c r="TJF136" s="1248"/>
      <c r="TJG136" s="1537"/>
      <c r="TJH136" s="955"/>
      <c r="TJI136" s="1144"/>
      <c r="TJJ136" s="1167"/>
      <c r="TJK136" s="1163"/>
      <c r="TJL136" s="1163"/>
      <c r="TJM136" s="1455"/>
      <c r="TJN136" s="957"/>
      <c r="TJO136" s="1163"/>
      <c r="TJP136" s="1163"/>
      <c r="TJQ136" s="957"/>
      <c r="TJR136" s="957"/>
      <c r="TJS136" s="1730"/>
      <c r="TJT136" s="957"/>
      <c r="TJU136" s="957"/>
      <c r="TJV136" s="957"/>
      <c r="TJW136" s="1209"/>
      <c r="TJX136" s="1248"/>
      <c r="TJY136" s="1537"/>
      <c r="TJZ136" s="955"/>
      <c r="TKA136" s="1144"/>
      <c r="TKB136" s="1167"/>
      <c r="TKC136" s="1163"/>
      <c r="TKD136" s="1163"/>
      <c r="TKE136" s="1455"/>
      <c r="TKF136" s="957"/>
      <c r="TKG136" s="1163"/>
      <c r="TKH136" s="1163"/>
      <c r="TKI136" s="957"/>
      <c r="TKJ136" s="957"/>
      <c r="TKK136" s="1730"/>
      <c r="TKL136" s="957"/>
      <c r="TKM136" s="957"/>
      <c r="TKN136" s="957"/>
      <c r="TKO136" s="1209"/>
      <c r="TKP136" s="1248"/>
      <c r="TKQ136" s="1537"/>
      <c r="TKR136" s="955"/>
      <c r="TKS136" s="1144"/>
      <c r="TKT136" s="1167"/>
      <c r="TKU136" s="1163"/>
      <c r="TKV136" s="1163"/>
      <c r="TKW136" s="1455"/>
      <c r="TKX136" s="957"/>
      <c r="TKY136" s="1163"/>
      <c r="TKZ136" s="1163"/>
      <c r="TLA136" s="957"/>
      <c r="TLB136" s="957"/>
      <c r="TLC136" s="1730"/>
      <c r="TLD136" s="957"/>
      <c r="TLE136" s="957"/>
      <c r="TLF136" s="957"/>
      <c r="TLG136" s="1209"/>
      <c r="TLH136" s="1248"/>
      <c r="TLI136" s="1537"/>
      <c r="TLJ136" s="955"/>
      <c r="TLK136" s="1144"/>
      <c r="TLL136" s="1167"/>
      <c r="TLM136" s="1163"/>
      <c r="TLN136" s="1163"/>
      <c r="TLO136" s="1455"/>
      <c r="TLP136" s="957"/>
      <c r="TLQ136" s="1163"/>
      <c r="TLR136" s="1163"/>
      <c r="TLS136" s="957"/>
      <c r="TLT136" s="957"/>
      <c r="TLU136" s="1730"/>
      <c r="TLV136" s="957"/>
      <c r="TLW136" s="957"/>
      <c r="TLX136" s="957"/>
      <c r="TLY136" s="1209"/>
      <c r="TLZ136" s="1248"/>
      <c r="TMA136" s="1537"/>
      <c r="TMB136" s="955"/>
      <c r="TMC136" s="1144"/>
      <c r="TMD136" s="1167"/>
      <c r="TME136" s="1163"/>
      <c r="TMF136" s="1163"/>
      <c r="TMG136" s="1455"/>
      <c r="TMH136" s="957"/>
      <c r="TMI136" s="1163"/>
      <c r="TMJ136" s="1163"/>
      <c r="TMK136" s="957"/>
      <c r="TML136" s="957"/>
      <c r="TMM136" s="1730"/>
      <c r="TMN136" s="957"/>
      <c r="TMO136" s="957"/>
      <c r="TMP136" s="957"/>
      <c r="TMQ136" s="1209"/>
      <c r="TMR136" s="1248"/>
      <c r="TMS136" s="1537"/>
      <c r="TMT136" s="955"/>
      <c r="TMU136" s="1144"/>
      <c r="TMV136" s="1167"/>
      <c r="TMW136" s="1163"/>
      <c r="TMX136" s="1163"/>
      <c r="TMY136" s="1455"/>
      <c r="TMZ136" s="957"/>
      <c r="TNA136" s="1163"/>
      <c r="TNB136" s="1163"/>
      <c r="TNC136" s="957"/>
      <c r="TND136" s="957"/>
      <c r="TNE136" s="1730"/>
      <c r="TNF136" s="957"/>
      <c r="TNG136" s="957"/>
      <c r="TNH136" s="957"/>
      <c r="TNI136" s="1209"/>
      <c r="TNJ136" s="1248"/>
      <c r="TNK136" s="1537"/>
      <c r="TNL136" s="955"/>
      <c r="TNM136" s="1144"/>
      <c r="TNN136" s="1167"/>
      <c r="TNO136" s="1163"/>
      <c r="TNP136" s="1163"/>
      <c r="TNQ136" s="1455"/>
      <c r="TNR136" s="957"/>
      <c r="TNS136" s="1163"/>
      <c r="TNT136" s="1163"/>
      <c r="TNU136" s="957"/>
      <c r="TNV136" s="957"/>
      <c r="TNW136" s="1730"/>
      <c r="TNX136" s="957"/>
      <c r="TNY136" s="957"/>
      <c r="TNZ136" s="957"/>
      <c r="TOA136" s="1209"/>
      <c r="TOB136" s="1248"/>
      <c r="TOC136" s="1537"/>
      <c r="TOD136" s="955"/>
      <c r="TOE136" s="1144"/>
      <c r="TOF136" s="1167"/>
      <c r="TOG136" s="1163"/>
      <c r="TOH136" s="1163"/>
      <c r="TOI136" s="1455"/>
      <c r="TOJ136" s="957"/>
      <c r="TOK136" s="1163"/>
      <c r="TOL136" s="1163"/>
      <c r="TOM136" s="957"/>
      <c r="TON136" s="957"/>
      <c r="TOO136" s="1730"/>
      <c r="TOP136" s="957"/>
      <c r="TOQ136" s="957"/>
      <c r="TOR136" s="957"/>
      <c r="TOS136" s="1209"/>
      <c r="TOT136" s="1248"/>
      <c r="TOU136" s="1537"/>
      <c r="TOV136" s="955"/>
      <c r="TOW136" s="1144"/>
      <c r="TOX136" s="1167"/>
      <c r="TOY136" s="1163"/>
      <c r="TOZ136" s="1163"/>
      <c r="TPA136" s="1455"/>
      <c r="TPB136" s="957"/>
      <c r="TPC136" s="1163"/>
      <c r="TPD136" s="1163"/>
      <c r="TPE136" s="957"/>
      <c r="TPF136" s="957"/>
      <c r="TPG136" s="1730"/>
      <c r="TPH136" s="957"/>
      <c r="TPI136" s="957"/>
      <c r="TPJ136" s="957"/>
      <c r="TPK136" s="1209"/>
      <c r="TPL136" s="1248"/>
      <c r="TPM136" s="1537"/>
      <c r="TPN136" s="955"/>
      <c r="TPO136" s="1144"/>
      <c r="TPP136" s="1167"/>
      <c r="TPQ136" s="1163"/>
      <c r="TPR136" s="1163"/>
      <c r="TPS136" s="1455"/>
      <c r="TPT136" s="957"/>
      <c r="TPU136" s="1163"/>
      <c r="TPV136" s="1163"/>
      <c r="TPW136" s="957"/>
      <c r="TPX136" s="957"/>
      <c r="TPY136" s="1730"/>
      <c r="TPZ136" s="957"/>
      <c r="TQA136" s="957"/>
      <c r="TQB136" s="957"/>
      <c r="TQC136" s="1209"/>
      <c r="TQD136" s="1248"/>
      <c r="TQE136" s="1537"/>
      <c r="TQF136" s="955"/>
      <c r="TQG136" s="1144"/>
      <c r="TQH136" s="1167"/>
      <c r="TQI136" s="1163"/>
      <c r="TQJ136" s="1163"/>
      <c r="TQK136" s="1455"/>
      <c r="TQL136" s="957"/>
      <c r="TQM136" s="1163"/>
      <c r="TQN136" s="1163"/>
      <c r="TQO136" s="957"/>
      <c r="TQP136" s="957"/>
      <c r="TQQ136" s="1730"/>
      <c r="TQR136" s="957"/>
      <c r="TQS136" s="957"/>
      <c r="TQT136" s="957"/>
      <c r="TQU136" s="1209"/>
      <c r="TQV136" s="1248"/>
      <c r="TQW136" s="1537"/>
      <c r="TQX136" s="955"/>
      <c r="TQY136" s="1144"/>
      <c r="TQZ136" s="1167"/>
      <c r="TRA136" s="1163"/>
      <c r="TRB136" s="1163"/>
      <c r="TRC136" s="1455"/>
      <c r="TRD136" s="957"/>
      <c r="TRE136" s="1163"/>
      <c r="TRF136" s="1163"/>
      <c r="TRG136" s="957"/>
      <c r="TRH136" s="957"/>
      <c r="TRI136" s="1730"/>
      <c r="TRJ136" s="957"/>
      <c r="TRK136" s="957"/>
      <c r="TRL136" s="957"/>
      <c r="TRM136" s="1209"/>
      <c r="TRN136" s="1248"/>
      <c r="TRO136" s="1537"/>
      <c r="TRP136" s="955"/>
      <c r="TRQ136" s="1144"/>
      <c r="TRR136" s="1167"/>
      <c r="TRS136" s="1163"/>
      <c r="TRT136" s="1163"/>
      <c r="TRU136" s="1455"/>
      <c r="TRV136" s="957"/>
      <c r="TRW136" s="1163"/>
      <c r="TRX136" s="1163"/>
      <c r="TRY136" s="957"/>
      <c r="TRZ136" s="957"/>
      <c r="TSA136" s="1730"/>
      <c r="TSB136" s="957"/>
      <c r="TSC136" s="957"/>
      <c r="TSD136" s="957"/>
      <c r="TSE136" s="1209"/>
      <c r="TSF136" s="1248"/>
      <c r="TSG136" s="1537"/>
      <c r="TSH136" s="955"/>
      <c r="TSI136" s="1144"/>
      <c r="TSJ136" s="1167"/>
      <c r="TSK136" s="1163"/>
      <c r="TSL136" s="1163"/>
      <c r="TSM136" s="1455"/>
      <c r="TSN136" s="957"/>
      <c r="TSO136" s="1163"/>
      <c r="TSP136" s="1163"/>
      <c r="TSQ136" s="957"/>
      <c r="TSR136" s="957"/>
      <c r="TSS136" s="1730"/>
      <c r="TST136" s="957"/>
      <c r="TSU136" s="957"/>
      <c r="TSV136" s="957"/>
      <c r="TSW136" s="1209"/>
      <c r="TSX136" s="1248"/>
      <c r="TSY136" s="1537"/>
      <c r="TSZ136" s="955"/>
      <c r="TTA136" s="1144"/>
      <c r="TTB136" s="1167"/>
      <c r="TTC136" s="1163"/>
      <c r="TTD136" s="1163"/>
      <c r="TTE136" s="1455"/>
      <c r="TTF136" s="957"/>
      <c r="TTG136" s="1163"/>
      <c r="TTH136" s="1163"/>
      <c r="TTI136" s="957"/>
      <c r="TTJ136" s="957"/>
      <c r="TTK136" s="1730"/>
      <c r="TTL136" s="957"/>
      <c r="TTM136" s="957"/>
      <c r="TTN136" s="957"/>
      <c r="TTO136" s="1209"/>
      <c r="TTP136" s="1248"/>
      <c r="TTQ136" s="1537"/>
      <c r="TTR136" s="955"/>
      <c r="TTS136" s="1144"/>
      <c r="TTT136" s="1167"/>
      <c r="TTU136" s="1163"/>
      <c r="TTV136" s="1163"/>
      <c r="TTW136" s="1455"/>
      <c r="TTX136" s="957"/>
      <c r="TTY136" s="1163"/>
      <c r="TTZ136" s="1163"/>
      <c r="TUA136" s="957"/>
      <c r="TUB136" s="957"/>
      <c r="TUC136" s="1730"/>
      <c r="TUD136" s="957"/>
      <c r="TUE136" s="957"/>
      <c r="TUF136" s="957"/>
      <c r="TUG136" s="1209"/>
      <c r="TUH136" s="1248"/>
      <c r="TUI136" s="1537"/>
      <c r="TUJ136" s="955"/>
      <c r="TUK136" s="1144"/>
      <c r="TUL136" s="1167"/>
      <c r="TUM136" s="1163"/>
      <c r="TUN136" s="1163"/>
      <c r="TUO136" s="1455"/>
      <c r="TUP136" s="957"/>
      <c r="TUQ136" s="1163"/>
      <c r="TUR136" s="1163"/>
      <c r="TUS136" s="957"/>
      <c r="TUT136" s="957"/>
      <c r="TUU136" s="1730"/>
      <c r="TUV136" s="957"/>
      <c r="TUW136" s="957"/>
      <c r="TUX136" s="957"/>
      <c r="TUY136" s="1209"/>
      <c r="TUZ136" s="1248"/>
      <c r="TVA136" s="1537"/>
      <c r="TVB136" s="955"/>
      <c r="TVC136" s="1144"/>
      <c r="TVD136" s="1167"/>
      <c r="TVE136" s="1163"/>
      <c r="TVF136" s="1163"/>
      <c r="TVG136" s="1455"/>
      <c r="TVH136" s="957"/>
      <c r="TVI136" s="1163"/>
      <c r="TVJ136" s="1163"/>
      <c r="TVK136" s="957"/>
      <c r="TVL136" s="957"/>
      <c r="TVM136" s="1730"/>
      <c r="TVN136" s="957"/>
      <c r="TVO136" s="957"/>
      <c r="TVP136" s="957"/>
      <c r="TVQ136" s="1209"/>
      <c r="TVR136" s="1248"/>
      <c r="TVS136" s="1537"/>
      <c r="TVT136" s="955"/>
      <c r="TVU136" s="1144"/>
      <c r="TVV136" s="1167"/>
      <c r="TVW136" s="1163"/>
      <c r="TVX136" s="1163"/>
      <c r="TVY136" s="1455"/>
      <c r="TVZ136" s="957"/>
      <c r="TWA136" s="1163"/>
      <c r="TWB136" s="1163"/>
      <c r="TWC136" s="957"/>
      <c r="TWD136" s="957"/>
      <c r="TWE136" s="1730"/>
      <c r="TWF136" s="957"/>
      <c r="TWG136" s="957"/>
      <c r="TWH136" s="957"/>
      <c r="TWI136" s="1209"/>
      <c r="TWJ136" s="1248"/>
      <c r="TWK136" s="1537"/>
      <c r="TWL136" s="955"/>
      <c r="TWM136" s="1144"/>
      <c r="TWN136" s="1167"/>
      <c r="TWO136" s="1163"/>
      <c r="TWP136" s="1163"/>
      <c r="TWQ136" s="1455"/>
      <c r="TWR136" s="957"/>
      <c r="TWS136" s="1163"/>
      <c r="TWT136" s="1163"/>
      <c r="TWU136" s="957"/>
      <c r="TWV136" s="957"/>
      <c r="TWW136" s="1730"/>
      <c r="TWX136" s="957"/>
      <c r="TWY136" s="957"/>
      <c r="TWZ136" s="957"/>
      <c r="TXA136" s="1209"/>
      <c r="TXB136" s="1248"/>
      <c r="TXC136" s="1537"/>
      <c r="TXD136" s="955"/>
      <c r="TXE136" s="1144"/>
      <c r="TXF136" s="1167"/>
      <c r="TXG136" s="1163"/>
      <c r="TXH136" s="1163"/>
      <c r="TXI136" s="1455"/>
      <c r="TXJ136" s="957"/>
      <c r="TXK136" s="1163"/>
      <c r="TXL136" s="1163"/>
      <c r="TXM136" s="957"/>
      <c r="TXN136" s="957"/>
      <c r="TXO136" s="1730"/>
      <c r="TXP136" s="957"/>
      <c r="TXQ136" s="957"/>
      <c r="TXR136" s="957"/>
      <c r="TXS136" s="1209"/>
      <c r="TXT136" s="1248"/>
      <c r="TXU136" s="1537"/>
      <c r="TXV136" s="955"/>
      <c r="TXW136" s="1144"/>
      <c r="TXX136" s="1167"/>
      <c r="TXY136" s="1163"/>
      <c r="TXZ136" s="1163"/>
      <c r="TYA136" s="1455"/>
      <c r="TYB136" s="957"/>
      <c r="TYC136" s="1163"/>
      <c r="TYD136" s="1163"/>
      <c r="TYE136" s="957"/>
      <c r="TYF136" s="957"/>
      <c r="TYG136" s="1730"/>
      <c r="TYH136" s="957"/>
      <c r="TYI136" s="957"/>
      <c r="TYJ136" s="957"/>
      <c r="TYK136" s="1209"/>
      <c r="TYL136" s="1248"/>
      <c r="TYM136" s="1537"/>
      <c r="TYN136" s="955"/>
      <c r="TYO136" s="1144"/>
      <c r="TYP136" s="1167"/>
      <c r="TYQ136" s="1163"/>
      <c r="TYR136" s="1163"/>
      <c r="TYS136" s="1455"/>
      <c r="TYT136" s="957"/>
      <c r="TYU136" s="1163"/>
      <c r="TYV136" s="1163"/>
      <c r="TYW136" s="957"/>
      <c r="TYX136" s="957"/>
      <c r="TYY136" s="1730"/>
      <c r="TYZ136" s="957"/>
      <c r="TZA136" s="957"/>
      <c r="TZB136" s="957"/>
      <c r="TZC136" s="1209"/>
      <c r="TZD136" s="1248"/>
      <c r="TZE136" s="1537"/>
      <c r="TZF136" s="955"/>
      <c r="TZG136" s="1144"/>
      <c r="TZH136" s="1167"/>
      <c r="TZI136" s="1163"/>
      <c r="TZJ136" s="1163"/>
      <c r="TZK136" s="1455"/>
      <c r="TZL136" s="957"/>
      <c r="TZM136" s="1163"/>
      <c r="TZN136" s="1163"/>
      <c r="TZO136" s="957"/>
      <c r="TZP136" s="957"/>
      <c r="TZQ136" s="1730"/>
      <c r="TZR136" s="957"/>
      <c r="TZS136" s="957"/>
      <c r="TZT136" s="957"/>
      <c r="TZU136" s="1209"/>
      <c r="TZV136" s="1248"/>
      <c r="TZW136" s="1537"/>
      <c r="TZX136" s="955"/>
      <c r="TZY136" s="1144"/>
      <c r="TZZ136" s="1167"/>
      <c r="UAA136" s="1163"/>
      <c r="UAB136" s="1163"/>
      <c r="UAC136" s="1455"/>
      <c r="UAD136" s="957"/>
      <c r="UAE136" s="1163"/>
      <c r="UAF136" s="1163"/>
      <c r="UAG136" s="957"/>
      <c r="UAH136" s="957"/>
      <c r="UAI136" s="1730"/>
      <c r="UAJ136" s="957"/>
      <c r="UAK136" s="957"/>
      <c r="UAL136" s="957"/>
      <c r="UAM136" s="1209"/>
      <c r="UAN136" s="1248"/>
      <c r="UAO136" s="1537"/>
      <c r="UAP136" s="955"/>
      <c r="UAQ136" s="1144"/>
      <c r="UAR136" s="1167"/>
      <c r="UAS136" s="1163"/>
      <c r="UAT136" s="1163"/>
      <c r="UAU136" s="1455"/>
      <c r="UAV136" s="957"/>
      <c r="UAW136" s="1163"/>
      <c r="UAX136" s="1163"/>
      <c r="UAY136" s="957"/>
      <c r="UAZ136" s="957"/>
      <c r="UBA136" s="1730"/>
      <c r="UBB136" s="957"/>
      <c r="UBC136" s="957"/>
      <c r="UBD136" s="957"/>
      <c r="UBE136" s="1209"/>
      <c r="UBF136" s="1248"/>
      <c r="UBG136" s="1537"/>
      <c r="UBH136" s="955"/>
      <c r="UBI136" s="1144"/>
      <c r="UBJ136" s="1167"/>
      <c r="UBK136" s="1163"/>
      <c r="UBL136" s="1163"/>
      <c r="UBM136" s="1455"/>
      <c r="UBN136" s="957"/>
      <c r="UBO136" s="1163"/>
      <c r="UBP136" s="1163"/>
      <c r="UBQ136" s="957"/>
      <c r="UBR136" s="957"/>
      <c r="UBS136" s="1730"/>
      <c r="UBT136" s="957"/>
      <c r="UBU136" s="957"/>
      <c r="UBV136" s="957"/>
      <c r="UBW136" s="1209"/>
      <c r="UBX136" s="1248"/>
      <c r="UBY136" s="1537"/>
      <c r="UBZ136" s="955"/>
      <c r="UCA136" s="1144"/>
      <c r="UCB136" s="1167"/>
      <c r="UCC136" s="1163"/>
      <c r="UCD136" s="1163"/>
      <c r="UCE136" s="1455"/>
      <c r="UCF136" s="957"/>
      <c r="UCG136" s="1163"/>
      <c r="UCH136" s="1163"/>
      <c r="UCI136" s="957"/>
      <c r="UCJ136" s="957"/>
      <c r="UCK136" s="1730"/>
      <c r="UCL136" s="957"/>
      <c r="UCM136" s="957"/>
      <c r="UCN136" s="957"/>
      <c r="UCO136" s="1209"/>
      <c r="UCP136" s="1248"/>
      <c r="UCQ136" s="1537"/>
      <c r="UCR136" s="955"/>
      <c r="UCS136" s="1144"/>
      <c r="UCT136" s="1167"/>
      <c r="UCU136" s="1163"/>
      <c r="UCV136" s="1163"/>
      <c r="UCW136" s="1455"/>
      <c r="UCX136" s="957"/>
      <c r="UCY136" s="1163"/>
      <c r="UCZ136" s="1163"/>
      <c r="UDA136" s="957"/>
      <c r="UDB136" s="957"/>
      <c r="UDC136" s="1730"/>
      <c r="UDD136" s="957"/>
      <c r="UDE136" s="957"/>
      <c r="UDF136" s="957"/>
      <c r="UDG136" s="1209"/>
      <c r="UDH136" s="1248"/>
      <c r="UDI136" s="1537"/>
      <c r="UDJ136" s="955"/>
      <c r="UDK136" s="1144"/>
      <c r="UDL136" s="1167"/>
      <c r="UDM136" s="1163"/>
      <c r="UDN136" s="1163"/>
      <c r="UDO136" s="1455"/>
      <c r="UDP136" s="957"/>
      <c r="UDQ136" s="1163"/>
      <c r="UDR136" s="1163"/>
      <c r="UDS136" s="957"/>
      <c r="UDT136" s="957"/>
      <c r="UDU136" s="1730"/>
      <c r="UDV136" s="957"/>
      <c r="UDW136" s="957"/>
      <c r="UDX136" s="957"/>
      <c r="UDY136" s="1209"/>
      <c r="UDZ136" s="1248"/>
      <c r="UEA136" s="1537"/>
      <c r="UEB136" s="955"/>
      <c r="UEC136" s="1144"/>
      <c r="UED136" s="1167"/>
      <c r="UEE136" s="1163"/>
      <c r="UEF136" s="1163"/>
      <c r="UEG136" s="1455"/>
      <c r="UEH136" s="957"/>
      <c r="UEI136" s="1163"/>
      <c r="UEJ136" s="1163"/>
      <c r="UEK136" s="957"/>
      <c r="UEL136" s="957"/>
      <c r="UEM136" s="1730"/>
      <c r="UEN136" s="957"/>
      <c r="UEO136" s="957"/>
      <c r="UEP136" s="957"/>
      <c r="UEQ136" s="1209"/>
      <c r="UER136" s="1248"/>
      <c r="UES136" s="1537"/>
      <c r="UET136" s="955"/>
      <c r="UEU136" s="1144"/>
      <c r="UEV136" s="1167"/>
      <c r="UEW136" s="1163"/>
      <c r="UEX136" s="1163"/>
      <c r="UEY136" s="1455"/>
      <c r="UEZ136" s="957"/>
      <c r="UFA136" s="1163"/>
      <c r="UFB136" s="1163"/>
      <c r="UFC136" s="957"/>
      <c r="UFD136" s="957"/>
      <c r="UFE136" s="1730"/>
      <c r="UFF136" s="957"/>
      <c r="UFG136" s="957"/>
      <c r="UFH136" s="957"/>
      <c r="UFI136" s="1209"/>
      <c r="UFJ136" s="1248"/>
      <c r="UFK136" s="1537"/>
      <c r="UFL136" s="955"/>
      <c r="UFM136" s="1144"/>
      <c r="UFN136" s="1167"/>
      <c r="UFO136" s="1163"/>
      <c r="UFP136" s="1163"/>
      <c r="UFQ136" s="1455"/>
      <c r="UFR136" s="957"/>
      <c r="UFS136" s="1163"/>
      <c r="UFT136" s="1163"/>
      <c r="UFU136" s="957"/>
      <c r="UFV136" s="957"/>
      <c r="UFW136" s="1730"/>
      <c r="UFX136" s="957"/>
      <c r="UFY136" s="957"/>
      <c r="UFZ136" s="957"/>
      <c r="UGA136" s="1209"/>
      <c r="UGB136" s="1248"/>
      <c r="UGC136" s="1537"/>
      <c r="UGD136" s="955"/>
      <c r="UGE136" s="1144"/>
      <c r="UGF136" s="1167"/>
      <c r="UGG136" s="1163"/>
      <c r="UGH136" s="1163"/>
      <c r="UGI136" s="1455"/>
      <c r="UGJ136" s="957"/>
      <c r="UGK136" s="1163"/>
      <c r="UGL136" s="1163"/>
      <c r="UGM136" s="957"/>
      <c r="UGN136" s="957"/>
      <c r="UGO136" s="1730"/>
      <c r="UGP136" s="957"/>
      <c r="UGQ136" s="957"/>
      <c r="UGR136" s="957"/>
      <c r="UGS136" s="1209"/>
      <c r="UGT136" s="1248"/>
      <c r="UGU136" s="1537"/>
      <c r="UGV136" s="955"/>
      <c r="UGW136" s="1144"/>
      <c r="UGX136" s="1167"/>
      <c r="UGY136" s="1163"/>
      <c r="UGZ136" s="1163"/>
      <c r="UHA136" s="1455"/>
      <c r="UHB136" s="957"/>
      <c r="UHC136" s="1163"/>
      <c r="UHD136" s="1163"/>
      <c r="UHE136" s="957"/>
      <c r="UHF136" s="957"/>
      <c r="UHG136" s="1730"/>
      <c r="UHH136" s="957"/>
      <c r="UHI136" s="957"/>
      <c r="UHJ136" s="957"/>
      <c r="UHK136" s="1209"/>
      <c r="UHL136" s="1248"/>
      <c r="UHM136" s="1537"/>
      <c r="UHN136" s="955"/>
      <c r="UHO136" s="1144"/>
      <c r="UHP136" s="1167"/>
      <c r="UHQ136" s="1163"/>
      <c r="UHR136" s="1163"/>
      <c r="UHS136" s="1455"/>
      <c r="UHT136" s="957"/>
      <c r="UHU136" s="1163"/>
      <c r="UHV136" s="1163"/>
      <c r="UHW136" s="957"/>
      <c r="UHX136" s="957"/>
      <c r="UHY136" s="1730"/>
      <c r="UHZ136" s="957"/>
      <c r="UIA136" s="957"/>
      <c r="UIB136" s="957"/>
      <c r="UIC136" s="1209"/>
      <c r="UID136" s="1248"/>
      <c r="UIE136" s="1537"/>
      <c r="UIF136" s="955"/>
      <c r="UIG136" s="1144"/>
      <c r="UIH136" s="1167"/>
      <c r="UII136" s="1163"/>
      <c r="UIJ136" s="1163"/>
      <c r="UIK136" s="1455"/>
      <c r="UIL136" s="957"/>
      <c r="UIM136" s="1163"/>
      <c r="UIN136" s="1163"/>
      <c r="UIO136" s="957"/>
      <c r="UIP136" s="957"/>
      <c r="UIQ136" s="1730"/>
      <c r="UIR136" s="957"/>
      <c r="UIS136" s="957"/>
      <c r="UIT136" s="957"/>
      <c r="UIU136" s="1209"/>
      <c r="UIV136" s="1248"/>
      <c r="UIW136" s="1537"/>
      <c r="UIX136" s="955"/>
      <c r="UIY136" s="1144"/>
      <c r="UIZ136" s="1167"/>
      <c r="UJA136" s="1163"/>
      <c r="UJB136" s="1163"/>
      <c r="UJC136" s="1455"/>
      <c r="UJD136" s="957"/>
      <c r="UJE136" s="1163"/>
      <c r="UJF136" s="1163"/>
      <c r="UJG136" s="957"/>
      <c r="UJH136" s="957"/>
      <c r="UJI136" s="1730"/>
      <c r="UJJ136" s="957"/>
      <c r="UJK136" s="957"/>
      <c r="UJL136" s="957"/>
      <c r="UJM136" s="1209"/>
      <c r="UJN136" s="1248"/>
      <c r="UJO136" s="1537"/>
      <c r="UJP136" s="955"/>
      <c r="UJQ136" s="1144"/>
      <c r="UJR136" s="1167"/>
      <c r="UJS136" s="1163"/>
      <c r="UJT136" s="1163"/>
      <c r="UJU136" s="1455"/>
      <c r="UJV136" s="957"/>
      <c r="UJW136" s="1163"/>
      <c r="UJX136" s="1163"/>
      <c r="UJY136" s="957"/>
      <c r="UJZ136" s="957"/>
      <c r="UKA136" s="1730"/>
      <c r="UKB136" s="957"/>
      <c r="UKC136" s="957"/>
      <c r="UKD136" s="957"/>
      <c r="UKE136" s="1209"/>
      <c r="UKF136" s="1248"/>
      <c r="UKG136" s="1537"/>
      <c r="UKH136" s="955"/>
      <c r="UKI136" s="1144"/>
      <c r="UKJ136" s="1167"/>
      <c r="UKK136" s="1163"/>
      <c r="UKL136" s="1163"/>
      <c r="UKM136" s="1455"/>
      <c r="UKN136" s="957"/>
      <c r="UKO136" s="1163"/>
      <c r="UKP136" s="1163"/>
      <c r="UKQ136" s="957"/>
      <c r="UKR136" s="957"/>
      <c r="UKS136" s="1730"/>
      <c r="UKT136" s="957"/>
      <c r="UKU136" s="957"/>
      <c r="UKV136" s="957"/>
      <c r="UKW136" s="1209"/>
      <c r="UKX136" s="1248"/>
      <c r="UKY136" s="1537"/>
      <c r="UKZ136" s="955"/>
      <c r="ULA136" s="1144"/>
      <c r="ULB136" s="1167"/>
      <c r="ULC136" s="1163"/>
      <c r="ULD136" s="1163"/>
      <c r="ULE136" s="1455"/>
      <c r="ULF136" s="957"/>
      <c r="ULG136" s="1163"/>
      <c r="ULH136" s="1163"/>
      <c r="ULI136" s="957"/>
      <c r="ULJ136" s="957"/>
      <c r="ULK136" s="1730"/>
      <c r="ULL136" s="957"/>
      <c r="ULM136" s="957"/>
      <c r="ULN136" s="957"/>
      <c r="ULO136" s="1209"/>
      <c r="ULP136" s="1248"/>
      <c r="ULQ136" s="1537"/>
      <c r="ULR136" s="955"/>
      <c r="ULS136" s="1144"/>
      <c r="ULT136" s="1167"/>
      <c r="ULU136" s="1163"/>
      <c r="ULV136" s="1163"/>
      <c r="ULW136" s="1455"/>
      <c r="ULX136" s="957"/>
      <c r="ULY136" s="1163"/>
      <c r="ULZ136" s="1163"/>
      <c r="UMA136" s="957"/>
      <c r="UMB136" s="957"/>
      <c r="UMC136" s="1730"/>
      <c r="UMD136" s="957"/>
      <c r="UME136" s="957"/>
      <c r="UMF136" s="957"/>
      <c r="UMG136" s="1209"/>
      <c r="UMH136" s="1248"/>
      <c r="UMI136" s="1537"/>
      <c r="UMJ136" s="955"/>
      <c r="UMK136" s="1144"/>
      <c r="UML136" s="1167"/>
      <c r="UMM136" s="1163"/>
      <c r="UMN136" s="1163"/>
      <c r="UMO136" s="1455"/>
      <c r="UMP136" s="957"/>
      <c r="UMQ136" s="1163"/>
      <c r="UMR136" s="1163"/>
      <c r="UMS136" s="957"/>
      <c r="UMT136" s="957"/>
      <c r="UMU136" s="1730"/>
      <c r="UMV136" s="957"/>
      <c r="UMW136" s="957"/>
      <c r="UMX136" s="957"/>
      <c r="UMY136" s="1209"/>
      <c r="UMZ136" s="1248"/>
      <c r="UNA136" s="1537"/>
      <c r="UNB136" s="955"/>
      <c r="UNC136" s="1144"/>
      <c r="UND136" s="1167"/>
      <c r="UNE136" s="1163"/>
      <c r="UNF136" s="1163"/>
      <c r="UNG136" s="1455"/>
      <c r="UNH136" s="957"/>
      <c r="UNI136" s="1163"/>
      <c r="UNJ136" s="1163"/>
      <c r="UNK136" s="957"/>
      <c r="UNL136" s="957"/>
      <c r="UNM136" s="1730"/>
      <c r="UNN136" s="957"/>
      <c r="UNO136" s="957"/>
      <c r="UNP136" s="957"/>
      <c r="UNQ136" s="1209"/>
      <c r="UNR136" s="1248"/>
      <c r="UNS136" s="1537"/>
      <c r="UNT136" s="955"/>
      <c r="UNU136" s="1144"/>
      <c r="UNV136" s="1167"/>
      <c r="UNW136" s="1163"/>
      <c r="UNX136" s="1163"/>
      <c r="UNY136" s="1455"/>
      <c r="UNZ136" s="957"/>
      <c r="UOA136" s="1163"/>
      <c r="UOB136" s="1163"/>
      <c r="UOC136" s="957"/>
      <c r="UOD136" s="957"/>
      <c r="UOE136" s="1730"/>
      <c r="UOF136" s="957"/>
      <c r="UOG136" s="957"/>
      <c r="UOH136" s="957"/>
      <c r="UOI136" s="1209"/>
      <c r="UOJ136" s="1248"/>
      <c r="UOK136" s="1537"/>
      <c r="UOL136" s="955"/>
      <c r="UOM136" s="1144"/>
      <c r="UON136" s="1167"/>
      <c r="UOO136" s="1163"/>
      <c r="UOP136" s="1163"/>
      <c r="UOQ136" s="1455"/>
      <c r="UOR136" s="957"/>
      <c r="UOS136" s="1163"/>
      <c r="UOT136" s="1163"/>
      <c r="UOU136" s="957"/>
      <c r="UOV136" s="957"/>
      <c r="UOW136" s="1730"/>
      <c r="UOX136" s="957"/>
      <c r="UOY136" s="957"/>
      <c r="UOZ136" s="957"/>
      <c r="UPA136" s="1209"/>
      <c r="UPB136" s="1248"/>
      <c r="UPC136" s="1537"/>
      <c r="UPD136" s="955"/>
      <c r="UPE136" s="1144"/>
      <c r="UPF136" s="1167"/>
      <c r="UPG136" s="1163"/>
      <c r="UPH136" s="1163"/>
      <c r="UPI136" s="1455"/>
      <c r="UPJ136" s="957"/>
      <c r="UPK136" s="1163"/>
      <c r="UPL136" s="1163"/>
      <c r="UPM136" s="957"/>
      <c r="UPN136" s="957"/>
      <c r="UPO136" s="1730"/>
      <c r="UPP136" s="957"/>
      <c r="UPQ136" s="957"/>
      <c r="UPR136" s="957"/>
      <c r="UPS136" s="1209"/>
      <c r="UPT136" s="1248"/>
      <c r="UPU136" s="1537"/>
      <c r="UPV136" s="955"/>
      <c r="UPW136" s="1144"/>
      <c r="UPX136" s="1167"/>
      <c r="UPY136" s="1163"/>
      <c r="UPZ136" s="1163"/>
      <c r="UQA136" s="1455"/>
      <c r="UQB136" s="957"/>
      <c r="UQC136" s="1163"/>
      <c r="UQD136" s="1163"/>
      <c r="UQE136" s="957"/>
      <c r="UQF136" s="957"/>
      <c r="UQG136" s="1730"/>
      <c r="UQH136" s="957"/>
      <c r="UQI136" s="957"/>
      <c r="UQJ136" s="957"/>
      <c r="UQK136" s="1209"/>
      <c r="UQL136" s="1248"/>
      <c r="UQM136" s="1537"/>
      <c r="UQN136" s="955"/>
      <c r="UQO136" s="1144"/>
      <c r="UQP136" s="1167"/>
      <c r="UQQ136" s="1163"/>
      <c r="UQR136" s="1163"/>
      <c r="UQS136" s="1455"/>
      <c r="UQT136" s="957"/>
      <c r="UQU136" s="1163"/>
      <c r="UQV136" s="1163"/>
      <c r="UQW136" s="957"/>
      <c r="UQX136" s="957"/>
      <c r="UQY136" s="1730"/>
      <c r="UQZ136" s="957"/>
      <c r="URA136" s="957"/>
      <c r="URB136" s="957"/>
      <c r="URC136" s="1209"/>
      <c r="URD136" s="1248"/>
      <c r="URE136" s="1537"/>
      <c r="URF136" s="955"/>
      <c r="URG136" s="1144"/>
      <c r="URH136" s="1167"/>
      <c r="URI136" s="1163"/>
      <c r="URJ136" s="1163"/>
      <c r="URK136" s="1455"/>
      <c r="URL136" s="957"/>
      <c r="URM136" s="1163"/>
      <c r="URN136" s="1163"/>
      <c r="URO136" s="957"/>
      <c r="URP136" s="957"/>
      <c r="URQ136" s="1730"/>
      <c r="URR136" s="957"/>
      <c r="URS136" s="957"/>
      <c r="URT136" s="957"/>
      <c r="URU136" s="1209"/>
      <c r="URV136" s="1248"/>
      <c r="URW136" s="1537"/>
      <c r="URX136" s="955"/>
      <c r="URY136" s="1144"/>
      <c r="URZ136" s="1167"/>
      <c r="USA136" s="1163"/>
      <c r="USB136" s="1163"/>
      <c r="USC136" s="1455"/>
      <c r="USD136" s="957"/>
      <c r="USE136" s="1163"/>
      <c r="USF136" s="1163"/>
      <c r="USG136" s="957"/>
      <c r="USH136" s="957"/>
      <c r="USI136" s="1730"/>
      <c r="USJ136" s="957"/>
      <c r="USK136" s="957"/>
      <c r="USL136" s="957"/>
      <c r="USM136" s="1209"/>
      <c r="USN136" s="1248"/>
      <c r="USO136" s="1537"/>
      <c r="USP136" s="955"/>
      <c r="USQ136" s="1144"/>
      <c r="USR136" s="1167"/>
      <c r="USS136" s="1163"/>
      <c r="UST136" s="1163"/>
      <c r="USU136" s="1455"/>
      <c r="USV136" s="957"/>
      <c r="USW136" s="1163"/>
      <c r="USX136" s="1163"/>
      <c r="USY136" s="957"/>
      <c r="USZ136" s="957"/>
      <c r="UTA136" s="1730"/>
      <c r="UTB136" s="957"/>
      <c r="UTC136" s="957"/>
      <c r="UTD136" s="957"/>
      <c r="UTE136" s="1209"/>
      <c r="UTF136" s="1248"/>
      <c r="UTG136" s="1537"/>
      <c r="UTH136" s="955"/>
      <c r="UTI136" s="1144"/>
      <c r="UTJ136" s="1167"/>
      <c r="UTK136" s="1163"/>
      <c r="UTL136" s="1163"/>
      <c r="UTM136" s="1455"/>
      <c r="UTN136" s="957"/>
      <c r="UTO136" s="1163"/>
      <c r="UTP136" s="1163"/>
      <c r="UTQ136" s="957"/>
      <c r="UTR136" s="957"/>
      <c r="UTS136" s="1730"/>
      <c r="UTT136" s="957"/>
      <c r="UTU136" s="957"/>
      <c r="UTV136" s="957"/>
      <c r="UTW136" s="1209"/>
      <c r="UTX136" s="1248"/>
      <c r="UTY136" s="1537"/>
      <c r="UTZ136" s="955"/>
      <c r="UUA136" s="1144"/>
      <c r="UUB136" s="1167"/>
      <c r="UUC136" s="1163"/>
      <c r="UUD136" s="1163"/>
      <c r="UUE136" s="1455"/>
      <c r="UUF136" s="957"/>
      <c r="UUG136" s="1163"/>
      <c r="UUH136" s="1163"/>
      <c r="UUI136" s="957"/>
      <c r="UUJ136" s="957"/>
      <c r="UUK136" s="1730"/>
      <c r="UUL136" s="957"/>
      <c r="UUM136" s="957"/>
      <c r="UUN136" s="957"/>
      <c r="UUO136" s="1209"/>
      <c r="UUP136" s="1248"/>
      <c r="UUQ136" s="1537"/>
      <c r="UUR136" s="955"/>
      <c r="UUS136" s="1144"/>
      <c r="UUT136" s="1167"/>
      <c r="UUU136" s="1163"/>
      <c r="UUV136" s="1163"/>
      <c r="UUW136" s="1455"/>
      <c r="UUX136" s="957"/>
      <c r="UUY136" s="1163"/>
      <c r="UUZ136" s="1163"/>
      <c r="UVA136" s="957"/>
      <c r="UVB136" s="957"/>
      <c r="UVC136" s="1730"/>
      <c r="UVD136" s="957"/>
      <c r="UVE136" s="957"/>
      <c r="UVF136" s="957"/>
      <c r="UVG136" s="1209"/>
      <c r="UVH136" s="1248"/>
      <c r="UVI136" s="1537"/>
      <c r="UVJ136" s="955"/>
      <c r="UVK136" s="1144"/>
      <c r="UVL136" s="1167"/>
      <c r="UVM136" s="1163"/>
      <c r="UVN136" s="1163"/>
      <c r="UVO136" s="1455"/>
      <c r="UVP136" s="957"/>
      <c r="UVQ136" s="1163"/>
      <c r="UVR136" s="1163"/>
      <c r="UVS136" s="957"/>
      <c r="UVT136" s="957"/>
      <c r="UVU136" s="1730"/>
      <c r="UVV136" s="957"/>
      <c r="UVW136" s="957"/>
      <c r="UVX136" s="957"/>
      <c r="UVY136" s="1209"/>
      <c r="UVZ136" s="1248"/>
      <c r="UWA136" s="1537"/>
      <c r="UWB136" s="955"/>
      <c r="UWC136" s="1144"/>
      <c r="UWD136" s="1167"/>
      <c r="UWE136" s="1163"/>
      <c r="UWF136" s="1163"/>
      <c r="UWG136" s="1455"/>
      <c r="UWH136" s="957"/>
      <c r="UWI136" s="1163"/>
      <c r="UWJ136" s="1163"/>
      <c r="UWK136" s="957"/>
      <c r="UWL136" s="957"/>
      <c r="UWM136" s="1730"/>
      <c r="UWN136" s="957"/>
      <c r="UWO136" s="957"/>
      <c r="UWP136" s="957"/>
      <c r="UWQ136" s="1209"/>
      <c r="UWR136" s="1248"/>
      <c r="UWS136" s="1537"/>
      <c r="UWT136" s="955"/>
      <c r="UWU136" s="1144"/>
      <c r="UWV136" s="1167"/>
      <c r="UWW136" s="1163"/>
      <c r="UWX136" s="1163"/>
      <c r="UWY136" s="1455"/>
      <c r="UWZ136" s="957"/>
      <c r="UXA136" s="1163"/>
      <c r="UXB136" s="1163"/>
      <c r="UXC136" s="957"/>
      <c r="UXD136" s="957"/>
      <c r="UXE136" s="1730"/>
      <c r="UXF136" s="957"/>
      <c r="UXG136" s="957"/>
      <c r="UXH136" s="957"/>
      <c r="UXI136" s="1209"/>
      <c r="UXJ136" s="1248"/>
      <c r="UXK136" s="1537"/>
      <c r="UXL136" s="955"/>
      <c r="UXM136" s="1144"/>
      <c r="UXN136" s="1167"/>
      <c r="UXO136" s="1163"/>
      <c r="UXP136" s="1163"/>
      <c r="UXQ136" s="1455"/>
      <c r="UXR136" s="957"/>
      <c r="UXS136" s="1163"/>
      <c r="UXT136" s="1163"/>
      <c r="UXU136" s="957"/>
      <c r="UXV136" s="957"/>
      <c r="UXW136" s="1730"/>
      <c r="UXX136" s="957"/>
      <c r="UXY136" s="957"/>
      <c r="UXZ136" s="957"/>
      <c r="UYA136" s="1209"/>
      <c r="UYB136" s="1248"/>
      <c r="UYC136" s="1537"/>
      <c r="UYD136" s="955"/>
      <c r="UYE136" s="1144"/>
      <c r="UYF136" s="1167"/>
      <c r="UYG136" s="1163"/>
      <c r="UYH136" s="1163"/>
      <c r="UYI136" s="1455"/>
      <c r="UYJ136" s="957"/>
      <c r="UYK136" s="1163"/>
      <c r="UYL136" s="1163"/>
      <c r="UYM136" s="957"/>
      <c r="UYN136" s="957"/>
      <c r="UYO136" s="1730"/>
      <c r="UYP136" s="957"/>
      <c r="UYQ136" s="957"/>
      <c r="UYR136" s="957"/>
      <c r="UYS136" s="1209"/>
      <c r="UYT136" s="1248"/>
      <c r="UYU136" s="1537"/>
      <c r="UYV136" s="955"/>
      <c r="UYW136" s="1144"/>
      <c r="UYX136" s="1167"/>
      <c r="UYY136" s="1163"/>
      <c r="UYZ136" s="1163"/>
      <c r="UZA136" s="1455"/>
      <c r="UZB136" s="957"/>
      <c r="UZC136" s="1163"/>
      <c r="UZD136" s="1163"/>
      <c r="UZE136" s="957"/>
      <c r="UZF136" s="957"/>
      <c r="UZG136" s="1730"/>
      <c r="UZH136" s="957"/>
      <c r="UZI136" s="957"/>
      <c r="UZJ136" s="957"/>
      <c r="UZK136" s="1209"/>
      <c r="UZL136" s="1248"/>
      <c r="UZM136" s="1537"/>
      <c r="UZN136" s="955"/>
      <c r="UZO136" s="1144"/>
      <c r="UZP136" s="1167"/>
      <c r="UZQ136" s="1163"/>
      <c r="UZR136" s="1163"/>
      <c r="UZS136" s="1455"/>
      <c r="UZT136" s="957"/>
      <c r="UZU136" s="1163"/>
      <c r="UZV136" s="1163"/>
      <c r="UZW136" s="957"/>
      <c r="UZX136" s="957"/>
      <c r="UZY136" s="1730"/>
      <c r="UZZ136" s="957"/>
      <c r="VAA136" s="957"/>
      <c r="VAB136" s="957"/>
      <c r="VAC136" s="1209"/>
      <c r="VAD136" s="1248"/>
      <c r="VAE136" s="1537"/>
      <c r="VAF136" s="955"/>
      <c r="VAG136" s="1144"/>
      <c r="VAH136" s="1167"/>
      <c r="VAI136" s="1163"/>
      <c r="VAJ136" s="1163"/>
      <c r="VAK136" s="1455"/>
      <c r="VAL136" s="957"/>
      <c r="VAM136" s="1163"/>
      <c r="VAN136" s="1163"/>
      <c r="VAO136" s="957"/>
      <c r="VAP136" s="957"/>
      <c r="VAQ136" s="1730"/>
      <c r="VAR136" s="957"/>
      <c r="VAS136" s="957"/>
      <c r="VAT136" s="957"/>
      <c r="VAU136" s="1209"/>
      <c r="VAV136" s="1248"/>
      <c r="VAW136" s="1537"/>
      <c r="VAX136" s="955"/>
      <c r="VAY136" s="1144"/>
      <c r="VAZ136" s="1167"/>
      <c r="VBA136" s="1163"/>
      <c r="VBB136" s="1163"/>
      <c r="VBC136" s="1455"/>
      <c r="VBD136" s="957"/>
      <c r="VBE136" s="1163"/>
      <c r="VBF136" s="1163"/>
      <c r="VBG136" s="957"/>
      <c r="VBH136" s="957"/>
      <c r="VBI136" s="1730"/>
      <c r="VBJ136" s="957"/>
      <c r="VBK136" s="957"/>
      <c r="VBL136" s="957"/>
      <c r="VBM136" s="1209"/>
      <c r="VBN136" s="1248"/>
      <c r="VBO136" s="1537"/>
      <c r="VBP136" s="955"/>
      <c r="VBQ136" s="1144"/>
      <c r="VBR136" s="1167"/>
      <c r="VBS136" s="1163"/>
      <c r="VBT136" s="1163"/>
      <c r="VBU136" s="1455"/>
      <c r="VBV136" s="957"/>
      <c r="VBW136" s="1163"/>
      <c r="VBX136" s="1163"/>
      <c r="VBY136" s="957"/>
      <c r="VBZ136" s="957"/>
      <c r="VCA136" s="1730"/>
      <c r="VCB136" s="957"/>
      <c r="VCC136" s="957"/>
      <c r="VCD136" s="957"/>
      <c r="VCE136" s="1209"/>
      <c r="VCF136" s="1248"/>
      <c r="VCG136" s="1537"/>
      <c r="VCH136" s="955"/>
      <c r="VCI136" s="1144"/>
      <c r="VCJ136" s="1167"/>
      <c r="VCK136" s="1163"/>
      <c r="VCL136" s="1163"/>
      <c r="VCM136" s="1455"/>
      <c r="VCN136" s="957"/>
      <c r="VCO136" s="1163"/>
      <c r="VCP136" s="1163"/>
      <c r="VCQ136" s="957"/>
      <c r="VCR136" s="957"/>
      <c r="VCS136" s="1730"/>
      <c r="VCT136" s="957"/>
      <c r="VCU136" s="957"/>
      <c r="VCV136" s="957"/>
      <c r="VCW136" s="1209"/>
      <c r="VCX136" s="1248"/>
      <c r="VCY136" s="1537"/>
      <c r="VCZ136" s="955"/>
      <c r="VDA136" s="1144"/>
      <c r="VDB136" s="1167"/>
      <c r="VDC136" s="1163"/>
      <c r="VDD136" s="1163"/>
      <c r="VDE136" s="1455"/>
      <c r="VDF136" s="957"/>
      <c r="VDG136" s="1163"/>
      <c r="VDH136" s="1163"/>
      <c r="VDI136" s="957"/>
      <c r="VDJ136" s="957"/>
      <c r="VDK136" s="1730"/>
      <c r="VDL136" s="957"/>
      <c r="VDM136" s="957"/>
      <c r="VDN136" s="957"/>
      <c r="VDO136" s="1209"/>
      <c r="VDP136" s="1248"/>
      <c r="VDQ136" s="1537"/>
      <c r="VDR136" s="955"/>
      <c r="VDS136" s="1144"/>
      <c r="VDT136" s="1167"/>
      <c r="VDU136" s="1163"/>
      <c r="VDV136" s="1163"/>
      <c r="VDW136" s="1455"/>
      <c r="VDX136" s="957"/>
      <c r="VDY136" s="1163"/>
      <c r="VDZ136" s="1163"/>
      <c r="VEA136" s="957"/>
      <c r="VEB136" s="957"/>
      <c r="VEC136" s="1730"/>
      <c r="VED136" s="957"/>
      <c r="VEE136" s="957"/>
      <c r="VEF136" s="957"/>
      <c r="VEG136" s="1209"/>
      <c r="VEH136" s="1248"/>
      <c r="VEI136" s="1537"/>
      <c r="VEJ136" s="955"/>
      <c r="VEK136" s="1144"/>
      <c r="VEL136" s="1167"/>
      <c r="VEM136" s="1163"/>
      <c r="VEN136" s="1163"/>
      <c r="VEO136" s="1455"/>
      <c r="VEP136" s="957"/>
      <c r="VEQ136" s="1163"/>
      <c r="VER136" s="1163"/>
      <c r="VES136" s="957"/>
      <c r="VET136" s="957"/>
      <c r="VEU136" s="1730"/>
      <c r="VEV136" s="957"/>
      <c r="VEW136" s="957"/>
      <c r="VEX136" s="957"/>
      <c r="VEY136" s="1209"/>
      <c r="VEZ136" s="1248"/>
      <c r="VFA136" s="1537"/>
      <c r="VFB136" s="955"/>
      <c r="VFC136" s="1144"/>
      <c r="VFD136" s="1167"/>
      <c r="VFE136" s="1163"/>
      <c r="VFF136" s="1163"/>
      <c r="VFG136" s="1455"/>
      <c r="VFH136" s="957"/>
      <c r="VFI136" s="1163"/>
      <c r="VFJ136" s="1163"/>
      <c r="VFK136" s="957"/>
      <c r="VFL136" s="957"/>
      <c r="VFM136" s="1730"/>
      <c r="VFN136" s="957"/>
      <c r="VFO136" s="957"/>
      <c r="VFP136" s="957"/>
      <c r="VFQ136" s="1209"/>
      <c r="VFR136" s="1248"/>
      <c r="VFS136" s="1537"/>
      <c r="VFT136" s="955"/>
      <c r="VFU136" s="1144"/>
      <c r="VFV136" s="1167"/>
      <c r="VFW136" s="1163"/>
      <c r="VFX136" s="1163"/>
      <c r="VFY136" s="1455"/>
      <c r="VFZ136" s="957"/>
      <c r="VGA136" s="1163"/>
      <c r="VGB136" s="1163"/>
      <c r="VGC136" s="957"/>
      <c r="VGD136" s="957"/>
      <c r="VGE136" s="1730"/>
      <c r="VGF136" s="957"/>
      <c r="VGG136" s="957"/>
      <c r="VGH136" s="957"/>
      <c r="VGI136" s="1209"/>
      <c r="VGJ136" s="1248"/>
      <c r="VGK136" s="1537"/>
      <c r="VGL136" s="955"/>
      <c r="VGM136" s="1144"/>
      <c r="VGN136" s="1167"/>
      <c r="VGO136" s="1163"/>
      <c r="VGP136" s="1163"/>
      <c r="VGQ136" s="1455"/>
      <c r="VGR136" s="957"/>
      <c r="VGS136" s="1163"/>
      <c r="VGT136" s="1163"/>
      <c r="VGU136" s="957"/>
      <c r="VGV136" s="957"/>
      <c r="VGW136" s="1730"/>
      <c r="VGX136" s="957"/>
      <c r="VGY136" s="957"/>
      <c r="VGZ136" s="957"/>
      <c r="VHA136" s="1209"/>
      <c r="VHB136" s="1248"/>
      <c r="VHC136" s="1537"/>
      <c r="VHD136" s="955"/>
      <c r="VHE136" s="1144"/>
      <c r="VHF136" s="1167"/>
      <c r="VHG136" s="1163"/>
      <c r="VHH136" s="1163"/>
      <c r="VHI136" s="1455"/>
      <c r="VHJ136" s="957"/>
      <c r="VHK136" s="1163"/>
      <c r="VHL136" s="1163"/>
      <c r="VHM136" s="957"/>
      <c r="VHN136" s="957"/>
      <c r="VHO136" s="1730"/>
      <c r="VHP136" s="957"/>
      <c r="VHQ136" s="957"/>
      <c r="VHR136" s="957"/>
      <c r="VHS136" s="1209"/>
      <c r="VHT136" s="1248"/>
      <c r="VHU136" s="1537"/>
      <c r="VHV136" s="955"/>
      <c r="VHW136" s="1144"/>
      <c r="VHX136" s="1167"/>
      <c r="VHY136" s="1163"/>
      <c r="VHZ136" s="1163"/>
      <c r="VIA136" s="1455"/>
      <c r="VIB136" s="957"/>
      <c r="VIC136" s="1163"/>
      <c r="VID136" s="1163"/>
      <c r="VIE136" s="957"/>
      <c r="VIF136" s="957"/>
      <c r="VIG136" s="1730"/>
      <c r="VIH136" s="957"/>
      <c r="VII136" s="957"/>
      <c r="VIJ136" s="957"/>
      <c r="VIK136" s="1209"/>
      <c r="VIL136" s="1248"/>
      <c r="VIM136" s="1537"/>
      <c r="VIN136" s="955"/>
      <c r="VIO136" s="1144"/>
      <c r="VIP136" s="1167"/>
      <c r="VIQ136" s="1163"/>
      <c r="VIR136" s="1163"/>
      <c r="VIS136" s="1455"/>
      <c r="VIT136" s="957"/>
      <c r="VIU136" s="1163"/>
      <c r="VIV136" s="1163"/>
      <c r="VIW136" s="957"/>
      <c r="VIX136" s="957"/>
      <c r="VIY136" s="1730"/>
      <c r="VIZ136" s="957"/>
      <c r="VJA136" s="957"/>
      <c r="VJB136" s="957"/>
      <c r="VJC136" s="1209"/>
      <c r="VJD136" s="1248"/>
      <c r="VJE136" s="1537"/>
      <c r="VJF136" s="955"/>
      <c r="VJG136" s="1144"/>
      <c r="VJH136" s="1167"/>
      <c r="VJI136" s="1163"/>
      <c r="VJJ136" s="1163"/>
      <c r="VJK136" s="1455"/>
      <c r="VJL136" s="957"/>
      <c r="VJM136" s="1163"/>
      <c r="VJN136" s="1163"/>
      <c r="VJO136" s="957"/>
      <c r="VJP136" s="957"/>
      <c r="VJQ136" s="1730"/>
      <c r="VJR136" s="957"/>
      <c r="VJS136" s="957"/>
      <c r="VJT136" s="957"/>
      <c r="VJU136" s="1209"/>
      <c r="VJV136" s="1248"/>
      <c r="VJW136" s="1537"/>
      <c r="VJX136" s="955"/>
      <c r="VJY136" s="1144"/>
      <c r="VJZ136" s="1167"/>
      <c r="VKA136" s="1163"/>
      <c r="VKB136" s="1163"/>
      <c r="VKC136" s="1455"/>
      <c r="VKD136" s="957"/>
      <c r="VKE136" s="1163"/>
      <c r="VKF136" s="1163"/>
      <c r="VKG136" s="957"/>
      <c r="VKH136" s="957"/>
      <c r="VKI136" s="1730"/>
      <c r="VKJ136" s="957"/>
      <c r="VKK136" s="957"/>
      <c r="VKL136" s="957"/>
      <c r="VKM136" s="1209"/>
      <c r="VKN136" s="1248"/>
      <c r="VKO136" s="1537"/>
      <c r="VKP136" s="955"/>
      <c r="VKQ136" s="1144"/>
      <c r="VKR136" s="1167"/>
      <c r="VKS136" s="1163"/>
      <c r="VKT136" s="1163"/>
      <c r="VKU136" s="1455"/>
      <c r="VKV136" s="957"/>
      <c r="VKW136" s="1163"/>
      <c r="VKX136" s="1163"/>
      <c r="VKY136" s="957"/>
      <c r="VKZ136" s="957"/>
      <c r="VLA136" s="1730"/>
      <c r="VLB136" s="957"/>
      <c r="VLC136" s="957"/>
      <c r="VLD136" s="957"/>
      <c r="VLE136" s="1209"/>
      <c r="VLF136" s="1248"/>
      <c r="VLG136" s="1537"/>
      <c r="VLH136" s="955"/>
      <c r="VLI136" s="1144"/>
      <c r="VLJ136" s="1167"/>
      <c r="VLK136" s="1163"/>
      <c r="VLL136" s="1163"/>
      <c r="VLM136" s="1455"/>
      <c r="VLN136" s="957"/>
      <c r="VLO136" s="1163"/>
      <c r="VLP136" s="1163"/>
      <c r="VLQ136" s="957"/>
      <c r="VLR136" s="957"/>
      <c r="VLS136" s="1730"/>
      <c r="VLT136" s="957"/>
      <c r="VLU136" s="957"/>
      <c r="VLV136" s="957"/>
      <c r="VLW136" s="1209"/>
      <c r="VLX136" s="1248"/>
      <c r="VLY136" s="1537"/>
      <c r="VLZ136" s="955"/>
      <c r="VMA136" s="1144"/>
      <c r="VMB136" s="1167"/>
      <c r="VMC136" s="1163"/>
      <c r="VMD136" s="1163"/>
      <c r="VME136" s="1455"/>
      <c r="VMF136" s="957"/>
      <c r="VMG136" s="1163"/>
      <c r="VMH136" s="1163"/>
      <c r="VMI136" s="957"/>
      <c r="VMJ136" s="957"/>
      <c r="VMK136" s="1730"/>
      <c r="VML136" s="957"/>
      <c r="VMM136" s="957"/>
      <c r="VMN136" s="957"/>
      <c r="VMO136" s="1209"/>
      <c r="VMP136" s="1248"/>
      <c r="VMQ136" s="1537"/>
      <c r="VMR136" s="955"/>
      <c r="VMS136" s="1144"/>
      <c r="VMT136" s="1167"/>
      <c r="VMU136" s="1163"/>
      <c r="VMV136" s="1163"/>
      <c r="VMW136" s="1455"/>
      <c r="VMX136" s="957"/>
      <c r="VMY136" s="1163"/>
      <c r="VMZ136" s="1163"/>
      <c r="VNA136" s="957"/>
      <c r="VNB136" s="957"/>
      <c r="VNC136" s="1730"/>
      <c r="VND136" s="957"/>
      <c r="VNE136" s="957"/>
      <c r="VNF136" s="957"/>
      <c r="VNG136" s="1209"/>
      <c r="VNH136" s="1248"/>
      <c r="VNI136" s="1537"/>
      <c r="VNJ136" s="955"/>
      <c r="VNK136" s="1144"/>
      <c r="VNL136" s="1167"/>
      <c r="VNM136" s="1163"/>
      <c r="VNN136" s="1163"/>
      <c r="VNO136" s="1455"/>
      <c r="VNP136" s="957"/>
      <c r="VNQ136" s="1163"/>
      <c r="VNR136" s="1163"/>
      <c r="VNS136" s="957"/>
      <c r="VNT136" s="957"/>
      <c r="VNU136" s="1730"/>
      <c r="VNV136" s="957"/>
      <c r="VNW136" s="957"/>
      <c r="VNX136" s="957"/>
      <c r="VNY136" s="1209"/>
      <c r="VNZ136" s="1248"/>
      <c r="VOA136" s="1537"/>
      <c r="VOB136" s="955"/>
      <c r="VOC136" s="1144"/>
      <c r="VOD136" s="1167"/>
      <c r="VOE136" s="1163"/>
      <c r="VOF136" s="1163"/>
      <c r="VOG136" s="1455"/>
      <c r="VOH136" s="957"/>
      <c r="VOI136" s="1163"/>
      <c r="VOJ136" s="1163"/>
      <c r="VOK136" s="957"/>
      <c r="VOL136" s="957"/>
      <c r="VOM136" s="1730"/>
      <c r="VON136" s="957"/>
      <c r="VOO136" s="957"/>
      <c r="VOP136" s="957"/>
      <c r="VOQ136" s="1209"/>
      <c r="VOR136" s="1248"/>
      <c r="VOS136" s="1537"/>
      <c r="VOT136" s="955"/>
      <c r="VOU136" s="1144"/>
      <c r="VOV136" s="1167"/>
      <c r="VOW136" s="1163"/>
      <c r="VOX136" s="1163"/>
      <c r="VOY136" s="1455"/>
      <c r="VOZ136" s="957"/>
      <c r="VPA136" s="1163"/>
      <c r="VPB136" s="1163"/>
      <c r="VPC136" s="957"/>
      <c r="VPD136" s="957"/>
      <c r="VPE136" s="1730"/>
      <c r="VPF136" s="957"/>
      <c r="VPG136" s="957"/>
      <c r="VPH136" s="957"/>
      <c r="VPI136" s="1209"/>
      <c r="VPJ136" s="1248"/>
      <c r="VPK136" s="1537"/>
      <c r="VPL136" s="955"/>
      <c r="VPM136" s="1144"/>
      <c r="VPN136" s="1167"/>
      <c r="VPO136" s="1163"/>
      <c r="VPP136" s="1163"/>
      <c r="VPQ136" s="1455"/>
      <c r="VPR136" s="957"/>
      <c r="VPS136" s="1163"/>
      <c r="VPT136" s="1163"/>
      <c r="VPU136" s="957"/>
      <c r="VPV136" s="957"/>
      <c r="VPW136" s="1730"/>
      <c r="VPX136" s="957"/>
      <c r="VPY136" s="957"/>
      <c r="VPZ136" s="957"/>
      <c r="VQA136" s="1209"/>
      <c r="VQB136" s="1248"/>
      <c r="VQC136" s="1537"/>
      <c r="VQD136" s="955"/>
      <c r="VQE136" s="1144"/>
      <c r="VQF136" s="1167"/>
      <c r="VQG136" s="1163"/>
      <c r="VQH136" s="1163"/>
      <c r="VQI136" s="1455"/>
      <c r="VQJ136" s="957"/>
      <c r="VQK136" s="1163"/>
      <c r="VQL136" s="1163"/>
      <c r="VQM136" s="957"/>
      <c r="VQN136" s="957"/>
      <c r="VQO136" s="1730"/>
      <c r="VQP136" s="957"/>
      <c r="VQQ136" s="957"/>
      <c r="VQR136" s="957"/>
      <c r="VQS136" s="1209"/>
      <c r="VQT136" s="1248"/>
      <c r="VQU136" s="1537"/>
      <c r="VQV136" s="955"/>
      <c r="VQW136" s="1144"/>
      <c r="VQX136" s="1167"/>
      <c r="VQY136" s="1163"/>
      <c r="VQZ136" s="1163"/>
      <c r="VRA136" s="1455"/>
      <c r="VRB136" s="957"/>
      <c r="VRC136" s="1163"/>
      <c r="VRD136" s="1163"/>
      <c r="VRE136" s="957"/>
      <c r="VRF136" s="957"/>
      <c r="VRG136" s="1730"/>
      <c r="VRH136" s="957"/>
      <c r="VRI136" s="957"/>
      <c r="VRJ136" s="957"/>
      <c r="VRK136" s="1209"/>
      <c r="VRL136" s="1248"/>
      <c r="VRM136" s="1537"/>
      <c r="VRN136" s="955"/>
      <c r="VRO136" s="1144"/>
      <c r="VRP136" s="1167"/>
      <c r="VRQ136" s="1163"/>
      <c r="VRR136" s="1163"/>
      <c r="VRS136" s="1455"/>
      <c r="VRT136" s="957"/>
      <c r="VRU136" s="1163"/>
      <c r="VRV136" s="1163"/>
      <c r="VRW136" s="957"/>
      <c r="VRX136" s="957"/>
      <c r="VRY136" s="1730"/>
      <c r="VRZ136" s="957"/>
      <c r="VSA136" s="957"/>
      <c r="VSB136" s="957"/>
      <c r="VSC136" s="1209"/>
      <c r="VSD136" s="1248"/>
      <c r="VSE136" s="1537"/>
      <c r="VSF136" s="955"/>
      <c r="VSG136" s="1144"/>
      <c r="VSH136" s="1167"/>
      <c r="VSI136" s="1163"/>
      <c r="VSJ136" s="1163"/>
      <c r="VSK136" s="1455"/>
      <c r="VSL136" s="957"/>
      <c r="VSM136" s="1163"/>
      <c r="VSN136" s="1163"/>
      <c r="VSO136" s="957"/>
      <c r="VSP136" s="957"/>
      <c r="VSQ136" s="1730"/>
      <c r="VSR136" s="957"/>
      <c r="VSS136" s="957"/>
      <c r="VST136" s="957"/>
      <c r="VSU136" s="1209"/>
      <c r="VSV136" s="1248"/>
      <c r="VSW136" s="1537"/>
      <c r="VSX136" s="955"/>
      <c r="VSY136" s="1144"/>
      <c r="VSZ136" s="1167"/>
      <c r="VTA136" s="1163"/>
      <c r="VTB136" s="1163"/>
      <c r="VTC136" s="1455"/>
      <c r="VTD136" s="957"/>
      <c r="VTE136" s="1163"/>
      <c r="VTF136" s="1163"/>
      <c r="VTG136" s="957"/>
      <c r="VTH136" s="957"/>
      <c r="VTI136" s="1730"/>
      <c r="VTJ136" s="957"/>
      <c r="VTK136" s="957"/>
      <c r="VTL136" s="957"/>
      <c r="VTM136" s="1209"/>
      <c r="VTN136" s="1248"/>
      <c r="VTO136" s="1537"/>
      <c r="VTP136" s="955"/>
      <c r="VTQ136" s="1144"/>
      <c r="VTR136" s="1167"/>
      <c r="VTS136" s="1163"/>
      <c r="VTT136" s="1163"/>
      <c r="VTU136" s="1455"/>
      <c r="VTV136" s="957"/>
      <c r="VTW136" s="1163"/>
      <c r="VTX136" s="1163"/>
      <c r="VTY136" s="957"/>
      <c r="VTZ136" s="957"/>
      <c r="VUA136" s="1730"/>
      <c r="VUB136" s="957"/>
      <c r="VUC136" s="957"/>
      <c r="VUD136" s="957"/>
      <c r="VUE136" s="1209"/>
      <c r="VUF136" s="1248"/>
      <c r="VUG136" s="1537"/>
      <c r="VUH136" s="955"/>
      <c r="VUI136" s="1144"/>
      <c r="VUJ136" s="1167"/>
      <c r="VUK136" s="1163"/>
      <c r="VUL136" s="1163"/>
      <c r="VUM136" s="1455"/>
      <c r="VUN136" s="957"/>
      <c r="VUO136" s="1163"/>
      <c r="VUP136" s="1163"/>
      <c r="VUQ136" s="957"/>
      <c r="VUR136" s="957"/>
      <c r="VUS136" s="1730"/>
      <c r="VUT136" s="957"/>
      <c r="VUU136" s="957"/>
      <c r="VUV136" s="957"/>
      <c r="VUW136" s="1209"/>
      <c r="VUX136" s="1248"/>
      <c r="VUY136" s="1537"/>
      <c r="VUZ136" s="955"/>
      <c r="VVA136" s="1144"/>
      <c r="VVB136" s="1167"/>
      <c r="VVC136" s="1163"/>
      <c r="VVD136" s="1163"/>
      <c r="VVE136" s="1455"/>
      <c r="VVF136" s="957"/>
      <c r="VVG136" s="1163"/>
      <c r="VVH136" s="1163"/>
      <c r="VVI136" s="957"/>
      <c r="VVJ136" s="957"/>
      <c r="VVK136" s="1730"/>
      <c r="VVL136" s="957"/>
      <c r="VVM136" s="957"/>
      <c r="VVN136" s="957"/>
      <c r="VVO136" s="1209"/>
      <c r="VVP136" s="1248"/>
      <c r="VVQ136" s="1537"/>
      <c r="VVR136" s="955"/>
      <c r="VVS136" s="1144"/>
      <c r="VVT136" s="1167"/>
      <c r="VVU136" s="1163"/>
      <c r="VVV136" s="1163"/>
      <c r="VVW136" s="1455"/>
      <c r="VVX136" s="957"/>
      <c r="VVY136" s="1163"/>
      <c r="VVZ136" s="1163"/>
      <c r="VWA136" s="957"/>
      <c r="VWB136" s="957"/>
      <c r="VWC136" s="1730"/>
      <c r="VWD136" s="957"/>
      <c r="VWE136" s="957"/>
      <c r="VWF136" s="957"/>
      <c r="VWG136" s="1209"/>
      <c r="VWH136" s="1248"/>
      <c r="VWI136" s="1537"/>
      <c r="VWJ136" s="955"/>
      <c r="VWK136" s="1144"/>
      <c r="VWL136" s="1167"/>
      <c r="VWM136" s="1163"/>
      <c r="VWN136" s="1163"/>
      <c r="VWO136" s="1455"/>
      <c r="VWP136" s="957"/>
      <c r="VWQ136" s="1163"/>
      <c r="VWR136" s="1163"/>
      <c r="VWS136" s="957"/>
      <c r="VWT136" s="957"/>
      <c r="VWU136" s="1730"/>
      <c r="VWV136" s="957"/>
      <c r="VWW136" s="957"/>
      <c r="VWX136" s="957"/>
      <c r="VWY136" s="1209"/>
      <c r="VWZ136" s="1248"/>
      <c r="VXA136" s="1537"/>
      <c r="VXB136" s="955"/>
      <c r="VXC136" s="1144"/>
      <c r="VXD136" s="1167"/>
      <c r="VXE136" s="1163"/>
      <c r="VXF136" s="1163"/>
      <c r="VXG136" s="1455"/>
      <c r="VXH136" s="957"/>
      <c r="VXI136" s="1163"/>
      <c r="VXJ136" s="1163"/>
      <c r="VXK136" s="957"/>
      <c r="VXL136" s="957"/>
      <c r="VXM136" s="1730"/>
      <c r="VXN136" s="957"/>
      <c r="VXO136" s="957"/>
      <c r="VXP136" s="957"/>
      <c r="VXQ136" s="1209"/>
      <c r="VXR136" s="1248"/>
      <c r="VXS136" s="1537"/>
      <c r="VXT136" s="955"/>
      <c r="VXU136" s="1144"/>
      <c r="VXV136" s="1167"/>
      <c r="VXW136" s="1163"/>
      <c r="VXX136" s="1163"/>
      <c r="VXY136" s="1455"/>
      <c r="VXZ136" s="957"/>
      <c r="VYA136" s="1163"/>
      <c r="VYB136" s="1163"/>
      <c r="VYC136" s="957"/>
      <c r="VYD136" s="957"/>
      <c r="VYE136" s="1730"/>
      <c r="VYF136" s="957"/>
      <c r="VYG136" s="957"/>
      <c r="VYH136" s="957"/>
      <c r="VYI136" s="1209"/>
      <c r="VYJ136" s="1248"/>
      <c r="VYK136" s="1537"/>
      <c r="VYL136" s="955"/>
      <c r="VYM136" s="1144"/>
      <c r="VYN136" s="1167"/>
      <c r="VYO136" s="1163"/>
      <c r="VYP136" s="1163"/>
      <c r="VYQ136" s="1455"/>
      <c r="VYR136" s="957"/>
      <c r="VYS136" s="1163"/>
      <c r="VYT136" s="1163"/>
      <c r="VYU136" s="957"/>
      <c r="VYV136" s="957"/>
      <c r="VYW136" s="1730"/>
      <c r="VYX136" s="957"/>
      <c r="VYY136" s="957"/>
      <c r="VYZ136" s="957"/>
      <c r="VZA136" s="1209"/>
      <c r="VZB136" s="1248"/>
      <c r="VZC136" s="1537"/>
      <c r="VZD136" s="955"/>
      <c r="VZE136" s="1144"/>
      <c r="VZF136" s="1167"/>
      <c r="VZG136" s="1163"/>
      <c r="VZH136" s="1163"/>
      <c r="VZI136" s="1455"/>
      <c r="VZJ136" s="957"/>
      <c r="VZK136" s="1163"/>
      <c r="VZL136" s="1163"/>
      <c r="VZM136" s="957"/>
      <c r="VZN136" s="957"/>
      <c r="VZO136" s="1730"/>
      <c r="VZP136" s="957"/>
      <c r="VZQ136" s="957"/>
      <c r="VZR136" s="957"/>
      <c r="VZS136" s="1209"/>
      <c r="VZT136" s="1248"/>
      <c r="VZU136" s="1537"/>
      <c r="VZV136" s="955"/>
      <c r="VZW136" s="1144"/>
      <c r="VZX136" s="1167"/>
      <c r="VZY136" s="1163"/>
      <c r="VZZ136" s="1163"/>
      <c r="WAA136" s="1455"/>
      <c r="WAB136" s="957"/>
      <c r="WAC136" s="1163"/>
      <c r="WAD136" s="1163"/>
      <c r="WAE136" s="957"/>
      <c r="WAF136" s="957"/>
      <c r="WAG136" s="1730"/>
      <c r="WAH136" s="957"/>
      <c r="WAI136" s="957"/>
      <c r="WAJ136" s="957"/>
      <c r="WAK136" s="1209"/>
      <c r="WAL136" s="1248"/>
      <c r="WAM136" s="1537"/>
      <c r="WAN136" s="955"/>
      <c r="WAO136" s="1144"/>
      <c r="WAP136" s="1167"/>
      <c r="WAQ136" s="1163"/>
      <c r="WAR136" s="1163"/>
      <c r="WAS136" s="1455"/>
      <c r="WAT136" s="957"/>
      <c r="WAU136" s="1163"/>
      <c r="WAV136" s="1163"/>
      <c r="WAW136" s="957"/>
      <c r="WAX136" s="957"/>
      <c r="WAY136" s="1730"/>
      <c r="WAZ136" s="957"/>
      <c r="WBA136" s="957"/>
      <c r="WBB136" s="957"/>
      <c r="WBC136" s="1209"/>
      <c r="WBD136" s="1248"/>
      <c r="WBE136" s="1537"/>
      <c r="WBF136" s="955"/>
      <c r="WBG136" s="1144"/>
      <c r="WBH136" s="1167"/>
      <c r="WBI136" s="1163"/>
      <c r="WBJ136" s="1163"/>
      <c r="WBK136" s="1455"/>
      <c r="WBL136" s="957"/>
      <c r="WBM136" s="1163"/>
      <c r="WBN136" s="1163"/>
      <c r="WBO136" s="957"/>
      <c r="WBP136" s="957"/>
      <c r="WBQ136" s="1730"/>
      <c r="WBR136" s="957"/>
      <c r="WBS136" s="957"/>
      <c r="WBT136" s="957"/>
      <c r="WBU136" s="1209"/>
      <c r="WBV136" s="1248"/>
      <c r="WBW136" s="1537"/>
      <c r="WBX136" s="955"/>
      <c r="WBY136" s="1144"/>
      <c r="WBZ136" s="1167"/>
      <c r="WCA136" s="1163"/>
      <c r="WCB136" s="1163"/>
      <c r="WCC136" s="1455"/>
      <c r="WCD136" s="957"/>
      <c r="WCE136" s="1163"/>
      <c r="WCF136" s="1163"/>
      <c r="WCG136" s="957"/>
      <c r="WCH136" s="957"/>
      <c r="WCI136" s="1730"/>
      <c r="WCJ136" s="957"/>
      <c r="WCK136" s="957"/>
      <c r="WCL136" s="957"/>
      <c r="WCM136" s="1209"/>
      <c r="WCN136" s="1248"/>
      <c r="WCO136" s="1537"/>
      <c r="WCP136" s="955"/>
      <c r="WCQ136" s="1144"/>
      <c r="WCR136" s="1167"/>
      <c r="WCS136" s="1163"/>
      <c r="WCT136" s="1163"/>
      <c r="WCU136" s="1455"/>
      <c r="WCV136" s="957"/>
      <c r="WCW136" s="1163"/>
      <c r="WCX136" s="1163"/>
      <c r="WCY136" s="957"/>
      <c r="WCZ136" s="957"/>
      <c r="WDA136" s="1730"/>
      <c r="WDB136" s="957"/>
      <c r="WDC136" s="957"/>
      <c r="WDD136" s="957"/>
      <c r="WDE136" s="1209"/>
      <c r="WDF136" s="1248"/>
      <c r="WDG136" s="1537"/>
      <c r="WDH136" s="955"/>
      <c r="WDI136" s="1144"/>
      <c r="WDJ136" s="1167"/>
      <c r="WDK136" s="1163"/>
      <c r="WDL136" s="1163"/>
      <c r="WDM136" s="1455"/>
      <c r="WDN136" s="957"/>
      <c r="WDO136" s="1163"/>
      <c r="WDP136" s="1163"/>
      <c r="WDQ136" s="957"/>
      <c r="WDR136" s="957"/>
      <c r="WDS136" s="1730"/>
      <c r="WDT136" s="957"/>
      <c r="WDU136" s="957"/>
      <c r="WDV136" s="957"/>
      <c r="WDW136" s="1209"/>
      <c r="WDX136" s="1248"/>
      <c r="WDY136" s="1537"/>
      <c r="WDZ136" s="955"/>
      <c r="WEA136" s="1144"/>
      <c r="WEB136" s="1167"/>
      <c r="WEC136" s="1163"/>
      <c r="WED136" s="1163"/>
      <c r="WEE136" s="1455"/>
      <c r="WEF136" s="957"/>
      <c r="WEG136" s="1163"/>
      <c r="WEH136" s="1163"/>
      <c r="WEI136" s="957"/>
      <c r="WEJ136" s="957"/>
      <c r="WEK136" s="1730"/>
      <c r="WEL136" s="957"/>
      <c r="WEM136" s="957"/>
      <c r="WEN136" s="957"/>
      <c r="WEO136" s="1209"/>
      <c r="WEP136" s="1248"/>
      <c r="WEQ136" s="1537"/>
      <c r="WER136" s="955"/>
      <c r="WES136" s="1144"/>
      <c r="WET136" s="1167"/>
      <c r="WEU136" s="1163"/>
      <c r="WEV136" s="1163"/>
      <c r="WEW136" s="1455"/>
      <c r="WEX136" s="957"/>
      <c r="WEY136" s="1163"/>
      <c r="WEZ136" s="1163"/>
      <c r="WFA136" s="957"/>
      <c r="WFB136" s="957"/>
      <c r="WFC136" s="1730"/>
      <c r="WFD136" s="957"/>
      <c r="WFE136" s="957"/>
      <c r="WFF136" s="957"/>
      <c r="WFG136" s="1209"/>
      <c r="WFH136" s="1248"/>
      <c r="WFI136" s="1537"/>
      <c r="WFJ136" s="955"/>
      <c r="WFK136" s="1144"/>
      <c r="WFL136" s="1167"/>
      <c r="WFM136" s="1163"/>
      <c r="WFN136" s="1163"/>
      <c r="WFO136" s="1455"/>
      <c r="WFP136" s="957"/>
      <c r="WFQ136" s="1163"/>
      <c r="WFR136" s="1163"/>
      <c r="WFS136" s="957"/>
      <c r="WFT136" s="957"/>
      <c r="WFU136" s="1730"/>
      <c r="WFV136" s="957"/>
      <c r="WFW136" s="957"/>
      <c r="WFX136" s="957"/>
      <c r="WFY136" s="1209"/>
      <c r="WFZ136" s="1248"/>
      <c r="WGA136" s="1537"/>
      <c r="WGB136" s="955"/>
      <c r="WGC136" s="1144"/>
      <c r="WGD136" s="1167"/>
      <c r="WGE136" s="1163"/>
      <c r="WGF136" s="1163"/>
      <c r="WGG136" s="1455"/>
      <c r="WGH136" s="957"/>
      <c r="WGI136" s="1163"/>
      <c r="WGJ136" s="1163"/>
      <c r="WGK136" s="957"/>
      <c r="WGL136" s="957"/>
      <c r="WGM136" s="1730"/>
      <c r="WGN136" s="957"/>
      <c r="WGO136" s="957"/>
      <c r="WGP136" s="957"/>
      <c r="WGQ136" s="1209"/>
      <c r="WGR136" s="1248"/>
      <c r="WGS136" s="1537"/>
      <c r="WGT136" s="955"/>
      <c r="WGU136" s="1144"/>
      <c r="WGV136" s="1167"/>
      <c r="WGW136" s="1163"/>
      <c r="WGX136" s="1163"/>
      <c r="WGY136" s="1455"/>
      <c r="WGZ136" s="957"/>
      <c r="WHA136" s="1163"/>
      <c r="WHB136" s="1163"/>
      <c r="WHC136" s="957"/>
      <c r="WHD136" s="957"/>
      <c r="WHE136" s="1730"/>
      <c r="WHF136" s="957"/>
      <c r="WHG136" s="957"/>
      <c r="WHH136" s="957"/>
      <c r="WHI136" s="1209"/>
      <c r="WHJ136" s="1248"/>
      <c r="WHK136" s="1537"/>
      <c r="WHL136" s="955"/>
      <c r="WHM136" s="1144"/>
      <c r="WHN136" s="1167"/>
      <c r="WHO136" s="1163"/>
      <c r="WHP136" s="1163"/>
      <c r="WHQ136" s="1455"/>
      <c r="WHR136" s="957"/>
      <c r="WHS136" s="1163"/>
      <c r="WHT136" s="1163"/>
      <c r="WHU136" s="957"/>
      <c r="WHV136" s="957"/>
      <c r="WHW136" s="1730"/>
      <c r="WHX136" s="957"/>
      <c r="WHY136" s="957"/>
      <c r="WHZ136" s="957"/>
      <c r="WIA136" s="1209"/>
      <c r="WIB136" s="1248"/>
      <c r="WIC136" s="1537"/>
      <c r="WID136" s="955"/>
      <c r="WIE136" s="1144"/>
      <c r="WIF136" s="1167"/>
      <c r="WIG136" s="1163"/>
      <c r="WIH136" s="1163"/>
      <c r="WII136" s="1455"/>
      <c r="WIJ136" s="957"/>
      <c r="WIK136" s="1163"/>
      <c r="WIL136" s="1163"/>
      <c r="WIM136" s="957"/>
      <c r="WIN136" s="957"/>
      <c r="WIO136" s="1730"/>
      <c r="WIP136" s="957"/>
      <c r="WIQ136" s="957"/>
      <c r="WIR136" s="957"/>
      <c r="WIS136" s="1209"/>
      <c r="WIT136" s="1248"/>
      <c r="WIU136" s="1537"/>
      <c r="WIV136" s="955"/>
      <c r="WIW136" s="1144"/>
      <c r="WIX136" s="1167"/>
      <c r="WIY136" s="1163"/>
      <c r="WIZ136" s="1163"/>
      <c r="WJA136" s="1455"/>
      <c r="WJB136" s="957"/>
      <c r="WJC136" s="1163"/>
      <c r="WJD136" s="1163"/>
      <c r="WJE136" s="957"/>
      <c r="WJF136" s="957"/>
      <c r="WJG136" s="1730"/>
      <c r="WJH136" s="957"/>
      <c r="WJI136" s="957"/>
      <c r="WJJ136" s="957"/>
      <c r="WJK136" s="1209"/>
      <c r="WJL136" s="1248"/>
      <c r="WJM136" s="1537"/>
      <c r="WJN136" s="955"/>
      <c r="WJO136" s="1144"/>
      <c r="WJP136" s="1167"/>
      <c r="WJQ136" s="1163"/>
      <c r="WJR136" s="1163"/>
      <c r="WJS136" s="1455"/>
      <c r="WJT136" s="957"/>
      <c r="WJU136" s="1163"/>
      <c r="WJV136" s="1163"/>
      <c r="WJW136" s="957"/>
      <c r="WJX136" s="957"/>
      <c r="WJY136" s="1730"/>
      <c r="WJZ136" s="957"/>
      <c r="WKA136" s="957"/>
      <c r="WKB136" s="957"/>
      <c r="WKC136" s="1209"/>
      <c r="WKD136" s="1248"/>
      <c r="WKE136" s="1537"/>
      <c r="WKF136" s="955"/>
      <c r="WKG136" s="1144"/>
      <c r="WKH136" s="1167"/>
      <c r="WKI136" s="1163"/>
      <c r="WKJ136" s="1163"/>
      <c r="WKK136" s="1455"/>
      <c r="WKL136" s="957"/>
      <c r="WKM136" s="1163"/>
      <c r="WKN136" s="1163"/>
      <c r="WKO136" s="957"/>
      <c r="WKP136" s="957"/>
      <c r="WKQ136" s="1730"/>
      <c r="WKR136" s="957"/>
      <c r="WKS136" s="957"/>
      <c r="WKT136" s="957"/>
      <c r="WKU136" s="1209"/>
      <c r="WKV136" s="1248"/>
      <c r="WKW136" s="1537"/>
      <c r="WKX136" s="955"/>
      <c r="WKY136" s="1144"/>
      <c r="WKZ136" s="1167"/>
      <c r="WLA136" s="1163"/>
      <c r="WLB136" s="1163"/>
      <c r="WLC136" s="1455"/>
      <c r="WLD136" s="957"/>
      <c r="WLE136" s="1163"/>
      <c r="WLF136" s="1163"/>
      <c r="WLG136" s="957"/>
      <c r="WLH136" s="957"/>
      <c r="WLI136" s="1730"/>
      <c r="WLJ136" s="957"/>
      <c r="WLK136" s="957"/>
      <c r="WLL136" s="957"/>
      <c r="WLM136" s="1209"/>
      <c r="WLN136" s="1248"/>
      <c r="WLO136" s="1537"/>
      <c r="WLP136" s="955"/>
      <c r="WLQ136" s="1144"/>
      <c r="WLR136" s="1167"/>
      <c r="WLS136" s="1163"/>
      <c r="WLT136" s="1163"/>
      <c r="WLU136" s="1455"/>
      <c r="WLV136" s="957"/>
      <c r="WLW136" s="1163"/>
      <c r="WLX136" s="1163"/>
      <c r="WLY136" s="957"/>
      <c r="WLZ136" s="957"/>
      <c r="WMA136" s="1730"/>
      <c r="WMB136" s="957"/>
      <c r="WMC136" s="957"/>
      <c r="WMD136" s="957"/>
      <c r="WME136" s="1209"/>
      <c r="WMF136" s="1248"/>
      <c r="WMG136" s="1537"/>
      <c r="WMH136" s="955"/>
      <c r="WMI136" s="1144"/>
      <c r="WMJ136" s="1167"/>
      <c r="WMK136" s="1163"/>
      <c r="WML136" s="1163"/>
      <c r="WMM136" s="1455"/>
      <c r="WMN136" s="957"/>
      <c r="WMO136" s="1163"/>
      <c r="WMP136" s="1163"/>
      <c r="WMQ136" s="957"/>
      <c r="WMR136" s="957"/>
      <c r="WMS136" s="1730"/>
      <c r="WMT136" s="957"/>
      <c r="WMU136" s="957"/>
      <c r="WMV136" s="957"/>
      <c r="WMW136" s="1209"/>
      <c r="WMX136" s="1248"/>
      <c r="WMY136" s="1537"/>
      <c r="WMZ136" s="955"/>
      <c r="WNA136" s="1144"/>
      <c r="WNB136" s="1167"/>
      <c r="WNC136" s="1163"/>
      <c r="WND136" s="1163"/>
      <c r="WNE136" s="1455"/>
      <c r="WNF136" s="957"/>
      <c r="WNG136" s="1163"/>
      <c r="WNH136" s="1163"/>
      <c r="WNI136" s="957"/>
      <c r="WNJ136" s="957"/>
      <c r="WNK136" s="1730"/>
      <c r="WNL136" s="957"/>
      <c r="WNM136" s="957"/>
      <c r="WNN136" s="957"/>
      <c r="WNO136" s="1209"/>
      <c r="WNP136" s="1248"/>
      <c r="WNQ136" s="1537"/>
      <c r="WNR136" s="955"/>
      <c r="WNS136" s="1144"/>
      <c r="WNT136" s="1167"/>
      <c r="WNU136" s="1163"/>
      <c r="WNV136" s="1163"/>
      <c r="WNW136" s="1455"/>
      <c r="WNX136" s="957"/>
      <c r="WNY136" s="1163"/>
      <c r="WNZ136" s="1163"/>
      <c r="WOA136" s="957"/>
      <c r="WOB136" s="957"/>
      <c r="WOC136" s="1730"/>
      <c r="WOD136" s="957"/>
      <c r="WOE136" s="957"/>
      <c r="WOF136" s="957"/>
      <c r="WOG136" s="1209"/>
      <c r="WOH136" s="1248"/>
      <c r="WOI136" s="1537"/>
      <c r="WOJ136" s="955"/>
      <c r="WOK136" s="1144"/>
      <c r="WOL136" s="1167"/>
      <c r="WOM136" s="1163"/>
      <c r="WON136" s="1163"/>
      <c r="WOO136" s="1455"/>
      <c r="WOP136" s="957"/>
      <c r="WOQ136" s="1163"/>
      <c r="WOR136" s="1163"/>
      <c r="WOS136" s="957"/>
      <c r="WOT136" s="957"/>
      <c r="WOU136" s="1730"/>
      <c r="WOV136" s="957"/>
      <c r="WOW136" s="957"/>
      <c r="WOX136" s="957"/>
      <c r="WOY136" s="1209"/>
      <c r="WOZ136" s="1248"/>
      <c r="WPA136" s="1537"/>
      <c r="WPB136" s="955"/>
      <c r="WPC136" s="1144"/>
      <c r="WPD136" s="1167"/>
      <c r="WPE136" s="1163"/>
      <c r="WPF136" s="1163"/>
      <c r="WPG136" s="1455"/>
      <c r="WPH136" s="957"/>
      <c r="WPI136" s="1163"/>
      <c r="WPJ136" s="1163"/>
      <c r="WPK136" s="957"/>
      <c r="WPL136" s="957"/>
      <c r="WPM136" s="1730"/>
      <c r="WPN136" s="957"/>
      <c r="WPO136" s="957"/>
      <c r="WPP136" s="957"/>
      <c r="WPQ136" s="1209"/>
      <c r="WPR136" s="1248"/>
      <c r="WPS136" s="1537"/>
      <c r="WPT136" s="955"/>
      <c r="WPU136" s="1144"/>
      <c r="WPV136" s="1167"/>
      <c r="WPW136" s="1163"/>
      <c r="WPX136" s="1163"/>
      <c r="WPY136" s="1455"/>
      <c r="WPZ136" s="957"/>
      <c r="WQA136" s="1163"/>
      <c r="WQB136" s="1163"/>
      <c r="WQC136" s="957"/>
      <c r="WQD136" s="957"/>
      <c r="WQE136" s="1730"/>
      <c r="WQF136" s="957"/>
      <c r="WQG136" s="957"/>
      <c r="WQH136" s="957"/>
      <c r="WQI136" s="1209"/>
      <c r="WQJ136" s="1248"/>
      <c r="WQK136" s="1537"/>
      <c r="WQL136" s="955"/>
      <c r="WQM136" s="1144"/>
      <c r="WQN136" s="1167"/>
      <c r="WQO136" s="1163"/>
      <c r="WQP136" s="1163"/>
      <c r="WQQ136" s="1455"/>
      <c r="WQR136" s="957"/>
      <c r="WQS136" s="1163"/>
      <c r="WQT136" s="1163"/>
      <c r="WQU136" s="957"/>
      <c r="WQV136" s="957"/>
      <c r="WQW136" s="1730"/>
      <c r="WQX136" s="957"/>
      <c r="WQY136" s="957"/>
      <c r="WQZ136" s="957"/>
      <c r="WRA136" s="1209"/>
      <c r="WRB136" s="1248"/>
      <c r="WRC136" s="1537"/>
      <c r="WRD136" s="955"/>
      <c r="WRE136" s="1144"/>
      <c r="WRF136" s="1167"/>
      <c r="WRG136" s="1163"/>
      <c r="WRH136" s="1163"/>
      <c r="WRI136" s="1455"/>
      <c r="WRJ136" s="957"/>
      <c r="WRK136" s="1163"/>
      <c r="WRL136" s="1163"/>
      <c r="WRM136" s="957"/>
      <c r="WRN136" s="957"/>
      <c r="WRO136" s="1730"/>
      <c r="WRP136" s="957"/>
      <c r="WRQ136" s="957"/>
      <c r="WRR136" s="957"/>
      <c r="WRS136" s="1209"/>
      <c r="WRT136" s="1248"/>
      <c r="WRU136" s="1537"/>
      <c r="WRV136" s="955"/>
      <c r="WRW136" s="1144"/>
      <c r="WRX136" s="1167"/>
      <c r="WRY136" s="1163"/>
      <c r="WRZ136" s="1163"/>
      <c r="WSA136" s="1455"/>
      <c r="WSB136" s="957"/>
      <c r="WSC136" s="1163"/>
      <c r="WSD136" s="1163"/>
      <c r="WSE136" s="957"/>
      <c r="WSF136" s="957"/>
      <c r="WSG136" s="1730"/>
      <c r="WSH136" s="957"/>
      <c r="WSI136" s="957"/>
      <c r="WSJ136" s="957"/>
      <c r="WSK136" s="1209"/>
      <c r="WSL136" s="1248"/>
      <c r="WSM136" s="1537"/>
      <c r="WSN136" s="955"/>
      <c r="WSO136" s="1144"/>
      <c r="WSP136" s="1167"/>
      <c r="WSQ136" s="1163"/>
      <c r="WSR136" s="1163"/>
      <c r="WSS136" s="1455"/>
      <c r="WST136" s="957"/>
      <c r="WSU136" s="1163"/>
      <c r="WSV136" s="1163"/>
      <c r="WSW136" s="957"/>
      <c r="WSX136" s="957"/>
      <c r="WSY136" s="1730"/>
      <c r="WSZ136" s="957"/>
      <c r="WTA136" s="957"/>
      <c r="WTB136" s="957"/>
      <c r="WTC136" s="1209"/>
      <c r="WTD136" s="1248"/>
      <c r="WTE136" s="1537"/>
      <c r="WTF136" s="955"/>
      <c r="WTG136" s="1144"/>
      <c r="WTH136" s="1167"/>
      <c r="WTI136" s="1163"/>
      <c r="WTJ136" s="1163"/>
      <c r="WTK136" s="1455"/>
      <c r="WTL136" s="957"/>
      <c r="WTM136" s="1163"/>
      <c r="WTN136" s="1163"/>
      <c r="WTO136" s="957"/>
      <c r="WTP136" s="957"/>
      <c r="WTQ136" s="1730"/>
      <c r="WTR136" s="957"/>
      <c r="WTS136" s="957"/>
      <c r="WTT136" s="957"/>
      <c r="WTU136" s="1209"/>
      <c r="WTV136" s="1248"/>
      <c r="WTW136" s="1537"/>
      <c r="WTX136" s="955"/>
      <c r="WTY136" s="1144"/>
      <c r="WTZ136" s="1167"/>
      <c r="WUA136" s="1163"/>
      <c r="WUB136" s="1163"/>
      <c r="WUC136" s="1455"/>
      <c r="WUD136" s="957"/>
      <c r="WUE136" s="1163"/>
      <c r="WUF136" s="1163"/>
      <c r="WUG136" s="957"/>
      <c r="WUH136" s="957"/>
      <c r="WUI136" s="1730"/>
      <c r="WUJ136" s="957"/>
      <c r="WUK136" s="957"/>
      <c r="WUL136" s="957"/>
      <c r="WUM136" s="1209"/>
      <c r="WUN136" s="1248"/>
      <c r="WUO136" s="1537"/>
      <c r="WUP136" s="955"/>
      <c r="WUQ136" s="1144"/>
      <c r="WUR136" s="1167"/>
      <c r="WUS136" s="1163"/>
      <c r="WUT136" s="1163"/>
      <c r="WUU136" s="1455"/>
      <c r="WUV136" s="957"/>
      <c r="WUW136" s="1163"/>
      <c r="WUX136" s="1163"/>
      <c r="WUY136" s="957"/>
      <c r="WUZ136" s="957"/>
      <c r="WVA136" s="1730"/>
      <c r="WVB136" s="957"/>
      <c r="WVC136" s="957"/>
      <c r="WVD136" s="957"/>
      <c r="WVE136" s="1209"/>
      <c r="WVF136" s="1248"/>
      <c r="WVG136" s="1537"/>
      <c r="WVH136" s="955"/>
      <c r="WVI136" s="1144"/>
      <c r="WVJ136" s="1167"/>
      <c r="WVK136" s="1163"/>
      <c r="WVL136" s="1163"/>
      <c r="WVM136" s="1455"/>
      <c r="WVN136" s="957"/>
      <c r="WVO136" s="1163"/>
      <c r="WVP136" s="1163"/>
      <c r="WVQ136" s="957"/>
      <c r="WVR136" s="957"/>
      <c r="WVS136" s="1730"/>
      <c r="WVT136" s="957"/>
      <c r="WVU136" s="957"/>
      <c r="WVV136" s="957"/>
      <c r="WVW136" s="1209"/>
      <c r="WVX136" s="1248"/>
      <c r="WVY136" s="1537"/>
      <c r="WVZ136" s="955"/>
      <c r="WWA136" s="1144"/>
      <c r="WWB136" s="1167"/>
      <c r="WWC136" s="1163"/>
      <c r="WWD136" s="1163"/>
      <c r="WWE136" s="1455"/>
      <c r="WWF136" s="957"/>
      <c r="WWG136" s="1163"/>
      <c r="WWH136" s="1163"/>
      <c r="WWI136" s="957"/>
      <c r="WWJ136" s="957"/>
      <c r="WWK136" s="1730"/>
      <c r="WWL136" s="957"/>
      <c r="WWM136" s="957"/>
      <c r="WWN136" s="957"/>
      <c r="WWO136" s="1209"/>
      <c r="WWP136" s="1248"/>
      <c r="WWQ136" s="1537"/>
      <c r="WWR136" s="955"/>
      <c r="WWS136" s="1144"/>
      <c r="WWT136" s="1167"/>
      <c r="WWU136" s="1163"/>
      <c r="WWV136" s="1163"/>
      <c r="WWW136" s="1455"/>
      <c r="WWX136" s="957"/>
      <c r="WWY136" s="1163"/>
      <c r="WWZ136" s="1163"/>
      <c r="WXA136" s="957"/>
      <c r="WXB136" s="957"/>
      <c r="WXC136" s="1730"/>
      <c r="WXD136" s="957"/>
      <c r="WXE136" s="957"/>
      <c r="WXF136" s="957"/>
      <c r="WXG136" s="1209"/>
      <c r="WXH136" s="1248"/>
      <c r="WXI136" s="1537"/>
      <c r="WXJ136" s="955"/>
      <c r="WXK136" s="1144"/>
      <c r="WXL136" s="1167"/>
      <c r="WXM136" s="1163"/>
      <c r="WXN136" s="1163"/>
      <c r="WXO136" s="1455"/>
      <c r="WXP136" s="957"/>
      <c r="WXQ136" s="1163"/>
      <c r="WXR136" s="1163"/>
      <c r="WXS136" s="957"/>
      <c r="WXT136" s="957"/>
      <c r="WXU136" s="1730"/>
      <c r="WXV136" s="957"/>
      <c r="WXW136" s="957"/>
      <c r="WXX136" s="957"/>
      <c r="WXY136" s="1209"/>
      <c r="WXZ136" s="1248"/>
      <c r="WYA136" s="1537"/>
      <c r="WYB136" s="955"/>
      <c r="WYC136" s="1144"/>
      <c r="WYD136" s="1167"/>
      <c r="WYE136" s="1163"/>
      <c r="WYF136" s="1163"/>
      <c r="WYG136" s="1455"/>
      <c r="WYH136" s="957"/>
      <c r="WYI136" s="1163"/>
      <c r="WYJ136" s="1163"/>
      <c r="WYK136" s="957"/>
      <c r="WYL136" s="957"/>
      <c r="WYM136" s="1730"/>
      <c r="WYN136" s="957"/>
      <c r="WYO136" s="957"/>
      <c r="WYP136" s="957"/>
      <c r="WYQ136" s="1209"/>
      <c r="WYR136" s="1248"/>
      <c r="WYS136" s="1537"/>
      <c r="WYT136" s="955"/>
      <c r="WYU136" s="1144"/>
      <c r="WYV136" s="1167"/>
      <c r="WYW136" s="1163"/>
      <c r="WYX136" s="1163"/>
      <c r="WYY136" s="1455"/>
      <c r="WYZ136" s="957"/>
      <c r="WZA136" s="1163"/>
      <c r="WZB136" s="1163"/>
      <c r="WZC136" s="957"/>
      <c r="WZD136" s="957"/>
      <c r="WZE136" s="1730"/>
      <c r="WZF136" s="957"/>
      <c r="WZG136" s="957"/>
      <c r="WZH136" s="957"/>
      <c r="WZI136" s="1209"/>
      <c r="WZJ136" s="1248"/>
      <c r="WZK136" s="1537"/>
      <c r="WZL136" s="955"/>
      <c r="WZM136" s="1144"/>
      <c r="WZN136" s="1167"/>
      <c r="WZO136" s="1163"/>
      <c r="WZP136" s="1163"/>
      <c r="WZQ136" s="1455"/>
      <c r="WZR136" s="957"/>
      <c r="WZS136" s="1163"/>
      <c r="WZT136" s="1163"/>
      <c r="WZU136" s="957"/>
      <c r="WZV136" s="957"/>
      <c r="WZW136" s="1730"/>
      <c r="WZX136" s="957"/>
      <c r="WZY136" s="957"/>
      <c r="WZZ136" s="957"/>
      <c r="XAA136" s="1209"/>
      <c r="XAB136" s="1248"/>
      <c r="XAC136" s="1537"/>
      <c r="XAD136" s="955"/>
      <c r="XAE136" s="1144"/>
      <c r="XAF136" s="1167"/>
      <c r="XAG136" s="1163"/>
      <c r="XAH136" s="1163"/>
      <c r="XAI136" s="1455"/>
      <c r="XAJ136" s="957"/>
      <c r="XAK136" s="1163"/>
      <c r="XAL136" s="1163"/>
      <c r="XAM136" s="957"/>
      <c r="XAN136" s="957"/>
      <c r="XAO136" s="1730"/>
      <c r="XAP136" s="957"/>
      <c r="XAQ136" s="957"/>
      <c r="XAR136" s="957"/>
      <c r="XAS136" s="1209"/>
      <c r="XAT136" s="1248"/>
      <c r="XAU136" s="1537"/>
      <c r="XAV136" s="955"/>
      <c r="XAW136" s="1144"/>
      <c r="XAX136" s="1167"/>
      <c r="XAY136" s="1163"/>
      <c r="XAZ136" s="1163"/>
      <c r="XBA136" s="1455"/>
      <c r="XBB136" s="957"/>
      <c r="XBC136" s="1163"/>
      <c r="XBD136" s="1163"/>
      <c r="XBE136" s="957"/>
      <c r="XBF136" s="957"/>
      <c r="XBG136" s="1730"/>
      <c r="XBH136" s="957"/>
      <c r="XBI136" s="957"/>
      <c r="XBJ136" s="957"/>
      <c r="XBK136" s="1209"/>
      <c r="XBL136" s="1248"/>
      <c r="XBM136" s="1537"/>
      <c r="XBN136" s="955"/>
      <c r="XBO136" s="1144"/>
      <c r="XBP136" s="1167"/>
      <c r="XBQ136" s="1163"/>
      <c r="XBR136" s="1163"/>
      <c r="XBS136" s="1455"/>
      <c r="XBT136" s="957"/>
      <c r="XBU136" s="1163"/>
      <c r="XBV136" s="1163"/>
      <c r="XBW136" s="957"/>
      <c r="XBX136" s="957"/>
      <c r="XBY136" s="1730"/>
      <c r="XBZ136" s="957"/>
      <c r="XCA136" s="957"/>
      <c r="XCB136" s="957"/>
      <c r="XCC136" s="1209"/>
      <c r="XCD136" s="1248"/>
      <c r="XCE136" s="1537"/>
      <c r="XCF136" s="955"/>
      <c r="XCG136" s="1144"/>
      <c r="XCH136" s="1167"/>
      <c r="XCI136" s="1163"/>
      <c r="XCJ136" s="1163"/>
      <c r="XCK136" s="1455"/>
      <c r="XCL136" s="957"/>
      <c r="XCM136" s="1163"/>
      <c r="XCN136" s="1163"/>
      <c r="XCO136" s="957"/>
      <c r="XCP136" s="957"/>
      <c r="XCQ136" s="1730"/>
      <c r="XCR136" s="957"/>
      <c r="XCS136" s="957"/>
      <c r="XCT136" s="957"/>
      <c r="XCU136" s="1209"/>
      <c r="XCV136" s="1248"/>
      <c r="XCW136" s="1537"/>
      <c r="XCX136" s="955"/>
      <c r="XCY136" s="1144"/>
      <c r="XCZ136" s="1167"/>
      <c r="XDA136" s="1163"/>
      <c r="XDB136" s="1163"/>
      <c r="XDC136" s="1455"/>
      <c r="XDD136" s="957"/>
      <c r="XDE136" s="1163"/>
      <c r="XDF136" s="1163"/>
      <c r="XDG136" s="957"/>
      <c r="XDH136" s="957"/>
      <c r="XDI136" s="1730"/>
      <c r="XDJ136" s="957"/>
      <c r="XDK136" s="957"/>
      <c r="XDL136" s="957"/>
      <c r="XDM136" s="1209"/>
      <c r="XDN136" s="1248"/>
      <c r="XDO136" s="1537"/>
      <c r="XDP136" s="955"/>
      <c r="XDQ136" s="1144"/>
      <c r="XDR136" s="1167"/>
      <c r="XDS136" s="1163"/>
      <c r="XDT136" s="1163"/>
      <c r="XDU136" s="1455"/>
      <c r="XDV136" s="957"/>
      <c r="XDW136" s="1163"/>
      <c r="XDX136" s="1163"/>
      <c r="XDY136" s="957"/>
      <c r="XDZ136" s="957"/>
      <c r="XEA136" s="1730"/>
      <c r="XEB136" s="957"/>
      <c r="XEC136" s="957"/>
      <c r="XED136" s="957"/>
      <c r="XEE136" s="1209"/>
      <c r="XEF136" s="1248"/>
      <c r="XEG136" s="1537"/>
      <c r="XEH136" s="955"/>
      <c r="XEI136" s="1144"/>
      <c r="XEJ136" s="1167"/>
      <c r="XEK136" s="1163"/>
      <c r="XEL136" s="1163"/>
      <c r="XEM136" s="1455"/>
      <c r="XEN136" s="957"/>
      <c r="XEO136" s="1163"/>
      <c r="XEP136" s="1163"/>
      <c r="XEQ136" s="957"/>
      <c r="XER136" s="957"/>
      <c r="XES136" s="1730"/>
      <c r="XET136" s="957"/>
      <c r="XEU136" s="957"/>
      <c r="XEV136" s="957"/>
      <c r="XEW136" s="1209"/>
      <c r="XEX136" s="1248"/>
      <c r="XEY136" s="1537"/>
      <c r="XEZ136" s="955"/>
      <c r="XFA136" s="1144"/>
      <c r="XFB136" s="1167"/>
      <c r="XFC136" s="1163"/>
      <c r="XFD136" s="1163"/>
    </row>
    <row r="137" spans="1:16384" s="949" customFormat="1" x14ac:dyDescent="0.2">
      <c r="A137" s="1144" t="s">
        <v>2735</v>
      </c>
      <c r="B137" s="1167" t="s">
        <v>1324</v>
      </c>
      <c r="C137" s="1163" t="s">
        <v>599</v>
      </c>
      <c r="D137" s="1163">
        <v>7</v>
      </c>
      <c r="E137" s="1455" t="s">
        <v>1864</v>
      </c>
      <c r="F137" s="957"/>
      <c r="G137" s="1163">
        <v>11451800</v>
      </c>
      <c r="H137" s="1163">
        <v>201803071130</v>
      </c>
      <c r="I137" s="957"/>
      <c r="J137" s="957"/>
      <c r="K137" s="957" t="s">
        <v>1691</v>
      </c>
      <c r="L137" s="957" t="s">
        <v>1692</v>
      </c>
      <c r="M137" s="957"/>
      <c r="N137" s="957"/>
      <c r="O137" s="1209"/>
      <c r="P137" s="1248">
        <v>43166</v>
      </c>
      <c r="Q137" s="1537">
        <v>0.47916666666666669</v>
      </c>
      <c r="R137" s="955" t="s">
        <v>2730</v>
      </c>
      <c r="S137" s="955" t="s">
        <v>2730</v>
      </c>
      <c r="T137" s="949">
        <v>129.5</v>
      </c>
      <c r="U137" s="949">
        <v>135.69999999999999</v>
      </c>
      <c r="V137" s="949">
        <f>U137-T137</f>
        <v>6.1999999999999886</v>
      </c>
      <c r="W137" s="949">
        <v>726</v>
      </c>
      <c r="X137" s="1678">
        <v>8.5399449035812527</v>
      </c>
      <c r="Y137" s="1154"/>
      <c r="Z137" s="955" t="s">
        <v>2730</v>
      </c>
      <c r="AA137" s="1678">
        <v>128.5</v>
      </c>
      <c r="AB137" s="1678">
        <v>134.69999999999999</v>
      </c>
      <c r="AC137" s="1678">
        <v>6.1999999999999886</v>
      </c>
      <c r="AD137" s="1678">
        <v>732</v>
      </c>
      <c r="AE137" s="1678">
        <v>8.4699453551912409</v>
      </c>
      <c r="AF137" s="1154"/>
      <c r="AG137" s="955" t="s">
        <v>2730</v>
      </c>
      <c r="AH137" s="1678">
        <v>127.2</v>
      </c>
      <c r="AI137" s="1678">
        <v>133.30000000000001</v>
      </c>
      <c r="AJ137" s="1678">
        <v>6.1000000000000085</v>
      </c>
      <c r="AK137" s="1678">
        <v>736</v>
      </c>
      <c r="AL137" s="1678">
        <v>8.2880434782608816</v>
      </c>
      <c r="AM137" s="1154"/>
      <c r="AN137" s="1678">
        <v>8.4326445790111251</v>
      </c>
      <c r="AO137" s="1678">
        <v>0.13002727770486447</v>
      </c>
      <c r="AP137" s="1678">
        <v>1.5419513592272429</v>
      </c>
      <c r="AQ137" s="1724">
        <v>3</v>
      </c>
      <c r="AR137" s="1154"/>
      <c r="AS137" s="957"/>
      <c r="AT137" s="86" t="s">
        <v>191</v>
      </c>
      <c r="AU137" s="86" t="s">
        <v>191</v>
      </c>
      <c r="AV137" s="86" t="s">
        <v>191</v>
      </c>
      <c r="AW137" s="957"/>
      <c r="AX137" s="1846"/>
      <c r="AY137" s="86" t="s">
        <v>191</v>
      </c>
      <c r="AZ137" s="86" t="s">
        <v>191</v>
      </c>
      <c r="BA137" s="86" t="s">
        <v>191</v>
      </c>
      <c r="BB137" s="955"/>
      <c r="BC137" s="1849"/>
      <c r="BD137" s="1851"/>
      <c r="BE137" s="1203" t="s">
        <v>2730</v>
      </c>
      <c r="BF137" s="1312">
        <v>2.9472395571226779</v>
      </c>
      <c r="BG137" s="1455"/>
      <c r="BH137" s="957"/>
      <c r="BI137" s="1858"/>
      <c r="BJ137" s="1163"/>
      <c r="BK137" s="957"/>
      <c r="BL137" s="957"/>
      <c r="BM137" s="1730"/>
      <c r="BN137" s="957"/>
      <c r="BO137" s="957"/>
      <c r="BP137" s="1846"/>
      <c r="BQ137" s="1209"/>
      <c r="BR137" s="1248"/>
      <c r="BS137" s="1537"/>
      <c r="BT137" s="955"/>
      <c r="BU137" s="1144"/>
      <c r="BV137" s="1167"/>
      <c r="BW137" s="1163"/>
      <c r="BX137" s="1858"/>
      <c r="BY137" s="1455"/>
      <c r="BZ137" s="957"/>
      <c r="CA137" s="1163"/>
      <c r="CB137" s="1163"/>
      <c r="CC137" s="1846"/>
      <c r="CD137" s="957"/>
      <c r="CE137" s="1730"/>
      <c r="CF137" s="957"/>
      <c r="CG137" s="957"/>
      <c r="CH137" s="1846"/>
      <c r="CI137" s="1209"/>
      <c r="CJ137" s="1248"/>
      <c r="CK137" s="1537"/>
      <c r="CL137" s="1879"/>
      <c r="CM137" s="1144"/>
      <c r="CN137" s="1167"/>
      <c r="CO137" s="1163"/>
      <c r="CP137" s="1163"/>
      <c r="CQ137" s="1455"/>
      <c r="CR137" s="957"/>
      <c r="CS137" s="1163"/>
      <c r="CT137" s="1163"/>
      <c r="CU137" s="957"/>
      <c r="CV137" s="957"/>
      <c r="CW137" s="1730"/>
      <c r="CX137" s="957"/>
      <c r="CY137" s="957"/>
      <c r="CZ137" s="957"/>
      <c r="DA137" s="1209"/>
      <c r="DB137" s="1248"/>
      <c r="DC137" s="1537"/>
      <c r="DD137" s="955"/>
      <c r="DE137" s="1144"/>
      <c r="DF137" s="1167"/>
      <c r="DG137" s="1163"/>
      <c r="DH137" s="1163"/>
      <c r="DI137" s="1455"/>
      <c r="DJ137" s="957"/>
      <c r="DK137" s="1163"/>
      <c r="DL137" s="1163"/>
      <c r="DM137" s="957"/>
      <c r="DN137" s="957"/>
      <c r="DO137" s="1730"/>
      <c r="DP137" s="957"/>
      <c r="DQ137" s="957"/>
      <c r="DR137" s="957"/>
      <c r="DS137" s="1209"/>
      <c r="DT137" s="1248"/>
      <c r="DU137" s="1537"/>
      <c r="DV137" s="955"/>
      <c r="DW137" s="1144"/>
      <c r="DX137" s="1167"/>
      <c r="DY137" s="1163"/>
      <c r="DZ137" s="1163"/>
      <c r="EA137" s="1455"/>
      <c r="EB137" s="957"/>
      <c r="EC137" s="1163"/>
      <c r="ED137" s="1163"/>
      <c r="EE137" s="957"/>
      <c r="EF137" s="957"/>
      <c r="EG137" s="1730"/>
      <c r="EH137" s="957"/>
      <c r="EI137" s="957"/>
      <c r="EJ137" s="957"/>
      <c r="EK137" s="1209"/>
      <c r="EL137" s="1248"/>
      <c r="EM137" s="1537"/>
      <c r="EN137" s="955"/>
      <c r="EO137" s="1144"/>
      <c r="EP137" s="1167"/>
      <c r="EQ137" s="1163"/>
      <c r="ER137" s="1163"/>
      <c r="ES137" s="1455"/>
      <c r="ET137" s="957"/>
      <c r="EU137" s="1163"/>
      <c r="EV137" s="1163"/>
      <c r="EW137" s="957"/>
      <c r="EX137" s="957"/>
      <c r="EY137" s="1730"/>
      <c r="EZ137" s="957"/>
      <c r="FA137" s="957"/>
      <c r="FB137" s="957"/>
      <c r="FC137" s="1209"/>
      <c r="FD137" s="1248"/>
      <c r="FE137" s="1537"/>
      <c r="FF137" s="955"/>
      <c r="FG137" s="1144"/>
      <c r="FH137" s="1167"/>
      <c r="FI137" s="1163"/>
      <c r="FJ137" s="1163"/>
      <c r="FK137" s="1455"/>
      <c r="FL137" s="957"/>
      <c r="FM137" s="1163"/>
      <c r="FN137" s="1163"/>
      <c r="FO137" s="957"/>
      <c r="FP137" s="957"/>
      <c r="FQ137" s="1730"/>
      <c r="FR137" s="957"/>
      <c r="FS137" s="957"/>
      <c r="FT137" s="957"/>
      <c r="FU137" s="1209"/>
      <c r="FV137" s="1248"/>
      <c r="FW137" s="1537"/>
      <c r="FX137" s="955"/>
      <c r="FY137" s="1144"/>
      <c r="FZ137" s="1167"/>
      <c r="GA137" s="1163"/>
      <c r="GB137" s="1163"/>
      <c r="GC137" s="1455"/>
      <c r="GD137" s="957"/>
      <c r="GE137" s="1163"/>
      <c r="GF137" s="1163"/>
      <c r="GG137" s="957"/>
      <c r="GH137" s="957"/>
      <c r="GI137" s="1730"/>
      <c r="GJ137" s="957"/>
      <c r="GK137" s="957"/>
      <c r="GL137" s="957"/>
      <c r="GM137" s="1209"/>
      <c r="GN137" s="1248"/>
      <c r="GO137" s="1537"/>
      <c r="GP137" s="955"/>
      <c r="GQ137" s="1144"/>
      <c r="GR137" s="1167"/>
      <c r="GS137" s="1163"/>
      <c r="GT137" s="1163"/>
      <c r="GU137" s="1455"/>
      <c r="GV137" s="957"/>
      <c r="GW137" s="1163"/>
      <c r="GX137" s="1163"/>
      <c r="GY137" s="957"/>
      <c r="GZ137" s="957"/>
      <c r="HA137" s="1730"/>
      <c r="HB137" s="957"/>
      <c r="HC137" s="957"/>
      <c r="HD137" s="957"/>
      <c r="HE137" s="1209"/>
      <c r="HF137" s="1248"/>
      <c r="HG137" s="1537"/>
      <c r="HH137" s="955"/>
      <c r="HI137" s="1144"/>
      <c r="HJ137" s="1167"/>
      <c r="HK137" s="1163"/>
      <c r="HL137" s="1163"/>
      <c r="HM137" s="1455"/>
      <c r="HN137" s="957"/>
      <c r="HO137" s="1163"/>
      <c r="HP137" s="1163"/>
      <c r="HQ137" s="957"/>
      <c r="HR137" s="957"/>
      <c r="HS137" s="1730"/>
      <c r="HT137" s="957"/>
      <c r="HU137" s="957"/>
      <c r="HV137" s="957"/>
      <c r="HW137" s="1209"/>
      <c r="HX137" s="1248"/>
      <c r="HY137" s="1537"/>
      <c r="HZ137" s="955"/>
      <c r="IA137" s="1144"/>
      <c r="IB137" s="1167"/>
      <c r="IC137" s="1163"/>
      <c r="ID137" s="1163"/>
      <c r="IE137" s="1455"/>
      <c r="IF137" s="957"/>
      <c r="IG137" s="1163"/>
      <c r="IH137" s="1163"/>
      <c r="II137" s="957"/>
      <c r="IJ137" s="957"/>
      <c r="IK137" s="1730"/>
      <c r="IL137" s="957"/>
      <c r="IM137" s="957"/>
      <c r="IN137" s="957"/>
      <c r="IO137" s="1209"/>
      <c r="IP137" s="1248"/>
      <c r="IQ137" s="1537"/>
      <c r="IR137" s="955"/>
      <c r="IS137" s="1144"/>
      <c r="IT137" s="1167"/>
      <c r="IU137" s="1163"/>
      <c r="IV137" s="1163"/>
      <c r="IW137" s="1455"/>
      <c r="IX137" s="957"/>
      <c r="IY137" s="1163"/>
      <c r="IZ137" s="1163"/>
      <c r="JA137" s="957"/>
      <c r="JB137" s="957"/>
      <c r="JC137" s="1730"/>
      <c r="JD137" s="957"/>
      <c r="JE137" s="957"/>
      <c r="JF137" s="957"/>
      <c r="JG137" s="1209"/>
      <c r="JH137" s="1248"/>
      <c r="JI137" s="1537"/>
      <c r="JJ137" s="955"/>
      <c r="JK137" s="1144"/>
      <c r="JL137" s="1167"/>
      <c r="JM137" s="1163"/>
      <c r="JN137" s="1163"/>
      <c r="JO137" s="1455"/>
      <c r="JP137" s="957"/>
      <c r="JQ137" s="1163"/>
      <c r="JR137" s="1163"/>
      <c r="JS137" s="957"/>
      <c r="JT137" s="957"/>
      <c r="JU137" s="1730"/>
      <c r="JV137" s="957"/>
      <c r="JW137" s="957"/>
      <c r="JX137" s="957"/>
      <c r="JY137" s="1209"/>
      <c r="JZ137" s="1248"/>
      <c r="KA137" s="1537"/>
      <c r="KB137" s="955"/>
      <c r="KC137" s="1144"/>
      <c r="KD137" s="1167"/>
      <c r="KE137" s="1163"/>
      <c r="KF137" s="1163"/>
      <c r="KG137" s="1455"/>
      <c r="KH137" s="957"/>
      <c r="KI137" s="1163"/>
      <c r="KJ137" s="1163"/>
      <c r="KK137" s="957"/>
      <c r="KL137" s="957"/>
      <c r="KM137" s="1730"/>
      <c r="KN137" s="957"/>
      <c r="KO137" s="957"/>
      <c r="KP137" s="957"/>
      <c r="KQ137" s="1209"/>
      <c r="KR137" s="1248"/>
      <c r="KS137" s="1537"/>
      <c r="KT137" s="955"/>
      <c r="KU137" s="1144"/>
      <c r="KV137" s="1167"/>
      <c r="KW137" s="1163"/>
      <c r="KX137" s="1163"/>
      <c r="KY137" s="1455"/>
      <c r="KZ137" s="957"/>
      <c r="LA137" s="1163"/>
      <c r="LB137" s="1163"/>
      <c r="LC137" s="957"/>
      <c r="LD137" s="957"/>
      <c r="LE137" s="1730"/>
      <c r="LF137" s="957"/>
      <c r="LG137" s="957"/>
      <c r="LH137" s="957"/>
      <c r="LI137" s="1209"/>
      <c r="LJ137" s="1248"/>
      <c r="LK137" s="1537"/>
      <c r="LL137" s="955"/>
      <c r="LM137" s="1144"/>
      <c r="LN137" s="1167"/>
      <c r="LO137" s="1163"/>
      <c r="LP137" s="1163"/>
      <c r="LQ137" s="1455"/>
      <c r="LR137" s="957"/>
      <c r="LS137" s="1163"/>
      <c r="LT137" s="1163"/>
      <c r="LU137" s="957"/>
      <c r="LV137" s="957"/>
      <c r="LW137" s="1730"/>
      <c r="LX137" s="957"/>
      <c r="LY137" s="957"/>
      <c r="LZ137" s="957"/>
      <c r="MA137" s="1209"/>
      <c r="MB137" s="1248"/>
      <c r="MC137" s="1537"/>
      <c r="MD137" s="955"/>
      <c r="ME137" s="1144"/>
      <c r="MF137" s="1167"/>
      <c r="MG137" s="1163"/>
      <c r="MH137" s="1163"/>
      <c r="MI137" s="1455"/>
      <c r="MJ137" s="957"/>
      <c r="MK137" s="1163"/>
      <c r="ML137" s="1163"/>
      <c r="MM137" s="957"/>
      <c r="MN137" s="957"/>
      <c r="MO137" s="1730"/>
      <c r="MP137" s="957"/>
      <c r="MQ137" s="957"/>
      <c r="MR137" s="957"/>
      <c r="MS137" s="1209"/>
      <c r="MT137" s="1248"/>
      <c r="MU137" s="1537"/>
      <c r="MV137" s="955"/>
      <c r="MW137" s="1144"/>
      <c r="MX137" s="1167"/>
      <c r="MY137" s="1163"/>
      <c r="MZ137" s="1163"/>
      <c r="NA137" s="1455"/>
      <c r="NB137" s="957"/>
      <c r="NC137" s="1163"/>
      <c r="ND137" s="1163"/>
      <c r="NE137" s="957"/>
      <c r="NF137" s="957"/>
      <c r="NG137" s="1730"/>
      <c r="NH137" s="957"/>
      <c r="NI137" s="957"/>
      <c r="NJ137" s="957"/>
      <c r="NK137" s="1209"/>
      <c r="NL137" s="1248"/>
      <c r="NM137" s="1537"/>
      <c r="NN137" s="955"/>
      <c r="NO137" s="1144"/>
      <c r="NP137" s="1167"/>
      <c r="NQ137" s="1163"/>
      <c r="NR137" s="1163"/>
      <c r="NS137" s="1455"/>
      <c r="NT137" s="957"/>
      <c r="NU137" s="1163"/>
      <c r="NV137" s="1163"/>
      <c r="NW137" s="957"/>
      <c r="NX137" s="957"/>
      <c r="NY137" s="1730"/>
      <c r="NZ137" s="957"/>
      <c r="OA137" s="957"/>
      <c r="OB137" s="957"/>
      <c r="OC137" s="1209"/>
      <c r="OD137" s="1248"/>
      <c r="OE137" s="1537"/>
      <c r="OF137" s="955"/>
      <c r="OG137" s="1144"/>
      <c r="OH137" s="1167"/>
      <c r="OI137" s="1163"/>
      <c r="OJ137" s="1163"/>
      <c r="OK137" s="1455"/>
      <c r="OL137" s="957"/>
      <c r="OM137" s="1163"/>
      <c r="ON137" s="1163"/>
      <c r="OO137" s="957"/>
      <c r="OP137" s="957"/>
      <c r="OQ137" s="1730"/>
      <c r="OR137" s="957"/>
      <c r="OS137" s="957"/>
      <c r="OT137" s="957"/>
      <c r="OU137" s="1209"/>
      <c r="OV137" s="1248"/>
      <c r="OW137" s="1537"/>
      <c r="OX137" s="955"/>
      <c r="OY137" s="1144"/>
      <c r="OZ137" s="1167"/>
      <c r="PA137" s="1163"/>
      <c r="PB137" s="1163"/>
      <c r="PC137" s="1455"/>
      <c r="PD137" s="957"/>
      <c r="PE137" s="1163"/>
      <c r="PF137" s="1163"/>
      <c r="PG137" s="957"/>
      <c r="PH137" s="957"/>
      <c r="PI137" s="1730"/>
      <c r="PJ137" s="957"/>
      <c r="PK137" s="957"/>
      <c r="PL137" s="957"/>
      <c r="PM137" s="1209"/>
      <c r="PN137" s="1248"/>
      <c r="PO137" s="1537"/>
      <c r="PP137" s="955"/>
      <c r="PQ137" s="1144"/>
      <c r="PR137" s="1167"/>
      <c r="PS137" s="1163"/>
      <c r="PT137" s="1163"/>
      <c r="PU137" s="1455"/>
      <c r="PV137" s="957"/>
      <c r="PW137" s="1163"/>
      <c r="PX137" s="1163"/>
      <c r="PY137" s="957"/>
      <c r="PZ137" s="957"/>
      <c r="QA137" s="1730"/>
      <c r="QB137" s="957"/>
      <c r="QC137" s="957"/>
      <c r="QD137" s="957"/>
      <c r="QE137" s="1209"/>
      <c r="QF137" s="1248"/>
      <c r="QG137" s="1537"/>
      <c r="QH137" s="955"/>
      <c r="QI137" s="1144"/>
      <c r="QJ137" s="1167"/>
      <c r="QK137" s="1163"/>
      <c r="QL137" s="1163"/>
      <c r="QM137" s="1455"/>
      <c r="QN137" s="957"/>
      <c r="QO137" s="1163"/>
      <c r="QP137" s="1163"/>
      <c r="QQ137" s="957"/>
      <c r="QR137" s="957"/>
      <c r="QS137" s="1730"/>
      <c r="QT137" s="957"/>
      <c r="QU137" s="957"/>
      <c r="QV137" s="957"/>
      <c r="QW137" s="1209"/>
      <c r="QX137" s="1248"/>
      <c r="QY137" s="1537"/>
      <c r="QZ137" s="955"/>
      <c r="RA137" s="1144"/>
      <c r="RB137" s="1167"/>
      <c r="RC137" s="1163"/>
      <c r="RD137" s="1163"/>
      <c r="RE137" s="1455"/>
      <c r="RF137" s="957"/>
      <c r="RG137" s="1163"/>
      <c r="RH137" s="1163"/>
      <c r="RI137" s="957"/>
      <c r="RJ137" s="957"/>
      <c r="RK137" s="1730"/>
      <c r="RL137" s="957"/>
      <c r="RM137" s="957"/>
      <c r="RN137" s="957"/>
      <c r="RO137" s="1209"/>
      <c r="RP137" s="1248"/>
      <c r="RQ137" s="1537"/>
      <c r="RR137" s="955"/>
      <c r="RS137" s="1144"/>
      <c r="RT137" s="1167"/>
      <c r="RU137" s="1163"/>
      <c r="RV137" s="1163"/>
      <c r="RW137" s="1455"/>
      <c r="RX137" s="957"/>
      <c r="RY137" s="1163"/>
      <c r="RZ137" s="1163"/>
      <c r="SA137" s="957"/>
      <c r="SB137" s="957"/>
      <c r="SC137" s="1730"/>
      <c r="SD137" s="957"/>
      <c r="SE137" s="957"/>
      <c r="SF137" s="957"/>
      <c r="SG137" s="1209"/>
      <c r="SH137" s="1248"/>
      <c r="SI137" s="1537"/>
      <c r="SJ137" s="955"/>
      <c r="SK137" s="1144"/>
      <c r="SL137" s="1167"/>
      <c r="SM137" s="1163"/>
      <c r="SN137" s="1163"/>
      <c r="SO137" s="1455"/>
      <c r="SP137" s="957"/>
      <c r="SQ137" s="1163"/>
      <c r="SR137" s="1163"/>
      <c r="SS137" s="957"/>
      <c r="ST137" s="957"/>
      <c r="SU137" s="1730"/>
      <c r="SV137" s="957"/>
      <c r="SW137" s="957"/>
      <c r="SX137" s="957"/>
      <c r="SY137" s="1209"/>
      <c r="SZ137" s="1248"/>
      <c r="TA137" s="1537"/>
      <c r="TB137" s="955"/>
      <c r="TC137" s="1144"/>
      <c r="TD137" s="1167"/>
      <c r="TE137" s="1163"/>
      <c r="TF137" s="1163"/>
      <c r="TG137" s="1455"/>
      <c r="TH137" s="957"/>
      <c r="TI137" s="1163"/>
      <c r="TJ137" s="1163"/>
      <c r="TK137" s="957"/>
      <c r="TL137" s="957"/>
      <c r="TM137" s="1730"/>
      <c r="TN137" s="957"/>
      <c r="TO137" s="957"/>
      <c r="TP137" s="957"/>
      <c r="TQ137" s="1209"/>
      <c r="TR137" s="1248"/>
      <c r="TS137" s="1537"/>
      <c r="TT137" s="955"/>
      <c r="TU137" s="1144"/>
      <c r="TV137" s="1167"/>
      <c r="TW137" s="1163"/>
      <c r="TX137" s="1163"/>
      <c r="TY137" s="1455"/>
      <c r="TZ137" s="957"/>
      <c r="UA137" s="1163"/>
      <c r="UB137" s="1163"/>
      <c r="UC137" s="957"/>
      <c r="UD137" s="957"/>
      <c r="UE137" s="1730"/>
      <c r="UF137" s="957"/>
      <c r="UG137" s="957"/>
      <c r="UH137" s="957"/>
      <c r="UI137" s="1209"/>
      <c r="UJ137" s="1248"/>
      <c r="UK137" s="1537"/>
      <c r="UL137" s="955"/>
      <c r="UM137" s="1144"/>
      <c r="UN137" s="1167"/>
      <c r="UO137" s="1163"/>
      <c r="UP137" s="1163"/>
      <c r="UQ137" s="1455"/>
      <c r="UR137" s="957"/>
      <c r="US137" s="1163"/>
      <c r="UT137" s="1163"/>
      <c r="UU137" s="957"/>
      <c r="UV137" s="957"/>
      <c r="UW137" s="1730"/>
      <c r="UX137" s="957"/>
      <c r="UY137" s="957"/>
      <c r="UZ137" s="957"/>
      <c r="VA137" s="1209"/>
      <c r="VB137" s="1248"/>
      <c r="VC137" s="1537"/>
      <c r="VD137" s="955"/>
      <c r="VE137" s="1144"/>
      <c r="VF137" s="1167"/>
      <c r="VG137" s="1163"/>
      <c r="VH137" s="1163"/>
      <c r="VI137" s="1455"/>
      <c r="VJ137" s="957"/>
      <c r="VK137" s="1163"/>
      <c r="VL137" s="1163"/>
      <c r="VM137" s="957"/>
      <c r="VN137" s="957"/>
      <c r="VO137" s="1730"/>
      <c r="VP137" s="957"/>
      <c r="VQ137" s="957"/>
      <c r="VR137" s="957"/>
      <c r="VS137" s="1209"/>
      <c r="VT137" s="1248"/>
      <c r="VU137" s="1537"/>
      <c r="VV137" s="955"/>
      <c r="VW137" s="1144"/>
      <c r="VX137" s="1167"/>
      <c r="VY137" s="1163"/>
      <c r="VZ137" s="1163"/>
      <c r="WA137" s="1455"/>
      <c r="WB137" s="957"/>
      <c r="WC137" s="1163"/>
      <c r="WD137" s="1163"/>
      <c r="WE137" s="957"/>
      <c r="WF137" s="957"/>
      <c r="WG137" s="1730"/>
      <c r="WH137" s="957"/>
      <c r="WI137" s="957"/>
      <c r="WJ137" s="957"/>
      <c r="WK137" s="1209"/>
      <c r="WL137" s="1248"/>
      <c r="WM137" s="1537"/>
      <c r="WN137" s="955"/>
      <c r="WO137" s="1144"/>
      <c r="WP137" s="1167"/>
      <c r="WQ137" s="1163"/>
      <c r="WR137" s="1163"/>
      <c r="WS137" s="1455"/>
      <c r="WT137" s="957"/>
      <c r="WU137" s="1163"/>
      <c r="WV137" s="1163"/>
      <c r="WW137" s="957"/>
      <c r="WX137" s="957"/>
      <c r="WY137" s="1730"/>
      <c r="WZ137" s="957"/>
      <c r="XA137" s="957"/>
      <c r="XB137" s="957"/>
      <c r="XC137" s="1209"/>
      <c r="XD137" s="1248"/>
      <c r="XE137" s="1537"/>
      <c r="XF137" s="955"/>
      <c r="XG137" s="1144"/>
      <c r="XH137" s="1167"/>
      <c r="XI137" s="1163"/>
      <c r="XJ137" s="1163"/>
      <c r="XK137" s="1455"/>
      <c r="XL137" s="957"/>
      <c r="XM137" s="1163"/>
      <c r="XN137" s="1163"/>
      <c r="XO137" s="957"/>
      <c r="XP137" s="957"/>
      <c r="XQ137" s="1730"/>
      <c r="XR137" s="957"/>
      <c r="XS137" s="957"/>
      <c r="XT137" s="957"/>
      <c r="XU137" s="1209"/>
      <c r="XV137" s="1248"/>
      <c r="XW137" s="1537"/>
      <c r="XX137" s="955"/>
      <c r="XY137" s="1144"/>
      <c r="XZ137" s="1167"/>
      <c r="YA137" s="1163"/>
      <c r="YB137" s="1163"/>
      <c r="YC137" s="1455"/>
      <c r="YD137" s="957"/>
      <c r="YE137" s="1163"/>
      <c r="YF137" s="1163"/>
      <c r="YG137" s="957"/>
      <c r="YH137" s="957"/>
      <c r="YI137" s="1730"/>
      <c r="YJ137" s="957"/>
      <c r="YK137" s="957"/>
      <c r="YL137" s="957"/>
      <c r="YM137" s="1209"/>
      <c r="YN137" s="1248"/>
      <c r="YO137" s="1537"/>
      <c r="YP137" s="955"/>
      <c r="YQ137" s="1144"/>
      <c r="YR137" s="1167"/>
      <c r="YS137" s="1163"/>
      <c r="YT137" s="1163"/>
      <c r="YU137" s="1455"/>
      <c r="YV137" s="957"/>
      <c r="YW137" s="1163"/>
      <c r="YX137" s="1163"/>
      <c r="YY137" s="957"/>
      <c r="YZ137" s="957"/>
      <c r="ZA137" s="1730"/>
      <c r="ZB137" s="957"/>
      <c r="ZC137" s="957"/>
      <c r="ZD137" s="957"/>
      <c r="ZE137" s="1209"/>
      <c r="ZF137" s="1248"/>
      <c r="ZG137" s="1537"/>
      <c r="ZH137" s="955"/>
      <c r="ZI137" s="1144"/>
      <c r="ZJ137" s="1167"/>
      <c r="ZK137" s="1163"/>
      <c r="ZL137" s="1163"/>
      <c r="ZM137" s="1455"/>
      <c r="ZN137" s="957"/>
      <c r="ZO137" s="1163"/>
      <c r="ZP137" s="1163"/>
      <c r="ZQ137" s="957"/>
      <c r="ZR137" s="957"/>
      <c r="ZS137" s="1730"/>
      <c r="ZT137" s="957"/>
      <c r="ZU137" s="957"/>
      <c r="ZV137" s="957"/>
      <c r="ZW137" s="1209"/>
      <c r="ZX137" s="1248"/>
      <c r="ZY137" s="1537"/>
      <c r="ZZ137" s="955"/>
      <c r="AAA137" s="1144"/>
      <c r="AAB137" s="1167"/>
      <c r="AAC137" s="1163"/>
      <c r="AAD137" s="1163"/>
      <c r="AAE137" s="1455"/>
      <c r="AAF137" s="957"/>
      <c r="AAG137" s="1163"/>
      <c r="AAH137" s="1163"/>
      <c r="AAI137" s="957"/>
      <c r="AAJ137" s="957"/>
      <c r="AAK137" s="1730"/>
      <c r="AAL137" s="957"/>
      <c r="AAM137" s="957"/>
      <c r="AAN137" s="957"/>
      <c r="AAO137" s="1209"/>
      <c r="AAP137" s="1248"/>
      <c r="AAQ137" s="1537"/>
      <c r="AAR137" s="955"/>
      <c r="AAS137" s="1144"/>
      <c r="AAT137" s="1167"/>
      <c r="AAU137" s="1163"/>
      <c r="AAV137" s="1163"/>
      <c r="AAW137" s="1455"/>
      <c r="AAX137" s="957"/>
      <c r="AAY137" s="1163"/>
      <c r="AAZ137" s="1163"/>
      <c r="ABA137" s="957"/>
      <c r="ABB137" s="957"/>
      <c r="ABC137" s="1730"/>
      <c r="ABD137" s="957"/>
      <c r="ABE137" s="957"/>
      <c r="ABF137" s="957"/>
      <c r="ABG137" s="1209"/>
      <c r="ABH137" s="1248"/>
      <c r="ABI137" s="1537"/>
      <c r="ABJ137" s="955"/>
      <c r="ABK137" s="1144"/>
      <c r="ABL137" s="1167"/>
      <c r="ABM137" s="1163"/>
      <c r="ABN137" s="1163"/>
      <c r="ABO137" s="1455"/>
      <c r="ABP137" s="957"/>
      <c r="ABQ137" s="1163"/>
      <c r="ABR137" s="1163"/>
      <c r="ABS137" s="957"/>
      <c r="ABT137" s="957"/>
      <c r="ABU137" s="1730"/>
      <c r="ABV137" s="957"/>
      <c r="ABW137" s="957"/>
      <c r="ABX137" s="957"/>
      <c r="ABY137" s="1209"/>
      <c r="ABZ137" s="1248"/>
      <c r="ACA137" s="1537"/>
      <c r="ACB137" s="955"/>
      <c r="ACC137" s="1144"/>
      <c r="ACD137" s="1167"/>
      <c r="ACE137" s="1163"/>
      <c r="ACF137" s="1163"/>
      <c r="ACG137" s="1455"/>
      <c r="ACH137" s="957"/>
      <c r="ACI137" s="1163"/>
      <c r="ACJ137" s="1163"/>
      <c r="ACK137" s="957"/>
      <c r="ACL137" s="957"/>
      <c r="ACM137" s="1730"/>
      <c r="ACN137" s="957"/>
      <c r="ACO137" s="957"/>
      <c r="ACP137" s="957"/>
      <c r="ACQ137" s="1209"/>
      <c r="ACR137" s="1248"/>
      <c r="ACS137" s="1537"/>
      <c r="ACT137" s="955"/>
      <c r="ACU137" s="1144"/>
      <c r="ACV137" s="1167"/>
      <c r="ACW137" s="1163"/>
      <c r="ACX137" s="1163"/>
      <c r="ACY137" s="1455"/>
      <c r="ACZ137" s="957"/>
      <c r="ADA137" s="1163"/>
      <c r="ADB137" s="1163"/>
      <c r="ADC137" s="957"/>
      <c r="ADD137" s="957"/>
      <c r="ADE137" s="1730"/>
      <c r="ADF137" s="957"/>
      <c r="ADG137" s="957"/>
      <c r="ADH137" s="957"/>
      <c r="ADI137" s="1209"/>
      <c r="ADJ137" s="1248"/>
      <c r="ADK137" s="1537"/>
      <c r="ADL137" s="955"/>
      <c r="ADM137" s="1144"/>
      <c r="ADN137" s="1167"/>
      <c r="ADO137" s="1163"/>
      <c r="ADP137" s="1163"/>
      <c r="ADQ137" s="1455"/>
      <c r="ADR137" s="957"/>
      <c r="ADS137" s="1163"/>
      <c r="ADT137" s="1163"/>
      <c r="ADU137" s="957"/>
      <c r="ADV137" s="957"/>
      <c r="ADW137" s="1730"/>
      <c r="ADX137" s="957"/>
      <c r="ADY137" s="957"/>
      <c r="ADZ137" s="957"/>
      <c r="AEA137" s="1209"/>
      <c r="AEB137" s="1248"/>
      <c r="AEC137" s="1537"/>
      <c r="AED137" s="955"/>
      <c r="AEE137" s="1144"/>
      <c r="AEF137" s="1167"/>
      <c r="AEG137" s="1163"/>
      <c r="AEH137" s="1163"/>
      <c r="AEI137" s="1455"/>
      <c r="AEJ137" s="957"/>
      <c r="AEK137" s="1163"/>
      <c r="AEL137" s="1163"/>
      <c r="AEM137" s="957"/>
      <c r="AEN137" s="957"/>
      <c r="AEO137" s="1730"/>
      <c r="AEP137" s="957"/>
      <c r="AEQ137" s="957"/>
      <c r="AER137" s="957"/>
      <c r="AES137" s="1209"/>
      <c r="AET137" s="1248"/>
      <c r="AEU137" s="1537"/>
      <c r="AEV137" s="955"/>
      <c r="AEW137" s="1144"/>
      <c r="AEX137" s="1167"/>
      <c r="AEY137" s="1163"/>
      <c r="AEZ137" s="1163"/>
      <c r="AFA137" s="1455"/>
      <c r="AFB137" s="957"/>
      <c r="AFC137" s="1163"/>
      <c r="AFD137" s="1163"/>
      <c r="AFE137" s="957"/>
      <c r="AFF137" s="957"/>
      <c r="AFG137" s="1730"/>
      <c r="AFH137" s="957"/>
      <c r="AFI137" s="957"/>
      <c r="AFJ137" s="957"/>
      <c r="AFK137" s="1209"/>
      <c r="AFL137" s="1248"/>
      <c r="AFM137" s="1537"/>
      <c r="AFN137" s="955"/>
      <c r="AFO137" s="1144"/>
      <c r="AFP137" s="1167"/>
      <c r="AFQ137" s="1163"/>
      <c r="AFR137" s="1163"/>
      <c r="AFS137" s="1455"/>
      <c r="AFT137" s="957"/>
      <c r="AFU137" s="1163"/>
      <c r="AFV137" s="1163"/>
      <c r="AFW137" s="957"/>
      <c r="AFX137" s="957"/>
      <c r="AFY137" s="1730"/>
      <c r="AFZ137" s="957"/>
      <c r="AGA137" s="957"/>
      <c r="AGB137" s="957"/>
      <c r="AGC137" s="1209"/>
      <c r="AGD137" s="1248"/>
      <c r="AGE137" s="1537"/>
      <c r="AGF137" s="955"/>
      <c r="AGG137" s="1144"/>
      <c r="AGH137" s="1167"/>
      <c r="AGI137" s="1163"/>
      <c r="AGJ137" s="1163"/>
      <c r="AGK137" s="1455"/>
      <c r="AGL137" s="957"/>
      <c r="AGM137" s="1163"/>
      <c r="AGN137" s="1163"/>
      <c r="AGO137" s="957"/>
      <c r="AGP137" s="957"/>
      <c r="AGQ137" s="1730"/>
      <c r="AGR137" s="957"/>
      <c r="AGS137" s="957"/>
      <c r="AGT137" s="957"/>
      <c r="AGU137" s="1209"/>
      <c r="AGV137" s="1248"/>
      <c r="AGW137" s="1537"/>
      <c r="AGX137" s="955"/>
      <c r="AGY137" s="1144"/>
      <c r="AGZ137" s="1167"/>
      <c r="AHA137" s="1163"/>
      <c r="AHB137" s="1163"/>
      <c r="AHC137" s="1455"/>
      <c r="AHD137" s="957"/>
      <c r="AHE137" s="1163"/>
      <c r="AHF137" s="1163"/>
      <c r="AHG137" s="957"/>
      <c r="AHH137" s="957"/>
      <c r="AHI137" s="1730"/>
      <c r="AHJ137" s="957"/>
      <c r="AHK137" s="957"/>
      <c r="AHL137" s="957"/>
      <c r="AHM137" s="1209"/>
      <c r="AHN137" s="1248"/>
      <c r="AHO137" s="1537"/>
      <c r="AHP137" s="955"/>
      <c r="AHQ137" s="1144"/>
      <c r="AHR137" s="1167"/>
      <c r="AHS137" s="1163"/>
      <c r="AHT137" s="1163"/>
      <c r="AHU137" s="1455"/>
      <c r="AHV137" s="957"/>
      <c r="AHW137" s="1163"/>
      <c r="AHX137" s="1163"/>
      <c r="AHY137" s="957"/>
      <c r="AHZ137" s="957"/>
      <c r="AIA137" s="1730"/>
      <c r="AIB137" s="957"/>
      <c r="AIC137" s="957"/>
      <c r="AID137" s="957"/>
      <c r="AIE137" s="1209"/>
      <c r="AIF137" s="1248"/>
      <c r="AIG137" s="1537"/>
      <c r="AIH137" s="955"/>
      <c r="AII137" s="1144"/>
      <c r="AIJ137" s="1167"/>
      <c r="AIK137" s="1163"/>
      <c r="AIL137" s="1163"/>
      <c r="AIM137" s="1455"/>
      <c r="AIN137" s="957"/>
      <c r="AIO137" s="1163"/>
      <c r="AIP137" s="1163"/>
      <c r="AIQ137" s="957"/>
      <c r="AIR137" s="957"/>
      <c r="AIS137" s="1730"/>
      <c r="AIT137" s="957"/>
      <c r="AIU137" s="957"/>
      <c r="AIV137" s="957"/>
      <c r="AIW137" s="1209"/>
      <c r="AIX137" s="1248"/>
      <c r="AIY137" s="1537"/>
      <c r="AIZ137" s="955"/>
      <c r="AJA137" s="1144"/>
      <c r="AJB137" s="1167"/>
      <c r="AJC137" s="1163"/>
      <c r="AJD137" s="1163"/>
      <c r="AJE137" s="1455"/>
      <c r="AJF137" s="957"/>
      <c r="AJG137" s="1163"/>
      <c r="AJH137" s="1163"/>
      <c r="AJI137" s="957"/>
      <c r="AJJ137" s="957"/>
      <c r="AJK137" s="1730"/>
      <c r="AJL137" s="957"/>
      <c r="AJM137" s="957"/>
      <c r="AJN137" s="957"/>
      <c r="AJO137" s="1209"/>
      <c r="AJP137" s="1248"/>
      <c r="AJQ137" s="1537"/>
      <c r="AJR137" s="955"/>
      <c r="AJS137" s="1144"/>
      <c r="AJT137" s="1167"/>
      <c r="AJU137" s="1163"/>
      <c r="AJV137" s="1163"/>
      <c r="AJW137" s="1455"/>
      <c r="AJX137" s="957"/>
      <c r="AJY137" s="1163"/>
      <c r="AJZ137" s="1163"/>
      <c r="AKA137" s="957"/>
      <c r="AKB137" s="957"/>
      <c r="AKC137" s="1730"/>
      <c r="AKD137" s="957"/>
      <c r="AKE137" s="957"/>
      <c r="AKF137" s="957"/>
      <c r="AKG137" s="1209"/>
      <c r="AKH137" s="1248"/>
      <c r="AKI137" s="1537"/>
      <c r="AKJ137" s="955"/>
      <c r="AKK137" s="1144"/>
      <c r="AKL137" s="1167"/>
      <c r="AKM137" s="1163"/>
      <c r="AKN137" s="1163"/>
      <c r="AKO137" s="1455"/>
      <c r="AKP137" s="957"/>
      <c r="AKQ137" s="1163"/>
      <c r="AKR137" s="1163"/>
      <c r="AKS137" s="957"/>
      <c r="AKT137" s="957"/>
      <c r="AKU137" s="1730"/>
      <c r="AKV137" s="957"/>
      <c r="AKW137" s="957"/>
      <c r="AKX137" s="957"/>
      <c r="AKY137" s="1209"/>
      <c r="AKZ137" s="1248"/>
      <c r="ALA137" s="1537"/>
      <c r="ALB137" s="955"/>
      <c r="ALC137" s="1144"/>
      <c r="ALD137" s="1167"/>
      <c r="ALE137" s="1163"/>
      <c r="ALF137" s="1163"/>
      <c r="ALG137" s="1455"/>
      <c r="ALH137" s="957"/>
      <c r="ALI137" s="1163"/>
      <c r="ALJ137" s="1163"/>
      <c r="ALK137" s="957"/>
      <c r="ALL137" s="957"/>
      <c r="ALM137" s="1730"/>
      <c r="ALN137" s="957"/>
      <c r="ALO137" s="957"/>
      <c r="ALP137" s="957"/>
      <c r="ALQ137" s="1209"/>
      <c r="ALR137" s="1248"/>
      <c r="ALS137" s="1537"/>
      <c r="ALT137" s="955"/>
      <c r="ALU137" s="1144"/>
      <c r="ALV137" s="1167"/>
      <c r="ALW137" s="1163"/>
      <c r="ALX137" s="1163"/>
      <c r="ALY137" s="1455"/>
      <c r="ALZ137" s="957"/>
      <c r="AMA137" s="1163"/>
      <c r="AMB137" s="1163"/>
      <c r="AMC137" s="957"/>
      <c r="AMD137" s="957"/>
      <c r="AME137" s="1730"/>
      <c r="AMF137" s="957"/>
      <c r="AMG137" s="957"/>
      <c r="AMH137" s="957"/>
      <c r="AMI137" s="1209"/>
      <c r="AMJ137" s="1248"/>
      <c r="AMK137" s="1537"/>
      <c r="AML137" s="955"/>
      <c r="AMM137" s="1144"/>
      <c r="AMN137" s="1167"/>
      <c r="AMO137" s="1163"/>
      <c r="AMP137" s="1163"/>
      <c r="AMQ137" s="1455"/>
      <c r="AMR137" s="957"/>
      <c r="AMS137" s="1163"/>
      <c r="AMT137" s="1163"/>
      <c r="AMU137" s="957"/>
      <c r="AMV137" s="957"/>
      <c r="AMW137" s="1730"/>
      <c r="AMX137" s="957"/>
      <c r="AMY137" s="957"/>
      <c r="AMZ137" s="957"/>
      <c r="ANA137" s="1209"/>
      <c r="ANB137" s="1248"/>
      <c r="ANC137" s="1537"/>
      <c r="AND137" s="955"/>
      <c r="ANE137" s="1144"/>
      <c r="ANF137" s="1167"/>
      <c r="ANG137" s="1163"/>
      <c r="ANH137" s="1163"/>
      <c r="ANI137" s="1455"/>
      <c r="ANJ137" s="957"/>
      <c r="ANK137" s="1163"/>
      <c r="ANL137" s="1163"/>
      <c r="ANM137" s="957"/>
      <c r="ANN137" s="957"/>
      <c r="ANO137" s="1730"/>
      <c r="ANP137" s="957"/>
      <c r="ANQ137" s="957"/>
      <c r="ANR137" s="957"/>
      <c r="ANS137" s="1209"/>
      <c r="ANT137" s="1248"/>
      <c r="ANU137" s="1537"/>
      <c r="ANV137" s="955"/>
      <c r="ANW137" s="1144"/>
      <c r="ANX137" s="1167"/>
      <c r="ANY137" s="1163"/>
      <c r="ANZ137" s="1163"/>
      <c r="AOA137" s="1455"/>
      <c r="AOB137" s="957"/>
      <c r="AOC137" s="1163"/>
      <c r="AOD137" s="1163"/>
      <c r="AOE137" s="957"/>
      <c r="AOF137" s="957"/>
      <c r="AOG137" s="1730"/>
      <c r="AOH137" s="957"/>
      <c r="AOI137" s="957"/>
      <c r="AOJ137" s="957"/>
      <c r="AOK137" s="1209"/>
      <c r="AOL137" s="1248"/>
      <c r="AOM137" s="1537"/>
      <c r="AON137" s="955"/>
      <c r="AOO137" s="1144"/>
      <c r="AOP137" s="1167"/>
      <c r="AOQ137" s="1163"/>
      <c r="AOR137" s="1163"/>
      <c r="AOS137" s="1455"/>
      <c r="AOT137" s="957"/>
      <c r="AOU137" s="1163"/>
      <c r="AOV137" s="1163"/>
      <c r="AOW137" s="957"/>
      <c r="AOX137" s="957"/>
      <c r="AOY137" s="1730"/>
      <c r="AOZ137" s="957"/>
      <c r="APA137" s="957"/>
      <c r="APB137" s="957"/>
      <c r="APC137" s="1209"/>
      <c r="APD137" s="1248"/>
      <c r="APE137" s="1537"/>
      <c r="APF137" s="955"/>
      <c r="APG137" s="1144"/>
      <c r="APH137" s="1167"/>
      <c r="API137" s="1163"/>
      <c r="APJ137" s="1163"/>
      <c r="APK137" s="1455"/>
      <c r="APL137" s="957"/>
      <c r="APM137" s="1163"/>
      <c r="APN137" s="1163"/>
      <c r="APO137" s="957"/>
      <c r="APP137" s="957"/>
      <c r="APQ137" s="1730"/>
      <c r="APR137" s="957"/>
      <c r="APS137" s="957"/>
      <c r="APT137" s="957"/>
      <c r="APU137" s="1209"/>
      <c r="APV137" s="1248"/>
      <c r="APW137" s="1537"/>
      <c r="APX137" s="955"/>
      <c r="APY137" s="1144"/>
      <c r="APZ137" s="1167"/>
      <c r="AQA137" s="1163"/>
      <c r="AQB137" s="1163"/>
      <c r="AQC137" s="1455"/>
      <c r="AQD137" s="957"/>
      <c r="AQE137" s="1163"/>
      <c r="AQF137" s="1163"/>
      <c r="AQG137" s="957"/>
      <c r="AQH137" s="957"/>
      <c r="AQI137" s="1730"/>
      <c r="AQJ137" s="957"/>
      <c r="AQK137" s="957"/>
      <c r="AQL137" s="957"/>
      <c r="AQM137" s="1209"/>
      <c r="AQN137" s="1248"/>
      <c r="AQO137" s="1537"/>
      <c r="AQP137" s="955"/>
      <c r="AQQ137" s="1144"/>
      <c r="AQR137" s="1167"/>
      <c r="AQS137" s="1163"/>
      <c r="AQT137" s="1163"/>
      <c r="AQU137" s="1455"/>
      <c r="AQV137" s="957"/>
      <c r="AQW137" s="1163"/>
      <c r="AQX137" s="1163"/>
      <c r="AQY137" s="957"/>
      <c r="AQZ137" s="957"/>
      <c r="ARA137" s="1730"/>
      <c r="ARB137" s="957"/>
      <c r="ARC137" s="957"/>
      <c r="ARD137" s="957"/>
      <c r="ARE137" s="1209"/>
      <c r="ARF137" s="1248"/>
      <c r="ARG137" s="1537"/>
      <c r="ARH137" s="955"/>
      <c r="ARI137" s="1144"/>
      <c r="ARJ137" s="1167"/>
      <c r="ARK137" s="1163"/>
      <c r="ARL137" s="1163"/>
      <c r="ARM137" s="1455"/>
      <c r="ARN137" s="957"/>
      <c r="ARO137" s="1163"/>
      <c r="ARP137" s="1163"/>
      <c r="ARQ137" s="957"/>
      <c r="ARR137" s="957"/>
      <c r="ARS137" s="1730"/>
      <c r="ART137" s="957"/>
      <c r="ARU137" s="957"/>
      <c r="ARV137" s="957"/>
      <c r="ARW137" s="1209"/>
      <c r="ARX137" s="1248"/>
      <c r="ARY137" s="1537"/>
      <c r="ARZ137" s="955"/>
      <c r="ASA137" s="1144"/>
      <c r="ASB137" s="1167"/>
      <c r="ASC137" s="1163"/>
      <c r="ASD137" s="1163"/>
      <c r="ASE137" s="1455"/>
      <c r="ASF137" s="957"/>
      <c r="ASG137" s="1163"/>
      <c r="ASH137" s="1163"/>
      <c r="ASI137" s="957"/>
      <c r="ASJ137" s="957"/>
      <c r="ASK137" s="1730"/>
      <c r="ASL137" s="957"/>
      <c r="ASM137" s="957"/>
      <c r="ASN137" s="957"/>
      <c r="ASO137" s="1209"/>
      <c r="ASP137" s="1248"/>
      <c r="ASQ137" s="1537"/>
      <c r="ASR137" s="955"/>
      <c r="ASS137" s="1144"/>
      <c r="AST137" s="1167"/>
      <c r="ASU137" s="1163"/>
      <c r="ASV137" s="1163"/>
      <c r="ASW137" s="1455"/>
      <c r="ASX137" s="957"/>
      <c r="ASY137" s="1163"/>
      <c r="ASZ137" s="1163"/>
      <c r="ATA137" s="957"/>
      <c r="ATB137" s="957"/>
      <c r="ATC137" s="1730"/>
      <c r="ATD137" s="957"/>
      <c r="ATE137" s="957"/>
      <c r="ATF137" s="957"/>
      <c r="ATG137" s="1209"/>
      <c r="ATH137" s="1248"/>
      <c r="ATI137" s="1537"/>
      <c r="ATJ137" s="955"/>
      <c r="ATK137" s="1144"/>
      <c r="ATL137" s="1167"/>
      <c r="ATM137" s="1163"/>
      <c r="ATN137" s="1163"/>
      <c r="ATO137" s="1455"/>
      <c r="ATP137" s="957"/>
      <c r="ATQ137" s="1163"/>
      <c r="ATR137" s="1163"/>
      <c r="ATS137" s="957"/>
      <c r="ATT137" s="957"/>
      <c r="ATU137" s="1730"/>
      <c r="ATV137" s="957"/>
      <c r="ATW137" s="957"/>
      <c r="ATX137" s="957"/>
      <c r="ATY137" s="1209"/>
      <c r="ATZ137" s="1248"/>
      <c r="AUA137" s="1537"/>
      <c r="AUB137" s="955"/>
      <c r="AUC137" s="1144"/>
      <c r="AUD137" s="1167"/>
      <c r="AUE137" s="1163"/>
      <c r="AUF137" s="1163"/>
      <c r="AUG137" s="1455"/>
      <c r="AUH137" s="957"/>
      <c r="AUI137" s="1163"/>
      <c r="AUJ137" s="1163"/>
      <c r="AUK137" s="957"/>
      <c r="AUL137" s="957"/>
      <c r="AUM137" s="1730"/>
      <c r="AUN137" s="957"/>
      <c r="AUO137" s="957"/>
      <c r="AUP137" s="957"/>
      <c r="AUQ137" s="1209"/>
      <c r="AUR137" s="1248"/>
      <c r="AUS137" s="1537"/>
      <c r="AUT137" s="955"/>
      <c r="AUU137" s="1144"/>
      <c r="AUV137" s="1167"/>
      <c r="AUW137" s="1163"/>
      <c r="AUX137" s="1163"/>
      <c r="AUY137" s="1455"/>
      <c r="AUZ137" s="957"/>
      <c r="AVA137" s="1163"/>
      <c r="AVB137" s="1163"/>
      <c r="AVC137" s="957"/>
      <c r="AVD137" s="957"/>
      <c r="AVE137" s="1730"/>
      <c r="AVF137" s="957"/>
      <c r="AVG137" s="957"/>
      <c r="AVH137" s="957"/>
      <c r="AVI137" s="1209"/>
      <c r="AVJ137" s="1248"/>
      <c r="AVK137" s="1537"/>
      <c r="AVL137" s="955"/>
      <c r="AVM137" s="1144"/>
      <c r="AVN137" s="1167"/>
      <c r="AVO137" s="1163"/>
      <c r="AVP137" s="1163"/>
      <c r="AVQ137" s="1455"/>
      <c r="AVR137" s="957"/>
      <c r="AVS137" s="1163"/>
      <c r="AVT137" s="1163"/>
      <c r="AVU137" s="957"/>
      <c r="AVV137" s="957"/>
      <c r="AVW137" s="1730"/>
      <c r="AVX137" s="957"/>
      <c r="AVY137" s="957"/>
      <c r="AVZ137" s="957"/>
      <c r="AWA137" s="1209"/>
      <c r="AWB137" s="1248"/>
      <c r="AWC137" s="1537"/>
      <c r="AWD137" s="955"/>
      <c r="AWE137" s="1144"/>
      <c r="AWF137" s="1167"/>
      <c r="AWG137" s="1163"/>
      <c r="AWH137" s="1163"/>
      <c r="AWI137" s="1455"/>
      <c r="AWJ137" s="957"/>
      <c r="AWK137" s="1163"/>
      <c r="AWL137" s="1163"/>
      <c r="AWM137" s="957"/>
      <c r="AWN137" s="957"/>
      <c r="AWO137" s="1730"/>
      <c r="AWP137" s="957"/>
      <c r="AWQ137" s="957"/>
      <c r="AWR137" s="957"/>
      <c r="AWS137" s="1209"/>
      <c r="AWT137" s="1248"/>
      <c r="AWU137" s="1537"/>
      <c r="AWV137" s="955"/>
      <c r="AWW137" s="1144"/>
      <c r="AWX137" s="1167"/>
      <c r="AWY137" s="1163"/>
      <c r="AWZ137" s="1163"/>
      <c r="AXA137" s="1455"/>
      <c r="AXB137" s="957"/>
      <c r="AXC137" s="1163"/>
      <c r="AXD137" s="1163"/>
      <c r="AXE137" s="957"/>
      <c r="AXF137" s="957"/>
      <c r="AXG137" s="1730"/>
      <c r="AXH137" s="957"/>
      <c r="AXI137" s="957"/>
      <c r="AXJ137" s="957"/>
      <c r="AXK137" s="1209"/>
      <c r="AXL137" s="1248"/>
      <c r="AXM137" s="1537"/>
      <c r="AXN137" s="955"/>
      <c r="AXO137" s="1144"/>
      <c r="AXP137" s="1167"/>
      <c r="AXQ137" s="1163"/>
      <c r="AXR137" s="1163"/>
      <c r="AXS137" s="1455"/>
      <c r="AXT137" s="957"/>
      <c r="AXU137" s="1163"/>
      <c r="AXV137" s="1163"/>
      <c r="AXW137" s="957"/>
      <c r="AXX137" s="957"/>
      <c r="AXY137" s="1730"/>
      <c r="AXZ137" s="957"/>
      <c r="AYA137" s="957"/>
      <c r="AYB137" s="957"/>
      <c r="AYC137" s="1209"/>
      <c r="AYD137" s="1248"/>
      <c r="AYE137" s="1537"/>
      <c r="AYF137" s="955"/>
      <c r="AYG137" s="1144"/>
      <c r="AYH137" s="1167"/>
      <c r="AYI137" s="1163"/>
      <c r="AYJ137" s="1163"/>
      <c r="AYK137" s="1455"/>
      <c r="AYL137" s="957"/>
      <c r="AYM137" s="1163"/>
      <c r="AYN137" s="1163"/>
      <c r="AYO137" s="957"/>
      <c r="AYP137" s="957"/>
      <c r="AYQ137" s="1730"/>
      <c r="AYR137" s="957"/>
      <c r="AYS137" s="957"/>
      <c r="AYT137" s="957"/>
      <c r="AYU137" s="1209"/>
      <c r="AYV137" s="1248"/>
      <c r="AYW137" s="1537"/>
      <c r="AYX137" s="955"/>
      <c r="AYY137" s="1144"/>
      <c r="AYZ137" s="1167"/>
      <c r="AZA137" s="1163"/>
      <c r="AZB137" s="1163"/>
      <c r="AZC137" s="1455"/>
      <c r="AZD137" s="957"/>
      <c r="AZE137" s="1163"/>
      <c r="AZF137" s="1163"/>
      <c r="AZG137" s="957"/>
      <c r="AZH137" s="957"/>
      <c r="AZI137" s="1730"/>
      <c r="AZJ137" s="957"/>
      <c r="AZK137" s="957"/>
      <c r="AZL137" s="957"/>
      <c r="AZM137" s="1209"/>
      <c r="AZN137" s="1248"/>
      <c r="AZO137" s="1537"/>
      <c r="AZP137" s="955"/>
      <c r="AZQ137" s="1144"/>
      <c r="AZR137" s="1167"/>
      <c r="AZS137" s="1163"/>
      <c r="AZT137" s="1163"/>
      <c r="AZU137" s="1455"/>
      <c r="AZV137" s="957"/>
      <c r="AZW137" s="1163"/>
      <c r="AZX137" s="1163"/>
      <c r="AZY137" s="957"/>
      <c r="AZZ137" s="957"/>
      <c r="BAA137" s="1730"/>
      <c r="BAB137" s="957"/>
      <c r="BAC137" s="957"/>
      <c r="BAD137" s="957"/>
      <c r="BAE137" s="1209"/>
      <c r="BAF137" s="1248"/>
      <c r="BAG137" s="1537"/>
      <c r="BAH137" s="955"/>
      <c r="BAI137" s="1144"/>
      <c r="BAJ137" s="1167"/>
      <c r="BAK137" s="1163"/>
      <c r="BAL137" s="1163"/>
      <c r="BAM137" s="1455"/>
      <c r="BAN137" s="957"/>
      <c r="BAO137" s="1163"/>
      <c r="BAP137" s="1163"/>
      <c r="BAQ137" s="957"/>
      <c r="BAR137" s="957"/>
      <c r="BAS137" s="1730"/>
      <c r="BAT137" s="957"/>
      <c r="BAU137" s="957"/>
      <c r="BAV137" s="957"/>
      <c r="BAW137" s="1209"/>
      <c r="BAX137" s="1248"/>
      <c r="BAY137" s="1537"/>
      <c r="BAZ137" s="955"/>
      <c r="BBA137" s="1144"/>
      <c r="BBB137" s="1167"/>
      <c r="BBC137" s="1163"/>
      <c r="BBD137" s="1163"/>
      <c r="BBE137" s="1455"/>
      <c r="BBF137" s="957"/>
      <c r="BBG137" s="1163"/>
      <c r="BBH137" s="1163"/>
      <c r="BBI137" s="957"/>
      <c r="BBJ137" s="957"/>
      <c r="BBK137" s="1730"/>
      <c r="BBL137" s="957"/>
      <c r="BBM137" s="957"/>
      <c r="BBN137" s="957"/>
      <c r="BBO137" s="1209"/>
      <c r="BBP137" s="1248"/>
      <c r="BBQ137" s="1537"/>
      <c r="BBR137" s="955"/>
      <c r="BBS137" s="1144"/>
      <c r="BBT137" s="1167"/>
      <c r="BBU137" s="1163"/>
      <c r="BBV137" s="1163"/>
      <c r="BBW137" s="1455"/>
      <c r="BBX137" s="957"/>
      <c r="BBY137" s="1163"/>
      <c r="BBZ137" s="1163"/>
      <c r="BCA137" s="957"/>
      <c r="BCB137" s="957"/>
      <c r="BCC137" s="1730"/>
      <c r="BCD137" s="957"/>
      <c r="BCE137" s="957"/>
      <c r="BCF137" s="957"/>
      <c r="BCG137" s="1209"/>
      <c r="BCH137" s="1248"/>
      <c r="BCI137" s="1537"/>
      <c r="BCJ137" s="955"/>
      <c r="BCK137" s="1144"/>
      <c r="BCL137" s="1167"/>
      <c r="BCM137" s="1163"/>
      <c r="BCN137" s="1163"/>
      <c r="BCO137" s="1455"/>
      <c r="BCP137" s="957"/>
      <c r="BCQ137" s="1163"/>
      <c r="BCR137" s="1163"/>
      <c r="BCS137" s="957"/>
      <c r="BCT137" s="957"/>
      <c r="BCU137" s="1730"/>
      <c r="BCV137" s="957"/>
      <c r="BCW137" s="957"/>
      <c r="BCX137" s="957"/>
      <c r="BCY137" s="1209"/>
      <c r="BCZ137" s="1248"/>
      <c r="BDA137" s="1537"/>
      <c r="BDB137" s="955"/>
      <c r="BDC137" s="1144"/>
      <c r="BDD137" s="1167"/>
      <c r="BDE137" s="1163"/>
      <c r="BDF137" s="1163"/>
      <c r="BDG137" s="1455"/>
      <c r="BDH137" s="957"/>
      <c r="BDI137" s="1163"/>
      <c r="BDJ137" s="1163"/>
      <c r="BDK137" s="957"/>
      <c r="BDL137" s="957"/>
      <c r="BDM137" s="1730"/>
      <c r="BDN137" s="957"/>
      <c r="BDO137" s="957"/>
      <c r="BDP137" s="957"/>
      <c r="BDQ137" s="1209"/>
      <c r="BDR137" s="1248"/>
      <c r="BDS137" s="1537"/>
      <c r="BDT137" s="955"/>
      <c r="BDU137" s="1144"/>
      <c r="BDV137" s="1167"/>
      <c r="BDW137" s="1163"/>
      <c r="BDX137" s="1163"/>
      <c r="BDY137" s="1455"/>
      <c r="BDZ137" s="957"/>
      <c r="BEA137" s="1163"/>
      <c r="BEB137" s="1163"/>
      <c r="BEC137" s="957"/>
      <c r="BED137" s="957"/>
      <c r="BEE137" s="1730"/>
      <c r="BEF137" s="957"/>
      <c r="BEG137" s="957"/>
      <c r="BEH137" s="957"/>
      <c r="BEI137" s="1209"/>
      <c r="BEJ137" s="1248"/>
      <c r="BEK137" s="1537"/>
      <c r="BEL137" s="955"/>
      <c r="BEM137" s="1144"/>
      <c r="BEN137" s="1167"/>
      <c r="BEO137" s="1163"/>
      <c r="BEP137" s="1163"/>
      <c r="BEQ137" s="1455"/>
      <c r="BER137" s="957"/>
      <c r="BES137" s="1163"/>
      <c r="BET137" s="1163"/>
      <c r="BEU137" s="957"/>
      <c r="BEV137" s="957"/>
      <c r="BEW137" s="1730"/>
      <c r="BEX137" s="957"/>
      <c r="BEY137" s="957"/>
      <c r="BEZ137" s="957"/>
      <c r="BFA137" s="1209"/>
      <c r="BFB137" s="1248"/>
      <c r="BFC137" s="1537"/>
      <c r="BFD137" s="955"/>
      <c r="BFE137" s="1144"/>
      <c r="BFF137" s="1167"/>
      <c r="BFG137" s="1163"/>
      <c r="BFH137" s="1163"/>
      <c r="BFI137" s="1455"/>
      <c r="BFJ137" s="957"/>
      <c r="BFK137" s="1163"/>
      <c r="BFL137" s="1163"/>
      <c r="BFM137" s="957"/>
      <c r="BFN137" s="957"/>
      <c r="BFO137" s="1730"/>
      <c r="BFP137" s="957"/>
      <c r="BFQ137" s="957"/>
      <c r="BFR137" s="957"/>
      <c r="BFS137" s="1209"/>
      <c r="BFT137" s="1248"/>
      <c r="BFU137" s="1537"/>
      <c r="BFV137" s="955"/>
      <c r="BFW137" s="1144"/>
      <c r="BFX137" s="1167"/>
      <c r="BFY137" s="1163"/>
      <c r="BFZ137" s="1163"/>
      <c r="BGA137" s="1455"/>
      <c r="BGB137" s="957"/>
      <c r="BGC137" s="1163"/>
      <c r="BGD137" s="1163"/>
      <c r="BGE137" s="957"/>
      <c r="BGF137" s="957"/>
      <c r="BGG137" s="1730"/>
      <c r="BGH137" s="957"/>
      <c r="BGI137" s="957"/>
      <c r="BGJ137" s="957"/>
      <c r="BGK137" s="1209"/>
      <c r="BGL137" s="1248"/>
      <c r="BGM137" s="1537"/>
      <c r="BGN137" s="955"/>
      <c r="BGO137" s="1144"/>
      <c r="BGP137" s="1167"/>
      <c r="BGQ137" s="1163"/>
      <c r="BGR137" s="1163"/>
      <c r="BGS137" s="1455"/>
      <c r="BGT137" s="957"/>
      <c r="BGU137" s="1163"/>
      <c r="BGV137" s="1163"/>
      <c r="BGW137" s="957"/>
      <c r="BGX137" s="957"/>
      <c r="BGY137" s="1730"/>
      <c r="BGZ137" s="957"/>
      <c r="BHA137" s="957"/>
      <c r="BHB137" s="957"/>
      <c r="BHC137" s="1209"/>
      <c r="BHD137" s="1248"/>
      <c r="BHE137" s="1537"/>
      <c r="BHF137" s="955"/>
      <c r="BHG137" s="1144"/>
      <c r="BHH137" s="1167"/>
      <c r="BHI137" s="1163"/>
      <c r="BHJ137" s="1163"/>
      <c r="BHK137" s="1455"/>
      <c r="BHL137" s="957"/>
      <c r="BHM137" s="1163"/>
      <c r="BHN137" s="1163"/>
      <c r="BHO137" s="957"/>
      <c r="BHP137" s="957"/>
      <c r="BHQ137" s="1730"/>
      <c r="BHR137" s="957"/>
      <c r="BHS137" s="957"/>
      <c r="BHT137" s="957"/>
      <c r="BHU137" s="1209"/>
      <c r="BHV137" s="1248"/>
      <c r="BHW137" s="1537"/>
      <c r="BHX137" s="955"/>
      <c r="BHY137" s="1144"/>
      <c r="BHZ137" s="1167"/>
      <c r="BIA137" s="1163"/>
      <c r="BIB137" s="1163"/>
      <c r="BIC137" s="1455"/>
      <c r="BID137" s="957"/>
      <c r="BIE137" s="1163"/>
      <c r="BIF137" s="1163"/>
      <c r="BIG137" s="957"/>
      <c r="BIH137" s="957"/>
      <c r="BII137" s="1730"/>
      <c r="BIJ137" s="957"/>
      <c r="BIK137" s="957"/>
      <c r="BIL137" s="957"/>
      <c r="BIM137" s="1209"/>
      <c r="BIN137" s="1248"/>
      <c r="BIO137" s="1537"/>
      <c r="BIP137" s="955"/>
      <c r="BIQ137" s="1144"/>
      <c r="BIR137" s="1167"/>
      <c r="BIS137" s="1163"/>
      <c r="BIT137" s="1163"/>
      <c r="BIU137" s="1455"/>
      <c r="BIV137" s="957"/>
      <c r="BIW137" s="1163"/>
      <c r="BIX137" s="1163"/>
      <c r="BIY137" s="957"/>
      <c r="BIZ137" s="957"/>
      <c r="BJA137" s="1730"/>
      <c r="BJB137" s="957"/>
      <c r="BJC137" s="957"/>
      <c r="BJD137" s="957"/>
      <c r="BJE137" s="1209"/>
      <c r="BJF137" s="1248"/>
      <c r="BJG137" s="1537"/>
      <c r="BJH137" s="955"/>
      <c r="BJI137" s="1144"/>
      <c r="BJJ137" s="1167"/>
      <c r="BJK137" s="1163"/>
      <c r="BJL137" s="1163"/>
      <c r="BJM137" s="1455"/>
      <c r="BJN137" s="957"/>
      <c r="BJO137" s="1163"/>
      <c r="BJP137" s="1163"/>
      <c r="BJQ137" s="957"/>
      <c r="BJR137" s="957"/>
      <c r="BJS137" s="1730"/>
      <c r="BJT137" s="957"/>
      <c r="BJU137" s="957"/>
      <c r="BJV137" s="957"/>
      <c r="BJW137" s="1209"/>
      <c r="BJX137" s="1248"/>
      <c r="BJY137" s="1537"/>
      <c r="BJZ137" s="955"/>
      <c r="BKA137" s="1144"/>
      <c r="BKB137" s="1167"/>
      <c r="BKC137" s="1163"/>
      <c r="BKD137" s="1163"/>
      <c r="BKE137" s="1455"/>
      <c r="BKF137" s="957"/>
      <c r="BKG137" s="1163"/>
      <c r="BKH137" s="1163"/>
      <c r="BKI137" s="957"/>
      <c r="BKJ137" s="957"/>
      <c r="BKK137" s="1730"/>
      <c r="BKL137" s="957"/>
      <c r="BKM137" s="957"/>
      <c r="BKN137" s="957"/>
      <c r="BKO137" s="1209"/>
      <c r="BKP137" s="1248"/>
      <c r="BKQ137" s="1537"/>
      <c r="BKR137" s="955"/>
      <c r="BKS137" s="1144"/>
      <c r="BKT137" s="1167"/>
      <c r="BKU137" s="1163"/>
      <c r="BKV137" s="1163"/>
      <c r="BKW137" s="1455"/>
      <c r="BKX137" s="957"/>
      <c r="BKY137" s="1163"/>
      <c r="BKZ137" s="1163"/>
      <c r="BLA137" s="957"/>
      <c r="BLB137" s="957"/>
      <c r="BLC137" s="1730"/>
      <c r="BLD137" s="957"/>
      <c r="BLE137" s="957"/>
      <c r="BLF137" s="957"/>
      <c r="BLG137" s="1209"/>
      <c r="BLH137" s="1248"/>
      <c r="BLI137" s="1537"/>
      <c r="BLJ137" s="955"/>
      <c r="BLK137" s="1144"/>
      <c r="BLL137" s="1167"/>
      <c r="BLM137" s="1163"/>
      <c r="BLN137" s="1163"/>
      <c r="BLO137" s="1455"/>
      <c r="BLP137" s="957"/>
      <c r="BLQ137" s="1163"/>
      <c r="BLR137" s="1163"/>
      <c r="BLS137" s="957"/>
      <c r="BLT137" s="957"/>
      <c r="BLU137" s="1730"/>
      <c r="BLV137" s="957"/>
      <c r="BLW137" s="957"/>
      <c r="BLX137" s="957"/>
      <c r="BLY137" s="1209"/>
      <c r="BLZ137" s="1248"/>
      <c r="BMA137" s="1537"/>
      <c r="BMB137" s="955"/>
      <c r="BMC137" s="1144"/>
      <c r="BMD137" s="1167"/>
      <c r="BME137" s="1163"/>
      <c r="BMF137" s="1163"/>
      <c r="BMG137" s="1455"/>
      <c r="BMH137" s="957"/>
      <c r="BMI137" s="1163"/>
      <c r="BMJ137" s="1163"/>
      <c r="BMK137" s="957"/>
      <c r="BML137" s="957"/>
      <c r="BMM137" s="1730"/>
      <c r="BMN137" s="957"/>
      <c r="BMO137" s="957"/>
      <c r="BMP137" s="957"/>
      <c r="BMQ137" s="1209"/>
      <c r="BMR137" s="1248"/>
      <c r="BMS137" s="1537"/>
      <c r="BMT137" s="955"/>
      <c r="BMU137" s="1144"/>
      <c r="BMV137" s="1167"/>
      <c r="BMW137" s="1163"/>
      <c r="BMX137" s="1163"/>
      <c r="BMY137" s="1455"/>
      <c r="BMZ137" s="957"/>
      <c r="BNA137" s="1163"/>
      <c r="BNB137" s="1163"/>
      <c r="BNC137" s="957"/>
      <c r="BND137" s="957"/>
      <c r="BNE137" s="1730"/>
      <c r="BNF137" s="957"/>
      <c r="BNG137" s="957"/>
      <c r="BNH137" s="957"/>
      <c r="BNI137" s="1209"/>
      <c r="BNJ137" s="1248"/>
      <c r="BNK137" s="1537"/>
      <c r="BNL137" s="955"/>
      <c r="BNM137" s="1144"/>
      <c r="BNN137" s="1167"/>
      <c r="BNO137" s="1163"/>
      <c r="BNP137" s="1163"/>
      <c r="BNQ137" s="1455"/>
      <c r="BNR137" s="957"/>
      <c r="BNS137" s="1163"/>
      <c r="BNT137" s="1163"/>
      <c r="BNU137" s="957"/>
      <c r="BNV137" s="957"/>
      <c r="BNW137" s="1730"/>
      <c r="BNX137" s="957"/>
      <c r="BNY137" s="957"/>
      <c r="BNZ137" s="957"/>
      <c r="BOA137" s="1209"/>
      <c r="BOB137" s="1248"/>
      <c r="BOC137" s="1537"/>
      <c r="BOD137" s="955"/>
      <c r="BOE137" s="1144"/>
      <c r="BOF137" s="1167"/>
      <c r="BOG137" s="1163"/>
      <c r="BOH137" s="1163"/>
      <c r="BOI137" s="1455"/>
      <c r="BOJ137" s="957"/>
      <c r="BOK137" s="1163"/>
      <c r="BOL137" s="1163"/>
      <c r="BOM137" s="957"/>
      <c r="BON137" s="957"/>
      <c r="BOO137" s="1730"/>
      <c r="BOP137" s="957"/>
      <c r="BOQ137" s="957"/>
      <c r="BOR137" s="957"/>
      <c r="BOS137" s="1209"/>
      <c r="BOT137" s="1248"/>
      <c r="BOU137" s="1537"/>
      <c r="BOV137" s="955"/>
      <c r="BOW137" s="1144"/>
      <c r="BOX137" s="1167"/>
      <c r="BOY137" s="1163"/>
      <c r="BOZ137" s="1163"/>
      <c r="BPA137" s="1455"/>
      <c r="BPB137" s="957"/>
      <c r="BPC137" s="1163"/>
      <c r="BPD137" s="1163"/>
      <c r="BPE137" s="957"/>
      <c r="BPF137" s="957"/>
      <c r="BPG137" s="1730"/>
      <c r="BPH137" s="957"/>
      <c r="BPI137" s="957"/>
      <c r="BPJ137" s="957"/>
      <c r="BPK137" s="1209"/>
      <c r="BPL137" s="1248"/>
      <c r="BPM137" s="1537"/>
      <c r="BPN137" s="955"/>
      <c r="BPO137" s="1144"/>
      <c r="BPP137" s="1167"/>
      <c r="BPQ137" s="1163"/>
      <c r="BPR137" s="1163"/>
      <c r="BPS137" s="1455"/>
      <c r="BPT137" s="957"/>
      <c r="BPU137" s="1163"/>
      <c r="BPV137" s="1163"/>
      <c r="BPW137" s="957"/>
      <c r="BPX137" s="957"/>
      <c r="BPY137" s="1730"/>
      <c r="BPZ137" s="957"/>
      <c r="BQA137" s="957"/>
      <c r="BQB137" s="957"/>
      <c r="BQC137" s="1209"/>
      <c r="BQD137" s="1248"/>
      <c r="BQE137" s="1537"/>
      <c r="BQF137" s="955"/>
      <c r="BQG137" s="1144"/>
      <c r="BQH137" s="1167"/>
      <c r="BQI137" s="1163"/>
      <c r="BQJ137" s="1163"/>
      <c r="BQK137" s="1455"/>
      <c r="BQL137" s="957"/>
      <c r="BQM137" s="1163"/>
      <c r="BQN137" s="1163"/>
      <c r="BQO137" s="957"/>
      <c r="BQP137" s="957"/>
      <c r="BQQ137" s="1730"/>
      <c r="BQR137" s="957"/>
      <c r="BQS137" s="957"/>
      <c r="BQT137" s="957"/>
      <c r="BQU137" s="1209"/>
      <c r="BQV137" s="1248"/>
      <c r="BQW137" s="1537"/>
      <c r="BQX137" s="955"/>
      <c r="BQY137" s="1144"/>
      <c r="BQZ137" s="1167"/>
      <c r="BRA137" s="1163"/>
      <c r="BRB137" s="1163"/>
      <c r="BRC137" s="1455"/>
      <c r="BRD137" s="957"/>
      <c r="BRE137" s="1163"/>
      <c r="BRF137" s="1163"/>
      <c r="BRG137" s="957"/>
      <c r="BRH137" s="957"/>
      <c r="BRI137" s="1730"/>
      <c r="BRJ137" s="957"/>
      <c r="BRK137" s="957"/>
      <c r="BRL137" s="957"/>
      <c r="BRM137" s="1209"/>
      <c r="BRN137" s="1248"/>
      <c r="BRO137" s="1537"/>
      <c r="BRP137" s="955"/>
      <c r="BRQ137" s="1144"/>
      <c r="BRR137" s="1167"/>
      <c r="BRS137" s="1163"/>
      <c r="BRT137" s="1163"/>
      <c r="BRU137" s="1455"/>
      <c r="BRV137" s="957"/>
      <c r="BRW137" s="1163"/>
      <c r="BRX137" s="1163"/>
      <c r="BRY137" s="957"/>
      <c r="BRZ137" s="957"/>
      <c r="BSA137" s="1730"/>
      <c r="BSB137" s="957"/>
      <c r="BSC137" s="957"/>
      <c r="BSD137" s="957"/>
      <c r="BSE137" s="1209"/>
      <c r="BSF137" s="1248"/>
      <c r="BSG137" s="1537"/>
      <c r="BSH137" s="955"/>
      <c r="BSI137" s="1144"/>
      <c r="BSJ137" s="1167"/>
      <c r="BSK137" s="1163"/>
      <c r="BSL137" s="1163"/>
      <c r="BSM137" s="1455"/>
      <c r="BSN137" s="957"/>
      <c r="BSO137" s="1163"/>
      <c r="BSP137" s="1163"/>
      <c r="BSQ137" s="957"/>
      <c r="BSR137" s="957"/>
      <c r="BSS137" s="1730"/>
      <c r="BST137" s="957"/>
      <c r="BSU137" s="957"/>
      <c r="BSV137" s="957"/>
      <c r="BSW137" s="1209"/>
      <c r="BSX137" s="1248"/>
      <c r="BSY137" s="1537"/>
      <c r="BSZ137" s="955"/>
      <c r="BTA137" s="1144"/>
      <c r="BTB137" s="1167"/>
      <c r="BTC137" s="1163"/>
      <c r="BTD137" s="1163"/>
      <c r="BTE137" s="1455"/>
      <c r="BTF137" s="957"/>
      <c r="BTG137" s="1163"/>
      <c r="BTH137" s="1163"/>
      <c r="BTI137" s="957"/>
      <c r="BTJ137" s="957"/>
      <c r="BTK137" s="1730"/>
      <c r="BTL137" s="957"/>
      <c r="BTM137" s="957"/>
      <c r="BTN137" s="957"/>
      <c r="BTO137" s="1209"/>
      <c r="BTP137" s="1248"/>
      <c r="BTQ137" s="1537"/>
      <c r="BTR137" s="955"/>
      <c r="BTS137" s="1144"/>
      <c r="BTT137" s="1167"/>
      <c r="BTU137" s="1163"/>
      <c r="BTV137" s="1163"/>
      <c r="BTW137" s="1455"/>
      <c r="BTX137" s="957"/>
      <c r="BTY137" s="1163"/>
      <c r="BTZ137" s="1163"/>
      <c r="BUA137" s="957"/>
      <c r="BUB137" s="957"/>
      <c r="BUC137" s="1730"/>
      <c r="BUD137" s="957"/>
      <c r="BUE137" s="957"/>
      <c r="BUF137" s="957"/>
      <c r="BUG137" s="1209"/>
      <c r="BUH137" s="1248"/>
      <c r="BUI137" s="1537"/>
      <c r="BUJ137" s="955"/>
      <c r="BUK137" s="1144"/>
      <c r="BUL137" s="1167"/>
      <c r="BUM137" s="1163"/>
      <c r="BUN137" s="1163"/>
      <c r="BUO137" s="1455"/>
      <c r="BUP137" s="957"/>
      <c r="BUQ137" s="1163"/>
      <c r="BUR137" s="1163"/>
      <c r="BUS137" s="957"/>
      <c r="BUT137" s="957"/>
      <c r="BUU137" s="1730"/>
      <c r="BUV137" s="957"/>
      <c r="BUW137" s="957"/>
      <c r="BUX137" s="957"/>
      <c r="BUY137" s="1209"/>
      <c r="BUZ137" s="1248"/>
      <c r="BVA137" s="1537"/>
      <c r="BVB137" s="955"/>
      <c r="BVC137" s="1144"/>
      <c r="BVD137" s="1167"/>
      <c r="BVE137" s="1163"/>
      <c r="BVF137" s="1163"/>
      <c r="BVG137" s="1455"/>
      <c r="BVH137" s="957"/>
      <c r="BVI137" s="1163"/>
      <c r="BVJ137" s="1163"/>
      <c r="BVK137" s="957"/>
      <c r="BVL137" s="957"/>
      <c r="BVM137" s="1730"/>
      <c r="BVN137" s="957"/>
      <c r="BVO137" s="957"/>
      <c r="BVP137" s="957"/>
      <c r="BVQ137" s="1209"/>
      <c r="BVR137" s="1248"/>
      <c r="BVS137" s="1537"/>
      <c r="BVT137" s="955"/>
      <c r="BVU137" s="1144"/>
      <c r="BVV137" s="1167"/>
      <c r="BVW137" s="1163"/>
      <c r="BVX137" s="1163"/>
      <c r="BVY137" s="1455"/>
      <c r="BVZ137" s="957"/>
      <c r="BWA137" s="1163"/>
      <c r="BWB137" s="1163"/>
      <c r="BWC137" s="957"/>
      <c r="BWD137" s="957"/>
      <c r="BWE137" s="1730"/>
      <c r="BWF137" s="957"/>
      <c r="BWG137" s="957"/>
      <c r="BWH137" s="957"/>
      <c r="BWI137" s="1209"/>
      <c r="BWJ137" s="1248"/>
      <c r="BWK137" s="1537"/>
      <c r="BWL137" s="955"/>
      <c r="BWM137" s="1144"/>
      <c r="BWN137" s="1167"/>
      <c r="BWO137" s="1163"/>
      <c r="BWP137" s="1163"/>
      <c r="BWQ137" s="1455"/>
      <c r="BWR137" s="957"/>
      <c r="BWS137" s="1163"/>
      <c r="BWT137" s="1163"/>
      <c r="BWU137" s="957"/>
      <c r="BWV137" s="957"/>
      <c r="BWW137" s="1730"/>
      <c r="BWX137" s="957"/>
      <c r="BWY137" s="957"/>
      <c r="BWZ137" s="957"/>
      <c r="BXA137" s="1209"/>
      <c r="BXB137" s="1248"/>
      <c r="BXC137" s="1537"/>
      <c r="BXD137" s="955"/>
      <c r="BXE137" s="1144"/>
      <c r="BXF137" s="1167"/>
      <c r="BXG137" s="1163"/>
      <c r="BXH137" s="1163"/>
      <c r="BXI137" s="1455"/>
      <c r="BXJ137" s="957"/>
      <c r="BXK137" s="1163"/>
      <c r="BXL137" s="1163"/>
      <c r="BXM137" s="957"/>
      <c r="BXN137" s="957"/>
      <c r="BXO137" s="1730"/>
      <c r="BXP137" s="957"/>
      <c r="BXQ137" s="957"/>
      <c r="BXR137" s="957"/>
      <c r="BXS137" s="1209"/>
      <c r="BXT137" s="1248"/>
      <c r="BXU137" s="1537"/>
      <c r="BXV137" s="955"/>
      <c r="BXW137" s="1144"/>
      <c r="BXX137" s="1167"/>
      <c r="BXY137" s="1163"/>
      <c r="BXZ137" s="1163"/>
      <c r="BYA137" s="1455"/>
      <c r="BYB137" s="957"/>
      <c r="BYC137" s="1163"/>
      <c r="BYD137" s="1163"/>
      <c r="BYE137" s="957"/>
      <c r="BYF137" s="957"/>
      <c r="BYG137" s="1730"/>
      <c r="BYH137" s="957"/>
      <c r="BYI137" s="957"/>
      <c r="BYJ137" s="957"/>
      <c r="BYK137" s="1209"/>
      <c r="BYL137" s="1248"/>
      <c r="BYM137" s="1537"/>
      <c r="BYN137" s="955"/>
      <c r="BYO137" s="1144"/>
      <c r="BYP137" s="1167"/>
      <c r="BYQ137" s="1163"/>
      <c r="BYR137" s="1163"/>
      <c r="BYS137" s="1455"/>
      <c r="BYT137" s="957"/>
      <c r="BYU137" s="1163"/>
      <c r="BYV137" s="1163"/>
      <c r="BYW137" s="957"/>
      <c r="BYX137" s="957"/>
      <c r="BYY137" s="1730"/>
      <c r="BYZ137" s="957"/>
      <c r="BZA137" s="957"/>
      <c r="BZB137" s="957"/>
      <c r="BZC137" s="1209"/>
      <c r="BZD137" s="1248"/>
      <c r="BZE137" s="1537"/>
      <c r="BZF137" s="955"/>
      <c r="BZG137" s="1144"/>
      <c r="BZH137" s="1167"/>
      <c r="BZI137" s="1163"/>
      <c r="BZJ137" s="1163"/>
      <c r="BZK137" s="1455"/>
      <c r="BZL137" s="957"/>
      <c r="BZM137" s="1163"/>
      <c r="BZN137" s="1163"/>
      <c r="BZO137" s="957"/>
      <c r="BZP137" s="957"/>
      <c r="BZQ137" s="1730"/>
      <c r="BZR137" s="957"/>
      <c r="BZS137" s="957"/>
      <c r="BZT137" s="957"/>
      <c r="BZU137" s="1209"/>
      <c r="BZV137" s="1248"/>
      <c r="BZW137" s="1537"/>
      <c r="BZX137" s="955"/>
      <c r="BZY137" s="1144"/>
      <c r="BZZ137" s="1167"/>
      <c r="CAA137" s="1163"/>
      <c r="CAB137" s="1163"/>
      <c r="CAC137" s="1455"/>
      <c r="CAD137" s="957"/>
      <c r="CAE137" s="1163"/>
      <c r="CAF137" s="1163"/>
      <c r="CAG137" s="957"/>
      <c r="CAH137" s="957"/>
      <c r="CAI137" s="1730"/>
      <c r="CAJ137" s="957"/>
      <c r="CAK137" s="957"/>
      <c r="CAL137" s="957"/>
      <c r="CAM137" s="1209"/>
      <c r="CAN137" s="1248"/>
      <c r="CAO137" s="1537"/>
      <c r="CAP137" s="955"/>
      <c r="CAQ137" s="1144"/>
      <c r="CAR137" s="1167"/>
      <c r="CAS137" s="1163"/>
      <c r="CAT137" s="1163"/>
      <c r="CAU137" s="1455"/>
      <c r="CAV137" s="957"/>
      <c r="CAW137" s="1163"/>
      <c r="CAX137" s="1163"/>
      <c r="CAY137" s="957"/>
      <c r="CAZ137" s="957"/>
      <c r="CBA137" s="1730"/>
      <c r="CBB137" s="957"/>
      <c r="CBC137" s="957"/>
      <c r="CBD137" s="957"/>
      <c r="CBE137" s="1209"/>
      <c r="CBF137" s="1248"/>
      <c r="CBG137" s="1537"/>
      <c r="CBH137" s="955"/>
      <c r="CBI137" s="1144"/>
      <c r="CBJ137" s="1167"/>
      <c r="CBK137" s="1163"/>
      <c r="CBL137" s="1163"/>
      <c r="CBM137" s="1455"/>
      <c r="CBN137" s="957"/>
      <c r="CBO137" s="1163"/>
      <c r="CBP137" s="1163"/>
      <c r="CBQ137" s="957"/>
      <c r="CBR137" s="957"/>
      <c r="CBS137" s="1730"/>
      <c r="CBT137" s="957"/>
      <c r="CBU137" s="957"/>
      <c r="CBV137" s="957"/>
      <c r="CBW137" s="1209"/>
      <c r="CBX137" s="1248"/>
      <c r="CBY137" s="1537"/>
      <c r="CBZ137" s="955"/>
      <c r="CCA137" s="1144"/>
      <c r="CCB137" s="1167"/>
      <c r="CCC137" s="1163"/>
      <c r="CCD137" s="1163"/>
      <c r="CCE137" s="1455"/>
      <c r="CCF137" s="957"/>
      <c r="CCG137" s="1163"/>
      <c r="CCH137" s="1163"/>
      <c r="CCI137" s="957"/>
      <c r="CCJ137" s="957"/>
      <c r="CCK137" s="1730"/>
      <c r="CCL137" s="957"/>
      <c r="CCM137" s="957"/>
      <c r="CCN137" s="957"/>
      <c r="CCO137" s="1209"/>
      <c r="CCP137" s="1248"/>
      <c r="CCQ137" s="1537"/>
      <c r="CCR137" s="955"/>
      <c r="CCS137" s="1144"/>
      <c r="CCT137" s="1167"/>
      <c r="CCU137" s="1163"/>
      <c r="CCV137" s="1163"/>
      <c r="CCW137" s="1455"/>
      <c r="CCX137" s="957"/>
      <c r="CCY137" s="1163"/>
      <c r="CCZ137" s="1163"/>
      <c r="CDA137" s="957"/>
      <c r="CDB137" s="957"/>
      <c r="CDC137" s="1730"/>
      <c r="CDD137" s="957"/>
      <c r="CDE137" s="957"/>
      <c r="CDF137" s="957"/>
      <c r="CDG137" s="1209"/>
      <c r="CDH137" s="1248"/>
      <c r="CDI137" s="1537"/>
      <c r="CDJ137" s="955"/>
      <c r="CDK137" s="1144"/>
      <c r="CDL137" s="1167"/>
      <c r="CDM137" s="1163"/>
      <c r="CDN137" s="1163"/>
      <c r="CDO137" s="1455"/>
      <c r="CDP137" s="957"/>
      <c r="CDQ137" s="1163"/>
      <c r="CDR137" s="1163"/>
      <c r="CDS137" s="957"/>
      <c r="CDT137" s="957"/>
      <c r="CDU137" s="1730"/>
      <c r="CDV137" s="957"/>
      <c r="CDW137" s="957"/>
      <c r="CDX137" s="957"/>
      <c r="CDY137" s="1209"/>
      <c r="CDZ137" s="1248"/>
      <c r="CEA137" s="1537"/>
      <c r="CEB137" s="955"/>
      <c r="CEC137" s="1144"/>
      <c r="CED137" s="1167"/>
      <c r="CEE137" s="1163"/>
      <c r="CEF137" s="1163"/>
      <c r="CEG137" s="1455"/>
      <c r="CEH137" s="957"/>
      <c r="CEI137" s="1163"/>
      <c r="CEJ137" s="1163"/>
      <c r="CEK137" s="957"/>
      <c r="CEL137" s="957"/>
      <c r="CEM137" s="1730"/>
      <c r="CEN137" s="957"/>
      <c r="CEO137" s="957"/>
      <c r="CEP137" s="957"/>
      <c r="CEQ137" s="1209"/>
      <c r="CER137" s="1248"/>
      <c r="CES137" s="1537"/>
      <c r="CET137" s="955"/>
      <c r="CEU137" s="1144"/>
      <c r="CEV137" s="1167"/>
      <c r="CEW137" s="1163"/>
      <c r="CEX137" s="1163"/>
      <c r="CEY137" s="1455"/>
      <c r="CEZ137" s="957"/>
      <c r="CFA137" s="1163"/>
      <c r="CFB137" s="1163"/>
      <c r="CFC137" s="957"/>
      <c r="CFD137" s="957"/>
      <c r="CFE137" s="1730"/>
      <c r="CFF137" s="957"/>
      <c r="CFG137" s="957"/>
      <c r="CFH137" s="957"/>
      <c r="CFI137" s="1209"/>
      <c r="CFJ137" s="1248"/>
      <c r="CFK137" s="1537"/>
      <c r="CFL137" s="955"/>
      <c r="CFM137" s="1144"/>
      <c r="CFN137" s="1167"/>
      <c r="CFO137" s="1163"/>
      <c r="CFP137" s="1163"/>
      <c r="CFQ137" s="1455"/>
      <c r="CFR137" s="957"/>
      <c r="CFS137" s="1163"/>
      <c r="CFT137" s="1163"/>
      <c r="CFU137" s="957"/>
      <c r="CFV137" s="957"/>
      <c r="CFW137" s="1730"/>
      <c r="CFX137" s="957"/>
      <c r="CFY137" s="957"/>
      <c r="CFZ137" s="957"/>
      <c r="CGA137" s="1209"/>
      <c r="CGB137" s="1248"/>
      <c r="CGC137" s="1537"/>
      <c r="CGD137" s="955"/>
      <c r="CGE137" s="1144"/>
      <c r="CGF137" s="1167"/>
      <c r="CGG137" s="1163"/>
      <c r="CGH137" s="1163"/>
      <c r="CGI137" s="1455"/>
      <c r="CGJ137" s="957"/>
      <c r="CGK137" s="1163"/>
      <c r="CGL137" s="1163"/>
      <c r="CGM137" s="957"/>
      <c r="CGN137" s="957"/>
      <c r="CGO137" s="1730"/>
      <c r="CGP137" s="957"/>
      <c r="CGQ137" s="957"/>
      <c r="CGR137" s="957"/>
      <c r="CGS137" s="1209"/>
      <c r="CGT137" s="1248"/>
      <c r="CGU137" s="1537"/>
      <c r="CGV137" s="955"/>
      <c r="CGW137" s="1144"/>
      <c r="CGX137" s="1167"/>
      <c r="CGY137" s="1163"/>
      <c r="CGZ137" s="1163"/>
      <c r="CHA137" s="1455"/>
      <c r="CHB137" s="957"/>
      <c r="CHC137" s="1163"/>
      <c r="CHD137" s="1163"/>
      <c r="CHE137" s="957"/>
      <c r="CHF137" s="957"/>
      <c r="CHG137" s="1730"/>
      <c r="CHH137" s="957"/>
      <c r="CHI137" s="957"/>
      <c r="CHJ137" s="957"/>
      <c r="CHK137" s="1209"/>
      <c r="CHL137" s="1248"/>
      <c r="CHM137" s="1537"/>
      <c r="CHN137" s="955"/>
      <c r="CHO137" s="1144"/>
      <c r="CHP137" s="1167"/>
      <c r="CHQ137" s="1163"/>
      <c r="CHR137" s="1163"/>
      <c r="CHS137" s="1455"/>
      <c r="CHT137" s="957"/>
      <c r="CHU137" s="1163"/>
      <c r="CHV137" s="1163"/>
      <c r="CHW137" s="957"/>
      <c r="CHX137" s="957"/>
      <c r="CHY137" s="1730"/>
      <c r="CHZ137" s="957"/>
      <c r="CIA137" s="957"/>
      <c r="CIB137" s="957"/>
      <c r="CIC137" s="1209"/>
      <c r="CID137" s="1248"/>
      <c r="CIE137" s="1537"/>
      <c r="CIF137" s="955"/>
      <c r="CIG137" s="1144"/>
      <c r="CIH137" s="1167"/>
      <c r="CII137" s="1163"/>
      <c r="CIJ137" s="1163"/>
      <c r="CIK137" s="1455"/>
      <c r="CIL137" s="957"/>
      <c r="CIM137" s="1163"/>
      <c r="CIN137" s="1163"/>
      <c r="CIO137" s="957"/>
      <c r="CIP137" s="957"/>
      <c r="CIQ137" s="1730"/>
      <c r="CIR137" s="957"/>
      <c r="CIS137" s="957"/>
      <c r="CIT137" s="957"/>
      <c r="CIU137" s="1209"/>
      <c r="CIV137" s="1248"/>
      <c r="CIW137" s="1537"/>
      <c r="CIX137" s="955"/>
      <c r="CIY137" s="1144"/>
      <c r="CIZ137" s="1167"/>
      <c r="CJA137" s="1163"/>
      <c r="CJB137" s="1163"/>
      <c r="CJC137" s="1455"/>
      <c r="CJD137" s="957"/>
      <c r="CJE137" s="1163"/>
      <c r="CJF137" s="1163"/>
      <c r="CJG137" s="957"/>
      <c r="CJH137" s="957"/>
      <c r="CJI137" s="1730"/>
      <c r="CJJ137" s="957"/>
      <c r="CJK137" s="957"/>
      <c r="CJL137" s="957"/>
      <c r="CJM137" s="1209"/>
      <c r="CJN137" s="1248"/>
      <c r="CJO137" s="1537"/>
      <c r="CJP137" s="955"/>
      <c r="CJQ137" s="1144"/>
      <c r="CJR137" s="1167"/>
      <c r="CJS137" s="1163"/>
      <c r="CJT137" s="1163"/>
      <c r="CJU137" s="1455"/>
      <c r="CJV137" s="957"/>
      <c r="CJW137" s="1163"/>
      <c r="CJX137" s="1163"/>
      <c r="CJY137" s="957"/>
      <c r="CJZ137" s="957"/>
      <c r="CKA137" s="1730"/>
      <c r="CKB137" s="957"/>
      <c r="CKC137" s="957"/>
      <c r="CKD137" s="957"/>
      <c r="CKE137" s="1209"/>
      <c r="CKF137" s="1248"/>
      <c r="CKG137" s="1537"/>
      <c r="CKH137" s="955"/>
      <c r="CKI137" s="1144"/>
      <c r="CKJ137" s="1167"/>
      <c r="CKK137" s="1163"/>
      <c r="CKL137" s="1163"/>
      <c r="CKM137" s="1455"/>
      <c r="CKN137" s="957"/>
      <c r="CKO137" s="1163"/>
      <c r="CKP137" s="1163"/>
      <c r="CKQ137" s="957"/>
      <c r="CKR137" s="957"/>
      <c r="CKS137" s="1730"/>
      <c r="CKT137" s="957"/>
      <c r="CKU137" s="957"/>
      <c r="CKV137" s="957"/>
      <c r="CKW137" s="1209"/>
      <c r="CKX137" s="1248"/>
      <c r="CKY137" s="1537"/>
      <c r="CKZ137" s="955"/>
      <c r="CLA137" s="1144"/>
      <c r="CLB137" s="1167"/>
      <c r="CLC137" s="1163"/>
      <c r="CLD137" s="1163"/>
      <c r="CLE137" s="1455"/>
      <c r="CLF137" s="957"/>
      <c r="CLG137" s="1163"/>
      <c r="CLH137" s="1163"/>
      <c r="CLI137" s="957"/>
      <c r="CLJ137" s="957"/>
      <c r="CLK137" s="1730"/>
      <c r="CLL137" s="957"/>
      <c r="CLM137" s="957"/>
      <c r="CLN137" s="957"/>
      <c r="CLO137" s="1209"/>
      <c r="CLP137" s="1248"/>
      <c r="CLQ137" s="1537"/>
      <c r="CLR137" s="955"/>
      <c r="CLS137" s="1144"/>
      <c r="CLT137" s="1167"/>
      <c r="CLU137" s="1163"/>
      <c r="CLV137" s="1163"/>
      <c r="CLW137" s="1455"/>
      <c r="CLX137" s="957"/>
      <c r="CLY137" s="1163"/>
      <c r="CLZ137" s="1163"/>
      <c r="CMA137" s="957"/>
      <c r="CMB137" s="957"/>
      <c r="CMC137" s="1730"/>
      <c r="CMD137" s="957"/>
      <c r="CME137" s="957"/>
      <c r="CMF137" s="957"/>
      <c r="CMG137" s="1209"/>
      <c r="CMH137" s="1248"/>
      <c r="CMI137" s="1537"/>
      <c r="CMJ137" s="955"/>
      <c r="CMK137" s="1144"/>
      <c r="CML137" s="1167"/>
      <c r="CMM137" s="1163"/>
      <c r="CMN137" s="1163"/>
      <c r="CMO137" s="1455"/>
      <c r="CMP137" s="957"/>
      <c r="CMQ137" s="1163"/>
      <c r="CMR137" s="1163"/>
      <c r="CMS137" s="957"/>
      <c r="CMT137" s="957"/>
      <c r="CMU137" s="1730"/>
      <c r="CMV137" s="957"/>
      <c r="CMW137" s="957"/>
      <c r="CMX137" s="957"/>
      <c r="CMY137" s="1209"/>
      <c r="CMZ137" s="1248"/>
      <c r="CNA137" s="1537"/>
      <c r="CNB137" s="955"/>
      <c r="CNC137" s="1144"/>
      <c r="CND137" s="1167"/>
      <c r="CNE137" s="1163"/>
      <c r="CNF137" s="1163"/>
      <c r="CNG137" s="1455"/>
      <c r="CNH137" s="957"/>
      <c r="CNI137" s="1163"/>
      <c r="CNJ137" s="1163"/>
      <c r="CNK137" s="957"/>
      <c r="CNL137" s="957"/>
      <c r="CNM137" s="1730"/>
      <c r="CNN137" s="957"/>
      <c r="CNO137" s="957"/>
      <c r="CNP137" s="957"/>
      <c r="CNQ137" s="1209"/>
      <c r="CNR137" s="1248"/>
      <c r="CNS137" s="1537"/>
      <c r="CNT137" s="955"/>
      <c r="CNU137" s="1144"/>
      <c r="CNV137" s="1167"/>
      <c r="CNW137" s="1163"/>
      <c r="CNX137" s="1163"/>
      <c r="CNY137" s="1455"/>
      <c r="CNZ137" s="957"/>
      <c r="COA137" s="1163"/>
      <c r="COB137" s="1163"/>
      <c r="COC137" s="957"/>
      <c r="COD137" s="957"/>
      <c r="COE137" s="1730"/>
      <c r="COF137" s="957"/>
      <c r="COG137" s="957"/>
      <c r="COH137" s="957"/>
      <c r="COI137" s="1209"/>
      <c r="COJ137" s="1248"/>
      <c r="COK137" s="1537"/>
      <c r="COL137" s="955"/>
      <c r="COM137" s="1144"/>
      <c r="CON137" s="1167"/>
      <c r="COO137" s="1163"/>
      <c r="COP137" s="1163"/>
      <c r="COQ137" s="1455"/>
      <c r="COR137" s="957"/>
      <c r="COS137" s="1163"/>
      <c r="COT137" s="1163"/>
      <c r="COU137" s="957"/>
      <c r="COV137" s="957"/>
      <c r="COW137" s="1730"/>
      <c r="COX137" s="957"/>
      <c r="COY137" s="957"/>
      <c r="COZ137" s="957"/>
      <c r="CPA137" s="1209"/>
      <c r="CPB137" s="1248"/>
      <c r="CPC137" s="1537"/>
      <c r="CPD137" s="955"/>
      <c r="CPE137" s="1144"/>
      <c r="CPF137" s="1167"/>
      <c r="CPG137" s="1163"/>
      <c r="CPH137" s="1163"/>
      <c r="CPI137" s="1455"/>
      <c r="CPJ137" s="957"/>
      <c r="CPK137" s="1163"/>
      <c r="CPL137" s="1163"/>
      <c r="CPM137" s="957"/>
      <c r="CPN137" s="957"/>
      <c r="CPO137" s="1730"/>
      <c r="CPP137" s="957"/>
      <c r="CPQ137" s="957"/>
      <c r="CPR137" s="957"/>
      <c r="CPS137" s="1209"/>
      <c r="CPT137" s="1248"/>
      <c r="CPU137" s="1537"/>
      <c r="CPV137" s="955"/>
      <c r="CPW137" s="1144"/>
      <c r="CPX137" s="1167"/>
      <c r="CPY137" s="1163"/>
      <c r="CPZ137" s="1163"/>
      <c r="CQA137" s="1455"/>
      <c r="CQB137" s="957"/>
      <c r="CQC137" s="1163"/>
      <c r="CQD137" s="1163"/>
      <c r="CQE137" s="957"/>
      <c r="CQF137" s="957"/>
      <c r="CQG137" s="1730"/>
      <c r="CQH137" s="957"/>
      <c r="CQI137" s="957"/>
      <c r="CQJ137" s="957"/>
      <c r="CQK137" s="1209"/>
      <c r="CQL137" s="1248"/>
      <c r="CQM137" s="1537"/>
      <c r="CQN137" s="955"/>
      <c r="CQO137" s="1144"/>
      <c r="CQP137" s="1167"/>
      <c r="CQQ137" s="1163"/>
      <c r="CQR137" s="1163"/>
      <c r="CQS137" s="1455"/>
      <c r="CQT137" s="957"/>
      <c r="CQU137" s="1163"/>
      <c r="CQV137" s="1163"/>
      <c r="CQW137" s="957"/>
      <c r="CQX137" s="957"/>
      <c r="CQY137" s="1730"/>
      <c r="CQZ137" s="957"/>
      <c r="CRA137" s="957"/>
      <c r="CRB137" s="957"/>
      <c r="CRC137" s="1209"/>
      <c r="CRD137" s="1248"/>
      <c r="CRE137" s="1537"/>
      <c r="CRF137" s="955"/>
      <c r="CRG137" s="1144"/>
      <c r="CRH137" s="1167"/>
      <c r="CRI137" s="1163"/>
      <c r="CRJ137" s="1163"/>
      <c r="CRK137" s="1455"/>
      <c r="CRL137" s="957"/>
      <c r="CRM137" s="1163"/>
      <c r="CRN137" s="1163"/>
      <c r="CRO137" s="957"/>
      <c r="CRP137" s="957"/>
      <c r="CRQ137" s="1730"/>
      <c r="CRR137" s="957"/>
      <c r="CRS137" s="957"/>
      <c r="CRT137" s="957"/>
      <c r="CRU137" s="1209"/>
      <c r="CRV137" s="1248"/>
      <c r="CRW137" s="1537"/>
      <c r="CRX137" s="955"/>
      <c r="CRY137" s="1144"/>
      <c r="CRZ137" s="1167"/>
      <c r="CSA137" s="1163"/>
      <c r="CSB137" s="1163"/>
      <c r="CSC137" s="1455"/>
      <c r="CSD137" s="957"/>
      <c r="CSE137" s="1163"/>
      <c r="CSF137" s="1163"/>
      <c r="CSG137" s="957"/>
      <c r="CSH137" s="957"/>
      <c r="CSI137" s="1730"/>
      <c r="CSJ137" s="957"/>
      <c r="CSK137" s="957"/>
      <c r="CSL137" s="957"/>
      <c r="CSM137" s="1209"/>
      <c r="CSN137" s="1248"/>
      <c r="CSO137" s="1537"/>
      <c r="CSP137" s="955"/>
      <c r="CSQ137" s="1144"/>
      <c r="CSR137" s="1167"/>
      <c r="CSS137" s="1163"/>
      <c r="CST137" s="1163"/>
      <c r="CSU137" s="1455"/>
      <c r="CSV137" s="957"/>
      <c r="CSW137" s="1163"/>
      <c r="CSX137" s="1163"/>
      <c r="CSY137" s="957"/>
      <c r="CSZ137" s="957"/>
      <c r="CTA137" s="1730"/>
      <c r="CTB137" s="957"/>
      <c r="CTC137" s="957"/>
      <c r="CTD137" s="957"/>
      <c r="CTE137" s="1209"/>
      <c r="CTF137" s="1248"/>
      <c r="CTG137" s="1537"/>
      <c r="CTH137" s="955"/>
      <c r="CTI137" s="1144"/>
      <c r="CTJ137" s="1167"/>
      <c r="CTK137" s="1163"/>
      <c r="CTL137" s="1163"/>
      <c r="CTM137" s="1455"/>
      <c r="CTN137" s="957"/>
      <c r="CTO137" s="1163"/>
      <c r="CTP137" s="1163"/>
      <c r="CTQ137" s="957"/>
      <c r="CTR137" s="957"/>
      <c r="CTS137" s="1730"/>
      <c r="CTT137" s="957"/>
      <c r="CTU137" s="957"/>
      <c r="CTV137" s="957"/>
      <c r="CTW137" s="1209"/>
      <c r="CTX137" s="1248"/>
      <c r="CTY137" s="1537"/>
      <c r="CTZ137" s="955"/>
      <c r="CUA137" s="1144"/>
      <c r="CUB137" s="1167"/>
      <c r="CUC137" s="1163"/>
      <c r="CUD137" s="1163"/>
      <c r="CUE137" s="1455"/>
      <c r="CUF137" s="957"/>
      <c r="CUG137" s="1163"/>
      <c r="CUH137" s="1163"/>
      <c r="CUI137" s="957"/>
      <c r="CUJ137" s="957"/>
      <c r="CUK137" s="1730"/>
      <c r="CUL137" s="957"/>
      <c r="CUM137" s="957"/>
      <c r="CUN137" s="957"/>
      <c r="CUO137" s="1209"/>
      <c r="CUP137" s="1248"/>
      <c r="CUQ137" s="1537"/>
      <c r="CUR137" s="955"/>
      <c r="CUS137" s="1144"/>
      <c r="CUT137" s="1167"/>
      <c r="CUU137" s="1163"/>
      <c r="CUV137" s="1163"/>
      <c r="CUW137" s="1455"/>
      <c r="CUX137" s="957"/>
      <c r="CUY137" s="1163"/>
      <c r="CUZ137" s="1163"/>
      <c r="CVA137" s="957"/>
      <c r="CVB137" s="957"/>
      <c r="CVC137" s="1730"/>
      <c r="CVD137" s="957"/>
      <c r="CVE137" s="957"/>
      <c r="CVF137" s="957"/>
      <c r="CVG137" s="1209"/>
      <c r="CVH137" s="1248"/>
      <c r="CVI137" s="1537"/>
      <c r="CVJ137" s="955"/>
      <c r="CVK137" s="1144"/>
      <c r="CVL137" s="1167"/>
      <c r="CVM137" s="1163"/>
      <c r="CVN137" s="1163"/>
      <c r="CVO137" s="1455"/>
      <c r="CVP137" s="957"/>
      <c r="CVQ137" s="1163"/>
      <c r="CVR137" s="1163"/>
      <c r="CVS137" s="957"/>
      <c r="CVT137" s="957"/>
      <c r="CVU137" s="1730"/>
      <c r="CVV137" s="957"/>
      <c r="CVW137" s="957"/>
      <c r="CVX137" s="957"/>
      <c r="CVY137" s="1209"/>
      <c r="CVZ137" s="1248"/>
      <c r="CWA137" s="1537"/>
      <c r="CWB137" s="955"/>
      <c r="CWC137" s="1144"/>
      <c r="CWD137" s="1167"/>
      <c r="CWE137" s="1163"/>
      <c r="CWF137" s="1163"/>
      <c r="CWG137" s="1455"/>
      <c r="CWH137" s="957"/>
      <c r="CWI137" s="1163"/>
      <c r="CWJ137" s="1163"/>
      <c r="CWK137" s="957"/>
      <c r="CWL137" s="957"/>
      <c r="CWM137" s="1730"/>
      <c r="CWN137" s="957"/>
      <c r="CWO137" s="957"/>
      <c r="CWP137" s="957"/>
      <c r="CWQ137" s="1209"/>
      <c r="CWR137" s="1248"/>
      <c r="CWS137" s="1537"/>
      <c r="CWT137" s="955"/>
      <c r="CWU137" s="1144"/>
      <c r="CWV137" s="1167"/>
      <c r="CWW137" s="1163"/>
      <c r="CWX137" s="1163"/>
      <c r="CWY137" s="1455"/>
      <c r="CWZ137" s="957"/>
      <c r="CXA137" s="1163"/>
      <c r="CXB137" s="1163"/>
      <c r="CXC137" s="957"/>
      <c r="CXD137" s="957"/>
      <c r="CXE137" s="1730"/>
      <c r="CXF137" s="957"/>
      <c r="CXG137" s="957"/>
      <c r="CXH137" s="957"/>
      <c r="CXI137" s="1209"/>
      <c r="CXJ137" s="1248"/>
      <c r="CXK137" s="1537"/>
      <c r="CXL137" s="955"/>
      <c r="CXM137" s="1144"/>
      <c r="CXN137" s="1167"/>
      <c r="CXO137" s="1163"/>
      <c r="CXP137" s="1163"/>
      <c r="CXQ137" s="1455"/>
      <c r="CXR137" s="957"/>
      <c r="CXS137" s="1163"/>
      <c r="CXT137" s="1163"/>
      <c r="CXU137" s="957"/>
      <c r="CXV137" s="957"/>
      <c r="CXW137" s="1730"/>
      <c r="CXX137" s="957"/>
      <c r="CXY137" s="957"/>
      <c r="CXZ137" s="957"/>
      <c r="CYA137" s="1209"/>
      <c r="CYB137" s="1248"/>
      <c r="CYC137" s="1537"/>
      <c r="CYD137" s="955"/>
      <c r="CYE137" s="1144"/>
      <c r="CYF137" s="1167"/>
      <c r="CYG137" s="1163"/>
      <c r="CYH137" s="1163"/>
      <c r="CYI137" s="1455"/>
      <c r="CYJ137" s="957"/>
      <c r="CYK137" s="1163"/>
      <c r="CYL137" s="1163"/>
      <c r="CYM137" s="957"/>
      <c r="CYN137" s="957"/>
      <c r="CYO137" s="1730"/>
      <c r="CYP137" s="957"/>
      <c r="CYQ137" s="957"/>
      <c r="CYR137" s="957"/>
      <c r="CYS137" s="1209"/>
      <c r="CYT137" s="1248"/>
      <c r="CYU137" s="1537"/>
      <c r="CYV137" s="955"/>
      <c r="CYW137" s="1144"/>
      <c r="CYX137" s="1167"/>
      <c r="CYY137" s="1163"/>
      <c r="CYZ137" s="1163"/>
      <c r="CZA137" s="1455"/>
      <c r="CZB137" s="957"/>
      <c r="CZC137" s="1163"/>
      <c r="CZD137" s="1163"/>
      <c r="CZE137" s="957"/>
      <c r="CZF137" s="957"/>
      <c r="CZG137" s="1730"/>
      <c r="CZH137" s="957"/>
      <c r="CZI137" s="957"/>
      <c r="CZJ137" s="957"/>
      <c r="CZK137" s="1209"/>
      <c r="CZL137" s="1248"/>
      <c r="CZM137" s="1537"/>
      <c r="CZN137" s="955"/>
      <c r="CZO137" s="1144"/>
      <c r="CZP137" s="1167"/>
      <c r="CZQ137" s="1163"/>
      <c r="CZR137" s="1163"/>
      <c r="CZS137" s="1455"/>
      <c r="CZT137" s="957"/>
      <c r="CZU137" s="1163"/>
      <c r="CZV137" s="1163"/>
      <c r="CZW137" s="957"/>
      <c r="CZX137" s="957"/>
      <c r="CZY137" s="1730"/>
      <c r="CZZ137" s="957"/>
      <c r="DAA137" s="957"/>
      <c r="DAB137" s="957"/>
      <c r="DAC137" s="1209"/>
      <c r="DAD137" s="1248"/>
      <c r="DAE137" s="1537"/>
      <c r="DAF137" s="955"/>
      <c r="DAG137" s="1144"/>
      <c r="DAH137" s="1167"/>
      <c r="DAI137" s="1163"/>
      <c r="DAJ137" s="1163"/>
      <c r="DAK137" s="1455"/>
      <c r="DAL137" s="957"/>
      <c r="DAM137" s="1163"/>
      <c r="DAN137" s="1163"/>
      <c r="DAO137" s="957"/>
      <c r="DAP137" s="957"/>
      <c r="DAQ137" s="1730"/>
      <c r="DAR137" s="957"/>
      <c r="DAS137" s="957"/>
      <c r="DAT137" s="957"/>
      <c r="DAU137" s="1209"/>
      <c r="DAV137" s="1248"/>
      <c r="DAW137" s="1537"/>
      <c r="DAX137" s="955"/>
      <c r="DAY137" s="1144"/>
      <c r="DAZ137" s="1167"/>
      <c r="DBA137" s="1163"/>
      <c r="DBB137" s="1163"/>
      <c r="DBC137" s="1455"/>
      <c r="DBD137" s="957"/>
      <c r="DBE137" s="1163"/>
      <c r="DBF137" s="1163"/>
      <c r="DBG137" s="957"/>
      <c r="DBH137" s="957"/>
      <c r="DBI137" s="1730"/>
      <c r="DBJ137" s="957"/>
      <c r="DBK137" s="957"/>
      <c r="DBL137" s="957"/>
      <c r="DBM137" s="1209"/>
      <c r="DBN137" s="1248"/>
      <c r="DBO137" s="1537"/>
      <c r="DBP137" s="955"/>
      <c r="DBQ137" s="1144"/>
      <c r="DBR137" s="1167"/>
      <c r="DBS137" s="1163"/>
      <c r="DBT137" s="1163"/>
      <c r="DBU137" s="1455"/>
      <c r="DBV137" s="957"/>
      <c r="DBW137" s="1163"/>
      <c r="DBX137" s="1163"/>
      <c r="DBY137" s="957"/>
      <c r="DBZ137" s="957"/>
      <c r="DCA137" s="1730"/>
      <c r="DCB137" s="957"/>
      <c r="DCC137" s="957"/>
      <c r="DCD137" s="957"/>
      <c r="DCE137" s="1209"/>
      <c r="DCF137" s="1248"/>
      <c r="DCG137" s="1537"/>
      <c r="DCH137" s="955"/>
      <c r="DCI137" s="1144"/>
      <c r="DCJ137" s="1167"/>
      <c r="DCK137" s="1163"/>
      <c r="DCL137" s="1163"/>
      <c r="DCM137" s="1455"/>
      <c r="DCN137" s="957"/>
      <c r="DCO137" s="1163"/>
      <c r="DCP137" s="1163"/>
      <c r="DCQ137" s="957"/>
      <c r="DCR137" s="957"/>
      <c r="DCS137" s="1730"/>
      <c r="DCT137" s="957"/>
      <c r="DCU137" s="957"/>
      <c r="DCV137" s="957"/>
      <c r="DCW137" s="1209"/>
      <c r="DCX137" s="1248"/>
      <c r="DCY137" s="1537"/>
      <c r="DCZ137" s="955"/>
      <c r="DDA137" s="1144"/>
      <c r="DDB137" s="1167"/>
      <c r="DDC137" s="1163"/>
      <c r="DDD137" s="1163"/>
      <c r="DDE137" s="1455"/>
      <c r="DDF137" s="957"/>
      <c r="DDG137" s="1163"/>
      <c r="DDH137" s="1163"/>
      <c r="DDI137" s="957"/>
      <c r="DDJ137" s="957"/>
      <c r="DDK137" s="1730"/>
      <c r="DDL137" s="957"/>
      <c r="DDM137" s="957"/>
      <c r="DDN137" s="957"/>
      <c r="DDO137" s="1209"/>
      <c r="DDP137" s="1248"/>
      <c r="DDQ137" s="1537"/>
      <c r="DDR137" s="955"/>
      <c r="DDS137" s="1144"/>
      <c r="DDT137" s="1167"/>
      <c r="DDU137" s="1163"/>
      <c r="DDV137" s="1163"/>
      <c r="DDW137" s="1455"/>
      <c r="DDX137" s="957"/>
      <c r="DDY137" s="1163"/>
      <c r="DDZ137" s="1163"/>
      <c r="DEA137" s="957"/>
      <c r="DEB137" s="957"/>
      <c r="DEC137" s="1730"/>
      <c r="DED137" s="957"/>
      <c r="DEE137" s="957"/>
      <c r="DEF137" s="957"/>
      <c r="DEG137" s="1209"/>
      <c r="DEH137" s="1248"/>
      <c r="DEI137" s="1537"/>
      <c r="DEJ137" s="955"/>
      <c r="DEK137" s="1144"/>
      <c r="DEL137" s="1167"/>
      <c r="DEM137" s="1163"/>
      <c r="DEN137" s="1163"/>
      <c r="DEO137" s="1455"/>
      <c r="DEP137" s="957"/>
      <c r="DEQ137" s="1163"/>
      <c r="DER137" s="1163"/>
      <c r="DES137" s="957"/>
      <c r="DET137" s="957"/>
      <c r="DEU137" s="1730"/>
      <c r="DEV137" s="957"/>
      <c r="DEW137" s="957"/>
      <c r="DEX137" s="957"/>
      <c r="DEY137" s="1209"/>
      <c r="DEZ137" s="1248"/>
      <c r="DFA137" s="1537"/>
      <c r="DFB137" s="955"/>
      <c r="DFC137" s="1144"/>
      <c r="DFD137" s="1167"/>
      <c r="DFE137" s="1163"/>
      <c r="DFF137" s="1163"/>
      <c r="DFG137" s="1455"/>
      <c r="DFH137" s="957"/>
      <c r="DFI137" s="1163"/>
      <c r="DFJ137" s="1163"/>
      <c r="DFK137" s="957"/>
      <c r="DFL137" s="957"/>
      <c r="DFM137" s="1730"/>
      <c r="DFN137" s="957"/>
      <c r="DFO137" s="957"/>
      <c r="DFP137" s="957"/>
      <c r="DFQ137" s="1209"/>
      <c r="DFR137" s="1248"/>
      <c r="DFS137" s="1537"/>
      <c r="DFT137" s="955"/>
      <c r="DFU137" s="1144"/>
      <c r="DFV137" s="1167"/>
      <c r="DFW137" s="1163"/>
      <c r="DFX137" s="1163"/>
      <c r="DFY137" s="1455"/>
      <c r="DFZ137" s="957"/>
      <c r="DGA137" s="1163"/>
      <c r="DGB137" s="1163"/>
      <c r="DGC137" s="957"/>
      <c r="DGD137" s="957"/>
      <c r="DGE137" s="1730"/>
      <c r="DGF137" s="957"/>
      <c r="DGG137" s="957"/>
      <c r="DGH137" s="957"/>
      <c r="DGI137" s="1209"/>
      <c r="DGJ137" s="1248"/>
      <c r="DGK137" s="1537"/>
      <c r="DGL137" s="955"/>
      <c r="DGM137" s="1144"/>
      <c r="DGN137" s="1167"/>
      <c r="DGO137" s="1163"/>
      <c r="DGP137" s="1163"/>
      <c r="DGQ137" s="1455"/>
      <c r="DGR137" s="957"/>
      <c r="DGS137" s="1163"/>
      <c r="DGT137" s="1163"/>
      <c r="DGU137" s="957"/>
      <c r="DGV137" s="957"/>
      <c r="DGW137" s="1730"/>
      <c r="DGX137" s="957"/>
      <c r="DGY137" s="957"/>
      <c r="DGZ137" s="957"/>
      <c r="DHA137" s="1209"/>
      <c r="DHB137" s="1248"/>
      <c r="DHC137" s="1537"/>
      <c r="DHD137" s="955"/>
      <c r="DHE137" s="1144"/>
      <c r="DHF137" s="1167"/>
      <c r="DHG137" s="1163"/>
      <c r="DHH137" s="1163"/>
      <c r="DHI137" s="1455"/>
      <c r="DHJ137" s="957"/>
      <c r="DHK137" s="1163"/>
      <c r="DHL137" s="1163"/>
      <c r="DHM137" s="957"/>
      <c r="DHN137" s="957"/>
      <c r="DHO137" s="1730"/>
      <c r="DHP137" s="957"/>
      <c r="DHQ137" s="957"/>
      <c r="DHR137" s="957"/>
      <c r="DHS137" s="1209"/>
      <c r="DHT137" s="1248"/>
      <c r="DHU137" s="1537"/>
      <c r="DHV137" s="955"/>
      <c r="DHW137" s="1144"/>
      <c r="DHX137" s="1167"/>
      <c r="DHY137" s="1163"/>
      <c r="DHZ137" s="1163"/>
      <c r="DIA137" s="1455"/>
      <c r="DIB137" s="957"/>
      <c r="DIC137" s="1163"/>
      <c r="DID137" s="1163"/>
      <c r="DIE137" s="957"/>
      <c r="DIF137" s="957"/>
      <c r="DIG137" s="1730"/>
      <c r="DIH137" s="957"/>
      <c r="DII137" s="957"/>
      <c r="DIJ137" s="957"/>
      <c r="DIK137" s="1209"/>
      <c r="DIL137" s="1248"/>
      <c r="DIM137" s="1537"/>
      <c r="DIN137" s="955"/>
      <c r="DIO137" s="1144"/>
      <c r="DIP137" s="1167"/>
      <c r="DIQ137" s="1163"/>
      <c r="DIR137" s="1163"/>
      <c r="DIS137" s="1455"/>
      <c r="DIT137" s="957"/>
      <c r="DIU137" s="1163"/>
      <c r="DIV137" s="1163"/>
      <c r="DIW137" s="957"/>
      <c r="DIX137" s="957"/>
      <c r="DIY137" s="1730"/>
      <c r="DIZ137" s="957"/>
      <c r="DJA137" s="957"/>
      <c r="DJB137" s="957"/>
      <c r="DJC137" s="1209"/>
      <c r="DJD137" s="1248"/>
      <c r="DJE137" s="1537"/>
      <c r="DJF137" s="955"/>
      <c r="DJG137" s="1144"/>
      <c r="DJH137" s="1167"/>
      <c r="DJI137" s="1163"/>
      <c r="DJJ137" s="1163"/>
      <c r="DJK137" s="1455"/>
      <c r="DJL137" s="957"/>
      <c r="DJM137" s="1163"/>
      <c r="DJN137" s="1163"/>
      <c r="DJO137" s="957"/>
      <c r="DJP137" s="957"/>
      <c r="DJQ137" s="1730"/>
      <c r="DJR137" s="957"/>
      <c r="DJS137" s="957"/>
      <c r="DJT137" s="957"/>
      <c r="DJU137" s="1209"/>
      <c r="DJV137" s="1248"/>
      <c r="DJW137" s="1537"/>
      <c r="DJX137" s="955"/>
      <c r="DJY137" s="1144"/>
      <c r="DJZ137" s="1167"/>
      <c r="DKA137" s="1163"/>
      <c r="DKB137" s="1163"/>
      <c r="DKC137" s="1455"/>
      <c r="DKD137" s="957"/>
      <c r="DKE137" s="1163"/>
      <c r="DKF137" s="1163"/>
      <c r="DKG137" s="957"/>
      <c r="DKH137" s="957"/>
      <c r="DKI137" s="1730"/>
      <c r="DKJ137" s="957"/>
      <c r="DKK137" s="957"/>
      <c r="DKL137" s="957"/>
      <c r="DKM137" s="1209"/>
      <c r="DKN137" s="1248"/>
      <c r="DKO137" s="1537"/>
      <c r="DKP137" s="955"/>
      <c r="DKQ137" s="1144"/>
      <c r="DKR137" s="1167"/>
      <c r="DKS137" s="1163"/>
      <c r="DKT137" s="1163"/>
      <c r="DKU137" s="1455"/>
      <c r="DKV137" s="957"/>
      <c r="DKW137" s="1163"/>
      <c r="DKX137" s="1163"/>
      <c r="DKY137" s="957"/>
      <c r="DKZ137" s="957"/>
      <c r="DLA137" s="1730"/>
      <c r="DLB137" s="957"/>
      <c r="DLC137" s="957"/>
      <c r="DLD137" s="957"/>
      <c r="DLE137" s="1209"/>
      <c r="DLF137" s="1248"/>
      <c r="DLG137" s="1537"/>
      <c r="DLH137" s="955"/>
      <c r="DLI137" s="1144"/>
      <c r="DLJ137" s="1167"/>
      <c r="DLK137" s="1163"/>
      <c r="DLL137" s="1163"/>
      <c r="DLM137" s="1455"/>
      <c r="DLN137" s="957"/>
      <c r="DLO137" s="1163"/>
      <c r="DLP137" s="1163"/>
      <c r="DLQ137" s="957"/>
      <c r="DLR137" s="957"/>
      <c r="DLS137" s="1730"/>
      <c r="DLT137" s="957"/>
      <c r="DLU137" s="957"/>
      <c r="DLV137" s="957"/>
      <c r="DLW137" s="1209"/>
      <c r="DLX137" s="1248"/>
      <c r="DLY137" s="1537"/>
      <c r="DLZ137" s="955"/>
      <c r="DMA137" s="1144"/>
      <c r="DMB137" s="1167"/>
      <c r="DMC137" s="1163"/>
      <c r="DMD137" s="1163"/>
      <c r="DME137" s="1455"/>
      <c r="DMF137" s="957"/>
      <c r="DMG137" s="1163"/>
      <c r="DMH137" s="1163"/>
      <c r="DMI137" s="957"/>
      <c r="DMJ137" s="957"/>
      <c r="DMK137" s="1730"/>
      <c r="DML137" s="957"/>
      <c r="DMM137" s="957"/>
      <c r="DMN137" s="957"/>
      <c r="DMO137" s="1209"/>
      <c r="DMP137" s="1248"/>
      <c r="DMQ137" s="1537"/>
      <c r="DMR137" s="955"/>
      <c r="DMS137" s="1144"/>
      <c r="DMT137" s="1167"/>
      <c r="DMU137" s="1163"/>
      <c r="DMV137" s="1163"/>
      <c r="DMW137" s="1455"/>
      <c r="DMX137" s="957"/>
      <c r="DMY137" s="1163"/>
      <c r="DMZ137" s="1163"/>
      <c r="DNA137" s="957"/>
      <c r="DNB137" s="957"/>
      <c r="DNC137" s="1730"/>
      <c r="DND137" s="957"/>
      <c r="DNE137" s="957"/>
      <c r="DNF137" s="957"/>
      <c r="DNG137" s="1209"/>
      <c r="DNH137" s="1248"/>
      <c r="DNI137" s="1537"/>
      <c r="DNJ137" s="955"/>
      <c r="DNK137" s="1144"/>
      <c r="DNL137" s="1167"/>
      <c r="DNM137" s="1163"/>
      <c r="DNN137" s="1163"/>
      <c r="DNO137" s="1455"/>
      <c r="DNP137" s="957"/>
      <c r="DNQ137" s="1163"/>
      <c r="DNR137" s="1163"/>
      <c r="DNS137" s="957"/>
      <c r="DNT137" s="957"/>
      <c r="DNU137" s="1730"/>
      <c r="DNV137" s="957"/>
      <c r="DNW137" s="957"/>
      <c r="DNX137" s="957"/>
      <c r="DNY137" s="1209"/>
      <c r="DNZ137" s="1248"/>
      <c r="DOA137" s="1537"/>
      <c r="DOB137" s="955"/>
      <c r="DOC137" s="1144"/>
      <c r="DOD137" s="1167"/>
      <c r="DOE137" s="1163"/>
      <c r="DOF137" s="1163"/>
      <c r="DOG137" s="1455"/>
      <c r="DOH137" s="957"/>
      <c r="DOI137" s="1163"/>
      <c r="DOJ137" s="1163"/>
      <c r="DOK137" s="957"/>
      <c r="DOL137" s="957"/>
      <c r="DOM137" s="1730"/>
      <c r="DON137" s="957"/>
      <c r="DOO137" s="957"/>
      <c r="DOP137" s="957"/>
      <c r="DOQ137" s="1209"/>
      <c r="DOR137" s="1248"/>
      <c r="DOS137" s="1537"/>
      <c r="DOT137" s="955"/>
      <c r="DOU137" s="1144"/>
      <c r="DOV137" s="1167"/>
      <c r="DOW137" s="1163"/>
      <c r="DOX137" s="1163"/>
      <c r="DOY137" s="1455"/>
      <c r="DOZ137" s="957"/>
      <c r="DPA137" s="1163"/>
      <c r="DPB137" s="1163"/>
      <c r="DPC137" s="957"/>
      <c r="DPD137" s="957"/>
      <c r="DPE137" s="1730"/>
      <c r="DPF137" s="957"/>
      <c r="DPG137" s="957"/>
      <c r="DPH137" s="957"/>
      <c r="DPI137" s="1209"/>
      <c r="DPJ137" s="1248"/>
      <c r="DPK137" s="1537"/>
      <c r="DPL137" s="955"/>
      <c r="DPM137" s="1144"/>
      <c r="DPN137" s="1167"/>
      <c r="DPO137" s="1163"/>
      <c r="DPP137" s="1163"/>
      <c r="DPQ137" s="1455"/>
      <c r="DPR137" s="957"/>
      <c r="DPS137" s="1163"/>
      <c r="DPT137" s="1163"/>
      <c r="DPU137" s="957"/>
      <c r="DPV137" s="957"/>
      <c r="DPW137" s="1730"/>
      <c r="DPX137" s="957"/>
      <c r="DPY137" s="957"/>
      <c r="DPZ137" s="957"/>
      <c r="DQA137" s="1209"/>
      <c r="DQB137" s="1248"/>
      <c r="DQC137" s="1537"/>
      <c r="DQD137" s="955"/>
      <c r="DQE137" s="1144"/>
      <c r="DQF137" s="1167"/>
      <c r="DQG137" s="1163"/>
      <c r="DQH137" s="1163"/>
      <c r="DQI137" s="1455"/>
      <c r="DQJ137" s="957"/>
      <c r="DQK137" s="1163"/>
      <c r="DQL137" s="1163"/>
      <c r="DQM137" s="957"/>
      <c r="DQN137" s="957"/>
      <c r="DQO137" s="1730"/>
      <c r="DQP137" s="957"/>
      <c r="DQQ137" s="957"/>
      <c r="DQR137" s="957"/>
      <c r="DQS137" s="1209"/>
      <c r="DQT137" s="1248"/>
      <c r="DQU137" s="1537"/>
      <c r="DQV137" s="955"/>
      <c r="DQW137" s="1144"/>
      <c r="DQX137" s="1167"/>
      <c r="DQY137" s="1163"/>
      <c r="DQZ137" s="1163"/>
      <c r="DRA137" s="1455"/>
      <c r="DRB137" s="957"/>
      <c r="DRC137" s="1163"/>
      <c r="DRD137" s="1163"/>
      <c r="DRE137" s="957"/>
      <c r="DRF137" s="957"/>
      <c r="DRG137" s="1730"/>
      <c r="DRH137" s="957"/>
      <c r="DRI137" s="957"/>
      <c r="DRJ137" s="957"/>
      <c r="DRK137" s="1209"/>
      <c r="DRL137" s="1248"/>
      <c r="DRM137" s="1537"/>
      <c r="DRN137" s="955"/>
      <c r="DRO137" s="1144"/>
      <c r="DRP137" s="1167"/>
      <c r="DRQ137" s="1163"/>
      <c r="DRR137" s="1163"/>
      <c r="DRS137" s="1455"/>
      <c r="DRT137" s="957"/>
      <c r="DRU137" s="1163"/>
      <c r="DRV137" s="1163"/>
      <c r="DRW137" s="957"/>
      <c r="DRX137" s="957"/>
      <c r="DRY137" s="1730"/>
      <c r="DRZ137" s="957"/>
      <c r="DSA137" s="957"/>
      <c r="DSB137" s="957"/>
      <c r="DSC137" s="1209"/>
      <c r="DSD137" s="1248"/>
      <c r="DSE137" s="1537"/>
      <c r="DSF137" s="955"/>
      <c r="DSG137" s="1144"/>
      <c r="DSH137" s="1167"/>
      <c r="DSI137" s="1163"/>
      <c r="DSJ137" s="1163"/>
      <c r="DSK137" s="1455"/>
      <c r="DSL137" s="957"/>
      <c r="DSM137" s="1163"/>
      <c r="DSN137" s="1163"/>
      <c r="DSO137" s="957"/>
      <c r="DSP137" s="957"/>
      <c r="DSQ137" s="1730"/>
      <c r="DSR137" s="957"/>
      <c r="DSS137" s="957"/>
      <c r="DST137" s="957"/>
      <c r="DSU137" s="1209"/>
      <c r="DSV137" s="1248"/>
      <c r="DSW137" s="1537"/>
      <c r="DSX137" s="955"/>
      <c r="DSY137" s="1144"/>
      <c r="DSZ137" s="1167"/>
      <c r="DTA137" s="1163"/>
      <c r="DTB137" s="1163"/>
      <c r="DTC137" s="1455"/>
      <c r="DTD137" s="957"/>
      <c r="DTE137" s="1163"/>
      <c r="DTF137" s="1163"/>
      <c r="DTG137" s="957"/>
      <c r="DTH137" s="957"/>
      <c r="DTI137" s="1730"/>
      <c r="DTJ137" s="957"/>
      <c r="DTK137" s="957"/>
      <c r="DTL137" s="957"/>
      <c r="DTM137" s="1209"/>
      <c r="DTN137" s="1248"/>
      <c r="DTO137" s="1537"/>
      <c r="DTP137" s="955"/>
      <c r="DTQ137" s="1144"/>
      <c r="DTR137" s="1167"/>
      <c r="DTS137" s="1163"/>
      <c r="DTT137" s="1163"/>
      <c r="DTU137" s="1455"/>
      <c r="DTV137" s="957"/>
      <c r="DTW137" s="1163"/>
      <c r="DTX137" s="1163"/>
      <c r="DTY137" s="957"/>
      <c r="DTZ137" s="957"/>
      <c r="DUA137" s="1730"/>
      <c r="DUB137" s="957"/>
      <c r="DUC137" s="957"/>
      <c r="DUD137" s="957"/>
      <c r="DUE137" s="1209"/>
      <c r="DUF137" s="1248"/>
      <c r="DUG137" s="1537"/>
      <c r="DUH137" s="955"/>
      <c r="DUI137" s="1144"/>
      <c r="DUJ137" s="1167"/>
      <c r="DUK137" s="1163"/>
      <c r="DUL137" s="1163"/>
      <c r="DUM137" s="1455"/>
      <c r="DUN137" s="957"/>
      <c r="DUO137" s="1163"/>
      <c r="DUP137" s="1163"/>
      <c r="DUQ137" s="957"/>
      <c r="DUR137" s="957"/>
      <c r="DUS137" s="1730"/>
      <c r="DUT137" s="957"/>
      <c r="DUU137" s="957"/>
      <c r="DUV137" s="957"/>
      <c r="DUW137" s="1209"/>
      <c r="DUX137" s="1248"/>
      <c r="DUY137" s="1537"/>
      <c r="DUZ137" s="955"/>
      <c r="DVA137" s="1144"/>
      <c r="DVB137" s="1167"/>
      <c r="DVC137" s="1163"/>
      <c r="DVD137" s="1163"/>
      <c r="DVE137" s="1455"/>
      <c r="DVF137" s="957"/>
      <c r="DVG137" s="1163"/>
      <c r="DVH137" s="1163"/>
      <c r="DVI137" s="957"/>
      <c r="DVJ137" s="957"/>
      <c r="DVK137" s="1730"/>
      <c r="DVL137" s="957"/>
      <c r="DVM137" s="957"/>
      <c r="DVN137" s="957"/>
      <c r="DVO137" s="1209"/>
      <c r="DVP137" s="1248"/>
      <c r="DVQ137" s="1537"/>
      <c r="DVR137" s="955"/>
      <c r="DVS137" s="1144"/>
      <c r="DVT137" s="1167"/>
      <c r="DVU137" s="1163"/>
      <c r="DVV137" s="1163"/>
      <c r="DVW137" s="1455"/>
      <c r="DVX137" s="957"/>
      <c r="DVY137" s="1163"/>
      <c r="DVZ137" s="1163"/>
      <c r="DWA137" s="957"/>
      <c r="DWB137" s="957"/>
      <c r="DWC137" s="1730"/>
      <c r="DWD137" s="957"/>
      <c r="DWE137" s="957"/>
      <c r="DWF137" s="957"/>
      <c r="DWG137" s="1209"/>
      <c r="DWH137" s="1248"/>
      <c r="DWI137" s="1537"/>
      <c r="DWJ137" s="955"/>
      <c r="DWK137" s="1144"/>
      <c r="DWL137" s="1167"/>
      <c r="DWM137" s="1163"/>
      <c r="DWN137" s="1163"/>
      <c r="DWO137" s="1455"/>
      <c r="DWP137" s="957"/>
      <c r="DWQ137" s="1163"/>
      <c r="DWR137" s="1163"/>
      <c r="DWS137" s="957"/>
      <c r="DWT137" s="957"/>
      <c r="DWU137" s="1730"/>
      <c r="DWV137" s="957"/>
      <c r="DWW137" s="957"/>
      <c r="DWX137" s="957"/>
      <c r="DWY137" s="1209"/>
      <c r="DWZ137" s="1248"/>
      <c r="DXA137" s="1537"/>
      <c r="DXB137" s="955"/>
      <c r="DXC137" s="1144"/>
      <c r="DXD137" s="1167"/>
      <c r="DXE137" s="1163"/>
      <c r="DXF137" s="1163"/>
      <c r="DXG137" s="1455"/>
      <c r="DXH137" s="957"/>
      <c r="DXI137" s="1163"/>
      <c r="DXJ137" s="1163"/>
      <c r="DXK137" s="957"/>
      <c r="DXL137" s="957"/>
      <c r="DXM137" s="1730"/>
      <c r="DXN137" s="957"/>
      <c r="DXO137" s="957"/>
      <c r="DXP137" s="957"/>
      <c r="DXQ137" s="1209"/>
      <c r="DXR137" s="1248"/>
      <c r="DXS137" s="1537"/>
      <c r="DXT137" s="955"/>
      <c r="DXU137" s="1144"/>
      <c r="DXV137" s="1167"/>
      <c r="DXW137" s="1163"/>
      <c r="DXX137" s="1163"/>
      <c r="DXY137" s="1455"/>
      <c r="DXZ137" s="957"/>
      <c r="DYA137" s="1163"/>
      <c r="DYB137" s="1163"/>
      <c r="DYC137" s="957"/>
      <c r="DYD137" s="957"/>
      <c r="DYE137" s="1730"/>
      <c r="DYF137" s="957"/>
      <c r="DYG137" s="957"/>
      <c r="DYH137" s="957"/>
      <c r="DYI137" s="1209"/>
      <c r="DYJ137" s="1248"/>
      <c r="DYK137" s="1537"/>
      <c r="DYL137" s="955"/>
      <c r="DYM137" s="1144"/>
      <c r="DYN137" s="1167"/>
      <c r="DYO137" s="1163"/>
      <c r="DYP137" s="1163"/>
      <c r="DYQ137" s="1455"/>
      <c r="DYR137" s="957"/>
      <c r="DYS137" s="1163"/>
      <c r="DYT137" s="1163"/>
      <c r="DYU137" s="957"/>
      <c r="DYV137" s="957"/>
      <c r="DYW137" s="1730"/>
      <c r="DYX137" s="957"/>
      <c r="DYY137" s="957"/>
      <c r="DYZ137" s="957"/>
      <c r="DZA137" s="1209"/>
      <c r="DZB137" s="1248"/>
      <c r="DZC137" s="1537"/>
      <c r="DZD137" s="955"/>
      <c r="DZE137" s="1144"/>
      <c r="DZF137" s="1167"/>
      <c r="DZG137" s="1163"/>
      <c r="DZH137" s="1163"/>
      <c r="DZI137" s="1455"/>
      <c r="DZJ137" s="957"/>
      <c r="DZK137" s="1163"/>
      <c r="DZL137" s="1163"/>
      <c r="DZM137" s="957"/>
      <c r="DZN137" s="957"/>
      <c r="DZO137" s="1730"/>
      <c r="DZP137" s="957"/>
      <c r="DZQ137" s="957"/>
      <c r="DZR137" s="957"/>
      <c r="DZS137" s="1209"/>
      <c r="DZT137" s="1248"/>
      <c r="DZU137" s="1537"/>
      <c r="DZV137" s="955"/>
      <c r="DZW137" s="1144"/>
      <c r="DZX137" s="1167"/>
      <c r="DZY137" s="1163"/>
      <c r="DZZ137" s="1163"/>
      <c r="EAA137" s="1455"/>
      <c r="EAB137" s="957"/>
      <c r="EAC137" s="1163"/>
      <c r="EAD137" s="1163"/>
      <c r="EAE137" s="957"/>
      <c r="EAF137" s="957"/>
      <c r="EAG137" s="1730"/>
      <c r="EAH137" s="957"/>
      <c r="EAI137" s="957"/>
      <c r="EAJ137" s="957"/>
      <c r="EAK137" s="1209"/>
      <c r="EAL137" s="1248"/>
      <c r="EAM137" s="1537"/>
      <c r="EAN137" s="955"/>
      <c r="EAO137" s="1144"/>
      <c r="EAP137" s="1167"/>
      <c r="EAQ137" s="1163"/>
      <c r="EAR137" s="1163"/>
      <c r="EAS137" s="1455"/>
      <c r="EAT137" s="957"/>
      <c r="EAU137" s="1163"/>
      <c r="EAV137" s="1163"/>
      <c r="EAW137" s="957"/>
      <c r="EAX137" s="957"/>
      <c r="EAY137" s="1730"/>
      <c r="EAZ137" s="957"/>
      <c r="EBA137" s="957"/>
      <c r="EBB137" s="957"/>
      <c r="EBC137" s="1209"/>
      <c r="EBD137" s="1248"/>
      <c r="EBE137" s="1537"/>
      <c r="EBF137" s="955"/>
      <c r="EBG137" s="1144"/>
      <c r="EBH137" s="1167"/>
      <c r="EBI137" s="1163"/>
      <c r="EBJ137" s="1163"/>
      <c r="EBK137" s="1455"/>
      <c r="EBL137" s="957"/>
      <c r="EBM137" s="1163"/>
      <c r="EBN137" s="1163"/>
      <c r="EBO137" s="957"/>
      <c r="EBP137" s="957"/>
      <c r="EBQ137" s="1730"/>
      <c r="EBR137" s="957"/>
      <c r="EBS137" s="957"/>
      <c r="EBT137" s="957"/>
      <c r="EBU137" s="1209"/>
      <c r="EBV137" s="1248"/>
      <c r="EBW137" s="1537"/>
      <c r="EBX137" s="955"/>
      <c r="EBY137" s="1144"/>
      <c r="EBZ137" s="1167"/>
      <c r="ECA137" s="1163"/>
      <c r="ECB137" s="1163"/>
      <c r="ECC137" s="1455"/>
      <c r="ECD137" s="957"/>
      <c r="ECE137" s="1163"/>
      <c r="ECF137" s="1163"/>
      <c r="ECG137" s="957"/>
      <c r="ECH137" s="957"/>
      <c r="ECI137" s="1730"/>
      <c r="ECJ137" s="957"/>
      <c r="ECK137" s="957"/>
      <c r="ECL137" s="957"/>
      <c r="ECM137" s="1209"/>
      <c r="ECN137" s="1248"/>
      <c r="ECO137" s="1537"/>
      <c r="ECP137" s="955"/>
      <c r="ECQ137" s="1144"/>
      <c r="ECR137" s="1167"/>
      <c r="ECS137" s="1163"/>
      <c r="ECT137" s="1163"/>
      <c r="ECU137" s="1455"/>
      <c r="ECV137" s="957"/>
      <c r="ECW137" s="1163"/>
      <c r="ECX137" s="1163"/>
      <c r="ECY137" s="957"/>
      <c r="ECZ137" s="957"/>
      <c r="EDA137" s="1730"/>
      <c r="EDB137" s="957"/>
      <c r="EDC137" s="957"/>
      <c r="EDD137" s="957"/>
      <c r="EDE137" s="1209"/>
      <c r="EDF137" s="1248"/>
      <c r="EDG137" s="1537"/>
      <c r="EDH137" s="955"/>
      <c r="EDI137" s="1144"/>
      <c r="EDJ137" s="1167"/>
      <c r="EDK137" s="1163"/>
      <c r="EDL137" s="1163"/>
      <c r="EDM137" s="1455"/>
      <c r="EDN137" s="957"/>
      <c r="EDO137" s="1163"/>
      <c r="EDP137" s="1163"/>
      <c r="EDQ137" s="957"/>
      <c r="EDR137" s="957"/>
      <c r="EDS137" s="1730"/>
      <c r="EDT137" s="957"/>
      <c r="EDU137" s="957"/>
      <c r="EDV137" s="957"/>
      <c r="EDW137" s="1209"/>
      <c r="EDX137" s="1248"/>
      <c r="EDY137" s="1537"/>
      <c r="EDZ137" s="955"/>
      <c r="EEA137" s="1144"/>
      <c r="EEB137" s="1167"/>
      <c r="EEC137" s="1163"/>
      <c r="EED137" s="1163"/>
      <c r="EEE137" s="1455"/>
      <c r="EEF137" s="957"/>
      <c r="EEG137" s="1163"/>
      <c r="EEH137" s="1163"/>
      <c r="EEI137" s="957"/>
      <c r="EEJ137" s="957"/>
      <c r="EEK137" s="1730"/>
      <c r="EEL137" s="957"/>
      <c r="EEM137" s="957"/>
      <c r="EEN137" s="957"/>
      <c r="EEO137" s="1209"/>
      <c r="EEP137" s="1248"/>
      <c r="EEQ137" s="1537"/>
      <c r="EER137" s="955"/>
      <c r="EES137" s="1144"/>
      <c r="EET137" s="1167"/>
      <c r="EEU137" s="1163"/>
      <c r="EEV137" s="1163"/>
      <c r="EEW137" s="1455"/>
      <c r="EEX137" s="957"/>
      <c r="EEY137" s="1163"/>
      <c r="EEZ137" s="1163"/>
      <c r="EFA137" s="957"/>
      <c r="EFB137" s="957"/>
      <c r="EFC137" s="1730"/>
      <c r="EFD137" s="957"/>
      <c r="EFE137" s="957"/>
      <c r="EFF137" s="957"/>
      <c r="EFG137" s="1209"/>
      <c r="EFH137" s="1248"/>
      <c r="EFI137" s="1537"/>
      <c r="EFJ137" s="955"/>
      <c r="EFK137" s="1144"/>
      <c r="EFL137" s="1167"/>
      <c r="EFM137" s="1163"/>
      <c r="EFN137" s="1163"/>
      <c r="EFO137" s="1455"/>
      <c r="EFP137" s="957"/>
      <c r="EFQ137" s="1163"/>
      <c r="EFR137" s="1163"/>
      <c r="EFS137" s="957"/>
      <c r="EFT137" s="957"/>
      <c r="EFU137" s="1730"/>
      <c r="EFV137" s="957"/>
      <c r="EFW137" s="957"/>
      <c r="EFX137" s="957"/>
      <c r="EFY137" s="1209"/>
      <c r="EFZ137" s="1248"/>
      <c r="EGA137" s="1537"/>
      <c r="EGB137" s="955"/>
      <c r="EGC137" s="1144"/>
      <c r="EGD137" s="1167"/>
      <c r="EGE137" s="1163"/>
      <c r="EGF137" s="1163"/>
      <c r="EGG137" s="1455"/>
      <c r="EGH137" s="957"/>
      <c r="EGI137" s="1163"/>
      <c r="EGJ137" s="1163"/>
      <c r="EGK137" s="957"/>
      <c r="EGL137" s="957"/>
      <c r="EGM137" s="1730"/>
      <c r="EGN137" s="957"/>
      <c r="EGO137" s="957"/>
      <c r="EGP137" s="957"/>
      <c r="EGQ137" s="1209"/>
      <c r="EGR137" s="1248"/>
      <c r="EGS137" s="1537"/>
      <c r="EGT137" s="955"/>
      <c r="EGU137" s="1144"/>
      <c r="EGV137" s="1167"/>
      <c r="EGW137" s="1163"/>
      <c r="EGX137" s="1163"/>
      <c r="EGY137" s="1455"/>
      <c r="EGZ137" s="957"/>
      <c r="EHA137" s="1163"/>
      <c r="EHB137" s="1163"/>
      <c r="EHC137" s="957"/>
      <c r="EHD137" s="957"/>
      <c r="EHE137" s="1730"/>
      <c r="EHF137" s="957"/>
      <c r="EHG137" s="957"/>
      <c r="EHH137" s="957"/>
      <c r="EHI137" s="1209"/>
      <c r="EHJ137" s="1248"/>
      <c r="EHK137" s="1537"/>
      <c r="EHL137" s="955"/>
      <c r="EHM137" s="1144"/>
      <c r="EHN137" s="1167"/>
      <c r="EHO137" s="1163"/>
      <c r="EHP137" s="1163"/>
      <c r="EHQ137" s="1455"/>
      <c r="EHR137" s="957"/>
      <c r="EHS137" s="1163"/>
      <c r="EHT137" s="1163"/>
      <c r="EHU137" s="957"/>
      <c r="EHV137" s="957"/>
      <c r="EHW137" s="1730"/>
      <c r="EHX137" s="957"/>
      <c r="EHY137" s="957"/>
      <c r="EHZ137" s="957"/>
      <c r="EIA137" s="1209"/>
      <c r="EIB137" s="1248"/>
      <c r="EIC137" s="1537"/>
      <c r="EID137" s="955"/>
      <c r="EIE137" s="1144"/>
      <c r="EIF137" s="1167"/>
      <c r="EIG137" s="1163"/>
      <c r="EIH137" s="1163"/>
      <c r="EII137" s="1455"/>
      <c r="EIJ137" s="957"/>
      <c r="EIK137" s="1163"/>
      <c r="EIL137" s="1163"/>
      <c r="EIM137" s="957"/>
      <c r="EIN137" s="957"/>
      <c r="EIO137" s="1730"/>
      <c r="EIP137" s="957"/>
      <c r="EIQ137" s="957"/>
      <c r="EIR137" s="957"/>
      <c r="EIS137" s="1209"/>
      <c r="EIT137" s="1248"/>
      <c r="EIU137" s="1537"/>
      <c r="EIV137" s="955"/>
      <c r="EIW137" s="1144"/>
      <c r="EIX137" s="1167"/>
      <c r="EIY137" s="1163"/>
      <c r="EIZ137" s="1163"/>
      <c r="EJA137" s="1455"/>
      <c r="EJB137" s="957"/>
      <c r="EJC137" s="1163"/>
      <c r="EJD137" s="1163"/>
      <c r="EJE137" s="957"/>
      <c r="EJF137" s="957"/>
      <c r="EJG137" s="1730"/>
      <c r="EJH137" s="957"/>
      <c r="EJI137" s="957"/>
      <c r="EJJ137" s="957"/>
      <c r="EJK137" s="1209"/>
      <c r="EJL137" s="1248"/>
      <c r="EJM137" s="1537"/>
      <c r="EJN137" s="955"/>
      <c r="EJO137" s="1144"/>
      <c r="EJP137" s="1167"/>
      <c r="EJQ137" s="1163"/>
      <c r="EJR137" s="1163"/>
      <c r="EJS137" s="1455"/>
      <c r="EJT137" s="957"/>
      <c r="EJU137" s="1163"/>
      <c r="EJV137" s="1163"/>
      <c r="EJW137" s="957"/>
      <c r="EJX137" s="957"/>
      <c r="EJY137" s="1730"/>
      <c r="EJZ137" s="957"/>
      <c r="EKA137" s="957"/>
      <c r="EKB137" s="957"/>
      <c r="EKC137" s="1209"/>
      <c r="EKD137" s="1248"/>
      <c r="EKE137" s="1537"/>
      <c r="EKF137" s="955"/>
      <c r="EKG137" s="1144"/>
      <c r="EKH137" s="1167"/>
      <c r="EKI137" s="1163"/>
      <c r="EKJ137" s="1163"/>
      <c r="EKK137" s="1455"/>
      <c r="EKL137" s="957"/>
      <c r="EKM137" s="1163"/>
      <c r="EKN137" s="1163"/>
      <c r="EKO137" s="957"/>
      <c r="EKP137" s="957"/>
      <c r="EKQ137" s="1730"/>
      <c r="EKR137" s="957"/>
      <c r="EKS137" s="957"/>
      <c r="EKT137" s="957"/>
      <c r="EKU137" s="1209"/>
      <c r="EKV137" s="1248"/>
      <c r="EKW137" s="1537"/>
      <c r="EKX137" s="955"/>
      <c r="EKY137" s="1144"/>
      <c r="EKZ137" s="1167"/>
      <c r="ELA137" s="1163"/>
      <c r="ELB137" s="1163"/>
      <c r="ELC137" s="1455"/>
      <c r="ELD137" s="957"/>
      <c r="ELE137" s="1163"/>
      <c r="ELF137" s="1163"/>
      <c r="ELG137" s="957"/>
      <c r="ELH137" s="957"/>
      <c r="ELI137" s="1730"/>
      <c r="ELJ137" s="957"/>
      <c r="ELK137" s="957"/>
      <c r="ELL137" s="957"/>
      <c r="ELM137" s="1209"/>
      <c r="ELN137" s="1248"/>
      <c r="ELO137" s="1537"/>
      <c r="ELP137" s="955"/>
      <c r="ELQ137" s="1144"/>
      <c r="ELR137" s="1167"/>
      <c r="ELS137" s="1163"/>
      <c r="ELT137" s="1163"/>
      <c r="ELU137" s="1455"/>
      <c r="ELV137" s="957"/>
      <c r="ELW137" s="1163"/>
      <c r="ELX137" s="1163"/>
      <c r="ELY137" s="957"/>
      <c r="ELZ137" s="957"/>
      <c r="EMA137" s="1730"/>
      <c r="EMB137" s="957"/>
      <c r="EMC137" s="957"/>
      <c r="EMD137" s="957"/>
      <c r="EME137" s="1209"/>
      <c r="EMF137" s="1248"/>
      <c r="EMG137" s="1537"/>
      <c r="EMH137" s="955"/>
      <c r="EMI137" s="1144"/>
      <c r="EMJ137" s="1167"/>
      <c r="EMK137" s="1163"/>
      <c r="EML137" s="1163"/>
      <c r="EMM137" s="1455"/>
      <c r="EMN137" s="957"/>
      <c r="EMO137" s="1163"/>
      <c r="EMP137" s="1163"/>
      <c r="EMQ137" s="957"/>
      <c r="EMR137" s="957"/>
      <c r="EMS137" s="1730"/>
      <c r="EMT137" s="957"/>
      <c r="EMU137" s="957"/>
      <c r="EMV137" s="957"/>
      <c r="EMW137" s="1209"/>
      <c r="EMX137" s="1248"/>
      <c r="EMY137" s="1537"/>
      <c r="EMZ137" s="955"/>
      <c r="ENA137" s="1144"/>
      <c r="ENB137" s="1167"/>
      <c r="ENC137" s="1163"/>
      <c r="END137" s="1163"/>
      <c r="ENE137" s="1455"/>
      <c r="ENF137" s="957"/>
      <c r="ENG137" s="1163"/>
      <c r="ENH137" s="1163"/>
      <c r="ENI137" s="957"/>
      <c r="ENJ137" s="957"/>
      <c r="ENK137" s="1730"/>
      <c r="ENL137" s="957"/>
      <c r="ENM137" s="957"/>
      <c r="ENN137" s="957"/>
      <c r="ENO137" s="1209"/>
      <c r="ENP137" s="1248"/>
      <c r="ENQ137" s="1537"/>
      <c r="ENR137" s="955"/>
      <c r="ENS137" s="1144"/>
      <c r="ENT137" s="1167"/>
      <c r="ENU137" s="1163"/>
      <c r="ENV137" s="1163"/>
      <c r="ENW137" s="1455"/>
      <c r="ENX137" s="957"/>
      <c r="ENY137" s="1163"/>
      <c r="ENZ137" s="1163"/>
      <c r="EOA137" s="957"/>
      <c r="EOB137" s="957"/>
      <c r="EOC137" s="1730"/>
      <c r="EOD137" s="957"/>
      <c r="EOE137" s="957"/>
      <c r="EOF137" s="957"/>
      <c r="EOG137" s="1209"/>
      <c r="EOH137" s="1248"/>
      <c r="EOI137" s="1537"/>
      <c r="EOJ137" s="955"/>
      <c r="EOK137" s="1144"/>
      <c r="EOL137" s="1167"/>
      <c r="EOM137" s="1163"/>
      <c r="EON137" s="1163"/>
      <c r="EOO137" s="1455"/>
      <c r="EOP137" s="957"/>
      <c r="EOQ137" s="1163"/>
      <c r="EOR137" s="1163"/>
      <c r="EOS137" s="957"/>
      <c r="EOT137" s="957"/>
      <c r="EOU137" s="1730"/>
      <c r="EOV137" s="957"/>
      <c r="EOW137" s="957"/>
      <c r="EOX137" s="957"/>
      <c r="EOY137" s="1209"/>
      <c r="EOZ137" s="1248"/>
      <c r="EPA137" s="1537"/>
      <c r="EPB137" s="955"/>
      <c r="EPC137" s="1144"/>
      <c r="EPD137" s="1167"/>
      <c r="EPE137" s="1163"/>
      <c r="EPF137" s="1163"/>
      <c r="EPG137" s="1455"/>
      <c r="EPH137" s="957"/>
      <c r="EPI137" s="1163"/>
      <c r="EPJ137" s="1163"/>
      <c r="EPK137" s="957"/>
      <c r="EPL137" s="957"/>
      <c r="EPM137" s="1730"/>
      <c r="EPN137" s="957"/>
      <c r="EPO137" s="957"/>
      <c r="EPP137" s="957"/>
      <c r="EPQ137" s="1209"/>
      <c r="EPR137" s="1248"/>
      <c r="EPS137" s="1537"/>
      <c r="EPT137" s="955"/>
      <c r="EPU137" s="1144"/>
      <c r="EPV137" s="1167"/>
      <c r="EPW137" s="1163"/>
      <c r="EPX137" s="1163"/>
      <c r="EPY137" s="1455"/>
      <c r="EPZ137" s="957"/>
      <c r="EQA137" s="1163"/>
      <c r="EQB137" s="1163"/>
      <c r="EQC137" s="957"/>
      <c r="EQD137" s="957"/>
      <c r="EQE137" s="1730"/>
      <c r="EQF137" s="957"/>
      <c r="EQG137" s="957"/>
      <c r="EQH137" s="957"/>
      <c r="EQI137" s="1209"/>
      <c r="EQJ137" s="1248"/>
      <c r="EQK137" s="1537"/>
      <c r="EQL137" s="955"/>
      <c r="EQM137" s="1144"/>
      <c r="EQN137" s="1167"/>
      <c r="EQO137" s="1163"/>
      <c r="EQP137" s="1163"/>
      <c r="EQQ137" s="1455"/>
      <c r="EQR137" s="957"/>
      <c r="EQS137" s="1163"/>
      <c r="EQT137" s="1163"/>
      <c r="EQU137" s="957"/>
      <c r="EQV137" s="957"/>
      <c r="EQW137" s="1730"/>
      <c r="EQX137" s="957"/>
      <c r="EQY137" s="957"/>
      <c r="EQZ137" s="957"/>
      <c r="ERA137" s="1209"/>
      <c r="ERB137" s="1248"/>
      <c r="ERC137" s="1537"/>
      <c r="ERD137" s="955"/>
      <c r="ERE137" s="1144"/>
      <c r="ERF137" s="1167"/>
      <c r="ERG137" s="1163"/>
      <c r="ERH137" s="1163"/>
      <c r="ERI137" s="1455"/>
      <c r="ERJ137" s="957"/>
      <c r="ERK137" s="1163"/>
      <c r="ERL137" s="1163"/>
      <c r="ERM137" s="957"/>
      <c r="ERN137" s="957"/>
      <c r="ERO137" s="1730"/>
      <c r="ERP137" s="957"/>
      <c r="ERQ137" s="957"/>
      <c r="ERR137" s="957"/>
      <c r="ERS137" s="1209"/>
      <c r="ERT137" s="1248"/>
      <c r="ERU137" s="1537"/>
      <c r="ERV137" s="955"/>
      <c r="ERW137" s="1144"/>
      <c r="ERX137" s="1167"/>
      <c r="ERY137" s="1163"/>
      <c r="ERZ137" s="1163"/>
      <c r="ESA137" s="1455"/>
      <c r="ESB137" s="957"/>
      <c r="ESC137" s="1163"/>
      <c r="ESD137" s="1163"/>
      <c r="ESE137" s="957"/>
      <c r="ESF137" s="957"/>
      <c r="ESG137" s="1730"/>
      <c r="ESH137" s="957"/>
      <c r="ESI137" s="957"/>
      <c r="ESJ137" s="957"/>
      <c r="ESK137" s="1209"/>
      <c r="ESL137" s="1248"/>
      <c r="ESM137" s="1537"/>
      <c r="ESN137" s="955"/>
      <c r="ESO137" s="1144"/>
      <c r="ESP137" s="1167"/>
      <c r="ESQ137" s="1163"/>
      <c r="ESR137" s="1163"/>
      <c r="ESS137" s="1455"/>
      <c r="EST137" s="957"/>
      <c r="ESU137" s="1163"/>
      <c r="ESV137" s="1163"/>
      <c r="ESW137" s="957"/>
      <c r="ESX137" s="957"/>
      <c r="ESY137" s="1730"/>
      <c r="ESZ137" s="957"/>
      <c r="ETA137" s="957"/>
      <c r="ETB137" s="957"/>
      <c r="ETC137" s="1209"/>
      <c r="ETD137" s="1248"/>
      <c r="ETE137" s="1537"/>
      <c r="ETF137" s="955"/>
      <c r="ETG137" s="1144"/>
      <c r="ETH137" s="1167"/>
      <c r="ETI137" s="1163"/>
      <c r="ETJ137" s="1163"/>
      <c r="ETK137" s="1455"/>
      <c r="ETL137" s="957"/>
      <c r="ETM137" s="1163"/>
      <c r="ETN137" s="1163"/>
      <c r="ETO137" s="957"/>
      <c r="ETP137" s="957"/>
      <c r="ETQ137" s="1730"/>
      <c r="ETR137" s="957"/>
      <c r="ETS137" s="957"/>
      <c r="ETT137" s="957"/>
      <c r="ETU137" s="1209"/>
      <c r="ETV137" s="1248"/>
      <c r="ETW137" s="1537"/>
      <c r="ETX137" s="955"/>
      <c r="ETY137" s="1144"/>
      <c r="ETZ137" s="1167"/>
      <c r="EUA137" s="1163"/>
      <c r="EUB137" s="1163"/>
      <c r="EUC137" s="1455"/>
      <c r="EUD137" s="957"/>
      <c r="EUE137" s="1163"/>
      <c r="EUF137" s="1163"/>
      <c r="EUG137" s="957"/>
      <c r="EUH137" s="957"/>
      <c r="EUI137" s="1730"/>
      <c r="EUJ137" s="957"/>
      <c r="EUK137" s="957"/>
      <c r="EUL137" s="957"/>
      <c r="EUM137" s="1209"/>
      <c r="EUN137" s="1248"/>
      <c r="EUO137" s="1537"/>
      <c r="EUP137" s="955"/>
      <c r="EUQ137" s="1144"/>
      <c r="EUR137" s="1167"/>
      <c r="EUS137" s="1163"/>
      <c r="EUT137" s="1163"/>
      <c r="EUU137" s="1455"/>
      <c r="EUV137" s="957"/>
      <c r="EUW137" s="1163"/>
      <c r="EUX137" s="1163"/>
      <c r="EUY137" s="957"/>
      <c r="EUZ137" s="957"/>
      <c r="EVA137" s="1730"/>
      <c r="EVB137" s="957"/>
      <c r="EVC137" s="957"/>
      <c r="EVD137" s="957"/>
      <c r="EVE137" s="1209"/>
      <c r="EVF137" s="1248"/>
      <c r="EVG137" s="1537"/>
      <c r="EVH137" s="955"/>
      <c r="EVI137" s="1144"/>
      <c r="EVJ137" s="1167"/>
      <c r="EVK137" s="1163"/>
      <c r="EVL137" s="1163"/>
      <c r="EVM137" s="1455"/>
      <c r="EVN137" s="957"/>
      <c r="EVO137" s="1163"/>
      <c r="EVP137" s="1163"/>
      <c r="EVQ137" s="957"/>
      <c r="EVR137" s="957"/>
      <c r="EVS137" s="1730"/>
      <c r="EVT137" s="957"/>
      <c r="EVU137" s="957"/>
      <c r="EVV137" s="957"/>
      <c r="EVW137" s="1209"/>
      <c r="EVX137" s="1248"/>
      <c r="EVY137" s="1537"/>
      <c r="EVZ137" s="955"/>
      <c r="EWA137" s="1144"/>
      <c r="EWB137" s="1167"/>
      <c r="EWC137" s="1163"/>
      <c r="EWD137" s="1163"/>
      <c r="EWE137" s="1455"/>
      <c r="EWF137" s="957"/>
      <c r="EWG137" s="1163"/>
      <c r="EWH137" s="1163"/>
      <c r="EWI137" s="957"/>
      <c r="EWJ137" s="957"/>
      <c r="EWK137" s="1730"/>
      <c r="EWL137" s="957"/>
      <c r="EWM137" s="957"/>
      <c r="EWN137" s="957"/>
      <c r="EWO137" s="1209"/>
      <c r="EWP137" s="1248"/>
      <c r="EWQ137" s="1537"/>
      <c r="EWR137" s="955"/>
      <c r="EWS137" s="1144"/>
      <c r="EWT137" s="1167"/>
      <c r="EWU137" s="1163"/>
      <c r="EWV137" s="1163"/>
      <c r="EWW137" s="1455"/>
      <c r="EWX137" s="957"/>
      <c r="EWY137" s="1163"/>
      <c r="EWZ137" s="1163"/>
      <c r="EXA137" s="957"/>
      <c r="EXB137" s="957"/>
      <c r="EXC137" s="1730"/>
      <c r="EXD137" s="957"/>
      <c r="EXE137" s="957"/>
      <c r="EXF137" s="957"/>
      <c r="EXG137" s="1209"/>
      <c r="EXH137" s="1248"/>
      <c r="EXI137" s="1537"/>
      <c r="EXJ137" s="955"/>
      <c r="EXK137" s="1144"/>
      <c r="EXL137" s="1167"/>
      <c r="EXM137" s="1163"/>
      <c r="EXN137" s="1163"/>
      <c r="EXO137" s="1455"/>
      <c r="EXP137" s="957"/>
      <c r="EXQ137" s="1163"/>
      <c r="EXR137" s="1163"/>
      <c r="EXS137" s="957"/>
      <c r="EXT137" s="957"/>
      <c r="EXU137" s="1730"/>
      <c r="EXV137" s="957"/>
      <c r="EXW137" s="957"/>
      <c r="EXX137" s="957"/>
      <c r="EXY137" s="1209"/>
      <c r="EXZ137" s="1248"/>
      <c r="EYA137" s="1537"/>
      <c r="EYB137" s="955"/>
      <c r="EYC137" s="1144"/>
      <c r="EYD137" s="1167"/>
      <c r="EYE137" s="1163"/>
      <c r="EYF137" s="1163"/>
      <c r="EYG137" s="1455"/>
      <c r="EYH137" s="957"/>
      <c r="EYI137" s="1163"/>
      <c r="EYJ137" s="1163"/>
      <c r="EYK137" s="957"/>
      <c r="EYL137" s="957"/>
      <c r="EYM137" s="1730"/>
      <c r="EYN137" s="957"/>
      <c r="EYO137" s="957"/>
      <c r="EYP137" s="957"/>
      <c r="EYQ137" s="1209"/>
      <c r="EYR137" s="1248"/>
      <c r="EYS137" s="1537"/>
      <c r="EYT137" s="955"/>
      <c r="EYU137" s="1144"/>
      <c r="EYV137" s="1167"/>
      <c r="EYW137" s="1163"/>
      <c r="EYX137" s="1163"/>
      <c r="EYY137" s="1455"/>
      <c r="EYZ137" s="957"/>
      <c r="EZA137" s="1163"/>
      <c r="EZB137" s="1163"/>
      <c r="EZC137" s="957"/>
      <c r="EZD137" s="957"/>
      <c r="EZE137" s="1730"/>
      <c r="EZF137" s="957"/>
      <c r="EZG137" s="957"/>
      <c r="EZH137" s="957"/>
      <c r="EZI137" s="1209"/>
      <c r="EZJ137" s="1248"/>
      <c r="EZK137" s="1537"/>
      <c r="EZL137" s="955"/>
      <c r="EZM137" s="1144"/>
      <c r="EZN137" s="1167"/>
      <c r="EZO137" s="1163"/>
      <c r="EZP137" s="1163"/>
      <c r="EZQ137" s="1455"/>
      <c r="EZR137" s="957"/>
      <c r="EZS137" s="1163"/>
      <c r="EZT137" s="1163"/>
      <c r="EZU137" s="957"/>
      <c r="EZV137" s="957"/>
      <c r="EZW137" s="1730"/>
      <c r="EZX137" s="957"/>
      <c r="EZY137" s="957"/>
      <c r="EZZ137" s="957"/>
      <c r="FAA137" s="1209"/>
      <c r="FAB137" s="1248"/>
      <c r="FAC137" s="1537"/>
      <c r="FAD137" s="955"/>
      <c r="FAE137" s="1144"/>
      <c r="FAF137" s="1167"/>
      <c r="FAG137" s="1163"/>
      <c r="FAH137" s="1163"/>
      <c r="FAI137" s="1455"/>
      <c r="FAJ137" s="957"/>
      <c r="FAK137" s="1163"/>
      <c r="FAL137" s="1163"/>
      <c r="FAM137" s="957"/>
      <c r="FAN137" s="957"/>
      <c r="FAO137" s="1730"/>
      <c r="FAP137" s="957"/>
      <c r="FAQ137" s="957"/>
      <c r="FAR137" s="957"/>
      <c r="FAS137" s="1209"/>
      <c r="FAT137" s="1248"/>
      <c r="FAU137" s="1537"/>
      <c r="FAV137" s="955"/>
      <c r="FAW137" s="1144"/>
      <c r="FAX137" s="1167"/>
      <c r="FAY137" s="1163"/>
      <c r="FAZ137" s="1163"/>
      <c r="FBA137" s="1455"/>
      <c r="FBB137" s="957"/>
      <c r="FBC137" s="1163"/>
      <c r="FBD137" s="1163"/>
      <c r="FBE137" s="957"/>
      <c r="FBF137" s="957"/>
      <c r="FBG137" s="1730"/>
      <c r="FBH137" s="957"/>
      <c r="FBI137" s="957"/>
      <c r="FBJ137" s="957"/>
      <c r="FBK137" s="1209"/>
      <c r="FBL137" s="1248"/>
      <c r="FBM137" s="1537"/>
      <c r="FBN137" s="955"/>
      <c r="FBO137" s="1144"/>
      <c r="FBP137" s="1167"/>
      <c r="FBQ137" s="1163"/>
      <c r="FBR137" s="1163"/>
      <c r="FBS137" s="1455"/>
      <c r="FBT137" s="957"/>
      <c r="FBU137" s="1163"/>
      <c r="FBV137" s="1163"/>
      <c r="FBW137" s="957"/>
      <c r="FBX137" s="957"/>
      <c r="FBY137" s="1730"/>
      <c r="FBZ137" s="957"/>
      <c r="FCA137" s="957"/>
      <c r="FCB137" s="957"/>
      <c r="FCC137" s="1209"/>
      <c r="FCD137" s="1248"/>
      <c r="FCE137" s="1537"/>
      <c r="FCF137" s="955"/>
      <c r="FCG137" s="1144"/>
      <c r="FCH137" s="1167"/>
      <c r="FCI137" s="1163"/>
      <c r="FCJ137" s="1163"/>
      <c r="FCK137" s="1455"/>
      <c r="FCL137" s="957"/>
      <c r="FCM137" s="1163"/>
      <c r="FCN137" s="1163"/>
      <c r="FCO137" s="957"/>
      <c r="FCP137" s="957"/>
      <c r="FCQ137" s="1730"/>
      <c r="FCR137" s="957"/>
      <c r="FCS137" s="957"/>
      <c r="FCT137" s="957"/>
      <c r="FCU137" s="1209"/>
      <c r="FCV137" s="1248"/>
      <c r="FCW137" s="1537"/>
      <c r="FCX137" s="955"/>
      <c r="FCY137" s="1144"/>
      <c r="FCZ137" s="1167"/>
      <c r="FDA137" s="1163"/>
      <c r="FDB137" s="1163"/>
      <c r="FDC137" s="1455"/>
      <c r="FDD137" s="957"/>
      <c r="FDE137" s="1163"/>
      <c r="FDF137" s="1163"/>
      <c r="FDG137" s="957"/>
      <c r="FDH137" s="957"/>
      <c r="FDI137" s="1730"/>
      <c r="FDJ137" s="957"/>
      <c r="FDK137" s="957"/>
      <c r="FDL137" s="957"/>
      <c r="FDM137" s="1209"/>
      <c r="FDN137" s="1248"/>
      <c r="FDO137" s="1537"/>
      <c r="FDP137" s="955"/>
      <c r="FDQ137" s="1144"/>
      <c r="FDR137" s="1167"/>
      <c r="FDS137" s="1163"/>
      <c r="FDT137" s="1163"/>
      <c r="FDU137" s="1455"/>
      <c r="FDV137" s="957"/>
      <c r="FDW137" s="1163"/>
      <c r="FDX137" s="1163"/>
      <c r="FDY137" s="957"/>
      <c r="FDZ137" s="957"/>
      <c r="FEA137" s="1730"/>
      <c r="FEB137" s="957"/>
      <c r="FEC137" s="957"/>
      <c r="FED137" s="957"/>
      <c r="FEE137" s="1209"/>
      <c r="FEF137" s="1248"/>
      <c r="FEG137" s="1537"/>
      <c r="FEH137" s="955"/>
      <c r="FEI137" s="1144"/>
      <c r="FEJ137" s="1167"/>
      <c r="FEK137" s="1163"/>
      <c r="FEL137" s="1163"/>
      <c r="FEM137" s="1455"/>
      <c r="FEN137" s="957"/>
      <c r="FEO137" s="1163"/>
      <c r="FEP137" s="1163"/>
      <c r="FEQ137" s="957"/>
      <c r="FER137" s="957"/>
      <c r="FES137" s="1730"/>
      <c r="FET137" s="957"/>
      <c r="FEU137" s="957"/>
      <c r="FEV137" s="957"/>
      <c r="FEW137" s="1209"/>
      <c r="FEX137" s="1248"/>
      <c r="FEY137" s="1537"/>
      <c r="FEZ137" s="955"/>
      <c r="FFA137" s="1144"/>
      <c r="FFB137" s="1167"/>
      <c r="FFC137" s="1163"/>
      <c r="FFD137" s="1163"/>
      <c r="FFE137" s="1455"/>
      <c r="FFF137" s="957"/>
      <c r="FFG137" s="1163"/>
      <c r="FFH137" s="1163"/>
      <c r="FFI137" s="957"/>
      <c r="FFJ137" s="957"/>
      <c r="FFK137" s="1730"/>
      <c r="FFL137" s="957"/>
      <c r="FFM137" s="957"/>
      <c r="FFN137" s="957"/>
      <c r="FFO137" s="1209"/>
      <c r="FFP137" s="1248"/>
      <c r="FFQ137" s="1537"/>
      <c r="FFR137" s="955"/>
      <c r="FFS137" s="1144"/>
      <c r="FFT137" s="1167"/>
      <c r="FFU137" s="1163"/>
      <c r="FFV137" s="1163"/>
      <c r="FFW137" s="1455"/>
      <c r="FFX137" s="957"/>
      <c r="FFY137" s="1163"/>
      <c r="FFZ137" s="1163"/>
      <c r="FGA137" s="957"/>
      <c r="FGB137" s="957"/>
      <c r="FGC137" s="1730"/>
      <c r="FGD137" s="957"/>
      <c r="FGE137" s="957"/>
      <c r="FGF137" s="957"/>
      <c r="FGG137" s="1209"/>
      <c r="FGH137" s="1248"/>
      <c r="FGI137" s="1537"/>
      <c r="FGJ137" s="955"/>
      <c r="FGK137" s="1144"/>
      <c r="FGL137" s="1167"/>
      <c r="FGM137" s="1163"/>
      <c r="FGN137" s="1163"/>
      <c r="FGO137" s="1455"/>
      <c r="FGP137" s="957"/>
      <c r="FGQ137" s="1163"/>
      <c r="FGR137" s="1163"/>
      <c r="FGS137" s="957"/>
      <c r="FGT137" s="957"/>
      <c r="FGU137" s="1730"/>
      <c r="FGV137" s="957"/>
      <c r="FGW137" s="957"/>
      <c r="FGX137" s="957"/>
      <c r="FGY137" s="1209"/>
      <c r="FGZ137" s="1248"/>
      <c r="FHA137" s="1537"/>
      <c r="FHB137" s="955"/>
      <c r="FHC137" s="1144"/>
      <c r="FHD137" s="1167"/>
      <c r="FHE137" s="1163"/>
      <c r="FHF137" s="1163"/>
      <c r="FHG137" s="1455"/>
      <c r="FHH137" s="957"/>
      <c r="FHI137" s="1163"/>
      <c r="FHJ137" s="1163"/>
      <c r="FHK137" s="957"/>
      <c r="FHL137" s="957"/>
      <c r="FHM137" s="1730"/>
      <c r="FHN137" s="957"/>
      <c r="FHO137" s="957"/>
      <c r="FHP137" s="957"/>
      <c r="FHQ137" s="1209"/>
      <c r="FHR137" s="1248"/>
      <c r="FHS137" s="1537"/>
      <c r="FHT137" s="955"/>
      <c r="FHU137" s="1144"/>
      <c r="FHV137" s="1167"/>
      <c r="FHW137" s="1163"/>
      <c r="FHX137" s="1163"/>
      <c r="FHY137" s="1455"/>
      <c r="FHZ137" s="957"/>
      <c r="FIA137" s="1163"/>
      <c r="FIB137" s="1163"/>
      <c r="FIC137" s="957"/>
      <c r="FID137" s="957"/>
      <c r="FIE137" s="1730"/>
      <c r="FIF137" s="957"/>
      <c r="FIG137" s="957"/>
      <c r="FIH137" s="957"/>
      <c r="FII137" s="1209"/>
      <c r="FIJ137" s="1248"/>
      <c r="FIK137" s="1537"/>
      <c r="FIL137" s="955"/>
      <c r="FIM137" s="1144"/>
      <c r="FIN137" s="1167"/>
      <c r="FIO137" s="1163"/>
      <c r="FIP137" s="1163"/>
      <c r="FIQ137" s="1455"/>
      <c r="FIR137" s="957"/>
      <c r="FIS137" s="1163"/>
      <c r="FIT137" s="1163"/>
      <c r="FIU137" s="957"/>
      <c r="FIV137" s="957"/>
      <c r="FIW137" s="1730"/>
      <c r="FIX137" s="957"/>
      <c r="FIY137" s="957"/>
      <c r="FIZ137" s="957"/>
      <c r="FJA137" s="1209"/>
      <c r="FJB137" s="1248"/>
      <c r="FJC137" s="1537"/>
      <c r="FJD137" s="955"/>
      <c r="FJE137" s="1144"/>
      <c r="FJF137" s="1167"/>
      <c r="FJG137" s="1163"/>
      <c r="FJH137" s="1163"/>
      <c r="FJI137" s="1455"/>
      <c r="FJJ137" s="957"/>
      <c r="FJK137" s="1163"/>
      <c r="FJL137" s="1163"/>
      <c r="FJM137" s="957"/>
      <c r="FJN137" s="957"/>
      <c r="FJO137" s="1730"/>
      <c r="FJP137" s="957"/>
      <c r="FJQ137" s="957"/>
      <c r="FJR137" s="957"/>
      <c r="FJS137" s="1209"/>
      <c r="FJT137" s="1248"/>
      <c r="FJU137" s="1537"/>
      <c r="FJV137" s="955"/>
      <c r="FJW137" s="1144"/>
      <c r="FJX137" s="1167"/>
      <c r="FJY137" s="1163"/>
      <c r="FJZ137" s="1163"/>
      <c r="FKA137" s="1455"/>
      <c r="FKB137" s="957"/>
      <c r="FKC137" s="1163"/>
      <c r="FKD137" s="1163"/>
      <c r="FKE137" s="957"/>
      <c r="FKF137" s="957"/>
      <c r="FKG137" s="1730"/>
      <c r="FKH137" s="957"/>
      <c r="FKI137" s="957"/>
      <c r="FKJ137" s="957"/>
      <c r="FKK137" s="1209"/>
      <c r="FKL137" s="1248"/>
      <c r="FKM137" s="1537"/>
      <c r="FKN137" s="955"/>
      <c r="FKO137" s="1144"/>
      <c r="FKP137" s="1167"/>
      <c r="FKQ137" s="1163"/>
      <c r="FKR137" s="1163"/>
      <c r="FKS137" s="1455"/>
      <c r="FKT137" s="957"/>
      <c r="FKU137" s="1163"/>
      <c r="FKV137" s="1163"/>
      <c r="FKW137" s="957"/>
      <c r="FKX137" s="957"/>
      <c r="FKY137" s="1730"/>
      <c r="FKZ137" s="957"/>
      <c r="FLA137" s="957"/>
      <c r="FLB137" s="957"/>
      <c r="FLC137" s="1209"/>
      <c r="FLD137" s="1248"/>
      <c r="FLE137" s="1537"/>
      <c r="FLF137" s="955"/>
      <c r="FLG137" s="1144"/>
      <c r="FLH137" s="1167"/>
      <c r="FLI137" s="1163"/>
      <c r="FLJ137" s="1163"/>
      <c r="FLK137" s="1455"/>
      <c r="FLL137" s="957"/>
      <c r="FLM137" s="1163"/>
      <c r="FLN137" s="1163"/>
      <c r="FLO137" s="957"/>
      <c r="FLP137" s="957"/>
      <c r="FLQ137" s="1730"/>
      <c r="FLR137" s="957"/>
      <c r="FLS137" s="957"/>
      <c r="FLT137" s="957"/>
      <c r="FLU137" s="1209"/>
      <c r="FLV137" s="1248"/>
      <c r="FLW137" s="1537"/>
      <c r="FLX137" s="955"/>
      <c r="FLY137" s="1144"/>
      <c r="FLZ137" s="1167"/>
      <c r="FMA137" s="1163"/>
      <c r="FMB137" s="1163"/>
      <c r="FMC137" s="1455"/>
      <c r="FMD137" s="957"/>
      <c r="FME137" s="1163"/>
      <c r="FMF137" s="1163"/>
      <c r="FMG137" s="957"/>
      <c r="FMH137" s="957"/>
      <c r="FMI137" s="1730"/>
      <c r="FMJ137" s="957"/>
      <c r="FMK137" s="957"/>
      <c r="FML137" s="957"/>
      <c r="FMM137" s="1209"/>
      <c r="FMN137" s="1248"/>
      <c r="FMO137" s="1537"/>
      <c r="FMP137" s="955"/>
      <c r="FMQ137" s="1144"/>
      <c r="FMR137" s="1167"/>
      <c r="FMS137" s="1163"/>
      <c r="FMT137" s="1163"/>
      <c r="FMU137" s="1455"/>
      <c r="FMV137" s="957"/>
      <c r="FMW137" s="1163"/>
      <c r="FMX137" s="1163"/>
      <c r="FMY137" s="957"/>
      <c r="FMZ137" s="957"/>
      <c r="FNA137" s="1730"/>
      <c r="FNB137" s="957"/>
      <c r="FNC137" s="957"/>
      <c r="FND137" s="957"/>
      <c r="FNE137" s="1209"/>
      <c r="FNF137" s="1248"/>
      <c r="FNG137" s="1537"/>
      <c r="FNH137" s="955"/>
      <c r="FNI137" s="1144"/>
      <c r="FNJ137" s="1167"/>
      <c r="FNK137" s="1163"/>
      <c r="FNL137" s="1163"/>
      <c r="FNM137" s="1455"/>
      <c r="FNN137" s="957"/>
      <c r="FNO137" s="1163"/>
      <c r="FNP137" s="1163"/>
      <c r="FNQ137" s="957"/>
      <c r="FNR137" s="957"/>
      <c r="FNS137" s="1730"/>
      <c r="FNT137" s="957"/>
      <c r="FNU137" s="957"/>
      <c r="FNV137" s="957"/>
      <c r="FNW137" s="1209"/>
      <c r="FNX137" s="1248"/>
      <c r="FNY137" s="1537"/>
      <c r="FNZ137" s="955"/>
      <c r="FOA137" s="1144"/>
      <c r="FOB137" s="1167"/>
      <c r="FOC137" s="1163"/>
      <c r="FOD137" s="1163"/>
      <c r="FOE137" s="1455"/>
      <c r="FOF137" s="957"/>
      <c r="FOG137" s="1163"/>
      <c r="FOH137" s="1163"/>
      <c r="FOI137" s="957"/>
      <c r="FOJ137" s="957"/>
      <c r="FOK137" s="1730"/>
      <c r="FOL137" s="957"/>
      <c r="FOM137" s="957"/>
      <c r="FON137" s="957"/>
      <c r="FOO137" s="1209"/>
      <c r="FOP137" s="1248"/>
      <c r="FOQ137" s="1537"/>
      <c r="FOR137" s="955"/>
      <c r="FOS137" s="1144"/>
      <c r="FOT137" s="1167"/>
      <c r="FOU137" s="1163"/>
      <c r="FOV137" s="1163"/>
      <c r="FOW137" s="1455"/>
      <c r="FOX137" s="957"/>
      <c r="FOY137" s="1163"/>
      <c r="FOZ137" s="1163"/>
      <c r="FPA137" s="957"/>
      <c r="FPB137" s="957"/>
      <c r="FPC137" s="1730"/>
      <c r="FPD137" s="957"/>
      <c r="FPE137" s="957"/>
      <c r="FPF137" s="957"/>
      <c r="FPG137" s="1209"/>
      <c r="FPH137" s="1248"/>
      <c r="FPI137" s="1537"/>
      <c r="FPJ137" s="955"/>
      <c r="FPK137" s="1144"/>
      <c r="FPL137" s="1167"/>
      <c r="FPM137" s="1163"/>
      <c r="FPN137" s="1163"/>
      <c r="FPO137" s="1455"/>
      <c r="FPP137" s="957"/>
      <c r="FPQ137" s="1163"/>
      <c r="FPR137" s="1163"/>
      <c r="FPS137" s="957"/>
      <c r="FPT137" s="957"/>
      <c r="FPU137" s="1730"/>
      <c r="FPV137" s="957"/>
      <c r="FPW137" s="957"/>
      <c r="FPX137" s="957"/>
      <c r="FPY137" s="1209"/>
      <c r="FPZ137" s="1248"/>
      <c r="FQA137" s="1537"/>
      <c r="FQB137" s="955"/>
      <c r="FQC137" s="1144"/>
      <c r="FQD137" s="1167"/>
      <c r="FQE137" s="1163"/>
      <c r="FQF137" s="1163"/>
      <c r="FQG137" s="1455"/>
      <c r="FQH137" s="957"/>
      <c r="FQI137" s="1163"/>
      <c r="FQJ137" s="1163"/>
      <c r="FQK137" s="957"/>
      <c r="FQL137" s="957"/>
      <c r="FQM137" s="1730"/>
      <c r="FQN137" s="957"/>
      <c r="FQO137" s="957"/>
      <c r="FQP137" s="957"/>
      <c r="FQQ137" s="1209"/>
      <c r="FQR137" s="1248"/>
      <c r="FQS137" s="1537"/>
      <c r="FQT137" s="955"/>
      <c r="FQU137" s="1144"/>
      <c r="FQV137" s="1167"/>
      <c r="FQW137" s="1163"/>
      <c r="FQX137" s="1163"/>
      <c r="FQY137" s="1455"/>
      <c r="FQZ137" s="957"/>
      <c r="FRA137" s="1163"/>
      <c r="FRB137" s="1163"/>
      <c r="FRC137" s="957"/>
      <c r="FRD137" s="957"/>
      <c r="FRE137" s="1730"/>
      <c r="FRF137" s="957"/>
      <c r="FRG137" s="957"/>
      <c r="FRH137" s="957"/>
      <c r="FRI137" s="1209"/>
      <c r="FRJ137" s="1248"/>
      <c r="FRK137" s="1537"/>
      <c r="FRL137" s="955"/>
      <c r="FRM137" s="1144"/>
      <c r="FRN137" s="1167"/>
      <c r="FRO137" s="1163"/>
      <c r="FRP137" s="1163"/>
      <c r="FRQ137" s="1455"/>
      <c r="FRR137" s="957"/>
      <c r="FRS137" s="1163"/>
      <c r="FRT137" s="1163"/>
      <c r="FRU137" s="957"/>
      <c r="FRV137" s="957"/>
      <c r="FRW137" s="1730"/>
      <c r="FRX137" s="957"/>
      <c r="FRY137" s="957"/>
      <c r="FRZ137" s="957"/>
      <c r="FSA137" s="1209"/>
      <c r="FSB137" s="1248"/>
      <c r="FSC137" s="1537"/>
      <c r="FSD137" s="955"/>
      <c r="FSE137" s="1144"/>
      <c r="FSF137" s="1167"/>
      <c r="FSG137" s="1163"/>
      <c r="FSH137" s="1163"/>
      <c r="FSI137" s="1455"/>
      <c r="FSJ137" s="957"/>
      <c r="FSK137" s="1163"/>
      <c r="FSL137" s="1163"/>
      <c r="FSM137" s="957"/>
      <c r="FSN137" s="957"/>
      <c r="FSO137" s="1730"/>
      <c r="FSP137" s="957"/>
      <c r="FSQ137" s="957"/>
      <c r="FSR137" s="957"/>
      <c r="FSS137" s="1209"/>
      <c r="FST137" s="1248"/>
      <c r="FSU137" s="1537"/>
      <c r="FSV137" s="955"/>
      <c r="FSW137" s="1144"/>
      <c r="FSX137" s="1167"/>
      <c r="FSY137" s="1163"/>
      <c r="FSZ137" s="1163"/>
      <c r="FTA137" s="1455"/>
      <c r="FTB137" s="957"/>
      <c r="FTC137" s="1163"/>
      <c r="FTD137" s="1163"/>
      <c r="FTE137" s="957"/>
      <c r="FTF137" s="957"/>
      <c r="FTG137" s="1730"/>
      <c r="FTH137" s="957"/>
      <c r="FTI137" s="957"/>
      <c r="FTJ137" s="957"/>
      <c r="FTK137" s="1209"/>
      <c r="FTL137" s="1248"/>
      <c r="FTM137" s="1537"/>
      <c r="FTN137" s="955"/>
      <c r="FTO137" s="1144"/>
      <c r="FTP137" s="1167"/>
      <c r="FTQ137" s="1163"/>
      <c r="FTR137" s="1163"/>
      <c r="FTS137" s="1455"/>
      <c r="FTT137" s="957"/>
      <c r="FTU137" s="1163"/>
      <c r="FTV137" s="1163"/>
      <c r="FTW137" s="957"/>
      <c r="FTX137" s="957"/>
      <c r="FTY137" s="1730"/>
      <c r="FTZ137" s="957"/>
      <c r="FUA137" s="957"/>
      <c r="FUB137" s="957"/>
      <c r="FUC137" s="1209"/>
      <c r="FUD137" s="1248"/>
      <c r="FUE137" s="1537"/>
      <c r="FUF137" s="955"/>
      <c r="FUG137" s="1144"/>
      <c r="FUH137" s="1167"/>
      <c r="FUI137" s="1163"/>
      <c r="FUJ137" s="1163"/>
      <c r="FUK137" s="1455"/>
      <c r="FUL137" s="957"/>
      <c r="FUM137" s="1163"/>
      <c r="FUN137" s="1163"/>
      <c r="FUO137" s="957"/>
      <c r="FUP137" s="957"/>
      <c r="FUQ137" s="1730"/>
      <c r="FUR137" s="957"/>
      <c r="FUS137" s="957"/>
      <c r="FUT137" s="957"/>
      <c r="FUU137" s="1209"/>
      <c r="FUV137" s="1248"/>
      <c r="FUW137" s="1537"/>
      <c r="FUX137" s="955"/>
      <c r="FUY137" s="1144"/>
      <c r="FUZ137" s="1167"/>
      <c r="FVA137" s="1163"/>
      <c r="FVB137" s="1163"/>
      <c r="FVC137" s="1455"/>
      <c r="FVD137" s="957"/>
      <c r="FVE137" s="1163"/>
      <c r="FVF137" s="1163"/>
      <c r="FVG137" s="957"/>
      <c r="FVH137" s="957"/>
      <c r="FVI137" s="1730"/>
      <c r="FVJ137" s="957"/>
      <c r="FVK137" s="957"/>
      <c r="FVL137" s="957"/>
      <c r="FVM137" s="1209"/>
      <c r="FVN137" s="1248"/>
      <c r="FVO137" s="1537"/>
      <c r="FVP137" s="955"/>
      <c r="FVQ137" s="1144"/>
      <c r="FVR137" s="1167"/>
      <c r="FVS137" s="1163"/>
      <c r="FVT137" s="1163"/>
      <c r="FVU137" s="1455"/>
      <c r="FVV137" s="957"/>
      <c r="FVW137" s="1163"/>
      <c r="FVX137" s="1163"/>
      <c r="FVY137" s="957"/>
      <c r="FVZ137" s="957"/>
      <c r="FWA137" s="1730"/>
      <c r="FWB137" s="957"/>
      <c r="FWC137" s="957"/>
      <c r="FWD137" s="957"/>
      <c r="FWE137" s="1209"/>
      <c r="FWF137" s="1248"/>
      <c r="FWG137" s="1537"/>
      <c r="FWH137" s="955"/>
      <c r="FWI137" s="1144"/>
      <c r="FWJ137" s="1167"/>
      <c r="FWK137" s="1163"/>
      <c r="FWL137" s="1163"/>
      <c r="FWM137" s="1455"/>
      <c r="FWN137" s="957"/>
      <c r="FWO137" s="1163"/>
      <c r="FWP137" s="1163"/>
      <c r="FWQ137" s="957"/>
      <c r="FWR137" s="957"/>
      <c r="FWS137" s="1730"/>
      <c r="FWT137" s="957"/>
      <c r="FWU137" s="957"/>
      <c r="FWV137" s="957"/>
      <c r="FWW137" s="1209"/>
      <c r="FWX137" s="1248"/>
      <c r="FWY137" s="1537"/>
      <c r="FWZ137" s="955"/>
      <c r="FXA137" s="1144"/>
      <c r="FXB137" s="1167"/>
      <c r="FXC137" s="1163"/>
      <c r="FXD137" s="1163"/>
      <c r="FXE137" s="1455"/>
      <c r="FXF137" s="957"/>
      <c r="FXG137" s="1163"/>
      <c r="FXH137" s="1163"/>
      <c r="FXI137" s="957"/>
      <c r="FXJ137" s="957"/>
      <c r="FXK137" s="1730"/>
      <c r="FXL137" s="957"/>
      <c r="FXM137" s="957"/>
      <c r="FXN137" s="957"/>
      <c r="FXO137" s="1209"/>
      <c r="FXP137" s="1248"/>
      <c r="FXQ137" s="1537"/>
      <c r="FXR137" s="955"/>
      <c r="FXS137" s="1144"/>
      <c r="FXT137" s="1167"/>
      <c r="FXU137" s="1163"/>
      <c r="FXV137" s="1163"/>
      <c r="FXW137" s="1455"/>
      <c r="FXX137" s="957"/>
      <c r="FXY137" s="1163"/>
      <c r="FXZ137" s="1163"/>
      <c r="FYA137" s="957"/>
      <c r="FYB137" s="957"/>
      <c r="FYC137" s="1730"/>
      <c r="FYD137" s="957"/>
      <c r="FYE137" s="957"/>
      <c r="FYF137" s="957"/>
      <c r="FYG137" s="1209"/>
      <c r="FYH137" s="1248"/>
      <c r="FYI137" s="1537"/>
      <c r="FYJ137" s="955"/>
      <c r="FYK137" s="1144"/>
      <c r="FYL137" s="1167"/>
      <c r="FYM137" s="1163"/>
      <c r="FYN137" s="1163"/>
      <c r="FYO137" s="1455"/>
      <c r="FYP137" s="957"/>
      <c r="FYQ137" s="1163"/>
      <c r="FYR137" s="1163"/>
      <c r="FYS137" s="957"/>
      <c r="FYT137" s="957"/>
      <c r="FYU137" s="1730"/>
      <c r="FYV137" s="957"/>
      <c r="FYW137" s="957"/>
      <c r="FYX137" s="957"/>
      <c r="FYY137" s="1209"/>
      <c r="FYZ137" s="1248"/>
      <c r="FZA137" s="1537"/>
      <c r="FZB137" s="955"/>
      <c r="FZC137" s="1144"/>
      <c r="FZD137" s="1167"/>
      <c r="FZE137" s="1163"/>
      <c r="FZF137" s="1163"/>
      <c r="FZG137" s="1455"/>
      <c r="FZH137" s="957"/>
      <c r="FZI137" s="1163"/>
      <c r="FZJ137" s="1163"/>
      <c r="FZK137" s="957"/>
      <c r="FZL137" s="957"/>
      <c r="FZM137" s="1730"/>
      <c r="FZN137" s="957"/>
      <c r="FZO137" s="957"/>
      <c r="FZP137" s="957"/>
      <c r="FZQ137" s="1209"/>
      <c r="FZR137" s="1248"/>
      <c r="FZS137" s="1537"/>
      <c r="FZT137" s="955"/>
      <c r="FZU137" s="1144"/>
      <c r="FZV137" s="1167"/>
      <c r="FZW137" s="1163"/>
      <c r="FZX137" s="1163"/>
      <c r="FZY137" s="1455"/>
      <c r="FZZ137" s="957"/>
      <c r="GAA137" s="1163"/>
      <c r="GAB137" s="1163"/>
      <c r="GAC137" s="957"/>
      <c r="GAD137" s="957"/>
      <c r="GAE137" s="1730"/>
      <c r="GAF137" s="957"/>
      <c r="GAG137" s="957"/>
      <c r="GAH137" s="957"/>
      <c r="GAI137" s="1209"/>
      <c r="GAJ137" s="1248"/>
      <c r="GAK137" s="1537"/>
      <c r="GAL137" s="955"/>
      <c r="GAM137" s="1144"/>
      <c r="GAN137" s="1167"/>
      <c r="GAO137" s="1163"/>
      <c r="GAP137" s="1163"/>
      <c r="GAQ137" s="1455"/>
      <c r="GAR137" s="957"/>
      <c r="GAS137" s="1163"/>
      <c r="GAT137" s="1163"/>
      <c r="GAU137" s="957"/>
      <c r="GAV137" s="957"/>
      <c r="GAW137" s="1730"/>
      <c r="GAX137" s="957"/>
      <c r="GAY137" s="957"/>
      <c r="GAZ137" s="957"/>
      <c r="GBA137" s="1209"/>
      <c r="GBB137" s="1248"/>
      <c r="GBC137" s="1537"/>
      <c r="GBD137" s="955"/>
      <c r="GBE137" s="1144"/>
      <c r="GBF137" s="1167"/>
      <c r="GBG137" s="1163"/>
      <c r="GBH137" s="1163"/>
      <c r="GBI137" s="1455"/>
      <c r="GBJ137" s="957"/>
      <c r="GBK137" s="1163"/>
      <c r="GBL137" s="1163"/>
      <c r="GBM137" s="957"/>
      <c r="GBN137" s="957"/>
      <c r="GBO137" s="1730"/>
      <c r="GBP137" s="957"/>
      <c r="GBQ137" s="957"/>
      <c r="GBR137" s="957"/>
      <c r="GBS137" s="1209"/>
      <c r="GBT137" s="1248"/>
      <c r="GBU137" s="1537"/>
      <c r="GBV137" s="955"/>
      <c r="GBW137" s="1144"/>
      <c r="GBX137" s="1167"/>
      <c r="GBY137" s="1163"/>
      <c r="GBZ137" s="1163"/>
      <c r="GCA137" s="1455"/>
      <c r="GCB137" s="957"/>
      <c r="GCC137" s="1163"/>
      <c r="GCD137" s="1163"/>
      <c r="GCE137" s="957"/>
      <c r="GCF137" s="957"/>
      <c r="GCG137" s="1730"/>
      <c r="GCH137" s="957"/>
      <c r="GCI137" s="957"/>
      <c r="GCJ137" s="957"/>
      <c r="GCK137" s="1209"/>
      <c r="GCL137" s="1248"/>
      <c r="GCM137" s="1537"/>
      <c r="GCN137" s="955"/>
      <c r="GCO137" s="1144"/>
      <c r="GCP137" s="1167"/>
      <c r="GCQ137" s="1163"/>
      <c r="GCR137" s="1163"/>
      <c r="GCS137" s="1455"/>
      <c r="GCT137" s="957"/>
      <c r="GCU137" s="1163"/>
      <c r="GCV137" s="1163"/>
      <c r="GCW137" s="957"/>
      <c r="GCX137" s="957"/>
      <c r="GCY137" s="1730"/>
      <c r="GCZ137" s="957"/>
      <c r="GDA137" s="957"/>
      <c r="GDB137" s="957"/>
      <c r="GDC137" s="1209"/>
      <c r="GDD137" s="1248"/>
      <c r="GDE137" s="1537"/>
      <c r="GDF137" s="955"/>
      <c r="GDG137" s="1144"/>
      <c r="GDH137" s="1167"/>
      <c r="GDI137" s="1163"/>
      <c r="GDJ137" s="1163"/>
      <c r="GDK137" s="1455"/>
      <c r="GDL137" s="957"/>
      <c r="GDM137" s="1163"/>
      <c r="GDN137" s="1163"/>
      <c r="GDO137" s="957"/>
      <c r="GDP137" s="957"/>
      <c r="GDQ137" s="1730"/>
      <c r="GDR137" s="957"/>
      <c r="GDS137" s="957"/>
      <c r="GDT137" s="957"/>
      <c r="GDU137" s="1209"/>
      <c r="GDV137" s="1248"/>
      <c r="GDW137" s="1537"/>
      <c r="GDX137" s="955"/>
      <c r="GDY137" s="1144"/>
      <c r="GDZ137" s="1167"/>
      <c r="GEA137" s="1163"/>
      <c r="GEB137" s="1163"/>
      <c r="GEC137" s="1455"/>
      <c r="GED137" s="957"/>
      <c r="GEE137" s="1163"/>
      <c r="GEF137" s="1163"/>
      <c r="GEG137" s="957"/>
      <c r="GEH137" s="957"/>
      <c r="GEI137" s="1730"/>
      <c r="GEJ137" s="957"/>
      <c r="GEK137" s="957"/>
      <c r="GEL137" s="957"/>
      <c r="GEM137" s="1209"/>
      <c r="GEN137" s="1248"/>
      <c r="GEO137" s="1537"/>
      <c r="GEP137" s="955"/>
      <c r="GEQ137" s="1144"/>
      <c r="GER137" s="1167"/>
      <c r="GES137" s="1163"/>
      <c r="GET137" s="1163"/>
      <c r="GEU137" s="1455"/>
      <c r="GEV137" s="957"/>
      <c r="GEW137" s="1163"/>
      <c r="GEX137" s="1163"/>
      <c r="GEY137" s="957"/>
      <c r="GEZ137" s="957"/>
      <c r="GFA137" s="1730"/>
      <c r="GFB137" s="957"/>
      <c r="GFC137" s="957"/>
      <c r="GFD137" s="957"/>
      <c r="GFE137" s="1209"/>
      <c r="GFF137" s="1248"/>
      <c r="GFG137" s="1537"/>
      <c r="GFH137" s="955"/>
      <c r="GFI137" s="1144"/>
      <c r="GFJ137" s="1167"/>
      <c r="GFK137" s="1163"/>
      <c r="GFL137" s="1163"/>
      <c r="GFM137" s="1455"/>
      <c r="GFN137" s="957"/>
      <c r="GFO137" s="1163"/>
      <c r="GFP137" s="1163"/>
      <c r="GFQ137" s="957"/>
      <c r="GFR137" s="957"/>
      <c r="GFS137" s="1730"/>
      <c r="GFT137" s="957"/>
      <c r="GFU137" s="957"/>
      <c r="GFV137" s="957"/>
      <c r="GFW137" s="1209"/>
      <c r="GFX137" s="1248"/>
      <c r="GFY137" s="1537"/>
      <c r="GFZ137" s="955"/>
      <c r="GGA137" s="1144"/>
      <c r="GGB137" s="1167"/>
      <c r="GGC137" s="1163"/>
      <c r="GGD137" s="1163"/>
      <c r="GGE137" s="1455"/>
      <c r="GGF137" s="957"/>
      <c r="GGG137" s="1163"/>
      <c r="GGH137" s="1163"/>
      <c r="GGI137" s="957"/>
      <c r="GGJ137" s="957"/>
      <c r="GGK137" s="1730"/>
      <c r="GGL137" s="957"/>
      <c r="GGM137" s="957"/>
      <c r="GGN137" s="957"/>
      <c r="GGO137" s="1209"/>
      <c r="GGP137" s="1248"/>
      <c r="GGQ137" s="1537"/>
      <c r="GGR137" s="955"/>
      <c r="GGS137" s="1144"/>
      <c r="GGT137" s="1167"/>
      <c r="GGU137" s="1163"/>
      <c r="GGV137" s="1163"/>
      <c r="GGW137" s="1455"/>
      <c r="GGX137" s="957"/>
      <c r="GGY137" s="1163"/>
      <c r="GGZ137" s="1163"/>
      <c r="GHA137" s="957"/>
      <c r="GHB137" s="957"/>
      <c r="GHC137" s="1730"/>
      <c r="GHD137" s="957"/>
      <c r="GHE137" s="957"/>
      <c r="GHF137" s="957"/>
      <c r="GHG137" s="1209"/>
      <c r="GHH137" s="1248"/>
      <c r="GHI137" s="1537"/>
      <c r="GHJ137" s="955"/>
      <c r="GHK137" s="1144"/>
      <c r="GHL137" s="1167"/>
      <c r="GHM137" s="1163"/>
      <c r="GHN137" s="1163"/>
      <c r="GHO137" s="1455"/>
      <c r="GHP137" s="957"/>
      <c r="GHQ137" s="1163"/>
      <c r="GHR137" s="1163"/>
      <c r="GHS137" s="957"/>
      <c r="GHT137" s="957"/>
      <c r="GHU137" s="1730"/>
      <c r="GHV137" s="957"/>
      <c r="GHW137" s="957"/>
      <c r="GHX137" s="957"/>
      <c r="GHY137" s="1209"/>
      <c r="GHZ137" s="1248"/>
      <c r="GIA137" s="1537"/>
      <c r="GIB137" s="955"/>
      <c r="GIC137" s="1144"/>
      <c r="GID137" s="1167"/>
      <c r="GIE137" s="1163"/>
      <c r="GIF137" s="1163"/>
      <c r="GIG137" s="1455"/>
      <c r="GIH137" s="957"/>
      <c r="GII137" s="1163"/>
      <c r="GIJ137" s="1163"/>
      <c r="GIK137" s="957"/>
      <c r="GIL137" s="957"/>
      <c r="GIM137" s="1730"/>
      <c r="GIN137" s="957"/>
      <c r="GIO137" s="957"/>
      <c r="GIP137" s="957"/>
      <c r="GIQ137" s="1209"/>
      <c r="GIR137" s="1248"/>
      <c r="GIS137" s="1537"/>
      <c r="GIT137" s="955"/>
      <c r="GIU137" s="1144"/>
      <c r="GIV137" s="1167"/>
      <c r="GIW137" s="1163"/>
      <c r="GIX137" s="1163"/>
      <c r="GIY137" s="1455"/>
      <c r="GIZ137" s="957"/>
      <c r="GJA137" s="1163"/>
      <c r="GJB137" s="1163"/>
      <c r="GJC137" s="957"/>
      <c r="GJD137" s="957"/>
      <c r="GJE137" s="1730"/>
      <c r="GJF137" s="957"/>
      <c r="GJG137" s="957"/>
      <c r="GJH137" s="957"/>
      <c r="GJI137" s="1209"/>
      <c r="GJJ137" s="1248"/>
      <c r="GJK137" s="1537"/>
      <c r="GJL137" s="955"/>
      <c r="GJM137" s="1144"/>
      <c r="GJN137" s="1167"/>
      <c r="GJO137" s="1163"/>
      <c r="GJP137" s="1163"/>
      <c r="GJQ137" s="1455"/>
      <c r="GJR137" s="957"/>
      <c r="GJS137" s="1163"/>
      <c r="GJT137" s="1163"/>
      <c r="GJU137" s="957"/>
      <c r="GJV137" s="957"/>
      <c r="GJW137" s="1730"/>
      <c r="GJX137" s="957"/>
      <c r="GJY137" s="957"/>
      <c r="GJZ137" s="957"/>
      <c r="GKA137" s="1209"/>
      <c r="GKB137" s="1248"/>
      <c r="GKC137" s="1537"/>
      <c r="GKD137" s="955"/>
      <c r="GKE137" s="1144"/>
      <c r="GKF137" s="1167"/>
      <c r="GKG137" s="1163"/>
      <c r="GKH137" s="1163"/>
      <c r="GKI137" s="1455"/>
      <c r="GKJ137" s="957"/>
      <c r="GKK137" s="1163"/>
      <c r="GKL137" s="1163"/>
      <c r="GKM137" s="957"/>
      <c r="GKN137" s="957"/>
      <c r="GKO137" s="1730"/>
      <c r="GKP137" s="957"/>
      <c r="GKQ137" s="957"/>
      <c r="GKR137" s="957"/>
      <c r="GKS137" s="1209"/>
      <c r="GKT137" s="1248"/>
      <c r="GKU137" s="1537"/>
      <c r="GKV137" s="955"/>
      <c r="GKW137" s="1144"/>
      <c r="GKX137" s="1167"/>
      <c r="GKY137" s="1163"/>
      <c r="GKZ137" s="1163"/>
      <c r="GLA137" s="1455"/>
      <c r="GLB137" s="957"/>
      <c r="GLC137" s="1163"/>
      <c r="GLD137" s="1163"/>
      <c r="GLE137" s="957"/>
      <c r="GLF137" s="957"/>
      <c r="GLG137" s="1730"/>
      <c r="GLH137" s="957"/>
      <c r="GLI137" s="957"/>
      <c r="GLJ137" s="957"/>
      <c r="GLK137" s="1209"/>
      <c r="GLL137" s="1248"/>
      <c r="GLM137" s="1537"/>
      <c r="GLN137" s="955"/>
      <c r="GLO137" s="1144"/>
      <c r="GLP137" s="1167"/>
      <c r="GLQ137" s="1163"/>
      <c r="GLR137" s="1163"/>
      <c r="GLS137" s="1455"/>
      <c r="GLT137" s="957"/>
      <c r="GLU137" s="1163"/>
      <c r="GLV137" s="1163"/>
      <c r="GLW137" s="957"/>
      <c r="GLX137" s="957"/>
      <c r="GLY137" s="1730"/>
      <c r="GLZ137" s="957"/>
      <c r="GMA137" s="957"/>
      <c r="GMB137" s="957"/>
      <c r="GMC137" s="1209"/>
      <c r="GMD137" s="1248"/>
      <c r="GME137" s="1537"/>
      <c r="GMF137" s="955"/>
      <c r="GMG137" s="1144"/>
      <c r="GMH137" s="1167"/>
      <c r="GMI137" s="1163"/>
      <c r="GMJ137" s="1163"/>
      <c r="GMK137" s="1455"/>
      <c r="GML137" s="957"/>
      <c r="GMM137" s="1163"/>
      <c r="GMN137" s="1163"/>
      <c r="GMO137" s="957"/>
      <c r="GMP137" s="957"/>
      <c r="GMQ137" s="1730"/>
      <c r="GMR137" s="957"/>
      <c r="GMS137" s="957"/>
      <c r="GMT137" s="957"/>
      <c r="GMU137" s="1209"/>
      <c r="GMV137" s="1248"/>
      <c r="GMW137" s="1537"/>
      <c r="GMX137" s="955"/>
      <c r="GMY137" s="1144"/>
      <c r="GMZ137" s="1167"/>
      <c r="GNA137" s="1163"/>
      <c r="GNB137" s="1163"/>
      <c r="GNC137" s="1455"/>
      <c r="GND137" s="957"/>
      <c r="GNE137" s="1163"/>
      <c r="GNF137" s="1163"/>
      <c r="GNG137" s="957"/>
      <c r="GNH137" s="957"/>
      <c r="GNI137" s="1730"/>
      <c r="GNJ137" s="957"/>
      <c r="GNK137" s="957"/>
      <c r="GNL137" s="957"/>
      <c r="GNM137" s="1209"/>
      <c r="GNN137" s="1248"/>
      <c r="GNO137" s="1537"/>
      <c r="GNP137" s="955"/>
      <c r="GNQ137" s="1144"/>
      <c r="GNR137" s="1167"/>
      <c r="GNS137" s="1163"/>
      <c r="GNT137" s="1163"/>
      <c r="GNU137" s="1455"/>
      <c r="GNV137" s="957"/>
      <c r="GNW137" s="1163"/>
      <c r="GNX137" s="1163"/>
      <c r="GNY137" s="957"/>
      <c r="GNZ137" s="957"/>
      <c r="GOA137" s="1730"/>
      <c r="GOB137" s="957"/>
      <c r="GOC137" s="957"/>
      <c r="GOD137" s="957"/>
      <c r="GOE137" s="1209"/>
      <c r="GOF137" s="1248"/>
      <c r="GOG137" s="1537"/>
      <c r="GOH137" s="955"/>
      <c r="GOI137" s="1144"/>
      <c r="GOJ137" s="1167"/>
      <c r="GOK137" s="1163"/>
      <c r="GOL137" s="1163"/>
      <c r="GOM137" s="1455"/>
      <c r="GON137" s="957"/>
      <c r="GOO137" s="1163"/>
      <c r="GOP137" s="1163"/>
      <c r="GOQ137" s="957"/>
      <c r="GOR137" s="957"/>
      <c r="GOS137" s="1730"/>
      <c r="GOT137" s="957"/>
      <c r="GOU137" s="957"/>
      <c r="GOV137" s="957"/>
      <c r="GOW137" s="1209"/>
      <c r="GOX137" s="1248"/>
      <c r="GOY137" s="1537"/>
      <c r="GOZ137" s="955"/>
      <c r="GPA137" s="1144"/>
      <c r="GPB137" s="1167"/>
      <c r="GPC137" s="1163"/>
      <c r="GPD137" s="1163"/>
      <c r="GPE137" s="1455"/>
      <c r="GPF137" s="957"/>
      <c r="GPG137" s="1163"/>
      <c r="GPH137" s="1163"/>
      <c r="GPI137" s="957"/>
      <c r="GPJ137" s="957"/>
      <c r="GPK137" s="1730"/>
      <c r="GPL137" s="957"/>
      <c r="GPM137" s="957"/>
      <c r="GPN137" s="957"/>
      <c r="GPO137" s="1209"/>
      <c r="GPP137" s="1248"/>
      <c r="GPQ137" s="1537"/>
      <c r="GPR137" s="955"/>
      <c r="GPS137" s="1144"/>
      <c r="GPT137" s="1167"/>
      <c r="GPU137" s="1163"/>
      <c r="GPV137" s="1163"/>
      <c r="GPW137" s="1455"/>
      <c r="GPX137" s="957"/>
      <c r="GPY137" s="1163"/>
      <c r="GPZ137" s="1163"/>
      <c r="GQA137" s="957"/>
      <c r="GQB137" s="957"/>
      <c r="GQC137" s="1730"/>
      <c r="GQD137" s="957"/>
      <c r="GQE137" s="957"/>
      <c r="GQF137" s="957"/>
      <c r="GQG137" s="1209"/>
      <c r="GQH137" s="1248"/>
      <c r="GQI137" s="1537"/>
      <c r="GQJ137" s="955"/>
      <c r="GQK137" s="1144"/>
      <c r="GQL137" s="1167"/>
      <c r="GQM137" s="1163"/>
      <c r="GQN137" s="1163"/>
      <c r="GQO137" s="1455"/>
      <c r="GQP137" s="957"/>
      <c r="GQQ137" s="1163"/>
      <c r="GQR137" s="1163"/>
      <c r="GQS137" s="957"/>
      <c r="GQT137" s="957"/>
      <c r="GQU137" s="1730"/>
      <c r="GQV137" s="957"/>
      <c r="GQW137" s="957"/>
      <c r="GQX137" s="957"/>
      <c r="GQY137" s="1209"/>
      <c r="GQZ137" s="1248"/>
      <c r="GRA137" s="1537"/>
      <c r="GRB137" s="955"/>
      <c r="GRC137" s="1144"/>
      <c r="GRD137" s="1167"/>
      <c r="GRE137" s="1163"/>
      <c r="GRF137" s="1163"/>
      <c r="GRG137" s="1455"/>
      <c r="GRH137" s="957"/>
      <c r="GRI137" s="1163"/>
      <c r="GRJ137" s="1163"/>
      <c r="GRK137" s="957"/>
      <c r="GRL137" s="957"/>
      <c r="GRM137" s="1730"/>
      <c r="GRN137" s="957"/>
      <c r="GRO137" s="957"/>
      <c r="GRP137" s="957"/>
      <c r="GRQ137" s="1209"/>
      <c r="GRR137" s="1248"/>
      <c r="GRS137" s="1537"/>
      <c r="GRT137" s="955"/>
      <c r="GRU137" s="1144"/>
      <c r="GRV137" s="1167"/>
      <c r="GRW137" s="1163"/>
      <c r="GRX137" s="1163"/>
      <c r="GRY137" s="1455"/>
      <c r="GRZ137" s="957"/>
      <c r="GSA137" s="1163"/>
      <c r="GSB137" s="1163"/>
      <c r="GSC137" s="957"/>
      <c r="GSD137" s="957"/>
      <c r="GSE137" s="1730"/>
      <c r="GSF137" s="957"/>
      <c r="GSG137" s="957"/>
      <c r="GSH137" s="957"/>
      <c r="GSI137" s="1209"/>
      <c r="GSJ137" s="1248"/>
      <c r="GSK137" s="1537"/>
      <c r="GSL137" s="955"/>
      <c r="GSM137" s="1144"/>
      <c r="GSN137" s="1167"/>
      <c r="GSO137" s="1163"/>
      <c r="GSP137" s="1163"/>
      <c r="GSQ137" s="1455"/>
      <c r="GSR137" s="957"/>
      <c r="GSS137" s="1163"/>
      <c r="GST137" s="1163"/>
      <c r="GSU137" s="957"/>
      <c r="GSV137" s="957"/>
      <c r="GSW137" s="1730"/>
      <c r="GSX137" s="957"/>
      <c r="GSY137" s="957"/>
      <c r="GSZ137" s="957"/>
      <c r="GTA137" s="1209"/>
      <c r="GTB137" s="1248"/>
      <c r="GTC137" s="1537"/>
      <c r="GTD137" s="955"/>
      <c r="GTE137" s="1144"/>
      <c r="GTF137" s="1167"/>
      <c r="GTG137" s="1163"/>
      <c r="GTH137" s="1163"/>
      <c r="GTI137" s="1455"/>
      <c r="GTJ137" s="957"/>
      <c r="GTK137" s="1163"/>
      <c r="GTL137" s="1163"/>
      <c r="GTM137" s="957"/>
      <c r="GTN137" s="957"/>
      <c r="GTO137" s="1730"/>
      <c r="GTP137" s="957"/>
      <c r="GTQ137" s="957"/>
      <c r="GTR137" s="957"/>
      <c r="GTS137" s="1209"/>
      <c r="GTT137" s="1248"/>
      <c r="GTU137" s="1537"/>
      <c r="GTV137" s="955"/>
      <c r="GTW137" s="1144"/>
      <c r="GTX137" s="1167"/>
      <c r="GTY137" s="1163"/>
      <c r="GTZ137" s="1163"/>
      <c r="GUA137" s="1455"/>
      <c r="GUB137" s="957"/>
      <c r="GUC137" s="1163"/>
      <c r="GUD137" s="1163"/>
      <c r="GUE137" s="957"/>
      <c r="GUF137" s="957"/>
      <c r="GUG137" s="1730"/>
      <c r="GUH137" s="957"/>
      <c r="GUI137" s="957"/>
      <c r="GUJ137" s="957"/>
      <c r="GUK137" s="1209"/>
      <c r="GUL137" s="1248"/>
      <c r="GUM137" s="1537"/>
      <c r="GUN137" s="955"/>
      <c r="GUO137" s="1144"/>
      <c r="GUP137" s="1167"/>
      <c r="GUQ137" s="1163"/>
      <c r="GUR137" s="1163"/>
      <c r="GUS137" s="1455"/>
      <c r="GUT137" s="957"/>
      <c r="GUU137" s="1163"/>
      <c r="GUV137" s="1163"/>
      <c r="GUW137" s="957"/>
      <c r="GUX137" s="957"/>
      <c r="GUY137" s="1730"/>
      <c r="GUZ137" s="957"/>
      <c r="GVA137" s="957"/>
      <c r="GVB137" s="957"/>
      <c r="GVC137" s="1209"/>
      <c r="GVD137" s="1248"/>
      <c r="GVE137" s="1537"/>
      <c r="GVF137" s="955"/>
      <c r="GVG137" s="1144"/>
      <c r="GVH137" s="1167"/>
      <c r="GVI137" s="1163"/>
      <c r="GVJ137" s="1163"/>
      <c r="GVK137" s="1455"/>
      <c r="GVL137" s="957"/>
      <c r="GVM137" s="1163"/>
      <c r="GVN137" s="1163"/>
      <c r="GVO137" s="957"/>
      <c r="GVP137" s="957"/>
      <c r="GVQ137" s="1730"/>
      <c r="GVR137" s="957"/>
      <c r="GVS137" s="957"/>
      <c r="GVT137" s="957"/>
      <c r="GVU137" s="1209"/>
      <c r="GVV137" s="1248"/>
      <c r="GVW137" s="1537"/>
      <c r="GVX137" s="955"/>
      <c r="GVY137" s="1144"/>
      <c r="GVZ137" s="1167"/>
      <c r="GWA137" s="1163"/>
      <c r="GWB137" s="1163"/>
      <c r="GWC137" s="1455"/>
      <c r="GWD137" s="957"/>
      <c r="GWE137" s="1163"/>
      <c r="GWF137" s="1163"/>
      <c r="GWG137" s="957"/>
      <c r="GWH137" s="957"/>
      <c r="GWI137" s="1730"/>
      <c r="GWJ137" s="957"/>
      <c r="GWK137" s="957"/>
      <c r="GWL137" s="957"/>
      <c r="GWM137" s="1209"/>
      <c r="GWN137" s="1248"/>
      <c r="GWO137" s="1537"/>
      <c r="GWP137" s="955"/>
      <c r="GWQ137" s="1144"/>
      <c r="GWR137" s="1167"/>
      <c r="GWS137" s="1163"/>
      <c r="GWT137" s="1163"/>
      <c r="GWU137" s="1455"/>
      <c r="GWV137" s="957"/>
      <c r="GWW137" s="1163"/>
      <c r="GWX137" s="1163"/>
      <c r="GWY137" s="957"/>
      <c r="GWZ137" s="957"/>
      <c r="GXA137" s="1730"/>
      <c r="GXB137" s="957"/>
      <c r="GXC137" s="957"/>
      <c r="GXD137" s="957"/>
      <c r="GXE137" s="1209"/>
      <c r="GXF137" s="1248"/>
      <c r="GXG137" s="1537"/>
      <c r="GXH137" s="955"/>
      <c r="GXI137" s="1144"/>
      <c r="GXJ137" s="1167"/>
      <c r="GXK137" s="1163"/>
      <c r="GXL137" s="1163"/>
      <c r="GXM137" s="1455"/>
      <c r="GXN137" s="957"/>
      <c r="GXO137" s="1163"/>
      <c r="GXP137" s="1163"/>
      <c r="GXQ137" s="957"/>
      <c r="GXR137" s="957"/>
      <c r="GXS137" s="1730"/>
      <c r="GXT137" s="957"/>
      <c r="GXU137" s="957"/>
      <c r="GXV137" s="957"/>
      <c r="GXW137" s="1209"/>
      <c r="GXX137" s="1248"/>
      <c r="GXY137" s="1537"/>
      <c r="GXZ137" s="955"/>
      <c r="GYA137" s="1144"/>
      <c r="GYB137" s="1167"/>
      <c r="GYC137" s="1163"/>
      <c r="GYD137" s="1163"/>
      <c r="GYE137" s="1455"/>
      <c r="GYF137" s="957"/>
      <c r="GYG137" s="1163"/>
      <c r="GYH137" s="1163"/>
      <c r="GYI137" s="957"/>
      <c r="GYJ137" s="957"/>
      <c r="GYK137" s="1730"/>
      <c r="GYL137" s="957"/>
      <c r="GYM137" s="957"/>
      <c r="GYN137" s="957"/>
      <c r="GYO137" s="1209"/>
      <c r="GYP137" s="1248"/>
      <c r="GYQ137" s="1537"/>
      <c r="GYR137" s="955"/>
      <c r="GYS137" s="1144"/>
      <c r="GYT137" s="1167"/>
      <c r="GYU137" s="1163"/>
      <c r="GYV137" s="1163"/>
      <c r="GYW137" s="1455"/>
      <c r="GYX137" s="957"/>
      <c r="GYY137" s="1163"/>
      <c r="GYZ137" s="1163"/>
      <c r="GZA137" s="957"/>
      <c r="GZB137" s="957"/>
      <c r="GZC137" s="1730"/>
      <c r="GZD137" s="957"/>
      <c r="GZE137" s="957"/>
      <c r="GZF137" s="957"/>
      <c r="GZG137" s="1209"/>
      <c r="GZH137" s="1248"/>
      <c r="GZI137" s="1537"/>
      <c r="GZJ137" s="955"/>
      <c r="GZK137" s="1144"/>
      <c r="GZL137" s="1167"/>
      <c r="GZM137" s="1163"/>
      <c r="GZN137" s="1163"/>
      <c r="GZO137" s="1455"/>
      <c r="GZP137" s="957"/>
      <c r="GZQ137" s="1163"/>
      <c r="GZR137" s="1163"/>
      <c r="GZS137" s="957"/>
      <c r="GZT137" s="957"/>
      <c r="GZU137" s="1730"/>
      <c r="GZV137" s="957"/>
      <c r="GZW137" s="957"/>
      <c r="GZX137" s="957"/>
      <c r="GZY137" s="1209"/>
      <c r="GZZ137" s="1248"/>
      <c r="HAA137" s="1537"/>
      <c r="HAB137" s="955"/>
      <c r="HAC137" s="1144"/>
      <c r="HAD137" s="1167"/>
      <c r="HAE137" s="1163"/>
      <c r="HAF137" s="1163"/>
      <c r="HAG137" s="1455"/>
      <c r="HAH137" s="957"/>
      <c r="HAI137" s="1163"/>
      <c r="HAJ137" s="1163"/>
      <c r="HAK137" s="957"/>
      <c r="HAL137" s="957"/>
      <c r="HAM137" s="1730"/>
      <c r="HAN137" s="957"/>
      <c r="HAO137" s="957"/>
      <c r="HAP137" s="957"/>
      <c r="HAQ137" s="1209"/>
      <c r="HAR137" s="1248"/>
      <c r="HAS137" s="1537"/>
      <c r="HAT137" s="955"/>
      <c r="HAU137" s="1144"/>
      <c r="HAV137" s="1167"/>
      <c r="HAW137" s="1163"/>
      <c r="HAX137" s="1163"/>
      <c r="HAY137" s="1455"/>
      <c r="HAZ137" s="957"/>
      <c r="HBA137" s="1163"/>
      <c r="HBB137" s="1163"/>
      <c r="HBC137" s="957"/>
      <c r="HBD137" s="957"/>
      <c r="HBE137" s="1730"/>
      <c r="HBF137" s="957"/>
      <c r="HBG137" s="957"/>
      <c r="HBH137" s="957"/>
      <c r="HBI137" s="1209"/>
      <c r="HBJ137" s="1248"/>
      <c r="HBK137" s="1537"/>
      <c r="HBL137" s="955"/>
      <c r="HBM137" s="1144"/>
      <c r="HBN137" s="1167"/>
      <c r="HBO137" s="1163"/>
      <c r="HBP137" s="1163"/>
      <c r="HBQ137" s="1455"/>
      <c r="HBR137" s="957"/>
      <c r="HBS137" s="1163"/>
      <c r="HBT137" s="1163"/>
      <c r="HBU137" s="957"/>
      <c r="HBV137" s="957"/>
      <c r="HBW137" s="1730"/>
      <c r="HBX137" s="957"/>
      <c r="HBY137" s="957"/>
      <c r="HBZ137" s="957"/>
      <c r="HCA137" s="1209"/>
      <c r="HCB137" s="1248"/>
      <c r="HCC137" s="1537"/>
      <c r="HCD137" s="955"/>
      <c r="HCE137" s="1144"/>
      <c r="HCF137" s="1167"/>
      <c r="HCG137" s="1163"/>
      <c r="HCH137" s="1163"/>
      <c r="HCI137" s="1455"/>
      <c r="HCJ137" s="957"/>
      <c r="HCK137" s="1163"/>
      <c r="HCL137" s="1163"/>
      <c r="HCM137" s="957"/>
      <c r="HCN137" s="957"/>
      <c r="HCO137" s="1730"/>
      <c r="HCP137" s="957"/>
      <c r="HCQ137" s="957"/>
      <c r="HCR137" s="957"/>
      <c r="HCS137" s="1209"/>
      <c r="HCT137" s="1248"/>
      <c r="HCU137" s="1537"/>
      <c r="HCV137" s="955"/>
      <c r="HCW137" s="1144"/>
      <c r="HCX137" s="1167"/>
      <c r="HCY137" s="1163"/>
      <c r="HCZ137" s="1163"/>
      <c r="HDA137" s="1455"/>
      <c r="HDB137" s="957"/>
      <c r="HDC137" s="1163"/>
      <c r="HDD137" s="1163"/>
      <c r="HDE137" s="957"/>
      <c r="HDF137" s="957"/>
      <c r="HDG137" s="1730"/>
      <c r="HDH137" s="957"/>
      <c r="HDI137" s="957"/>
      <c r="HDJ137" s="957"/>
      <c r="HDK137" s="1209"/>
      <c r="HDL137" s="1248"/>
      <c r="HDM137" s="1537"/>
      <c r="HDN137" s="955"/>
      <c r="HDO137" s="1144"/>
      <c r="HDP137" s="1167"/>
      <c r="HDQ137" s="1163"/>
      <c r="HDR137" s="1163"/>
      <c r="HDS137" s="1455"/>
      <c r="HDT137" s="957"/>
      <c r="HDU137" s="1163"/>
      <c r="HDV137" s="1163"/>
      <c r="HDW137" s="957"/>
      <c r="HDX137" s="957"/>
      <c r="HDY137" s="1730"/>
      <c r="HDZ137" s="957"/>
      <c r="HEA137" s="957"/>
      <c r="HEB137" s="957"/>
      <c r="HEC137" s="1209"/>
      <c r="HED137" s="1248"/>
      <c r="HEE137" s="1537"/>
      <c r="HEF137" s="955"/>
      <c r="HEG137" s="1144"/>
      <c r="HEH137" s="1167"/>
      <c r="HEI137" s="1163"/>
      <c r="HEJ137" s="1163"/>
      <c r="HEK137" s="1455"/>
      <c r="HEL137" s="957"/>
      <c r="HEM137" s="1163"/>
      <c r="HEN137" s="1163"/>
      <c r="HEO137" s="957"/>
      <c r="HEP137" s="957"/>
      <c r="HEQ137" s="1730"/>
      <c r="HER137" s="957"/>
      <c r="HES137" s="957"/>
      <c r="HET137" s="957"/>
      <c r="HEU137" s="1209"/>
      <c r="HEV137" s="1248"/>
      <c r="HEW137" s="1537"/>
      <c r="HEX137" s="955"/>
      <c r="HEY137" s="1144"/>
      <c r="HEZ137" s="1167"/>
      <c r="HFA137" s="1163"/>
      <c r="HFB137" s="1163"/>
      <c r="HFC137" s="1455"/>
      <c r="HFD137" s="957"/>
      <c r="HFE137" s="1163"/>
      <c r="HFF137" s="1163"/>
      <c r="HFG137" s="957"/>
      <c r="HFH137" s="957"/>
      <c r="HFI137" s="1730"/>
      <c r="HFJ137" s="957"/>
      <c r="HFK137" s="957"/>
      <c r="HFL137" s="957"/>
      <c r="HFM137" s="1209"/>
      <c r="HFN137" s="1248"/>
      <c r="HFO137" s="1537"/>
      <c r="HFP137" s="955"/>
      <c r="HFQ137" s="1144"/>
      <c r="HFR137" s="1167"/>
      <c r="HFS137" s="1163"/>
      <c r="HFT137" s="1163"/>
      <c r="HFU137" s="1455"/>
      <c r="HFV137" s="957"/>
      <c r="HFW137" s="1163"/>
      <c r="HFX137" s="1163"/>
      <c r="HFY137" s="957"/>
      <c r="HFZ137" s="957"/>
      <c r="HGA137" s="1730"/>
      <c r="HGB137" s="957"/>
      <c r="HGC137" s="957"/>
      <c r="HGD137" s="957"/>
      <c r="HGE137" s="1209"/>
      <c r="HGF137" s="1248"/>
      <c r="HGG137" s="1537"/>
      <c r="HGH137" s="955"/>
      <c r="HGI137" s="1144"/>
      <c r="HGJ137" s="1167"/>
      <c r="HGK137" s="1163"/>
      <c r="HGL137" s="1163"/>
      <c r="HGM137" s="1455"/>
      <c r="HGN137" s="957"/>
      <c r="HGO137" s="1163"/>
      <c r="HGP137" s="1163"/>
      <c r="HGQ137" s="957"/>
      <c r="HGR137" s="957"/>
      <c r="HGS137" s="1730"/>
      <c r="HGT137" s="957"/>
      <c r="HGU137" s="957"/>
      <c r="HGV137" s="957"/>
      <c r="HGW137" s="1209"/>
      <c r="HGX137" s="1248"/>
      <c r="HGY137" s="1537"/>
      <c r="HGZ137" s="955"/>
      <c r="HHA137" s="1144"/>
      <c r="HHB137" s="1167"/>
      <c r="HHC137" s="1163"/>
      <c r="HHD137" s="1163"/>
      <c r="HHE137" s="1455"/>
      <c r="HHF137" s="957"/>
      <c r="HHG137" s="1163"/>
      <c r="HHH137" s="1163"/>
      <c r="HHI137" s="957"/>
      <c r="HHJ137" s="957"/>
      <c r="HHK137" s="1730"/>
      <c r="HHL137" s="957"/>
      <c r="HHM137" s="957"/>
      <c r="HHN137" s="957"/>
      <c r="HHO137" s="1209"/>
      <c r="HHP137" s="1248"/>
      <c r="HHQ137" s="1537"/>
      <c r="HHR137" s="955"/>
      <c r="HHS137" s="1144"/>
      <c r="HHT137" s="1167"/>
      <c r="HHU137" s="1163"/>
      <c r="HHV137" s="1163"/>
      <c r="HHW137" s="1455"/>
      <c r="HHX137" s="957"/>
      <c r="HHY137" s="1163"/>
      <c r="HHZ137" s="1163"/>
      <c r="HIA137" s="957"/>
      <c r="HIB137" s="957"/>
      <c r="HIC137" s="1730"/>
      <c r="HID137" s="957"/>
      <c r="HIE137" s="957"/>
      <c r="HIF137" s="957"/>
      <c r="HIG137" s="1209"/>
      <c r="HIH137" s="1248"/>
      <c r="HII137" s="1537"/>
      <c r="HIJ137" s="955"/>
      <c r="HIK137" s="1144"/>
      <c r="HIL137" s="1167"/>
      <c r="HIM137" s="1163"/>
      <c r="HIN137" s="1163"/>
      <c r="HIO137" s="1455"/>
      <c r="HIP137" s="957"/>
      <c r="HIQ137" s="1163"/>
      <c r="HIR137" s="1163"/>
      <c r="HIS137" s="957"/>
      <c r="HIT137" s="957"/>
      <c r="HIU137" s="1730"/>
      <c r="HIV137" s="957"/>
      <c r="HIW137" s="957"/>
      <c r="HIX137" s="957"/>
      <c r="HIY137" s="1209"/>
      <c r="HIZ137" s="1248"/>
      <c r="HJA137" s="1537"/>
      <c r="HJB137" s="955"/>
      <c r="HJC137" s="1144"/>
      <c r="HJD137" s="1167"/>
      <c r="HJE137" s="1163"/>
      <c r="HJF137" s="1163"/>
      <c r="HJG137" s="1455"/>
      <c r="HJH137" s="957"/>
      <c r="HJI137" s="1163"/>
      <c r="HJJ137" s="1163"/>
      <c r="HJK137" s="957"/>
      <c r="HJL137" s="957"/>
      <c r="HJM137" s="1730"/>
      <c r="HJN137" s="957"/>
      <c r="HJO137" s="957"/>
      <c r="HJP137" s="957"/>
      <c r="HJQ137" s="1209"/>
      <c r="HJR137" s="1248"/>
      <c r="HJS137" s="1537"/>
      <c r="HJT137" s="955"/>
      <c r="HJU137" s="1144"/>
      <c r="HJV137" s="1167"/>
      <c r="HJW137" s="1163"/>
      <c r="HJX137" s="1163"/>
      <c r="HJY137" s="1455"/>
      <c r="HJZ137" s="957"/>
      <c r="HKA137" s="1163"/>
      <c r="HKB137" s="1163"/>
      <c r="HKC137" s="957"/>
      <c r="HKD137" s="957"/>
      <c r="HKE137" s="1730"/>
      <c r="HKF137" s="957"/>
      <c r="HKG137" s="957"/>
      <c r="HKH137" s="957"/>
      <c r="HKI137" s="1209"/>
      <c r="HKJ137" s="1248"/>
      <c r="HKK137" s="1537"/>
      <c r="HKL137" s="955"/>
      <c r="HKM137" s="1144"/>
      <c r="HKN137" s="1167"/>
      <c r="HKO137" s="1163"/>
      <c r="HKP137" s="1163"/>
      <c r="HKQ137" s="1455"/>
      <c r="HKR137" s="957"/>
      <c r="HKS137" s="1163"/>
      <c r="HKT137" s="1163"/>
      <c r="HKU137" s="957"/>
      <c r="HKV137" s="957"/>
      <c r="HKW137" s="1730"/>
      <c r="HKX137" s="957"/>
      <c r="HKY137" s="957"/>
      <c r="HKZ137" s="957"/>
      <c r="HLA137" s="1209"/>
      <c r="HLB137" s="1248"/>
      <c r="HLC137" s="1537"/>
      <c r="HLD137" s="955"/>
      <c r="HLE137" s="1144"/>
      <c r="HLF137" s="1167"/>
      <c r="HLG137" s="1163"/>
      <c r="HLH137" s="1163"/>
      <c r="HLI137" s="1455"/>
      <c r="HLJ137" s="957"/>
      <c r="HLK137" s="1163"/>
      <c r="HLL137" s="1163"/>
      <c r="HLM137" s="957"/>
      <c r="HLN137" s="957"/>
      <c r="HLO137" s="1730"/>
      <c r="HLP137" s="957"/>
      <c r="HLQ137" s="957"/>
      <c r="HLR137" s="957"/>
      <c r="HLS137" s="1209"/>
      <c r="HLT137" s="1248"/>
      <c r="HLU137" s="1537"/>
      <c r="HLV137" s="955"/>
      <c r="HLW137" s="1144"/>
      <c r="HLX137" s="1167"/>
      <c r="HLY137" s="1163"/>
      <c r="HLZ137" s="1163"/>
      <c r="HMA137" s="1455"/>
      <c r="HMB137" s="957"/>
      <c r="HMC137" s="1163"/>
      <c r="HMD137" s="1163"/>
      <c r="HME137" s="957"/>
      <c r="HMF137" s="957"/>
      <c r="HMG137" s="1730"/>
      <c r="HMH137" s="957"/>
      <c r="HMI137" s="957"/>
      <c r="HMJ137" s="957"/>
      <c r="HMK137" s="1209"/>
      <c r="HML137" s="1248"/>
      <c r="HMM137" s="1537"/>
      <c r="HMN137" s="955"/>
      <c r="HMO137" s="1144"/>
      <c r="HMP137" s="1167"/>
      <c r="HMQ137" s="1163"/>
      <c r="HMR137" s="1163"/>
      <c r="HMS137" s="1455"/>
      <c r="HMT137" s="957"/>
      <c r="HMU137" s="1163"/>
      <c r="HMV137" s="1163"/>
      <c r="HMW137" s="957"/>
      <c r="HMX137" s="957"/>
      <c r="HMY137" s="1730"/>
      <c r="HMZ137" s="957"/>
      <c r="HNA137" s="957"/>
      <c r="HNB137" s="957"/>
      <c r="HNC137" s="1209"/>
      <c r="HND137" s="1248"/>
      <c r="HNE137" s="1537"/>
      <c r="HNF137" s="955"/>
      <c r="HNG137" s="1144"/>
      <c r="HNH137" s="1167"/>
      <c r="HNI137" s="1163"/>
      <c r="HNJ137" s="1163"/>
      <c r="HNK137" s="1455"/>
      <c r="HNL137" s="957"/>
      <c r="HNM137" s="1163"/>
      <c r="HNN137" s="1163"/>
      <c r="HNO137" s="957"/>
      <c r="HNP137" s="957"/>
      <c r="HNQ137" s="1730"/>
      <c r="HNR137" s="957"/>
      <c r="HNS137" s="957"/>
      <c r="HNT137" s="957"/>
      <c r="HNU137" s="1209"/>
      <c r="HNV137" s="1248"/>
      <c r="HNW137" s="1537"/>
      <c r="HNX137" s="955"/>
      <c r="HNY137" s="1144"/>
      <c r="HNZ137" s="1167"/>
      <c r="HOA137" s="1163"/>
      <c r="HOB137" s="1163"/>
      <c r="HOC137" s="1455"/>
      <c r="HOD137" s="957"/>
      <c r="HOE137" s="1163"/>
      <c r="HOF137" s="1163"/>
      <c r="HOG137" s="957"/>
      <c r="HOH137" s="957"/>
      <c r="HOI137" s="1730"/>
      <c r="HOJ137" s="957"/>
      <c r="HOK137" s="957"/>
      <c r="HOL137" s="957"/>
      <c r="HOM137" s="1209"/>
      <c r="HON137" s="1248"/>
      <c r="HOO137" s="1537"/>
      <c r="HOP137" s="955"/>
      <c r="HOQ137" s="1144"/>
      <c r="HOR137" s="1167"/>
      <c r="HOS137" s="1163"/>
      <c r="HOT137" s="1163"/>
      <c r="HOU137" s="1455"/>
      <c r="HOV137" s="957"/>
      <c r="HOW137" s="1163"/>
      <c r="HOX137" s="1163"/>
      <c r="HOY137" s="957"/>
      <c r="HOZ137" s="957"/>
      <c r="HPA137" s="1730"/>
      <c r="HPB137" s="957"/>
      <c r="HPC137" s="957"/>
      <c r="HPD137" s="957"/>
      <c r="HPE137" s="1209"/>
      <c r="HPF137" s="1248"/>
      <c r="HPG137" s="1537"/>
      <c r="HPH137" s="955"/>
      <c r="HPI137" s="1144"/>
      <c r="HPJ137" s="1167"/>
      <c r="HPK137" s="1163"/>
      <c r="HPL137" s="1163"/>
      <c r="HPM137" s="1455"/>
      <c r="HPN137" s="957"/>
      <c r="HPO137" s="1163"/>
      <c r="HPP137" s="1163"/>
      <c r="HPQ137" s="957"/>
      <c r="HPR137" s="957"/>
      <c r="HPS137" s="1730"/>
      <c r="HPT137" s="957"/>
      <c r="HPU137" s="957"/>
      <c r="HPV137" s="957"/>
      <c r="HPW137" s="1209"/>
      <c r="HPX137" s="1248"/>
      <c r="HPY137" s="1537"/>
      <c r="HPZ137" s="955"/>
      <c r="HQA137" s="1144"/>
      <c r="HQB137" s="1167"/>
      <c r="HQC137" s="1163"/>
      <c r="HQD137" s="1163"/>
      <c r="HQE137" s="1455"/>
      <c r="HQF137" s="957"/>
      <c r="HQG137" s="1163"/>
      <c r="HQH137" s="1163"/>
      <c r="HQI137" s="957"/>
      <c r="HQJ137" s="957"/>
      <c r="HQK137" s="1730"/>
      <c r="HQL137" s="957"/>
      <c r="HQM137" s="957"/>
      <c r="HQN137" s="957"/>
      <c r="HQO137" s="1209"/>
      <c r="HQP137" s="1248"/>
      <c r="HQQ137" s="1537"/>
      <c r="HQR137" s="955"/>
      <c r="HQS137" s="1144"/>
      <c r="HQT137" s="1167"/>
      <c r="HQU137" s="1163"/>
      <c r="HQV137" s="1163"/>
      <c r="HQW137" s="1455"/>
      <c r="HQX137" s="957"/>
      <c r="HQY137" s="1163"/>
      <c r="HQZ137" s="1163"/>
      <c r="HRA137" s="957"/>
      <c r="HRB137" s="957"/>
      <c r="HRC137" s="1730"/>
      <c r="HRD137" s="957"/>
      <c r="HRE137" s="957"/>
      <c r="HRF137" s="957"/>
      <c r="HRG137" s="1209"/>
      <c r="HRH137" s="1248"/>
      <c r="HRI137" s="1537"/>
      <c r="HRJ137" s="955"/>
      <c r="HRK137" s="1144"/>
      <c r="HRL137" s="1167"/>
      <c r="HRM137" s="1163"/>
      <c r="HRN137" s="1163"/>
      <c r="HRO137" s="1455"/>
      <c r="HRP137" s="957"/>
      <c r="HRQ137" s="1163"/>
      <c r="HRR137" s="1163"/>
      <c r="HRS137" s="957"/>
      <c r="HRT137" s="957"/>
      <c r="HRU137" s="1730"/>
      <c r="HRV137" s="957"/>
      <c r="HRW137" s="957"/>
      <c r="HRX137" s="957"/>
      <c r="HRY137" s="1209"/>
      <c r="HRZ137" s="1248"/>
      <c r="HSA137" s="1537"/>
      <c r="HSB137" s="955"/>
      <c r="HSC137" s="1144"/>
      <c r="HSD137" s="1167"/>
      <c r="HSE137" s="1163"/>
      <c r="HSF137" s="1163"/>
      <c r="HSG137" s="1455"/>
      <c r="HSH137" s="957"/>
      <c r="HSI137" s="1163"/>
      <c r="HSJ137" s="1163"/>
      <c r="HSK137" s="957"/>
      <c r="HSL137" s="957"/>
      <c r="HSM137" s="1730"/>
      <c r="HSN137" s="957"/>
      <c r="HSO137" s="957"/>
      <c r="HSP137" s="957"/>
      <c r="HSQ137" s="1209"/>
      <c r="HSR137" s="1248"/>
      <c r="HSS137" s="1537"/>
      <c r="HST137" s="955"/>
      <c r="HSU137" s="1144"/>
      <c r="HSV137" s="1167"/>
      <c r="HSW137" s="1163"/>
      <c r="HSX137" s="1163"/>
      <c r="HSY137" s="1455"/>
      <c r="HSZ137" s="957"/>
      <c r="HTA137" s="1163"/>
      <c r="HTB137" s="1163"/>
      <c r="HTC137" s="957"/>
      <c r="HTD137" s="957"/>
      <c r="HTE137" s="1730"/>
      <c r="HTF137" s="957"/>
      <c r="HTG137" s="957"/>
      <c r="HTH137" s="957"/>
      <c r="HTI137" s="1209"/>
      <c r="HTJ137" s="1248"/>
      <c r="HTK137" s="1537"/>
      <c r="HTL137" s="955"/>
      <c r="HTM137" s="1144"/>
      <c r="HTN137" s="1167"/>
      <c r="HTO137" s="1163"/>
      <c r="HTP137" s="1163"/>
      <c r="HTQ137" s="1455"/>
      <c r="HTR137" s="957"/>
      <c r="HTS137" s="1163"/>
      <c r="HTT137" s="1163"/>
      <c r="HTU137" s="957"/>
      <c r="HTV137" s="957"/>
      <c r="HTW137" s="1730"/>
      <c r="HTX137" s="957"/>
      <c r="HTY137" s="957"/>
      <c r="HTZ137" s="957"/>
      <c r="HUA137" s="1209"/>
      <c r="HUB137" s="1248"/>
      <c r="HUC137" s="1537"/>
      <c r="HUD137" s="955"/>
      <c r="HUE137" s="1144"/>
      <c r="HUF137" s="1167"/>
      <c r="HUG137" s="1163"/>
      <c r="HUH137" s="1163"/>
      <c r="HUI137" s="1455"/>
      <c r="HUJ137" s="957"/>
      <c r="HUK137" s="1163"/>
      <c r="HUL137" s="1163"/>
      <c r="HUM137" s="957"/>
      <c r="HUN137" s="957"/>
      <c r="HUO137" s="1730"/>
      <c r="HUP137" s="957"/>
      <c r="HUQ137" s="957"/>
      <c r="HUR137" s="957"/>
      <c r="HUS137" s="1209"/>
      <c r="HUT137" s="1248"/>
      <c r="HUU137" s="1537"/>
      <c r="HUV137" s="955"/>
      <c r="HUW137" s="1144"/>
      <c r="HUX137" s="1167"/>
      <c r="HUY137" s="1163"/>
      <c r="HUZ137" s="1163"/>
      <c r="HVA137" s="1455"/>
      <c r="HVB137" s="957"/>
      <c r="HVC137" s="1163"/>
      <c r="HVD137" s="1163"/>
      <c r="HVE137" s="957"/>
      <c r="HVF137" s="957"/>
      <c r="HVG137" s="1730"/>
      <c r="HVH137" s="957"/>
      <c r="HVI137" s="957"/>
      <c r="HVJ137" s="957"/>
      <c r="HVK137" s="1209"/>
      <c r="HVL137" s="1248"/>
      <c r="HVM137" s="1537"/>
      <c r="HVN137" s="955"/>
      <c r="HVO137" s="1144"/>
      <c r="HVP137" s="1167"/>
      <c r="HVQ137" s="1163"/>
      <c r="HVR137" s="1163"/>
      <c r="HVS137" s="1455"/>
      <c r="HVT137" s="957"/>
      <c r="HVU137" s="1163"/>
      <c r="HVV137" s="1163"/>
      <c r="HVW137" s="957"/>
      <c r="HVX137" s="957"/>
      <c r="HVY137" s="1730"/>
      <c r="HVZ137" s="957"/>
      <c r="HWA137" s="957"/>
      <c r="HWB137" s="957"/>
      <c r="HWC137" s="1209"/>
      <c r="HWD137" s="1248"/>
      <c r="HWE137" s="1537"/>
      <c r="HWF137" s="955"/>
      <c r="HWG137" s="1144"/>
      <c r="HWH137" s="1167"/>
      <c r="HWI137" s="1163"/>
      <c r="HWJ137" s="1163"/>
      <c r="HWK137" s="1455"/>
      <c r="HWL137" s="957"/>
      <c r="HWM137" s="1163"/>
      <c r="HWN137" s="1163"/>
      <c r="HWO137" s="957"/>
      <c r="HWP137" s="957"/>
      <c r="HWQ137" s="1730"/>
      <c r="HWR137" s="957"/>
      <c r="HWS137" s="957"/>
      <c r="HWT137" s="957"/>
      <c r="HWU137" s="1209"/>
      <c r="HWV137" s="1248"/>
      <c r="HWW137" s="1537"/>
      <c r="HWX137" s="955"/>
      <c r="HWY137" s="1144"/>
      <c r="HWZ137" s="1167"/>
      <c r="HXA137" s="1163"/>
      <c r="HXB137" s="1163"/>
      <c r="HXC137" s="1455"/>
      <c r="HXD137" s="957"/>
      <c r="HXE137" s="1163"/>
      <c r="HXF137" s="1163"/>
      <c r="HXG137" s="957"/>
      <c r="HXH137" s="957"/>
      <c r="HXI137" s="1730"/>
      <c r="HXJ137" s="957"/>
      <c r="HXK137" s="957"/>
      <c r="HXL137" s="957"/>
      <c r="HXM137" s="1209"/>
      <c r="HXN137" s="1248"/>
      <c r="HXO137" s="1537"/>
      <c r="HXP137" s="955"/>
      <c r="HXQ137" s="1144"/>
      <c r="HXR137" s="1167"/>
      <c r="HXS137" s="1163"/>
      <c r="HXT137" s="1163"/>
      <c r="HXU137" s="1455"/>
      <c r="HXV137" s="957"/>
      <c r="HXW137" s="1163"/>
      <c r="HXX137" s="1163"/>
      <c r="HXY137" s="957"/>
      <c r="HXZ137" s="957"/>
      <c r="HYA137" s="1730"/>
      <c r="HYB137" s="957"/>
      <c r="HYC137" s="957"/>
      <c r="HYD137" s="957"/>
      <c r="HYE137" s="1209"/>
      <c r="HYF137" s="1248"/>
      <c r="HYG137" s="1537"/>
      <c r="HYH137" s="955"/>
      <c r="HYI137" s="1144"/>
      <c r="HYJ137" s="1167"/>
      <c r="HYK137" s="1163"/>
      <c r="HYL137" s="1163"/>
      <c r="HYM137" s="1455"/>
      <c r="HYN137" s="957"/>
      <c r="HYO137" s="1163"/>
      <c r="HYP137" s="1163"/>
      <c r="HYQ137" s="957"/>
      <c r="HYR137" s="957"/>
      <c r="HYS137" s="1730"/>
      <c r="HYT137" s="957"/>
      <c r="HYU137" s="957"/>
      <c r="HYV137" s="957"/>
      <c r="HYW137" s="1209"/>
      <c r="HYX137" s="1248"/>
      <c r="HYY137" s="1537"/>
      <c r="HYZ137" s="955"/>
      <c r="HZA137" s="1144"/>
      <c r="HZB137" s="1167"/>
      <c r="HZC137" s="1163"/>
      <c r="HZD137" s="1163"/>
      <c r="HZE137" s="1455"/>
      <c r="HZF137" s="957"/>
      <c r="HZG137" s="1163"/>
      <c r="HZH137" s="1163"/>
      <c r="HZI137" s="957"/>
      <c r="HZJ137" s="957"/>
      <c r="HZK137" s="1730"/>
      <c r="HZL137" s="957"/>
      <c r="HZM137" s="957"/>
      <c r="HZN137" s="957"/>
      <c r="HZO137" s="1209"/>
      <c r="HZP137" s="1248"/>
      <c r="HZQ137" s="1537"/>
      <c r="HZR137" s="955"/>
      <c r="HZS137" s="1144"/>
      <c r="HZT137" s="1167"/>
      <c r="HZU137" s="1163"/>
      <c r="HZV137" s="1163"/>
      <c r="HZW137" s="1455"/>
      <c r="HZX137" s="957"/>
      <c r="HZY137" s="1163"/>
      <c r="HZZ137" s="1163"/>
      <c r="IAA137" s="957"/>
      <c r="IAB137" s="957"/>
      <c r="IAC137" s="1730"/>
      <c r="IAD137" s="957"/>
      <c r="IAE137" s="957"/>
      <c r="IAF137" s="957"/>
      <c r="IAG137" s="1209"/>
      <c r="IAH137" s="1248"/>
      <c r="IAI137" s="1537"/>
      <c r="IAJ137" s="955"/>
      <c r="IAK137" s="1144"/>
      <c r="IAL137" s="1167"/>
      <c r="IAM137" s="1163"/>
      <c r="IAN137" s="1163"/>
      <c r="IAO137" s="1455"/>
      <c r="IAP137" s="957"/>
      <c r="IAQ137" s="1163"/>
      <c r="IAR137" s="1163"/>
      <c r="IAS137" s="957"/>
      <c r="IAT137" s="957"/>
      <c r="IAU137" s="1730"/>
      <c r="IAV137" s="957"/>
      <c r="IAW137" s="957"/>
      <c r="IAX137" s="957"/>
      <c r="IAY137" s="1209"/>
      <c r="IAZ137" s="1248"/>
      <c r="IBA137" s="1537"/>
      <c r="IBB137" s="955"/>
      <c r="IBC137" s="1144"/>
      <c r="IBD137" s="1167"/>
      <c r="IBE137" s="1163"/>
      <c r="IBF137" s="1163"/>
      <c r="IBG137" s="1455"/>
      <c r="IBH137" s="957"/>
      <c r="IBI137" s="1163"/>
      <c r="IBJ137" s="1163"/>
      <c r="IBK137" s="957"/>
      <c r="IBL137" s="957"/>
      <c r="IBM137" s="1730"/>
      <c r="IBN137" s="957"/>
      <c r="IBO137" s="957"/>
      <c r="IBP137" s="957"/>
      <c r="IBQ137" s="1209"/>
      <c r="IBR137" s="1248"/>
      <c r="IBS137" s="1537"/>
      <c r="IBT137" s="955"/>
      <c r="IBU137" s="1144"/>
      <c r="IBV137" s="1167"/>
      <c r="IBW137" s="1163"/>
      <c r="IBX137" s="1163"/>
      <c r="IBY137" s="1455"/>
      <c r="IBZ137" s="957"/>
      <c r="ICA137" s="1163"/>
      <c r="ICB137" s="1163"/>
      <c r="ICC137" s="957"/>
      <c r="ICD137" s="957"/>
      <c r="ICE137" s="1730"/>
      <c r="ICF137" s="957"/>
      <c r="ICG137" s="957"/>
      <c r="ICH137" s="957"/>
      <c r="ICI137" s="1209"/>
      <c r="ICJ137" s="1248"/>
      <c r="ICK137" s="1537"/>
      <c r="ICL137" s="955"/>
      <c r="ICM137" s="1144"/>
      <c r="ICN137" s="1167"/>
      <c r="ICO137" s="1163"/>
      <c r="ICP137" s="1163"/>
      <c r="ICQ137" s="1455"/>
      <c r="ICR137" s="957"/>
      <c r="ICS137" s="1163"/>
      <c r="ICT137" s="1163"/>
      <c r="ICU137" s="957"/>
      <c r="ICV137" s="957"/>
      <c r="ICW137" s="1730"/>
      <c r="ICX137" s="957"/>
      <c r="ICY137" s="957"/>
      <c r="ICZ137" s="957"/>
      <c r="IDA137" s="1209"/>
      <c r="IDB137" s="1248"/>
      <c r="IDC137" s="1537"/>
      <c r="IDD137" s="955"/>
      <c r="IDE137" s="1144"/>
      <c r="IDF137" s="1167"/>
      <c r="IDG137" s="1163"/>
      <c r="IDH137" s="1163"/>
      <c r="IDI137" s="1455"/>
      <c r="IDJ137" s="957"/>
      <c r="IDK137" s="1163"/>
      <c r="IDL137" s="1163"/>
      <c r="IDM137" s="957"/>
      <c r="IDN137" s="957"/>
      <c r="IDO137" s="1730"/>
      <c r="IDP137" s="957"/>
      <c r="IDQ137" s="957"/>
      <c r="IDR137" s="957"/>
      <c r="IDS137" s="1209"/>
      <c r="IDT137" s="1248"/>
      <c r="IDU137" s="1537"/>
      <c r="IDV137" s="955"/>
      <c r="IDW137" s="1144"/>
      <c r="IDX137" s="1167"/>
      <c r="IDY137" s="1163"/>
      <c r="IDZ137" s="1163"/>
      <c r="IEA137" s="1455"/>
      <c r="IEB137" s="957"/>
      <c r="IEC137" s="1163"/>
      <c r="IED137" s="1163"/>
      <c r="IEE137" s="957"/>
      <c r="IEF137" s="957"/>
      <c r="IEG137" s="1730"/>
      <c r="IEH137" s="957"/>
      <c r="IEI137" s="957"/>
      <c r="IEJ137" s="957"/>
      <c r="IEK137" s="1209"/>
      <c r="IEL137" s="1248"/>
      <c r="IEM137" s="1537"/>
      <c r="IEN137" s="955"/>
      <c r="IEO137" s="1144"/>
      <c r="IEP137" s="1167"/>
      <c r="IEQ137" s="1163"/>
      <c r="IER137" s="1163"/>
      <c r="IES137" s="1455"/>
      <c r="IET137" s="957"/>
      <c r="IEU137" s="1163"/>
      <c r="IEV137" s="1163"/>
      <c r="IEW137" s="957"/>
      <c r="IEX137" s="957"/>
      <c r="IEY137" s="1730"/>
      <c r="IEZ137" s="957"/>
      <c r="IFA137" s="957"/>
      <c r="IFB137" s="957"/>
      <c r="IFC137" s="1209"/>
      <c r="IFD137" s="1248"/>
      <c r="IFE137" s="1537"/>
      <c r="IFF137" s="955"/>
      <c r="IFG137" s="1144"/>
      <c r="IFH137" s="1167"/>
      <c r="IFI137" s="1163"/>
      <c r="IFJ137" s="1163"/>
      <c r="IFK137" s="1455"/>
      <c r="IFL137" s="957"/>
      <c r="IFM137" s="1163"/>
      <c r="IFN137" s="1163"/>
      <c r="IFO137" s="957"/>
      <c r="IFP137" s="957"/>
      <c r="IFQ137" s="1730"/>
      <c r="IFR137" s="957"/>
      <c r="IFS137" s="957"/>
      <c r="IFT137" s="957"/>
      <c r="IFU137" s="1209"/>
      <c r="IFV137" s="1248"/>
      <c r="IFW137" s="1537"/>
      <c r="IFX137" s="955"/>
      <c r="IFY137" s="1144"/>
      <c r="IFZ137" s="1167"/>
      <c r="IGA137" s="1163"/>
      <c r="IGB137" s="1163"/>
      <c r="IGC137" s="1455"/>
      <c r="IGD137" s="957"/>
      <c r="IGE137" s="1163"/>
      <c r="IGF137" s="1163"/>
      <c r="IGG137" s="957"/>
      <c r="IGH137" s="957"/>
      <c r="IGI137" s="1730"/>
      <c r="IGJ137" s="957"/>
      <c r="IGK137" s="957"/>
      <c r="IGL137" s="957"/>
      <c r="IGM137" s="1209"/>
      <c r="IGN137" s="1248"/>
      <c r="IGO137" s="1537"/>
      <c r="IGP137" s="955"/>
      <c r="IGQ137" s="1144"/>
      <c r="IGR137" s="1167"/>
      <c r="IGS137" s="1163"/>
      <c r="IGT137" s="1163"/>
      <c r="IGU137" s="1455"/>
      <c r="IGV137" s="957"/>
      <c r="IGW137" s="1163"/>
      <c r="IGX137" s="1163"/>
      <c r="IGY137" s="957"/>
      <c r="IGZ137" s="957"/>
      <c r="IHA137" s="1730"/>
      <c r="IHB137" s="957"/>
      <c r="IHC137" s="957"/>
      <c r="IHD137" s="957"/>
      <c r="IHE137" s="1209"/>
      <c r="IHF137" s="1248"/>
      <c r="IHG137" s="1537"/>
      <c r="IHH137" s="955"/>
      <c r="IHI137" s="1144"/>
      <c r="IHJ137" s="1167"/>
      <c r="IHK137" s="1163"/>
      <c r="IHL137" s="1163"/>
      <c r="IHM137" s="1455"/>
      <c r="IHN137" s="957"/>
      <c r="IHO137" s="1163"/>
      <c r="IHP137" s="1163"/>
      <c r="IHQ137" s="957"/>
      <c r="IHR137" s="957"/>
      <c r="IHS137" s="1730"/>
      <c r="IHT137" s="957"/>
      <c r="IHU137" s="957"/>
      <c r="IHV137" s="957"/>
      <c r="IHW137" s="1209"/>
      <c r="IHX137" s="1248"/>
      <c r="IHY137" s="1537"/>
      <c r="IHZ137" s="955"/>
      <c r="IIA137" s="1144"/>
      <c r="IIB137" s="1167"/>
      <c r="IIC137" s="1163"/>
      <c r="IID137" s="1163"/>
      <c r="IIE137" s="1455"/>
      <c r="IIF137" s="957"/>
      <c r="IIG137" s="1163"/>
      <c r="IIH137" s="1163"/>
      <c r="III137" s="957"/>
      <c r="IIJ137" s="957"/>
      <c r="IIK137" s="1730"/>
      <c r="IIL137" s="957"/>
      <c r="IIM137" s="957"/>
      <c r="IIN137" s="957"/>
      <c r="IIO137" s="1209"/>
      <c r="IIP137" s="1248"/>
      <c r="IIQ137" s="1537"/>
      <c r="IIR137" s="955"/>
      <c r="IIS137" s="1144"/>
      <c r="IIT137" s="1167"/>
      <c r="IIU137" s="1163"/>
      <c r="IIV137" s="1163"/>
      <c r="IIW137" s="1455"/>
      <c r="IIX137" s="957"/>
      <c r="IIY137" s="1163"/>
      <c r="IIZ137" s="1163"/>
      <c r="IJA137" s="957"/>
      <c r="IJB137" s="957"/>
      <c r="IJC137" s="1730"/>
      <c r="IJD137" s="957"/>
      <c r="IJE137" s="957"/>
      <c r="IJF137" s="957"/>
      <c r="IJG137" s="1209"/>
      <c r="IJH137" s="1248"/>
      <c r="IJI137" s="1537"/>
      <c r="IJJ137" s="955"/>
      <c r="IJK137" s="1144"/>
      <c r="IJL137" s="1167"/>
      <c r="IJM137" s="1163"/>
      <c r="IJN137" s="1163"/>
      <c r="IJO137" s="1455"/>
      <c r="IJP137" s="957"/>
      <c r="IJQ137" s="1163"/>
      <c r="IJR137" s="1163"/>
      <c r="IJS137" s="957"/>
      <c r="IJT137" s="957"/>
      <c r="IJU137" s="1730"/>
      <c r="IJV137" s="957"/>
      <c r="IJW137" s="957"/>
      <c r="IJX137" s="957"/>
      <c r="IJY137" s="1209"/>
      <c r="IJZ137" s="1248"/>
      <c r="IKA137" s="1537"/>
      <c r="IKB137" s="955"/>
      <c r="IKC137" s="1144"/>
      <c r="IKD137" s="1167"/>
      <c r="IKE137" s="1163"/>
      <c r="IKF137" s="1163"/>
      <c r="IKG137" s="1455"/>
      <c r="IKH137" s="957"/>
      <c r="IKI137" s="1163"/>
      <c r="IKJ137" s="1163"/>
      <c r="IKK137" s="957"/>
      <c r="IKL137" s="957"/>
      <c r="IKM137" s="1730"/>
      <c r="IKN137" s="957"/>
      <c r="IKO137" s="957"/>
      <c r="IKP137" s="957"/>
      <c r="IKQ137" s="1209"/>
      <c r="IKR137" s="1248"/>
      <c r="IKS137" s="1537"/>
      <c r="IKT137" s="955"/>
      <c r="IKU137" s="1144"/>
      <c r="IKV137" s="1167"/>
      <c r="IKW137" s="1163"/>
      <c r="IKX137" s="1163"/>
      <c r="IKY137" s="1455"/>
      <c r="IKZ137" s="957"/>
      <c r="ILA137" s="1163"/>
      <c r="ILB137" s="1163"/>
      <c r="ILC137" s="957"/>
      <c r="ILD137" s="957"/>
      <c r="ILE137" s="1730"/>
      <c r="ILF137" s="957"/>
      <c r="ILG137" s="957"/>
      <c r="ILH137" s="957"/>
      <c r="ILI137" s="1209"/>
      <c r="ILJ137" s="1248"/>
      <c r="ILK137" s="1537"/>
      <c r="ILL137" s="955"/>
      <c r="ILM137" s="1144"/>
      <c r="ILN137" s="1167"/>
      <c r="ILO137" s="1163"/>
      <c r="ILP137" s="1163"/>
      <c r="ILQ137" s="1455"/>
      <c r="ILR137" s="957"/>
      <c r="ILS137" s="1163"/>
      <c r="ILT137" s="1163"/>
      <c r="ILU137" s="957"/>
      <c r="ILV137" s="957"/>
      <c r="ILW137" s="1730"/>
      <c r="ILX137" s="957"/>
      <c r="ILY137" s="957"/>
      <c r="ILZ137" s="957"/>
      <c r="IMA137" s="1209"/>
      <c r="IMB137" s="1248"/>
      <c r="IMC137" s="1537"/>
      <c r="IMD137" s="955"/>
      <c r="IME137" s="1144"/>
      <c r="IMF137" s="1167"/>
      <c r="IMG137" s="1163"/>
      <c r="IMH137" s="1163"/>
      <c r="IMI137" s="1455"/>
      <c r="IMJ137" s="957"/>
      <c r="IMK137" s="1163"/>
      <c r="IML137" s="1163"/>
      <c r="IMM137" s="957"/>
      <c r="IMN137" s="957"/>
      <c r="IMO137" s="1730"/>
      <c r="IMP137" s="957"/>
      <c r="IMQ137" s="957"/>
      <c r="IMR137" s="957"/>
      <c r="IMS137" s="1209"/>
      <c r="IMT137" s="1248"/>
      <c r="IMU137" s="1537"/>
      <c r="IMV137" s="955"/>
      <c r="IMW137" s="1144"/>
      <c r="IMX137" s="1167"/>
      <c r="IMY137" s="1163"/>
      <c r="IMZ137" s="1163"/>
      <c r="INA137" s="1455"/>
      <c r="INB137" s="957"/>
      <c r="INC137" s="1163"/>
      <c r="IND137" s="1163"/>
      <c r="INE137" s="957"/>
      <c r="INF137" s="957"/>
      <c r="ING137" s="1730"/>
      <c r="INH137" s="957"/>
      <c r="INI137" s="957"/>
      <c r="INJ137" s="957"/>
      <c r="INK137" s="1209"/>
      <c r="INL137" s="1248"/>
      <c r="INM137" s="1537"/>
      <c r="INN137" s="955"/>
      <c r="INO137" s="1144"/>
      <c r="INP137" s="1167"/>
      <c r="INQ137" s="1163"/>
      <c r="INR137" s="1163"/>
      <c r="INS137" s="1455"/>
      <c r="INT137" s="957"/>
      <c r="INU137" s="1163"/>
      <c r="INV137" s="1163"/>
      <c r="INW137" s="957"/>
      <c r="INX137" s="957"/>
      <c r="INY137" s="1730"/>
      <c r="INZ137" s="957"/>
      <c r="IOA137" s="957"/>
      <c r="IOB137" s="957"/>
      <c r="IOC137" s="1209"/>
      <c r="IOD137" s="1248"/>
      <c r="IOE137" s="1537"/>
      <c r="IOF137" s="955"/>
      <c r="IOG137" s="1144"/>
      <c r="IOH137" s="1167"/>
      <c r="IOI137" s="1163"/>
      <c r="IOJ137" s="1163"/>
      <c r="IOK137" s="1455"/>
      <c r="IOL137" s="957"/>
      <c r="IOM137" s="1163"/>
      <c r="ION137" s="1163"/>
      <c r="IOO137" s="957"/>
      <c r="IOP137" s="957"/>
      <c r="IOQ137" s="1730"/>
      <c r="IOR137" s="957"/>
      <c r="IOS137" s="957"/>
      <c r="IOT137" s="957"/>
      <c r="IOU137" s="1209"/>
      <c r="IOV137" s="1248"/>
      <c r="IOW137" s="1537"/>
      <c r="IOX137" s="955"/>
      <c r="IOY137" s="1144"/>
      <c r="IOZ137" s="1167"/>
      <c r="IPA137" s="1163"/>
      <c r="IPB137" s="1163"/>
      <c r="IPC137" s="1455"/>
      <c r="IPD137" s="957"/>
      <c r="IPE137" s="1163"/>
      <c r="IPF137" s="1163"/>
      <c r="IPG137" s="957"/>
      <c r="IPH137" s="957"/>
      <c r="IPI137" s="1730"/>
      <c r="IPJ137" s="957"/>
      <c r="IPK137" s="957"/>
      <c r="IPL137" s="957"/>
      <c r="IPM137" s="1209"/>
      <c r="IPN137" s="1248"/>
      <c r="IPO137" s="1537"/>
      <c r="IPP137" s="955"/>
      <c r="IPQ137" s="1144"/>
      <c r="IPR137" s="1167"/>
      <c r="IPS137" s="1163"/>
      <c r="IPT137" s="1163"/>
      <c r="IPU137" s="1455"/>
      <c r="IPV137" s="957"/>
      <c r="IPW137" s="1163"/>
      <c r="IPX137" s="1163"/>
      <c r="IPY137" s="957"/>
      <c r="IPZ137" s="957"/>
      <c r="IQA137" s="1730"/>
      <c r="IQB137" s="957"/>
      <c r="IQC137" s="957"/>
      <c r="IQD137" s="957"/>
      <c r="IQE137" s="1209"/>
      <c r="IQF137" s="1248"/>
      <c r="IQG137" s="1537"/>
      <c r="IQH137" s="955"/>
      <c r="IQI137" s="1144"/>
      <c r="IQJ137" s="1167"/>
      <c r="IQK137" s="1163"/>
      <c r="IQL137" s="1163"/>
      <c r="IQM137" s="1455"/>
      <c r="IQN137" s="957"/>
      <c r="IQO137" s="1163"/>
      <c r="IQP137" s="1163"/>
      <c r="IQQ137" s="957"/>
      <c r="IQR137" s="957"/>
      <c r="IQS137" s="1730"/>
      <c r="IQT137" s="957"/>
      <c r="IQU137" s="957"/>
      <c r="IQV137" s="957"/>
      <c r="IQW137" s="1209"/>
      <c r="IQX137" s="1248"/>
      <c r="IQY137" s="1537"/>
      <c r="IQZ137" s="955"/>
      <c r="IRA137" s="1144"/>
      <c r="IRB137" s="1167"/>
      <c r="IRC137" s="1163"/>
      <c r="IRD137" s="1163"/>
      <c r="IRE137" s="1455"/>
      <c r="IRF137" s="957"/>
      <c r="IRG137" s="1163"/>
      <c r="IRH137" s="1163"/>
      <c r="IRI137" s="957"/>
      <c r="IRJ137" s="957"/>
      <c r="IRK137" s="1730"/>
      <c r="IRL137" s="957"/>
      <c r="IRM137" s="957"/>
      <c r="IRN137" s="957"/>
      <c r="IRO137" s="1209"/>
      <c r="IRP137" s="1248"/>
      <c r="IRQ137" s="1537"/>
      <c r="IRR137" s="955"/>
      <c r="IRS137" s="1144"/>
      <c r="IRT137" s="1167"/>
      <c r="IRU137" s="1163"/>
      <c r="IRV137" s="1163"/>
      <c r="IRW137" s="1455"/>
      <c r="IRX137" s="957"/>
      <c r="IRY137" s="1163"/>
      <c r="IRZ137" s="1163"/>
      <c r="ISA137" s="957"/>
      <c r="ISB137" s="957"/>
      <c r="ISC137" s="1730"/>
      <c r="ISD137" s="957"/>
      <c r="ISE137" s="957"/>
      <c r="ISF137" s="957"/>
      <c r="ISG137" s="1209"/>
      <c r="ISH137" s="1248"/>
      <c r="ISI137" s="1537"/>
      <c r="ISJ137" s="955"/>
      <c r="ISK137" s="1144"/>
      <c r="ISL137" s="1167"/>
      <c r="ISM137" s="1163"/>
      <c r="ISN137" s="1163"/>
      <c r="ISO137" s="1455"/>
      <c r="ISP137" s="957"/>
      <c r="ISQ137" s="1163"/>
      <c r="ISR137" s="1163"/>
      <c r="ISS137" s="957"/>
      <c r="IST137" s="957"/>
      <c r="ISU137" s="1730"/>
      <c r="ISV137" s="957"/>
      <c r="ISW137" s="957"/>
      <c r="ISX137" s="957"/>
      <c r="ISY137" s="1209"/>
      <c r="ISZ137" s="1248"/>
      <c r="ITA137" s="1537"/>
      <c r="ITB137" s="955"/>
      <c r="ITC137" s="1144"/>
      <c r="ITD137" s="1167"/>
      <c r="ITE137" s="1163"/>
      <c r="ITF137" s="1163"/>
      <c r="ITG137" s="1455"/>
      <c r="ITH137" s="957"/>
      <c r="ITI137" s="1163"/>
      <c r="ITJ137" s="1163"/>
      <c r="ITK137" s="957"/>
      <c r="ITL137" s="957"/>
      <c r="ITM137" s="1730"/>
      <c r="ITN137" s="957"/>
      <c r="ITO137" s="957"/>
      <c r="ITP137" s="957"/>
      <c r="ITQ137" s="1209"/>
      <c r="ITR137" s="1248"/>
      <c r="ITS137" s="1537"/>
      <c r="ITT137" s="955"/>
      <c r="ITU137" s="1144"/>
      <c r="ITV137" s="1167"/>
      <c r="ITW137" s="1163"/>
      <c r="ITX137" s="1163"/>
      <c r="ITY137" s="1455"/>
      <c r="ITZ137" s="957"/>
      <c r="IUA137" s="1163"/>
      <c r="IUB137" s="1163"/>
      <c r="IUC137" s="957"/>
      <c r="IUD137" s="957"/>
      <c r="IUE137" s="1730"/>
      <c r="IUF137" s="957"/>
      <c r="IUG137" s="957"/>
      <c r="IUH137" s="957"/>
      <c r="IUI137" s="1209"/>
      <c r="IUJ137" s="1248"/>
      <c r="IUK137" s="1537"/>
      <c r="IUL137" s="955"/>
      <c r="IUM137" s="1144"/>
      <c r="IUN137" s="1167"/>
      <c r="IUO137" s="1163"/>
      <c r="IUP137" s="1163"/>
      <c r="IUQ137" s="1455"/>
      <c r="IUR137" s="957"/>
      <c r="IUS137" s="1163"/>
      <c r="IUT137" s="1163"/>
      <c r="IUU137" s="957"/>
      <c r="IUV137" s="957"/>
      <c r="IUW137" s="1730"/>
      <c r="IUX137" s="957"/>
      <c r="IUY137" s="957"/>
      <c r="IUZ137" s="957"/>
      <c r="IVA137" s="1209"/>
      <c r="IVB137" s="1248"/>
      <c r="IVC137" s="1537"/>
      <c r="IVD137" s="955"/>
      <c r="IVE137" s="1144"/>
      <c r="IVF137" s="1167"/>
      <c r="IVG137" s="1163"/>
      <c r="IVH137" s="1163"/>
      <c r="IVI137" s="1455"/>
      <c r="IVJ137" s="957"/>
      <c r="IVK137" s="1163"/>
      <c r="IVL137" s="1163"/>
      <c r="IVM137" s="957"/>
      <c r="IVN137" s="957"/>
      <c r="IVO137" s="1730"/>
      <c r="IVP137" s="957"/>
      <c r="IVQ137" s="957"/>
      <c r="IVR137" s="957"/>
      <c r="IVS137" s="1209"/>
      <c r="IVT137" s="1248"/>
      <c r="IVU137" s="1537"/>
      <c r="IVV137" s="955"/>
      <c r="IVW137" s="1144"/>
      <c r="IVX137" s="1167"/>
      <c r="IVY137" s="1163"/>
      <c r="IVZ137" s="1163"/>
      <c r="IWA137" s="1455"/>
      <c r="IWB137" s="957"/>
      <c r="IWC137" s="1163"/>
      <c r="IWD137" s="1163"/>
      <c r="IWE137" s="957"/>
      <c r="IWF137" s="957"/>
      <c r="IWG137" s="1730"/>
      <c r="IWH137" s="957"/>
      <c r="IWI137" s="957"/>
      <c r="IWJ137" s="957"/>
      <c r="IWK137" s="1209"/>
      <c r="IWL137" s="1248"/>
      <c r="IWM137" s="1537"/>
      <c r="IWN137" s="955"/>
      <c r="IWO137" s="1144"/>
      <c r="IWP137" s="1167"/>
      <c r="IWQ137" s="1163"/>
      <c r="IWR137" s="1163"/>
      <c r="IWS137" s="1455"/>
      <c r="IWT137" s="957"/>
      <c r="IWU137" s="1163"/>
      <c r="IWV137" s="1163"/>
      <c r="IWW137" s="957"/>
      <c r="IWX137" s="957"/>
      <c r="IWY137" s="1730"/>
      <c r="IWZ137" s="957"/>
      <c r="IXA137" s="957"/>
      <c r="IXB137" s="957"/>
      <c r="IXC137" s="1209"/>
      <c r="IXD137" s="1248"/>
      <c r="IXE137" s="1537"/>
      <c r="IXF137" s="955"/>
      <c r="IXG137" s="1144"/>
      <c r="IXH137" s="1167"/>
      <c r="IXI137" s="1163"/>
      <c r="IXJ137" s="1163"/>
      <c r="IXK137" s="1455"/>
      <c r="IXL137" s="957"/>
      <c r="IXM137" s="1163"/>
      <c r="IXN137" s="1163"/>
      <c r="IXO137" s="957"/>
      <c r="IXP137" s="957"/>
      <c r="IXQ137" s="1730"/>
      <c r="IXR137" s="957"/>
      <c r="IXS137" s="957"/>
      <c r="IXT137" s="957"/>
      <c r="IXU137" s="1209"/>
      <c r="IXV137" s="1248"/>
      <c r="IXW137" s="1537"/>
      <c r="IXX137" s="955"/>
      <c r="IXY137" s="1144"/>
      <c r="IXZ137" s="1167"/>
      <c r="IYA137" s="1163"/>
      <c r="IYB137" s="1163"/>
      <c r="IYC137" s="1455"/>
      <c r="IYD137" s="957"/>
      <c r="IYE137" s="1163"/>
      <c r="IYF137" s="1163"/>
      <c r="IYG137" s="957"/>
      <c r="IYH137" s="957"/>
      <c r="IYI137" s="1730"/>
      <c r="IYJ137" s="957"/>
      <c r="IYK137" s="957"/>
      <c r="IYL137" s="957"/>
      <c r="IYM137" s="1209"/>
      <c r="IYN137" s="1248"/>
      <c r="IYO137" s="1537"/>
      <c r="IYP137" s="955"/>
      <c r="IYQ137" s="1144"/>
      <c r="IYR137" s="1167"/>
      <c r="IYS137" s="1163"/>
      <c r="IYT137" s="1163"/>
      <c r="IYU137" s="1455"/>
      <c r="IYV137" s="957"/>
      <c r="IYW137" s="1163"/>
      <c r="IYX137" s="1163"/>
      <c r="IYY137" s="957"/>
      <c r="IYZ137" s="957"/>
      <c r="IZA137" s="1730"/>
      <c r="IZB137" s="957"/>
      <c r="IZC137" s="957"/>
      <c r="IZD137" s="957"/>
      <c r="IZE137" s="1209"/>
      <c r="IZF137" s="1248"/>
      <c r="IZG137" s="1537"/>
      <c r="IZH137" s="955"/>
      <c r="IZI137" s="1144"/>
      <c r="IZJ137" s="1167"/>
      <c r="IZK137" s="1163"/>
      <c r="IZL137" s="1163"/>
      <c r="IZM137" s="1455"/>
      <c r="IZN137" s="957"/>
      <c r="IZO137" s="1163"/>
      <c r="IZP137" s="1163"/>
      <c r="IZQ137" s="957"/>
      <c r="IZR137" s="957"/>
      <c r="IZS137" s="1730"/>
      <c r="IZT137" s="957"/>
      <c r="IZU137" s="957"/>
      <c r="IZV137" s="957"/>
      <c r="IZW137" s="1209"/>
      <c r="IZX137" s="1248"/>
      <c r="IZY137" s="1537"/>
      <c r="IZZ137" s="955"/>
      <c r="JAA137" s="1144"/>
      <c r="JAB137" s="1167"/>
      <c r="JAC137" s="1163"/>
      <c r="JAD137" s="1163"/>
      <c r="JAE137" s="1455"/>
      <c r="JAF137" s="957"/>
      <c r="JAG137" s="1163"/>
      <c r="JAH137" s="1163"/>
      <c r="JAI137" s="957"/>
      <c r="JAJ137" s="957"/>
      <c r="JAK137" s="1730"/>
      <c r="JAL137" s="957"/>
      <c r="JAM137" s="957"/>
      <c r="JAN137" s="957"/>
      <c r="JAO137" s="1209"/>
      <c r="JAP137" s="1248"/>
      <c r="JAQ137" s="1537"/>
      <c r="JAR137" s="955"/>
      <c r="JAS137" s="1144"/>
      <c r="JAT137" s="1167"/>
      <c r="JAU137" s="1163"/>
      <c r="JAV137" s="1163"/>
      <c r="JAW137" s="1455"/>
      <c r="JAX137" s="957"/>
      <c r="JAY137" s="1163"/>
      <c r="JAZ137" s="1163"/>
      <c r="JBA137" s="957"/>
      <c r="JBB137" s="957"/>
      <c r="JBC137" s="1730"/>
      <c r="JBD137" s="957"/>
      <c r="JBE137" s="957"/>
      <c r="JBF137" s="957"/>
      <c r="JBG137" s="1209"/>
      <c r="JBH137" s="1248"/>
      <c r="JBI137" s="1537"/>
      <c r="JBJ137" s="955"/>
      <c r="JBK137" s="1144"/>
      <c r="JBL137" s="1167"/>
      <c r="JBM137" s="1163"/>
      <c r="JBN137" s="1163"/>
      <c r="JBO137" s="1455"/>
      <c r="JBP137" s="957"/>
      <c r="JBQ137" s="1163"/>
      <c r="JBR137" s="1163"/>
      <c r="JBS137" s="957"/>
      <c r="JBT137" s="957"/>
      <c r="JBU137" s="1730"/>
      <c r="JBV137" s="957"/>
      <c r="JBW137" s="957"/>
      <c r="JBX137" s="957"/>
      <c r="JBY137" s="1209"/>
      <c r="JBZ137" s="1248"/>
      <c r="JCA137" s="1537"/>
      <c r="JCB137" s="955"/>
      <c r="JCC137" s="1144"/>
      <c r="JCD137" s="1167"/>
      <c r="JCE137" s="1163"/>
      <c r="JCF137" s="1163"/>
      <c r="JCG137" s="1455"/>
      <c r="JCH137" s="957"/>
      <c r="JCI137" s="1163"/>
      <c r="JCJ137" s="1163"/>
      <c r="JCK137" s="957"/>
      <c r="JCL137" s="957"/>
      <c r="JCM137" s="1730"/>
      <c r="JCN137" s="957"/>
      <c r="JCO137" s="957"/>
      <c r="JCP137" s="957"/>
      <c r="JCQ137" s="1209"/>
      <c r="JCR137" s="1248"/>
      <c r="JCS137" s="1537"/>
      <c r="JCT137" s="955"/>
      <c r="JCU137" s="1144"/>
      <c r="JCV137" s="1167"/>
      <c r="JCW137" s="1163"/>
      <c r="JCX137" s="1163"/>
      <c r="JCY137" s="1455"/>
      <c r="JCZ137" s="957"/>
      <c r="JDA137" s="1163"/>
      <c r="JDB137" s="1163"/>
      <c r="JDC137" s="957"/>
      <c r="JDD137" s="957"/>
      <c r="JDE137" s="1730"/>
      <c r="JDF137" s="957"/>
      <c r="JDG137" s="957"/>
      <c r="JDH137" s="957"/>
      <c r="JDI137" s="1209"/>
      <c r="JDJ137" s="1248"/>
      <c r="JDK137" s="1537"/>
      <c r="JDL137" s="955"/>
      <c r="JDM137" s="1144"/>
      <c r="JDN137" s="1167"/>
      <c r="JDO137" s="1163"/>
      <c r="JDP137" s="1163"/>
      <c r="JDQ137" s="1455"/>
      <c r="JDR137" s="957"/>
      <c r="JDS137" s="1163"/>
      <c r="JDT137" s="1163"/>
      <c r="JDU137" s="957"/>
      <c r="JDV137" s="957"/>
      <c r="JDW137" s="1730"/>
      <c r="JDX137" s="957"/>
      <c r="JDY137" s="957"/>
      <c r="JDZ137" s="957"/>
      <c r="JEA137" s="1209"/>
      <c r="JEB137" s="1248"/>
      <c r="JEC137" s="1537"/>
      <c r="JED137" s="955"/>
      <c r="JEE137" s="1144"/>
      <c r="JEF137" s="1167"/>
      <c r="JEG137" s="1163"/>
      <c r="JEH137" s="1163"/>
      <c r="JEI137" s="1455"/>
      <c r="JEJ137" s="957"/>
      <c r="JEK137" s="1163"/>
      <c r="JEL137" s="1163"/>
      <c r="JEM137" s="957"/>
      <c r="JEN137" s="957"/>
      <c r="JEO137" s="1730"/>
      <c r="JEP137" s="957"/>
      <c r="JEQ137" s="957"/>
      <c r="JER137" s="957"/>
      <c r="JES137" s="1209"/>
      <c r="JET137" s="1248"/>
      <c r="JEU137" s="1537"/>
      <c r="JEV137" s="955"/>
      <c r="JEW137" s="1144"/>
      <c r="JEX137" s="1167"/>
      <c r="JEY137" s="1163"/>
      <c r="JEZ137" s="1163"/>
      <c r="JFA137" s="1455"/>
      <c r="JFB137" s="957"/>
      <c r="JFC137" s="1163"/>
      <c r="JFD137" s="1163"/>
      <c r="JFE137" s="957"/>
      <c r="JFF137" s="957"/>
      <c r="JFG137" s="1730"/>
      <c r="JFH137" s="957"/>
      <c r="JFI137" s="957"/>
      <c r="JFJ137" s="957"/>
      <c r="JFK137" s="1209"/>
      <c r="JFL137" s="1248"/>
      <c r="JFM137" s="1537"/>
      <c r="JFN137" s="955"/>
      <c r="JFO137" s="1144"/>
      <c r="JFP137" s="1167"/>
      <c r="JFQ137" s="1163"/>
      <c r="JFR137" s="1163"/>
      <c r="JFS137" s="1455"/>
      <c r="JFT137" s="957"/>
      <c r="JFU137" s="1163"/>
      <c r="JFV137" s="1163"/>
      <c r="JFW137" s="957"/>
      <c r="JFX137" s="957"/>
      <c r="JFY137" s="1730"/>
      <c r="JFZ137" s="957"/>
      <c r="JGA137" s="957"/>
      <c r="JGB137" s="957"/>
      <c r="JGC137" s="1209"/>
      <c r="JGD137" s="1248"/>
      <c r="JGE137" s="1537"/>
      <c r="JGF137" s="955"/>
      <c r="JGG137" s="1144"/>
      <c r="JGH137" s="1167"/>
      <c r="JGI137" s="1163"/>
      <c r="JGJ137" s="1163"/>
      <c r="JGK137" s="1455"/>
      <c r="JGL137" s="957"/>
      <c r="JGM137" s="1163"/>
      <c r="JGN137" s="1163"/>
      <c r="JGO137" s="957"/>
      <c r="JGP137" s="957"/>
      <c r="JGQ137" s="1730"/>
      <c r="JGR137" s="957"/>
      <c r="JGS137" s="957"/>
      <c r="JGT137" s="957"/>
      <c r="JGU137" s="1209"/>
      <c r="JGV137" s="1248"/>
      <c r="JGW137" s="1537"/>
      <c r="JGX137" s="955"/>
      <c r="JGY137" s="1144"/>
      <c r="JGZ137" s="1167"/>
      <c r="JHA137" s="1163"/>
      <c r="JHB137" s="1163"/>
      <c r="JHC137" s="1455"/>
      <c r="JHD137" s="957"/>
      <c r="JHE137" s="1163"/>
      <c r="JHF137" s="1163"/>
      <c r="JHG137" s="957"/>
      <c r="JHH137" s="957"/>
      <c r="JHI137" s="1730"/>
      <c r="JHJ137" s="957"/>
      <c r="JHK137" s="957"/>
      <c r="JHL137" s="957"/>
      <c r="JHM137" s="1209"/>
      <c r="JHN137" s="1248"/>
      <c r="JHO137" s="1537"/>
      <c r="JHP137" s="955"/>
      <c r="JHQ137" s="1144"/>
      <c r="JHR137" s="1167"/>
      <c r="JHS137" s="1163"/>
      <c r="JHT137" s="1163"/>
      <c r="JHU137" s="1455"/>
      <c r="JHV137" s="957"/>
      <c r="JHW137" s="1163"/>
      <c r="JHX137" s="1163"/>
      <c r="JHY137" s="957"/>
      <c r="JHZ137" s="957"/>
      <c r="JIA137" s="1730"/>
      <c r="JIB137" s="957"/>
      <c r="JIC137" s="957"/>
      <c r="JID137" s="957"/>
      <c r="JIE137" s="1209"/>
      <c r="JIF137" s="1248"/>
      <c r="JIG137" s="1537"/>
      <c r="JIH137" s="955"/>
      <c r="JII137" s="1144"/>
      <c r="JIJ137" s="1167"/>
      <c r="JIK137" s="1163"/>
      <c r="JIL137" s="1163"/>
      <c r="JIM137" s="1455"/>
      <c r="JIN137" s="957"/>
      <c r="JIO137" s="1163"/>
      <c r="JIP137" s="1163"/>
      <c r="JIQ137" s="957"/>
      <c r="JIR137" s="957"/>
      <c r="JIS137" s="1730"/>
      <c r="JIT137" s="957"/>
      <c r="JIU137" s="957"/>
      <c r="JIV137" s="957"/>
      <c r="JIW137" s="1209"/>
      <c r="JIX137" s="1248"/>
      <c r="JIY137" s="1537"/>
      <c r="JIZ137" s="955"/>
      <c r="JJA137" s="1144"/>
      <c r="JJB137" s="1167"/>
      <c r="JJC137" s="1163"/>
      <c r="JJD137" s="1163"/>
      <c r="JJE137" s="1455"/>
      <c r="JJF137" s="957"/>
      <c r="JJG137" s="1163"/>
      <c r="JJH137" s="1163"/>
      <c r="JJI137" s="957"/>
      <c r="JJJ137" s="957"/>
      <c r="JJK137" s="1730"/>
      <c r="JJL137" s="957"/>
      <c r="JJM137" s="957"/>
      <c r="JJN137" s="957"/>
      <c r="JJO137" s="1209"/>
      <c r="JJP137" s="1248"/>
      <c r="JJQ137" s="1537"/>
      <c r="JJR137" s="955"/>
      <c r="JJS137" s="1144"/>
      <c r="JJT137" s="1167"/>
      <c r="JJU137" s="1163"/>
      <c r="JJV137" s="1163"/>
      <c r="JJW137" s="1455"/>
      <c r="JJX137" s="957"/>
      <c r="JJY137" s="1163"/>
      <c r="JJZ137" s="1163"/>
      <c r="JKA137" s="957"/>
      <c r="JKB137" s="957"/>
      <c r="JKC137" s="1730"/>
      <c r="JKD137" s="957"/>
      <c r="JKE137" s="957"/>
      <c r="JKF137" s="957"/>
      <c r="JKG137" s="1209"/>
      <c r="JKH137" s="1248"/>
      <c r="JKI137" s="1537"/>
      <c r="JKJ137" s="955"/>
      <c r="JKK137" s="1144"/>
      <c r="JKL137" s="1167"/>
      <c r="JKM137" s="1163"/>
      <c r="JKN137" s="1163"/>
      <c r="JKO137" s="1455"/>
      <c r="JKP137" s="957"/>
      <c r="JKQ137" s="1163"/>
      <c r="JKR137" s="1163"/>
      <c r="JKS137" s="957"/>
      <c r="JKT137" s="957"/>
      <c r="JKU137" s="1730"/>
      <c r="JKV137" s="957"/>
      <c r="JKW137" s="957"/>
      <c r="JKX137" s="957"/>
      <c r="JKY137" s="1209"/>
      <c r="JKZ137" s="1248"/>
      <c r="JLA137" s="1537"/>
      <c r="JLB137" s="955"/>
      <c r="JLC137" s="1144"/>
      <c r="JLD137" s="1167"/>
      <c r="JLE137" s="1163"/>
      <c r="JLF137" s="1163"/>
      <c r="JLG137" s="1455"/>
      <c r="JLH137" s="957"/>
      <c r="JLI137" s="1163"/>
      <c r="JLJ137" s="1163"/>
      <c r="JLK137" s="957"/>
      <c r="JLL137" s="957"/>
      <c r="JLM137" s="1730"/>
      <c r="JLN137" s="957"/>
      <c r="JLO137" s="957"/>
      <c r="JLP137" s="957"/>
      <c r="JLQ137" s="1209"/>
      <c r="JLR137" s="1248"/>
      <c r="JLS137" s="1537"/>
      <c r="JLT137" s="955"/>
      <c r="JLU137" s="1144"/>
      <c r="JLV137" s="1167"/>
      <c r="JLW137" s="1163"/>
      <c r="JLX137" s="1163"/>
      <c r="JLY137" s="1455"/>
      <c r="JLZ137" s="957"/>
      <c r="JMA137" s="1163"/>
      <c r="JMB137" s="1163"/>
      <c r="JMC137" s="957"/>
      <c r="JMD137" s="957"/>
      <c r="JME137" s="1730"/>
      <c r="JMF137" s="957"/>
      <c r="JMG137" s="957"/>
      <c r="JMH137" s="957"/>
      <c r="JMI137" s="1209"/>
      <c r="JMJ137" s="1248"/>
      <c r="JMK137" s="1537"/>
      <c r="JML137" s="955"/>
      <c r="JMM137" s="1144"/>
      <c r="JMN137" s="1167"/>
      <c r="JMO137" s="1163"/>
      <c r="JMP137" s="1163"/>
      <c r="JMQ137" s="1455"/>
      <c r="JMR137" s="957"/>
      <c r="JMS137" s="1163"/>
      <c r="JMT137" s="1163"/>
      <c r="JMU137" s="957"/>
      <c r="JMV137" s="957"/>
      <c r="JMW137" s="1730"/>
      <c r="JMX137" s="957"/>
      <c r="JMY137" s="957"/>
      <c r="JMZ137" s="957"/>
      <c r="JNA137" s="1209"/>
      <c r="JNB137" s="1248"/>
      <c r="JNC137" s="1537"/>
      <c r="JND137" s="955"/>
      <c r="JNE137" s="1144"/>
      <c r="JNF137" s="1167"/>
      <c r="JNG137" s="1163"/>
      <c r="JNH137" s="1163"/>
      <c r="JNI137" s="1455"/>
      <c r="JNJ137" s="957"/>
      <c r="JNK137" s="1163"/>
      <c r="JNL137" s="1163"/>
      <c r="JNM137" s="957"/>
      <c r="JNN137" s="957"/>
      <c r="JNO137" s="1730"/>
      <c r="JNP137" s="957"/>
      <c r="JNQ137" s="957"/>
      <c r="JNR137" s="957"/>
      <c r="JNS137" s="1209"/>
      <c r="JNT137" s="1248"/>
      <c r="JNU137" s="1537"/>
      <c r="JNV137" s="955"/>
      <c r="JNW137" s="1144"/>
      <c r="JNX137" s="1167"/>
      <c r="JNY137" s="1163"/>
      <c r="JNZ137" s="1163"/>
      <c r="JOA137" s="1455"/>
      <c r="JOB137" s="957"/>
      <c r="JOC137" s="1163"/>
      <c r="JOD137" s="1163"/>
      <c r="JOE137" s="957"/>
      <c r="JOF137" s="957"/>
      <c r="JOG137" s="1730"/>
      <c r="JOH137" s="957"/>
      <c r="JOI137" s="957"/>
      <c r="JOJ137" s="957"/>
      <c r="JOK137" s="1209"/>
      <c r="JOL137" s="1248"/>
      <c r="JOM137" s="1537"/>
      <c r="JON137" s="955"/>
      <c r="JOO137" s="1144"/>
      <c r="JOP137" s="1167"/>
      <c r="JOQ137" s="1163"/>
      <c r="JOR137" s="1163"/>
      <c r="JOS137" s="1455"/>
      <c r="JOT137" s="957"/>
      <c r="JOU137" s="1163"/>
      <c r="JOV137" s="1163"/>
      <c r="JOW137" s="957"/>
      <c r="JOX137" s="957"/>
      <c r="JOY137" s="1730"/>
      <c r="JOZ137" s="957"/>
      <c r="JPA137" s="957"/>
      <c r="JPB137" s="957"/>
      <c r="JPC137" s="1209"/>
      <c r="JPD137" s="1248"/>
      <c r="JPE137" s="1537"/>
      <c r="JPF137" s="955"/>
      <c r="JPG137" s="1144"/>
      <c r="JPH137" s="1167"/>
      <c r="JPI137" s="1163"/>
      <c r="JPJ137" s="1163"/>
      <c r="JPK137" s="1455"/>
      <c r="JPL137" s="957"/>
      <c r="JPM137" s="1163"/>
      <c r="JPN137" s="1163"/>
      <c r="JPO137" s="957"/>
      <c r="JPP137" s="957"/>
      <c r="JPQ137" s="1730"/>
      <c r="JPR137" s="957"/>
      <c r="JPS137" s="957"/>
      <c r="JPT137" s="957"/>
      <c r="JPU137" s="1209"/>
      <c r="JPV137" s="1248"/>
      <c r="JPW137" s="1537"/>
      <c r="JPX137" s="955"/>
      <c r="JPY137" s="1144"/>
      <c r="JPZ137" s="1167"/>
      <c r="JQA137" s="1163"/>
      <c r="JQB137" s="1163"/>
      <c r="JQC137" s="1455"/>
      <c r="JQD137" s="957"/>
      <c r="JQE137" s="1163"/>
      <c r="JQF137" s="1163"/>
      <c r="JQG137" s="957"/>
      <c r="JQH137" s="957"/>
      <c r="JQI137" s="1730"/>
      <c r="JQJ137" s="957"/>
      <c r="JQK137" s="957"/>
      <c r="JQL137" s="957"/>
      <c r="JQM137" s="1209"/>
      <c r="JQN137" s="1248"/>
      <c r="JQO137" s="1537"/>
      <c r="JQP137" s="955"/>
      <c r="JQQ137" s="1144"/>
      <c r="JQR137" s="1167"/>
      <c r="JQS137" s="1163"/>
      <c r="JQT137" s="1163"/>
      <c r="JQU137" s="1455"/>
      <c r="JQV137" s="957"/>
      <c r="JQW137" s="1163"/>
      <c r="JQX137" s="1163"/>
      <c r="JQY137" s="957"/>
      <c r="JQZ137" s="957"/>
      <c r="JRA137" s="1730"/>
      <c r="JRB137" s="957"/>
      <c r="JRC137" s="957"/>
      <c r="JRD137" s="957"/>
      <c r="JRE137" s="1209"/>
      <c r="JRF137" s="1248"/>
      <c r="JRG137" s="1537"/>
      <c r="JRH137" s="955"/>
      <c r="JRI137" s="1144"/>
      <c r="JRJ137" s="1167"/>
      <c r="JRK137" s="1163"/>
      <c r="JRL137" s="1163"/>
      <c r="JRM137" s="1455"/>
      <c r="JRN137" s="957"/>
      <c r="JRO137" s="1163"/>
      <c r="JRP137" s="1163"/>
      <c r="JRQ137" s="957"/>
      <c r="JRR137" s="957"/>
      <c r="JRS137" s="1730"/>
      <c r="JRT137" s="957"/>
      <c r="JRU137" s="957"/>
      <c r="JRV137" s="957"/>
      <c r="JRW137" s="1209"/>
      <c r="JRX137" s="1248"/>
      <c r="JRY137" s="1537"/>
      <c r="JRZ137" s="955"/>
      <c r="JSA137" s="1144"/>
      <c r="JSB137" s="1167"/>
      <c r="JSC137" s="1163"/>
      <c r="JSD137" s="1163"/>
      <c r="JSE137" s="1455"/>
      <c r="JSF137" s="957"/>
      <c r="JSG137" s="1163"/>
      <c r="JSH137" s="1163"/>
      <c r="JSI137" s="957"/>
      <c r="JSJ137" s="957"/>
      <c r="JSK137" s="1730"/>
      <c r="JSL137" s="957"/>
      <c r="JSM137" s="957"/>
      <c r="JSN137" s="957"/>
      <c r="JSO137" s="1209"/>
      <c r="JSP137" s="1248"/>
      <c r="JSQ137" s="1537"/>
      <c r="JSR137" s="955"/>
      <c r="JSS137" s="1144"/>
      <c r="JST137" s="1167"/>
      <c r="JSU137" s="1163"/>
      <c r="JSV137" s="1163"/>
      <c r="JSW137" s="1455"/>
      <c r="JSX137" s="957"/>
      <c r="JSY137" s="1163"/>
      <c r="JSZ137" s="1163"/>
      <c r="JTA137" s="957"/>
      <c r="JTB137" s="957"/>
      <c r="JTC137" s="1730"/>
      <c r="JTD137" s="957"/>
      <c r="JTE137" s="957"/>
      <c r="JTF137" s="957"/>
      <c r="JTG137" s="1209"/>
      <c r="JTH137" s="1248"/>
      <c r="JTI137" s="1537"/>
      <c r="JTJ137" s="955"/>
      <c r="JTK137" s="1144"/>
      <c r="JTL137" s="1167"/>
      <c r="JTM137" s="1163"/>
      <c r="JTN137" s="1163"/>
      <c r="JTO137" s="1455"/>
      <c r="JTP137" s="957"/>
      <c r="JTQ137" s="1163"/>
      <c r="JTR137" s="1163"/>
      <c r="JTS137" s="957"/>
      <c r="JTT137" s="957"/>
      <c r="JTU137" s="1730"/>
      <c r="JTV137" s="957"/>
      <c r="JTW137" s="957"/>
      <c r="JTX137" s="957"/>
      <c r="JTY137" s="1209"/>
      <c r="JTZ137" s="1248"/>
      <c r="JUA137" s="1537"/>
      <c r="JUB137" s="955"/>
      <c r="JUC137" s="1144"/>
      <c r="JUD137" s="1167"/>
      <c r="JUE137" s="1163"/>
      <c r="JUF137" s="1163"/>
      <c r="JUG137" s="1455"/>
      <c r="JUH137" s="957"/>
      <c r="JUI137" s="1163"/>
      <c r="JUJ137" s="1163"/>
      <c r="JUK137" s="957"/>
      <c r="JUL137" s="957"/>
      <c r="JUM137" s="1730"/>
      <c r="JUN137" s="957"/>
      <c r="JUO137" s="957"/>
      <c r="JUP137" s="957"/>
      <c r="JUQ137" s="1209"/>
      <c r="JUR137" s="1248"/>
      <c r="JUS137" s="1537"/>
      <c r="JUT137" s="955"/>
      <c r="JUU137" s="1144"/>
      <c r="JUV137" s="1167"/>
      <c r="JUW137" s="1163"/>
      <c r="JUX137" s="1163"/>
      <c r="JUY137" s="1455"/>
      <c r="JUZ137" s="957"/>
      <c r="JVA137" s="1163"/>
      <c r="JVB137" s="1163"/>
      <c r="JVC137" s="957"/>
      <c r="JVD137" s="957"/>
      <c r="JVE137" s="1730"/>
      <c r="JVF137" s="957"/>
      <c r="JVG137" s="957"/>
      <c r="JVH137" s="957"/>
      <c r="JVI137" s="1209"/>
      <c r="JVJ137" s="1248"/>
      <c r="JVK137" s="1537"/>
      <c r="JVL137" s="955"/>
      <c r="JVM137" s="1144"/>
      <c r="JVN137" s="1167"/>
      <c r="JVO137" s="1163"/>
      <c r="JVP137" s="1163"/>
      <c r="JVQ137" s="1455"/>
      <c r="JVR137" s="957"/>
      <c r="JVS137" s="1163"/>
      <c r="JVT137" s="1163"/>
      <c r="JVU137" s="957"/>
      <c r="JVV137" s="957"/>
      <c r="JVW137" s="1730"/>
      <c r="JVX137" s="957"/>
      <c r="JVY137" s="957"/>
      <c r="JVZ137" s="957"/>
      <c r="JWA137" s="1209"/>
      <c r="JWB137" s="1248"/>
      <c r="JWC137" s="1537"/>
      <c r="JWD137" s="955"/>
      <c r="JWE137" s="1144"/>
      <c r="JWF137" s="1167"/>
      <c r="JWG137" s="1163"/>
      <c r="JWH137" s="1163"/>
      <c r="JWI137" s="1455"/>
      <c r="JWJ137" s="957"/>
      <c r="JWK137" s="1163"/>
      <c r="JWL137" s="1163"/>
      <c r="JWM137" s="957"/>
      <c r="JWN137" s="957"/>
      <c r="JWO137" s="1730"/>
      <c r="JWP137" s="957"/>
      <c r="JWQ137" s="957"/>
      <c r="JWR137" s="957"/>
      <c r="JWS137" s="1209"/>
      <c r="JWT137" s="1248"/>
      <c r="JWU137" s="1537"/>
      <c r="JWV137" s="955"/>
      <c r="JWW137" s="1144"/>
      <c r="JWX137" s="1167"/>
      <c r="JWY137" s="1163"/>
      <c r="JWZ137" s="1163"/>
      <c r="JXA137" s="1455"/>
      <c r="JXB137" s="957"/>
      <c r="JXC137" s="1163"/>
      <c r="JXD137" s="1163"/>
      <c r="JXE137" s="957"/>
      <c r="JXF137" s="957"/>
      <c r="JXG137" s="1730"/>
      <c r="JXH137" s="957"/>
      <c r="JXI137" s="957"/>
      <c r="JXJ137" s="957"/>
      <c r="JXK137" s="1209"/>
      <c r="JXL137" s="1248"/>
      <c r="JXM137" s="1537"/>
      <c r="JXN137" s="955"/>
      <c r="JXO137" s="1144"/>
      <c r="JXP137" s="1167"/>
      <c r="JXQ137" s="1163"/>
      <c r="JXR137" s="1163"/>
      <c r="JXS137" s="1455"/>
      <c r="JXT137" s="957"/>
      <c r="JXU137" s="1163"/>
      <c r="JXV137" s="1163"/>
      <c r="JXW137" s="957"/>
      <c r="JXX137" s="957"/>
      <c r="JXY137" s="1730"/>
      <c r="JXZ137" s="957"/>
      <c r="JYA137" s="957"/>
      <c r="JYB137" s="957"/>
      <c r="JYC137" s="1209"/>
      <c r="JYD137" s="1248"/>
      <c r="JYE137" s="1537"/>
      <c r="JYF137" s="955"/>
      <c r="JYG137" s="1144"/>
      <c r="JYH137" s="1167"/>
      <c r="JYI137" s="1163"/>
      <c r="JYJ137" s="1163"/>
      <c r="JYK137" s="1455"/>
      <c r="JYL137" s="957"/>
      <c r="JYM137" s="1163"/>
      <c r="JYN137" s="1163"/>
      <c r="JYO137" s="957"/>
      <c r="JYP137" s="957"/>
      <c r="JYQ137" s="1730"/>
      <c r="JYR137" s="957"/>
      <c r="JYS137" s="957"/>
      <c r="JYT137" s="957"/>
      <c r="JYU137" s="1209"/>
      <c r="JYV137" s="1248"/>
      <c r="JYW137" s="1537"/>
      <c r="JYX137" s="955"/>
      <c r="JYY137" s="1144"/>
      <c r="JYZ137" s="1167"/>
      <c r="JZA137" s="1163"/>
      <c r="JZB137" s="1163"/>
      <c r="JZC137" s="1455"/>
      <c r="JZD137" s="957"/>
      <c r="JZE137" s="1163"/>
      <c r="JZF137" s="1163"/>
      <c r="JZG137" s="957"/>
      <c r="JZH137" s="957"/>
      <c r="JZI137" s="1730"/>
      <c r="JZJ137" s="957"/>
      <c r="JZK137" s="957"/>
      <c r="JZL137" s="957"/>
      <c r="JZM137" s="1209"/>
      <c r="JZN137" s="1248"/>
      <c r="JZO137" s="1537"/>
      <c r="JZP137" s="955"/>
      <c r="JZQ137" s="1144"/>
      <c r="JZR137" s="1167"/>
      <c r="JZS137" s="1163"/>
      <c r="JZT137" s="1163"/>
      <c r="JZU137" s="1455"/>
      <c r="JZV137" s="957"/>
      <c r="JZW137" s="1163"/>
      <c r="JZX137" s="1163"/>
      <c r="JZY137" s="957"/>
      <c r="JZZ137" s="957"/>
      <c r="KAA137" s="1730"/>
      <c r="KAB137" s="957"/>
      <c r="KAC137" s="957"/>
      <c r="KAD137" s="957"/>
      <c r="KAE137" s="1209"/>
      <c r="KAF137" s="1248"/>
      <c r="KAG137" s="1537"/>
      <c r="KAH137" s="955"/>
      <c r="KAI137" s="1144"/>
      <c r="KAJ137" s="1167"/>
      <c r="KAK137" s="1163"/>
      <c r="KAL137" s="1163"/>
      <c r="KAM137" s="1455"/>
      <c r="KAN137" s="957"/>
      <c r="KAO137" s="1163"/>
      <c r="KAP137" s="1163"/>
      <c r="KAQ137" s="957"/>
      <c r="KAR137" s="957"/>
      <c r="KAS137" s="1730"/>
      <c r="KAT137" s="957"/>
      <c r="KAU137" s="957"/>
      <c r="KAV137" s="957"/>
      <c r="KAW137" s="1209"/>
      <c r="KAX137" s="1248"/>
      <c r="KAY137" s="1537"/>
      <c r="KAZ137" s="955"/>
      <c r="KBA137" s="1144"/>
      <c r="KBB137" s="1167"/>
      <c r="KBC137" s="1163"/>
      <c r="KBD137" s="1163"/>
      <c r="KBE137" s="1455"/>
      <c r="KBF137" s="957"/>
      <c r="KBG137" s="1163"/>
      <c r="KBH137" s="1163"/>
      <c r="KBI137" s="957"/>
      <c r="KBJ137" s="957"/>
      <c r="KBK137" s="1730"/>
      <c r="KBL137" s="957"/>
      <c r="KBM137" s="957"/>
      <c r="KBN137" s="957"/>
      <c r="KBO137" s="1209"/>
      <c r="KBP137" s="1248"/>
      <c r="KBQ137" s="1537"/>
      <c r="KBR137" s="955"/>
      <c r="KBS137" s="1144"/>
      <c r="KBT137" s="1167"/>
      <c r="KBU137" s="1163"/>
      <c r="KBV137" s="1163"/>
      <c r="KBW137" s="1455"/>
      <c r="KBX137" s="957"/>
      <c r="KBY137" s="1163"/>
      <c r="KBZ137" s="1163"/>
      <c r="KCA137" s="957"/>
      <c r="KCB137" s="957"/>
      <c r="KCC137" s="1730"/>
      <c r="KCD137" s="957"/>
      <c r="KCE137" s="957"/>
      <c r="KCF137" s="957"/>
      <c r="KCG137" s="1209"/>
      <c r="KCH137" s="1248"/>
      <c r="KCI137" s="1537"/>
      <c r="KCJ137" s="955"/>
      <c r="KCK137" s="1144"/>
      <c r="KCL137" s="1167"/>
      <c r="KCM137" s="1163"/>
      <c r="KCN137" s="1163"/>
      <c r="KCO137" s="1455"/>
      <c r="KCP137" s="957"/>
      <c r="KCQ137" s="1163"/>
      <c r="KCR137" s="1163"/>
      <c r="KCS137" s="957"/>
      <c r="KCT137" s="957"/>
      <c r="KCU137" s="1730"/>
      <c r="KCV137" s="957"/>
      <c r="KCW137" s="957"/>
      <c r="KCX137" s="957"/>
      <c r="KCY137" s="1209"/>
      <c r="KCZ137" s="1248"/>
      <c r="KDA137" s="1537"/>
      <c r="KDB137" s="955"/>
      <c r="KDC137" s="1144"/>
      <c r="KDD137" s="1167"/>
      <c r="KDE137" s="1163"/>
      <c r="KDF137" s="1163"/>
      <c r="KDG137" s="1455"/>
      <c r="KDH137" s="957"/>
      <c r="KDI137" s="1163"/>
      <c r="KDJ137" s="1163"/>
      <c r="KDK137" s="957"/>
      <c r="KDL137" s="957"/>
      <c r="KDM137" s="1730"/>
      <c r="KDN137" s="957"/>
      <c r="KDO137" s="957"/>
      <c r="KDP137" s="957"/>
      <c r="KDQ137" s="1209"/>
      <c r="KDR137" s="1248"/>
      <c r="KDS137" s="1537"/>
      <c r="KDT137" s="955"/>
      <c r="KDU137" s="1144"/>
      <c r="KDV137" s="1167"/>
      <c r="KDW137" s="1163"/>
      <c r="KDX137" s="1163"/>
      <c r="KDY137" s="1455"/>
      <c r="KDZ137" s="957"/>
      <c r="KEA137" s="1163"/>
      <c r="KEB137" s="1163"/>
      <c r="KEC137" s="957"/>
      <c r="KED137" s="957"/>
      <c r="KEE137" s="1730"/>
      <c r="KEF137" s="957"/>
      <c r="KEG137" s="957"/>
      <c r="KEH137" s="957"/>
      <c r="KEI137" s="1209"/>
      <c r="KEJ137" s="1248"/>
      <c r="KEK137" s="1537"/>
      <c r="KEL137" s="955"/>
      <c r="KEM137" s="1144"/>
      <c r="KEN137" s="1167"/>
      <c r="KEO137" s="1163"/>
      <c r="KEP137" s="1163"/>
      <c r="KEQ137" s="1455"/>
      <c r="KER137" s="957"/>
      <c r="KES137" s="1163"/>
      <c r="KET137" s="1163"/>
      <c r="KEU137" s="957"/>
      <c r="KEV137" s="957"/>
      <c r="KEW137" s="1730"/>
      <c r="KEX137" s="957"/>
      <c r="KEY137" s="957"/>
      <c r="KEZ137" s="957"/>
      <c r="KFA137" s="1209"/>
      <c r="KFB137" s="1248"/>
      <c r="KFC137" s="1537"/>
      <c r="KFD137" s="955"/>
      <c r="KFE137" s="1144"/>
      <c r="KFF137" s="1167"/>
      <c r="KFG137" s="1163"/>
      <c r="KFH137" s="1163"/>
      <c r="KFI137" s="1455"/>
      <c r="KFJ137" s="957"/>
      <c r="KFK137" s="1163"/>
      <c r="KFL137" s="1163"/>
      <c r="KFM137" s="957"/>
      <c r="KFN137" s="957"/>
      <c r="KFO137" s="1730"/>
      <c r="KFP137" s="957"/>
      <c r="KFQ137" s="957"/>
      <c r="KFR137" s="957"/>
      <c r="KFS137" s="1209"/>
      <c r="KFT137" s="1248"/>
      <c r="KFU137" s="1537"/>
      <c r="KFV137" s="955"/>
      <c r="KFW137" s="1144"/>
      <c r="KFX137" s="1167"/>
      <c r="KFY137" s="1163"/>
      <c r="KFZ137" s="1163"/>
      <c r="KGA137" s="1455"/>
      <c r="KGB137" s="957"/>
      <c r="KGC137" s="1163"/>
      <c r="KGD137" s="1163"/>
      <c r="KGE137" s="957"/>
      <c r="KGF137" s="957"/>
      <c r="KGG137" s="1730"/>
      <c r="KGH137" s="957"/>
      <c r="KGI137" s="957"/>
      <c r="KGJ137" s="957"/>
      <c r="KGK137" s="1209"/>
      <c r="KGL137" s="1248"/>
      <c r="KGM137" s="1537"/>
      <c r="KGN137" s="955"/>
      <c r="KGO137" s="1144"/>
      <c r="KGP137" s="1167"/>
      <c r="KGQ137" s="1163"/>
      <c r="KGR137" s="1163"/>
      <c r="KGS137" s="1455"/>
      <c r="KGT137" s="957"/>
      <c r="KGU137" s="1163"/>
      <c r="KGV137" s="1163"/>
      <c r="KGW137" s="957"/>
      <c r="KGX137" s="957"/>
      <c r="KGY137" s="1730"/>
      <c r="KGZ137" s="957"/>
      <c r="KHA137" s="957"/>
      <c r="KHB137" s="957"/>
      <c r="KHC137" s="1209"/>
      <c r="KHD137" s="1248"/>
      <c r="KHE137" s="1537"/>
      <c r="KHF137" s="955"/>
      <c r="KHG137" s="1144"/>
      <c r="KHH137" s="1167"/>
      <c r="KHI137" s="1163"/>
      <c r="KHJ137" s="1163"/>
      <c r="KHK137" s="1455"/>
      <c r="KHL137" s="957"/>
      <c r="KHM137" s="1163"/>
      <c r="KHN137" s="1163"/>
      <c r="KHO137" s="957"/>
      <c r="KHP137" s="957"/>
      <c r="KHQ137" s="1730"/>
      <c r="KHR137" s="957"/>
      <c r="KHS137" s="957"/>
      <c r="KHT137" s="957"/>
      <c r="KHU137" s="1209"/>
      <c r="KHV137" s="1248"/>
      <c r="KHW137" s="1537"/>
      <c r="KHX137" s="955"/>
      <c r="KHY137" s="1144"/>
      <c r="KHZ137" s="1167"/>
      <c r="KIA137" s="1163"/>
      <c r="KIB137" s="1163"/>
      <c r="KIC137" s="1455"/>
      <c r="KID137" s="957"/>
      <c r="KIE137" s="1163"/>
      <c r="KIF137" s="1163"/>
      <c r="KIG137" s="957"/>
      <c r="KIH137" s="957"/>
      <c r="KII137" s="1730"/>
      <c r="KIJ137" s="957"/>
      <c r="KIK137" s="957"/>
      <c r="KIL137" s="957"/>
      <c r="KIM137" s="1209"/>
      <c r="KIN137" s="1248"/>
      <c r="KIO137" s="1537"/>
      <c r="KIP137" s="955"/>
      <c r="KIQ137" s="1144"/>
      <c r="KIR137" s="1167"/>
      <c r="KIS137" s="1163"/>
      <c r="KIT137" s="1163"/>
      <c r="KIU137" s="1455"/>
      <c r="KIV137" s="957"/>
      <c r="KIW137" s="1163"/>
      <c r="KIX137" s="1163"/>
      <c r="KIY137" s="957"/>
      <c r="KIZ137" s="957"/>
      <c r="KJA137" s="1730"/>
      <c r="KJB137" s="957"/>
      <c r="KJC137" s="957"/>
      <c r="KJD137" s="957"/>
      <c r="KJE137" s="1209"/>
      <c r="KJF137" s="1248"/>
      <c r="KJG137" s="1537"/>
      <c r="KJH137" s="955"/>
      <c r="KJI137" s="1144"/>
      <c r="KJJ137" s="1167"/>
      <c r="KJK137" s="1163"/>
      <c r="KJL137" s="1163"/>
      <c r="KJM137" s="1455"/>
      <c r="KJN137" s="957"/>
      <c r="KJO137" s="1163"/>
      <c r="KJP137" s="1163"/>
      <c r="KJQ137" s="957"/>
      <c r="KJR137" s="957"/>
      <c r="KJS137" s="1730"/>
      <c r="KJT137" s="957"/>
      <c r="KJU137" s="957"/>
      <c r="KJV137" s="957"/>
      <c r="KJW137" s="1209"/>
      <c r="KJX137" s="1248"/>
      <c r="KJY137" s="1537"/>
      <c r="KJZ137" s="955"/>
      <c r="KKA137" s="1144"/>
      <c r="KKB137" s="1167"/>
      <c r="KKC137" s="1163"/>
      <c r="KKD137" s="1163"/>
      <c r="KKE137" s="1455"/>
      <c r="KKF137" s="957"/>
      <c r="KKG137" s="1163"/>
      <c r="KKH137" s="1163"/>
      <c r="KKI137" s="957"/>
      <c r="KKJ137" s="957"/>
      <c r="KKK137" s="1730"/>
      <c r="KKL137" s="957"/>
      <c r="KKM137" s="957"/>
      <c r="KKN137" s="957"/>
      <c r="KKO137" s="1209"/>
      <c r="KKP137" s="1248"/>
      <c r="KKQ137" s="1537"/>
      <c r="KKR137" s="955"/>
      <c r="KKS137" s="1144"/>
      <c r="KKT137" s="1167"/>
      <c r="KKU137" s="1163"/>
      <c r="KKV137" s="1163"/>
      <c r="KKW137" s="1455"/>
      <c r="KKX137" s="957"/>
      <c r="KKY137" s="1163"/>
      <c r="KKZ137" s="1163"/>
      <c r="KLA137" s="957"/>
      <c r="KLB137" s="957"/>
      <c r="KLC137" s="1730"/>
      <c r="KLD137" s="957"/>
      <c r="KLE137" s="957"/>
      <c r="KLF137" s="957"/>
      <c r="KLG137" s="1209"/>
      <c r="KLH137" s="1248"/>
      <c r="KLI137" s="1537"/>
      <c r="KLJ137" s="955"/>
      <c r="KLK137" s="1144"/>
      <c r="KLL137" s="1167"/>
      <c r="KLM137" s="1163"/>
      <c r="KLN137" s="1163"/>
      <c r="KLO137" s="1455"/>
      <c r="KLP137" s="957"/>
      <c r="KLQ137" s="1163"/>
      <c r="KLR137" s="1163"/>
      <c r="KLS137" s="957"/>
      <c r="KLT137" s="957"/>
      <c r="KLU137" s="1730"/>
      <c r="KLV137" s="957"/>
      <c r="KLW137" s="957"/>
      <c r="KLX137" s="957"/>
      <c r="KLY137" s="1209"/>
      <c r="KLZ137" s="1248"/>
      <c r="KMA137" s="1537"/>
      <c r="KMB137" s="955"/>
      <c r="KMC137" s="1144"/>
      <c r="KMD137" s="1167"/>
      <c r="KME137" s="1163"/>
      <c r="KMF137" s="1163"/>
      <c r="KMG137" s="1455"/>
      <c r="KMH137" s="957"/>
      <c r="KMI137" s="1163"/>
      <c r="KMJ137" s="1163"/>
      <c r="KMK137" s="957"/>
      <c r="KML137" s="957"/>
      <c r="KMM137" s="1730"/>
      <c r="KMN137" s="957"/>
      <c r="KMO137" s="957"/>
      <c r="KMP137" s="957"/>
      <c r="KMQ137" s="1209"/>
      <c r="KMR137" s="1248"/>
      <c r="KMS137" s="1537"/>
      <c r="KMT137" s="955"/>
      <c r="KMU137" s="1144"/>
      <c r="KMV137" s="1167"/>
      <c r="KMW137" s="1163"/>
      <c r="KMX137" s="1163"/>
      <c r="KMY137" s="1455"/>
      <c r="KMZ137" s="957"/>
      <c r="KNA137" s="1163"/>
      <c r="KNB137" s="1163"/>
      <c r="KNC137" s="957"/>
      <c r="KND137" s="957"/>
      <c r="KNE137" s="1730"/>
      <c r="KNF137" s="957"/>
      <c r="KNG137" s="957"/>
      <c r="KNH137" s="957"/>
      <c r="KNI137" s="1209"/>
      <c r="KNJ137" s="1248"/>
      <c r="KNK137" s="1537"/>
      <c r="KNL137" s="955"/>
      <c r="KNM137" s="1144"/>
      <c r="KNN137" s="1167"/>
      <c r="KNO137" s="1163"/>
      <c r="KNP137" s="1163"/>
      <c r="KNQ137" s="1455"/>
      <c r="KNR137" s="957"/>
      <c r="KNS137" s="1163"/>
      <c r="KNT137" s="1163"/>
      <c r="KNU137" s="957"/>
      <c r="KNV137" s="957"/>
      <c r="KNW137" s="1730"/>
      <c r="KNX137" s="957"/>
      <c r="KNY137" s="957"/>
      <c r="KNZ137" s="957"/>
      <c r="KOA137" s="1209"/>
      <c r="KOB137" s="1248"/>
      <c r="KOC137" s="1537"/>
      <c r="KOD137" s="955"/>
      <c r="KOE137" s="1144"/>
      <c r="KOF137" s="1167"/>
      <c r="KOG137" s="1163"/>
      <c r="KOH137" s="1163"/>
      <c r="KOI137" s="1455"/>
      <c r="KOJ137" s="957"/>
      <c r="KOK137" s="1163"/>
      <c r="KOL137" s="1163"/>
      <c r="KOM137" s="957"/>
      <c r="KON137" s="957"/>
      <c r="KOO137" s="1730"/>
      <c r="KOP137" s="957"/>
      <c r="KOQ137" s="957"/>
      <c r="KOR137" s="957"/>
      <c r="KOS137" s="1209"/>
      <c r="KOT137" s="1248"/>
      <c r="KOU137" s="1537"/>
      <c r="KOV137" s="955"/>
      <c r="KOW137" s="1144"/>
      <c r="KOX137" s="1167"/>
      <c r="KOY137" s="1163"/>
      <c r="KOZ137" s="1163"/>
      <c r="KPA137" s="1455"/>
      <c r="KPB137" s="957"/>
      <c r="KPC137" s="1163"/>
      <c r="KPD137" s="1163"/>
      <c r="KPE137" s="957"/>
      <c r="KPF137" s="957"/>
      <c r="KPG137" s="1730"/>
      <c r="KPH137" s="957"/>
      <c r="KPI137" s="957"/>
      <c r="KPJ137" s="957"/>
      <c r="KPK137" s="1209"/>
      <c r="KPL137" s="1248"/>
      <c r="KPM137" s="1537"/>
      <c r="KPN137" s="955"/>
      <c r="KPO137" s="1144"/>
      <c r="KPP137" s="1167"/>
      <c r="KPQ137" s="1163"/>
      <c r="KPR137" s="1163"/>
      <c r="KPS137" s="1455"/>
      <c r="KPT137" s="957"/>
      <c r="KPU137" s="1163"/>
      <c r="KPV137" s="1163"/>
      <c r="KPW137" s="957"/>
      <c r="KPX137" s="957"/>
      <c r="KPY137" s="1730"/>
      <c r="KPZ137" s="957"/>
      <c r="KQA137" s="957"/>
      <c r="KQB137" s="957"/>
      <c r="KQC137" s="1209"/>
      <c r="KQD137" s="1248"/>
      <c r="KQE137" s="1537"/>
      <c r="KQF137" s="955"/>
      <c r="KQG137" s="1144"/>
      <c r="KQH137" s="1167"/>
      <c r="KQI137" s="1163"/>
      <c r="KQJ137" s="1163"/>
      <c r="KQK137" s="1455"/>
      <c r="KQL137" s="957"/>
      <c r="KQM137" s="1163"/>
      <c r="KQN137" s="1163"/>
      <c r="KQO137" s="957"/>
      <c r="KQP137" s="957"/>
      <c r="KQQ137" s="1730"/>
      <c r="KQR137" s="957"/>
      <c r="KQS137" s="957"/>
      <c r="KQT137" s="957"/>
      <c r="KQU137" s="1209"/>
      <c r="KQV137" s="1248"/>
      <c r="KQW137" s="1537"/>
      <c r="KQX137" s="955"/>
      <c r="KQY137" s="1144"/>
      <c r="KQZ137" s="1167"/>
      <c r="KRA137" s="1163"/>
      <c r="KRB137" s="1163"/>
      <c r="KRC137" s="1455"/>
      <c r="KRD137" s="957"/>
      <c r="KRE137" s="1163"/>
      <c r="KRF137" s="1163"/>
      <c r="KRG137" s="957"/>
      <c r="KRH137" s="957"/>
      <c r="KRI137" s="1730"/>
      <c r="KRJ137" s="957"/>
      <c r="KRK137" s="957"/>
      <c r="KRL137" s="957"/>
      <c r="KRM137" s="1209"/>
      <c r="KRN137" s="1248"/>
      <c r="KRO137" s="1537"/>
      <c r="KRP137" s="955"/>
      <c r="KRQ137" s="1144"/>
      <c r="KRR137" s="1167"/>
      <c r="KRS137" s="1163"/>
      <c r="KRT137" s="1163"/>
      <c r="KRU137" s="1455"/>
      <c r="KRV137" s="957"/>
      <c r="KRW137" s="1163"/>
      <c r="KRX137" s="1163"/>
      <c r="KRY137" s="957"/>
      <c r="KRZ137" s="957"/>
      <c r="KSA137" s="1730"/>
      <c r="KSB137" s="957"/>
      <c r="KSC137" s="957"/>
      <c r="KSD137" s="957"/>
      <c r="KSE137" s="1209"/>
      <c r="KSF137" s="1248"/>
      <c r="KSG137" s="1537"/>
      <c r="KSH137" s="955"/>
      <c r="KSI137" s="1144"/>
      <c r="KSJ137" s="1167"/>
      <c r="KSK137" s="1163"/>
      <c r="KSL137" s="1163"/>
      <c r="KSM137" s="1455"/>
      <c r="KSN137" s="957"/>
      <c r="KSO137" s="1163"/>
      <c r="KSP137" s="1163"/>
      <c r="KSQ137" s="957"/>
      <c r="KSR137" s="957"/>
      <c r="KSS137" s="1730"/>
      <c r="KST137" s="957"/>
      <c r="KSU137" s="957"/>
      <c r="KSV137" s="957"/>
      <c r="KSW137" s="1209"/>
      <c r="KSX137" s="1248"/>
      <c r="KSY137" s="1537"/>
      <c r="KSZ137" s="955"/>
      <c r="KTA137" s="1144"/>
      <c r="KTB137" s="1167"/>
      <c r="KTC137" s="1163"/>
      <c r="KTD137" s="1163"/>
      <c r="KTE137" s="1455"/>
      <c r="KTF137" s="957"/>
      <c r="KTG137" s="1163"/>
      <c r="KTH137" s="1163"/>
      <c r="KTI137" s="957"/>
      <c r="KTJ137" s="957"/>
      <c r="KTK137" s="1730"/>
      <c r="KTL137" s="957"/>
      <c r="KTM137" s="957"/>
      <c r="KTN137" s="957"/>
      <c r="KTO137" s="1209"/>
      <c r="KTP137" s="1248"/>
      <c r="KTQ137" s="1537"/>
      <c r="KTR137" s="955"/>
      <c r="KTS137" s="1144"/>
      <c r="KTT137" s="1167"/>
      <c r="KTU137" s="1163"/>
      <c r="KTV137" s="1163"/>
      <c r="KTW137" s="1455"/>
      <c r="KTX137" s="957"/>
      <c r="KTY137" s="1163"/>
      <c r="KTZ137" s="1163"/>
      <c r="KUA137" s="957"/>
      <c r="KUB137" s="957"/>
      <c r="KUC137" s="1730"/>
      <c r="KUD137" s="957"/>
      <c r="KUE137" s="957"/>
      <c r="KUF137" s="957"/>
      <c r="KUG137" s="1209"/>
      <c r="KUH137" s="1248"/>
      <c r="KUI137" s="1537"/>
      <c r="KUJ137" s="955"/>
      <c r="KUK137" s="1144"/>
      <c r="KUL137" s="1167"/>
      <c r="KUM137" s="1163"/>
      <c r="KUN137" s="1163"/>
      <c r="KUO137" s="1455"/>
      <c r="KUP137" s="957"/>
      <c r="KUQ137" s="1163"/>
      <c r="KUR137" s="1163"/>
      <c r="KUS137" s="957"/>
      <c r="KUT137" s="957"/>
      <c r="KUU137" s="1730"/>
      <c r="KUV137" s="957"/>
      <c r="KUW137" s="957"/>
      <c r="KUX137" s="957"/>
      <c r="KUY137" s="1209"/>
      <c r="KUZ137" s="1248"/>
      <c r="KVA137" s="1537"/>
      <c r="KVB137" s="955"/>
      <c r="KVC137" s="1144"/>
      <c r="KVD137" s="1167"/>
      <c r="KVE137" s="1163"/>
      <c r="KVF137" s="1163"/>
      <c r="KVG137" s="1455"/>
      <c r="KVH137" s="957"/>
      <c r="KVI137" s="1163"/>
      <c r="KVJ137" s="1163"/>
      <c r="KVK137" s="957"/>
      <c r="KVL137" s="957"/>
      <c r="KVM137" s="1730"/>
      <c r="KVN137" s="957"/>
      <c r="KVO137" s="957"/>
      <c r="KVP137" s="957"/>
      <c r="KVQ137" s="1209"/>
      <c r="KVR137" s="1248"/>
      <c r="KVS137" s="1537"/>
      <c r="KVT137" s="955"/>
      <c r="KVU137" s="1144"/>
      <c r="KVV137" s="1167"/>
      <c r="KVW137" s="1163"/>
      <c r="KVX137" s="1163"/>
      <c r="KVY137" s="1455"/>
      <c r="KVZ137" s="957"/>
      <c r="KWA137" s="1163"/>
      <c r="KWB137" s="1163"/>
      <c r="KWC137" s="957"/>
      <c r="KWD137" s="957"/>
      <c r="KWE137" s="1730"/>
      <c r="KWF137" s="957"/>
      <c r="KWG137" s="957"/>
      <c r="KWH137" s="957"/>
      <c r="KWI137" s="1209"/>
      <c r="KWJ137" s="1248"/>
      <c r="KWK137" s="1537"/>
      <c r="KWL137" s="955"/>
      <c r="KWM137" s="1144"/>
      <c r="KWN137" s="1167"/>
      <c r="KWO137" s="1163"/>
      <c r="KWP137" s="1163"/>
      <c r="KWQ137" s="1455"/>
      <c r="KWR137" s="957"/>
      <c r="KWS137" s="1163"/>
      <c r="KWT137" s="1163"/>
      <c r="KWU137" s="957"/>
      <c r="KWV137" s="957"/>
      <c r="KWW137" s="1730"/>
      <c r="KWX137" s="957"/>
      <c r="KWY137" s="957"/>
      <c r="KWZ137" s="957"/>
      <c r="KXA137" s="1209"/>
      <c r="KXB137" s="1248"/>
      <c r="KXC137" s="1537"/>
      <c r="KXD137" s="955"/>
      <c r="KXE137" s="1144"/>
      <c r="KXF137" s="1167"/>
      <c r="KXG137" s="1163"/>
      <c r="KXH137" s="1163"/>
      <c r="KXI137" s="1455"/>
      <c r="KXJ137" s="957"/>
      <c r="KXK137" s="1163"/>
      <c r="KXL137" s="1163"/>
      <c r="KXM137" s="957"/>
      <c r="KXN137" s="957"/>
      <c r="KXO137" s="1730"/>
      <c r="KXP137" s="957"/>
      <c r="KXQ137" s="957"/>
      <c r="KXR137" s="957"/>
      <c r="KXS137" s="1209"/>
      <c r="KXT137" s="1248"/>
      <c r="KXU137" s="1537"/>
      <c r="KXV137" s="955"/>
      <c r="KXW137" s="1144"/>
      <c r="KXX137" s="1167"/>
      <c r="KXY137" s="1163"/>
      <c r="KXZ137" s="1163"/>
      <c r="KYA137" s="1455"/>
      <c r="KYB137" s="957"/>
      <c r="KYC137" s="1163"/>
      <c r="KYD137" s="1163"/>
      <c r="KYE137" s="957"/>
      <c r="KYF137" s="957"/>
      <c r="KYG137" s="1730"/>
      <c r="KYH137" s="957"/>
      <c r="KYI137" s="957"/>
      <c r="KYJ137" s="957"/>
      <c r="KYK137" s="1209"/>
      <c r="KYL137" s="1248"/>
      <c r="KYM137" s="1537"/>
      <c r="KYN137" s="955"/>
      <c r="KYO137" s="1144"/>
      <c r="KYP137" s="1167"/>
      <c r="KYQ137" s="1163"/>
      <c r="KYR137" s="1163"/>
      <c r="KYS137" s="1455"/>
      <c r="KYT137" s="957"/>
      <c r="KYU137" s="1163"/>
      <c r="KYV137" s="1163"/>
      <c r="KYW137" s="957"/>
      <c r="KYX137" s="957"/>
      <c r="KYY137" s="1730"/>
      <c r="KYZ137" s="957"/>
      <c r="KZA137" s="957"/>
      <c r="KZB137" s="957"/>
      <c r="KZC137" s="1209"/>
      <c r="KZD137" s="1248"/>
      <c r="KZE137" s="1537"/>
      <c r="KZF137" s="955"/>
      <c r="KZG137" s="1144"/>
      <c r="KZH137" s="1167"/>
      <c r="KZI137" s="1163"/>
      <c r="KZJ137" s="1163"/>
      <c r="KZK137" s="1455"/>
      <c r="KZL137" s="957"/>
      <c r="KZM137" s="1163"/>
      <c r="KZN137" s="1163"/>
      <c r="KZO137" s="957"/>
      <c r="KZP137" s="957"/>
      <c r="KZQ137" s="1730"/>
      <c r="KZR137" s="957"/>
      <c r="KZS137" s="957"/>
      <c r="KZT137" s="957"/>
      <c r="KZU137" s="1209"/>
      <c r="KZV137" s="1248"/>
      <c r="KZW137" s="1537"/>
      <c r="KZX137" s="955"/>
      <c r="KZY137" s="1144"/>
      <c r="KZZ137" s="1167"/>
      <c r="LAA137" s="1163"/>
      <c r="LAB137" s="1163"/>
      <c r="LAC137" s="1455"/>
      <c r="LAD137" s="957"/>
      <c r="LAE137" s="1163"/>
      <c r="LAF137" s="1163"/>
      <c r="LAG137" s="957"/>
      <c r="LAH137" s="957"/>
      <c r="LAI137" s="1730"/>
      <c r="LAJ137" s="957"/>
      <c r="LAK137" s="957"/>
      <c r="LAL137" s="957"/>
      <c r="LAM137" s="1209"/>
      <c r="LAN137" s="1248"/>
      <c r="LAO137" s="1537"/>
      <c r="LAP137" s="955"/>
      <c r="LAQ137" s="1144"/>
      <c r="LAR137" s="1167"/>
      <c r="LAS137" s="1163"/>
      <c r="LAT137" s="1163"/>
      <c r="LAU137" s="1455"/>
      <c r="LAV137" s="957"/>
      <c r="LAW137" s="1163"/>
      <c r="LAX137" s="1163"/>
      <c r="LAY137" s="957"/>
      <c r="LAZ137" s="957"/>
      <c r="LBA137" s="1730"/>
      <c r="LBB137" s="957"/>
      <c r="LBC137" s="957"/>
      <c r="LBD137" s="957"/>
      <c r="LBE137" s="1209"/>
      <c r="LBF137" s="1248"/>
      <c r="LBG137" s="1537"/>
      <c r="LBH137" s="955"/>
      <c r="LBI137" s="1144"/>
      <c r="LBJ137" s="1167"/>
      <c r="LBK137" s="1163"/>
      <c r="LBL137" s="1163"/>
      <c r="LBM137" s="1455"/>
      <c r="LBN137" s="957"/>
      <c r="LBO137" s="1163"/>
      <c r="LBP137" s="1163"/>
      <c r="LBQ137" s="957"/>
      <c r="LBR137" s="957"/>
      <c r="LBS137" s="1730"/>
      <c r="LBT137" s="957"/>
      <c r="LBU137" s="957"/>
      <c r="LBV137" s="957"/>
      <c r="LBW137" s="1209"/>
      <c r="LBX137" s="1248"/>
      <c r="LBY137" s="1537"/>
      <c r="LBZ137" s="955"/>
      <c r="LCA137" s="1144"/>
      <c r="LCB137" s="1167"/>
      <c r="LCC137" s="1163"/>
      <c r="LCD137" s="1163"/>
      <c r="LCE137" s="1455"/>
      <c r="LCF137" s="957"/>
      <c r="LCG137" s="1163"/>
      <c r="LCH137" s="1163"/>
      <c r="LCI137" s="957"/>
      <c r="LCJ137" s="957"/>
      <c r="LCK137" s="1730"/>
      <c r="LCL137" s="957"/>
      <c r="LCM137" s="957"/>
      <c r="LCN137" s="957"/>
      <c r="LCO137" s="1209"/>
      <c r="LCP137" s="1248"/>
      <c r="LCQ137" s="1537"/>
      <c r="LCR137" s="955"/>
      <c r="LCS137" s="1144"/>
      <c r="LCT137" s="1167"/>
      <c r="LCU137" s="1163"/>
      <c r="LCV137" s="1163"/>
      <c r="LCW137" s="1455"/>
      <c r="LCX137" s="957"/>
      <c r="LCY137" s="1163"/>
      <c r="LCZ137" s="1163"/>
      <c r="LDA137" s="957"/>
      <c r="LDB137" s="957"/>
      <c r="LDC137" s="1730"/>
      <c r="LDD137" s="957"/>
      <c r="LDE137" s="957"/>
      <c r="LDF137" s="957"/>
      <c r="LDG137" s="1209"/>
      <c r="LDH137" s="1248"/>
      <c r="LDI137" s="1537"/>
      <c r="LDJ137" s="955"/>
      <c r="LDK137" s="1144"/>
      <c r="LDL137" s="1167"/>
      <c r="LDM137" s="1163"/>
      <c r="LDN137" s="1163"/>
      <c r="LDO137" s="1455"/>
      <c r="LDP137" s="957"/>
      <c r="LDQ137" s="1163"/>
      <c r="LDR137" s="1163"/>
      <c r="LDS137" s="957"/>
      <c r="LDT137" s="957"/>
      <c r="LDU137" s="1730"/>
      <c r="LDV137" s="957"/>
      <c r="LDW137" s="957"/>
      <c r="LDX137" s="957"/>
      <c r="LDY137" s="1209"/>
      <c r="LDZ137" s="1248"/>
      <c r="LEA137" s="1537"/>
      <c r="LEB137" s="955"/>
      <c r="LEC137" s="1144"/>
      <c r="LED137" s="1167"/>
      <c r="LEE137" s="1163"/>
      <c r="LEF137" s="1163"/>
      <c r="LEG137" s="1455"/>
      <c r="LEH137" s="957"/>
      <c r="LEI137" s="1163"/>
      <c r="LEJ137" s="1163"/>
      <c r="LEK137" s="957"/>
      <c r="LEL137" s="957"/>
      <c r="LEM137" s="1730"/>
      <c r="LEN137" s="957"/>
      <c r="LEO137" s="957"/>
      <c r="LEP137" s="957"/>
      <c r="LEQ137" s="1209"/>
      <c r="LER137" s="1248"/>
      <c r="LES137" s="1537"/>
      <c r="LET137" s="955"/>
      <c r="LEU137" s="1144"/>
      <c r="LEV137" s="1167"/>
      <c r="LEW137" s="1163"/>
      <c r="LEX137" s="1163"/>
      <c r="LEY137" s="1455"/>
      <c r="LEZ137" s="957"/>
      <c r="LFA137" s="1163"/>
      <c r="LFB137" s="1163"/>
      <c r="LFC137" s="957"/>
      <c r="LFD137" s="957"/>
      <c r="LFE137" s="1730"/>
      <c r="LFF137" s="957"/>
      <c r="LFG137" s="957"/>
      <c r="LFH137" s="957"/>
      <c r="LFI137" s="1209"/>
      <c r="LFJ137" s="1248"/>
      <c r="LFK137" s="1537"/>
      <c r="LFL137" s="955"/>
      <c r="LFM137" s="1144"/>
      <c r="LFN137" s="1167"/>
      <c r="LFO137" s="1163"/>
      <c r="LFP137" s="1163"/>
      <c r="LFQ137" s="1455"/>
      <c r="LFR137" s="957"/>
      <c r="LFS137" s="1163"/>
      <c r="LFT137" s="1163"/>
      <c r="LFU137" s="957"/>
      <c r="LFV137" s="957"/>
      <c r="LFW137" s="1730"/>
      <c r="LFX137" s="957"/>
      <c r="LFY137" s="957"/>
      <c r="LFZ137" s="957"/>
      <c r="LGA137" s="1209"/>
      <c r="LGB137" s="1248"/>
      <c r="LGC137" s="1537"/>
      <c r="LGD137" s="955"/>
      <c r="LGE137" s="1144"/>
      <c r="LGF137" s="1167"/>
      <c r="LGG137" s="1163"/>
      <c r="LGH137" s="1163"/>
      <c r="LGI137" s="1455"/>
      <c r="LGJ137" s="957"/>
      <c r="LGK137" s="1163"/>
      <c r="LGL137" s="1163"/>
      <c r="LGM137" s="957"/>
      <c r="LGN137" s="957"/>
      <c r="LGO137" s="1730"/>
      <c r="LGP137" s="957"/>
      <c r="LGQ137" s="957"/>
      <c r="LGR137" s="957"/>
      <c r="LGS137" s="1209"/>
      <c r="LGT137" s="1248"/>
      <c r="LGU137" s="1537"/>
      <c r="LGV137" s="955"/>
      <c r="LGW137" s="1144"/>
      <c r="LGX137" s="1167"/>
      <c r="LGY137" s="1163"/>
      <c r="LGZ137" s="1163"/>
      <c r="LHA137" s="1455"/>
      <c r="LHB137" s="957"/>
      <c r="LHC137" s="1163"/>
      <c r="LHD137" s="1163"/>
      <c r="LHE137" s="957"/>
      <c r="LHF137" s="957"/>
      <c r="LHG137" s="1730"/>
      <c r="LHH137" s="957"/>
      <c r="LHI137" s="957"/>
      <c r="LHJ137" s="957"/>
      <c r="LHK137" s="1209"/>
      <c r="LHL137" s="1248"/>
      <c r="LHM137" s="1537"/>
      <c r="LHN137" s="955"/>
      <c r="LHO137" s="1144"/>
      <c r="LHP137" s="1167"/>
      <c r="LHQ137" s="1163"/>
      <c r="LHR137" s="1163"/>
      <c r="LHS137" s="1455"/>
      <c r="LHT137" s="957"/>
      <c r="LHU137" s="1163"/>
      <c r="LHV137" s="1163"/>
      <c r="LHW137" s="957"/>
      <c r="LHX137" s="957"/>
      <c r="LHY137" s="1730"/>
      <c r="LHZ137" s="957"/>
      <c r="LIA137" s="957"/>
      <c r="LIB137" s="957"/>
      <c r="LIC137" s="1209"/>
      <c r="LID137" s="1248"/>
      <c r="LIE137" s="1537"/>
      <c r="LIF137" s="955"/>
      <c r="LIG137" s="1144"/>
      <c r="LIH137" s="1167"/>
      <c r="LII137" s="1163"/>
      <c r="LIJ137" s="1163"/>
      <c r="LIK137" s="1455"/>
      <c r="LIL137" s="957"/>
      <c r="LIM137" s="1163"/>
      <c r="LIN137" s="1163"/>
      <c r="LIO137" s="957"/>
      <c r="LIP137" s="957"/>
      <c r="LIQ137" s="1730"/>
      <c r="LIR137" s="957"/>
      <c r="LIS137" s="957"/>
      <c r="LIT137" s="957"/>
      <c r="LIU137" s="1209"/>
      <c r="LIV137" s="1248"/>
      <c r="LIW137" s="1537"/>
      <c r="LIX137" s="955"/>
      <c r="LIY137" s="1144"/>
      <c r="LIZ137" s="1167"/>
      <c r="LJA137" s="1163"/>
      <c r="LJB137" s="1163"/>
      <c r="LJC137" s="1455"/>
      <c r="LJD137" s="957"/>
      <c r="LJE137" s="1163"/>
      <c r="LJF137" s="1163"/>
      <c r="LJG137" s="957"/>
      <c r="LJH137" s="957"/>
      <c r="LJI137" s="1730"/>
      <c r="LJJ137" s="957"/>
      <c r="LJK137" s="957"/>
      <c r="LJL137" s="957"/>
      <c r="LJM137" s="1209"/>
      <c r="LJN137" s="1248"/>
      <c r="LJO137" s="1537"/>
      <c r="LJP137" s="955"/>
      <c r="LJQ137" s="1144"/>
      <c r="LJR137" s="1167"/>
      <c r="LJS137" s="1163"/>
      <c r="LJT137" s="1163"/>
      <c r="LJU137" s="1455"/>
      <c r="LJV137" s="957"/>
      <c r="LJW137" s="1163"/>
      <c r="LJX137" s="1163"/>
      <c r="LJY137" s="957"/>
      <c r="LJZ137" s="957"/>
      <c r="LKA137" s="1730"/>
      <c r="LKB137" s="957"/>
      <c r="LKC137" s="957"/>
      <c r="LKD137" s="957"/>
      <c r="LKE137" s="1209"/>
      <c r="LKF137" s="1248"/>
      <c r="LKG137" s="1537"/>
      <c r="LKH137" s="955"/>
      <c r="LKI137" s="1144"/>
      <c r="LKJ137" s="1167"/>
      <c r="LKK137" s="1163"/>
      <c r="LKL137" s="1163"/>
      <c r="LKM137" s="1455"/>
      <c r="LKN137" s="957"/>
      <c r="LKO137" s="1163"/>
      <c r="LKP137" s="1163"/>
      <c r="LKQ137" s="957"/>
      <c r="LKR137" s="957"/>
      <c r="LKS137" s="1730"/>
      <c r="LKT137" s="957"/>
      <c r="LKU137" s="957"/>
      <c r="LKV137" s="957"/>
      <c r="LKW137" s="1209"/>
      <c r="LKX137" s="1248"/>
      <c r="LKY137" s="1537"/>
      <c r="LKZ137" s="955"/>
      <c r="LLA137" s="1144"/>
      <c r="LLB137" s="1167"/>
      <c r="LLC137" s="1163"/>
      <c r="LLD137" s="1163"/>
      <c r="LLE137" s="1455"/>
      <c r="LLF137" s="957"/>
      <c r="LLG137" s="1163"/>
      <c r="LLH137" s="1163"/>
      <c r="LLI137" s="957"/>
      <c r="LLJ137" s="957"/>
      <c r="LLK137" s="1730"/>
      <c r="LLL137" s="957"/>
      <c r="LLM137" s="957"/>
      <c r="LLN137" s="957"/>
      <c r="LLO137" s="1209"/>
      <c r="LLP137" s="1248"/>
      <c r="LLQ137" s="1537"/>
      <c r="LLR137" s="955"/>
      <c r="LLS137" s="1144"/>
      <c r="LLT137" s="1167"/>
      <c r="LLU137" s="1163"/>
      <c r="LLV137" s="1163"/>
      <c r="LLW137" s="1455"/>
      <c r="LLX137" s="957"/>
      <c r="LLY137" s="1163"/>
      <c r="LLZ137" s="1163"/>
      <c r="LMA137" s="957"/>
      <c r="LMB137" s="957"/>
      <c r="LMC137" s="1730"/>
      <c r="LMD137" s="957"/>
      <c r="LME137" s="957"/>
      <c r="LMF137" s="957"/>
      <c r="LMG137" s="1209"/>
      <c r="LMH137" s="1248"/>
      <c r="LMI137" s="1537"/>
      <c r="LMJ137" s="955"/>
      <c r="LMK137" s="1144"/>
      <c r="LML137" s="1167"/>
      <c r="LMM137" s="1163"/>
      <c r="LMN137" s="1163"/>
      <c r="LMO137" s="1455"/>
      <c r="LMP137" s="957"/>
      <c r="LMQ137" s="1163"/>
      <c r="LMR137" s="1163"/>
      <c r="LMS137" s="957"/>
      <c r="LMT137" s="957"/>
      <c r="LMU137" s="1730"/>
      <c r="LMV137" s="957"/>
      <c r="LMW137" s="957"/>
      <c r="LMX137" s="957"/>
      <c r="LMY137" s="1209"/>
      <c r="LMZ137" s="1248"/>
      <c r="LNA137" s="1537"/>
      <c r="LNB137" s="955"/>
      <c r="LNC137" s="1144"/>
      <c r="LND137" s="1167"/>
      <c r="LNE137" s="1163"/>
      <c r="LNF137" s="1163"/>
      <c r="LNG137" s="1455"/>
      <c r="LNH137" s="957"/>
      <c r="LNI137" s="1163"/>
      <c r="LNJ137" s="1163"/>
      <c r="LNK137" s="957"/>
      <c r="LNL137" s="957"/>
      <c r="LNM137" s="1730"/>
      <c r="LNN137" s="957"/>
      <c r="LNO137" s="957"/>
      <c r="LNP137" s="957"/>
      <c r="LNQ137" s="1209"/>
      <c r="LNR137" s="1248"/>
      <c r="LNS137" s="1537"/>
      <c r="LNT137" s="955"/>
      <c r="LNU137" s="1144"/>
      <c r="LNV137" s="1167"/>
      <c r="LNW137" s="1163"/>
      <c r="LNX137" s="1163"/>
      <c r="LNY137" s="1455"/>
      <c r="LNZ137" s="957"/>
      <c r="LOA137" s="1163"/>
      <c r="LOB137" s="1163"/>
      <c r="LOC137" s="957"/>
      <c r="LOD137" s="957"/>
      <c r="LOE137" s="1730"/>
      <c r="LOF137" s="957"/>
      <c r="LOG137" s="957"/>
      <c r="LOH137" s="957"/>
      <c r="LOI137" s="1209"/>
      <c r="LOJ137" s="1248"/>
      <c r="LOK137" s="1537"/>
      <c r="LOL137" s="955"/>
      <c r="LOM137" s="1144"/>
      <c r="LON137" s="1167"/>
      <c r="LOO137" s="1163"/>
      <c r="LOP137" s="1163"/>
      <c r="LOQ137" s="1455"/>
      <c r="LOR137" s="957"/>
      <c r="LOS137" s="1163"/>
      <c r="LOT137" s="1163"/>
      <c r="LOU137" s="957"/>
      <c r="LOV137" s="957"/>
      <c r="LOW137" s="1730"/>
      <c r="LOX137" s="957"/>
      <c r="LOY137" s="957"/>
      <c r="LOZ137" s="957"/>
      <c r="LPA137" s="1209"/>
      <c r="LPB137" s="1248"/>
      <c r="LPC137" s="1537"/>
      <c r="LPD137" s="955"/>
      <c r="LPE137" s="1144"/>
      <c r="LPF137" s="1167"/>
      <c r="LPG137" s="1163"/>
      <c r="LPH137" s="1163"/>
      <c r="LPI137" s="1455"/>
      <c r="LPJ137" s="957"/>
      <c r="LPK137" s="1163"/>
      <c r="LPL137" s="1163"/>
      <c r="LPM137" s="957"/>
      <c r="LPN137" s="957"/>
      <c r="LPO137" s="1730"/>
      <c r="LPP137" s="957"/>
      <c r="LPQ137" s="957"/>
      <c r="LPR137" s="957"/>
      <c r="LPS137" s="1209"/>
      <c r="LPT137" s="1248"/>
      <c r="LPU137" s="1537"/>
      <c r="LPV137" s="955"/>
      <c r="LPW137" s="1144"/>
      <c r="LPX137" s="1167"/>
      <c r="LPY137" s="1163"/>
      <c r="LPZ137" s="1163"/>
      <c r="LQA137" s="1455"/>
      <c r="LQB137" s="957"/>
      <c r="LQC137" s="1163"/>
      <c r="LQD137" s="1163"/>
      <c r="LQE137" s="957"/>
      <c r="LQF137" s="957"/>
      <c r="LQG137" s="1730"/>
      <c r="LQH137" s="957"/>
      <c r="LQI137" s="957"/>
      <c r="LQJ137" s="957"/>
      <c r="LQK137" s="1209"/>
      <c r="LQL137" s="1248"/>
      <c r="LQM137" s="1537"/>
      <c r="LQN137" s="955"/>
      <c r="LQO137" s="1144"/>
      <c r="LQP137" s="1167"/>
      <c r="LQQ137" s="1163"/>
      <c r="LQR137" s="1163"/>
      <c r="LQS137" s="1455"/>
      <c r="LQT137" s="957"/>
      <c r="LQU137" s="1163"/>
      <c r="LQV137" s="1163"/>
      <c r="LQW137" s="957"/>
      <c r="LQX137" s="957"/>
      <c r="LQY137" s="1730"/>
      <c r="LQZ137" s="957"/>
      <c r="LRA137" s="957"/>
      <c r="LRB137" s="957"/>
      <c r="LRC137" s="1209"/>
      <c r="LRD137" s="1248"/>
      <c r="LRE137" s="1537"/>
      <c r="LRF137" s="955"/>
      <c r="LRG137" s="1144"/>
      <c r="LRH137" s="1167"/>
      <c r="LRI137" s="1163"/>
      <c r="LRJ137" s="1163"/>
      <c r="LRK137" s="1455"/>
      <c r="LRL137" s="957"/>
      <c r="LRM137" s="1163"/>
      <c r="LRN137" s="1163"/>
      <c r="LRO137" s="957"/>
      <c r="LRP137" s="957"/>
      <c r="LRQ137" s="1730"/>
      <c r="LRR137" s="957"/>
      <c r="LRS137" s="957"/>
      <c r="LRT137" s="957"/>
      <c r="LRU137" s="1209"/>
      <c r="LRV137" s="1248"/>
      <c r="LRW137" s="1537"/>
      <c r="LRX137" s="955"/>
      <c r="LRY137" s="1144"/>
      <c r="LRZ137" s="1167"/>
      <c r="LSA137" s="1163"/>
      <c r="LSB137" s="1163"/>
      <c r="LSC137" s="1455"/>
      <c r="LSD137" s="957"/>
      <c r="LSE137" s="1163"/>
      <c r="LSF137" s="1163"/>
      <c r="LSG137" s="957"/>
      <c r="LSH137" s="957"/>
      <c r="LSI137" s="1730"/>
      <c r="LSJ137" s="957"/>
      <c r="LSK137" s="957"/>
      <c r="LSL137" s="957"/>
      <c r="LSM137" s="1209"/>
      <c r="LSN137" s="1248"/>
      <c r="LSO137" s="1537"/>
      <c r="LSP137" s="955"/>
      <c r="LSQ137" s="1144"/>
      <c r="LSR137" s="1167"/>
      <c r="LSS137" s="1163"/>
      <c r="LST137" s="1163"/>
      <c r="LSU137" s="1455"/>
      <c r="LSV137" s="957"/>
      <c r="LSW137" s="1163"/>
      <c r="LSX137" s="1163"/>
      <c r="LSY137" s="957"/>
      <c r="LSZ137" s="957"/>
      <c r="LTA137" s="1730"/>
      <c r="LTB137" s="957"/>
      <c r="LTC137" s="957"/>
      <c r="LTD137" s="957"/>
      <c r="LTE137" s="1209"/>
      <c r="LTF137" s="1248"/>
      <c r="LTG137" s="1537"/>
      <c r="LTH137" s="955"/>
      <c r="LTI137" s="1144"/>
      <c r="LTJ137" s="1167"/>
      <c r="LTK137" s="1163"/>
      <c r="LTL137" s="1163"/>
      <c r="LTM137" s="1455"/>
      <c r="LTN137" s="957"/>
      <c r="LTO137" s="1163"/>
      <c r="LTP137" s="1163"/>
      <c r="LTQ137" s="957"/>
      <c r="LTR137" s="957"/>
      <c r="LTS137" s="1730"/>
      <c r="LTT137" s="957"/>
      <c r="LTU137" s="957"/>
      <c r="LTV137" s="957"/>
      <c r="LTW137" s="1209"/>
      <c r="LTX137" s="1248"/>
      <c r="LTY137" s="1537"/>
      <c r="LTZ137" s="955"/>
      <c r="LUA137" s="1144"/>
      <c r="LUB137" s="1167"/>
      <c r="LUC137" s="1163"/>
      <c r="LUD137" s="1163"/>
      <c r="LUE137" s="1455"/>
      <c r="LUF137" s="957"/>
      <c r="LUG137" s="1163"/>
      <c r="LUH137" s="1163"/>
      <c r="LUI137" s="957"/>
      <c r="LUJ137" s="957"/>
      <c r="LUK137" s="1730"/>
      <c r="LUL137" s="957"/>
      <c r="LUM137" s="957"/>
      <c r="LUN137" s="957"/>
      <c r="LUO137" s="1209"/>
      <c r="LUP137" s="1248"/>
      <c r="LUQ137" s="1537"/>
      <c r="LUR137" s="955"/>
      <c r="LUS137" s="1144"/>
      <c r="LUT137" s="1167"/>
      <c r="LUU137" s="1163"/>
      <c r="LUV137" s="1163"/>
      <c r="LUW137" s="1455"/>
      <c r="LUX137" s="957"/>
      <c r="LUY137" s="1163"/>
      <c r="LUZ137" s="1163"/>
      <c r="LVA137" s="957"/>
      <c r="LVB137" s="957"/>
      <c r="LVC137" s="1730"/>
      <c r="LVD137" s="957"/>
      <c r="LVE137" s="957"/>
      <c r="LVF137" s="957"/>
      <c r="LVG137" s="1209"/>
      <c r="LVH137" s="1248"/>
      <c r="LVI137" s="1537"/>
      <c r="LVJ137" s="955"/>
      <c r="LVK137" s="1144"/>
      <c r="LVL137" s="1167"/>
      <c r="LVM137" s="1163"/>
      <c r="LVN137" s="1163"/>
      <c r="LVO137" s="1455"/>
      <c r="LVP137" s="957"/>
      <c r="LVQ137" s="1163"/>
      <c r="LVR137" s="1163"/>
      <c r="LVS137" s="957"/>
      <c r="LVT137" s="957"/>
      <c r="LVU137" s="1730"/>
      <c r="LVV137" s="957"/>
      <c r="LVW137" s="957"/>
      <c r="LVX137" s="957"/>
      <c r="LVY137" s="1209"/>
      <c r="LVZ137" s="1248"/>
      <c r="LWA137" s="1537"/>
      <c r="LWB137" s="955"/>
      <c r="LWC137" s="1144"/>
      <c r="LWD137" s="1167"/>
      <c r="LWE137" s="1163"/>
      <c r="LWF137" s="1163"/>
      <c r="LWG137" s="1455"/>
      <c r="LWH137" s="957"/>
      <c r="LWI137" s="1163"/>
      <c r="LWJ137" s="1163"/>
      <c r="LWK137" s="957"/>
      <c r="LWL137" s="957"/>
      <c r="LWM137" s="1730"/>
      <c r="LWN137" s="957"/>
      <c r="LWO137" s="957"/>
      <c r="LWP137" s="957"/>
      <c r="LWQ137" s="1209"/>
      <c r="LWR137" s="1248"/>
      <c r="LWS137" s="1537"/>
      <c r="LWT137" s="955"/>
      <c r="LWU137" s="1144"/>
      <c r="LWV137" s="1167"/>
      <c r="LWW137" s="1163"/>
      <c r="LWX137" s="1163"/>
      <c r="LWY137" s="1455"/>
      <c r="LWZ137" s="957"/>
      <c r="LXA137" s="1163"/>
      <c r="LXB137" s="1163"/>
      <c r="LXC137" s="957"/>
      <c r="LXD137" s="957"/>
      <c r="LXE137" s="1730"/>
      <c r="LXF137" s="957"/>
      <c r="LXG137" s="957"/>
      <c r="LXH137" s="957"/>
      <c r="LXI137" s="1209"/>
      <c r="LXJ137" s="1248"/>
      <c r="LXK137" s="1537"/>
      <c r="LXL137" s="955"/>
      <c r="LXM137" s="1144"/>
      <c r="LXN137" s="1167"/>
      <c r="LXO137" s="1163"/>
      <c r="LXP137" s="1163"/>
      <c r="LXQ137" s="1455"/>
      <c r="LXR137" s="957"/>
      <c r="LXS137" s="1163"/>
      <c r="LXT137" s="1163"/>
      <c r="LXU137" s="957"/>
      <c r="LXV137" s="957"/>
      <c r="LXW137" s="1730"/>
      <c r="LXX137" s="957"/>
      <c r="LXY137" s="957"/>
      <c r="LXZ137" s="957"/>
      <c r="LYA137" s="1209"/>
      <c r="LYB137" s="1248"/>
      <c r="LYC137" s="1537"/>
      <c r="LYD137" s="955"/>
      <c r="LYE137" s="1144"/>
      <c r="LYF137" s="1167"/>
      <c r="LYG137" s="1163"/>
      <c r="LYH137" s="1163"/>
      <c r="LYI137" s="1455"/>
      <c r="LYJ137" s="957"/>
      <c r="LYK137" s="1163"/>
      <c r="LYL137" s="1163"/>
      <c r="LYM137" s="957"/>
      <c r="LYN137" s="957"/>
      <c r="LYO137" s="1730"/>
      <c r="LYP137" s="957"/>
      <c r="LYQ137" s="957"/>
      <c r="LYR137" s="957"/>
      <c r="LYS137" s="1209"/>
      <c r="LYT137" s="1248"/>
      <c r="LYU137" s="1537"/>
      <c r="LYV137" s="955"/>
      <c r="LYW137" s="1144"/>
      <c r="LYX137" s="1167"/>
      <c r="LYY137" s="1163"/>
      <c r="LYZ137" s="1163"/>
      <c r="LZA137" s="1455"/>
      <c r="LZB137" s="957"/>
      <c r="LZC137" s="1163"/>
      <c r="LZD137" s="1163"/>
      <c r="LZE137" s="957"/>
      <c r="LZF137" s="957"/>
      <c r="LZG137" s="1730"/>
      <c r="LZH137" s="957"/>
      <c r="LZI137" s="957"/>
      <c r="LZJ137" s="957"/>
      <c r="LZK137" s="1209"/>
      <c r="LZL137" s="1248"/>
      <c r="LZM137" s="1537"/>
      <c r="LZN137" s="955"/>
      <c r="LZO137" s="1144"/>
      <c r="LZP137" s="1167"/>
      <c r="LZQ137" s="1163"/>
      <c r="LZR137" s="1163"/>
      <c r="LZS137" s="1455"/>
      <c r="LZT137" s="957"/>
      <c r="LZU137" s="1163"/>
      <c r="LZV137" s="1163"/>
      <c r="LZW137" s="957"/>
      <c r="LZX137" s="957"/>
      <c r="LZY137" s="1730"/>
      <c r="LZZ137" s="957"/>
      <c r="MAA137" s="957"/>
      <c r="MAB137" s="957"/>
      <c r="MAC137" s="1209"/>
      <c r="MAD137" s="1248"/>
      <c r="MAE137" s="1537"/>
      <c r="MAF137" s="955"/>
      <c r="MAG137" s="1144"/>
      <c r="MAH137" s="1167"/>
      <c r="MAI137" s="1163"/>
      <c r="MAJ137" s="1163"/>
      <c r="MAK137" s="1455"/>
      <c r="MAL137" s="957"/>
      <c r="MAM137" s="1163"/>
      <c r="MAN137" s="1163"/>
      <c r="MAO137" s="957"/>
      <c r="MAP137" s="957"/>
      <c r="MAQ137" s="1730"/>
      <c r="MAR137" s="957"/>
      <c r="MAS137" s="957"/>
      <c r="MAT137" s="957"/>
      <c r="MAU137" s="1209"/>
      <c r="MAV137" s="1248"/>
      <c r="MAW137" s="1537"/>
      <c r="MAX137" s="955"/>
      <c r="MAY137" s="1144"/>
      <c r="MAZ137" s="1167"/>
      <c r="MBA137" s="1163"/>
      <c r="MBB137" s="1163"/>
      <c r="MBC137" s="1455"/>
      <c r="MBD137" s="957"/>
      <c r="MBE137" s="1163"/>
      <c r="MBF137" s="1163"/>
      <c r="MBG137" s="957"/>
      <c r="MBH137" s="957"/>
      <c r="MBI137" s="1730"/>
      <c r="MBJ137" s="957"/>
      <c r="MBK137" s="957"/>
      <c r="MBL137" s="957"/>
      <c r="MBM137" s="1209"/>
      <c r="MBN137" s="1248"/>
      <c r="MBO137" s="1537"/>
      <c r="MBP137" s="955"/>
      <c r="MBQ137" s="1144"/>
      <c r="MBR137" s="1167"/>
      <c r="MBS137" s="1163"/>
      <c r="MBT137" s="1163"/>
      <c r="MBU137" s="1455"/>
      <c r="MBV137" s="957"/>
      <c r="MBW137" s="1163"/>
      <c r="MBX137" s="1163"/>
      <c r="MBY137" s="957"/>
      <c r="MBZ137" s="957"/>
      <c r="MCA137" s="1730"/>
      <c r="MCB137" s="957"/>
      <c r="MCC137" s="957"/>
      <c r="MCD137" s="957"/>
      <c r="MCE137" s="1209"/>
      <c r="MCF137" s="1248"/>
      <c r="MCG137" s="1537"/>
      <c r="MCH137" s="955"/>
      <c r="MCI137" s="1144"/>
      <c r="MCJ137" s="1167"/>
      <c r="MCK137" s="1163"/>
      <c r="MCL137" s="1163"/>
      <c r="MCM137" s="1455"/>
      <c r="MCN137" s="957"/>
      <c r="MCO137" s="1163"/>
      <c r="MCP137" s="1163"/>
      <c r="MCQ137" s="957"/>
      <c r="MCR137" s="957"/>
      <c r="MCS137" s="1730"/>
      <c r="MCT137" s="957"/>
      <c r="MCU137" s="957"/>
      <c r="MCV137" s="957"/>
      <c r="MCW137" s="1209"/>
      <c r="MCX137" s="1248"/>
      <c r="MCY137" s="1537"/>
      <c r="MCZ137" s="955"/>
      <c r="MDA137" s="1144"/>
      <c r="MDB137" s="1167"/>
      <c r="MDC137" s="1163"/>
      <c r="MDD137" s="1163"/>
      <c r="MDE137" s="1455"/>
      <c r="MDF137" s="957"/>
      <c r="MDG137" s="1163"/>
      <c r="MDH137" s="1163"/>
      <c r="MDI137" s="957"/>
      <c r="MDJ137" s="957"/>
      <c r="MDK137" s="1730"/>
      <c r="MDL137" s="957"/>
      <c r="MDM137" s="957"/>
      <c r="MDN137" s="957"/>
      <c r="MDO137" s="1209"/>
      <c r="MDP137" s="1248"/>
      <c r="MDQ137" s="1537"/>
      <c r="MDR137" s="955"/>
      <c r="MDS137" s="1144"/>
      <c r="MDT137" s="1167"/>
      <c r="MDU137" s="1163"/>
      <c r="MDV137" s="1163"/>
      <c r="MDW137" s="1455"/>
      <c r="MDX137" s="957"/>
      <c r="MDY137" s="1163"/>
      <c r="MDZ137" s="1163"/>
      <c r="MEA137" s="957"/>
      <c r="MEB137" s="957"/>
      <c r="MEC137" s="1730"/>
      <c r="MED137" s="957"/>
      <c r="MEE137" s="957"/>
      <c r="MEF137" s="957"/>
      <c r="MEG137" s="1209"/>
      <c r="MEH137" s="1248"/>
      <c r="MEI137" s="1537"/>
      <c r="MEJ137" s="955"/>
      <c r="MEK137" s="1144"/>
      <c r="MEL137" s="1167"/>
      <c r="MEM137" s="1163"/>
      <c r="MEN137" s="1163"/>
      <c r="MEO137" s="1455"/>
      <c r="MEP137" s="957"/>
      <c r="MEQ137" s="1163"/>
      <c r="MER137" s="1163"/>
      <c r="MES137" s="957"/>
      <c r="MET137" s="957"/>
      <c r="MEU137" s="1730"/>
      <c r="MEV137" s="957"/>
      <c r="MEW137" s="957"/>
      <c r="MEX137" s="957"/>
      <c r="MEY137" s="1209"/>
      <c r="MEZ137" s="1248"/>
      <c r="MFA137" s="1537"/>
      <c r="MFB137" s="955"/>
      <c r="MFC137" s="1144"/>
      <c r="MFD137" s="1167"/>
      <c r="MFE137" s="1163"/>
      <c r="MFF137" s="1163"/>
      <c r="MFG137" s="1455"/>
      <c r="MFH137" s="957"/>
      <c r="MFI137" s="1163"/>
      <c r="MFJ137" s="1163"/>
      <c r="MFK137" s="957"/>
      <c r="MFL137" s="957"/>
      <c r="MFM137" s="1730"/>
      <c r="MFN137" s="957"/>
      <c r="MFO137" s="957"/>
      <c r="MFP137" s="957"/>
      <c r="MFQ137" s="1209"/>
      <c r="MFR137" s="1248"/>
      <c r="MFS137" s="1537"/>
      <c r="MFT137" s="955"/>
      <c r="MFU137" s="1144"/>
      <c r="MFV137" s="1167"/>
      <c r="MFW137" s="1163"/>
      <c r="MFX137" s="1163"/>
      <c r="MFY137" s="1455"/>
      <c r="MFZ137" s="957"/>
      <c r="MGA137" s="1163"/>
      <c r="MGB137" s="1163"/>
      <c r="MGC137" s="957"/>
      <c r="MGD137" s="957"/>
      <c r="MGE137" s="1730"/>
      <c r="MGF137" s="957"/>
      <c r="MGG137" s="957"/>
      <c r="MGH137" s="957"/>
      <c r="MGI137" s="1209"/>
      <c r="MGJ137" s="1248"/>
      <c r="MGK137" s="1537"/>
      <c r="MGL137" s="955"/>
      <c r="MGM137" s="1144"/>
      <c r="MGN137" s="1167"/>
      <c r="MGO137" s="1163"/>
      <c r="MGP137" s="1163"/>
      <c r="MGQ137" s="1455"/>
      <c r="MGR137" s="957"/>
      <c r="MGS137" s="1163"/>
      <c r="MGT137" s="1163"/>
      <c r="MGU137" s="957"/>
      <c r="MGV137" s="957"/>
      <c r="MGW137" s="1730"/>
      <c r="MGX137" s="957"/>
      <c r="MGY137" s="957"/>
      <c r="MGZ137" s="957"/>
      <c r="MHA137" s="1209"/>
      <c r="MHB137" s="1248"/>
      <c r="MHC137" s="1537"/>
      <c r="MHD137" s="955"/>
      <c r="MHE137" s="1144"/>
      <c r="MHF137" s="1167"/>
      <c r="MHG137" s="1163"/>
      <c r="MHH137" s="1163"/>
      <c r="MHI137" s="1455"/>
      <c r="MHJ137" s="957"/>
      <c r="MHK137" s="1163"/>
      <c r="MHL137" s="1163"/>
      <c r="MHM137" s="957"/>
      <c r="MHN137" s="957"/>
      <c r="MHO137" s="1730"/>
      <c r="MHP137" s="957"/>
      <c r="MHQ137" s="957"/>
      <c r="MHR137" s="957"/>
      <c r="MHS137" s="1209"/>
      <c r="MHT137" s="1248"/>
      <c r="MHU137" s="1537"/>
      <c r="MHV137" s="955"/>
      <c r="MHW137" s="1144"/>
      <c r="MHX137" s="1167"/>
      <c r="MHY137" s="1163"/>
      <c r="MHZ137" s="1163"/>
      <c r="MIA137" s="1455"/>
      <c r="MIB137" s="957"/>
      <c r="MIC137" s="1163"/>
      <c r="MID137" s="1163"/>
      <c r="MIE137" s="957"/>
      <c r="MIF137" s="957"/>
      <c r="MIG137" s="1730"/>
      <c r="MIH137" s="957"/>
      <c r="MII137" s="957"/>
      <c r="MIJ137" s="957"/>
      <c r="MIK137" s="1209"/>
      <c r="MIL137" s="1248"/>
      <c r="MIM137" s="1537"/>
      <c r="MIN137" s="955"/>
      <c r="MIO137" s="1144"/>
      <c r="MIP137" s="1167"/>
      <c r="MIQ137" s="1163"/>
      <c r="MIR137" s="1163"/>
      <c r="MIS137" s="1455"/>
      <c r="MIT137" s="957"/>
      <c r="MIU137" s="1163"/>
      <c r="MIV137" s="1163"/>
      <c r="MIW137" s="957"/>
      <c r="MIX137" s="957"/>
      <c r="MIY137" s="1730"/>
      <c r="MIZ137" s="957"/>
      <c r="MJA137" s="957"/>
      <c r="MJB137" s="957"/>
      <c r="MJC137" s="1209"/>
      <c r="MJD137" s="1248"/>
      <c r="MJE137" s="1537"/>
      <c r="MJF137" s="955"/>
      <c r="MJG137" s="1144"/>
      <c r="MJH137" s="1167"/>
      <c r="MJI137" s="1163"/>
      <c r="MJJ137" s="1163"/>
      <c r="MJK137" s="1455"/>
      <c r="MJL137" s="957"/>
      <c r="MJM137" s="1163"/>
      <c r="MJN137" s="1163"/>
      <c r="MJO137" s="957"/>
      <c r="MJP137" s="957"/>
      <c r="MJQ137" s="1730"/>
      <c r="MJR137" s="957"/>
      <c r="MJS137" s="957"/>
      <c r="MJT137" s="957"/>
      <c r="MJU137" s="1209"/>
      <c r="MJV137" s="1248"/>
      <c r="MJW137" s="1537"/>
      <c r="MJX137" s="955"/>
      <c r="MJY137" s="1144"/>
      <c r="MJZ137" s="1167"/>
      <c r="MKA137" s="1163"/>
      <c r="MKB137" s="1163"/>
      <c r="MKC137" s="1455"/>
      <c r="MKD137" s="957"/>
      <c r="MKE137" s="1163"/>
      <c r="MKF137" s="1163"/>
      <c r="MKG137" s="957"/>
      <c r="MKH137" s="957"/>
      <c r="MKI137" s="1730"/>
      <c r="MKJ137" s="957"/>
      <c r="MKK137" s="957"/>
      <c r="MKL137" s="957"/>
      <c r="MKM137" s="1209"/>
      <c r="MKN137" s="1248"/>
      <c r="MKO137" s="1537"/>
      <c r="MKP137" s="955"/>
      <c r="MKQ137" s="1144"/>
      <c r="MKR137" s="1167"/>
      <c r="MKS137" s="1163"/>
      <c r="MKT137" s="1163"/>
      <c r="MKU137" s="1455"/>
      <c r="MKV137" s="957"/>
      <c r="MKW137" s="1163"/>
      <c r="MKX137" s="1163"/>
      <c r="MKY137" s="957"/>
      <c r="MKZ137" s="957"/>
      <c r="MLA137" s="1730"/>
      <c r="MLB137" s="957"/>
      <c r="MLC137" s="957"/>
      <c r="MLD137" s="957"/>
      <c r="MLE137" s="1209"/>
      <c r="MLF137" s="1248"/>
      <c r="MLG137" s="1537"/>
      <c r="MLH137" s="955"/>
      <c r="MLI137" s="1144"/>
      <c r="MLJ137" s="1167"/>
      <c r="MLK137" s="1163"/>
      <c r="MLL137" s="1163"/>
      <c r="MLM137" s="1455"/>
      <c r="MLN137" s="957"/>
      <c r="MLO137" s="1163"/>
      <c r="MLP137" s="1163"/>
      <c r="MLQ137" s="957"/>
      <c r="MLR137" s="957"/>
      <c r="MLS137" s="1730"/>
      <c r="MLT137" s="957"/>
      <c r="MLU137" s="957"/>
      <c r="MLV137" s="957"/>
      <c r="MLW137" s="1209"/>
      <c r="MLX137" s="1248"/>
      <c r="MLY137" s="1537"/>
      <c r="MLZ137" s="955"/>
      <c r="MMA137" s="1144"/>
      <c r="MMB137" s="1167"/>
      <c r="MMC137" s="1163"/>
      <c r="MMD137" s="1163"/>
      <c r="MME137" s="1455"/>
      <c r="MMF137" s="957"/>
      <c r="MMG137" s="1163"/>
      <c r="MMH137" s="1163"/>
      <c r="MMI137" s="957"/>
      <c r="MMJ137" s="957"/>
      <c r="MMK137" s="1730"/>
      <c r="MML137" s="957"/>
      <c r="MMM137" s="957"/>
      <c r="MMN137" s="957"/>
      <c r="MMO137" s="1209"/>
      <c r="MMP137" s="1248"/>
      <c r="MMQ137" s="1537"/>
      <c r="MMR137" s="955"/>
      <c r="MMS137" s="1144"/>
      <c r="MMT137" s="1167"/>
      <c r="MMU137" s="1163"/>
      <c r="MMV137" s="1163"/>
      <c r="MMW137" s="1455"/>
      <c r="MMX137" s="957"/>
      <c r="MMY137" s="1163"/>
      <c r="MMZ137" s="1163"/>
      <c r="MNA137" s="957"/>
      <c r="MNB137" s="957"/>
      <c r="MNC137" s="1730"/>
      <c r="MND137" s="957"/>
      <c r="MNE137" s="957"/>
      <c r="MNF137" s="957"/>
      <c r="MNG137" s="1209"/>
      <c r="MNH137" s="1248"/>
      <c r="MNI137" s="1537"/>
      <c r="MNJ137" s="955"/>
      <c r="MNK137" s="1144"/>
      <c r="MNL137" s="1167"/>
      <c r="MNM137" s="1163"/>
      <c r="MNN137" s="1163"/>
      <c r="MNO137" s="1455"/>
      <c r="MNP137" s="957"/>
      <c r="MNQ137" s="1163"/>
      <c r="MNR137" s="1163"/>
      <c r="MNS137" s="957"/>
      <c r="MNT137" s="957"/>
      <c r="MNU137" s="1730"/>
      <c r="MNV137" s="957"/>
      <c r="MNW137" s="957"/>
      <c r="MNX137" s="957"/>
      <c r="MNY137" s="1209"/>
      <c r="MNZ137" s="1248"/>
      <c r="MOA137" s="1537"/>
      <c r="MOB137" s="955"/>
      <c r="MOC137" s="1144"/>
      <c r="MOD137" s="1167"/>
      <c r="MOE137" s="1163"/>
      <c r="MOF137" s="1163"/>
      <c r="MOG137" s="1455"/>
      <c r="MOH137" s="957"/>
      <c r="MOI137" s="1163"/>
      <c r="MOJ137" s="1163"/>
      <c r="MOK137" s="957"/>
      <c r="MOL137" s="957"/>
      <c r="MOM137" s="1730"/>
      <c r="MON137" s="957"/>
      <c r="MOO137" s="957"/>
      <c r="MOP137" s="957"/>
      <c r="MOQ137" s="1209"/>
      <c r="MOR137" s="1248"/>
      <c r="MOS137" s="1537"/>
      <c r="MOT137" s="955"/>
      <c r="MOU137" s="1144"/>
      <c r="MOV137" s="1167"/>
      <c r="MOW137" s="1163"/>
      <c r="MOX137" s="1163"/>
      <c r="MOY137" s="1455"/>
      <c r="MOZ137" s="957"/>
      <c r="MPA137" s="1163"/>
      <c r="MPB137" s="1163"/>
      <c r="MPC137" s="957"/>
      <c r="MPD137" s="957"/>
      <c r="MPE137" s="1730"/>
      <c r="MPF137" s="957"/>
      <c r="MPG137" s="957"/>
      <c r="MPH137" s="957"/>
      <c r="MPI137" s="1209"/>
      <c r="MPJ137" s="1248"/>
      <c r="MPK137" s="1537"/>
      <c r="MPL137" s="955"/>
      <c r="MPM137" s="1144"/>
      <c r="MPN137" s="1167"/>
      <c r="MPO137" s="1163"/>
      <c r="MPP137" s="1163"/>
      <c r="MPQ137" s="1455"/>
      <c r="MPR137" s="957"/>
      <c r="MPS137" s="1163"/>
      <c r="MPT137" s="1163"/>
      <c r="MPU137" s="957"/>
      <c r="MPV137" s="957"/>
      <c r="MPW137" s="1730"/>
      <c r="MPX137" s="957"/>
      <c r="MPY137" s="957"/>
      <c r="MPZ137" s="957"/>
      <c r="MQA137" s="1209"/>
      <c r="MQB137" s="1248"/>
      <c r="MQC137" s="1537"/>
      <c r="MQD137" s="955"/>
      <c r="MQE137" s="1144"/>
      <c r="MQF137" s="1167"/>
      <c r="MQG137" s="1163"/>
      <c r="MQH137" s="1163"/>
      <c r="MQI137" s="1455"/>
      <c r="MQJ137" s="957"/>
      <c r="MQK137" s="1163"/>
      <c r="MQL137" s="1163"/>
      <c r="MQM137" s="957"/>
      <c r="MQN137" s="957"/>
      <c r="MQO137" s="1730"/>
      <c r="MQP137" s="957"/>
      <c r="MQQ137" s="957"/>
      <c r="MQR137" s="957"/>
      <c r="MQS137" s="1209"/>
      <c r="MQT137" s="1248"/>
      <c r="MQU137" s="1537"/>
      <c r="MQV137" s="955"/>
      <c r="MQW137" s="1144"/>
      <c r="MQX137" s="1167"/>
      <c r="MQY137" s="1163"/>
      <c r="MQZ137" s="1163"/>
      <c r="MRA137" s="1455"/>
      <c r="MRB137" s="957"/>
      <c r="MRC137" s="1163"/>
      <c r="MRD137" s="1163"/>
      <c r="MRE137" s="957"/>
      <c r="MRF137" s="957"/>
      <c r="MRG137" s="1730"/>
      <c r="MRH137" s="957"/>
      <c r="MRI137" s="957"/>
      <c r="MRJ137" s="957"/>
      <c r="MRK137" s="1209"/>
      <c r="MRL137" s="1248"/>
      <c r="MRM137" s="1537"/>
      <c r="MRN137" s="955"/>
      <c r="MRO137" s="1144"/>
      <c r="MRP137" s="1167"/>
      <c r="MRQ137" s="1163"/>
      <c r="MRR137" s="1163"/>
      <c r="MRS137" s="1455"/>
      <c r="MRT137" s="957"/>
      <c r="MRU137" s="1163"/>
      <c r="MRV137" s="1163"/>
      <c r="MRW137" s="957"/>
      <c r="MRX137" s="957"/>
      <c r="MRY137" s="1730"/>
      <c r="MRZ137" s="957"/>
      <c r="MSA137" s="957"/>
      <c r="MSB137" s="957"/>
      <c r="MSC137" s="1209"/>
      <c r="MSD137" s="1248"/>
      <c r="MSE137" s="1537"/>
      <c r="MSF137" s="955"/>
      <c r="MSG137" s="1144"/>
      <c r="MSH137" s="1167"/>
      <c r="MSI137" s="1163"/>
      <c r="MSJ137" s="1163"/>
      <c r="MSK137" s="1455"/>
      <c r="MSL137" s="957"/>
      <c r="MSM137" s="1163"/>
      <c r="MSN137" s="1163"/>
      <c r="MSO137" s="957"/>
      <c r="MSP137" s="957"/>
      <c r="MSQ137" s="1730"/>
      <c r="MSR137" s="957"/>
      <c r="MSS137" s="957"/>
      <c r="MST137" s="957"/>
      <c r="MSU137" s="1209"/>
      <c r="MSV137" s="1248"/>
      <c r="MSW137" s="1537"/>
      <c r="MSX137" s="955"/>
      <c r="MSY137" s="1144"/>
      <c r="MSZ137" s="1167"/>
      <c r="MTA137" s="1163"/>
      <c r="MTB137" s="1163"/>
      <c r="MTC137" s="1455"/>
      <c r="MTD137" s="957"/>
      <c r="MTE137" s="1163"/>
      <c r="MTF137" s="1163"/>
      <c r="MTG137" s="957"/>
      <c r="MTH137" s="957"/>
      <c r="MTI137" s="1730"/>
      <c r="MTJ137" s="957"/>
      <c r="MTK137" s="957"/>
      <c r="MTL137" s="957"/>
      <c r="MTM137" s="1209"/>
      <c r="MTN137" s="1248"/>
      <c r="MTO137" s="1537"/>
      <c r="MTP137" s="955"/>
      <c r="MTQ137" s="1144"/>
      <c r="MTR137" s="1167"/>
      <c r="MTS137" s="1163"/>
      <c r="MTT137" s="1163"/>
      <c r="MTU137" s="1455"/>
      <c r="MTV137" s="957"/>
      <c r="MTW137" s="1163"/>
      <c r="MTX137" s="1163"/>
      <c r="MTY137" s="957"/>
      <c r="MTZ137" s="957"/>
      <c r="MUA137" s="1730"/>
      <c r="MUB137" s="957"/>
      <c r="MUC137" s="957"/>
      <c r="MUD137" s="957"/>
      <c r="MUE137" s="1209"/>
      <c r="MUF137" s="1248"/>
      <c r="MUG137" s="1537"/>
      <c r="MUH137" s="955"/>
      <c r="MUI137" s="1144"/>
      <c r="MUJ137" s="1167"/>
      <c r="MUK137" s="1163"/>
      <c r="MUL137" s="1163"/>
      <c r="MUM137" s="1455"/>
      <c r="MUN137" s="957"/>
      <c r="MUO137" s="1163"/>
      <c r="MUP137" s="1163"/>
      <c r="MUQ137" s="957"/>
      <c r="MUR137" s="957"/>
      <c r="MUS137" s="1730"/>
      <c r="MUT137" s="957"/>
      <c r="MUU137" s="957"/>
      <c r="MUV137" s="957"/>
      <c r="MUW137" s="1209"/>
      <c r="MUX137" s="1248"/>
      <c r="MUY137" s="1537"/>
      <c r="MUZ137" s="955"/>
      <c r="MVA137" s="1144"/>
      <c r="MVB137" s="1167"/>
      <c r="MVC137" s="1163"/>
      <c r="MVD137" s="1163"/>
      <c r="MVE137" s="1455"/>
      <c r="MVF137" s="957"/>
      <c r="MVG137" s="1163"/>
      <c r="MVH137" s="1163"/>
      <c r="MVI137" s="957"/>
      <c r="MVJ137" s="957"/>
      <c r="MVK137" s="1730"/>
      <c r="MVL137" s="957"/>
      <c r="MVM137" s="957"/>
      <c r="MVN137" s="957"/>
      <c r="MVO137" s="1209"/>
      <c r="MVP137" s="1248"/>
      <c r="MVQ137" s="1537"/>
      <c r="MVR137" s="955"/>
      <c r="MVS137" s="1144"/>
      <c r="MVT137" s="1167"/>
      <c r="MVU137" s="1163"/>
      <c r="MVV137" s="1163"/>
      <c r="MVW137" s="1455"/>
      <c r="MVX137" s="957"/>
      <c r="MVY137" s="1163"/>
      <c r="MVZ137" s="1163"/>
      <c r="MWA137" s="957"/>
      <c r="MWB137" s="957"/>
      <c r="MWC137" s="1730"/>
      <c r="MWD137" s="957"/>
      <c r="MWE137" s="957"/>
      <c r="MWF137" s="957"/>
      <c r="MWG137" s="1209"/>
      <c r="MWH137" s="1248"/>
      <c r="MWI137" s="1537"/>
      <c r="MWJ137" s="955"/>
      <c r="MWK137" s="1144"/>
      <c r="MWL137" s="1167"/>
      <c r="MWM137" s="1163"/>
      <c r="MWN137" s="1163"/>
      <c r="MWO137" s="1455"/>
      <c r="MWP137" s="957"/>
      <c r="MWQ137" s="1163"/>
      <c r="MWR137" s="1163"/>
      <c r="MWS137" s="957"/>
      <c r="MWT137" s="957"/>
      <c r="MWU137" s="1730"/>
      <c r="MWV137" s="957"/>
      <c r="MWW137" s="957"/>
      <c r="MWX137" s="957"/>
      <c r="MWY137" s="1209"/>
      <c r="MWZ137" s="1248"/>
      <c r="MXA137" s="1537"/>
      <c r="MXB137" s="955"/>
      <c r="MXC137" s="1144"/>
      <c r="MXD137" s="1167"/>
      <c r="MXE137" s="1163"/>
      <c r="MXF137" s="1163"/>
      <c r="MXG137" s="1455"/>
      <c r="MXH137" s="957"/>
      <c r="MXI137" s="1163"/>
      <c r="MXJ137" s="1163"/>
      <c r="MXK137" s="957"/>
      <c r="MXL137" s="957"/>
      <c r="MXM137" s="1730"/>
      <c r="MXN137" s="957"/>
      <c r="MXO137" s="957"/>
      <c r="MXP137" s="957"/>
      <c r="MXQ137" s="1209"/>
      <c r="MXR137" s="1248"/>
      <c r="MXS137" s="1537"/>
      <c r="MXT137" s="955"/>
      <c r="MXU137" s="1144"/>
      <c r="MXV137" s="1167"/>
      <c r="MXW137" s="1163"/>
      <c r="MXX137" s="1163"/>
      <c r="MXY137" s="1455"/>
      <c r="MXZ137" s="957"/>
      <c r="MYA137" s="1163"/>
      <c r="MYB137" s="1163"/>
      <c r="MYC137" s="957"/>
      <c r="MYD137" s="957"/>
      <c r="MYE137" s="1730"/>
      <c r="MYF137" s="957"/>
      <c r="MYG137" s="957"/>
      <c r="MYH137" s="957"/>
      <c r="MYI137" s="1209"/>
      <c r="MYJ137" s="1248"/>
      <c r="MYK137" s="1537"/>
      <c r="MYL137" s="955"/>
      <c r="MYM137" s="1144"/>
      <c r="MYN137" s="1167"/>
      <c r="MYO137" s="1163"/>
      <c r="MYP137" s="1163"/>
      <c r="MYQ137" s="1455"/>
      <c r="MYR137" s="957"/>
      <c r="MYS137" s="1163"/>
      <c r="MYT137" s="1163"/>
      <c r="MYU137" s="957"/>
      <c r="MYV137" s="957"/>
      <c r="MYW137" s="1730"/>
      <c r="MYX137" s="957"/>
      <c r="MYY137" s="957"/>
      <c r="MYZ137" s="957"/>
      <c r="MZA137" s="1209"/>
      <c r="MZB137" s="1248"/>
      <c r="MZC137" s="1537"/>
      <c r="MZD137" s="955"/>
      <c r="MZE137" s="1144"/>
      <c r="MZF137" s="1167"/>
      <c r="MZG137" s="1163"/>
      <c r="MZH137" s="1163"/>
      <c r="MZI137" s="1455"/>
      <c r="MZJ137" s="957"/>
      <c r="MZK137" s="1163"/>
      <c r="MZL137" s="1163"/>
      <c r="MZM137" s="957"/>
      <c r="MZN137" s="957"/>
      <c r="MZO137" s="1730"/>
      <c r="MZP137" s="957"/>
      <c r="MZQ137" s="957"/>
      <c r="MZR137" s="957"/>
      <c r="MZS137" s="1209"/>
      <c r="MZT137" s="1248"/>
      <c r="MZU137" s="1537"/>
      <c r="MZV137" s="955"/>
      <c r="MZW137" s="1144"/>
      <c r="MZX137" s="1167"/>
      <c r="MZY137" s="1163"/>
      <c r="MZZ137" s="1163"/>
      <c r="NAA137" s="1455"/>
      <c r="NAB137" s="957"/>
      <c r="NAC137" s="1163"/>
      <c r="NAD137" s="1163"/>
      <c r="NAE137" s="957"/>
      <c r="NAF137" s="957"/>
      <c r="NAG137" s="1730"/>
      <c r="NAH137" s="957"/>
      <c r="NAI137" s="957"/>
      <c r="NAJ137" s="957"/>
      <c r="NAK137" s="1209"/>
      <c r="NAL137" s="1248"/>
      <c r="NAM137" s="1537"/>
      <c r="NAN137" s="955"/>
      <c r="NAO137" s="1144"/>
      <c r="NAP137" s="1167"/>
      <c r="NAQ137" s="1163"/>
      <c r="NAR137" s="1163"/>
      <c r="NAS137" s="1455"/>
      <c r="NAT137" s="957"/>
      <c r="NAU137" s="1163"/>
      <c r="NAV137" s="1163"/>
      <c r="NAW137" s="957"/>
      <c r="NAX137" s="957"/>
      <c r="NAY137" s="1730"/>
      <c r="NAZ137" s="957"/>
      <c r="NBA137" s="957"/>
      <c r="NBB137" s="957"/>
      <c r="NBC137" s="1209"/>
      <c r="NBD137" s="1248"/>
      <c r="NBE137" s="1537"/>
      <c r="NBF137" s="955"/>
      <c r="NBG137" s="1144"/>
      <c r="NBH137" s="1167"/>
      <c r="NBI137" s="1163"/>
      <c r="NBJ137" s="1163"/>
      <c r="NBK137" s="1455"/>
      <c r="NBL137" s="957"/>
      <c r="NBM137" s="1163"/>
      <c r="NBN137" s="1163"/>
      <c r="NBO137" s="957"/>
      <c r="NBP137" s="957"/>
      <c r="NBQ137" s="1730"/>
      <c r="NBR137" s="957"/>
      <c r="NBS137" s="957"/>
      <c r="NBT137" s="957"/>
      <c r="NBU137" s="1209"/>
      <c r="NBV137" s="1248"/>
      <c r="NBW137" s="1537"/>
      <c r="NBX137" s="955"/>
      <c r="NBY137" s="1144"/>
      <c r="NBZ137" s="1167"/>
      <c r="NCA137" s="1163"/>
      <c r="NCB137" s="1163"/>
      <c r="NCC137" s="1455"/>
      <c r="NCD137" s="957"/>
      <c r="NCE137" s="1163"/>
      <c r="NCF137" s="1163"/>
      <c r="NCG137" s="957"/>
      <c r="NCH137" s="957"/>
      <c r="NCI137" s="1730"/>
      <c r="NCJ137" s="957"/>
      <c r="NCK137" s="957"/>
      <c r="NCL137" s="957"/>
      <c r="NCM137" s="1209"/>
      <c r="NCN137" s="1248"/>
      <c r="NCO137" s="1537"/>
      <c r="NCP137" s="955"/>
      <c r="NCQ137" s="1144"/>
      <c r="NCR137" s="1167"/>
      <c r="NCS137" s="1163"/>
      <c r="NCT137" s="1163"/>
      <c r="NCU137" s="1455"/>
      <c r="NCV137" s="957"/>
      <c r="NCW137" s="1163"/>
      <c r="NCX137" s="1163"/>
      <c r="NCY137" s="957"/>
      <c r="NCZ137" s="957"/>
      <c r="NDA137" s="1730"/>
      <c r="NDB137" s="957"/>
      <c r="NDC137" s="957"/>
      <c r="NDD137" s="957"/>
      <c r="NDE137" s="1209"/>
      <c r="NDF137" s="1248"/>
      <c r="NDG137" s="1537"/>
      <c r="NDH137" s="955"/>
      <c r="NDI137" s="1144"/>
      <c r="NDJ137" s="1167"/>
      <c r="NDK137" s="1163"/>
      <c r="NDL137" s="1163"/>
      <c r="NDM137" s="1455"/>
      <c r="NDN137" s="957"/>
      <c r="NDO137" s="1163"/>
      <c r="NDP137" s="1163"/>
      <c r="NDQ137" s="957"/>
      <c r="NDR137" s="957"/>
      <c r="NDS137" s="1730"/>
      <c r="NDT137" s="957"/>
      <c r="NDU137" s="957"/>
      <c r="NDV137" s="957"/>
      <c r="NDW137" s="1209"/>
      <c r="NDX137" s="1248"/>
      <c r="NDY137" s="1537"/>
      <c r="NDZ137" s="955"/>
      <c r="NEA137" s="1144"/>
      <c r="NEB137" s="1167"/>
      <c r="NEC137" s="1163"/>
      <c r="NED137" s="1163"/>
      <c r="NEE137" s="1455"/>
      <c r="NEF137" s="957"/>
      <c r="NEG137" s="1163"/>
      <c r="NEH137" s="1163"/>
      <c r="NEI137" s="957"/>
      <c r="NEJ137" s="957"/>
      <c r="NEK137" s="1730"/>
      <c r="NEL137" s="957"/>
      <c r="NEM137" s="957"/>
      <c r="NEN137" s="957"/>
      <c r="NEO137" s="1209"/>
      <c r="NEP137" s="1248"/>
      <c r="NEQ137" s="1537"/>
      <c r="NER137" s="955"/>
      <c r="NES137" s="1144"/>
      <c r="NET137" s="1167"/>
      <c r="NEU137" s="1163"/>
      <c r="NEV137" s="1163"/>
      <c r="NEW137" s="1455"/>
      <c r="NEX137" s="957"/>
      <c r="NEY137" s="1163"/>
      <c r="NEZ137" s="1163"/>
      <c r="NFA137" s="957"/>
      <c r="NFB137" s="957"/>
      <c r="NFC137" s="1730"/>
      <c r="NFD137" s="957"/>
      <c r="NFE137" s="957"/>
      <c r="NFF137" s="957"/>
      <c r="NFG137" s="1209"/>
      <c r="NFH137" s="1248"/>
      <c r="NFI137" s="1537"/>
      <c r="NFJ137" s="955"/>
      <c r="NFK137" s="1144"/>
      <c r="NFL137" s="1167"/>
      <c r="NFM137" s="1163"/>
      <c r="NFN137" s="1163"/>
      <c r="NFO137" s="1455"/>
      <c r="NFP137" s="957"/>
      <c r="NFQ137" s="1163"/>
      <c r="NFR137" s="1163"/>
      <c r="NFS137" s="957"/>
      <c r="NFT137" s="957"/>
      <c r="NFU137" s="1730"/>
      <c r="NFV137" s="957"/>
      <c r="NFW137" s="957"/>
      <c r="NFX137" s="957"/>
      <c r="NFY137" s="1209"/>
      <c r="NFZ137" s="1248"/>
      <c r="NGA137" s="1537"/>
      <c r="NGB137" s="955"/>
      <c r="NGC137" s="1144"/>
      <c r="NGD137" s="1167"/>
      <c r="NGE137" s="1163"/>
      <c r="NGF137" s="1163"/>
      <c r="NGG137" s="1455"/>
      <c r="NGH137" s="957"/>
      <c r="NGI137" s="1163"/>
      <c r="NGJ137" s="1163"/>
      <c r="NGK137" s="957"/>
      <c r="NGL137" s="957"/>
      <c r="NGM137" s="1730"/>
      <c r="NGN137" s="957"/>
      <c r="NGO137" s="957"/>
      <c r="NGP137" s="957"/>
      <c r="NGQ137" s="1209"/>
      <c r="NGR137" s="1248"/>
      <c r="NGS137" s="1537"/>
      <c r="NGT137" s="955"/>
      <c r="NGU137" s="1144"/>
      <c r="NGV137" s="1167"/>
      <c r="NGW137" s="1163"/>
      <c r="NGX137" s="1163"/>
      <c r="NGY137" s="1455"/>
      <c r="NGZ137" s="957"/>
      <c r="NHA137" s="1163"/>
      <c r="NHB137" s="1163"/>
      <c r="NHC137" s="957"/>
      <c r="NHD137" s="957"/>
      <c r="NHE137" s="1730"/>
      <c r="NHF137" s="957"/>
      <c r="NHG137" s="957"/>
      <c r="NHH137" s="957"/>
      <c r="NHI137" s="1209"/>
      <c r="NHJ137" s="1248"/>
      <c r="NHK137" s="1537"/>
      <c r="NHL137" s="955"/>
      <c r="NHM137" s="1144"/>
      <c r="NHN137" s="1167"/>
      <c r="NHO137" s="1163"/>
      <c r="NHP137" s="1163"/>
      <c r="NHQ137" s="1455"/>
      <c r="NHR137" s="957"/>
      <c r="NHS137" s="1163"/>
      <c r="NHT137" s="1163"/>
      <c r="NHU137" s="957"/>
      <c r="NHV137" s="957"/>
      <c r="NHW137" s="1730"/>
      <c r="NHX137" s="957"/>
      <c r="NHY137" s="957"/>
      <c r="NHZ137" s="957"/>
      <c r="NIA137" s="1209"/>
      <c r="NIB137" s="1248"/>
      <c r="NIC137" s="1537"/>
      <c r="NID137" s="955"/>
      <c r="NIE137" s="1144"/>
      <c r="NIF137" s="1167"/>
      <c r="NIG137" s="1163"/>
      <c r="NIH137" s="1163"/>
      <c r="NII137" s="1455"/>
      <c r="NIJ137" s="957"/>
      <c r="NIK137" s="1163"/>
      <c r="NIL137" s="1163"/>
      <c r="NIM137" s="957"/>
      <c r="NIN137" s="957"/>
      <c r="NIO137" s="1730"/>
      <c r="NIP137" s="957"/>
      <c r="NIQ137" s="957"/>
      <c r="NIR137" s="957"/>
      <c r="NIS137" s="1209"/>
      <c r="NIT137" s="1248"/>
      <c r="NIU137" s="1537"/>
      <c r="NIV137" s="955"/>
      <c r="NIW137" s="1144"/>
      <c r="NIX137" s="1167"/>
      <c r="NIY137" s="1163"/>
      <c r="NIZ137" s="1163"/>
      <c r="NJA137" s="1455"/>
      <c r="NJB137" s="957"/>
      <c r="NJC137" s="1163"/>
      <c r="NJD137" s="1163"/>
      <c r="NJE137" s="957"/>
      <c r="NJF137" s="957"/>
      <c r="NJG137" s="1730"/>
      <c r="NJH137" s="957"/>
      <c r="NJI137" s="957"/>
      <c r="NJJ137" s="957"/>
      <c r="NJK137" s="1209"/>
      <c r="NJL137" s="1248"/>
      <c r="NJM137" s="1537"/>
      <c r="NJN137" s="955"/>
      <c r="NJO137" s="1144"/>
      <c r="NJP137" s="1167"/>
      <c r="NJQ137" s="1163"/>
      <c r="NJR137" s="1163"/>
      <c r="NJS137" s="1455"/>
      <c r="NJT137" s="957"/>
      <c r="NJU137" s="1163"/>
      <c r="NJV137" s="1163"/>
      <c r="NJW137" s="957"/>
      <c r="NJX137" s="957"/>
      <c r="NJY137" s="1730"/>
      <c r="NJZ137" s="957"/>
      <c r="NKA137" s="957"/>
      <c r="NKB137" s="957"/>
      <c r="NKC137" s="1209"/>
      <c r="NKD137" s="1248"/>
      <c r="NKE137" s="1537"/>
      <c r="NKF137" s="955"/>
      <c r="NKG137" s="1144"/>
      <c r="NKH137" s="1167"/>
      <c r="NKI137" s="1163"/>
      <c r="NKJ137" s="1163"/>
      <c r="NKK137" s="1455"/>
      <c r="NKL137" s="957"/>
      <c r="NKM137" s="1163"/>
      <c r="NKN137" s="1163"/>
      <c r="NKO137" s="957"/>
      <c r="NKP137" s="957"/>
      <c r="NKQ137" s="1730"/>
      <c r="NKR137" s="957"/>
      <c r="NKS137" s="957"/>
      <c r="NKT137" s="957"/>
      <c r="NKU137" s="1209"/>
      <c r="NKV137" s="1248"/>
      <c r="NKW137" s="1537"/>
      <c r="NKX137" s="955"/>
      <c r="NKY137" s="1144"/>
      <c r="NKZ137" s="1167"/>
      <c r="NLA137" s="1163"/>
      <c r="NLB137" s="1163"/>
      <c r="NLC137" s="1455"/>
      <c r="NLD137" s="957"/>
      <c r="NLE137" s="1163"/>
      <c r="NLF137" s="1163"/>
      <c r="NLG137" s="957"/>
      <c r="NLH137" s="957"/>
      <c r="NLI137" s="1730"/>
      <c r="NLJ137" s="957"/>
      <c r="NLK137" s="957"/>
      <c r="NLL137" s="957"/>
      <c r="NLM137" s="1209"/>
      <c r="NLN137" s="1248"/>
      <c r="NLO137" s="1537"/>
      <c r="NLP137" s="955"/>
      <c r="NLQ137" s="1144"/>
      <c r="NLR137" s="1167"/>
      <c r="NLS137" s="1163"/>
      <c r="NLT137" s="1163"/>
      <c r="NLU137" s="1455"/>
      <c r="NLV137" s="957"/>
      <c r="NLW137" s="1163"/>
      <c r="NLX137" s="1163"/>
      <c r="NLY137" s="957"/>
      <c r="NLZ137" s="957"/>
      <c r="NMA137" s="1730"/>
      <c r="NMB137" s="957"/>
      <c r="NMC137" s="957"/>
      <c r="NMD137" s="957"/>
      <c r="NME137" s="1209"/>
      <c r="NMF137" s="1248"/>
      <c r="NMG137" s="1537"/>
      <c r="NMH137" s="955"/>
      <c r="NMI137" s="1144"/>
      <c r="NMJ137" s="1167"/>
      <c r="NMK137" s="1163"/>
      <c r="NML137" s="1163"/>
      <c r="NMM137" s="1455"/>
      <c r="NMN137" s="957"/>
      <c r="NMO137" s="1163"/>
      <c r="NMP137" s="1163"/>
      <c r="NMQ137" s="957"/>
      <c r="NMR137" s="957"/>
      <c r="NMS137" s="1730"/>
      <c r="NMT137" s="957"/>
      <c r="NMU137" s="957"/>
      <c r="NMV137" s="957"/>
      <c r="NMW137" s="1209"/>
      <c r="NMX137" s="1248"/>
      <c r="NMY137" s="1537"/>
      <c r="NMZ137" s="955"/>
      <c r="NNA137" s="1144"/>
      <c r="NNB137" s="1167"/>
      <c r="NNC137" s="1163"/>
      <c r="NND137" s="1163"/>
      <c r="NNE137" s="1455"/>
      <c r="NNF137" s="957"/>
      <c r="NNG137" s="1163"/>
      <c r="NNH137" s="1163"/>
      <c r="NNI137" s="957"/>
      <c r="NNJ137" s="957"/>
      <c r="NNK137" s="1730"/>
      <c r="NNL137" s="957"/>
      <c r="NNM137" s="957"/>
      <c r="NNN137" s="957"/>
      <c r="NNO137" s="1209"/>
      <c r="NNP137" s="1248"/>
      <c r="NNQ137" s="1537"/>
      <c r="NNR137" s="955"/>
      <c r="NNS137" s="1144"/>
      <c r="NNT137" s="1167"/>
      <c r="NNU137" s="1163"/>
      <c r="NNV137" s="1163"/>
      <c r="NNW137" s="1455"/>
      <c r="NNX137" s="957"/>
      <c r="NNY137" s="1163"/>
      <c r="NNZ137" s="1163"/>
      <c r="NOA137" s="957"/>
      <c r="NOB137" s="957"/>
      <c r="NOC137" s="1730"/>
      <c r="NOD137" s="957"/>
      <c r="NOE137" s="957"/>
      <c r="NOF137" s="957"/>
      <c r="NOG137" s="1209"/>
      <c r="NOH137" s="1248"/>
      <c r="NOI137" s="1537"/>
      <c r="NOJ137" s="955"/>
      <c r="NOK137" s="1144"/>
      <c r="NOL137" s="1167"/>
      <c r="NOM137" s="1163"/>
      <c r="NON137" s="1163"/>
      <c r="NOO137" s="1455"/>
      <c r="NOP137" s="957"/>
      <c r="NOQ137" s="1163"/>
      <c r="NOR137" s="1163"/>
      <c r="NOS137" s="957"/>
      <c r="NOT137" s="957"/>
      <c r="NOU137" s="1730"/>
      <c r="NOV137" s="957"/>
      <c r="NOW137" s="957"/>
      <c r="NOX137" s="957"/>
      <c r="NOY137" s="1209"/>
      <c r="NOZ137" s="1248"/>
      <c r="NPA137" s="1537"/>
      <c r="NPB137" s="955"/>
      <c r="NPC137" s="1144"/>
      <c r="NPD137" s="1167"/>
      <c r="NPE137" s="1163"/>
      <c r="NPF137" s="1163"/>
      <c r="NPG137" s="1455"/>
      <c r="NPH137" s="957"/>
      <c r="NPI137" s="1163"/>
      <c r="NPJ137" s="1163"/>
      <c r="NPK137" s="957"/>
      <c r="NPL137" s="957"/>
      <c r="NPM137" s="1730"/>
      <c r="NPN137" s="957"/>
      <c r="NPO137" s="957"/>
      <c r="NPP137" s="957"/>
      <c r="NPQ137" s="1209"/>
      <c r="NPR137" s="1248"/>
      <c r="NPS137" s="1537"/>
      <c r="NPT137" s="955"/>
      <c r="NPU137" s="1144"/>
      <c r="NPV137" s="1167"/>
      <c r="NPW137" s="1163"/>
      <c r="NPX137" s="1163"/>
      <c r="NPY137" s="1455"/>
      <c r="NPZ137" s="957"/>
      <c r="NQA137" s="1163"/>
      <c r="NQB137" s="1163"/>
      <c r="NQC137" s="957"/>
      <c r="NQD137" s="957"/>
      <c r="NQE137" s="1730"/>
      <c r="NQF137" s="957"/>
      <c r="NQG137" s="957"/>
      <c r="NQH137" s="957"/>
      <c r="NQI137" s="1209"/>
      <c r="NQJ137" s="1248"/>
      <c r="NQK137" s="1537"/>
      <c r="NQL137" s="955"/>
      <c r="NQM137" s="1144"/>
      <c r="NQN137" s="1167"/>
      <c r="NQO137" s="1163"/>
      <c r="NQP137" s="1163"/>
      <c r="NQQ137" s="1455"/>
      <c r="NQR137" s="957"/>
      <c r="NQS137" s="1163"/>
      <c r="NQT137" s="1163"/>
      <c r="NQU137" s="957"/>
      <c r="NQV137" s="957"/>
      <c r="NQW137" s="1730"/>
      <c r="NQX137" s="957"/>
      <c r="NQY137" s="957"/>
      <c r="NQZ137" s="957"/>
      <c r="NRA137" s="1209"/>
      <c r="NRB137" s="1248"/>
      <c r="NRC137" s="1537"/>
      <c r="NRD137" s="955"/>
      <c r="NRE137" s="1144"/>
      <c r="NRF137" s="1167"/>
      <c r="NRG137" s="1163"/>
      <c r="NRH137" s="1163"/>
      <c r="NRI137" s="1455"/>
      <c r="NRJ137" s="957"/>
      <c r="NRK137" s="1163"/>
      <c r="NRL137" s="1163"/>
      <c r="NRM137" s="957"/>
      <c r="NRN137" s="957"/>
      <c r="NRO137" s="1730"/>
      <c r="NRP137" s="957"/>
      <c r="NRQ137" s="957"/>
      <c r="NRR137" s="957"/>
      <c r="NRS137" s="1209"/>
      <c r="NRT137" s="1248"/>
      <c r="NRU137" s="1537"/>
      <c r="NRV137" s="955"/>
      <c r="NRW137" s="1144"/>
      <c r="NRX137" s="1167"/>
      <c r="NRY137" s="1163"/>
      <c r="NRZ137" s="1163"/>
      <c r="NSA137" s="1455"/>
      <c r="NSB137" s="957"/>
      <c r="NSC137" s="1163"/>
      <c r="NSD137" s="1163"/>
      <c r="NSE137" s="957"/>
      <c r="NSF137" s="957"/>
      <c r="NSG137" s="1730"/>
      <c r="NSH137" s="957"/>
      <c r="NSI137" s="957"/>
      <c r="NSJ137" s="957"/>
      <c r="NSK137" s="1209"/>
      <c r="NSL137" s="1248"/>
      <c r="NSM137" s="1537"/>
      <c r="NSN137" s="955"/>
      <c r="NSO137" s="1144"/>
      <c r="NSP137" s="1167"/>
      <c r="NSQ137" s="1163"/>
      <c r="NSR137" s="1163"/>
      <c r="NSS137" s="1455"/>
      <c r="NST137" s="957"/>
      <c r="NSU137" s="1163"/>
      <c r="NSV137" s="1163"/>
      <c r="NSW137" s="957"/>
      <c r="NSX137" s="957"/>
      <c r="NSY137" s="1730"/>
      <c r="NSZ137" s="957"/>
      <c r="NTA137" s="957"/>
      <c r="NTB137" s="957"/>
      <c r="NTC137" s="1209"/>
      <c r="NTD137" s="1248"/>
      <c r="NTE137" s="1537"/>
      <c r="NTF137" s="955"/>
      <c r="NTG137" s="1144"/>
      <c r="NTH137" s="1167"/>
      <c r="NTI137" s="1163"/>
      <c r="NTJ137" s="1163"/>
      <c r="NTK137" s="1455"/>
      <c r="NTL137" s="957"/>
      <c r="NTM137" s="1163"/>
      <c r="NTN137" s="1163"/>
      <c r="NTO137" s="957"/>
      <c r="NTP137" s="957"/>
      <c r="NTQ137" s="1730"/>
      <c r="NTR137" s="957"/>
      <c r="NTS137" s="957"/>
      <c r="NTT137" s="957"/>
      <c r="NTU137" s="1209"/>
      <c r="NTV137" s="1248"/>
      <c r="NTW137" s="1537"/>
      <c r="NTX137" s="955"/>
      <c r="NTY137" s="1144"/>
      <c r="NTZ137" s="1167"/>
      <c r="NUA137" s="1163"/>
      <c r="NUB137" s="1163"/>
      <c r="NUC137" s="1455"/>
      <c r="NUD137" s="957"/>
      <c r="NUE137" s="1163"/>
      <c r="NUF137" s="1163"/>
      <c r="NUG137" s="957"/>
      <c r="NUH137" s="957"/>
      <c r="NUI137" s="1730"/>
      <c r="NUJ137" s="957"/>
      <c r="NUK137" s="957"/>
      <c r="NUL137" s="957"/>
      <c r="NUM137" s="1209"/>
      <c r="NUN137" s="1248"/>
      <c r="NUO137" s="1537"/>
      <c r="NUP137" s="955"/>
      <c r="NUQ137" s="1144"/>
      <c r="NUR137" s="1167"/>
      <c r="NUS137" s="1163"/>
      <c r="NUT137" s="1163"/>
      <c r="NUU137" s="1455"/>
      <c r="NUV137" s="957"/>
      <c r="NUW137" s="1163"/>
      <c r="NUX137" s="1163"/>
      <c r="NUY137" s="957"/>
      <c r="NUZ137" s="957"/>
      <c r="NVA137" s="1730"/>
      <c r="NVB137" s="957"/>
      <c r="NVC137" s="957"/>
      <c r="NVD137" s="957"/>
      <c r="NVE137" s="1209"/>
      <c r="NVF137" s="1248"/>
      <c r="NVG137" s="1537"/>
      <c r="NVH137" s="955"/>
      <c r="NVI137" s="1144"/>
      <c r="NVJ137" s="1167"/>
      <c r="NVK137" s="1163"/>
      <c r="NVL137" s="1163"/>
      <c r="NVM137" s="1455"/>
      <c r="NVN137" s="957"/>
      <c r="NVO137" s="1163"/>
      <c r="NVP137" s="1163"/>
      <c r="NVQ137" s="957"/>
      <c r="NVR137" s="957"/>
      <c r="NVS137" s="1730"/>
      <c r="NVT137" s="957"/>
      <c r="NVU137" s="957"/>
      <c r="NVV137" s="957"/>
      <c r="NVW137" s="1209"/>
      <c r="NVX137" s="1248"/>
      <c r="NVY137" s="1537"/>
      <c r="NVZ137" s="955"/>
      <c r="NWA137" s="1144"/>
      <c r="NWB137" s="1167"/>
      <c r="NWC137" s="1163"/>
      <c r="NWD137" s="1163"/>
      <c r="NWE137" s="1455"/>
      <c r="NWF137" s="957"/>
      <c r="NWG137" s="1163"/>
      <c r="NWH137" s="1163"/>
      <c r="NWI137" s="957"/>
      <c r="NWJ137" s="957"/>
      <c r="NWK137" s="1730"/>
      <c r="NWL137" s="957"/>
      <c r="NWM137" s="957"/>
      <c r="NWN137" s="957"/>
      <c r="NWO137" s="1209"/>
      <c r="NWP137" s="1248"/>
      <c r="NWQ137" s="1537"/>
      <c r="NWR137" s="955"/>
      <c r="NWS137" s="1144"/>
      <c r="NWT137" s="1167"/>
      <c r="NWU137" s="1163"/>
      <c r="NWV137" s="1163"/>
      <c r="NWW137" s="1455"/>
      <c r="NWX137" s="957"/>
      <c r="NWY137" s="1163"/>
      <c r="NWZ137" s="1163"/>
      <c r="NXA137" s="957"/>
      <c r="NXB137" s="957"/>
      <c r="NXC137" s="1730"/>
      <c r="NXD137" s="957"/>
      <c r="NXE137" s="957"/>
      <c r="NXF137" s="957"/>
      <c r="NXG137" s="1209"/>
      <c r="NXH137" s="1248"/>
      <c r="NXI137" s="1537"/>
      <c r="NXJ137" s="955"/>
      <c r="NXK137" s="1144"/>
      <c r="NXL137" s="1167"/>
      <c r="NXM137" s="1163"/>
      <c r="NXN137" s="1163"/>
      <c r="NXO137" s="1455"/>
      <c r="NXP137" s="957"/>
      <c r="NXQ137" s="1163"/>
      <c r="NXR137" s="1163"/>
      <c r="NXS137" s="957"/>
      <c r="NXT137" s="957"/>
      <c r="NXU137" s="1730"/>
      <c r="NXV137" s="957"/>
      <c r="NXW137" s="957"/>
      <c r="NXX137" s="957"/>
      <c r="NXY137" s="1209"/>
      <c r="NXZ137" s="1248"/>
      <c r="NYA137" s="1537"/>
      <c r="NYB137" s="955"/>
      <c r="NYC137" s="1144"/>
      <c r="NYD137" s="1167"/>
      <c r="NYE137" s="1163"/>
      <c r="NYF137" s="1163"/>
      <c r="NYG137" s="1455"/>
      <c r="NYH137" s="957"/>
      <c r="NYI137" s="1163"/>
      <c r="NYJ137" s="1163"/>
      <c r="NYK137" s="957"/>
      <c r="NYL137" s="957"/>
      <c r="NYM137" s="1730"/>
      <c r="NYN137" s="957"/>
      <c r="NYO137" s="957"/>
      <c r="NYP137" s="957"/>
      <c r="NYQ137" s="1209"/>
      <c r="NYR137" s="1248"/>
      <c r="NYS137" s="1537"/>
      <c r="NYT137" s="955"/>
      <c r="NYU137" s="1144"/>
      <c r="NYV137" s="1167"/>
      <c r="NYW137" s="1163"/>
      <c r="NYX137" s="1163"/>
      <c r="NYY137" s="1455"/>
      <c r="NYZ137" s="957"/>
      <c r="NZA137" s="1163"/>
      <c r="NZB137" s="1163"/>
      <c r="NZC137" s="957"/>
      <c r="NZD137" s="957"/>
      <c r="NZE137" s="1730"/>
      <c r="NZF137" s="957"/>
      <c r="NZG137" s="957"/>
      <c r="NZH137" s="957"/>
      <c r="NZI137" s="1209"/>
      <c r="NZJ137" s="1248"/>
      <c r="NZK137" s="1537"/>
      <c r="NZL137" s="955"/>
      <c r="NZM137" s="1144"/>
      <c r="NZN137" s="1167"/>
      <c r="NZO137" s="1163"/>
      <c r="NZP137" s="1163"/>
      <c r="NZQ137" s="1455"/>
      <c r="NZR137" s="957"/>
      <c r="NZS137" s="1163"/>
      <c r="NZT137" s="1163"/>
      <c r="NZU137" s="957"/>
      <c r="NZV137" s="957"/>
      <c r="NZW137" s="1730"/>
      <c r="NZX137" s="957"/>
      <c r="NZY137" s="957"/>
      <c r="NZZ137" s="957"/>
      <c r="OAA137" s="1209"/>
      <c r="OAB137" s="1248"/>
      <c r="OAC137" s="1537"/>
      <c r="OAD137" s="955"/>
      <c r="OAE137" s="1144"/>
      <c r="OAF137" s="1167"/>
      <c r="OAG137" s="1163"/>
      <c r="OAH137" s="1163"/>
      <c r="OAI137" s="1455"/>
      <c r="OAJ137" s="957"/>
      <c r="OAK137" s="1163"/>
      <c r="OAL137" s="1163"/>
      <c r="OAM137" s="957"/>
      <c r="OAN137" s="957"/>
      <c r="OAO137" s="1730"/>
      <c r="OAP137" s="957"/>
      <c r="OAQ137" s="957"/>
      <c r="OAR137" s="957"/>
      <c r="OAS137" s="1209"/>
      <c r="OAT137" s="1248"/>
      <c r="OAU137" s="1537"/>
      <c r="OAV137" s="955"/>
      <c r="OAW137" s="1144"/>
      <c r="OAX137" s="1167"/>
      <c r="OAY137" s="1163"/>
      <c r="OAZ137" s="1163"/>
      <c r="OBA137" s="1455"/>
      <c r="OBB137" s="957"/>
      <c r="OBC137" s="1163"/>
      <c r="OBD137" s="1163"/>
      <c r="OBE137" s="957"/>
      <c r="OBF137" s="957"/>
      <c r="OBG137" s="1730"/>
      <c r="OBH137" s="957"/>
      <c r="OBI137" s="957"/>
      <c r="OBJ137" s="957"/>
      <c r="OBK137" s="1209"/>
      <c r="OBL137" s="1248"/>
      <c r="OBM137" s="1537"/>
      <c r="OBN137" s="955"/>
      <c r="OBO137" s="1144"/>
      <c r="OBP137" s="1167"/>
      <c r="OBQ137" s="1163"/>
      <c r="OBR137" s="1163"/>
      <c r="OBS137" s="1455"/>
      <c r="OBT137" s="957"/>
      <c r="OBU137" s="1163"/>
      <c r="OBV137" s="1163"/>
      <c r="OBW137" s="957"/>
      <c r="OBX137" s="957"/>
      <c r="OBY137" s="1730"/>
      <c r="OBZ137" s="957"/>
      <c r="OCA137" s="957"/>
      <c r="OCB137" s="957"/>
      <c r="OCC137" s="1209"/>
      <c r="OCD137" s="1248"/>
      <c r="OCE137" s="1537"/>
      <c r="OCF137" s="955"/>
      <c r="OCG137" s="1144"/>
      <c r="OCH137" s="1167"/>
      <c r="OCI137" s="1163"/>
      <c r="OCJ137" s="1163"/>
      <c r="OCK137" s="1455"/>
      <c r="OCL137" s="957"/>
      <c r="OCM137" s="1163"/>
      <c r="OCN137" s="1163"/>
      <c r="OCO137" s="957"/>
      <c r="OCP137" s="957"/>
      <c r="OCQ137" s="1730"/>
      <c r="OCR137" s="957"/>
      <c r="OCS137" s="957"/>
      <c r="OCT137" s="957"/>
      <c r="OCU137" s="1209"/>
      <c r="OCV137" s="1248"/>
      <c r="OCW137" s="1537"/>
      <c r="OCX137" s="955"/>
      <c r="OCY137" s="1144"/>
      <c r="OCZ137" s="1167"/>
      <c r="ODA137" s="1163"/>
      <c r="ODB137" s="1163"/>
      <c r="ODC137" s="1455"/>
      <c r="ODD137" s="957"/>
      <c r="ODE137" s="1163"/>
      <c r="ODF137" s="1163"/>
      <c r="ODG137" s="957"/>
      <c r="ODH137" s="957"/>
      <c r="ODI137" s="1730"/>
      <c r="ODJ137" s="957"/>
      <c r="ODK137" s="957"/>
      <c r="ODL137" s="957"/>
      <c r="ODM137" s="1209"/>
      <c r="ODN137" s="1248"/>
      <c r="ODO137" s="1537"/>
      <c r="ODP137" s="955"/>
      <c r="ODQ137" s="1144"/>
      <c r="ODR137" s="1167"/>
      <c r="ODS137" s="1163"/>
      <c r="ODT137" s="1163"/>
      <c r="ODU137" s="1455"/>
      <c r="ODV137" s="957"/>
      <c r="ODW137" s="1163"/>
      <c r="ODX137" s="1163"/>
      <c r="ODY137" s="957"/>
      <c r="ODZ137" s="957"/>
      <c r="OEA137" s="1730"/>
      <c r="OEB137" s="957"/>
      <c r="OEC137" s="957"/>
      <c r="OED137" s="957"/>
      <c r="OEE137" s="1209"/>
      <c r="OEF137" s="1248"/>
      <c r="OEG137" s="1537"/>
      <c r="OEH137" s="955"/>
      <c r="OEI137" s="1144"/>
      <c r="OEJ137" s="1167"/>
      <c r="OEK137" s="1163"/>
      <c r="OEL137" s="1163"/>
      <c r="OEM137" s="1455"/>
      <c r="OEN137" s="957"/>
      <c r="OEO137" s="1163"/>
      <c r="OEP137" s="1163"/>
      <c r="OEQ137" s="957"/>
      <c r="OER137" s="957"/>
      <c r="OES137" s="1730"/>
      <c r="OET137" s="957"/>
      <c r="OEU137" s="957"/>
      <c r="OEV137" s="957"/>
      <c r="OEW137" s="1209"/>
      <c r="OEX137" s="1248"/>
      <c r="OEY137" s="1537"/>
      <c r="OEZ137" s="955"/>
      <c r="OFA137" s="1144"/>
      <c r="OFB137" s="1167"/>
      <c r="OFC137" s="1163"/>
      <c r="OFD137" s="1163"/>
      <c r="OFE137" s="1455"/>
      <c r="OFF137" s="957"/>
      <c r="OFG137" s="1163"/>
      <c r="OFH137" s="1163"/>
      <c r="OFI137" s="957"/>
      <c r="OFJ137" s="957"/>
      <c r="OFK137" s="1730"/>
      <c r="OFL137" s="957"/>
      <c r="OFM137" s="957"/>
      <c r="OFN137" s="957"/>
      <c r="OFO137" s="1209"/>
      <c r="OFP137" s="1248"/>
      <c r="OFQ137" s="1537"/>
      <c r="OFR137" s="955"/>
      <c r="OFS137" s="1144"/>
      <c r="OFT137" s="1167"/>
      <c r="OFU137" s="1163"/>
      <c r="OFV137" s="1163"/>
      <c r="OFW137" s="1455"/>
      <c r="OFX137" s="957"/>
      <c r="OFY137" s="1163"/>
      <c r="OFZ137" s="1163"/>
      <c r="OGA137" s="957"/>
      <c r="OGB137" s="957"/>
      <c r="OGC137" s="1730"/>
      <c r="OGD137" s="957"/>
      <c r="OGE137" s="957"/>
      <c r="OGF137" s="957"/>
      <c r="OGG137" s="1209"/>
      <c r="OGH137" s="1248"/>
      <c r="OGI137" s="1537"/>
      <c r="OGJ137" s="955"/>
      <c r="OGK137" s="1144"/>
      <c r="OGL137" s="1167"/>
      <c r="OGM137" s="1163"/>
      <c r="OGN137" s="1163"/>
      <c r="OGO137" s="1455"/>
      <c r="OGP137" s="957"/>
      <c r="OGQ137" s="1163"/>
      <c r="OGR137" s="1163"/>
      <c r="OGS137" s="957"/>
      <c r="OGT137" s="957"/>
      <c r="OGU137" s="1730"/>
      <c r="OGV137" s="957"/>
      <c r="OGW137" s="957"/>
      <c r="OGX137" s="957"/>
      <c r="OGY137" s="1209"/>
      <c r="OGZ137" s="1248"/>
      <c r="OHA137" s="1537"/>
      <c r="OHB137" s="955"/>
      <c r="OHC137" s="1144"/>
      <c r="OHD137" s="1167"/>
      <c r="OHE137" s="1163"/>
      <c r="OHF137" s="1163"/>
      <c r="OHG137" s="1455"/>
      <c r="OHH137" s="957"/>
      <c r="OHI137" s="1163"/>
      <c r="OHJ137" s="1163"/>
      <c r="OHK137" s="957"/>
      <c r="OHL137" s="957"/>
      <c r="OHM137" s="1730"/>
      <c r="OHN137" s="957"/>
      <c r="OHO137" s="957"/>
      <c r="OHP137" s="957"/>
      <c r="OHQ137" s="1209"/>
      <c r="OHR137" s="1248"/>
      <c r="OHS137" s="1537"/>
      <c r="OHT137" s="955"/>
      <c r="OHU137" s="1144"/>
      <c r="OHV137" s="1167"/>
      <c r="OHW137" s="1163"/>
      <c r="OHX137" s="1163"/>
      <c r="OHY137" s="1455"/>
      <c r="OHZ137" s="957"/>
      <c r="OIA137" s="1163"/>
      <c r="OIB137" s="1163"/>
      <c r="OIC137" s="957"/>
      <c r="OID137" s="957"/>
      <c r="OIE137" s="1730"/>
      <c r="OIF137" s="957"/>
      <c r="OIG137" s="957"/>
      <c r="OIH137" s="957"/>
      <c r="OII137" s="1209"/>
      <c r="OIJ137" s="1248"/>
      <c r="OIK137" s="1537"/>
      <c r="OIL137" s="955"/>
      <c r="OIM137" s="1144"/>
      <c r="OIN137" s="1167"/>
      <c r="OIO137" s="1163"/>
      <c r="OIP137" s="1163"/>
      <c r="OIQ137" s="1455"/>
      <c r="OIR137" s="957"/>
      <c r="OIS137" s="1163"/>
      <c r="OIT137" s="1163"/>
      <c r="OIU137" s="957"/>
      <c r="OIV137" s="957"/>
      <c r="OIW137" s="1730"/>
      <c r="OIX137" s="957"/>
      <c r="OIY137" s="957"/>
      <c r="OIZ137" s="957"/>
      <c r="OJA137" s="1209"/>
      <c r="OJB137" s="1248"/>
      <c r="OJC137" s="1537"/>
      <c r="OJD137" s="955"/>
      <c r="OJE137" s="1144"/>
      <c r="OJF137" s="1167"/>
      <c r="OJG137" s="1163"/>
      <c r="OJH137" s="1163"/>
      <c r="OJI137" s="1455"/>
      <c r="OJJ137" s="957"/>
      <c r="OJK137" s="1163"/>
      <c r="OJL137" s="1163"/>
      <c r="OJM137" s="957"/>
      <c r="OJN137" s="957"/>
      <c r="OJO137" s="1730"/>
      <c r="OJP137" s="957"/>
      <c r="OJQ137" s="957"/>
      <c r="OJR137" s="957"/>
      <c r="OJS137" s="1209"/>
      <c r="OJT137" s="1248"/>
      <c r="OJU137" s="1537"/>
      <c r="OJV137" s="955"/>
      <c r="OJW137" s="1144"/>
      <c r="OJX137" s="1167"/>
      <c r="OJY137" s="1163"/>
      <c r="OJZ137" s="1163"/>
      <c r="OKA137" s="1455"/>
      <c r="OKB137" s="957"/>
      <c r="OKC137" s="1163"/>
      <c r="OKD137" s="1163"/>
      <c r="OKE137" s="957"/>
      <c r="OKF137" s="957"/>
      <c r="OKG137" s="1730"/>
      <c r="OKH137" s="957"/>
      <c r="OKI137" s="957"/>
      <c r="OKJ137" s="957"/>
      <c r="OKK137" s="1209"/>
      <c r="OKL137" s="1248"/>
      <c r="OKM137" s="1537"/>
      <c r="OKN137" s="955"/>
      <c r="OKO137" s="1144"/>
      <c r="OKP137" s="1167"/>
      <c r="OKQ137" s="1163"/>
      <c r="OKR137" s="1163"/>
      <c r="OKS137" s="1455"/>
      <c r="OKT137" s="957"/>
      <c r="OKU137" s="1163"/>
      <c r="OKV137" s="1163"/>
      <c r="OKW137" s="957"/>
      <c r="OKX137" s="957"/>
      <c r="OKY137" s="1730"/>
      <c r="OKZ137" s="957"/>
      <c r="OLA137" s="957"/>
      <c r="OLB137" s="957"/>
      <c r="OLC137" s="1209"/>
      <c r="OLD137" s="1248"/>
      <c r="OLE137" s="1537"/>
      <c r="OLF137" s="955"/>
      <c r="OLG137" s="1144"/>
      <c r="OLH137" s="1167"/>
      <c r="OLI137" s="1163"/>
      <c r="OLJ137" s="1163"/>
      <c r="OLK137" s="1455"/>
      <c r="OLL137" s="957"/>
      <c r="OLM137" s="1163"/>
      <c r="OLN137" s="1163"/>
      <c r="OLO137" s="957"/>
      <c r="OLP137" s="957"/>
      <c r="OLQ137" s="1730"/>
      <c r="OLR137" s="957"/>
      <c r="OLS137" s="957"/>
      <c r="OLT137" s="957"/>
      <c r="OLU137" s="1209"/>
      <c r="OLV137" s="1248"/>
      <c r="OLW137" s="1537"/>
      <c r="OLX137" s="955"/>
      <c r="OLY137" s="1144"/>
      <c r="OLZ137" s="1167"/>
      <c r="OMA137" s="1163"/>
      <c r="OMB137" s="1163"/>
      <c r="OMC137" s="1455"/>
      <c r="OMD137" s="957"/>
      <c r="OME137" s="1163"/>
      <c r="OMF137" s="1163"/>
      <c r="OMG137" s="957"/>
      <c r="OMH137" s="957"/>
      <c r="OMI137" s="1730"/>
      <c r="OMJ137" s="957"/>
      <c r="OMK137" s="957"/>
      <c r="OML137" s="957"/>
      <c r="OMM137" s="1209"/>
      <c r="OMN137" s="1248"/>
      <c r="OMO137" s="1537"/>
      <c r="OMP137" s="955"/>
      <c r="OMQ137" s="1144"/>
      <c r="OMR137" s="1167"/>
      <c r="OMS137" s="1163"/>
      <c r="OMT137" s="1163"/>
      <c r="OMU137" s="1455"/>
      <c r="OMV137" s="957"/>
      <c r="OMW137" s="1163"/>
      <c r="OMX137" s="1163"/>
      <c r="OMY137" s="957"/>
      <c r="OMZ137" s="957"/>
      <c r="ONA137" s="1730"/>
      <c r="ONB137" s="957"/>
      <c r="ONC137" s="957"/>
      <c r="OND137" s="957"/>
      <c r="ONE137" s="1209"/>
      <c r="ONF137" s="1248"/>
      <c r="ONG137" s="1537"/>
      <c r="ONH137" s="955"/>
      <c r="ONI137" s="1144"/>
      <c r="ONJ137" s="1167"/>
      <c r="ONK137" s="1163"/>
      <c r="ONL137" s="1163"/>
      <c r="ONM137" s="1455"/>
      <c r="ONN137" s="957"/>
      <c r="ONO137" s="1163"/>
      <c r="ONP137" s="1163"/>
      <c r="ONQ137" s="957"/>
      <c r="ONR137" s="957"/>
      <c r="ONS137" s="1730"/>
      <c r="ONT137" s="957"/>
      <c r="ONU137" s="957"/>
      <c r="ONV137" s="957"/>
      <c r="ONW137" s="1209"/>
      <c r="ONX137" s="1248"/>
      <c r="ONY137" s="1537"/>
      <c r="ONZ137" s="955"/>
      <c r="OOA137" s="1144"/>
      <c r="OOB137" s="1167"/>
      <c r="OOC137" s="1163"/>
      <c r="OOD137" s="1163"/>
      <c r="OOE137" s="1455"/>
      <c r="OOF137" s="957"/>
      <c r="OOG137" s="1163"/>
      <c r="OOH137" s="1163"/>
      <c r="OOI137" s="957"/>
      <c r="OOJ137" s="957"/>
      <c r="OOK137" s="1730"/>
      <c r="OOL137" s="957"/>
      <c r="OOM137" s="957"/>
      <c r="OON137" s="957"/>
      <c r="OOO137" s="1209"/>
      <c r="OOP137" s="1248"/>
      <c r="OOQ137" s="1537"/>
      <c r="OOR137" s="955"/>
      <c r="OOS137" s="1144"/>
      <c r="OOT137" s="1167"/>
      <c r="OOU137" s="1163"/>
      <c r="OOV137" s="1163"/>
      <c r="OOW137" s="1455"/>
      <c r="OOX137" s="957"/>
      <c r="OOY137" s="1163"/>
      <c r="OOZ137" s="1163"/>
      <c r="OPA137" s="957"/>
      <c r="OPB137" s="957"/>
      <c r="OPC137" s="1730"/>
      <c r="OPD137" s="957"/>
      <c r="OPE137" s="957"/>
      <c r="OPF137" s="957"/>
      <c r="OPG137" s="1209"/>
      <c r="OPH137" s="1248"/>
      <c r="OPI137" s="1537"/>
      <c r="OPJ137" s="955"/>
      <c r="OPK137" s="1144"/>
      <c r="OPL137" s="1167"/>
      <c r="OPM137" s="1163"/>
      <c r="OPN137" s="1163"/>
      <c r="OPO137" s="1455"/>
      <c r="OPP137" s="957"/>
      <c r="OPQ137" s="1163"/>
      <c r="OPR137" s="1163"/>
      <c r="OPS137" s="957"/>
      <c r="OPT137" s="957"/>
      <c r="OPU137" s="1730"/>
      <c r="OPV137" s="957"/>
      <c r="OPW137" s="957"/>
      <c r="OPX137" s="957"/>
      <c r="OPY137" s="1209"/>
      <c r="OPZ137" s="1248"/>
      <c r="OQA137" s="1537"/>
      <c r="OQB137" s="955"/>
      <c r="OQC137" s="1144"/>
      <c r="OQD137" s="1167"/>
      <c r="OQE137" s="1163"/>
      <c r="OQF137" s="1163"/>
      <c r="OQG137" s="1455"/>
      <c r="OQH137" s="957"/>
      <c r="OQI137" s="1163"/>
      <c r="OQJ137" s="1163"/>
      <c r="OQK137" s="957"/>
      <c r="OQL137" s="957"/>
      <c r="OQM137" s="1730"/>
      <c r="OQN137" s="957"/>
      <c r="OQO137" s="957"/>
      <c r="OQP137" s="957"/>
      <c r="OQQ137" s="1209"/>
      <c r="OQR137" s="1248"/>
      <c r="OQS137" s="1537"/>
      <c r="OQT137" s="955"/>
      <c r="OQU137" s="1144"/>
      <c r="OQV137" s="1167"/>
      <c r="OQW137" s="1163"/>
      <c r="OQX137" s="1163"/>
      <c r="OQY137" s="1455"/>
      <c r="OQZ137" s="957"/>
      <c r="ORA137" s="1163"/>
      <c r="ORB137" s="1163"/>
      <c r="ORC137" s="957"/>
      <c r="ORD137" s="957"/>
      <c r="ORE137" s="1730"/>
      <c r="ORF137" s="957"/>
      <c r="ORG137" s="957"/>
      <c r="ORH137" s="957"/>
      <c r="ORI137" s="1209"/>
      <c r="ORJ137" s="1248"/>
      <c r="ORK137" s="1537"/>
      <c r="ORL137" s="955"/>
      <c r="ORM137" s="1144"/>
      <c r="ORN137" s="1167"/>
      <c r="ORO137" s="1163"/>
      <c r="ORP137" s="1163"/>
      <c r="ORQ137" s="1455"/>
      <c r="ORR137" s="957"/>
      <c r="ORS137" s="1163"/>
      <c r="ORT137" s="1163"/>
      <c r="ORU137" s="957"/>
      <c r="ORV137" s="957"/>
      <c r="ORW137" s="1730"/>
      <c r="ORX137" s="957"/>
      <c r="ORY137" s="957"/>
      <c r="ORZ137" s="957"/>
      <c r="OSA137" s="1209"/>
      <c r="OSB137" s="1248"/>
      <c r="OSC137" s="1537"/>
      <c r="OSD137" s="955"/>
      <c r="OSE137" s="1144"/>
      <c r="OSF137" s="1167"/>
      <c r="OSG137" s="1163"/>
      <c r="OSH137" s="1163"/>
      <c r="OSI137" s="1455"/>
      <c r="OSJ137" s="957"/>
      <c r="OSK137" s="1163"/>
      <c r="OSL137" s="1163"/>
      <c r="OSM137" s="957"/>
      <c r="OSN137" s="957"/>
      <c r="OSO137" s="1730"/>
      <c r="OSP137" s="957"/>
      <c r="OSQ137" s="957"/>
      <c r="OSR137" s="957"/>
      <c r="OSS137" s="1209"/>
      <c r="OST137" s="1248"/>
      <c r="OSU137" s="1537"/>
      <c r="OSV137" s="955"/>
      <c r="OSW137" s="1144"/>
      <c r="OSX137" s="1167"/>
      <c r="OSY137" s="1163"/>
      <c r="OSZ137" s="1163"/>
      <c r="OTA137" s="1455"/>
      <c r="OTB137" s="957"/>
      <c r="OTC137" s="1163"/>
      <c r="OTD137" s="1163"/>
      <c r="OTE137" s="957"/>
      <c r="OTF137" s="957"/>
      <c r="OTG137" s="1730"/>
      <c r="OTH137" s="957"/>
      <c r="OTI137" s="957"/>
      <c r="OTJ137" s="957"/>
      <c r="OTK137" s="1209"/>
      <c r="OTL137" s="1248"/>
      <c r="OTM137" s="1537"/>
      <c r="OTN137" s="955"/>
      <c r="OTO137" s="1144"/>
      <c r="OTP137" s="1167"/>
      <c r="OTQ137" s="1163"/>
      <c r="OTR137" s="1163"/>
      <c r="OTS137" s="1455"/>
      <c r="OTT137" s="957"/>
      <c r="OTU137" s="1163"/>
      <c r="OTV137" s="1163"/>
      <c r="OTW137" s="957"/>
      <c r="OTX137" s="957"/>
      <c r="OTY137" s="1730"/>
      <c r="OTZ137" s="957"/>
      <c r="OUA137" s="957"/>
      <c r="OUB137" s="957"/>
      <c r="OUC137" s="1209"/>
      <c r="OUD137" s="1248"/>
      <c r="OUE137" s="1537"/>
      <c r="OUF137" s="955"/>
      <c r="OUG137" s="1144"/>
      <c r="OUH137" s="1167"/>
      <c r="OUI137" s="1163"/>
      <c r="OUJ137" s="1163"/>
      <c r="OUK137" s="1455"/>
      <c r="OUL137" s="957"/>
      <c r="OUM137" s="1163"/>
      <c r="OUN137" s="1163"/>
      <c r="OUO137" s="957"/>
      <c r="OUP137" s="957"/>
      <c r="OUQ137" s="1730"/>
      <c r="OUR137" s="957"/>
      <c r="OUS137" s="957"/>
      <c r="OUT137" s="957"/>
      <c r="OUU137" s="1209"/>
      <c r="OUV137" s="1248"/>
      <c r="OUW137" s="1537"/>
      <c r="OUX137" s="955"/>
      <c r="OUY137" s="1144"/>
      <c r="OUZ137" s="1167"/>
      <c r="OVA137" s="1163"/>
      <c r="OVB137" s="1163"/>
      <c r="OVC137" s="1455"/>
      <c r="OVD137" s="957"/>
      <c r="OVE137" s="1163"/>
      <c r="OVF137" s="1163"/>
      <c r="OVG137" s="957"/>
      <c r="OVH137" s="957"/>
      <c r="OVI137" s="1730"/>
      <c r="OVJ137" s="957"/>
      <c r="OVK137" s="957"/>
      <c r="OVL137" s="957"/>
      <c r="OVM137" s="1209"/>
      <c r="OVN137" s="1248"/>
      <c r="OVO137" s="1537"/>
      <c r="OVP137" s="955"/>
      <c r="OVQ137" s="1144"/>
      <c r="OVR137" s="1167"/>
      <c r="OVS137" s="1163"/>
      <c r="OVT137" s="1163"/>
      <c r="OVU137" s="1455"/>
      <c r="OVV137" s="957"/>
      <c r="OVW137" s="1163"/>
      <c r="OVX137" s="1163"/>
      <c r="OVY137" s="957"/>
      <c r="OVZ137" s="957"/>
      <c r="OWA137" s="1730"/>
      <c r="OWB137" s="957"/>
      <c r="OWC137" s="957"/>
      <c r="OWD137" s="957"/>
      <c r="OWE137" s="1209"/>
      <c r="OWF137" s="1248"/>
      <c r="OWG137" s="1537"/>
      <c r="OWH137" s="955"/>
      <c r="OWI137" s="1144"/>
      <c r="OWJ137" s="1167"/>
      <c r="OWK137" s="1163"/>
      <c r="OWL137" s="1163"/>
      <c r="OWM137" s="1455"/>
      <c r="OWN137" s="957"/>
      <c r="OWO137" s="1163"/>
      <c r="OWP137" s="1163"/>
      <c r="OWQ137" s="957"/>
      <c r="OWR137" s="957"/>
      <c r="OWS137" s="1730"/>
      <c r="OWT137" s="957"/>
      <c r="OWU137" s="957"/>
      <c r="OWV137" s="957"/>
      <c r="OWW137" s="1209"/>
      <c r="OWX137" s="1248"/>
      <c r="OWY137" s="1537"/>
      <c r="OWZ137" s="955"/>
      <c r="OXA137" s="1144"/>
      <c r="OXB137" s="1167"/>
      <c r="OXC137" s="1163"/>
      <c r="OXD137" s="1163"/>
      <c r="OXE137" s="1455"/>
      <c r="OXF137" s="957"/>
      <c r="OXG137" s="1163"/>
      <c r="OXH137" s="1163"/>
      <c r="OXI137" s="957"/>
      <c r="OXJ137" s="957"/>
      <c r="OXK137" s="1730"/>
      <c r="OXL137" s="957"/>
      <c r="OXM137" s="957"/>
      <c r="OXN137" s="957"/>
      <c r="OXO137" s="1209"/>
      <c r="OXP137" s="1248"/>
      <c r="OXQ137" s="1537"/>
      <c r="OXR137" s="955"/>
      <c r="OXS137" s="1144"/>
      <c r="OXT137" s="1167"/>
      <c r="OXU137" s="1163"/>
      <c r="OXV137" s="1163"/>
      <c r="OXW137" s="1455"/>
      <c r="OXX137" s="957"/>
      <c r="OXY137" s="1163"/>
      <c r="OXZ137" s="1163"/>
      <c r="OYA137" s="957"/>
      <c r="OYB137" s="957"/>
      <c r="OYC137" s="1730"/>
      <c r="OYD137" s="957"/>
      <c r="OYE137" s="957"/>
      <c r="OYF137" s="957"/>
      <c r="OYG137" s="1209"/>
      <c r="OYH137" s="1248"/>
      <c r="OYI137" s="1537"/>
      <c r="OYJ137" s="955"/>
      <c r="OYK137" s="1144"/>
      <c r="OYL137" s="1167"/>
      <c r="OYM137" s="1163"/>
      <c r="OYN137" s="1163"/>
      <c r="OYO137" s="1455"/>
      <c r="OYP137" s="957"/>
      <c r="OYQ137" s="1163"/>
      <c r="OYR137" s="1163"/>
      <c r="OYS137" s="957"/>
      <c r="OYT137" s="957"/>
      <c r="OYU137" s="1730"/>
      <c r="OYV137" s="957"/>
      <c r="OYW137" s="957"/>
      <c r="OYX137" s="957"/>
      <c r="OYY137" s="1209"/>
      <c r="OYZ137" s="1248"/>
      <c r="OZA137" s="1537"/>
      <c r="OZB137" s="955"/>
      <c r="OZC137" s="1144"/>
      <c r="OZD137" s="1167"/>
      <c r="OZE137" s="1163"/>
      <c r="OZF137" s="1163"/>
      <c r="OZG137" s="1455"/>
      <c r="OZH137" s="957"/>
      <c r="OZI137" s="1163"/>
      <c r="OZJ137" s="1163"/>
      <c r="OZK137" s="957"/>
      <c r="OZL137" s="957"/>
      <c r="OZM137" s="1730"/>
      <c r="OZN137" s="957"/>
      <c r="OZO137" s="957"/>
      <c r="OZP137" s="957"/>
      <c r="OZQ137" s="1209"/>
      <c r="OZR137" s="1248"/>
      <c r="OZS137" s="1537"/>
      <c r="OZT137" s="955"/>
      <c r="OZU137" s="1144"/>
      <c r="OZV137" s="1167"/>
      <c r="OZW137" s="1163"/>
      <c r="OZX137" s="1163"/>
      <c r="OZY137" s="1455"/>
      <c r="OZZ137" s="957"/>
      <c r="PAA137" s="1163"/>
      <c r="PAB137" s="1163"/>
      <c r="PAC137" s="957"/>
      <c r="PAD137" s="957"/>
      <c r="PAE137" s="1730"/>
      <c r="PAF137" s="957"/>
      <c r="PAG137" s="957"/>
      <c r="PAH137" s="957"/>
      <c r="PAI137" s="1209"/>
      <c r="PAJ137" s="1248"/>
      <c r="PAK137" s="1537"/>
      <c r="PAL137" s="955"/>
      <c r="PAM137" s="1144"/>
      <c r="PAN137" s="1167"/>
      <c r="PAO137" s="1163"/>
      <c r="PAP137" s="1163"/>
      <c r="PAQ137" s="1455"/>
      <c r="PAR137" s="957"/>
      <c r="PAS137" s="1163"/>
      <c r="PAT137" s="1163"/>
      <c r="PAU137" s="957"/>
      <c r="PAV137" s="957"/>
      <c r="PAW137" s="1730"/>
      <c r="PAX137" s="957"/>
      <c r="PAY137" s="957"/>
      <c r="PAZ137" s="957"/>
      <c r="PBA137" s="1209"/>
      <c r="PBB137" s="1248"/>
      <c r="PBC137" s="1537"/>
      <c r="PBD137" s="955"/>
      <c r="PBE137" s="1144"/>
      <c r="PBF137" s="1167"/>
      <c r="PBG137" s="1163"/>
      <c r="PBH137" s="1163"/>
      <c r="PBI137" s="1455"/>
      <c r="PBJ137" s="957"/>
      <c r="PBK137" s="1163"/>
      <c r="PBL137" s="1163"/>
      <c r="PBM137" s="957"/>
      <c r="PBN137" s="957"/>
      <c r="PBO137" s="1730"/>
      <c r="PBP137" s="957"/>
      <c r="PBQ137" s="957"/>
      <c r="PBR137" s="957"/>
      <c r="PBS137" s="1209"/>
      <c r="PBT137" s="1248"/>
      <c r="PBU137" s="1537"/>
      <c r="PBV137" s="955"/>
      <c r="PBW137" s="1144"/>
      <c r="PBX137" s="1167"/>
      <c r="PBY137" s="1163"/>
      <c r="PBZ137" s="1163"/>
      <c r="PCA137" s="1455"/>
      <c r="PCB137" s="957"/>
      <c r="PCC137" s="1163"/>
      <c r="PCD137" s="1163"/>
      <c r="PCE137" s="957"/>
      <c r="PCF137" s="957"/>
      <c r="PCG137" s="1730"/>
      <c r="PCH137" s="957"/>
      <c r="PCI137" s="957"/>
      <c r="PCJ137" s="957"/>
      <c r="PCK137" s="1209"/>
      <c r="PCL137" s="1248"/>
      <c r="PCM137" s="1537"/>
      <c r="PCN137" s="955"/>
      <c r="PCO137" s="1144"/>
      <c r="PCP137" s="1167"/>
      <c r="PCQ137" s="1163"/>
      <c r="PCR137" s="1163"/>
      <c r="PCS137" s="1455"/>
      <c r="PCT137" s="957"/>
      <c r="PCU137" s="1163"/>
      <c r="PCV137" s="1163"/>
      <c r="PCW137" s="957"/>
      <c r="PCX137" s="957"/>
      <c r="PCY137" s="1730"/>
      <c r="PCZ137" s="957"/>
      <c r="PDA137" s="957"/>
      <c r="PDB137" s="957"/>
      <c r="PDC137" s="1209"/>
      <c r="PDD137" s="1248"/>
      <c r="PDE137" s="1537"/>
      <c r="PDF137" s="955"/>
      <c r="PDG137" s="1144"/>
      <c r="PDH137" s="1167"/>
      <c r="PDI137" s="1163"/>
      <c r="PDJ137" s="1163"/>
      <c r="PDK137" s="1455"/>
      <c r="PDL137" s="957"/>
      <c r="PDM137" s="1163"/>
      <c r="PDN137" s="1163"/>
      <c r="PDO137" s="957"/>
      <c r="PDP137" s="957"/>
      <c r="PDQ137" s="1730"/>
      <c r="PDR137" s="957"/>
      <c r="PDS137" s="957"/>
      <c r="PDT137" s="957"/>
      <c r="PDU137" s="1209"/>
      <c r="PDV137" s="1248"/>
      <c r="PDW137" s="1537"/>
      <c r="PDX137" s="955"/>
      <c r="PDY137" s="1144"/>
      <c r="PDZ137" s="1167"/>
      <c r="PEA137" s="1163"/>
      <c r="PEB137" s="1163"/>
      <c r="PEC137" s="1455"/>
      <c r="PED137" s="957"/>
      <c r="PEE137" s="1163"/>
      <c r="PEF137" s="1163"/>
      <c r="PEG137" s="957"/>
      <c r="PEH137" s="957"/>
      <c r="PEI137" s="1730"/>
      <c r="PEJ137" s="957"/>
      <c r="PEK137" s="957"/>
      <c r="PEL137" s="957"/>
      <c r="PEM137" s="1209"/>
      <c r="PEN137" s="1248"/>
      <c r="PEO137" s="1537"/>
      <c r="PEP137" s="955"/>
      <c r="PEQ137" s="1144"/>
      <c r="PER137" s="1167"/>
      <c r="PES137" s="1163"/>
      <c r="PET137" s="1163"/>
      <c r="PEU137" s="1455"/>
      <c r="PEV137" s="957"/>
      <c r="PEW137" s="1163"/>
      <c r="PEX137" s="1163"/>
      <c r="PEY137" s="957"/>
      <c r="PEZ137" s="957"/>
      <c r="PFA137" s="1730"/>
      <c r="PFB137" s="957"/>
      <c r="PFC137" s="957"/>
      <c r="PFD137" s="957"/>
      <c r="PFE137" s="1209"/>
      <c r="PFF137" s="1248"/>
      <c r="PFG137" s="1537"/>
      <c r="PFH137" s="955"/>
      <c r="PFI137" s="1144"/>
      <c r="PFJ137" s="1167"/>
      <c r="PFK137" s="1163"/>
      <c r="PFL137" s="1163"/>
      <c r="PFM137" s="1455"/>
      <c r="PFN137" s="957"/>
      <c r="PFO137" s="1163"/>
      <c r="PFP137" s="1163"/>
      <c r="PFQ137" s="957"/>
      <c r="PFR137" s="957"/>
      <c r="PFS137" s="1730"/>
      <c r="PFT137" s="957"/>
      <c r="PFU137" s="957"/>
      <c r="PFV137" s="957"/>
      <c r="PFW137" s="1209"/>
      <c r="PFX137" s="1248"/>
      <c r="PFY137" s="1537"/>
      <c r="PFZ137" s="955"/>
      <c r="PGA137" s="1144"/>
      <c r="PGB137" s="1167"/>
      <c r="PGC137" s="1163"/>
      <c r="PGD137" s="1163"/>
      <c r="PGE137" s="1455"/>
      <c r="PGF137" s="957"/>
      <c r="PGG137" s="1163"/>
      <c r="PGH137" s="1163"/>
      <c r="PGI137" s="957"/>
      <c r="PGJ137" s="957"/>
      <c r="PGK137" s="1730"/>
      <c r="PGL137" s="957"/>
      <c r="PGM137" s="957"/>
      <c r="PGN137" s="957"/>
      <c r="PGO137" s="1209"/>
      <c r="PGP137" s="1248"/>
      <c r="PGQ137" s="1537"/>
      <c r="PGR137" s="955"/>
      <c r="PGS137" s="1144"/>
      <c r="PGT137" s="1167"/>
      <c r="PGU137" s="1163"/>
      <c r="PGV137" s="1163"/>
      <c r="PGW137" s="1455"/>
      <c r="PGX137" s="957"/>
      <c r="PGY137" s="1163"/>
      <c r="PGZ137" s="1163"/>
      <c r="PHA137" s="957"/>
      <c r="PHB137" s="957"/>
      <c r="PHC137" s="1730"/>
      <c r="PHD137" s="957"/>
      <c r="PHE137" s="957"/>
      <c r="PHF137" s="957"/>
      <c r="PHG137" s="1209"/>
      <c r="PHH137" s="1248"/>
      <c r="PHI137" s="1537"/>
      <c r="PHJ137" s="955"/>
      <c r="PHK137" s="1144"/>
      <c r="PHL137" s="1167"/>
      <c r="PHM137" s="1163"/>
      <c r="PHN137" s="1163"/>
      <c r="PHO137" s="1455"/>
      <c r="PHP137" s="957"/>
      <c r="PHQ137" s="1163"/>
      <c r="PHR137" s="1163"/>
      <c r="PHS137" s="957"/>
      <c r="PHT137" s="957"/>
      <c r="PHU137" s="1730"/>
      <c r="PHV137" s="957"/>
      <c r="PHW137" s="957"/>
      <c r="PHX137" s="957"/>
      <c r="PHY137" s="1209"/>
      <c r="PHZ137" s="1248"/>
      <c r="PIA137" s="1537"/>
      <c r="PIB137" s="955"/>
      <c r="PIC137" s="1144"/>
      <c r="PID137" s="1167"/>
      <c r="PIE137" s="1163"/>
      <c r="PIF137" s="1163"/>
      <c r="PIG137" s="1455"/>
      <c r="PIH137" s="957"/>
      <c r="PII137" s="1163"/>
      <c r="PIJ137" s="1163"/>
      <c r="PIK137" s="957"/>
      <c r="PIL137" s="957"/>
      <c r="PIM137" s="1730"/>
      <c r="PIN137" s="957"/>
      <c r="PIO137" s="957"/>
      <c r="PIP137" s="957"/>
      <c r="PIQ137" s="1209"/>
      <c r="PIR137" s="1248"/>
      <c r="PIS137" s="1537"/>
      <c r="PIT137" s="955"/>
      <c r="PIU137" s="1144"/>
      <c r="PIV137" s="1167"/>
      <c r="PIW137" s="1163"/>
      <c r="PIX137" s="1163"/>
      <c r="PIY137" s="1455"/>
      <c r="PIZ137" s="957"/>
      <c r="PJA137" s="1163"/>
      <c r="PJB137" s="1163"/>
      <c r="PJC137" s="957"/>
      <c r="PJD137" s="957"/>
      <c r="PJE137" s="1730"/>
      <c r="PJF137" s="957"/>
      <c r="PJG137" s="957"/>
      <c r="PJH137" s="957"/>
      <c r="PJI137" s="1209"/>
      <c r="PJJ137" s="1248"/>
      <c r="PJK137" s="1537"/>
      <c r="PJL137" s="955"/>
      <c r="PJM137" s="1144"/>
      <c r="PJN137" s="1167"/>
      <c r="PJO137" s="1163"/>
      <c r="PJP137" s="1163"/>
      <c r="PJQ137" s="1455"/>
      <c r="PJR137" s="957"/>
      <c r="PJS137" s="1163"/>
      <c r="PJT137" s="1163"/>
      <c r="PJU137" s="957"/>
      <c r="PJV137" s="957"/>
      <c r="PJW137" s="1730"/>
      <c r="PJX137" s="957"/>
      <c r="PJY137" s="957"/>
      <c r="PJZ137" s="957"/>
      <c r="PKA137" s="1209"/>
      <c r="PKB137" s="1248"/>
      <c r="PKC137" s="1537"/>
      <c r="PKD137" s="955"/>
      <c r="PKE137" s="1144"/>
      <c r="PKF137" s="1167"/>
      <c r="PKG137" s="1163"/>
      <c r="PKH137" s="1163"/>
      <c r="PKI137" s="1455"/>
      <c r="PKJ137" s="957"/>
      <c r="PKK137" s="1163"/>
      <c r="PKL137" s="1163"/>
      <c r="PKM137" s="957"/>
      <c r="PKN137" s="957"/>
      <c r="PKO137" s="1730"/>
      <c r="PKP137" s="957"/>
      <c r="PKQ137" s="957"/>
      <c r="PKR137" s="957"/>
      <c r="PKS137" s="1209"/>
      <c r="PKT137" s="1248"/>
      <c r="PKU137" s="1537"/>
      <c r="PKV137" s="955"/>
      <c r="PKW137" s="1144"/>
      <c r="PKX137" s="1167"/>
      <c r="PKY137" s="1163"/>
      <c r="PKZ137" s="1163"/>
      <c r="PLA137" s="1455"/>
      <c r="PLB137" s="957"/>
      <c r="PLC137" s="1163"/>
      <c r="PLD137" s="1163"/>
      <c r="PLE137" s="957"/>
      <c r="PLF137" s="957"/>
      <c r="PLG137" s="1730"/>
      <c r="PLH137" s="957"/>
      <c r="PLI137" s="957"/>
      <c r="PLJ137" s="957"/>
      <c r="PLK137" s="1209"/>
      <c r="PLL137" s="1248"/>
      <c r="PLM137" s="1537"/>
      <c r="PLN137" s="955"/>
      <c r="PLO137" s="1144"/>
      <c r="PLP137" s="1167"/>
      <c r="PLQ137" s="1163"/>
      <c r="PLR137" s="1163"/>
      <c r="PLS137" s="1455"/>
      <c r="PLT137" s="957"/>
      <c r="PLU137" s="1163"/>
      <c r="PLV137" s="1163"/>
      <c r="PLW137" s="957"/>
      <c r="PLX137" s="957"/>
      <c r="PLY137" s="1730"/>
      <c r="PLZ137" s="957"/>
      <c r="PMA137" s="957"/>
      <c r="PMB137" s="957"/>
      <c r="PMC137" s="1209"/>
      <c r="PMD137" s="1248"/>
      <c r="PME137" s="1537"/>
      <c r="PMF137" s="955"/>
      <c r="PMG137" s="1144"/>
      <c r="PMH137" s="1167"/>
      <c r="PMI137" s="1163"/>
      <c r="PMJ137" s="1163"/>
      <c r="PMK137" s="1455"/>
      <c r="PML137" s="957"/>
      <c r="PMM137" s="1163"/>
      <c r="PMN137" s="1163"/>
      <c r="PMO137" s="957"/>
      <c r="PMP137" s="957"/>
      <c r="PMQ137" s="1730"/>
      <c r="PMR137" s="957"/>
      <c r="PMS137" s="957"/>
      <c r="PMT137" s="957"/>
      <c r="PMU137" s="1209"/>
      <c r="PMV137" s="1248"/>
      <c r="PMW137" s="1537"/>
      <c r="PMX137" s="955"/>
      <c r="PMY137" s="1144"/>
      <c r="PMZ137" s="1167"/>
      <c r="PNA137" s="1163"/>
      <c r="PNB137" s="1163"/>
      <c r="PNC137" s="1455"/>
      <c r="PND137" s="957"/>
      <c r="PNE137" s="1163"/>
      <c r="PNF137" s="1163"/>
      <c r="PNG137" s="957"/>
      <c r="PNH137" s="957"/>
      <c r="PNI137" s="1730"/>
      <c r="PNJ137" s="957"/>
      <c r="PNK137" s="957"/>
      <c r="PNL137" s="957"/>
      <c r="PNM137" s="1209"/>
      <c r="PNN137" s="1248"/>
      <c r="PNO137" s="1537"/>
      <c r="PNP137" s="955"/>
      <c r="PNQ137" s="1144"/>
      <c r="PNR137" s="1167"/>
      <c r="PNS137" s="1163"/>
      <c r="PNT137" s="1163"/>
      <c r="PNU137" s="1455"/>
      <c r="PNV137" s="957"/>
      <c r="PNW137" s="1163"/>
      <c r="PNX137" s="1163"/>
      <c r="PNY137" s="957"/>
      <c r="PNZ137" s="957"/>
      <c r="POA137" s="1730"/>
      <c r="POB137" s="957"/>
      <c r="POC137" s="957"/>
      <c r="POD137" s="957"/>
      <c r="POE137" s="1209"/>
      <c r="POF137" s="1248"/>
      <c r="POG137" s="1537"/>
      <c r="POH137" s="955"/>
      <c r="POI137" s="1144"/>
      <c r="POJ137" s="1167"/>
      <c r="POK137" s="1163"/>
      <c r="POL137" s="1163"/>
      <c r="POM137" s="1455"/>
      <c r="PON137" s="957"/>
      <c r="POO137" s="1163"/>
      <c r="POP137" s="1163"/>
      <c r="POQ137" s="957"/>
      <c r="POR137" s="957"/>
      <c r="POS137" s="1730"/>
      <c r="POT137" s="957"/>
      <c r="POU137" s="957"/>
      <c r="POV137" s="957"/>
      <c r="POW137" s="1209"/>
      <c r="POX137" s="1248"/>
      <c r="POY137" s="1537"/>
      <c r="POZ137" s="955"/>
      <c r="PPA137" s="1144"/>
      <c r="PPB137" s="1167"/>
      <c r="PPC137" s="1163"/>
      <c r="PPD137" s="1163"/>
      <c r="PPE137" s="1455"/>
      <c r="PPF137" s="957"/>
      <c r="PPG137" s="1163"/>
      <c r="PPH137" s="1163"/>
      <c r="PPI137" s="957"/>
      <c r="PPJ137" s="957"/>
      <c r="PPK137" s="1730"/>
      <c r="PPL137" s="957"/>
      <c r="PPM137" s="957"/>
      <c r="PPN137" s="957"/>
      <c r="PPO137" s="1209"/>
      <c r="PPP137" s="1248"/>
      <c r="PPQ137" s="1537"/>
      <c r="PPR137" s="955"/>
      <c r="PPS137" s="1144"/>
      <c r="PPT137" s="1167"/>
      <c r="PPU137" s="1163"/>
      <c r="PPV137" s="1163"/>
      <c r="PPW137" s="1455"/>
      <c r="PPX137" s="957"/>
      <c r="PPY137" s="1163"/>
      <c r="PPZ137" s="1163"/>
      <c r="PQA137" s="957"/>
      <c r="PQB137" s="957"/>
      <c r="PQC137" s="1730"/>
      <c r="PQD137" s="957"/>
      <c r="PQE137" s="957"/>
      <c r="PQF137" s="957"/>
      <c r="PQG137" s="1209"/>
      <c r="PQH137" s="1248"/>
      <c r="PQI137" s="1537"/>
      <c r="PQJ137" s="955"/>
      <c r="PQK137" s="1144"/>
      <c r="PQL137" s="1167"/>
      <c r="PQM137" s="1163"/>
      <c r="PQN137" s="1163"/>
      <c r="PQO137" s="1455"/>
      <c r="PQP137" s="957"/>
      <c r="PQQ137" s="1163"/>
      <c r="PQR137" s="1163"/>
      <c r="PQS137" s="957"/>
      <c r="PQT137" s="957"/>
      <c r="PQU137" s="1730"/>
      <c r="PQV137" s="957"/>
      <c r="PQW137" s="957"/>
      <c r="PQX137" s="957"/>
      <c r="PQY137" s="1209"/>
      <c r="PQZ137" s="1248"/>
      <c r="PRA137" s="1537"/>
      <c r="PRB137" s="955"/>
      <c r="PRC137" s="1144"/>
      <c r="PRD137" s="1167"/>
      <c r="PRE137" s="1163"/>
      <c r="PRF137" s="1163"/>
      <c r="PRG137" s="1455"/>
      <c r="PRH137" s="957"/>
      <c r="PRI137" s="1163"/>
      <c r="PRJ137" s="1163"/>
      <c r="PRK137" s="957"/>
      <c r="PRL137" s="957"/>
      <c r="PRM137" s="1730"/>
      <c r="PRN137" s="957"/>
      <c r="PRO137" s="957"/>
      <c r="PRP137" s="957"/>
      <c r="PRQ137" s="1209"/>
      <c r="PRR137" s="1248"/>
      <c r="PRS137" s="1537"/>
      <c r="PRT137" s="955"/>
      <c r="PRU137" s="1144"/>
      <c r="PRV137" s="1167"/>
      <c r="PRW137" s="1163"/>
      <c r="PRX137" s="1163"/>
      <c r="PRY137" s="1455"/>
      <c r="PRZ137" s="957"/>
      <c r="PSA137" s="1163"/>
      <c r="PSB137" s="1163"/>
      <c r="PSC137" s="957"/>
      <c r="PSD137" s="957"/>
      <c r="PSE137" s="1730"/>
      <c r="PSF137" s="957"/>
      <c r="PSG137" s="957"/>
      <c r="PSH137" s="957"/>
      <c r="PSI137" s="1209"/>
      <c r="PSJ137" s="1248"/>
      <c r="PSK137" s="1537"/>
      <c r="PSL137" s="955"/>
      <c r="PSM137" s="1144"/>
      <c r="PSN137" s="1167"/>
      <c r="PSO137" s="1163"/>
      <c r="PSP137" s="1163"/>
      <c r="PSQ137" s="1455"/>
      <c r="PSR137" s="957"/>
      <c r="PSS137" s="1163"/>
      <c r="PST137" s="1163"/>
      <c r="PSU137" s="957"/>
      <c r="PSV137" s="957"/>
      <c r="PSW137" s="1730"/>
      <c r="PSX137" s="957"/>
      <c r="PSY137" s="957"/>
      <c r="PSZ137" s="957"/>
      <c r="PTA137" s="1209"/>
      <c r="PTB137" s="1248"/>
      <c r="PTC137" s="1537"/>
      <c r="PTD137" s="955"/>
      <c r="PTE137" s="1144"/>
      <c r="PTF137" s="1167"/>
      <c r="PTG137" s="1163"/>
      <c r="PTH137" s="1163"/>
      <c r="PTI137" s="1455"/>
      <c r="PTJ137" s="957"/>
      <c r="PTK137" s="1163"/>
      <c r="PTL137" s="1163"/>
      <c r="PTM137" s="957"/>
      <c r="PTN137" s="957"/>
      <c r="PTO137" s="1730"/>
      <c r="PTP137" s="957"/>
      <c r="PTQ137" s="957"/>
      <c r="PTR137" s="957"/>
      <c r="PTS137" s="1209"/>
      <c r="PTT137" s="1248"/>
      <c r="PTU137" s="1537"/>
      <c r="PTV137" s="955"/>
      <c r="PTW137" s="1144"/>
      <c r="PTX137" s="1167"/>
      <c r="PTY137" s="1163"/>
      <c r="PTZ137" s="1163"/>
      <c r="PUA137" s="1455"/>
      <c r="PUB137" s="957"/>
      <c r="PUC137" s="1163"/>
      <c r="PUD137" s="1163"/>
      <c r="PUE137" s="957"/>
      <c r="PUF137" s="957"/>
      <c r="PUG137" s="1730"/>
      <c r="PUH137" s="957"/>
      <c r="PUI137" s="957"/>
      <c r="PUJ137" s="957"/>
      <c r="PUK137" s="1209"/>
      <c r="PUL137" s="1248"/>
      <c r="PUM137" s="1537"/>
      <c r="PUN137" s="955"/>
      <c r="PUO137" s="1144"/>
      <c r="PUP137" s="1167"/>
      <c r="PUQ137" s="1163"/>
      <c r="PUR137" s="1163"/>
      <c r="PUS137" s="1455"/>
      <c r="PUT137" s="957"/>
      <c r="PUU137" s="1163"/>
      <c r="PUV137" s="1163"/>
      <c r="PUW137" s="957"/>
      <c r="PUX137" s="957"/>
      <c r="PUY137" s="1730"/>
      <c r="PUZ137" s="957"/>
      <c r="PVA137" s="957"/>
      <c r="PVB137" s="957"/>
      <c r="PVC137" s="1209"/>
      <c r="PVD137" s="1248"/>
      <c r="PVE137" s="1537"/>
      <c r="PVF137" s="955"/>
      <c r="PVG137" s="1144"/>
      <c r="PVH137" s="1167"/>
      <c r="PVI137" s="1163"/>
      <c r="PVJ137" s="1163"/>
      <c r="PVK137" s="1455"/>
      <c r="PVL137" s="957"/>
      <c r="PVM137" s="1163"/>
      <c r="PVN137" s="1163"/>
      <c r="PVO137" s="957"/>
      <c r="PVP137" s="957"/>
      <c r="PVQ137" s="1730"/>
      <c r="PVR137" s="957"/>
      <c r="PVS137" s="957"/>
      <c r="PVT137" s="957"/>
      <c r="PVU137" s="1209"/>
      <c r="PVV137" s="1248"/>
      <c r="PVW137" s="1537"/>
      <c r="PVX137" s="955"/>
      <c r="PVY137" s="1144"/>
      <c r="PVZ137" s="1167"/>
      <c r="PWA137" s="1163"/>
      <c r="PWB137" s="1163"/>
      <c r="PWC137" s="1455"/>
      <c r="PWD137" s="957"/>
      <c r="PWE137" s="1163"/>
      <c r="PWF137" s="1163"/>
      <c r="PWG137" s="957"/>
      <c r="PWH137" s="957"/>
      <c r="PWI137" s="1730"/>
      <c r="PWJ137" s="957"/>
      <c r="PWK137" s="957"/>
      <c r="PWL137" s="957"/>
      <c r="PWM137" s="1209"/>
      <c r="PWN137" s="1248"/>
      <c r="PWO137" s="1537"/>
      <c r="PWP137" s="955"/>
      <c r="PWQ137" s="1144"/>
      <c r="PWR137" s="1167"/>
      <c r="PWS137" s="1163"/>
      <c r="PWT137" s="1163"/>
      <c r="PWU137" s="1455"/>
      <c r="PWV137" s="957"/>
      <c r="PWW137" s="1163"/>
      <c r="PWX137" s="1163"/>
      <c r="PWY137" s="957"/>
      <c r="PWZ137" s="957"/>
      <c r="PXA137" s="1730"/>
      <c r="PXB137" s="957"/>
      <c r="PXC137" s="957"/>
      <c r="PXD137" s="957"/>
      <c r="PXE137" s="1209"/>
      <c r="PXF137" s="1248"/>
      <c r="PXG137" s="1537"/>
      <c r="PXH137" s="955"/>
      <c r="PXI137" s="1144"/>
      <c r="PXJ137" s="1167"/>
      <c r="PXK137" s="1163"/>
      <c r="PXL137" s="1163"/>
      <c r="PXM137" s="1455"/>
      <c r="PXN137" s="957"/>
      <c r="PXO137" s="1163"/>
      <c r="PXP137" s="1163"/>
      <c r="PXQ137" s="957"/>
      <c r="PXR137" s="957"/>
      <c r="PXS137" s="1730"/>
      <c r="PXT137" s="957"/>
      <c r="PXU137" s="957"/>
      <c r="PXV137" s="957"/>
      <c r="PXW137" s="1209"/>
      <c r="PXX137" s="1248"/>
      <c r="PXY137" s="1537"/>
      <c r="PXZ137" s="955"/>
      <c r="PYA137" s="1144"/>
      <c r="PYB137" s="1167"/>
      <c r="PYC137" s="1163"/>
      <c r="PYD137" s="1163"/>
      <c r="PYE137" s="1455"/>
      <c r="PYF137" s="957"/>
      <c r="PYG137" s="1163"/>
      <c r="PYH137" s="1163"/>
      <c r="PYI137" s="957"/>
      <c r="PYJ137" s="957"/>
      <c r="PYK137" s="1730"/>
      <c r="PYL137" s="957"/>
      <c r="PYM137" s="957"/>
      <c r="PYN137" s="957"/>
      <c r="PYO137" s="1209"/>
      <c r="PYP137" s="1248"/>
      <c r="PYQ137" s="1537"/>
      <c r="PYR137" s="955"/>
      <c r="PYS137" s="1144"/>
      <c r="PYT137" s="1167"/>
      <c r="PYU137" s="1163"/>
      <c r="PYV137" s="1163"/>
      <c r="PYW137" s="1455"/>
      <c r="PYX137" s="957"/>
      <c r="PYY137" s="1163"/>
      <c r="PYZ137" s="1163"/>
      <c r="PZA137" s="957"/>
      <c r="PZB137" s="957"/>
      <c r="PZC137" s="1730"/>
      <c r="PZD137" s="957"/>
      <c r="PZE137" s="957"/>
      <c r="PZF137" s="957"/>
      <c r="PZG137" s="1209"/>
      <c r="PZH137" s="1248"/>
      <c r="PZI137" s="1537"/>
      <c r="PZJ137" s="955"/>
      <c r="PZK137" s="1144"/>
      <c r="PZL137" s="1167"/>
      <c r="PZM137" s="1163"/>
      <c r="PZN137" s="1163"/>
      <c r="PZO137" s="1455"/>
      <c r="PZP137" s="957"/>
      <c r="PZQ137" s="1163"/>
      <c r="PZR137" s="1163"/>
      <c r="PZS137" s="957"/>
      <c r="PZT137" s="957"/>
      <c r="PZU137" s="1730"/>
      <c r="PZV137" s="957"/>
      <c r="PZW137" s="957"/>
      <c r="PZX137" s="957"/>
      <c r="PZY137" s="1209"/>
      <c r="PZZ137" s="1248"/>
      <c r="QAA137" s="1537"/>
      <c r="QAB137" s="955"/>
      <c r="QAC137" s="1144"/>
      <c r="QAD137" s="1167"/>
      <c r="QAE137" s="1163"/>
      <c r="QAF137" s="1163"/>
      <c r="QAG137" s="1455"/>
      <c r="QAH137" s="957"/>
      <c r="QAI137" s="1163"/>
      <c r="QAJ137" s="1163"/>
      <c r="QAK137" s="957"/>
      <c r="QAL137" s="957"/>
      <c r="QAM137" s="1730"/>
      <c r="QAN137" s="957"/>
      <c r="QAO137" s="957"/>
      <c r="QAP137" s="957"/>
      <c r="QAQ137" s="1209"/>
      <c r="QAR137" s="1248"/>
      <c r="QAS137" s="1537"/>
      <c r="QAT137" s="955"/>
      <c r="QAU137" s="1144"/>
      <c r="QAV137" s="1167"/>
      <c r="QAW137" s="1163"/>
      <c r="QAX137" s="1163"/>
      <c r="QAY137" s="1455"/>
      <c r="QAZ137" s="957"/>
      <c r="QBA137" s="1163"/>
      <c r="QBB137" s="1163"/>
      <c r="QBC137" s="957"/>
      <c r="QBD137" s="957"/>
      <c r="QBE137" s="1730"/>
      <c r="QBF137" s="957"/>
      <c r="QBG137" s="957"/>
      <c r="QBH137" s="957"/>
      <c r="QBI137" s="1209"/>
      <c r="QBJ137" s="1248"/>
      <c r="QBK137" s="1537"/>
      <c r="QBL137" s="955"/>
      <c r="QBM137" s="1144"/>
      <c r="QBN137" s="1167"/>
      <c r="QBO137" s="1163"/>
      <c r="QBP137" s="1163"/>
      <c r="QBQ137" s="1455"/>
      <c r="QBR137" s="957"/>
      <c r="QBS137" s="1163"/>
      <c r="QBT137" s="1163"/>
      <c r="QBU137" s="957"/>
      <c r="QBV137" s="957"/>
      <c r="QBW137" s="1730"/>
      <c r="QBX137" s="957"/>
      <c r="QBY137" s="957"/>
      <c r="QBZ137" s="957"/>
      <c r="QCA137" s="1209"/>
      <c r="QCB137" s="1248"/>
      <c r="QCC137" s="1537"/>
      <c r="QCD137" s="955"/>
      <c r="QCE137" s="1144"/>
      <c r="QCF137" s="1167"/>
      <c r="QCG137" s="1163"/>
      <c r="QCH137" s="1163"/>
      <c r="QCI137" s="1455"/>
      <c r="QCJ137" s="957"/>
      <c r="QCK137" s="1163"/>
      <c r="QCL137" s="1163"/>
      <c r="QCM137" s="957"/>
      <c r="QCN137" s="957"/>
      <c r="QCO137" s="1730"/>
      <c r="QCP137" s="957"/>
      <c r="QCQ137" s="957"/>
      <c r="QCR137" s="957"/>
      <c r="QCS137" s="1209"/>
      <c r="QCT137" s="1248"/>
      <c r="QCU137" s="1537"/>
      <c r="QCV137" s="955"/>
      <c r="QCW137" s="1144"/>
      <c r="QCX137" s="1167"/>
      <c r="QCY137" s="1163"/>
      <c r="QCZ137" s="1163"/>
      <c r="QDA137" s="1455"/>
      <c r="QDB137" s="957"/>
      <c r="QDC137" s="1163"/>
      <c r="QDD137" s="1163"/>
      <c r="QDE137" s="957"/>
      <c r="QDF137" s="957"/>
      <c r="QDG137" s="1730"/>
      <c r="QDH137" s="957"/>
      <c r="QDI137" s="957"/>
      <c r="QDJ137" s="957"/>
      <c r="QDK137" s="1209"/>
      <c r="QDL137" s="1248"/>
      <c r="QDM137" s="1537"/>
      <c r="QDN137" s="955"/>
      <c r="QDO137" s="1144"/>
      <c r="QDP137" s="1167"/>
      <c r="QDQ137" s="1163"/>
      <c r="QDR137" s="1163"/>
      <c r="QDS137" s="1455"/>
      <c r="QDT137" s="957"/>
      <c r="QDU137" s="1163"/>
      <c r="QDV137" s="1163"/>
      <c r="QDW137" s="957"/>
      <c r="QDX137" s="957"/>
      <c r="QDY137" s="1730"/>
      <c r="QDZ137" s="957"/>
      <c r="QEA137" s="957"/>
      <c r="QEB137" s="957"/>
      <c r="QEC137" s="1209"/>
      <c r="QED137" s="1248"/>
      <c r="QEE137" s="1537"/>
      <c r="QEF137" s="955"/>
      <c r="QEG137" s="1144"/>
      <c r="QEH137" s="1167"/>
      <c r="QEI137" s="1163"/>
      <c r="QEJ137" s="1163"/>
      <c r="QEK137" s="1455"/>
      <c r="QEL137" s="957"/>
      <c r="QEM137" s="1163"/>
      <c r="QEN137" s="1163"/>
      <c r="QEO137" s="957"/>
      <c r="QEP137" s="957"/>
      <c r="QEQ137" s="1730"/>
      <c r="QER137" s="957"/>
      <c r="QES137" s="957"/>
      <c r="QET137" s="957"/>
      <c r="QEU137" s="1209"/>
      <c r="QEV137" s="1248"/>
      <c r="QEW137" s="1537"/>
      <c r="QEX137" s="955"/>
      <c r="QEY137" s="1144"/>
      <c r="QEZ137" s="1167"/>
      <c r="QFA137" s="1163"/>
      <c r="QFB137" s="1163"/>
      <c r="QFC137" s="1455"/>
      <c r="QFD137" s="957"/>
      <c r="QFE137" s="1163"/>
      <c r="QFF137" s="1163"/>
      <c r="QFG137" s="957"/>
      <c r="QFH137" s="957"/>
      <c r="QFI137" s="1730"/>
      <c r="QFJ137" s="957"/>
      <c r="QFK137" s="957"/>
      <c r="QFL137" s="957"/>
      <c r="QFM137" s="1209"/>
      <c r="QFN137" s="1248"/>
      <c r="QFO137" s="1537"/>
      <c r="QFP137" s="955"/>
      <c r="QFQ137" s="1144"/>
      <c r="QFR137" s="1167"/>
      <c r="QFS137" s="1163"/>
      <c r="QFT137" s="1163"/>
      <c r="QFU137" s="1455"/>
      <c r="QFV137" s="957"/>
      <c r="QFW137" s="1163"/>
      <c r="QFX137" s="1163"/>
      <c r="QFY137" s="957"/>
      <c r="QFZ137" s="957"/>
      <c r="QGA137" s="1730"/>
      <c r="QGB137" s="957"/>
      <c r="QGC137" s="957"/>
      <c r="QGD137" s="957"/>
      <c r="QGE137" s="1209"/>
      <c r="QGF137" s="1248"/>
      <c r="QGG137" s="1537"/>
      <c r="QGH137" s="955"/>
      <c r="QGI137" s="1144"/>
      <c r="QGJ137" s="1167"/>
      <c r="QGK137" s="1163"/>
      <c r="QGL137" s="1163"/>
      <c r="QGM137" s="1455"/>
      <c r="QGN137" s="957"/>
      <c r="QGO137" s="1163"/>
      <c r="QGP137" s="1163"/>
      <c r="QGQ137" s="957"/>
      <c r="QGR137" s="957"/>
      <c r="QGS137" s="1730"/>
      <c r="QGT137" s="957"/>
      <c r="QGU137" s="957"/>
      <c r="QGV137" s="957"/>
      <c r="QGW137" s="1209"/>
      <c r="QGX137" s="1248"/>
      <c r="QGY137" s="1537"/>
      <c r="QGZ137" s="955"/>
      <c r="QHA137" s="1144"/>
      <c r="QHB137" s="1167"/>
      <c r="QHC137" s="1163"/>
      <c r="QHD137" s="1163"/>
      <c r="QHE137" s="1455"/>
      <c r="QHF137" s="957"/>
      <c r="QHG137" s="1163"/>
      <c r="QHH137" s="1163"/>
      <c r="QHI137" s="957"/>
      <c r="QHJ137" s="957"/>
      <c r="QHK137" s="1730"/>
      <c r="QHL137" s="957"/>
      <c r="QHM137" s="957"/>
      <c r="QHN137" s="957"/>
      <c r="QHO137" s="1209"/>
      <c r="QHP137" s="1248"/>
      <c r="QHQ137" s="1537"/>
      <c r="QHR137" s="955"/>
      <c r="QHS137" s="1144"/>
      <c r="QHT137" s="1167"/>
      <c r="QHU137" s="1163"/>
      <c r="QHV137" s="1163"/>
      <c r="QHW137" s="1455"/>
      <c r="QHX137" s="957"/>
      <c r="QHY137" s="1163"/>
      <c r="QHZ137" s="1163"/>
      <c r="QIA137" s="957"/>
      <c r="QIB137" s="957"/>
      <c r="QIC137" s="1730"/>
      <c r="QID137" s="957"/>
      <c r="QIE137" s="957"/>
      <c r="QIF137" s="957"/>
      <c r="QIG137" s="1209"/>
      <c r="QIH137" s="1248"/>
      <c r="QII137" s="1537"/>
      <c r="QIJ137" s="955"/>
      <c r="QIK137" s="1144"/>
      <c r="QIL137" s="1167"/>
      <c r="QIM137" s="1163"/>
      <c r="QIN137" s="1163"/>
      <c r="QIO137" s="1455"/>
      <c r="QIP137" s="957"/>
      <c r="QIQ137" s="1163"/>
      <c r="QIR137" s="1163"/>
      <c r="QIS137" s="957"/>
      <c r="QIT137" s="957"/>
      <c r="QIU137" s="1730"/>
      <c r="QIV137" s="957"/>
      <c r="QIW137" s="957"/>
      <c r="QIX137" s="957"/>
      <c r="QIY137" s="1209"/>
      <c r="QIZ137" s="1248"/>
      <c r="QJA137" s="1537"/>
      <c r="QJB137" s="955"/>
      <c r="QJC137" s="1144"/>
      <c r="QJD137" s="1167"/>
      <c r="QJE137" s="1163"/>
      <c r="QJF137" s="1163"/>
      <c r="QJG137" s="1455"/>
      <c r="QJH137" s="957"/>
      <c r="QJI137" s="1163"/>
      <c r="QJJ137" s="1163"/>
      <c r="QJK137" s="957"/>
      <c r="QJL137" s="957"/>
      <c r="QJM137" s="1730"/>
      <c r="QJN137" s="957"/>
      <c r="QJO137" s="957"/>
      <c r="QJP137" s="957"/>
      <c r="QJQ137" s="1209"/>
      <c r="QJR137" s="1248"/>
      <c r="QJS137" s="1537"/>
      <c r="QJT137" s="955"/>
      <c r="QJU137" s="1144"/>
      <c r="QJV137" s="1167"/>
      <c r="QJW137" s="1163"/>
      <c r="QJX137" s="1163"/>
      <c r="QJY137" s="1455"/>
      <c r="QJZ137" s="957"/>
      <c r="QKA137" s="1163"/>
      <c r="QKB137" s="1163"/>
      <c r="QKC137" s="957"/>
      <c r="QKD137" s="957"/>
      <c r="QKE137" s="1730"/>
      <c r="QKF137" s="957"/>
      <c r="QKG137" s="957"/>
      <c r="QKH137" s="957"/>
      <c r="QKI137" s="1209"/>
      <c r="QKJ137" s="1248"/>
      <c r="QKK137" s="1537"/>
      <c r="QKL137" s="955"/>
      <c r="QKM137" s="1144"/>
      <c r="QKN137" s="1167"/>
      <c r="QKO137" s="1163"/>
      <c r="QKP137" s="1163"/>
      <c r="QKQ137" s="1455"/>
      <c r="QKR137" s="957"/>
      <c r="QKS137" s="1163"/>
      <c r="QKT137" s="1163"/>
      <c r="QKU137" s="957"/>
      <c r="QKV137" s="957"/>
      <c r="QKW137" s="1730"/>
      <c r="QKX137" s="957"/>
      <c r="QKY137" s="957"/>
      <c r="QKZ137" s="957"/>
      <c r="QLA137" s="1209"/>
      <c r="QLB137" s="1248"/>
      <c r="QLC137" s="1537"/>
      <c r="QLD137" s="955"/>
      <c r="QLE137" s="1144"/>
      <c r="QLF137" s="1167"/>
      <c r="QLG137" s="1163"/>
      <c r="QLH137" s="1163"/>
      <c r="QLI137" s="1455"/>
      <c r="QLJ137" s="957"/>
      <c r="QLK137" s="1163"/>
      <c r="QLL137" s="1163"/>
      <c r="QLM137" s="957"/>
      <c r="QLN137" s="957"/>
      <c r="QLO137" s="1730"/>
      <c r="QLP137" s="957"/>
      <c r="QLQ137" s="957"/>
      <c r="QLR137" s="957"/>
      <c r="QLS137" s="1209"/>
      <c r="QLT137" s="1248"/>
      <c r="QLU137" s="1537"/>
      <c r="QLV137" s="955"/>
      <c r="QLW137" s="1144"/>
      <c r="QLX137" s="1167"/>
      <c r="QLY137" s="1163"/>
      <c r="QLZ137" s="1163"/>
      <c r="QMA137" s="1455"/>
      <c r="QMB137" s="957"/>
      <c r="QMC137" s="1163"/>
      <c r="QMD137" s="1163"/>
      <c r="QME137" s="957"/>
      <c r="QMF137" s="957"/>
      <c r="QMG137" s="1730"/>
      <c r="QMH137" s="957"/>
      <c r="QMI137" s="957"/>
      <c r="QMJ137" s="957"/>
      <c r="QMK137" s="1209"/>
      <c r="QML137" s="1248"/>
      <c r="QMM137" s="1537"/>
      <c r="QMN137" s="955"/>
      <c r="QMO137" s="1144"/>
      <c r="QMP137" s="1167"/>
      <c r="QMQ137" s="1163"/>
      <c r="QMR137" s="1163"/>
      <c r="QMS137" s="1455"/>
      <c r="QMT137" s="957"/>
      <c r="QMU137" s="1163"/>
      <c r="QMV137" s="1163"/>
      <c r="QMW137" s="957"/>
      <c r="QMX137" s="957"/>
      <c r="QMY137" s="1730"/>
      <c r="QMZ137" s="957"/>
      <c r="QNA137" s="957"/>
      <c r="QNB137" s="957"/>
      <c r="QNC137" s="1209"/>
      <c r="QND137" s="1248"/>
      <c r="QNE137" s="1537"/>
      <c r="QNF137" s="955"/>
      <c r="QNG137" s="1144"/>
      <c r="QNH137" s="1167"/>
      <c r="QNI137" s="1163"/>
      <c r="QNJ137" s="1163"/>
      <c r="QNK137" s="1455"/>
      <c r="QNL137" s="957"/>
      <c r="QNM137" s="1163"/>
      <c r="QNN137" s="1163"/>
      <c r="QNO137" s="957"/>
      <c r="QNP137" s="957"/>
      <c r="QNQ137" s="1730"/>
      <c r="QNR137" s="957"/>
      <c r="QNS137" s="957"/>
      <c r="QNT137" s="957"/>
      <c r="QNU137" s="1209"/>
      <c r="QNV137" s="1248"/>
      <c r="QNW137" s="1537"/>
      <c r="QNX137" s="955"/>
      <c r="QNY137" s="1144"/>
      <c r="QNZ137" s="1167"/>
      <c r="QOA137" s="1163"/>
      <c r="QOB137" s="1163"/>
      <c r="QOC137" s="1455"/>
      <c r="QOD137" s="957"/>
      <c r="QOE137" s="1163"/>
      <c r="QOF137" s="1163"/>
      <c r="QOG137" s="957"/>
      <c r="QOH137" s="957"/>
      <c r="QOI137" s="1730"/>
      <c r="QOJ137" s="957"/>
      <c r="QOK137" s="957"/>
      <c r="QOL137" s="957"/>
      <c r="QOM137" s="1209"/>
      <c r="QON137" s="1248"/>
      <c r="QOO137" s="1537"/>
      <c r="QOP137" s="955"/>
      <c r="QOQ137" s="1144"/>
      <c r="QOR137" s="1167"/>
      <c r="QOS137" s="1163"/>
      <c r="QOT137" s="1163"/>
      <c r="QOU137" s="1455"/>
      <c r="QOV137" s="957"/>
      <c r="QOW137" s="1163"/>
      <c r="QOX137" s="1163"/>
      <c r="QOY137" s="957"/>
      <c r="QOZ137" s="957"/>
      <c r="QPA137" s="1730"/>
      <c r="QPB137" s="957"/>
      <c r="QPC137" s="957"/>
      <c r="QPD137" s="957"/>
      <c r="QPE137" s="1209"/>
      <c r="QPF137" s="1248"/>
      <c r="QPG137" s="1537"/>
      <c r="QPH137" s="955"/>
      <c r="QPI137" s="1144"/>
      <c r="QPJ137" s="1167"/>
      <c r="QPK137" s="1163"/>
      <c r="QPL137" s="1163"/>
      <c r="QPM137" s="1455"/>
      <c r="QPN137" s="957"/>
      <c r="QPO137" s="1163"/>
      <c r="QPP137" s="1163"/>
      <c r="QPQ137" s="957"/>
      <c r="QPR137" s="957"/>
      <c r="QPS137" s="1730"/>
      <c r="QPT137" s="957"/>
      <c r="QPU137" s="957"/>
      <c r="QPV137" s="957"/>
      <c r="QPW137" s="1209"/>
      <c r="QPX137" s="1248"/>
      <c r="QPY137" s="1537"/>
      <c r="QPZ137" s="955"/>
      <c r="QQA137" s="1144"/>
      <c r="QQB137" s="1167"/>
      <c r="QQC137" s="1163"/>
      <c r="QQD137" s="1163"/>
      <c r="QQE137" s="1455"/>
      <c r="QQF137" s="957"/>
      <c r="QQG137" s="1163"/>
      <c r="QQH137" s="1163"/>
      <c r="QQI137" s="957"/>
      <c r="QQJ137" s="957"/>
      <c r="QQK137" s="1730"/>
      <c r="QQL137" s="957"/>
      <c r="QQM137" s="957"/>
      <c r="QQN137" s="957"/>
      <c r="QQO137" s="1209"/>
      <c r="QQP137" s="1248"/>
      <c r="QQQ137" s="1537"/>
      <c r="QQR137" s="955"/>
      <c r="QQS137" s="1144"/>
      <c r="QQT137" s="1167"/>
      <c r="QQU137" s="1163"/>
      <c r="QQV137" s="1163"/>
      <c r="QQW137" s="1455"/>
      <c r="QQX137" s="957"/>
      <c r="QQY137" s="1163"/>
      <c r="QQZ137" s="1163"/>
      <c r="QRA137" s="957"/>
      <c r="QRB137" s="957"/>
      <c r="QRC137" s="1730"/>
      <c r="QRD137" s="957"/>
      <c r="QRE137" s="957"/>
      <c r="QRF137" s="957"/>
      <c r="QRG137" s="1209"/>
      <c r="QRH137" s="1248"/>
      <c r="QRI137" s="1537"/>
      <c r="QRJ137" s="955"/>
      <c r="QRK137" s="1144"/>
      <c r="QRL137" s="1167"/>
      <c r="QRM137" s="1163"/>
      <c r="QRN137" s="1163"/>
      <c r="QRO137" s="1455"/>
      <c r="QRP137" s="957"/>
      <c r="QRQ137" s="1163"/>
      <c r="QRR137" s="1163"/>
      <c r="QRS137" s="957"/>
      <c r="QRT137" s="957"/>
      <c r="QRU137" s="1730"/>
      <c r="QRV137" s="957"/>
      <c r="QRW137" s="957"/>
      <c r="QRX137" s="957"/>
      <c r="QRY137" s="1209"/>
      <c r="QRZ137" s="1248"/>
      <c r="QSA137" s="1537"/>
      <c r="QSB137" s="955"/>
      <c r="QSC137" s="1144"/>
      <c r="QSD137" s="1167"/>
      <c r="QSE137" s="1163"/>
      <c r="QSF137" s="1163"/>
      <c r="QSG137" s="1455"/>
      <c r="QSH137" s="957"/>
      <c r="QSI137" s="1163"/>
      <c r="QSJ137" s="1163"/>
      <c r="QSK137" s="957"/>
      <c r="QSL137" s="957"/>
      <c r="QSM137" s="1730"/>
      <c r="QSN137" s="957"/>
      <c r="QSO137" s="957"/>
      <c r="QSP137" s="957"/>
      <c r="QSQ137" s="1209"/>
      <c r="QSR137" s="1248"/>
      <c r="QSS137" s="1537"/>
      <c r="QST137" s="955"/>
      <c r="QSU137" s="1144"/>
      <c r="QSV137" s="1167"/>
      <c r="QSW137" s="1163"/>
      <c r="QSX137" s="1163"/>
      <c r="QSY137" s="1455"/>
      <c r="QSZ137" s="957"/>
      <c r="QTA137" s="1163"/>
      <c r="QTB137" s="1163"/>
      <c r="QTC137" s="957"/>
      <c r="QTD137" s="957"/>
      <c r="QTE137" s="1730"/>
      <c r="QTF137" s="957"/>
      <c r="QTG137" s="957"/>
      <c r="QTH137" s="957"/>
      <c r="QTI137" s="1209"/>
      <c r="QTJ137" s="1248"/>
      <c r="QTK137" s="1537"/>
      <c r="QTL137" s="955"/>
      <c r="QTM137" s="1144"/>
      <c r="QTN137" s="1167"/>
      <c r="QTO137" s="1163"/>
      <c r="QTP137" s="1163"/>
      <c r="QTQ137" s="1455"/>
      <c r="QTR137" s="957"/>
      <c r="QTS137" s="1163"/>
      <c r="QTT137" s="1163"/>
      <c r="QTU137" s="957"/>
      <c r="QTV137" s="957"/>
      <c r="QTW137" s="1730"/>
      <c r="QTX137" s="957"/>
      <c r="QTY137" s="957"/>
      <c r="QTZ137" s="957"/>
      <c r="QUA137" s="1209"/>
      <c r="QUB137" s="1248"/>
      <c r="QUC137" s="1537"/>
      <c r="QUD137" s="955"/>
      <c r="QUE137" s="1144"/>
      <c r="QUF137" s="1167"/>
      <c r="QUG137" s="1163"/>
      <c r="QUH137" s="1163"/>
      <c r="QUI137" s="1455"/>
      <c r="QUJ137" s="957"/>
      <c r="QUK137" s="1163"/>
      <c r="QUL137" s="1163"/>
      <c r="QUM137" s="957"/>
      <c r="QUN137" s="957"/>
      <c r="QUO137" s="1730"/>
      <c r="QUP137" s="957"/>
      <c r="QUQ137" s="957"/>
      <c r="QUR137" s="957"/>
      <c r="QUS137" s="1209"/>
      <c r="QUT137" s="1248"/>
      <c r="QUU137" s="1537"/>
      <c r="QUV137" s="955"/>
      <c r="QUW137" s="1144"/>
      <c r="QUX137" s="1167"/>
      <c r="QUY137" s="1163"/>
      <c r="QUZ137" s="1163"/>
      <c r="QVA137" s="1455"/>
      <c r="QVB137" s="957"/>
      <c r="QVC137" s="1163"/>
      <c r="QVD137" s="1163"/>
      <c r="QVE137" s="957"/>
      <c r="QVF137" s="957"/>
      <c r="QVG137" s="1730"/>
      <c r="QVH137" s="957"/>
      <c r="QVI137" s="957"/>
      <c r="QVJ137" s="957"/>
      <c r="QVK137" s="1209"/>
      <c r="QVL137" s="1248"/>
      <c r="QVM137" s="1537"/>
      <c r="QVN137" s="955"/>
      <c r="QVO137" s="1144"/>
      <c r="QVP137" s="1167"/>
      <c r="QVQ137" s="1163"/>
      <c r="QVR137" s="1163"/>
      <c r="QVS137" s="1455"/>
      <c r="QVT137" s="957"/>
      <c r="QVU137" s="1163"/>
      <c r="QVV137" s="1163"/>
      <c r="QVW137" s="957"/>
      <c r="QVX137" s="957"/>
      <c r="QVY137" s="1730"/>
      <c r="QVZ137" s="957"/>
      <c r="QWA137" s="957"/>
      <c r="QWB137" s="957"/>
      <c r="QWC137" s="1209"/>
      <c r="QWD137" s="1248"/>
      <c r="QWE137" s="1537"/>
      <c r="QWF137" s="955"/>
      <c r="QWG137" s="1144"/>
      <c r="QWH137" s="1167"/>
      <c r="QWI137" s="1163"/>
      <c r="QWJ137" s="1163"/>
      <c r="QWK137" s="1455"/>
      <c r="QWL137" s="957"/>
      <c r="QWM137" s="1163"/>
      <c r="QWN137" s="1163"/>
      <c r="QWO137" s="957"/>
      <c r="QWP137" s="957"/>
      <c r="QWQ137" s="1730"/>
      <c r="QWR137" s="957"/>
      <c r="QWS137" s="957"/>
      <c r="QWT137" s="957"/>
      <c r="QWU137" s="1209"/>
      <c r="QWV137" s="1248"/>
      <c r="QWW137" s="1537"/>
      <c r="QWX137" s="955"/>
      <c r="QWY137" s="1144"/>
      <c r="QWZ137" s="1167"/>
      <c r="QXA137" s="1163"/>
      <c r="QXB137" s="1163"/>
      <c r="QXC137" s="1455"/>
      <c r="QXD137" s="957"/>
      <c r="QXE137" s="1163"/>
      <c r="QXF137" s="1163"/>
      <c r="QXG137" s="957"/>
      <c r="QXH137" s="957"/>
      <c r="QXI137" s="1730"/>
      <c r="QXJ137" s="957"/>
      <c r="QXK137" s="957"/>
      <c r="QXL137" s="957"/>
      <c r="QXM137" s="1209"/>
      <c r="QXN137" s="1248"/>
      <c r="QXO137" s="1537"/>
      <c r="QXP137" s="955"/>
      <c r="QXQ137" s="1144"/>
      <c r="QXR137" s="1167"/>
      <c r="QXS137" s="1163"/>
      <c r="QXT137" s="1163"/>
      <c r="QXU137" s="1455"/>
      <c r="QXV137" s="957"/>
      <c r="QXW137" s="1163"/>
      <c r="QXX137" s="1163"/>
      <c r="QXY137" s="957"/>
      <c r="QXZ137" s="957"/>
      <c r="QYA137" s="1730"/>
      <c r="QYB137" s="957"/>
      <c r="QYC137" s="957"/>
      <c r="QYD137" s="957"/>
      <c r="QYE137" s="1209"/>
      <c r="QYF137" s="1248"/>
      <c r="QYG137" s="1537"/>
      <c r="QYH137" s="955"/>
      <c r="QYI137" s="1144"/>
      <c r="QYJ137" s="1167"/>
      <c r="QYK137" s="1163"/>
      <c r="QYL137" s="1163"/>
      <c r="QYM137" s="1455"/>
      <c r="QYN137" s="957"/>
      <c r="QYO137" s="1163"/>
      <c r="QYP137" s="1163"/>
      <c r="QYQ137" s="957"/>
      <c r="QYR137" s="957"/>
      <c r="QYS137" s="1730"/>
      <c r="QYT137" s="957"/>
      <c r="QYU137" s="957"/>
      <c r="QYV137" s="957"/>
      <c r="QYW137" s="1209"/>
      <c r="QYX137" s="1248"/>
      <c r="QYY137" s="1537"/>
      <c r="QYZ137" s="955"/>
      <c r="QZA137" s="1144"/>
      <c r="QZB137" s="1167"/>
      <c r="QZC137" s="1163"/>
      <c r="QZD137" s="1163"/>
      <c r="QZE137" s="1455"/>
      <c r="QZF137" s="957"/>
      <c r="QZG137" s="1163"/>
      <c r="QZH137" s="1163"/>
      <c r="QZI137" s="957"/>
      <c r="QZJ137" s="957"/>
      <c r="QZK137" s="1730"/>
      <c r="QZL137" s="957"/>
      <c r="QZM137" s="957"/>
      <c r="QZN137" s="957"/>
      <c r="QZO137" s="1209"/>
      <c r="QZP137" s="1248"/>
      <c r="QZQ137" s="1537"/>
      <c r="QZR137" s="955"/>
      <c r="QZS137" s="1144"/>
      <c r="QZT137" s="1167"/>
      <c r="QZU137" s="1163"/>
      <c r="QZV137" s="1163"/>
      <c r="QZW137" s="1455"/>
      <c r="QZX137" s="957"/>
      <c r="QZY137" s="1163"/>
      <c r="QZZ137" s="1163"/>
      <c r="RAA137" s="957"/>
      <c r="RAB137" s="957"/>
      <c r="RAC137" s="1730"/>
      <c r="RAD137" s="957"/>
      <c r="RAE137" s="957"/>
      <c r="RAF137" s="957"/>
      <c r="RAG137" s="1209"/>
      <c r="RAH137" s="1248"/>
      <c r="RAI137" s="1537"/>
      <c r="RAJ137" s="955"/>
      <c r="RAK137" s="1144"/>
      <c r="RAL137" s="1167"/>
      <c r="RAM137" s="1163"/>
      <c r="RAN137" s="1163"/>
      <c r="RAO137" s="1455"/>
      <c r="RAP137" s="957"/>
      <c r="RAQ137" s="1163"/>
      <c r="RAR137" s="1163"/>
      <c r="RAS137" s="957"/>
      <c r="RAT137" s="957"/>
      <c r="RAU137" s="1730"/>
      <c r="RAV137" s="957"/>
      <c r="RAW137" s="957"/>
      <c r="RAX137" s="957"/>
      <c r="RAY137" s="1209"/>
      <c r="RAZ137" s="1248"/>
      <c r="RBA137" s="1537"/>
      <c r="RBB137" s="955"/>
      <c r="RBC137" s="1144"/>
      <c r="RBD137" s="1167"/>
      <c r="RBE137" s="1163"/>
      <c r="RBF137" s="1163"/>
      <c r="RBG137" s="1455"/>
      <c r="RBH137" s="957"/>
      <c r="RBI137" s="1163"/>
      <c r="RBJ137" s="1163"/>
      <c r="RBK137" s="957"/>
      <c r="RBL137" s="957"/>
      <c r="RBM137" s="1730"/>
      <c r="RBN137" s="957"/>
      <c r="RBO137" s="957"/>
      <c r="RBP137" s="957"/>
      <c r="RBQ137" s="1209"/>
      <c r="RBR137" s="1248"/>
      <c r="RBS137" s="1537"/>
      <c r="RBT137" s="955"/>
      <c r="RBU137" s="1144"/>
      <c r="RBV137" s="1167"/>
      <c r="RBW137" s="1163"/>
      <c r="RBX137" s="1163"/>
      <c r="RBY137" s="1455"/>
      <c r="RBZ137" s="957"/>
      <c r="RCA137" s="1163"/>
      <c r="RCB137" s="1163"/>
      <c r="RCC137" s="957"/>
      <c r="RCD137" s="957"/>
      <c r="RCE137" s="1730"/>
      <c r="RCF137" s="957"/>
      <c r="RCG137" s="957"/>
      <c r="RCH137" s="957"/>
      <c r="RCI137" s="1209"/>
      <c r="RCJ137" s="1248"/>
      <c r="RCK137" s="1537"/>
      <c r="RCL137" s="955"/>
      <c r="RCM137" s="1144"/>
      <c r="RCN137" s="1167"/>
      <c r="RCO137" s="1163"/>
      <c r="RCP137" s="1163"/>
      <c r="RCQ137" s="1455"/>
      <c r="RCR137" s="957"/>
      <c r="RCS137" s="1163"/>
      <c r="RCT137" s="1163"/>
      <c r="RCU137" s="957"/>
      <c r="RCV137" s="957"/>
      <c r="RCW137" s="1730"/>
      <c r="RCX137" s="957"/>
      <c r="RCY137" s="957"/>
      <c r="RCZ137" s="957"/>
      <c r="RDA137" s="1209"/>
      <c r="RDB137" s="1248"/>
      <c r="RDC137" s="1537"/>
      <c r="RDD137" s="955"/>
      <c r="RDE137" s="1144"/>
      <c r="RDF137" s="1167"/>
      <c r="RDG137" s="1163"/>
      <c r="RDH137" s="1163"/>
      <c r="RDI137" s="1455"/>
      <c r="RDJ137" s="957"/>
      <c r="RDK137" s="1163"/>
      <c r="RDL137" s="1163"/>
      <c r="RDM137" s="957"/>
      <c r="RDN137" s="957"/>
      <c r="RDO137" s="1730"/>
      <c r="RDP137" s="957"/>
      <c r="RDQ137" s="957"/>
      <c r="RDR137" s="957"/>
      <c r="RDS137" s="1209"/>
      <c r="RDT137" s="1248"/>
      <c r="RDU137" s="1537"/>
      <c r="RDV137" s="955"/>
      <c r="RDW137" s="1144"/>
      <c r="RDX137" s="1167"/>
      <c r="RDY137" s="1163"/>
      <c r="RDZ137" s="1163"/>
      <c r="REA137" s="1455"/>
      <c r="REB137" s="957"/>
      <c r="REC137" s="1163"/>
      <c r="RED137" s="1163"/>
      <c r="REE137" s="957"/>
      <c r="REF137" s="957"/>
      <c r="REG137" s="1730"/>
      <c r="REH137" s="957"/>
      <c r="REI137" s="957"/>
      <c r="REJ137" s="957"/>
      <c r="REK137" s="1209"/>
      <c r="REL137" s="1248"/>
      <c r="REM137" s="1537"/>
      <c r="REN137" s="955"/>
      <c r="REO137" s="1144"/>
      <c r="REP137" s="1167"/>
      <c r="REQ137" s="1163"/>
      <c r="RER137" s="1163"/>
      <c r="RES137" s="1455"/>
      <c r="RET137" s="957"/>
      <c r="REU137" s="1163"/>
      <c r="REV137" s="1163"/>
      <c r="REW137" s="957"/>
      <c r="REX137" s="957"/>
      <c r="REY137" s="1730"/>
      <c r="REZ137" s="957"/>
      <c r="RFA137" s="957"/>
      <c r="RFB137" s="957"/>
      <c r="RFC137" s="1209"/>
      <c r="RFD137" s="1248"/>
      <c r="RFE137" s="1537"/>
      <c r="RFF137" s="955"/>
      <c r="RFG137" s="1144"/>
      <c r="RFH137" s="1167"/>
      <c r="RFI137" s="1163"/>
      <c r="RFJ137" s="1163"/>
      <c r="RFK137" s="1455"/>
      <c r="RFL137" s="957"/>
      <c r="RFM137" s="1163"/>
      <c r="RFN137" s="1163"/>
      <c r="RFO137" s="957"/>
      <c r="RFP137" s="957"/>
      <c r="RFQ137" s="1730"/>
      <c r="RFR137" s="957"/>
      <c r="RFS137" s="957"/>
      <c r="RFT137" s="957"/>
      <c r="RFU137" s="1209"/>
      <c r="RFV137" s="1248"/>
      <c r="RFW137" s="1537"/>
      <c r="RFX137" s="955"/>
      <c r="RFY137" s="1144"/>
      <c r="RFZ137" s="1167"/>
      <c r="RGA137" s="1163"/>
      <c r="RGB137" s="1163"/>
      <c r="RGC137" s="1455"/>
      <c r="RGD137" s="957"/>
      <c r="RGE137" s="1163"/>
      <c r="RGF137" s="1163"/>
      <c r="RGG137" s="957"/>
      <c r="RGH137" s="957"/>
      <c r="RGI137" s="1730"/>
      <c r="RGJ137" s="957"/>
      <c r="RGK137" s="957"/>
      <c r="RGL137" s="957"/>
      <c r="RGM137" s="1209"/>
      <c r="RGN137" s="1248"/>
      <c r="RGO137" s="1537"/>
      <c r="RGP137" s="955"/>
      <c r="RGQ137" s="1144"/>
      <c r="RGR137" s="1167"/>
      <c r="RGS137" s="1163"/>
      <c r="RGT137" s="1163"/>
      <c r="RGU137" s="1455"/>
      <c r="RGV137" s="957"/>
      <c r="RGW137" s="1163"/>
      <c r="RGX137" s="1163"/>
      <c r="RGY137" s="957"/>
      <c r="RGZ137" s="957"/>
      <c r="RHA137" s="1730"/>
      <c r="RHB137" s="957"/>
      <c r="RHC137" s="957"/>
      <c r="RHD137" s="957"/>
      <c r="RHE137" s="1209"/>
      <c r="RHF137" s="1248"/>
      <c r="RHG137" s="1537"/>
      <c r="RHH137" s="955"/>
      <c r="RHI137" s="1144"/>
      <c r="RHJ137" s="1167"/>
      <c r="RHK137" s="1163"/>
      <c r="RHL137" s="1163"/>
      <c r="RHM137" s="1455"/>
      <c r="RHN137" s="957"/>
      <c r="RHO137" s="1163"/>
      <c r="RHP137" s="1163"/>
      <c r="RHQ137" s="957"/>
      <c r="RHR137" s="957"/>
      <c r="RHS137" s="1730"/>
      <c r="RHT137" s="957"/>
      <c r="RHU137" s="957"/>
      <c r="RHV137" s="957"/>
      <c r="RHW137" s="1209"/>
      <c r="RHX137" s="1248"/>
      <c r="RHY137" s="1537"/>
      <c r="RHZ137" s="955"/>
      <c r="RIA137" s="1144"/>
      <c r="RIB137" s="1167"/>
      <c r="RIC137" s="1163"/>
      <c r="RID137" s="1163"/>
      <c r="RIE137" s="1455"/>
      <c r="RIF137" s="957"/>
      <c r="RIG137" s="1163"/>
      <c r="RIH137" s="1163"/>
      <c r="RII137" s="957"/>
      <c r="RIJ137" s="957"/>
      <c r="RIK137" s="1730"/>
      <c r="RIL137" s="957"/>
      <c r="RIM137" s="957"/>
      <c r="RIN137" s="957"/>
      <c r="RIO137" s="1209"/>
      <c r="RIP137" s="1248"/>
      <c r="RIQ137" s="1537"/>
      <c r="RIR137" s="955"/>
      <c r="RIS137" s="1144"/>
      <c r="RIT137" s="1167"/>
      <c r="RIU137" s="1163"/>
      <c r="RIV137" s="1163"/>
      <c r="RIW137" s="1455"/>
      <c r="RIX137" s="957"/>
      <c r="RIY137" s="1163"/>
      <c r="RIZ137" s="1163"/>
      <c r="RJA137" s="957"/>
      <c r="RJB137" s="957"/>
      <c r="RJC137" s="1730"/>
      <c r="RJD137" s="957"/>
      <c r="RJE137" s="957"/>
      <c r="RJF137" s="957"/>
      <c r="RJG137" s="1209"/>
      <c r="RJH137" s="1248"/>
      <c r="RJI137" s="1537"/>
      <c r="RJJ137" s="955"/>
      <c r="RJK137" s="1144"/>
      <c r="RJL137" s="1167"/>
      <c r="RJM137" s="1163"/>
      <c r="RJN137" s="1163"/>
      <c r="RJO137" s="1455"/>
      <c r="RJP137" s="957"/>
      <c r="RJQ137" s="1163"/>
      <c r="RJR137" s="1163"/>
      <c r="RJS137" s="957"/>
      <c r="RJT137" s="957"/>
      <c r="RJU137" s="1730"/>
      <c r="RJV137" s="957"/>
      <c r="RJW137" s="957"/>
      <c r="RJX137" s="957"/>
      <c r="RJY137" s="1209"/>
      <c r="RJZ137" s="1248"/>
      <c r="RKA137" s="1537"/>
      <c r="RKB137" s="955"/>
      <c r="RKC137" s="1144"/>
      <c r="RKD137" s="1167"/>
      <c r="RKE137" s="1163"/>
      <c r="RKF137" s="1163"/>
      <c r="RKG137" s="1455"/>
      <c r="RKH137" s="957"/>
      <c r="RKI137" s="1163"/>
      <c r="RKJ137" s="1163"/>
      <c r="RKK137" s="957"/>
      <c r="RKL137" s="957"/>
      <c r="RKM137" s="1730"/>
      <c r="RKN137" s="957"/>
      <c r="RKO137" s="957"/>
      <c r="RKP137" s="957"/>
      <c r="RKQ137" s="1209"/>
      <c r="RKR137" s="1248"/>
      <c r="RKS137" s="1537"/>
      <c r="RKT137" s="955"/>
      <c r="RKU137" s="1144"/>
      <c r="RKV137" s="1167"/>
      <c r="RKW137" s="1163"/>
      <c r="RKX137" s="1163"/>
      <c r="RKY137" s="1455"/>
      <c r="RKZ137" s="957"/>
      <c r="RLA137" s="1163"/>
      <c r="RLB137" s="1163"/>
      <c r="RLC137" s="957"/>
      <c r="RLD137" s="957"/>
      <c r="RLE137" s="1730"/>
      <c r="RLF137" s="957"/>
      <c r="RLG137" s="957"/>
      <c r="RLH137" s="957"/>
      <c r="RLI137" s="1209"/>
      <c r="RLJ137" s="1248"/>
      <c r="RLK137" s="1537"/>
      <c r="RLL137" s="955"/>
      <c r="RLM137" s="1144"/>
      <c r="RLN137" s="1167"/>
      <c r="RLO137" s="1163"/>
      <c r="RLP137" s="1163"/>
      <c r="RLQ137" s="1455"/>
      <c r="RLR137" s="957"/>
      <c r="RLS137" s="1163"/>
      <c r="RLT137" s="1163"/>
      <c r="RLU137" s="957"/>
      <c r="RLV137" s="957"/>
      <c r="RLW137" s="1730"/>
      <c r="RLX137" s="957"/>
      <c r="RLY137" s="957"/>
      <c r="RLZ137" s="957"/>
      <c r="RMA137" s="1209"/>
      <c r="RMB137" s="1248"/>
      <c r="RMC137" s="1537"/>
      <c r="RMD137" s="955"/>
      <c r="RME137" s="1144"/>
      <c r="RMF137" s="1167"/>
      <c r="RMG137" s="1163"/>
      <c r="RMH137" s="1163"/>
      <c r="RMI137" s="1455"/>
      <c r="RMJ137" s="957"/>
      <c r="RMK137" s="1163"/>
      <c r="RML137" s="1163"/>
      <c r="RMM137" s="957"/>
      <c r="RMN137" s="957"/>
      <c r="RMO137" s="1730"/>
      <c r="RMP137" s="957"/>
      <c r="RMQ137" s="957"/>
      <c r="RMR137" s="957"/>
      <c r="RMS137" s="1209"/>
      <c r="RMT137" s="1248"/>
      <c r="RMU137" s="1537"/>
      <c r="RMV137" s="955"/>
      <c r="RMW137" s="1144"/>
      <c r="RMX137" s="1167"/>
      <c r="RMY137" s="1163"/>
      <c r="RMZ137" s="1163"/>
      <c r="RNA137" s="1455"/>
      <c r="RNB137" s="957"/>
      <c r="RNC137" s="1163"/>
      <c r="RND137" s="1163"/>
      <c r="RNE137" s="957"/>
      <c r="RNF137" s="957"/>
      <c r="RNG137" s="1730"/>
      <c r="RNH137" s="957"/>
      <c r="RNI137" s="957"/>
      <c r="RNJ137" s="957"/>
      <c r="RNK137" s="1209"/>
      <c r="RNL137" s="1248"/>
      <c r="RNM137" s="1537"/>
      <c r="RNN137" s="955"/>
      <c r="RNO137" s="1144"/>
      <c r="RNP137" s="1167"/>
      <c r="RNQ137" s="1163"/>
      <c r="RNR137" s="1163"/>
      <c r="RNS137" s="1455"/>
      <c r="RNT137" s="957"/>
      <c r="RNU137" s="1163"/>
      <c r="RNV137" s="1163"/>
      <c r="RNW137" s="957"/>
      <c r="RNX137" s="957"/>
      <c r="RNY137" s="1730"/>
      <c r="RNZ137" s="957"/>
      <c r="ROA137" s="957"/>
      <c r="ROB137" s="957"/>
      <c r="ROC137" s="1209"/>
      <c r="ROD137" s="1248"/>
      <c r="ROE137" s="1537"/>
      <c r="ROF137" s="955"/>
      <c r="ROG137" s="1144"/>
      <c r="ROH137" s="1167"/>
      <c r="ROI137" s="1163"/>
      <c r="ROJ137" s="1163"/>
      <c r="ROK137" s="1455"/>
      <c r="ROL137" s="957"/>
      <c r="ROM137" s="1163"/>
      <c r="RON137" s="1163"/>
      <c r="ROO137" s="957"/>
      <c r="ROP137" s="957"/>
      <c r="ROQ137" s="1730"/>
      <c r="ROR137" s="957"/>
      <c r="ROS137" s="957"/>
      <c r="ROT137" s="957"/>
      <c r="ROU137" s="1209"/>
      <c r="ROV137" s="1248"/>
      <c r="ROW137" s="1537"/>
      <c r="ROX137" s="955"/>
      <c r="ROY137" s="1144"/>
      <c r="ROZ137" s="1167"/>
      <c r="RPA137" s="1163"/>
      <c r="RPB137" s="1163"/>
      <c r="RPC137" s="1455"/>
      <c r="RPD137" s="957"/>
      <c r="RPE137" s="1163"/>
      <c r="RPF137" s="1163"/>
      <c r="RPG137" s="957"/>
      <c r="RPH137" s="957"/>
      <c r="RPI137" s="1730"/>
      <c r="RPJ137" s="957"/>
      <c r="RPK137" s="957"/>
      <c r="RPL137" s="957"/>
      <c r="RPM137" s="1209"/>
      <c r="RPN137" s="1248"/>
      <c r="RPO137" s="1537"/>
      <c r="RPP137" s="955"/>
      <c r="RPQ137" s="1144"/>
      <c r="RPR137" s="1167"/>
      <c r="RPS137" s="1163"/>
      <c r="RPT137" s="1163"/>
      <c r="RPU137" s="1455"/>
      <c r="RPV137" s="957"/>
      <c r="RPW137" s="1163"/>
      <c r="RPX137" s="1163"/>
      <c r="RPY137" s="957"/>
      <c r="RPZ137" s="957"/>
      <c r="RQA137" s="1730"/>
      <c r="RQB137" s="957"/>
      <c r="RQC137" s="957"/>
      <c r="RQD137" s="957"/>
      <c r="RQE137" s="1209"/>
      <c r="RQF137" s="1248"/>
      <c r="RQG137" s="1537"/>
      <c r="RQH137" s="955"/>
      <c r="RQI137" s="1144"/>
      <c r="RQJ137" s="1167"/>
      <c r="RQK137" s="1163"/>
      <c r="RQL137" s="1163"/>
      <c r="RQM137" s="1455"/>
      <c r="RQN137" s="957"/>
      <c r="RQO137" s="1163"/>
      <c r="RQP137" s="1163"/>
      <c r="RQQ137" s="957"/>
      <c r="RQR137" s="957"/>
      <c r="RQS137" s="1730"/>
      <c r="RQT137" s="957"/>
      <c r="RQU137" s="957"/>
      <c r="RQV137" s="957"/>
      <c r="RQW137" s="1209"/>
      <c r="RQX137" s="1248"/>
      <c r="RQY137" s="1537"/>
      <c r="RQZ137" s="955"/>
      <c r="RRA137" s="1144"/>
      <c r="RRB137" s="1167"/>
      <c r="RRC137" s="1163"/>
      <c r="RRD137" s="1163"/>
      <c r="RRE137" s="1455"/>
      <c r="RRF137" s="957"/>
      <c r="RRG137" s="1163"/>
      <c r="RRH137" s="1163"/>
      <c r="RRI137" s="957"/>
      <c r="RRJ137" s="957"/>
      <c r="RRK137" s="1730"/>
      <c r="RRL137" s="957"/>
      <c r="RRM137" s="957"/>
      <c r="RRN137" s="957"/>
      <c r="RRO137" s="1209"/>
      <c r="RRP137" s="1248"/>
      <c r="RRQ137" s="1537"/>
      <c r="RRR137" s="955"/>
      <c r="RRS137" s="1144"/>
      <c r="RRT137" s="1167"/>
      <c r="RRU137" s="1163"/>
      <c r="RRV137" s="1163"/>
      <c r="RRW137" s="1455"/>
      <c r="RRX137" s="957"/>
      <c r="RRY137" s="1163"/>
      <c r="RRZ137" s="1163"/>
      <c r="RSA137" s="957"/>
      <c r="RSB137" s="957"/>
      <c r="RSC137" s="1730"/>
      <c r="RSD137" s="957"/>
      <c r="RSE137" s="957"/>
      <c r="RSF137" s="957"/>
      <c r="RSG137" s="1209"/>
      <c r="RSH137" s="1248"/>
      <c r="RSI137" s="1537"/>
      <c r="RSJ137" s="955"/>
      <c r="RSK137" s="1144"/>
      <c r="RSL137" s="1167"/>
      <c r="RSM137" s="1163"/>
      <c r="RSN137" s="1163"/>
      <c r="RSO137" s="1455"/>
      <c r="RSP137" s="957"/>
      <c r="RSQ137" s="1163"/>
      <c r="RSR137" s="1163"/>
      <c r="RSS137" s="957"/>
      <c r="RST137" s="957"/>
      <c r="RSU137" s="1730"/>
      <c r="RSV137" s="957"/>
      <c r="RSW137" s="957"/>
      <c r="RSX137" s="957"/>
      <c r="RSY137" s="1209"/>
      <c r="RSZ137" s="1248"/>
      <c r="RTA137" s="1537"/>
      <c r="RTB137" s="955"/>
      <c r="RTC137" s="1144"/>
      <c r="RTD137" s="1167"/>
      <c r="RTE137" s="1163"/>
      <c r="RTF137" s="1163"/>
      <c r="RTG137" s="1455"/>
      <c r="RTH137" s="957"/>
      <c r="RTI137" s="1163"/>
      <c r="RTJ137" s="1163"/>
      <c r="RTK137" s="957"/>
      <c r="RTL137" s="957"/>
      <c r="RTM137" s="1730"/>
      <c r="RTN137" s="957"/>
      <c r="RTO137" s="957"/>
      <c r="RTP137" s="957"/>
      <c r="RTQ137" s="1209"/>
      <c r="RTR137" s="1248"/>
      <c r="RTS137" s="1537"/>
      <c r="RTT137" s="955"/>
      <c r="RTU137" s="1144"/>
      <c r="RTV137" s="1167"/>
      <c r="RTW137" s="1163"/>
      <c r="RTX137" s="1163"/>
      <c r="RTY137" s="1455"/>
      <c r="RTZ137" s="957"/>
      <c r="RUA137" s="1163"/>
      <c r="RUB137" s="1163"/>
      <c r="RUC137" s="957"/>
      <c r="RUD137" s="957"/>
      <c r="RUE137" s="1730"/>
      <c r="RUF137" s="957"/>
      <c r="RUG137" s="957"/>
      <c r="RUH137" s="957"/>
      <c r="RUI137" s="1209"/>
      <c r="RUJ137" s="1248"/>
      <c r="RUK137" s="1537"/>
      <c r="RUL137" s="955"/>
      <c r="RUM137" s="1144"/>
      <c r="RUN137" s="1167"/>
      <c r="RUO137" s="1163"/>
      <c r="RUP137" s="1163"/>
      <c r="RUQ137" s="1455"/>
      <c r="RUR137" s="957"/>
      <c r="RUS137" s="1163"/>
      <c r="RUT137" s="1163"/>
      <c r="RUU137" s="957"/>
      <c r="RUV137" s="957"/>
      <c r="RUW137" s="1730"/>
      <c r="RUX137" s="957"/>
      <c r="RUY137" s="957"/>
      <c r="RUZ137" s="957"/>
      <c r="RVA137" s="1209"/>
      <c r="RVB137" s="1248"/>
      <c r="RVC137" s="1537"/>
      <c r="RVD137" s="955"/>
      <c r="RVE137" s="1144"/>
      <c r="RVF137" s="1167"/>
      <c r="RVG137" s="1163"/>
      <c r="RVH137" s="1163"/>
      <c r="RVI137" s="1455"/>
      <c r="RVJ137" s="957"/>
      <c r="RVK137" s="1163"/>
      <c r="RVL137" s="1163"/>
      <c r="RVM137" s="957"/>
      <c r="RVN137" s="957"/>
      <c r="RVO137" s="1730"/>
      <c r="RVP137" s="957"/>
      <c r="RVQ137" s="957"/>
      <c r="RVR137" s="957"/>
      <c r="RVS137" s="1209"/>
      <c r="RVT137" s="1248"/>
      <c r="RVU137" s="1537"/>
      <c r="RVV137" s="955"/>
      <c r="RVW137" s="1144"/>
      <c r="RVX137" s="1167"/>
      <c r="RVY137" s="1163"/>
      <c r="RVZ137" s="1163"/>
      <c r="RWA137" s="1455"/>
      <c r="RWB137" s="957"/>
      <c r="RWC137" s="1163"/>
      <c r="RWD137" s="1163"/>
      <c r="RWE137" s="957"/>
      <c r="RWF137" s="957"/>
      <c r="RWG137" s="1730"/>
      <c r="RWH137" s="957"/>
      <c r="RWI137" s="957"/>
      <c r="RWJ137" s="957"/>
      <c r="RWK137" s="1209"/>
      <c r="RWL137" s="1248"/>
      <c r="RWM137" s="1537"/>
      <c r="RWN137" s="955"/>
      <c r="RWO137" s="1144"/>
      <c r="RWP137" s="1167"/>
      <c r="RWQ137" s="1163"/>
      <c r="RWR137" s="1163"/>
      <c r="RWS137" s="1455"/>
      <c r="RWT137" s="957"/>
      <c r="RWU137" s="1163"/>
      <c r="RWV137" s="1163"/>
      <c r="RWW137" s="957"/>
      <c r="RWX137" s="957"/>
      <c r="RWY137" s="1730"/>
      <c r="RWZ137" s="957"/>
      <c r="RXA137" s="957"/>
      <c r="RXB137" s="957"/>
      <c r="RXC137" s="1209"/>
      <c r="RXD137" s="1248"/>
      <c r="RXE137" s="1537"/>
      <c r="RXF137" s="955"/>
      <c r="RXG137" s="1144"/>
      <c r="RXH137" s="1167"/>
      <c r="RXI137" s="1163"/>
      <c r="RXJ137" s="1163"/>
      <c r="RXK137" s="1455"/>
      <c r="RXL137" s="957"/>
      <c r="RXM137" s="1163"/>
      <c r="RXN137" s="1163"/>
      <c r="RXO137" s="957"/>
      <c r="RXP137" s="957"/>
      <c r="RXQ137" s="1730"/>
      <c r="RXR137" s="957"/>
      <c r="RXS137" s="957"/>
      <c r="RXT137" s="957"/>
      <c r="RXU137" s="1209"/>
      <c r="RXV137" s="1248"/>
      <c r="RXW137" s="1537"/>
      <c r="RXX137" s="955"/>
      <c r="RXY137" s="1144"/>
      <c r="RXZ137" s="1167"/>
      <c r="RYA137" s="1163"/>
      <c r="RYB137" s="1163"/>
      <c r="RYC137" s="1455"/>
      <c r="RYD137" s="957"/>
      <c r="RYE137" s="1163"/>
      <c r="RYF137" s="1163"/>
      <c r="RYG137" s="957"/>
      <c r="RYH137" s="957"/>
      <c r="RYI137" s="1730"/>
      <c r="RYJ137" s="957"/>
      <c r="RYK137" s="957"/>
      <c r="RYL137" s="957"/>
      <c r="RYM137" s="1209"/>
      <c r="RYN137" s="1248"/>
      <c r="RYO137" s="1537"/>
      <c r="RYP137" s="955"/>
      <c r="RYQ137" s="1144"/>
      <c r="RYR137" s="1167"/>
      <c r="RYS137" s="1163"/>
      <c r="RYT137" s="1163"/>
      <c r="RYU137" s="1455"/>
      <c r="RYV137" s="957"/>
      <c r="RYW137" s="1163"/>
      <c r="RYX137" s="1163"/>
      <c r="RYY137" s="957"/>
      <c r="RYZ137" s="957"/>
      <c r="RZA137" s="1730"/>
      <c r="RZB137" s="957"/>
      <c r="RZC137" s="957"/>
      <c r="RZD137" s="957"/>
      <c r="RZE137" s="1209"/>
      <c r="RZF137" s="1248"/>
      <c r="RZG137" s="1537"/>
      <c r="RZH137" s="955"/>
      <c r="RZI137" s="1144"/>
      <c r="RZJ137" s="1167"/>
      <c r="RZK137" s="1163"/>
      <c r="RZL137" s="1163"/>
      <c r="RZM137" s="1455"/>
      <c r="RZN137" s="957"/>
      <c r="RZO137" s="1163"/>
      <c r="RZP137" s="1163"/>
      <c r="RZQ137" s="957"/>
      <c r="RZR137" s="957"/>
      <c r="RZS137" s="1730"/>
      <c r="RZT137" s="957"/>
      <c r="RZU137" s="957"/>
      <c r="RZV137" s="957"/>
      <c r="RZW137" s="1209"/>
      <c r="RZX137" s="1248"/>
      <c r="RZY137" s="1537"/>
      <c r="RZZ137" s="955"/>
      <c r="SAA137" s="1144"/>
      <c r="SAB137" s="1167"/>
      <c r="SAC137" s="1163"/>
      <c r="SAD137" s="1163"/>
      <c r="SAE137" s="1455"/>
      <c r="SAF137" s="957"/>
      <c r="SAG137" s="1163"/>
      <c r="SAH137" s="1163"/>
      <c r="SAI137" s="957"/>
      <c r="SAJ137" s="957"/>
      <c r="SAK137" s="1730"/>
      <c r="SAL137" s="957"/>
      <c r="SAM137" s="957"/>
      <c r="SAN137" s="957"/>
      <c r="SAO137" s="1209"/>
      <c r="SAP137" s="1248"/>
      <c r="SAQ137" s="1537"/>
      <c r="SAR137" s="955"/>
      <c r="SAS137" s="1144"/>
      <c r="SAT137" s="1167"/>
      <c r="SAU137" s="1163"/>
      <c r="SAV137" s="1163"/>
      <c r="SAW137" s="1455"/>
      <c r="SAX137" s="957"/>
      <c r="SAY137" s="1163"/>
      <c r="SAZ137" s="1163"/>
      <c r="SBA137" s="957"/>
      <c r="SBB137" s="957"/>
      <c r="SBC137" s="1730"/>
      <c r="SBD137" s="957"/>
      <c r="SBE137" s="957"/>
      <c r="SBF137" s="957"/>
      <c r="SBG137" s="1209"/>
      <c r="SBH137" s="1248"/>
      <c r="SBI137" s="1537"/>
      <c r="SBJ137" s="955"/>
      <c r="SBK137" s="1144"/>
      <c r="SBL137" s="1167"/>
      <c r="SBM137" s="1163"/>
      <c r="SBN137" s="1163"/>
      <c r="SBO137" s="1455"/>
      <c r="SBP137" s="957"/>
      <c r="SBQ137" s="1163"/>
      <c r="SBR137" s="1163"/>
      <c r="SBS137" s="957"/>
      <c r="SBT137" s="957"/>
      <c r="SBU137" s="1730"/>
      <c r="SBV137" s="957"/>
      <c r="SBW137" s="957"/>
      <c r="SBX137" s="957"/>
      <c r="SBY137" s="1209"/>
      <c r="SBZ137" s="1248"/>
      <c r="SCA137" s="1537"/>
      <c r="SCB137" s="955"/>
      <c r="SCC137" s="1144"/>
      <c r="SCD137" s="1167"/>
      <c r="SCE137" s="1163"/>
      <c r="SCF137" s="1163"/>
      <c r="SCG137" s="1455"/>
      <c r="SCH137" s="957"/>
      <c r="SCI137" s="1163"/>
      <c r="SCJ137" s="1163"/>
      <c r="SCK137" s="957"/>
      <c r="SCL137" s="957"/>
      <c r="SCM137" s="1730"/>
      <c r="SCN137" s="957"/>
      <c r="SCO137" s="957"/>
      <c r="SCP137" s="957"/>
      <c r="SCQ137" s="1209"/>
      <c r="SCR137" s="1248"/>
      <c r="SCS137" s="1537"/>
      <c r="SCT137" s="955"/>
      <c r="SCU137" s="1144"/>
      <c r="SCV137" s="1167"/>
      <c r="SCW137" s="1163"/>
      <c r="SCX137" s="1163"/>
      <c r="SCY137" s="1455"/>
      <c r="SCZ137" s="957"/>
      <c r="SDA137" s="1163"/>
      <c r="SDB137" s="1163"/>
      <c r="SDC137" s="957"/>
      <c r="SDD137" s="957"/>
      <c r="SDE137" s="1730"/>
      <c r="SDF137" s="957"/>
      <c r="SDG137" s="957"/>
      <c r="SDH137" s="957"/>
      <c r="SDI137" s="1209"/>
      <c r="SDJ137" s="1248"/>
      <c r="SDK137" s="1537"/>
      <c r="SDL137" s="955"/>
      <c r="SDM137" s="1144"/>
      <c r="SDN137" s="1167"/>
      <c r="SDO137" s="1163"/>
      <c r="SDP137" s="1163"/>
      <c r="SDQ137" s="1455"/>
      <c r="SDR137" s="957"/>
      <c r="SDS137" s="1163"/>
      <c r="SDT137" s="1163"/>
      <c r="SDU137" s="957"/>
      <c r="SDV137" s="957"/>
      <c r="SDW137" s="1730"/>
      <c r="SDX137" s="957"/>
      <c r="SDY137" s="957"/>
      <c r="SDZ137" s="957"/>
      <c r="SEA137" s="1209"/>
      <c r="SEB137" s="1248"/>
      <c r="SEC137" s="1537"/>
      <c r="SED137" s="955"/>
      <c r="SEE137" s="1144"/>
      <c r="SEF137" s="1167"/>
      <c r="SEG137" s="1163"/>
      <c r="SEH137" s="1163"/>
      <c r="SEI137" s="1455"/>
      <c r="SEJ137" s="957"/>
      <c r="SEK137" s="1163"/>
      <c r="SEL137" s="1163"/>
      <c r="SEM137" s="957"/>
      <c r="SEN137" s="957"/>
      <c r="SEO137" s="1730"/>
      <c r="SEP137" s="957"/>
      <c r="SEQ137" s="957"/>
      <c r="SER137" s="957"/>
      <c r="SES137" s="1209"/>
      <c r="SET137" s="1248"/>
      <c r="SEU137" s="1537"/>
      <c r="SEV137" s="955"/>
      <c r="SEW137" s="1144"/>
      <c r="SEX137" s="1167"/>
      <c r="SEY137" s="1163"/>
      <c r="SEZ137" s="1163"/>
      <c r="SFA137" s="1455"/>
      <c r="SFB137" s="957"/>
      <c r="SFC137" s="1163"/>
      <c r="SFD137" s="1163"/>
      <c r="SFE137" s="957"/>
      <c r="SFF137" s="957"/>
      <c r="SFG137" s="1730"/>
      <c r="SFH137" s="957"/>
      <c r="SFI137" s="957"/>
      <c r="SFJ137" s="957"/>
      <c r="SFK137" s="1209"/>
      <c r="SFL137" s="1248"/>
      <c r="SFM137" s="1537"/>
      <c r="SFN137" s="955"/>
      <c r="SFO137" s="1144"/>
      <c r="SFP137" s="1167"/>
      <c r="SFQ137" s="1163"/>
      <c r="SFR137" s="1163"/>
      <c r="SFS137" s="1455"/>
      <c r="SFT137" s="957"/>
      <c r="SFU137" s="1163"/>
      <c r="SFV137" s="1163"/>
      <c r="SFW137" s="957"/>
      <c r="SFX137" s="957"/>
      <c r="SFY137" s="1730"/>
      <c r="SFZ137" s="957"/>
      <c r="SGA137" s="957"/>
      <c r="SGB137" s="957"/>
      <c r="SGC137" s="1209"/>
      <c r="SGD137" s="1248"/>
      <c r="SGE137" s="1537"/>
      <c r="SGF137" s="955"/>
      <c r="SGG137" s="1144"/>
      <c r="SGH137" s="1167"/>
      <c r="SGI137" s="1163"/>
      <c r="SGJ137" s="1163"/>
      <c r="SGK137" s="1455"/>
      <c r="SGL137" s="957"/>
      <c r="SGM137" s="1163"/>
      <c r="SGN137" s="1163"/>
      <c r="SGO137" s="957"/>
      <c r="SGP137" s="957"/>
      <c r="SGQ137" s="1730"/>
      <c r="SGR137" s="957"/>
      <c r="SGS137" s="957"/>
      <c r="SGT137" s="957"/>
      <c r="SGU137" s="1209"/>
      <c r="SGV137" s="1248"/>
      <c r="SGW137" s="1537"/>
      <c r="SGX137" s="955"/>
      <c r="SGY137" s="1144"/>
      <c r="SGZ137" s="1167"/>
      <c r="SHA137" s="1163"/>
      <c r="SHB137" s="1163"/>
      <c r="SHC137" s="1455"/>
      <c r="SHD137" s="957"/>
      <c r="SHE137" s="1163"/>
      <c r="SHF137" s="1163"/>
      <c r="SHG137" s="957"/>
      <c r="SHH137" s="957"/>
      <c r="SHI137" s="1730"/>
      <c r="SHJ137" s="957"/>
      <c r="SHK137" s="957"/>
      <c r="SHL137" s="957"/>
      <c r="SHM137" s="1209"/>
      <c r="SHN137" s="1248"/>
      <c r="SHO137" s="1537"/>
      <c r="SHP137" s="955"/>
      <c r="SHQ137" s="1144"/>
      <c r="SHR137" s="1167"/>
      <c r="SHS137" s="1163"/>
      <c r="SHT137" s="1163"/>
      <c r="SHU137" s="1455"/>
      <c r="SHV137" s="957"/>
      <c r="SHW137" s="1163"/>
      <c r="SHX137" s="1163"/>
      <c r="SHY137" s="957"/>
      <c r="SHZ137" s="957"/>
      <c r="SIA137" s="1730"/>
      <c r="SIB137" s="957"/>
      <c r="SIC137" s="957"/>
      <c r="SID137" s="957"/>
      <c r="SIE137" s="1209"/>
      <c r="SIF137" s="1248"/>
      <c r="SIG137" s="1537"/>
      <c r="SIH137" s="955"/>
      <c r="SII137" s="1144"/>
      <c r="SIJ137" s="1167"/>
      <c r="SIK137" s="1163"/>
      <c r="SIL137" s="1163"/>
      <c r="SIM137" s="1455"/>
      <c r="SIN137" s="957"/>
      <c r="SIO137" s="1163"/>
      <c r="SIP137" s="1163"/>
      <c r="SIQ137" s="957"/>
      <c r="SIR137" s="957"/>
      <c r="SIS137" s="1730"/>
      <c r="SIT137" s="957"/>
      <c r="SIU137" s="957"/>
      <c r="SIV137" s="957"/>
      <c r="SIW137" s="1209"/>
      <c r="SIX137" s="1248"/>
      <c r="SIY137" s="1537"/>
      <c r="SIZ137" s="955"/>
      <c r="SJA137" s="1144"/>
      <c r="SJB137" s="1167"/>
      <c r="SJC137" s="1163"/>
      <c r="SJD137" s="1163"/>
      <c r="SJE137" s="1455"/>
      <c r="SJF137" s="957"/>
      <c r="SJG137" s="1163"/>
      <c r="SJH137" s="1163"/>
      <c r="SJI137" s="957"/>
      <c r="SJJ137" s="957"/>
      <c r="SJK137" s="1730"/>
      <c r="SJL137" s="957"/>
      <c r="SJM137" s="957"/>
      <c r="SJN137" s="957"/>
      <c r="SJO137" s="1209"/>
      <c r="SJP137" s="1248"/>
      <c r="SJQ137" s="1537"/>
      <c r="SJR137" s="955"/>
      <c r="SJS137" s="1144"/>
      <c r="SJT137" s="1167"/>
      <c r="SJU137" s="1163"/>
      <c r="SJV137" s="1163"/>
      <c r="SJW137" s="1455"/>
      <c r="SJX137" s="957"/>
      <c r="SJY137" s="1163"/>
      <c r="SJZ137" s="1163"/>
      <c r="SKA137" s="957"/>
      <c r="SKB137" s="957"/>
      <c r="SKC137" s="1730"/>
      <c r="SKD137" s="957"/>
      <c r="SKE137" s="957"/>
      <c r="SKF137" s="957"/>
      <c r="SKG137" s="1209"/>
      <c r="SKH137" s="1248"/>
      <c r="SKI137" s="1537"/>
      <c r="SKJ137" s="955"/>
      <c r="SKK137" s="1144"/>
      <c r="SKL137" s="1167"/>
      <c r="SKM137" s="1163"/>
      <c r="SKN137" s="1163"/>
      <c r="SKO137" s="1455"/>
      <c r="SKP137" s="957"/>
      <c r="SKQ137" s="1163"/>
      <c r="SKR137" s="1163"/>
      <c r="SKS137" s="957"/>
      <c r="SKT137" s="957"/>
      <c r="SKU137" s="1730"/>
      <c r="SKV137" s="957"/>
      <c r="SKW137" s="957"/>
      <c r="SKX137" s="957"/>
      <c r="SKY137" s="1209"/>
      <c r="SKZ137" s="1248"/>
      <c r="SLA137" s="1537"/>
      <c r="SLB137" s="955"/>
      <c r="SLC137" s="1144"/>
      <c r="SLD137" s="1167"/>
      <c r="SLE137" s="1163"/>
      <c r="SLF137" s="1163"/>
      <c r="SLG137" s="1455"/>
      <c r="SLH137" s="957"/>
      <c r="SLI137" s="1163"/>
      <c r="SLJ137" s="1163"/>
      <c r="SLK137" s="957"/>
      <c r="SLL137" s="957"/>
      <c r="SLM137" s="1730"/>
      <c r="SLN137" s="957"/>
      <c r="SLO137" s="957"/>
      <c r="SLP137" s="957"/>
      <c r="SLQ137" s="1209"/>
      <c r="SLR137" s="1248"/>
      <c r="SLS137" s="1537"/>
      <c r="SLT137" s="955"/>
      <c r="SLU137" s="1144"/>
      <c r="SLV137" s="1167"/>
      <c r="SLW137" s="1163"/>
      <c r="SLX137" s="1163"/>
      <c r="SLY137" s="1455"/>
      <c r="SLZ137" s="957"/>
      <c r="SMA137" s="1163"/>
      <c r="SMB137" s="1163"/>
      <c r="SMC137" s="957"/>
      <c r="SMD137" s="957"/>
      <c r="SME137" s="1730"/>
      <c r="SMF137" s="957"/>
      <c r="SMG137" s="957"/>
      <c r="SMH137" s="957"/>
      <c r="SMI137" s="1209"/>
      <c r="SMJ137" s="1248"/>
      <c r="SMK137" s="1537"/>
      <c r="SML137" s="955"/>
      <c r="SMM137" s="1144"/>
      <c r="SMN137" s="1167"/>
      <c r="SMO137" s="1163"/>
      <c r="SMP137" s="1163"/>
      <c r="SMQ137" s="1455"/>
      <c r="SMR137" s="957"/>
      <c r="SMS137" s="1163"/>
      <c r="SMT137" s="1163"/>
      <c r="SMU137" s="957"/>
      <c r="SMV137" s="957"/>
      <c r="SMW137" s="1730"/>
      <c r="SMX137" s="957"/>
      <c r="SMY137" s="957"/>
      <c r="SMZ137" s="957"/>
      <c r="SNA137" s="1209"/>
      <c r="SNB137" s="1248"/>
      <c r="SNC137" s="1537"/>
      <c r="SND137" s="955"/>
      <c r="SNE137" s="1144"/>
      <c r="SNF137" s="1167"/>
      <c r="SNG137" s="1163"/>
      <c r="SNH137" s="1163"/>
      <c r="SNI137" s="1455"/>
      <c r="SNJ137" s="957"/>
      <c r="SNK137" s="1163"/>
      <c r="SNL137" s="1163"/>
      <c r="SNM137" s="957"/>
      <c r="SNN137" s="957"/>
      <c r="SNO137" s="1730"/>
      <c r="SNP137" s="957"/>
      <c r="SNQ137" s="957"/>
      <c r="SNR137" s="957"/>
      <c r="SNS137" s="1209"/>
      <c r="SNT137" s="1248"/>
      <c r="SNU137" s="1537"/>
      <c r="SNV137" s="955"/>
      <c r="SNW137" s="1144"/>
      <c r="SNX137" s="1167"/>
      <c r="SNY137" s="1163"/>
      <c r="SNZ137" s="1163"/>
      <c r="SOA137" s="1455"/>
      <c r="SOB137" s="957"/>
      <c r="SOC137" s="1163"/>
      <c r="SOD137" s="1163"/>
      <c r="SOE137" s="957"/>
      <c r="SOF137" s="957"/>
      <c r="SOG137" s="1730"/>
      <c r="SOH137" s="957"/>
      <c r="SOI137" s="957"/>
      <c r="SOJ137" s="957"/>
      <c r="SOK137" s="1209"/>
      <c r="SOL137" s="1248"/>
      <c r="SOM137" s="1537"/>
      <c r="SON137" s="955"/>
      <c r="SOO137" s="1144"/>
      <c r="SOP137" s="1167"/>
      <c r="SOQ137" s="1163"/>
      <c r="SOR137" s="1163"/>
      <c r="SOS137" s="1455"/>
      <c r="SOT137" s="957"/>
      <c r="SOU137" s="1163"/>
      <c r="SOV137" s="1163"/>
      <c r="SOW137" s="957"/>
      <c r="SOX137" s="957"/>
      <c r="SOY137" s="1730"/>
      <c r="SOZ137" s="957"/>
      <c r="SPA137" s="957"/>
      <c r="SPB137" s="957"/>
      <c r="SPC137" s="1209"/>
      <c r="SPD137" s="1248"/>
      <c r="SPE137" s="1537"/>
      <c r="SPF137" s="955"/>
      <c r="SPG137" s="1144"/>
      <c r="SPH137" s="1167"/>
      <c r="SPI137" s="1163"/>
      <c r="SPJ137" s="1163"/>
      <c r="SPK137" s="1455"/>
      <c r="SPL137" s="957"/>
      <c r="SPM137" s="1163"/>
      <c r="SPN137" s="1163"/>
      <c r="SPO137" s="957"/>
      <c r="SPP137" s="957"/>
      <c r="SPQ137" s="1730"/>
      <c r="SPR137" s="957"/>
      <c r="SPS137" s="957"/>
      <c r="SPT137" s="957"/>
      <c r="SPU137" s="1209"/>
      <c r="SPV137" s="1248"/>
      <c r="SPW137" s="1537"/>
      <c r="SPX137" s="955"/>
      <c r="SPY137" s="1144"/>
      <c r="SPZ137" s="1167"/>
      <c r="SQA137" s="1163"/>
      <c r="SQB137" s="1163"/>
      <c r="SQC137" s="1455"/>
      <c r="SQD137" s="957"/>
      <c r="SQE137" s="1163"/>
      <c r="SQF137" s="1163"/>
      <c r="SQG137" s="957"/>
      <c r="SQH137" s="957"/>
      <c r="SQI137" s="1730"/>
      <c r="SQJ137" s="957"/>
      <c r="SQK137" s="957"/>
      <c r="SQL137" s="957"/>
      <c r="SQM137" s="1209"/>
      <c r="SQN137" s="1248"/>
      <c r="SQO137" s="1537"/>
      <c r="SQP137" s="955"/>
      <c r="SQQ137" s="1144"/>
      <c r="SQR137" s="1167"/>
      <c r="SQS137" s="1163"/>
      <c r="SQT137" s="1163"/>
      <c r="SQU137" s="1455"/>
      <c r="SQV137" s="957"/>
      <c r="SQW137" s="1163"/>
      <c r="SQX137" s="1163"/>
      <c r="SQY137" s="957"/>
      <c r="SQZ137" s="957"/>
      <c r="SRA137" s="1730"/>
      <c r="SRB137" s="957"/>
      <c r="SRC137" s="957"/>
      <c r="SRD137" s="957"/>
      <c r="SRE137" s="1209"/>
      <c r="SRF137" s="1248"/>
      <c r="SRG137" s="1537"/>
      <c r="SRH137" s="955"/>
      <c r="SRI137" s="1144"/>
      <c r="SRJ137" s="1167"/>
      <c r="SRK137" s="1163"/>
      <c r="SRL137" s="1163"/>
      <c r="SRM137" s="1455"/>
      <c r="SRN137" s="957"/>
      <c r="SRO137" s="1163"/>
      <c r="SRP137" s="1163"/>
      <c r="SRQ137" s="957"/>
      <c r="SRR137" s="957"/>
      <c r="SRS137" s="1730"/>
      <c r="SRT137" s="957"/>
      <c r="SRU137" s="957"/>
      <c r="SRV137" s="957"/>
      <c r="SRW137" s="1209"/>
      <c r="SRX137" s="1248"/>
      <c r="SRY137" s="1537"/>
      <c r="SRZ137" s="955"/>
      <c r="SSA137" s="1144"/>
      <c r="SSB137" s="1167"/>
      <c r="SSC137" s="1163"/>
      <c r="SSD137" s="1163"/>
      <c r="SSE137" s="1455"/>
      <c r="SSF137" s="957"/>
      <c r="SSG137" s="1163"/>
      <c r="SSH137" s="1163"/>
      <c r="SSI137" s="957"/>
      <c r="SSJ137" s="957"/>
      <c r="SSK137" s="1730"/>
      <c r="SSL137" s="957"/>
      <c r="SSM137" s="957"/>
      <c r="SSN137" s="957"/>
      <c r="SSO137" s="1209"/>
      <c r="SSP137" s="1248"/>
      <c r="SSQ137" s="1537"/>
      <c r="SSR137" s="955"/>
      <c r="SSS137" s="1144"/>
      <c r="SST137" s="1167"/>
      <c r="SSU137" s="1163"/>
      <c r="SSV137" s="1163"/>
      <c r="SSW137" s="1455"/>
      <c r="SSX137" s="957"/>
      <c r="SSY137" s="1163"/>
      <c r="SSZ137" s="1163"/>
      <c r="STA137" s="957"/>
      <c r="STB137" s="957"/>
      <c r="STC137" s="1730"/>
      <c r="STD137" s="957"/>
      <c r="STE137" s="957"/>
      <c r="STF137" s="957"/>
      <c r="STG137" s="1209"/>
      <c r="STH137" s="1248"/>
      <c r="STI137" s="1537"/>
      <c r="STJ137" s="955"/>
      <c r="STK137" s="1144"/>
      <c r="STL137" s="1167"/>
      <c r="STM137" s="1163"/>
      <c r="STN137" s="1163"/>
      <c r="STO137" s="1455"/>
      <c r="STP137" s="957"/>
      <c r="STQ137" s="1163"/>
      <c r="STR137" s="1163"/>
      <c r="STS137" s="957"/>
      <c r="STT137" s="957"/>
      <c r="STU137" s="1730"/>
      <c r="STV137" s="957"/>
      <c r="STW137" s="957"/>
      <c r="STX137" s="957"/>
      <c r="STY137" s="1209"/>
      <c r="STZ137" s="1248"/>
      <c r="SUA137" s="1537"/>
      <c r="SUB137" s="955"/>
      <c r="SUC137" s="1144"/>
      <c r="SUD137" s="1167"/>
      <c r="SUE137" s="1163"/>
      <c r="SUF137" s="1163"/>
      <c r="SUG137" s="1455"/>
      <c r="SUH137" s="957"/>
      <c r="SUI137" s="1163"/>
      <c r="SUJ137" s="1163"/>
      <c r="SUK137" s="957"/>
      <c r="SUL137" s="957"/>
      <c r="SUM137" s="1730"/>
      <c r="SUN137" s="957"/>
      <c r="SUO137" s="957"/>
      <c r="SUP137" s="957"/>
      <c r="SUQ137" s="1209"/>
      <c r="SUR137" s="1248"/>
      <c r="SUS137" s="1537"/>
      <c r="SUT137" s="955"/>
      <c r="SUU137" s="1144"/>
      <c r="SUV137" s="1167"/>
      <c r="SUW137" s="1163"/>
      <c r="SUX137" s="1163"/>
      <c r="SUY137" s="1455"/>
      <c r="SUZ137" s="957"/>
      <c r="SVA137" s="1163"/>
      <c r="SVB137" s="1163"/>
      <c r="SVC137" s="957"/>
      <c r="SVD137" s="957"/>
      <c r="SVE137" s="1730"/>
      <c r="SVF137" s="957"/>
      <c r="SVG137" s="957"/>
      <c r="SVH137" s="957"/>
      <c r="SVI137" s="1209"/>
      <c r="SVJ137" s="1248"/>
      <c r="SVK137" s="1537"/>
      <c r="SVL137" s="955"/>
      <c r="SVM137" s="1144"/>
      <c r="SVN137" s="1167"/>
      <c r="SVO137" s="1163"/>
      <c r="SVP137" s="1163"/>
      <c r="SVQ137" s="1455"/>
      <c r="SVR137" s="957"/>
      <c r="SVS137" s="1163"/>
      <c r="SVT137" s="1163"/>
      <c r="SVU137" s="957"/>
      <c r="SVV137" s="957"/>
      <c r="SVW137" s="1730"/>
      <c r="SVX137" s="957"/>
      <c r="SVY137" s="957"/>
      <c r="SVZ137" s="957"/>
      <c r="SWA137" s="1209"/>
      <c r="SWB137" s="1248"/>
      <c r="SWC137" s="1537"/>
      <c r="SWD137" s="955"/>
      <c r="SWE137" s="1144"/>
      <c r="SWF137" s="1167"/>
      <c r="SWG137" s="1163"/>
      <c r="SWH137" s="1163"/>
      <c r="SWI137" s="1455"/>
      <c r="SWJ137" s="957"/>
      <c r="SWK137" s="1163"/>
      <c r="SWL137" s="1163"/>
      <c r="SWM137" s="957"/>
      <c r="SWN137" s="957"/>
      <c r="SWO137" s="1730"/>
      <c r="SWP137" s="957"/>
      <c r="SWQ137" s="957"/>
      <c r="SWR137" s="957"/>
      <c r="SWS137" s="1209"/>
      <c r="SWT137" s="1248"/>
      <c r="SWU137" s="1537"/>
      <c r="SWV137" s="955"/>
      <c r="SWW137" s="1144"/>
      <c r="SWX137" s="1167"/>
      <c r="SWY137" s="1163"/>
      <c r="SWZ137" s="1163"/>
      <c r="SXA137" s="1455"/>
      <c r="SXB137" s="957"/>
      <c r="SXC137" s="1163"/>
      <c r="SXD137" s="1163"/>
      <c r="SXE137" s="957"/>
      <c r="SXF137" s="957"/>
      <c r="SXG137" s="1730"/>
      <c r="SXH137" s="957"/>
      <c r="SXI137" s="957"/>
      <c r="SXJ137" s="957"/>
      <c r="SXK137" s="1209"/>
      <c r="SXL137" s="1248"/>
      <c r="SXM137" s="1537"/>
      <c r="SXN137" s="955"/>
      <c r="SXO137" s="1144"/>
      <c r="SXP137" s="1167"/>
      <c r="SXQ137" s="1163"/>
      <c r="SXR137" s="1163"/>
      <c r="SXS137" s="1455"/>
      <c r="SXT137" s="957"/>
      <c r="SXU137" s="1163"/>
      <c r="SXV137" s="1163"/>
      <c r="SXW137" s="957"/>
      <c r="SXX137" s="957"/>
      <c r="SXY137" s="1730"/>
      <c r="SXZ137" s="957"/>
      <c r="SYA137" s="957"/>
      <c r="SYB137" s="957"/>
      <c r="SYC137" s="1209"/>
      <c r="SYD137" s="1248"/>
      <c r="SYE137" s="1537"/>
      <c r="SYF137" s="955"/>
      <c r="SYG137" s="1144"/>
      <c r="SYH137" s="1167"/>
      <c r="SYI137" s="1163"/>
      <c r="SYJ137" s="1163"/>
      <c r="SYK137" s="1455"/>
      <c r="SYL137" s="957"/>
      <c r="SYM137" s="1163"/>
      <c r="SYN137" s="1163"/>
      <c r="SYO137" s="957"/>
      <c r="SYP137" s="957"/>
      <c r="SYQ137" s="1730"/>
      <c r="SYR137" s="957"/>
      <c r="SYS137" s="957"/>
      <c r="SYT137" s="957"/>
      <c r="SYU137" s="1209"/>
      <c r="SYV137" s="1248"/>
      <c r="SYW137" s="1537"/>
      <c r="SYX137" s="955"/>
      <c r="SYY137" s="1144"/>
      <c r="SYZ137" s="1167"/>
      <c r="SZA137" s="1163"/>
      <c r="SZB137" s="1163"/>
      <c r="SZC137" s="1455"/>
      <c r="SZD137" s="957"/>
      <c r="SZE137" s="1163"/>
      <c r="SZF137" s="1163"/>
      <c r="SZG137" s="957"/>
      <c r="SZH137" s="957"/>
      <c r="SZI137" s="1730"/>
      <c r="SZJ137" s="957"/>
      <c r="SZK137" s="957"/>
      <c r="SZL137" s="957"/>
      <c r="SZM137" s="1209"/>
      <c r="SZN137" s="1248"/>
      <c r="SZO137" s="1537"/>
      <c r="SZP137" s="955"/>
      <c r="SZQ137" s="1144"/>
      <c r="SZR137" s="1167"/>
      <c r="SZS137" s="1163"/>
      <c r="SZT137" s="1163"/>
      <c r="SZU137" s="1455"/>
      <c r="SZV137" s="957"/>
      <c r="SZW137" s="1163"/>
      <c r="SZX137" s="1163"/>
      <c r="SZY137" s="957"/>
      <c r="SZZ137" s="957"/>
      <c r="TAA137" s="1730"/>
      <c r="TAB137" s="957"/>
      <c r="TAC137" s="957"/>
      <c r="TAD137" s="957"/>
      <c r="TAE137" s="1209"/>
      <c r="TAF137" s="1248"/>
      <c r="TAG137" s="1537"/>
      <c r="TAH137" s="955"/>
      <c r="TAI137" s="1144"/>
      <c r="TAJ137" s="1167"/>
      <c r="TAK137" s="1163"/>
      <c r="TAL137" s="1163"/>
      <c r="TAM137" s="1455"/>
      <c r="TAN137" s="957"/>
      <c r="TAO137" s="1163"/>
      <c r="TAP137" s="1163"/>
      <c r="TAQ137" s="957"/>
      <c r="TAR137" s="957"/>
      <c r="TAS137" s="1730"/>
      <c r="TAT137" s="957"/>
      <c r="TAU137" s="957"/>
      <c r="TAV137" s="957"/>
      <c r="TAW137" s="1209"/>
      <c r="TAX137" s="1248"/>
      <c r="TAY137" s="1537"/>
      <c r="TAZ137" s="955"/>
      <c r="TBA137" s="1144"/>
      <c r="TBB137" s="1167"/>
      <c r="TBC137" s="1163"/>
      <c r="TBD137" s="1163"/>
      <c r="TBE137" s="1455"/>
      <c r="TBF137" s="957"/>
      <c r="TBG137" s="1163"/>
      <c r="TBH137" s="1163"/>
      <c r="TBI137" s="957"/>
      <c r="TBJ137" s="957"/>
      <c r="TBK137" s="1730"/>
      <c r="TBL137" s="957"/>
      <c r="TBM137" s="957"/>
      <c r="TBN137" s="957"/>
      <c r="TBO137" s="1209"/>
      <c r="TBP137" s="1248"/>
      <c r="TBQ137" s="1537"/>
      <c r="TBR137" s="955"/>
      <c r="TBS137" s="1144"/>
      <c r="TBT137" s="1167"/>
      <c r="TBU137" s="1163"/>
      <c r="TBV137" s="1163"/>
      <c r="TBW137" s="1455"/>
      <c r="TBX137" s="957"/>
      <c r="TBY137" s="1163"/>
      <c r="TBZ137" s="1163"/>
      <c r="TCA137" s="957"/>
      <c r="TCB137" s="957"/>
      <c r="TCC137" s="1730"/>
      <c r="TCD137" s="957"/>
      <c r="TCE137" s="957"/>
      <c r="TCF137" s="957"/>
      <c r="TCG137" s="1209"/>
      <c r="TCH137" s="1248"/>
      <c r="TCI137" s="1537"/>
      <c r="TCJ137" s="955"/>
      <c r="TCK137" s="1144"/>
      <c r="TCL137" s="1167"/>
      <c r="TCM137" s="1163"/>
      <c r="TCN137" s="1163"/>
      <c r="TCO137" s="1455"/>
      <c r="TCP137" s="957"/>
      <c r="TCQ137" s="1163"/>
      <c r="TCR137" s="1163"/>
      <c r="TCS137" s="957"/>
      <c r="TCT137" s="957"/>
      <c r="TCU137" s="1730"/>
      <c r="TCV137" s="957"/>
      <c r="TCW137" s="957"/>
      <c r="TCX137" s="957"/>
      <c r="TCY137" s="1209"/>
      <c r="TCZ137" s="1248"/>
      <c r="TDA137" s="1537"/>
      <c r="TDB137" s="955"/>
      <c r="TDC137" s="1144"/>
      <c r="TDD137" s="1167"/>
      <c r="TDE137" s="1163"/>
      <c r="TDF137" s="1163"/>
      <c r="TDG137" s="1455"/>
      <c r="TDH137" s="957"/>
      <c r="TDI137" s="1163"/>
      <c r="TDJ137" s="1163"/>
      <c r="TDK137" s="957"/>
      <c r="TDL137" s="957"/>
      <c r="TDM137" s="1730"/>
      <c r="TDN137" s="957"/>
      <c r="TDO137" s="957"/>
      <c r="TDP137" s="957"/>
      <c r="TDQ137" s="1209"/>
      <c r="TDR137" s="1248"/>
      <c r="TDS137" s="1537"/>
      <c r="TDT137" s="955"/>
      <c r="TDU137" s="1144"/>
      <c r="TDV137" s="1167"/>
      <c r="TDW137" s="1163"/>
      <c r="TDX137" s="1163"/>
      <c r="TDY137" s="1455"/>
      <c r="TDZ137" s="957"/>
      <c r="TEA137" s="1163"/>
      <c r="TEB137" s="1163"/>
      <c r="TEC137" s="957"/>
      <c r="TED137" s="957"/>
      <c r="TEE137" s="1730"/>
      <c r="TEF137" s="957"/>
      <c r="TEG137" s="957"/>
      <c r="TEH137" s="957"/>
      <c r="TEI137" s="1209"/>
      <c r="TEJ137" s="1248"/>
      <c r="TEK137" s="1537"/>
      <c r="TEL137" s="955"/>
      <c r="TEM137" s="1144"/>
      <c r="TEN137" s="1167"/>
      <c r="TEO137" s="1163"/>
      <c r="TEP137" s="1163"/>
      <c r="TEQ137" s="1455"/>
      <c r="TER137" s="957"/>
      <c r="TES137" s="1163"/>
      <c r="TET137" s="1163"/>
      <c r="TEU137" s="957"/>
      <c r="TEV137" s="957"/>
      <c r="TEW137" s="1730"/>
      <c r="TEX137" s="957"/>
      <c r="TEY137" s="957"/>
      <c r="TEZ137" s="957"/>
      <c r="TFA137" s="1209"/>
      <c r="TFB137" s="1248"/>
      <c r="TFC137" s="1537"/>
      <c r="TFD137" s="955"/>
      <c r="TFE137" s="1144"/>
      <c r="TFF137" s="1167"/>
      <c r="TFG137" s="1163"/>
      <c r="TFH137" s="1163"/>
      <c r="TFI137" s="1455"/>
      <c r="TFJ137" s="957"/>
      <c r="TFK137" s="1163"/>
      <c r="TFL137" s="1163"/>
      <c r="TFM137" s="957"/>
      <c r="TFN137" s="957"/>
      <c r="TFO137" s="1730"/>
      <c r="TFP137" s="957"/>
      <c r="TFQ137" s="957"/>
      <c r="TFR137" s="957"/>
      <c r="TFS137" s="1209"/>
      <c r="TFT137" s="1248"/>
      <c r="TFU137" s="1537"/>
      <c r="TFV137" s="955"/>
      <c r="TFW137" s="1144"/>
      <c r="TFX137" s="1167"/>
      <c r="TFY137" s="1163"/>
      <c r="TFZ137" s="1163"/>
      <c r="TGA137" s="1455"/>
      <c r="TGB137" s="957"/>
      <c r="TGC137" s="1163"/>
      <c r="TGD137" s="1163"/>
      <c r="TGE137" s="957"/>
      <c r="TGF137" s="957"/>
      <c r="TGG137" s="1730"/>
      <c r="TGH137" s="957"/>
      <c r="TGI137" s="957"/>
      <c r="TGJ137" s="957"/>
      <c r="TGK137" s="1209"/>
      <c r="TGL137" s="1248"/>
      <c r="TGM137" s="1537"/>
      <c r="TGN137" s="955"/>
      <c r="TGO137" s="1144"/>
      <c r="TGP137" s="1167"/>
      <c r="TGQ137" s="1163"/>
      <c r="TGR137" s="1163"/>
      <c r="TGS137" s="1455"/>
      <c r="TGT137" s="957"/>
      <c r="TGU137" s="1163"/>
      <c r="TGV137" s="1163"/>
      <c r="TGW137" s="957"/>
      <c r="TGX137" s="957"/>
      <c r="TGY137" s="1730"/>
      <c r="TGZ137" s="957"/>
      <c r="THA137" s="957"/>
      <c r="THB137" s="957"/>
      <c r="THC137" s="1209"/>
      <c r="THD137" s="1248"/>
      <c r="THE137" s="1537"/>
      <c r="THF137" s="955"/>
      <c r="THG137" s="1144"/>
      <c r="THH137" s="1167"/>
      <c r="THI137" s="1163"/>
      <c r="THJ137" s="1163"/>
      <c r="THK137" s="1455"/>
      <c r="THL137" s="957"/>
      <c r="THM137" s="1163"/>
      <c r="THN137" s="1163"/>
      <c r="THO137" s="957"/>
      <c r="THP137" s="957"/>
      <c r="THQ137" s="1730"/>
      <c r="THR137" s="957"/>
      <c r="THS137" s="957"/>
      <c r="THT137" s="957"/>
      <c r="THU137" s="1209"/>
      <c r="THV137" s="1248"/>
      <c r="THW137" s="1537"/>
      <c r="THX137" s="955"/>
      <c r="THY137" s="1144"/>
      <c r="THZ137" s="1167"/>
      <c r="TIA137" s="1163"/>
      <c r="TIB137" s="1163"/>
      <c r="TIC137" s="1455"/>
      <c r="TID137" s="957"/>
      <c r="TIE137" s="1163"/>
      <c r="TIF137" s="1163"/>
      <c r="TIG137" s="957"/>
      <c r="TIH137" s="957"/>
      <c r="TII137" s="1730"/>
      <c r="TIJ137" s="957"/>
      <c r="TIK137" s="957"/>
      <c r="TIL137" s="957"/>
      <c r="TIM137" s="1209"/>
      <c r="TIN137" s="1248"/>
      <c r="TIO137" s="1537"/>
      <c r="TIP137" s="955"/>
      <c r="TIQ137" s="1144"/>
      <c r="TIR137" s="1167"/>
      <c r="TIS137" s="1163"/>
      <c r="TIT137" s="1163"/>
      <c r="TIU137" s="1455"/>
      <c r="TIV137" s="957"/>
      <c r="TIW137" s="1163"/>
      <c r="TIX137" s="1163"/>
      <c r="TIY137" s="957"/>
      <c r="TIZ137" s="957"/>
      <c r="TJA137" s="1730"/>
      <c r="TJB137" s="957"/>
      <c r="TJC137" s="957"/>
      <c r="TJD137" s="957"/>
      <c r="TJE137" s="1209"/>
      <c r="TJF137" s="1248"/>
      <c r="TJG137" s="1537"/>
      <c r="TJH137" s="955"/>
      <c r="TJI137" s="1144"/>
      <c r="TJJ137" s="1167"/>
      <c r="TJK137" s="1163"/>
      <c r="TJL137" s="1163"/>
      <c r="TJM137" s="1455"/>
      <c r="TJN137" s="957"/>
      <c r="TJO137" s="1163"/>
      <c r="TJP137" s="1163"/>
      <c r="TJQ137" s="957"/>
      <c r="TJR137" s="957"/>
      <c r="TJS137" s="1730"/>
      <c r="TJT137" s="957"/>
      <c r="TJU137" s="957"/>
      <c r="TJV137" s="957"/>
      <c r="TJW137" s="1209"/>
      <c r="TJX137" s="1248"/>
      <c r="TJY137" s="1537"/>
      <c r="TJZ137" s="955"/>
      <c r="TKA137" s="1144"/>
      <c r="TKB137" s="1167"/>
      <c r="TKC137" s="1163"/>
      <c r="TKD137" s="1163"/>
      <c r="TKE137" s="1455"/>
      <c r="TKF137" s="957"/>
      <c r="TKG137" s="1163"/>
      <c r="TKH137" s="1163"/>
      <c r="TKI137" s="957"/>
      <c r="TKJ137" s="957"/>
      <c r="TKK137" s="1730"/>
      <c r="TKL137" s="957"/>
      <c r="TKM137" s="957"/>
      <c r="TKN137" s="957"/>
      <c r="TKO137" s="1209"/>
      <c r="TKP137" s="1248"/>
      <c r="TKQ137" s="1537"/>
      <c r="TKR137" s="955"/>
      <c r="TKS137" s="1144"/>
      <c r="TKT137" s="1167"/>
      <c r="TKU137" s="1163"/>
      <c r="TKV137" s="1163"/>
      <c r="TKW137" s="1455"/>
      <c r="TKX137" s="957"/>
      <c r="TKY137" s="1163"/>
      <c r="TKZ137" s="1163"/>
      <c r="TLA137" s="957"/>
      <c r="TLB137" s="957"/>
      <c r="TLC137" s="1730"/>
      <c r="TLD137" s="957"/>
      <c r="TLE137" s="957"/>
      <c r="TLF137" s="957"/>
      <c r="TLG137" s="1209"/>
      <c r="TLH137" s="1248"/>
      <c r="TLI137" s="1537"/>
      <c r="TLJ137" s="955"/>
      <c r="TLK137" s="1144"/>
      <c r="TLL137" s="1167"/>
      <c r="TLM137" s="1163"/>
      <c r="TLN137" s="1163"/>
      <c r="TLO137" s="1455"/>
      <c r="TLP137" s="957"/>
      <c r="TLQ137" s="1163"/>
      <c r="TLR137" s="1163"/>
      <c r="TLS137" s="957"/>
      <c r="TLT137" s="957"/>
      <c r="TLU137" s="1730"/>
      <c r="TLV137" s="957"/>
      <c r="TLW137" s="957"/>
      <c r="TLX137" s="957"/>
      <c r="TLY137" s="1209"/>
      <c r="TLZ137" s="1248"/>
      <c r="TMA137" s="1537"/>
      <c r="TMB137" s="955"/>
      <c r="TMC137" s="1144"/>
      <c r="TMD137" s="1167"/>
      <c r="TME137" s="1163"/>
      <c r="TMF137" s="1163"/>
      <c r="TMG137" s="1455"/>
      <c r="TMH137" s="957"/>
      <c r="TMI137" s="1163"/>
      <c r="TMJ137" s="1163"/>
      <c r="TMK137" s="957"/>
      <c r="TML137" s="957"/>
      <c r="TMM137" s="1730"/>
      <c r="TMN137" s="957"/>
      <c r="TMO137" s="957"/>
      <c r="TMP137" s="957"/>
      <c r="TMQ137" s="1209"/>
      <c r="TMR137" s="1248"/>
      <c r="TMS137" s="1537"/>
      <c r="TMT137" s="955"/>
      <c r="TMU137" s="1144"/>
      <c r="TMV137" s="1167"/>
      <c r="TMW137" s="1163"/>
      <c r="TMX137" s="1163"/>
      <c r="TMY137" s="1455"/>
      <c r="TMZ137" s="957"/>
      <c r="TNA137" s="1163"/>
      <c r="TNB137" s="1163"/>
      <c r="TNC137" s="957"/>
      <c r="TND137" s="957"/>
      <c r="TNE137" s="1730"/>
      <c r="TNF137" s="957"/>
      <c r="TNG137" s="957"/>
      <c r="TNH137" s="957"/>
      <c r="TNI137" s="1209"/>
      <c r="TNJ137" s="1248"/>
      <c r="TNK137" s="1537"/>
      <c r="TNL137" s="955"/>
      <c r="TNM137" s="1144"/>
      <c r="TNN137" s="1167"/>
      <c r="TNO137" s="1163"/>
      <c r="TNP137" s="1163"/>
      <c r="TNQ137" s="1455"/>
      <c r="TNR137" s="957"/>
      <c r="TNS137" s="1163"/>
      <c r="TNT137" s="1163"/>
      <c r="TNU137" s="957"/>
      <c r="TNV137" s="957"/>
      <c r="TNW137" s="1730"/>
      <c r="TNX137" s="957"/>
      <c r="TNY137" s="957"/>
      <c r="TNZ137" s="957"/>
      <c r="TOA137" s="1209"/>
      <c r="TOB137" s="1248"/>
      <c r="TOC137" s="1537"/>
      <c r="TOD137" s="955"/>
      <c r="TOE137" s="1144"/>
      <c r="TOF137" s="1167"/>
      <c r="TOG137" s="1163"/>
      <c r="TOH137" s="1163"/>
      <c r="TOI137" s="1455"/>
      <c r="TOJ137" s="957"/>
      <c r="TOK137" s="1163"/>
      <c r="TOL137" s="1163"/>
      <c r="TOM137" s="957"/>
      <c r="TON137" s="957"/>
      <c r="TOO137" s="1730"/>
      <c r="TOP137" s="957"/>
      <c r="TOQ137" s="957"/>
      <c r="TOR137" s="957"/>
      <c r="TOS137" s="1209"/>
      <c r="TOT137" s="1248"/>
      <c r="TOU137" s="1537"/>
      <c r="TOV137" s="955"/>
      <c r="TOW137" s="1144"/>
      <c r="TOX137" s="1167"/>
      <c r="TOY137" s="1163"/>
      <c r="TOZ137" s="1163"/>
      <c r="TPA137" s="1455"/>
      <c r="TPB137" s="957"/>
      <c r="TPC137" s="1163"/>
      <c r="TPD137" s="1163"/>
      <c r="TPE137" s="957"/>
      <c r="TPF137" s="957"/>
      <c r="TPG137" s="1730"/>
      <c r="TPH137" s="957"/>
      <c r="TPI137" s="957"/>
      <c r="TPJ137" s="957"/>
      <c r="TPK137" s="1209"/>
      <c r="TPL137" s="1248"/>
      <c r="TPM137" s="1537"/>
      <c r="TPN137" s="955"/>
      <c r="TPO137" s="1144"/>
      <c r="TPP137" s="1167"/>
      <c r="TPQ137" s="1163"/>
      <c r="TPR137" s="1163"/>
      <c r="TPS137" s="1455"/>
      <c r="TPT137" s="957"/>
      <c r="TPU137" s="1163"/>
      <c r="TPV137" s="1163"/>
      <c r="TPW137" s="957"/>
      <c r="TPX137" s="957"/>
      <c r="TPY137" s="1730"/>
      <c r="TPZ137" s="957"/>
      <c r="TQA137" s="957"/>
      <c r="TQB137" s="957"/>
      <c r="TQC137" s="1209"/>
      <c r="TQD137" s="1248"/>
      <c r="TQE137" s="1537"/>
      <c r="TQF137" s="955"/>
      <c r="TQG137" s="1144"/>
      <c r="TQH137" s="1167"/>
      <c r="TQI137" s="1163"/>
      <c r="TQJ137" s="1163"/>
      <c r="TQK137" s="1455"/>
      <c r="TQL137" s="957"/>
      <c r="TQM137" s="1163"/>
      <c r="TQN137" s="1163"/>
      <c r="TQO137" s="957"/>
      <c r="TQP137" s="957"/>
      <c r="TQQ137" s="1730"/>
      <c r="TQR137" s="957"/>
      <c r="TQS137" s="957"/>
      <c r="TQT137" s="957"/>
      <c r="TQU137" s="1209"/>
      <c r="TQV137" s="1248"/>
      <c r="TQW137" s="1537"/>
      <c r="TQX137" s="955"/>
      <c r="TQY137" s="1144"/>
      <c r="TQZ137" s="1167"/>
      <c r="TRA137" s="1163"/>
      <c r="TRB137" s="1163"/>
      <c r="TRC137" s="1455"/>
      <c r="TRD137" s="957"/>
      <c r="TRE137" s="1163"/>
      <c r="TRF137" s="1163"/>
      <c r="TRG137" s="957"/>
      <c r="TRH137" s="957"/>
      <c r="TRI137" s="1730"/>
      <c r="TRJ137" s="957"/>
      <c r="TRK137" s="957"/>
      <c r="TRL137" s="957"/>
      <c r="TRM137" s="1209"/>
      <c r="TRN137" s="1248"/>
      <c r="TRO137" s="1537"/>
      <c r="TRP137" s="955"/>
      <c r="TRQ137" s="1144"/>
      <c r="TRR137" s="1167"/>
      <c r="TRS137" s="1163"/>
      <c r="TRT137" s="1163"/>
      <c r="TRU137" s="1455"/>
      <c r="TRV137" s="957"/>
      <c r="TRW137" s="1163"/>
      <c r="TRX137" s="1163"/>
      <c r="TRY137" s="957"/>
      <c r="TRZ137" s="957"/>
      <c r="TSA137" s="1730"/>
      <c r="TSB137" s="957"/>
      <c r="TSC137" s="957"/>
      <c r="TSD137" s="957"/>
      <c r="TSE137" s="1209"/>
      <c r="TSF137" s="1248"/>
      <c r="TSG137" s="1537"/>
      <c r="TSH137" s="955"/>
      <c r="TSI137" s="1144"/>
      <c r="TSJ137" s="1167"/>
      <c r="TSK137" s="1163"/>
      <c r="TSL137" s="1163"/>
      <c r="TSM137" s="1455"/>
      <c r="TSN137" s="957"/>
      <c r="TSO137" s="1163"/>
      <c r="TSP137" s="1163"/>
      <c r="TSQ137" s="957"/>
      <c r="TSR137" s="957"/>
      <c r="TSS137" s="1730"/>
      <c r="TST137" s="957"/>
      <c r="TSU137" s="957"/>
      <c r="TSV137" s="957"/>
      <c r="TSW137" s="1209"/>
      <c r="TSX137" s="1248"/>
      <c r="TSY137" s="1537"/>
      <c r="TSZ137" s="955"/>
      <c r="TTA137" s="1144"/>
      <c r="TTB137" s="1167"/>
      <c r="TTC137" s="1163"/>
      <c r="TTD137" s="1163"/>
      <c r="TTE137" s="1455"/>
      <c r="TTF137" s="957"/>
      <c r="TTG137" s="1163"/>
      <c r="TTH137" s="1163"/>
      <c r="TTI137" s="957"/>
      <c r="TTJ137" s="957"/>
      <c r="TTK137" s="1730"/>
      <c r="TTL137" s="957"/>
      <c r="TTM137" s="957"/>
      <c r="TTN137" s="957"/>
      <c r="TTO137" s="1209"/>
      <c r="TTP137" s="1248"/>
      <c r="TTQ137" s="1537"/>
      <c r="TTR137" s="955"/>
      <c r="TTS137" s="1144"/>
      <c r="TTT137" s="1167"/>
      <c r="TTU137" s="1163"/>
      <c r="TTV137" s="1163"/>
      <c r="TTW137" s="1455"/>
      <c r="TTX137" s="957"/>
      <c r="TTY137" s="1163"/>
      <c r="TTZ137" s="1163"/>
      <c r="TUA137" s="957"/>
      <c r="TUB137" s="957"/>
      <c r="TUC137" s="1730"/>
      <c r="TUD137" s="957"/>
      <c r="TUE137" s="957"/>
      <c r="TUF137" s="957"/>
      <c r="TUG137" s="1209"/>
      <c r="TUH137" s="1248"/>
      <c r="TUI137" s="1537"/>
      <c r="TUJ137" s="955"/>
      <c r="TUK137" s="1144"/>
      <c r="TUL137" s="1167"/>
      <c r="TUM137" s="1163"/>
      <c r="TUN137" s="1163"/>
      <c r="TUO137" s="1455"/>
      <c r="TUP137" s="957"/>
      <c r="TUQ137" s="1163"/>
      <c r="TUR137" s="1163"/>
      <c r="TUS137" s="957"/>
      <c r="TUT137" s="957"/>
      <c r="TUU137" s="1730"/>
      <c r="TUV137" s="957"/>
      <c r="TUW137" s="957"/>
      <c r="TUX137" s="957"/>
      <c r="TUY137" s="1209"/>
      <c r="TUZ137" s="1248"/>
      <c r="TVA137" s="1537"/>
      <c r="TVB137" s="955"/>
      <c r="TVC137" s="1144"/>
      <c r="TVD137" s="1167"/>
      <c r="TVE137" s="1163"/>
      <c r="TVF137" s="1163"/>
      <c r="TVG137" s="1455"/>
      <c r="TVH137" s="957"/>
      <c r="TVI137" s="1163"/>
      <c r="TVJ137" s="1163"/>
      <c r="TVK137" s="957"/>
      <c r="TVL137" s="957"/>
      <c r="TVM137" s="1730"/>
      <c r="TVN137" s="957"/>
      <c r="TVO137" s="957"/>
      <c r="TVP137" s="957"/>
      <c r="TVQ137" s="1209"/>
      <c r="TVR137" s="1248"/>
      <c r="TVS137" s="1537"/>
      <c r="TVT137" s="955"/>
      <c r="TVU137" s="1144"/>
      <c r="TVV137" s="1167"/>
      <c r="TVW137" s="1163"/>
      <c r="TVX137" s="1163"/>
      <c r="TVY137" s="1455"/>
      <c r="TVZ137" s="957"/>
      <c r="TWA137" s="1163"/>
      <c r="TWB137" s="1163"/>
      <c r="TWC137" s="957"/>
      <c r="TWD137" s="957"/>
      <c r="TWE137" s="1730"/>
      <c r="TWF137" s="957"/>
      <c r="TWG137" s="957"/>
      <c r="TWH137" s="957"/>
      <c r="TWI137" s="1209"/>
      <c r="TWJ137" s="1248"/>
      <c r="TWK137" s="1537"/>
      <c r="TWL137" s="955"/>
      <c r="TWM137" s="1144"/>
      <c r="TWN137" s="1167"/>
      <c r="TWO137" s="1163"/>
      <c r="TWP137" s="1163"/>
      <c r="TWQ137" s="1455"/>
      <c r="TWR137" s="957"/>
      <c r="TWS137" s="1163"/>
      <c r="TWT137" s="1163"/>
      <c r="TWU137" s="957"/>
      <c r="TWV137" s="957"/>
      <c r="TWW137" s="1730"/>
      <c r="TWX137" s="957"/>
      <c r="TWY137" s="957"/>
      <c r="TWZ137" s="957"/>
      <c r="TXA137" s="1209"/>
      <c r="TXB137" s="1248"/>
      <c r="TXC137" s="1537"/>
      <c r="TXD137" s="955"/>
      <c r="TXE137" s="1144"/>
      <c r="TXF137" s="1167"/>
      <c r="TXG137" s="1163"/>
      <c r="TXH137" s="1163"/>
      <c r="TXI137" s="1455"/>
      <c r="TXJ137" s="957"/>
      <c r="TXK137" s="1163"/>
      <c r="TXL137" s="1163"/>
      <c r="TXM137" s="957"/>
      <c r="TXN137" s="957"/>
      <c r="TXO137" s="1730"/>
      <c r="TXP137" s="957"/>
      <c r="TXQ137" s="957"/>
      <c r="TXR137" s="957"/>
      <c r="TXS137" s="1209"/>
      <c r="TXT137" s="1248"/>
      <c r="TXU137" s="1537"/>
      <c r="TXV137" s="955"/>
      <c r="TXW137" s="1144"/>
      <c r="TXX137" s="1167"/>
      <c r="TXY137" s="1163"/>
      <c r="TXZ137" s="1163"/>
      <c r="TYA137" s="1455"/>
      <c r="TYB137" s="957"/>
      <c r="TYC137" s="1163"/>
      <c r="TYD137" s="1163"/>
      <c r="TYE137" s="957"/>
      <c r="TYF137" s="957"/>
      <c r="TYG137" s="1730"/>
      <c r="TYH137" s="957"/>
      <c r="TYI137" s="957"/>
      <c r="TYJ137" s="957"/>
      <c r="TYK137" s="1209"/>
      <c r="TYL137" s="1248"/>
      <c r="TYM137" s="1537"/>
      <c r="TYN137" s="955"/>
      <c r="TYO137" s="1144"/>
      <c r="TYP137" s="1167"/>
      <c r="TYQ137" s="1163"/>
      <c r="TYR137" s="1163"/>
      <c r="TYS137" s="1455"/>
      <c r="TYT137" s="957"/>
      <c r="TYU137" s="1163"/>
      <c r="TYV137" s="1163"/>
      <c r="TYW137" s="957"/>
      <c r="TYX137" s="957"/>
      <c r="TYY137" s="1730"/>
      <c r="TYZ137" s="957"/>
      <c r="TZA137" s="957"/>
      <c r="TZB137" s="957"/>
      <c r="TZC137" s="1209"/>
      <c r="TZD137" s="1248"/>
      <c r="TZE137" s="1537"/>
      <c r="TZF137" s="955"/>
      <c r="TZG137" s="1144"/>
      <c r="TZH137" s="1167"/>
      <c r="TZI137" s="1163"/>
      <c r="TZJ137" s="1163"/>
      <c r="TZK137" s="1455"/>
      <c r="TZL137" s="957"/>
      <c r="TZM137" s="1163"/>
      <c r="TZN137" s="1163"/>
      <c r="TZO137" s="957"/>
      <c r="TZP137" s="957"/>
      <c r="TZQ137" s="1730"/>
      <c r="TZR137" s="957"/>
      <c r="TZS137" s="957"/>
      <c r="TZT137" s="957"/>
      <c r="TZU137" s="1209"/>
      <c r="TZV137" s="1248"/>
      <c r="TZW137" s="1537"/>
      <c r="TZX137" s="955"/>
      <c r="TZY137" s="1144"/>
      <c r="TZZ137" s="1167"/>
      <c r="UAA137" s="1163"/>
      <c r="UAB137" s="1163"/>
      <c r="UAC137" s="1455"/>
      <c r="UAD137" s="957"/>
      <c r="UAE137" s="1163"/>
      <c r="UAF137" s="1163"/>
      <c r="UAG137" s="957"/>
      <c r="UAH137" s="957"/>
      <c r="UAI137" s="1730"/>
      <c r="UAJ137" s="957"/>
      <c r="UAK137" s="957"/>
      <c r="UAL137" s="957"/>
      <c r="UAM137" s="1209"/>
      <c r="UAN137" s="1248"/>
      <c r="UAO137" s="1537"/>
      <c r="UAP137" s="955"/>
      <c r="UAQ137" s="1144"/>
      <c r="UAR137" s="1167"/>
      <c r="UAS137" s="1163"/>
      <c r="UAT137" s="1163"/>
      <c r="UAU137" s="1455"/>
      <c r="UAV137" s="957"/>
      <c r="UAW137" s="1163"/>
      <c r="UAX137" s="1163"/>
      <c r="UAY137" s="957"/>
      <c r="UAZ137" s="957"/>
      <c r="UBA137" s="1730"/>
      <c r="UBB137" s="957"/>
      <c r="UBC137" s="957"/>
      <c r="UBD137" s="957"/>
      <c r="UBE137" s="1209"/>
      <c r="UBF137" s="1248"/>
      <c r="UBG137" s="1537"/>
      <c r="UBH137" s="955"/>
      <c r="UBI137" s="1144"/>
      <c r="UBJ137" s="1167"/>
      <c r="UBK137" s="1163"/>
      <c r="UBL137" s="1163"/>
      <c r="UBM137" s="1455"/>
      <c r="UBN137" s="957"/>
      <c r="UBO137" s="1163"/>
      <c r="UBP137" s="1163"/>
      <c r="UBQ137" s="957"/>
      <c r="UBR137" s="957"/>
      <c r="UBS137" s="1730"/>
      <c r="UBT137" s="957"/>
      <c r="UBU137" s="957"/>
      <c r="UBV137" s="957"/>
      <c r="UBW137" s="1209"/>
      <c r="UBX137" s="1248"/>
      <c r="UBY137" s="1537"/>
      <c r="UBZ137" s="955"/>
      <c r="UCA137" s="1144"/>
      <c r="UCB137" s="1167"/>
      <c r="UCC137" s="1163"/>
      <c r="UCD137" s="1163"/>
      <c r="UCE137" s="1455"/>
      <c r="UCF137" s="957"/>
      <c r="UCG137" s="1163"/>
      <c r="UCH137" s="1163"/>
      <c r="UCI137" s="957"/>
      <c r="UCJ137" s="957"/>
      <c r="UCK137" s="1730"/>
      <c r="UCL137" s="957"/>
      <c r="UCM137" s="957"/>
      <c r="UCN137" s="957"/>
      <c r="UCO137" s="1209"/>
      <c r="UCP137" s="1248"/>
      <c r="UCQ137" s="1537"/>
      <c r="UCR137" s="955"/>
      <c r="UCS137" s="1144"/>
      <c r="UCT137" s="1167"/>
      <c r="UCU137" s="1163"/>
      <c r="UCV137" s="1163"/>
      <c r="UCW137" s="1455"/>
      <c r="UCX137" s="957"/>
      <c r="UCY137" s="1163"/>
      <c r="UCZ137" s="1163"/>
      <c r="UDA137" s="957"/>
      <c r="UDB137" s="957"/>
      <c r="UDC137" s="1730"/>
      <c r="UDD137" s="957"/>
      <c r="UDE137" s="957"/>
      <c r="UDF137" s="957"/>
      <c r="UDG137" s="1209"/>
      <c r="UDH137" s="1248"/>
      <c r="UDI137" s="1537"/>
      <c r="UDJ137" s="955"/>
      <c r="UDK137" s="1144"/>
      <c r="UDL137" s="1167"/>
      <c r="UDM137" s="1163"/>
      <c r="UDN137" s="1163"/>
      <c r="UDO137" s="1455"/>
      <c r="UDP137" s="957"/>
      <c r="UDQ137" s="1163"/>
      <c r="UDR137" s="1163"/>
      <c r="UDS137" s="957"/>
      <c r="UDT137" s="957"/>
      <c r="UDU137" s="1730"/>
      <c r="UDV137" s="957"/>
      <c r="UDW137" s="957"/>
      <c r="UDX137" s="957"/>
      <c r="UDY137" s="1209"/>
      <c r="UDZ137" s="1248"/>
      <c r="UEA137" s="1537"/>
      <c r="UEB137" s="955"/>
      <c r="UEC137" s="1144"/>
      <c r="UED137" s="1167"/>
      <c r="UEE137" s="1163"/>
      <c r="UEF137" s="1163"/>
      <c r="UEG137" s="1455"/>
      <c r="UEH137" s="957"/>
      <c r="UEI137" s="1163"/>
      <c r="UEJ137" s="1163"/>
      <c r="UEK137" s="957"/>
      <c r="UEL137" s="957"/>
      <c r="UEM137" s="1730"/>
      <c r="UEN137" s="957"/>
      <c r="UEO137" s="957"/>
      <c r="UEP137" s="957"/>
      <c r="UEQ137" s="1209"/>
      <c r="UER137" s="1248"/>
      <c r="UES137" s="1537"/>
      <c r="UET137" s="955"/>
      <c r="UEU137" s="1144"/>
      <c r="UEV137" s="1167"/>
      <c r="UEW137" s="1163"/>
      <c r="UEX137" s="1163"/>
      <c r="UEY137" s="1455"/>
      <c r="UEZ137" s="957"/>
      <c r="UFA137" s="1163"/>
      <c r="UFB137" s="1163"/>
      <c r="UFC137" s="957"/>
      <c r="UFD137" s="957"/>
      <c r="UFE137" s="1730"/>
      <c r="UFF137" s="957"/>
      <c r="UFG137" s="957"/>
      <c r="UFH137" s="957"/>
      <c r="UFI137" s="1209"/>
      <c r="UFJ137" s="1248"/>
      <c r="UFK137" s="1537"/>
      <c r="UFL137" s="955"/>
      <c r="UFM137" s="1144"/>
      <c r="UFN137" s="1167"/>
      <c r="UFO137" s="1163"/>
      <c r="UFP137" s="1163"/>
      <c r="UFQ137" s="1455"/>
      <c r="UFR137" s="957"/>
      <c r="UFS137" s="1163"/>
      <c r="UFT137" s="1163"/>
      <c r="UFU137" s="957"/>
      <c r="UFV137" s="957"/>
      <c r="UFW137" s="1730"/>
      <c r="UFX137" s="957"/>
      <c r="UFY137" s="957"/>
      <c r="UFZ137" s="957"/>
      <c r="UGA137" s="1209"/>
      <c r="UGB137" s="1248"/>
      <c r="UGC137" s="1537"/>
      <c r="UGD137" s="955"/>
      <c r="UGE137" s="1144"/>
      <c r="UGF137" s="1167"/>
      <c r="UGG137" s="1163"/>
      <c r="UGH137" s="1163"/>
      <c r="UGI137" s="1455"/>
      <c r="UGJ137" s="957"/>
      <c r="UGK137" s="1163"/>
      <c r="UGL137" s="1163"/>
      <c r="UGM137" s="957"/>
      <c r="UGN137" s="957"/>
      <c r="UGO137" s="1730"/>
      <c r="UGP137" s="957"/>
      <c r="UGQ137" s="957"/>
      <c r="UGR137" s="957"/>
      <c r="UGS137" s="1209"/>
      <c r="UGT137" s="1248"/>
      <c r="UGU137" s="1537"/>
      <c r="UGV137" s="955"/>
      <c r="UGW137" s="1144"/>
      <c r="UGX137" s="1167"/>
      <c r="UGY137" s="1163"/>
      <c r="UGZ137" s="1163"/>
      <c r="UHA137" s="1455"/>
      <c r="UHB137" s="957"/>
      <c r="UHC137" s="1163"/>
      <c r="UHD137" s="1163"/>
      <c r="UHE137" s="957"/>
      <c r="UHF137" s="957"/>
      <c r="UHG137" s="1730"/>
      <c r="UHH137" s="957"/>
      <c r="UHI137" s="957"/>
      <c r="UHJ137" s="957"/>
      <c r="UHK137" s="1209"/>
      <c r="UHL137" s="1248"/>
      <c r="UHM137" s="1537"/>
      <c r="UHN137" s="955"/>
      <c r="UHO137" s="1144"/>
      <c r="UHP137" s="1167"/>
      <c r="UHQ137" s="1163"/>
      <c r="UHR137" s="1163"/>
      <c r="UHS137" s="1455"/>
      <c r="UHT137" s="957"/>
      <c r="UHU137" s="1163"/>
      <c r="UHV137" s="1163"/>
      <c r="UHW137" s="957"/>
      <c r="UHX137" s="957"/>
      <c r="UHY137" s="1730"/>
      <c r="UHZ137" s="957"/>
      <c r="UIA137" s="957"/>
      <c r="UIB137" s="957"/>
      <c r="UIC137" s="1209"/>
      <c r="UID137" s="1248"/>
      <c r="UIE137" s="1537"/>
      <c r="UIF137" s="955"/>
      <c r="UIG137" s="1144"/>
      <c r="UIH137" s="1167"/>
      <c r="UII137" s="1163"/>
      <c r="UIJ137" s="1163"/>
      <c r="UIK137" s="1455"/>
      <c r="UIL137" s="957"/>
      <c r="UIM137" s="1163"/>
      <c r="UIN137" s="1163"/>
      <c r="UIO137" s="957"/>
      <c r="UIP137" s="957"/>
      <c r="UIQ137" s="1730"/>
      <c r="UIR137" s="957"/>
      <c r="UIS137" s="957"/>
      <c r="UIT137" s="957"/>
      <c r="UIU137" s="1209"/>
      <c r="UIV137" s="1248"/>
      <c r="UIW137" s="1537"/>
      <c r="UIX137" s="955"/>
      <c r="UIY137" s="1144"/>
      <c r="UIZ137" s="1167"/>
      <c r="UJA137" s="1163"/>
      <c r="UJB137" s="1163"/>
      <c r="UJC137" s="1455"/>
      <c r="UJD137" s="957"/>
      <c r="UJE137" s="1163"/>
      <c r="UJF137" s="1163"/>
      <c r="UJG137" s="957"/>
      <c r="UJH137" s="957"/>
      <c r="UJI137" s="1730"/>
      <c r="UJJ137" s="957"/>
      <c r="UJK137" s="957"/>
      <c r="UJL137" s="957"/>
      <c r="UJM137" s="1209"/>
      <c r="UJN137" s="1248"/>
      <c r="UJO137" s="1537"/>
      <c r="UJP137" s="955"/>
      <c r="UJQ137" s="1144"/>
      <c r="UJR137" s="1167"/>
      <c r="UJS137" s="1163"/>
      <c r="UJT137" s="1163"/>
      <c r="UJU137" s="1455"/>
      <c r="UJV137" s="957"/>
      <c r="UJW137" s="1163"/>
      <c r="UJX137" s="1163"/>
      <c r="UJY137" s="957"/>
      <c r="UJZ137" s="957"/>
      <c r="UKA137" s="1730"/>
      <c r="UKB137" s="957"/>
      <c r="UKC137" s="957"/>
      <c r="UKD137" s="957"/>
      <c r="UKE137" s="1209"/>
      <c r="UKF137" s="1248"/>
      <c r="UKG137" s="1537"/>
      <c r="UKH137" s="955"/>
      <c r="UKI137" s="1144"/>
      <c r="UKJ137" s="1167"/>
      <c r="UKK137" s="1163"/>
      <c r="UKL137" s="1163"/>
      <c r="UKM137" s="1455"/>
      <c r="UKN137" s="957"/>
      <c r="UKO137" s="1163"/>
      <c r="UKP137" s="1163"/>
      <c r="UKQ137" s="957"/>
      <c r="UKR137" s="957"/>
      <c r="UKS137" s="1730"/>
      <c r="UKT137" s="957"/>
      <c r="UKU137" s="957"/>
      <c r="UKV137" s="957"/>
      <c r="UKW137" s="1209"/>
      <c r="UKX137" s="1248"/>
      <c r="UKY137" s="1537"/>
      <c r="UKZ137" s="955"/>
      <c r="ULA137" s="1144"/>
      <c r="ULB137" s="1167"/>
      <c r="ULC137" s="1163"/>
      <c r="ULD137" s="1163"/>
      <c r="ULE137" s="1455"/>
      <c r="ULF137" s="957"/>
      <c r="ULG137" s="1163"/>
      <c r="ULH137" s="1163"/>
      <c r="ULI137" s="957"/>
      <c r="ULJ137" s="957"/>
      <c r="ULK137" s="1730"/>
      <c r="ULL137" s="957"/>
      <c r="ULM137" s="957"/>
      <c r="ULN137" s="957"/>
      <c r="ULO137" s="1209"/>
      <c r="ULP137" s="1248"/>
      <c r="ULQ137" s="1537"/>
      <c r="ULR137" s="955"/>
      <c r="ULS137" s="1144"/>
      <c r="ULT137" s="1167"/>
      <c r="ULU137" s="1163"/>
      <c r="ULV137" s="1163"/>
      <c r="ULW137" s="1455"/>
      <c r="ULX137" s="957"/>
      <c r="ULY137" s="1163"/>
      <c r="ULZ137" s="1163"/>
      <c r="UMA137" s="957"/>
      <c r="UMB137" s="957"/>
      <c r="UMC137" s="1730"/>
      <c r="UMD137" s="957"/>
      <c r="UME137" s="957"/>
      <c r="UMF137" s="957"/>
      <c r="UMG137" s="1209"/>
      <c r="UMH137" s="1248"/>
      <c r="UMI137" s="1537"/>
      <c r="UMJ137" s="955"/>
      <c r="UMK137" s="1144"/>
      <c r="UML137" s="1167"/>
      <c r="UMM137" s="1163"/>
      <c r="UMN137" s="1163"/>
      <c r="UMO137" s="1455"/>
      <c r="UMP137" s="957"/>
      <c r="UMQ137" s="1163"/>
      <c r="UMR137" s="1163"/>
      <c r="UMS137" s="957"/>
      <c r="UMT137" s="957"/>
      <c r="UMU137" s="1730"/>
      <c r="UMV137" s="957"/>
      <c r="UMW137" s="957"/>
      <c r="UMX137" s="957"/>
      <c r="UMY137" s="1209"/>
      <c r="UMZ137" s="1248"/>
      <c r="UNA137" s="1537"/>
      <c r="UNB137" s="955"/>
      <c r="UNC137" s="1144"/>
      <c r="UND137" s="1167"/>
      <c r="UNE137" s="1163"/>
      <c r="UNF137" s="1163"/>
      <c r="UNG137" s="1455"/>
      <c r="UNH137" s="957"/>
      <c r="UNI137" s="1163"/>
      <c r="UNJ137" s="1163"/>
      <c r="UNK137" s="957"/>
      <c r="UNL137" s="957"/>
      <c r="UNM137" s="1730"/>
      <c r="UNN137" s="957"/>
      <c r="UNO137" s="957"/>
      <c r="UNP137" s="957"/>
      <c r="UNQ137" s="1209"/>
      <c r="UNR137" s="1248"/>
      <c r="UNS137" s="1537"/>
      <c r="UNT137" s="955"/>
      <c r="UNU137" s="1144"/>
      <c r="UNV137" s="1167"/>
      <c r="UNW137" s="1163"/>
      <c r="UNX137" s="1163"/>
      <c r="UNY137" s="1455"/>
      <c r="UNZ137" s="957"/>
      <c r="UOA137" s="1163"/>
      <c r="UOB137" s="1163"/>
      <c r="UOC137" s="957"/>
      <c r="UOD137" s="957"/>
      <c r="UOE137" s="1730"/>
      <c r="UOF137" s="957"/>
      <c r="UOG137" s="957"/>
      <c r="UOH137" s="957"/>
      <c r="UOI137" s="1209"/>
      <c r="UOJ137" s="1248"/>
      <c r="UOK137" s="1537"/>
      <c r="UOL137" s="955"/>
      <c r="UOM137" s="1144"/>
      <c r="UON137" s="1167"/>
      <c r="UOO137" s="1163"/>
      <c r="UOP137" s="1163"/>
      <c r="UOQ137" s="1455"/>
      <c r="UOR137" s="957"/>
      <c r="UOS137" s="1163"/>
      <c r="UOT137" s="1163"/>
      <c r="UOU137" s="957"/>
      <c r="UOV137" s="957"/>
      <c r="UOW137" s="1730"/>
      <c r="UOX137" s="957"/>
      <c r="UOY137" s="957"/>
      <c r="UOZ137" s="957"/>
      <c r="UPA137" s="1209"/>
      <c r="UPB137" s="1248"/>
      <c r="UPC137" s="1537"/>
      <c r="UPD137" s="955"/>
      <c r="UPE137" s="1144"/>
      <c r="UPF137" s="1167"/>
      <c r="UPG137" s="1163"/>
      <c r="UPH137" s="1163"/>
      <c r="UPI137" s="1455"/>
      <c r="UPJ137" s="957"/>
      <c r="UPK137" s="1163"/>
      <c r="UPL137" s="1163"/>
      <c r="UPM137" s="957"/>
      <c r="UPN137" s="957"/>
      <c r="UPO137" s="1730"/>
      <c r="UPP137" s="957"/>
      <c r="UPQ137" s="957"/>
      <c r="UPR137" s="957"/>
      <c r="UPS137" s="1209"/>
      <c r="UPT137" s="1248"/>
      <c r="UPU137" s="1537"/>
      <c r="UPV137" s="955"/>
      <c r="UPW137" s="1144"/>
      <c r="UPX137" s="1167"/>
      <c r="UPY137" s="1163"/>
      <c r="UPZ137" s="1163"/>
      <c r="UQA137" s="1455"/>
      <c r="UQB137" s="957"/>
      <c r="UQC137" s="1163"/>
      <c r="UQD137" s="1163"/>
      <c r="UQE137" s="957"/>
      <c r="UQF137" s="957"/>
      <c r="UQG137" s="1730"/>
      <c r="UQH137" s="957"/>
      <c r="UQI137" s="957"/>
      <c r="UQJ137" s="957"/>
      <c r="UQK137" s="1209"/>
      <c r="UQL137" s="1248"/>
      <c r="UQM137" s="1537"/>
      <c r="UQN137" s="955"/>
      <c r="UQO137" s="1144"/>
      <c r="UQP137" s="1167"/>
      <c r="UQQ137" s="1163"/>
      <c r="UQR137" s="1163"/>
      <c r="UQS137" s="1455"/>
      <c r="UQT137" s="957"/>
      <c r="UQU137" s="1163"/>
      <c r="UQV137" s="1163"/>
      <c r="UQW137" s="957"/>
      <c r="UQX137" s="957"/>
      <c r="UQY137" s="1730"/>
      <c r="UQZ137" s="957"/>
      <c r="URA137" s="957"/>
      <c r="URB137" s="957"/>
      <c r="URC137" s="1209"/>
      <c r="URD137" s="1248"/>
      <c r="URE137" s="1537"/>
      <c r="URF137" s="955"/>
      <c r="URG137" s="1144"/>
      <c r="URH137" s="1167"/>
      <c r="URI137" s="1163"/>
      <c r="URJ137" s="1163"/>
      <c r="URK137" s="1455"/>
      <c r="URL137" s="957"/>
      <c r="URM137" s="1163"/>
      <c r="URN137" s="1163"/>
      <c r="URO137" s="957"/>
      <c r="URP137" s="957"/>
      <c r="URQ137" s="1730"/>
      <c r="URR137" s="957"/>
      <c r="URS137" s="957"/>
      <c r="URT137" s="957"/>
      <c r="URU137" s="1209"/>
      <c r="URV137" s="1248"/>
      <c r="URW137" s="1537"/>
      <c r="URX137" s="955"/>
      <c r="URY137" s="1144"/>
      <c r="URZ137" s="1167"/>
      <c r="USA137" s="1163"/>
      <c r="USB137" s="1163"/>
      <c r="USC137" s="1455"/>
      <c r="USD137" s="957"/>
      <c r="USE137" s="1163"/>
      <c r="USF137" s="1163"/>
      <c r="USG137" s="957"/>
      <c r="USH137" s="957"/>
      <c r="USI137" s="1730"/>
      <c r="USJ137" s="957"/>
      <c r="USK137" s="957"/>
      <c r="USL137" s="957"/>
      <c r="USM137" s="1209"/>
      <c r="USN137" s="1248"/>
      <c r="USO137" s="1537"/>
      <c r="USP137" s="955"/>
      <c r="USQ137" s="1144"/>
      <c r="USR137" s="1167"/>
      <c r="USS137" s="1163"/>
      <c r="UST137" s="1163"/>
      <c r="USU137" s="1455"/>
      <c r="USV137" s="957"/>
      <c r="USW137" s="1163"/>
      <c r="USX137" s="1163"/>
      <c r="USY137" s="957"/>
      <c r="USZ137" s="957"/>
      <c r="UTA137" s="1730"/>
      <c r="UTB137" s="957"/>
      <c r="UTC137" s="957"/>
      <c r="UTD137" s="957"/>
      <c r="UTE137" s="1209"/>
      <c r="UTF137" s="1248"/>
      <c r="UTG137" s="1537"/>
      <c r="UTH137" s="955"/>
      <c r="UTI137" s="1144"/>
      <c r="UTJ137" s="1167"/>
      <c r="UTK137" s="1163"/>
      <c r="UTL137" s="1163"/>
      <c r="UTM137" s="1455"/>
      <c r="UTN137" s="957"/>
      <c r="UTO137" s="1163"/>
      <c r="UTP137" s="1163"/>
      <c r="UTQ137" s="957"/>
      <c r="UTR137" s="957"/>
      <c r="UTS137" s="1730"/>
      <c r="UTT137" s="957"/>
      <c r="UTU137" s="957"/>
      <c r="UTV137" s="957"/>
      <c r="UTW137" s="1209"/>
      <c r="UTX137" s="1248"/>
      <c r="UTY137" s="1537"/>
      <c r="UTZ137" s="955"/>
      <c r="UUA137" s="1144"/>
      <c r="UUB137" s="1167"/>
      <c r="UUC137" s="1163"/>
      <c r="UUD137" s="1163"/>
      <c r="UUE137" s="1455"/>
      <c r="UUF137" s="957"/>
      <c r="UUG137" s="1163"/>
      <c r="UUH137" s="1163"/>
      <c r="UUI137" s="957"/>
      <c r="UUJ137" s="957"/>
      <c r="UUK137" s="1730"/>
      <c r="UUL137" s="957"/>
      <c r="UUM137" s="957"/>
      <c r="UUN137" s="957"/>
      <c r="UUO137" s="1209"/>
      <c r="UUP137" s="1248"/>
      <c r="UUQ137" s="1537"/>
      <c r="UUR137" s="955"/>
      <c r="UUS137" s="1144"/>
      <c r="UUT137" s="1167"/>
      <c r="UUU137" s="1163"/>
      <c r="UUV137" s="1163"/>
      <c r="UUW137" s="1455"/>
      <c r="UUX137" s="957"/>
      <c r="UUY137" s="1163"/>
      <c r="UUZ137" s="1163"/>
      <c r="UVA137" s="957"/>
      <c r="UVB137" s="957"/>
      <c r="UVC137" s="1730"/>
      <c r="UVD137" s="957"/>
      <c r="UVE137" s="957"/>
      <c r="UVF137" s="957"/>
      <c r="UVG137" s="1209"/>
      <c r="UVH137" s="1248"/>
      <c r="UVI137" s="1537"/>
      <c r="UVJ137" s="955"/>
      <c r="UVK137" s="1144"/>
      <c r="UVL137" s="1167"/>
      <c r="UVM137" s="1163"/>
      <c r="UVN137" s="1163"/>
      <c r="UVO137" s="1455"/>
      <c r="UVP137" s="957"/>
      <c r="UVQ137" s="1163"/>
      <c r="UVR137" s="1163"/>
      <c r="UVS137" s="957"/>
      <c r="UVT137" s="957"/>
      <c r="UVU137" s="1730"/>
      <c r="UVV137" s="957"/>
      <c r="UVW137" s="957"/>
      <c r="UVX137" s="957"/>
      <c r="UVY137" s="1209"/>
      <c r="UVZ137" s="1248"/>
      <c r="UWA137" s="1537"/>
      <c r="UWB137" s="955"/>
      <c r="UWC137" s="1144"/>
      <c r="UWD137" s="1167"/>
      <c r="UWE137" s="1163"/>
      <c r="UWF137" s="1163"/>
      <c r="UWG137" s="1455"/>
      <c r="UWH137" s="957"/>
      <c r="UWI137" s="1163"/>
      <c r="UWJ137" s="1163"/>
      <c r="UWK137" s="957"/>
      <c r="UWL137" s="957"/>
      <c r="UWM137" s="1730"/>
      <c r="UWN137" s="957"/>
      <c r="UWO137" s="957"/>
      <c r="UWP137" s="957"/>
      <c r="UWQ137" s="1209"/>
      <c r="UWR137" s="1248"/>
      <c r="UWS137" s="1537"/>
      <c r="UWT137" s="955"/>
      <c r="UWU137" s="1144"/>
      <c r="UWV137" s="1167"/>
      <c r="UWW137" s="1163"/>
      <c r="UWX137" s="1163"/>
      <c r="UWY137" s="1455"/>
      <c r="UWZ137" s="957"/>
      <c r="UXA137" s="1163"/>
      <c r="UXB137" s="1163"/>
      <c r="UXC137" s="957"/>
      <c r="UXD137" s="957"/>
      <c r="UXE137" s="1730"/>
      <c r="UXF137" s="957"/>
      <c r="UXG137" s="957"/>
      <c r="UXH137" s="957"/>
      <c r="UXI137" s="1209"/>
      <c r="UXJ137" s="1248"/>
      <c r="UXK137" s="1537"/>
      <c r="UXL137" s="955"/>
      <c r="UXM137" s="1144"/>
      <c r="UXN137" s="1167"/>
      <c r="UXO137" s="1163"/>
      <c r="UXP137" s="1163"/>
      <c r="UXQ137" s="1455"/>
      <c r="UXR137" s="957"/>
      <c r="UXS137" s="1163"/>
      <c r="UXT137" s="1163"/>
      <c r="UXU137" s="957"/>
      <c r="UXV137" s="957"/>
      <c r="UXW137" s="1730"/>
      <c r="UXX137" s="957"/>
      <c r="UXY137" s="957"/>
      <c r="UXZ137" s="957"/>
      <c r="UYA137" s="1209"/>
      <c r="UYB137" s="1248"/>
      <c r="UYC137" s="1537"/>
      <c r="UYD137" s="955"/>
      <c r="UYE137" s="1144"/>
      <c r="UYF137" s="1167"/>
      <c r="UYG137" s="1163"/>
      <c r="UYH137" s="1163"/>
      <c r="UYI137" s="1455"/>
      <c r="UYJ137" s="957"/>
      <c r="UYK137" s="1163"/>
      <c r="UYL137" s="1163"/>
      <c r="UYM137" s="957"/>
      <c r="UYN137" s="957"/>
      <c r="UYO137" s="1730"/>
      <c r="UYP137" s="957"/>
      <c r="UYQ137" s="957"/>
      <c r="UYR137" s="957"/>
      <c r="UYS137" s="1209"/>
      <c r="UYT137" s="1248"/>
      <c r="UYU137" s="1537"/>
      <c r="UYV137" s="955"/>
      <c r="UYW137" s="1144"/>
      <c r="UYX137" s="1167"/>
      <c r="UYY137" s="1163"/>
      <c r="UYZ137" s="1163"/>
      <c r="UZA137" s="1455"/>
      <c r="UZB137" s="957"/>
      <c r="UZC137" s="1163"/>
      <c r="UZD137" s="1163"/>
      <c r="UZE137" s="957"/>
      <c r="UZF137" s="957"/>
      <c r="UZG137" s="1730"/>
      <c r="UZH137" s="957"/>
      <c r="UZI137" s="957"/>
      <c r="UZJ137" s="957"/>
      <c r="UZK137" s="1209"/>
      <c r="UZL137" s="1248"/>
      <c r="UZM137" s="1537"/>
      <c r="UZN137" s="955"/>
      <c r="UZO137" s="1144"/>
      <c r="UZP137" s="1167"/>
      <c r="UZQ137" s="1163"/>
      <c r="UZR137" s="1163"/>
      <c r="UZS137" s="1455"/>
      <c r="UZT137" s="957"/>
      <c r="UZU137" s="1163"/>
      <c r="UZV137" s="1163"/>
      <c r="UZW137" s="957"/>
      <c r="UZX137" s="957"/>
      <c r="UZY137" s="1730"/>
      <c r="UZZ137" s="957"/>
      <c r="VAA137" s="957"/>
      <c r="VAB137" s="957"/>
      <c r="VAC137" s="1209"/>
      <c r="VAD137" s="1248"/>
      <c r="VAE137" s="1537"/>
      <c r="VAF137" s="955"/>
      <c r="VAG137" s="1144"/>
      <c r="VAH137" s="1167"/>
      <c r="VAI137" s="1163"/>
      <c r="VAJ137" s="1163"/>
      <c r="VAK137" s="1455"/>
      <c r="VAL137" s="957"/>
      <c r="VAM137" s="1163"/>
      <c r="VAN137" s="1163"/>
      <c r="VAO137" s="957"/>
      <c r="VAP137" s="957"/>
      <c r="VAQ137" s="1730"/>
      <c r="VAR137" s="957"/>
      <c r="VAS137" s="957"/>
      <c r="VAT137" s="957"/>
      <c r="VAU137" s="1209"/>
      <c r="VAV137" s="1248"/>
      <c r="VAW137" s="1537"/>
      <c r="VAX137" s="955"/>
      <c r="VAY137" s="1144"/>
      <c r="VAZ137" s="1167"/>
      <c r="VBA137" s="1163"/>
      <c r="VBB137" s="1163"/>
      <c r="VBC137" s="1455"/>
      <c r="VBD137" s="957"/>
      <c r="VBE137" s="1163"/>
      <c r="VBF137" s="1163"/>
      <c r="VBG137" s="957"/>
      <c r="VBH137" s="957"/>
      <c r="VBI137" s="1730"/>
      <c r="VBJ137" s="957"/>
      <c r="VBK137" s="957"/>
      <c r="VBL137" s="957"/>
      <c r="VBM137" s="1209"/>
      <c r="VBN137" s="1248"/>
      <c r="VBO137" s="1537"/>
      <c r="VBP137" s="955"/>
      <c r="VBQ137" s="1144"/>
      <c r="VBR137" s="1167"/>
      <c r="VBS137" s="1163"/>
      <c r="VBT137" s="1163"/>
      <c r="VBU137" s="1455"/>
      <c r="VBV137" s="957"/>
      <c r="VBW137" s="1163"/>
      <c r="VBX137" s="1163"/>
      <c r="VBY137" s="957"/>
      <c r="VBZ137" s="957"/>
      <c r="VCA137" s="1730"/>
      <c r="VCB137" s="957"/>
      <c r="VCC137" s="957"/>
      <c r="VCD137" s="957"/>
      <c r="VCE137" s="1209"/>
      <c r="VCF137" s="1248"/>
      <c r="VCG137" s="1537"/>
      <c r="VCH137" s="955"/>
      <c r="VCI137" s="1144"/>
      <c r="VCJ137" s="1167"/>
      <c r="VCK137" s="1163"/>
      <c r="VCL137" s="1163"/>
      <c r="VCM137" s="1455"/>
      <c r="VCN137" s="957"/>
      <c r="VCO137" s="1163"/>
      <c r="VCP137" s="1163"/>
      <c r="VCQ137" s="957"/>
      <c r="VCR137" s="957"/>
      <c r="VCS137" s="1730"/>
      <c r="VCT137" s="957"/>
      <c r="VCU137" s="957"/>
      <c r="VCV137" s="957"/>
      <c r="VCW137" s="1209"/>
      <c r="VCX137" s="1248"/>
      <c r="VCY137" s="1537"/>
      <c r="VCZ137" s="955"/>
      <c r="VDA137" s="1144"/>
      <c r="VDB137" s="1167"/>
      <c r="VDC137" s="1163"/>
      <c r="VDD137" s="1163"/>
      <c r="VDE137" s="1455"/>
      <c r="VDF137" s="957"/>
      <c r="VDG137" s="1163"/>
      <c r="VDH137" s="1163"/>
      <c r="VDI137" s="957"/>
      <c r="VDJ137" s="957"/>
      <c r="VDK137" s="1730"/>
      <c r="VDL137" s="957"/>
      <c r="VDM137" s="957"/>
      <c r="VDN137" s="957"/>
      <c r="VDO137" s="1209"/>
      <c r="VDP137" s="1248"/>
      <c r="VDQ137" s="1537"/>
      <c r="VDR137" s="955"/>
      <c r="VDS137" s="1144"/>
      <c r="VDT137" s="1167"/>
      <c r="VDU137" s="1163"/>
      <c r="VDV137" s="1163"/>
      <c r="VDW137" s="1455"/>
      <c r="VDX137" s="957"/>
      <c r="VDY137" s="1163"/>
      <c r="VDZ137" s="1163"/>
      <c r="VEA137" s="957"/>
      <c r="VEB137" s="957"/>
      <c r="VEC137" s="1730"/>
      <c r="VED137" s="957"/>
      <c r="VEE137" s="957"/>
      <c r="VEF137" s="957"/>
      <c r="VEG137" s="1209"/>
      <c r="VEH137" s="1248"/>
      <c r="VEI137" s="1537"/>
      <c r="VEJ137" s="955"/>
      <c r="VEK137" s="1144"/>
      <c r="VEL137" s="1167"/>
      <c r="VEM137" s="1163"/>
      <c r="VEN137" s="1163"/>
      <c r="VEO137" s="1455"/>
      <c r="VEP137" s="957"/>
      <c r="VEQ137" s="1163"/>
      <c r="VER137" s="1163"/>
      <c r="VES137" s="957"/>
      <c r="VET137" s="957"/>
      <c r="VEU137" s="1730"/>
      <c r="VEV137" s="957"/>
      <c r="VEW137" s="957"/>
      <c r="VEX137" s="957"/>
      <c r="VEY137" s="1209"/>
      <c r="VEZ137" s="1248"/>
      <c r="VFA137" s="1537"/>
      <c r="VFB137" s="955"/>
      <c r="VFC137" s="1144"/>
      <c r="VFD137" s="1167"/>
      <c r="VFE137" s="1163"/>
      <c r="VFF137" s="1163"/>
      <c r="VFG137" s="1455"/>
      <c r="VFH137" s="957"/>
      <c r="VFI137" s="1163"/>
      <c r="VFJ137" s="1163"/>
      <c r="VFK137" s="957"/>
      <c r="VFL137" s="957"/>
      <c r="VFM137" s="1730"/>
      <c r="VFN137" s="957"/>
      <c r="VFO137" s="957"/>
      <c r="VFP137" s="957"/>
      <c r="VFQ137" s="1209"/>
      <c r="VFR137" s="1248"/>
      <c r="VFS137" s="1537"/>
      <c r="VFT137" s="955"/>
      <c r="VFU137" s="1144"/>
      <c r="VFV137" s="1167"/>
      <c r="VFW137" s="1163"/>
      <c r="VFX137" s="1163"/>
      <c r="VFY137" s="1455"/>
      <c r="VFZ137" s="957"/>
      <c r="VGA137" s="1163"/>
      <c r="VGB137" s="1163"/>
      <c r="VGC137" s="957"/>
      <c r="VGD137" s="957"/>
      <c r="VGE137" s="1730"/>
      <c r="VGF137" s="957"/>
      <c r="VGG137" s="957"/>
      <c r="VGH137" s="957"/>
      <c r="VGI137" s="1209"/>
      <c r="VGJ137" s="1248"/>
      <c r="VGK137" s="1537"/>
      <c r="VGL137" s="955"/>
      <c r="VGM137" s="1144"/>
      <c r="VGN137" s="1167"/>
      <c r="VGO137" s="1163"/>
      <c r="VGP137" s="1163"/>
      <c r="VGQ137" s="1455"/>
      <c r="VGR137" s="957"/>
      <c r="VGS137" s="1163"/>
      <c r="VGT137" s="1163"/>
      <c r="VGU137" s="957"/>
      <c r="VGV137" s="957"/>
      <c r="VGW137" s="1730"/>
      <c r="VGX137" s="957"/>
      <c r="VGY137" s="957"/>
      <c r="VGZ137" s="957"/>
      <c r="VHA137" s="1209"/>
      <c r="VHB137" s="1248"/>
      <c r="VHC137" s="1537"/>
      <c r="VHD137" s="955"/>
      <c r="VHE137" s="1144"/>
      <c r="VHF137" s="1167"/>
      <c r="VHG137" s="1163"/>
      <c r="VHH137" s="1163"/>
      <c r="VHI137" s="1455"/>
      <c r="VHJ137" s="957"/>
      <c r="VHK137" s="1163"/>
      <c r="VHL137" s="1163"/>
      <c r="VHM137" s="957"/>
      <c r="VHN137" s="957"/>
      <c r="VHO137" s="1730"/>
      <c r="VHP137" s="957"/>
      <c r="VHQ137" s="957"/>
      <c r="VHR137" s="957"/>
      <c r="VHS137" s="1209"/>
      <c r="VHT137" s="1248"/>
      <c r="VHU137" s="1537"/>
      <c r="VHV137" s="955"/>
      <c r="VHW137" s="1144"/>
      <c r="VHX137" s="1167"/>
      <c r="VHY137" s="1163"/>
      <c r="VHZ137" s="1163"/>
      <c r="VIA137" s="1455"/>
      <c r="VIB137" s="957"/>
      <c r="VIC137" s="1163"/>
      <c r="VID137" s="1163"/>
      <c r="VIE137" s="957"/>
      <c r="VIF137" s="957"/>
      <c r="VIG137" s="1730"/>
      <c r="VIH137" s="957"/>
      <c r="VII137" s="957"/>
      <c r="VIJ137" s="957"/>
      <c r="VIK137" s="1209"/>
      <c r="VIL137" s="1248"/>
      <c r="VIM137" s="1537"/>
      <c r="VIN137" s="955"/>
      <c r="VIO137" s="1144"/>
      <c r="VIP137" s="1167"/>
      <c r="VIQ137" s="1163"/>
      <c r="VIR137" s="1163"/>
      <c r="VIS137" s="1455"/>
      <c r="VIT137" s="957"/>
      <c r="VIU137" s="1163"/>
      <c r="VIV137" s="1163"/>
      <c r="VIW137" s="957"/>
      <c r="VIX137" s="957"/>
      <c r="VIY137" s="1730"/>
      <c r="VIZ137" s="957"/>
      <c r="VJA137" s="957"/>
      <c r="VJB137" s="957"/>
      <c r="VJC137" s="1209"/>
      <c r="VJD137" s="1248"/>
      <c r="VJE137" s="1537"/>
      <c r="VJF137" s="955"/>
      <c r="VJG137" s="1144"/>
      <c r="VJH137" s="1167"/>
      <c r="VJI137" s="1163"/>
      <c r="VJJ137" s="1163"/>
      <c r="VJK137" s="1455"/>
      <c r="VJL137" s="957"/>
      <c r="VJM137" s="1163"/>
      <c r="VJN137" s="1163"/>
      <c r="VJO137" s="957"/>
      <c r="VJP137" s="957"/>
      <c r="VJQ137" s="1730"/>
      <c r="VJR137" s="957"/>
      <c r="VJS137" s="957"/>
      <c r="VJT137" s="957"/>
      <c r="VJU137" s="1209"/>
      <c r="VJV137" s="1248"/>
      <c r="VJW137" s="1537"/>
      <c r="VJX137" s="955"/>
      <c r="VJY137" s="1144"/>
      <c r="VJZ137" s="1167"/>
      <c r="VKA137" s="1163"/>
      <c r="VKB137" s="1163"/>
      <c r="VKC137" s="1455"/>
      <c r="VKD137" s="957"/>
      <c r="VKE137" s="1163"/>
      <c r="VKF137" s="1163"/>
      <c r="VKG137" s="957"/>
      <c r="VKH137" s="957"/>
      <c r="VKI137" s="1730"/>
      <c r="VKJ137" s="957"/>
      <c r="VKK137" s="957"/>
      <c r="VKL137" s="957"/>
      <c r="VKM137" s="1209"/>
      <c r="VKN137" s="1248"/>
      <c r="VKO137" s="1537"/>
      <c r="VKP137" s="955"/>
      <c r="VKQ137" s="1144"/>
      <c r="VKR137" s="1167"/>
      <c r="VKS137" s="1163"/>
      <c r="VKT137" s="1163"/>
      <c r="VKU137" s="1455"/>
      <c r="VKV137" s="957"/>
      <c r="VKW137" s="1163"/>
      <c r="VKX137" s="1163"/>
      <c r="VKY137" s="957"/>
      <c r="VKZ137" s="957"/>
      <c r="VLA137" s="1730"/>
      <c r="VLB137" s="957"/>
      <c r="VLC137" s="957"/>
      <c r="VLD137" s="957"/>
      <c r="VLE137" s="1209"/>
      <c r="VLF137" s="1248"/>
      <c r="VLG137" s="1537"/>
      <c r="VLH137" s="955"/>
      <c r="VLI137" s="1144"/>
      <c r="VLJ137" s="1167"/>
      <c r="VLK137" s="1163"/>
      <c r="VLL137" s="1163"/>
      <c r="VLM137" s="1455"/>
      <c r="VLN137" s="957"/>
      <c r="VLO137" s="1163"/>
      <c r="VLP137" s="1163"/>
      <c r="VLQ137" s="957"/>
      <c r="VLR137" s="957"/>
      <c r="VLS137" s="1730"/>
      <c r="VLT137" s="957"/>
      <c r="VLU137" s="957"/>
      <c r="VLV137" s="957"/>
      <c r="VLW137" s="1209"/>
      <c r="VLX137" s="1248"/>
      <c r="VLY137" s="1537"/>
      <c r="VLZ137" s="955"/>
      <c r="VMA137" s="1144"/>
      <c r="VMB137" s="1167"/>
      <c r="VMC137" s="1163"/>
      <c r="VMD137" s="1163"/>
      <c r="VME137" s="1455"/>
      <c r="VMF137" s="957"/>
      <c r="VMG137" s="1163"/>
      <c r="VMH137" s="1163"/>
      <c r="VMI137" s="957"/>
      <c r="VMJ137" s="957"/>
      <c r="VMK137" s="1730"/>
      <c r="VML137" s="957"/>
      <c r="VMM137" s="957"/>
      <c r="VMN137" s="957"/>
      <c r="VMO137" s="1209"/>
      <c r="VMP137" s="1248"/>
      <c r="VMQ137" s="1537"/>
      <c r="VMR137" s="955"/>
      <c r="VMS137" s="1144"/>
      <c r="VMT137" s="1167"/>
      <c r="VMU137" s="1163"/>
      <c r="VMV137" s="1163"/>
      <c r="VMW137" s="1455"/>
      <c r="VMX137" s="957"/>
      <c r="VMY137" s="1163"/>
      <c r="VMZ137" s="1163"/>
      <c r="VNA137" s="957"/>
      <c r="VNB137" s="957"/>
      <c r="VNC137" s="1730"/>
      <c r="VND137" s="957"/>
      <c r="VNE137" s="957"/>
      <c r="VNF137" s="957"/>
      <c r="VNG137" s="1209"/>
      <c r="VNH137" s="1248"/>
      <c r="VNI137" s="1537"/>
      <c r="VNJ137" s="955"/>
      <c r="VNK137" s="1144"/>
      <c r="VNL137" s="1167"/>
      <c r="VNM137" s="1163"/>
      <c r="VNN137" s="1163"/>
      <c r="VNO137" s="1455"/>
      <c r="VNP137" s="957"/>
      <c r="VNQ137" s="1163"/>
      <c r="VNR137" s="1163"/>
      <c r="VNS137" s="957"/>
      <c r="VNT137" s="957"/>
      <c r="VNU137" s="1730"/>
      <c r="VNV137" s="957"/>
      <c r="VNW137" s="957"/>
      <c r="VNX137" s="957"/>
      <c r="VNY137" s="1209"/>
      <c r="VNZ137" s="1248"/>
      <c r="VOA137" s="1537"/>
      <c r="VOB137" s="955"/>
      <c r="VOC137" s="1144"/>
      <c r="VOD137" s="1167"/>
      <c r="VOE137" s="1163"/>
      <c r="VOF137" s="1163"/>
      <c r="VOG137" s="1455"/>
      <c r="VOH137" s="957"/>
      <c r="VOI137" s="1163"/>
      <c r="VOJ137" s="1163"/>
      <c r="VOK137" s="957"/>
      <c r="VOL137" s="957"/>
      <c r="VOM137" s="1730"/>
      <c r="VON137" s="957"/>
      <c r="VOO137" s="957"/>
      <c r="VOP137" s="957"/>
      <c r="VOQ137" s="1209"/>
      <c r="VOR137" s="1248"/>
      <c r="VOS137" s="1537"/>
      <c r="VOT137" s="955"/>
      <c r="VOU137" s="1144"/>
      <c r="VOV137" s="1167"/>
      <c r="VOW137" s="1163"/>
      <c r="VOX137" s="1163"/>
      <c r="VOY137" s="1455"/>
      <c r="VOZ137" s="957"/>
      <c r="VPA137" s="1163"/>
      <c r="VPB137" s="1163"/>
      <c r="VPC137" s="957"/>
      <c r="VPD137" s="957"/>
      <c r="VPE137" s="1730"/>
      <c r="VPF137" s="957"/>
      <c r="VPG137" s="957"/>
      <c r="VPH137" s="957"/>
      <c r="VPI137" s="1209"/>
      <c r="VPJ137" s="1248"/>
      <c r="VPK137" s="1537"/>
      <c r="VPL137" s="955"/>
      <c r="VPM137" s="1144"/>
      <c r="VPN137" s="1167"/>
      <c r="VPO137" s="1163"/>
      <c r="VPP137" s="1163"/>
      <c r="VPQ137" s="1455"/>
      <c r="VPR137" s="957"/>
      <c r="VPS137" s="1163"/>
      <c r="VPT137" s="1163"/>
      <c r="VPU137" s="957"/>
      <c r="VPV137" s="957"/>
      <c r="VPW137" s="1730"/>
      <c r="VPX137" s="957"/>
      <c r="VPY137" s="957"/>
      <c r="VPZ137" s="957"/>
      <c r="VQA137" s="1209"/>
      <c r="VQB137" s="1248"/>
      <c r="VQC137" s="1537"/>
      <c r="VQD137" s="955"/>
      <c r="VQE137" s="1144"/>
      <c r="VQF137" s="1167"/>
      <c r="VQG137" s="1163"/>
      <c r="VQH137" s="1163"/>
      <c r="VQI137" s="1455"/>
      <c r="VQJ137" s="957"/>
      <c r="VQK137" s="1163"/>
      <c r="VQL137" s="1163"/>
      <c r="VQM137" s="957"/>
      <c r="VQN137" s="957"/>
      <c r="VQO137" s="1730"/>
      <c r="VQP137" s="957"/>
      <c r="VQQ137" s="957"/>
      <c r="VQR137" s="957"/>
      <c r="VQS137" s="1209"/>
      <c r="VQT137" s="1248"/>
      <c r="VQU137" s="1537"/>
      <c r="VQV137" s="955"/>
      <c r="VQW137" s="1144"/>
      <c r="VQX137" s="1167"/>
      <c r="VQY137" s="1163"/>
      <c r="VQZ137" s="1163"/>
      <c r="VRA137" s="1455"/>
      <c r="VRB137" s="957"/>
      <c r="VRC137" s="1163"/>
      <c r="VRD137" s="1163"/>
      <c r="VRE137" s="957"/>
      <c r="VRF137" s="957"/>
      <c r="VRG137" s="1730"/>
      <c r="VRH137" s="957"/>
      <c r="VRI137" s="957"/>
      <c r="VRJ137" s="957"/>
      <c r="VRK137" s="1209"/>
      <c r="VRL137" s="1248"/>
      <c r="VRM137" s="1537"/>
      <c r="VRN137" s="955"/>
      <c r="VRO137" s="1144"/>
      <c r="VRP137" s="1167"/>
      <c r="VRQ137" s="1163"/>
      <c r="VRR137" s="1163"/>
      <c r="VRS137" s="1455"/>
      <c r="VRT137" s="957"/>
      <c r="VRU137" s="1163"/>
      <c r="VRV137" s="1163"/>
      <c r="VRW137" s="957"/>
      <c r="VRX137" s="957"/>
      <c r="VRY137" s="1730"/>
      <c r="VRZ137" s="957"/>
      <c r="VSA137" s="957"/>
      <c r="VSB137" s="957"/>
      <c r="VSC137" s="1209"/>
      <c r="VSD137" s="1248"/>
      <c r="VSE137" s="1537"/>
      <c r="VSF137" s="955"/>
      <c r="VSG137" s="1144"/>
      <c r="VSH137" s="1167"/>
      <c r="VSI137" s="1163"/>
      <c r="VSJ137" s="1163"/>
      <c r="VSK137" s="1455"/>
      <c r="VSL137" s="957"/>
      <c r="VSM137" s="1163"/>
      <c r="VSN137" s="1163"/>
      <c r="VSO137" s="957"/>
      <c r="VSP137" s="957"/>
      <c r="VSQ137" s="1730"/>
      <c r="VSR137" s="957"/>
      <c r="VSS137" s="957"/>
      <c r="VST137" s="957"/>
      <c r="VSU137" s="1209"/>
      <c r="VSV137" s="1248"/>
      <c r="VSW137" s="1537"/>
      <c r="VSX137" s="955"/>
      <c r="VSY137" s="1144"/>
      <c r="VSZ137" s="1167"/>
      <c r="VTA137" s="1163"/>
      <c r="VTB137" s="1163"/>
      <c r="VTC137" s="1455"/>
      <c r="VTD137" s="957"/>
      <c r="VTE137" s="1163"/>
      <c r="VTF137" s="1163"/>
      <c r="VTG137" s="957"/>
      <c r="VTH137" s="957"/>
      <c r="VTI137" s="1730"/>
      <c r="VTJ137" s="957"/>
      <c r="VTK137" s="957"/>
      <c r="VTL137" s="957"/>
      <c r="VTM137" s="1209"/>
      <c r="VTN137" s="1248"/>
      <c r="VTO137" s="1537"/>
      <c r="VTP137" s="955"/>
      <c r="VTQ137" s="1144"/>
      <c r="VTR137" s="1167"/>
      <c r="VTS137" s="1163"/>
      <c r="VTT137" s="1163"/>
      <c r="VTU137" s="1455"/>
      <c r="VTV137" s="957"/>
      <c r="VTW137" s="1163"/>
      <c r="VTX137" s="1163"/>
      <c r="VTY137" s="957"/>
      <c r="VTZ137" s="957"/>
      <c r="VUA137" s="1730"/>
      <c r="VUB137" s="957"/>
      <c r="VUC137" s="957"/>
      <c r="VUD137" s="957"/>
      <c r="VUE137" s="1209"/>
      <c r="VUF137" s="1248"/>
      <c r="VUG137" s="1537"/>
      <c r="VUH137" s="955"/>
      <c r="VUI137" s="1144"/>
      <c r="VUJ137" s="1167"/>
      <c r="VUK137" s="1163"/>
      <c r="VUL137" s="1163"/>
      <c r="VUM137" s="1455"/>
      <c r="VUN137" s="957"/>
      <c r="VUO137" s="1163"/>
      <c r="VUP137" s="1163"/>
      <c r="VUQ137" s="957"/>
      <c r="VUR137" s="957"/>
      <c r="VUS137" s="1730"/>
      <c r="VUT137" s="957"/>
      <c r="VUU137" s="957"/>
      <c r="VUV137" s="957"/>
      <c r="VUW137" s="1209"/>
      <c r="VUX137" s="1248"/>
      <c r="VUY137" s="1537"/>
      <c r="VUZ137" s="955"/>
      <c r="VVA137" s="1144"/>
      <c r="VVB137" s="1167"/>
      <c r="VVC137" s="1163"/>
      <c r="VVD137" s="1163"/>
      <c r="VVE137" s="1455"/>
      <c r="VVF137" s="957"/>
      <c r="VVG137" s="1163"/>
      <c r="VVH137" s="1163"/>
      <c r="VVI137" s="957"/>
      <c r="VVJ137" s="957"/>
      <c r="VVK137" s="1730"/>
      <c r="VVL137" s="957"/>
      <c r="VVM137" s="957"/>
      <c r="VVN137" s="957"/>
      <c r="VVO137" s="1209"/>
      <c r="VVP137" s="1248"/>
      <c r="VVQ137" s="1537"/>
      <c r="VVR137" s="955"/>
      <c r="VVS137" s="1144"/>
      <c r="VVT137" s="1167"/>
      <c r="VVU137" s="1163"/>
      <c r="VVV137" s="1163"/>
      <c r="VVW137" s="1455"/>
      <c r="VVX137" s="957"/>
      <c r="VVY137" s="1163"/>
      <c r="VVZ137" s="1163"/>
      <c r="VWA137" s="957"/>
      <c r="VWB137" s="957"/>
      <c r="VWC137" s="1730"/>
      <c r="VWD137" s="957"/>
      <c r="VWE137" s="957"/>
      <c r="VWF137" s="957"/>
      <c r="VWG137" s="1209"/>
      <c r="VWH137" s="1248"/>
      <c r="VWI137" s="1537"/>
      <c r="VWJ137" s="955"/>
      <c r="VWK137" s="1144"/>
      <c r="VWL137" s="1167"/>
      <c r="VWM137" s="1163"/>
      <c r="VWN137" s="1163"/>
      <c r="VWO137" s="1455"/>
      <c r="VWP137" s="957"/>
      <c r="VWQ137" s="1163"/>
      <c r="VWR137" s="1163"/>
      <c r="VWS137" s="957"/>
      <c r="VWT137" s="957"/>
      <c r="VWU137" s="1730"/>
      <c r="VWV137" s="957"/>
      <c r="VWW137" s="957"/>
      <c r="VWX137" s="957"/>
      <c r="VWY137" s="1209"/>
      <c r="VWZ137" s="1248"/>
      <c r="VXA137" s="1537"/>
      <c r="VXB137" s="955"/>
      <c r="VXC137" s="1144"/>
      <c r="VXD137" s="1167"/>
      <c r="VXE137" s="1163"/>
      <c r="VXF137" s="1163"/>
      <c r="VXG137" s="1455"/>
      <c r="VXH137" s="957"/>
      <c r="VXI137" s="1163"/>
      <c r="VXJ137" s="1163"/>
      <c r="VXK137" s="957"/>
      <c r="VXL137" s="957"/>
      <c r="VXM137" s="1730"/>
      <c r="VXN137" s="957"/>
      <c r="VXO137" s="957"/>
      <c r="VXP137" s="957"/>
      <c r="VXQ137" s="1209"/>
      <c r="VXR137" s="1248"/>
      <c r="VXS137" s="1537"/>
      <c r="VXT137" s="955"/>
      <c r="VXU137" s="1144"/>
      <c r="VXV137" s="1167"/>
      <c r="VXW137" s="1163"/>
      <c r="VXX137" s="1163"/>
      <c r="VXY137" s="1455"/>
      <c r="VXZ137" s="957"/>
      <c r="VYA137" s="1163"/>
      <c r="VYB137" s="1163"/>
      <c r="VYC137" s="957"/>
      <c r="VYD137" s="957"/>
      <c r="VYE137" s="1730"/>
      <c r="VYF137" s="957"/>
      <c r="VYG137" s="957"/>
      <c r="VYH137" s="957"/>
      <c r="VYI137" s="1209"/>
      <c r="VYJ137" s="1248"/>
      <c r="VYK137" s="1537"/>
      <c r="VYL137" s="955"/>
      <c r="VYM137" s="1144"/>
      <c r="VYN137" s="1167"/>
      <c r="VYO137" s="1163"/>
      <c r="VYP137" s="1163"/>
      <c r="VYQ137" s="1455"/>
      <c r="VYR137" s="957"/>
      <c r="VYS137" s="1163"/>
      <c r="VYT137" s="1163"/>
      <c r="VYU137" s="957"/>
      <c r="VYV137" s="957"/>
      <c r="VYW137" s="1730"/>
      <c r="VYX137" s="957"/>
      <c r="VYY137" s="957"/>
      <c r="VYZ137" s="957"/>
      <c r="VZA137" s="1209"/>
      <c r="VZB137" s="1248"/>
      <c r="VZC137" s="1537"/>
      <c r="VZD137" s="955"/>
      <c r="VZE137" s="1144"/>
      <c r="VZF137" s="1167"/>
      <c r="VZG137" s="1163"/>
      <c r="VZH137" s="1163"/>
      <c r="VZI137" s="1455"/>
      <c r="VZJ137" s="957"/>
      <c r="VZK137" s="1163"/>
      <c r="VZL137" s="1163"/>
      <c r="VZM137" s="957"/>
      <c r="VZN137" s="957"/>
      <c r="VZO137" s="1730"/>
      <c r="VZP137" s="957"/>
      <c r="VZQ137" s="957"/>
      <c r="VZR137" s="957"/>
      <c r="VZS137" s="1209"/>
      <c r="VZT137" s="1248"/>
      <c r="VZU137" s="1537"/>
      <c r="VZV137" s="955"/>
      <c r="VZW137" s="1144"/>
      <c r="VZX137" s="1167"/>
      <c r="VZY137" s="1163"/>
      <c r="VZZ137" s="1163"/>
      <c r="WAA137" s="1455"/>
      <c r="WAB137" s="957"/>
      <c r="WAC137" s="1163"/>
      <c r="WAD137" s="1163"/>
      <c r="WAE137" s="957"/>
      <c r="WAF137" s="957"/>
      <c r="WAG137" s="1730"/>
      <c r="WAH137" s="957"/>
      <c r="WAI137" s="957"/>
      <c r="WAJ137" s="957"/>
      <c r="WAK137" s="1209"/>
      <c r="WAL137" s="1248"/>
      <c r="WAM137" s="1537"/>
      <c r="WAN137" s="955"/>
      <c r="WAO137" s="1144"/>
      <c r="WAP137" s="1167"/>
      <c r="WAQ137" s="1163"/>
      <c r="WAR137" s="1163"/>
      <c r="WAS137" s="1455"/>
      <c r="WAT137" s="957"/>
      <c r="WAU137" s="1163"/>
      <c r="WAV137" s="1163"/>
      <c r="WAW137" s="957"/>
      <c r="WAX137" s="957"/>
      <c r="WAY137" s="1730"/>
      <c r="WAZ137" s="957"/>
      <c r="WBA137" s="957"/>
      <c r="WBB137" s="957"/>
      <c r="WBC137" s="1209"/>
      <c r="WBD137" s="1248"/>
      <c r="WBE137" s="1537"/>
      <c r="WBF137" s="955"/>
      <c r="WBG137" s="1144"/>
      <c r="WBH137" s="1167"/>
      <c r="WBI137" s="1163"/>
      <c r="WBJ137" s="1163"/>
      <c r="WBK137" s="1455"/>
      <c r="WBL137" s="957"/>
      <c r="WBM137" s="1163"/>
      <c r="WBN137" s="1163"/>
      <c r="WBO137" s="957"/>
      <c r="WBP137" s="957"/>
      <c r="WBQ137" s="1730"/>
      <c r="WBR137" s="957"/>
      <c r="WBS137" s="957"/>
      <c r="WBT137" s="957"/>
      <c r="WBU137" s="1209"/>
      <c r="WBV137" s="1248"/>
      <c r="WBW137" s="1537"/>
      <c r="WBX137" s="955"/>
      <c r="WBY137" s="1144"/>
      <c r="WBZ137" s="1167"/>
      <c r="WCA137" s="1163"/>
      <c r="WCB137" s="1163"/>
      <c r="WCC137" s="1455"/>
      <c r="WCD137" s="957"/>
      <c r="WCE137" s="1163"/>
      <c r="WCF137" s="1163"/>
      <c r="WCG137" s="957"/>
      <c r="WCH137" s="957"/>
      <c r="WCI137" s="1730"/>
      <c r="WCJ137" s="957"/>
      <c r="WCK137" s="957"/>
      <c r="WCL137" s="957"/>
      <c r="WCM137" s="1209"/>
      <c r="WCN137" s="1248"/>
      <c r="WCO137" s="1537"/>
      <c r="WCP137" s="955"/>
      <c r="WCQ137" s="1144"/>
      <c r="WCR137" s="1167"/>
      <c r="WCS137" s="1163"/>
      <c r="WCT137" s="1163"/>
      <c r="WCU137" s="1455"/>
      <c r="WCV137" s="957"/>
      <c r="WCW137" s="1163"/>
      <c r="WCX137" s="1163"/>
      <c r="WCY137" s="957"/>
      <c r="WCZ137" s="957"/>
      <c r="WDA137" s="1730"/>
      <c r="WDB137" s="957"/>
      <c r="WDC137" s="957"/>
      <c r="WDD137" s="957"/>
      <c r="WDE137" s="1209"/>
      <c r="WDF137" s="1248"/>
      <c r="WDG137" s="1537"/>
      <c r="WDH137" s="955"/>
      <c r="WDI137" s="1144"/>
      <c r="WDJ137" s="1167"/>
      <c r="WDK137" s="1163"/>
      <c r="WDL137" s="1163"/>
      <c r="WDM137" s="1455"/>
      <c r="WDN137" s="957"/>
      <c r="WDO137" s="1163"/>
      <c r="WDP137" s="1163"/>
      <c r="WDQ137" s="957"/>
      <c r="WDR137" s="957"/>
      <c r="WDS137" s="1730"/>
      <c r="WDT137" s="957"/>
      <c r="WDU137" s="957"/>
      <c r="WDV137" s="957"/>
      <c r="WDW137" s="1209"/>
      <c r="WDX137" s="1248"/>
      <c r="WDY137" s="1537"/>
      <c r="WDZ137" s="955"/>
      <c r="WEA137" s="1144"/>
      <c r="WEB137" s="1167"/>
      <c r="WEC137" s="1163"/>
      <c r="WED137" s="1163"/>
      <c r="WEE137" s="1455"/>
      <c r="WEF137" s="957"/>
      <c r="WEG137" s="1163"/>
      <c r="WEH137" s="1163"/>
      <c r="WEI137" s="957"/>
      <c r="WEJ137" s="957"/>
      <c r="WEK137" s="1730"/>
      <c r="WEL137" s="957"/>
      <c r="WEM137" s="957"/>
      <c r="WEN137" s="957"/>
      <c r="WEO137" s="1209"/>
      <c r="WEP137" s="1248"/>
      <c r="WEQ137" s="1537"/>
      <c r="WER137" s="955"/>
      <c r="WES137" s="1144"/>
      <c r="WET137" s="1167"/>
      <c r="WEU137" s="1163"/>
      <c r="WEV137" s="1163"/>
      <c r="WEW137" s="1455"/>
      <c r="WEX137" s="957"/>
      <c r="WEY137" s="1163"/>
      <c r="WEZ137" s="1163"/>
      <c r="WFA137" s="957"/>
      <c r="WFB137" s="957"/>
      <c r="WFC137" s="1730"/>
      <c r="WFD137" s="957"/>
      <c r="WFE137" s="957"/>
      <c r="WFF137" s="957"/>
      <c r="WFG137" s="1209"/>
      <c r="WFH137" s="1248"/>
      <c r="WFI137" s="1537"/>
      <c r="WFJ137" s="955"/>
      <c r="WFK137" s="1144"/>
      <c r="WFL137" s="1167"/>
      <c r="WFM137" s="1163"/>
      <c r="WFN137" s="1163"/>
      <c r="WFO137" s="1455"/>
      <c r="WFP137" s="957"/>
      <c r="WFQ137" s="1163"/>
      <c r="WFR137" s="1163"/>
      <c r="WFS137" s="957"/>
      <c r="WFT137" s="957"/>
      <c r="WFU137" s="1730"/>
      <c r="WFV137" s="957"/>
      <c r="WFW137" s="957"/>
      <c r="WFX137" s="957"/>
      <c r="WFY137" s="1209"/>
      <c r="WFZ137" s="1248"/>
      <c r="WGA137" s="1537"/>
      <c r="WGB137" s="955"/>
      <c r="WGC137" s="1144"/>
      <c r="WGD137" s="1167"/>
      <c r="WGE137" s="1163"/>
      <c r="WGF137" s="1163"/>
      <c r="WGG137" s="1455"/>
      <c r="WGH137" s="957"/>
      <c r="WGI137" s="1163"/>
      <c r="WGJ137" s="1163"/>
      <c r="WGK137" s="957"/>
      <c r="WGL137" s="957"/>
      <c r="WGM137" s="1730"/>
      <c r="WGN137" s="957"/>
      <c r="WGO137" s="957"/>
      <c r="WGP137" s="957"/>
      <c r="WGQ137" s="1209"/>
      <c r="WGR137" s="1248"/>
      <c r="WGS137" s="1537"/>
      <c r="WGT137" s="955"/>
      <c r="WGU137" s="1144"/>
      <c r="WGV137" s="1167"/>
      <c r="WGW137" s="1163"/>
      <c r="WGX137" s="1163"/>
      <c r="WGY137" s="1455"/>
      <c r="WGZ137" s="957"/>
      <c r="WHA137" s="1163"/>
      <c r="WHB137" s="1163"/>
      <c r="WHC137" s="957"/>
      <c r="WHD137" s="957"/>
      <c r="WHE137" s="1730"/>
      <c r="WHF137" s="957"/>
      <c r="WHG137" s="957"/>
      <c r="WHH137" s="957"/>
      <c r="WHI137" s="1209"/>
      <c r="WHJ137" s="1248"/>
      <c r="WHK137" s="1537"/>
      <c r="WHL137" s="955"/>
      <c r="WHM137" s="1144"/>
      <c r="WHN137" s="1167"/>
      <c r="WHO137" s="1163"/>
      <c r="WHP137" s="1163"/>
      <c r="WHQ137" s="1455"/>
      <c r="WHR137" s="957"/>
      <c r="WHS137" s="1163"/>
      <c r="WHT137" s="1163"/>
      <c r="WHU137" s="957"/>
      <c r="WHV137" s="957"/>
      <c r="WHW137" s="1730"/>
      <c r="WHX137" s="957"/>
      <c r="WHY137" s="957"/>
      <c r="WHZ137" s="957"/>
      <c r="WIA137" s="1209"/>
      <c r="WIB137" s="1248"/>
      <c r="WIC137" s="1537"/>
      <c r="WID137" s="955"/>
      <c r="WIE137" s="1144"/>
      <c r="WIF137" s="1167"/>
      <c r="WIG137" s="1163"/>
      <c r="WIH137" s="1163"/>
      <c r="WII137" s="1455"/>
      <c r="WIJ137" s="957"/>
      <c r="WIK137" s="1163"/>
      <c r="WIL137" s="1163"/>
      <c r="WIM137" s="957"/>
      <c r="WIN137" s="957"/>
      <c r="WIO137" s="1730"/>
      <c r="WIP137" s="957"/>
      <c r="WIQ137" s="957"/>
      <c r="WIR137" s="957"/>
      <c r="WIS137" s="1209"/>
      <c r="WIT137" s="1248"/>
      <c r="WIU137" s="1537"/>
      <c r="WIV137" s="955"/>
      <c r="WIW137" s="1144"/>
      <c r="WIX137" s="1167"/>
      <c r="WIY137" s="1163"/>
      <c r="WIZ137" s="1163"/>
      <c r="WJA137" s="1455"/>
      <c r="WJB137" s="957"/>
      <c r="WJC137" s="1163"/>
      <c r="WJD137" s="1163"/>
      <c r="WJE137" s="957"/>
      <c r="WJF137" s="957"/>
      <c r="WJG137" s="1730"/>
      <c r="WJH137" s="957"/>
      <c r="WJI137" s="957"/>
      <c r="WJJ137" s="957"/>
      <c r="WJK137" s="1209"/>
      <c r="WJL137" s="1248"/>
      <c r="WJM137" s="1537"/>
      <c r="WJN137" s="955"/>
      <c r="WJO137" s="1144"/>
      <c r="WJP137" s="1167"/>
      <c r="WJQ137" s="1163"/>
      <c r="WJR137" s="1163"/>
      <c r="WJS137" s="1455"/>
      <c r="WJT137" s="957"/>
      <c r="WJU137" s="1163"/>
      <c r="WJV137" s="1163"/>
      <c r="WJW137" s="957"/>
      <c r="WJX137" s="957"/>
      <c r="WJY137" s="1730"/>
      <c r="WJZ137" s="957"/>
      <c r="WKA137" s="957"/>
      <c r="WKB137" s="957"/>
      <c r="WKC137" s="1209"/>
      <c r="WKD137" s="1248"/>
      <c r="WKE137" s="1537"/>
      <c r="WKF137" s="955"/>
      <c r="WKG137" s="1144"/>
      <c r="WKH137" s="1167"/>
      <c r="WKI137" s="1163"/>
      <c r="WKJ137" s="1163"/>
      <c r="WKK137" s="1455"/>
      <c r="WKL137" s="957"/>
      <c r="WKM137" s="1163"/>
      <c r="WKN137" s="1163"/>
      <c r="WKO137" s="957"/>
      <c r="WKP137" s="957"/>
      <c r="WKQ137" s="1730"/>
      <c r="WKR137" s="957"/>
      <c r="WKS137" s="957"/>
      <c r="WKT137" s="957"/>
      <c r="WKU137" s="1209"/>
      <c r="WKV137" s="1248"/>
      <c r="WKW137" s="1537"/>
      <c r="WKX137" s="955"/>
      <c r="WKY137" s="1144"/>
      <c r="WKZ137" s="1167"/>
      <c r="WLA137" s="1163"/>
      <c r="WLB137" s="1163"/>
      <c r="WLC137" s="1455"/>
      <c r="WLD137" s="957"/>
      <c r="WLE137" s="1163"/>
      <c r="WLF137" s="1163"/>
      <c r="WLG137" s="957"/>
      <c r="WLH137" s="957"/>
      <c r="WLI137" s="1730"/>
      <c r="WLJ137" s="957"/>
      <c r="WLK137" s="957"/>
      <c r="WLL137" s="957"/>
      <c r="WLM137" s="1209"/>
      <c r="WLN137" s="1248"/>
      <c r="WLO137" s="1537"/>
      <c r="WLP137" s="955"/>
      <c r="WLQ137" s="1144"/>
      <c r="WLR137" s="1167"/>
      <c r="WLS137" s="1163"/>
      <c r="WLT137" s="1163"/>
      <c r="WLU137" s="1455"/>
      <c r="WLV137" s="957"/>
      <c r="WLW137" s="1163"/>
      <c r="WLX137" s="1163"/>
      <c r="WLY137" s="957"/>
      <c r="WLZ137" s="957"/>
      <c r="WMA137" s="1730"/>
      <c r="WMB137" s="957"/>
      <c r="WMC137" s="957"/>
      <c r="WMD137" s="957"/>
      <c r="WME137" s="1209"/>
      <c r="WMF137" s="1248"/>
      <c r="WMG137" s="1537"/>
      <c r="WMH137" s="955"/>
      <c r="WMI137" s="1144"/>
      <c r="WMJ137" s="1167"/>
      <c r="WMK137" s="1163"/>
      <c r="WML137" s="1163"/>
      <c r="WMM137" s="1455"/>
      <c r="WMN137" s="957"/>
      <c r="WMO137" s="1163"/>
      <c r="WMP137" s="1163"/>
      <c r="WMQ137" s="957"/>
      <c r="WMR137" s="957"/>
      <c r="WMS137" s="1730"/>
      <c r="WMT137" s="957"/>
      <c r="WMU137" s="957"/>
      <c r="WMV137" s="957"/>
      <c r="WMW137" s="1209"/>
      <c r="WMX137" s="1248"/>
      <c r="WMY137" s="1537"/>
      <c r="WMZ137" s="955"/>
      <c r="WNA137" s="1144"/>
      <c r="WNB137" s="1167"/>
      <c r="WNC137" s="1163"/>
      <c r="WND137" s="1163"/>
      <c r="WNE137" s="1455"/>
      <c r="WNF137" s="957"/>
      <c r="WNG137" s="1163"/>
      <c r="WNH137" s="1163"/>
      <c r="WNI137" s="957"/>
      <c r="WNJ137" s="957"/>
      <c r="WNK137" s="1730"/>
      <c r="WNL137" s="957"/>
      <c r="WNM137" s="957"/>
      <c r="WNN137" s="957"/>
      <c r="WNO137" s="1209"/>
      <c r="WNP137" s="1248"/>
      <c r="WNQ137" s="1537"/>
      <c r="WNR137" s="955"/>
      <c r="WNS137" s="1144"/>
      <c r="WNT137" s="1167"/>
      <c r="WNU137" s="1163"/>
      <c r="WNV137" s="1163"/>
      <c r="WNW137" s="1455"/>
      <c r="WNX137" s="957"/>
      <c r="WNY137" s="1163"/>
      <c r="WNZ137" s="1163"/>
      <c r="WOA137" s="957"/>
      <c r="WOB137" s="957"/>
      <c r="WOC137" s="1730"/>
      <c r="WOD137" s="957"/>
      <c r="WOE137" s="957"/>
      <c r="WOF137" s="957"/>
      <c r="WOG137" s="1209"/>
      <c r="WOH137" s="1248"/>
      <c r="WOI137" s="1537"/>
      <c r="WOJ137" s="955"/>
      <c r="WOK137" s="1144"/>
      <c r="WOL137" s="1167"/>
      <c r="WOM137" s="1163"/>
      <c r="WON137" s="1163"/>
      <c r="WOO137" s="1455"/>
      <c r="WOP137" s="957"/>
      <c r="WOQ137" s="1163"/>
      <c r="WOR137" s="1163"/>
      <c r="WOS137" s="957"/>
      <c r="WOT137" s="957"/>
      <c r="WOU137" s="1730"/>
      <c r="WOV137" s="957"/>
      <c r="WOW137" s="957"/>
      <c r="WOX137" s="957"/>
      <c r="WOY137" s="1209"/>
      <c r="WOZ137" s="1248"/>
      <c r="WPA137" s="1537"/>
      <c r="WPB137" s="955"/>
      <c r="WPC137" s="1144"/>
      <c r="WPD137" s="1167"/>
      <c r="WPE137" s="1163"/>
      <c r="WPF137" s="1163"/>
      <c r="WPG137" s="1455"/>
      <c r="WPH137" s="957"/>
      <c r="WPI137" s="1163"/>
      <c r="WPJ137" s="1163"/>
      <c r="WPK137" s="957"/>
      <c r="WPL137" s="957"/>
      <c r="WPM137" s="1730"/>
      <c r="WPN137" s="957"/>
      <c r="WPO137" s="957"/>
      <c r="WPP137" s="957"/>
      <c r="WPQ137" s="1209"/>
      <c r="WPR137" s="1248"/>
      <c r="WPS137" s="1537"/>
      <c r="WPT137" s="955"/>
      <c r="WPU137" s="1144"/>
      <c r="WPV137" s="1167"/>
      <c r="WPW137" s="1163"/>
      <c r="WPX137" s="1163"/>
      <c r="WPY137" s="1455"/>
      <c r="WPZ137" s="957"/>
      <c r="WQA137" s="1163"/>
      <c r="WQB137" s="1163"/>
      <c r="WQC137" s="957"/>
      <c r="WQD137" s="957"/>
      <c r="WQE137" s="1730"/>
      <c r="WQF137" s="957"/>
      <c r="WQG137" s="957"/>
      <c r="WQH137" s="957"/>
      <c r="WQI137" s="1209"/>
      <c r="WQJ137" s="1248"/>
      <c r="WQK137" s="1537"/>
      <c r="WQL137" s="955"/>
      <c r="WQM137" s="1144"/>
      <c r="WQN137" s="1167"/>
      <c r="WQO137" s="1163"/>
      <c r="WQP137" s="1163"/>
      <c r="WQQ137" s="1455"/>
      <c r="WQR137" s="957"/>
      <c r="WQS137" s="1163"/>
      <c r="WQT137" s="1163"/>
      <c r="WQU137" s="957"/>
      <c r="WQV137" s="957"/>
      <c r="WQW137" s="1730"/>
      <c r="WQX137" s="957"/>
      <c r="WQY137" s="957"/>
      <c r="WQZ137" s="957"/>
      <c r="WRA137" s="1209"/>
      <c r="WRB137" s="1248"/>
      <c r="WRC137" s="1537"/>
      <c r="WRD137" s="955"/>
      <c r="WRE137" s="1144"/>
      <c r="WRF137" s="1167"/>
      <c r="WRG137" s="1163"/>
      <c r="WRH137" s="1163"/>
      <c r="WRI137" s="1455"/>
      <c r="WRJ137" s="957"/>
      <c r="WRK137" s="1163"/>
      <c r="WRL137" s="1163"/>
      <c r="WRM137" s="957"/>
      <c r="WRN137" s="957"/>
      <c r="WRO137" s="1730"/>
      <c r="WRP137" s="957"/>
      <c r="WRQ137" s="957"/>
      <c r="WRR137" s="957"/>
      <c r="WRS137" s="1209"/>
      <c r="WRT137" s="1248"/>
      <c r="WRU137" s="1537"/>
      <c r="WRV137" s="955"/>
      <c r="WRW137" s="1144"/>
      <c r="WRX137" s="1167"/>
      <c r="WRY137" s="1163"/>
      <c r="WRZ137" s="1163"/>
      <c r="WSA137" s="1455"/>
      <c r="WSB137" s="957"/>
      <c r="WSC137" s="1163"/>
      <c r="WSD137" s="1163"/>
      <c r="WSE137" s="957"/>
      <c r="WSF137" s="957"/>
      <c r="WSG137" s="1730"/>
      <c r="WSH137" s="957"/>
      <c r="WSI137" s="957"/>
      <c r="WSJ137" s="957"/>
      <c r="WSK137" s="1209"/>
      <c r="WSL137" s="1248"/>
      <c r="WSM137" s="1537"/>
      <c r="WSN137" s="955"/>
      <c r="WSO137" s="1144"/>
      <c r="WSP137" s="1167"/>
      <c r="WSQ137" s="1163"/>
      <c r="WSR137" s="1163"/>
      <c r="WSS137" s="1455"/>
      <c r="WST137" s="957"/>
      <c r="WSU137" s="1163"/>
      <c r="WSV137" s="1163"/>
      <c r="WSW137" s="957"/>
      <c r="WSX137" s="957"/>
      <c r="WSY137" s="1730"/>
      <c r="WSZ137" s="957"/>
      <c r="WTA137" s="957"/>
      <c r="WTB137" s="957"/>
      <c r="WTC137" s="1209"/>
      <c r="WTD137" s="1248"/>
      <c r="WTE137" s="1537"/>
      <c r="WTF137" s="955"/>
      <c r="WTG137" s="1144"/>
      <c r="WTH137" s="1167"/>
      <c r="WTI137" s="1163"/>
      <c r="WTJ137" s="1163"/>
      <c r="WTK137" s="1455"/>
      <c r="WTL137" s="957"/>
      <c r="WTM137" s="1163"/>
      <c r="WTN137" s="1163"/>
      <c r="WTO137" s="957"/>
      <c r="WTP137" s="957"/>
      <c r="WTQ137" s="1730"/>
      <c r="WTR137" s="957"/>
      <c r="WTS137" s="957"/>
      <c r="WTT137" s="957"/>
      <c r="WTU137" s="1209"/>
      <c r="WTV137" s="1248"/>
      <c r="WTW137" s="1537"/>
      <c r="WTX137" s="955"/>
      <c r="WTY137" s="1144"/>
      <c r="WTZ137" s="1167"/>
      <c r="WUA137" s="1163"/>
      <c r="WUB137" s="1163"/>
      <c r="WUC137" s="1455"/>
      <c r="WUD137" s="957"/>
      <c r="WUE137" s="1163"/>
      <c r="WUF137" s="1163"/>
      <c r="WUG137" s="957"/>
      <c r="WUH137" s="957"/>
      <c r="WUI137" s="1730"/>
      <c r="WUJ137" s="957"/>
      <c r="WUK137" s="957"/>
      <c r="WUL137" s="957"/>
      <c r="WUM137" s="1209"/>
      <c r="WUN137" s="1248"/>
      <c r="WUO137" s="1537"/>
      <c r="WUP137" s="955"/>
      <c r="WUQ137" s="1144"/>
      <c r="WUR137" s="1167"/>
      <c r="WUS137" s="1163"/>
      <c r="WUT137" s="1163"/>
      <c r="WUU137" s="1455"/>
      <c r="WUV137" s="957"/>
      <c r="WUW137" s="1163"/>
      <c r="WUX137" s="1163"/>
      <c r="WUY137" s="957"/>
      <c r="WUZ137" s="957"/>
      <c r="WVA137" s="1730"/>
      <c r="WVB137" s="957"/>
      <c r="WVC137" s="957"/>
      <c r="WVD137" s="957"/>
      <c r="WVE137" s="1209"/>
      <c r="WVF137" s="1248"/>
      <c r="WVG137" s="1537"/>
      <c r="WVH137" s="955"/>
      <c r="WVI137" s="1144"/>
      <c r="WVJ137" s="1167"/>
      <c r="WVK137" s="1163"/>
      <c r="WVL137" s="1163"/>
      <c r="WVM137" s="1455"/>
      <c r="WVN137" s="957"/>
      <c r="WVO137" s="1163"/>
      <c r="WVP137" s="1163"/>
      <c r="WVQ137" s="957"/>
      <c r="WVR137" s="957"/>
      <c r="WVS137" s="1730"/>
      <c r="WVT137" s="957"/>
      <c r="WVU137" s="957"/>
      <c r="WVV137" s="957"/>
      <c r="WVW137" s="1209"/>
      <c r="WVX137" s="1248"/>
      <c r="WVY137" s="1537"/>
      <c r="WVZ137" s="955"/>
      <c r="WWA137" s="1144"/>
      <c r="WWB137" s="1167"/>
      <c r="WWC137" s="1163"/>
      <c r="WWD137" s="1163"/>
      <c r="WWE137" s="1455"/>
      <c r="WWF137" s="957"/>
      <c r="WWG137" s="1163"/>
      <c r="WWH137" s="1163"/>
      <c r="WWI137" s="957"/>
      <c r="WWJ137" s="957"/>
      <c r="WWK137" s="1730"/>
      <c r="WWL137" s="957"/>
      <c r="WWM137" s="957"/>
      <c r="WWN137" s="957"/>
      <c r="WWO137" s="1209"/>
      <c r="WWP137" s="1248"/>
      <c r="WWQ137" s="1537"/>
      <c r="WWR137" s="955"/>
      <c r="WWS137" s="1144"/>
      <c r="WWT137" s="1167"/>
      <c r="WWU137" s="1163"/>
      <c r="WWV137" s="1163"/>
      <c r="WWW137" s="1455"/>
      <c r="WWX137" s="957"/>
      <c r="WWY137" s="1163"/>
      <c r="WWZ137" s="1163"/>
      <c r="WXA137" s="957"/>
      <c r="WXB137" s="957"/>
      <c r="WXC137" s="1730"/>
      <c r="WXD137" s="957"/>
      <c r="WXE137" s="957"/>
      <c r="WXF137" s="957"/>
      <c r="WXG137" s="1209"/>
      <c r="WXH137" s="1248"/>
      <c r="WXI137" s="1537"/>
      <c r="WXJ137" s="955"/>
      <c r="WXK137" s="1144"/>
      <c r="WXL137" s="1167"/>
      <c r="WXM137" s="1163"/>
      <c r="WXN137" s="1163"/>
      <c r="WXO137" s="1455"/>
      <c r="WXP137" s="957"/>
      <c r="WXQ137" s="1163"/>
      <c r="WXR137" s="1163"/>
      <c r="WXS137" s="957"/>
      <c r="WXT137" s="957"/>
      <c r="WXU137" s="1730"/>
      <c r="WXV137" s="957"/>
      <c r="WXW137" s="957"/>
      <c r="WXX137" s="957"/>
      <c r="WXY137" s="1209"/>
      <c r="WXZ137" s="1248"/>
      <c r="WYA137" s="1537"/>
      <c r="WYB137" s="955"/>
      <c r="WYC137" s="1144"/>
      <c r="WYD137" s="1167"/>
      <c r="WYE137" s="1163"/>
      <c r="WYF137" s="1163"/>
      <c r="WYG137" s="1455"/>
      <c r="WYH137" s="957"/>
      <c r="WYI137" s="1163"/>
      <c r="WYJ137" s="1163"/>
      <c r="WYK137" s="957"/>
      <c r="WYL137" s="957"/>
      <c r="WYM137" s="1730"/>
      <c r="WYN137" s="957"/>
      <c r="WYO137" s="957"/>
      <c r="WYP137" s="957"/>
      <c r="WYQ137" s="1209"/>
      <c r="WYR137" s="1248"/>
      <c r="WYS137" s="1537"/>
      <c r="WYT137" s="955"/>
      <c r="WYU137" s="1144"/>
      <c r="WYV137" s="1167"/>
      <c r="WYW137" s="1163"/>
      <c r="WYX137" s="1163"/>
      <c r="WYY137" s="1455"/>
      <c r="WYZ137" s="957"/>
      <c r="WZA137" s="1163"/>
      <c r="WZB137" s="1163"/>
      <c r="WZC137" s="957"/>
      <c r="WZD137" s="957"/>
      <c r="WZE137" s="1730"/>
      <c r="WZF137" s="957"/>
      <c r="WZG137" s="957"/>
      <c r="WZH137" s="957"/>
      <c r="WZI137" s="1209"/>
      <c r="WZJ137" s="1248"/>
      <c r="WZK137" s="1537"/>
      <c r="WZL137" s="955"/>
      <c r="WZM137" s="1144"/>
      <c r="WZN137" s="1167"/>
      <c r="WZO137" s="1163"/>
      <c r="WZP137" s="1163"/>
      <c r="WZQ137" s="1455"/>
      <c r="WZR137" s="957"/>
      <c r="WZS137" s="1163"/>
      <c r="WZT137" s="1163"/>
      <c r="WZU137" s="957"/>
      <c r="WZV137" s="957"/>
      <c r="WZW137" s="1730"/>
      <c r="WZX137" s="957"/>
      <c r="WZY137" s="957"/>
      <c r="WZZ137" s="957"/>
      <c r="XAA137" s="1209"/>
      <c r="XAB137" s="1248"/>
      <c r="XAC137" s="1537"/>
      <c r="XAD137" s="955"/>
      <c r="XAE137" s="1144"/>
      <c r="XAF137" s="1167"/>
      <c r="XAG137" s="1163"/>
      <c r="XAH137" s="1163"/>
      <c r="XAI137" s="1455"/>
      <c r="XAJ137" s="957"/>
      <c r="XAK137" s="1163"/>
      <c r="XAL137" s="1163"/>
      <c r="XAM137" s="957"/>
      <c r="XAN137" s="957"/>
      <c r="XAO137" s="1730"/>
      <c r="XAP137" s="957"/>
      <c r="XAQ137" s="957"/>
      <c r="XAR137" s="957"/>
      <c r="XAS137" s="1209"/>
      <c r="XAT137" s="1248"/>
      <c r="XAU137" s="1537"/>
      <c r="XAV137" s="955"/>
      <c r="XAW137" s="1144"/>
      <c r="XAX137" s="1167"/>
      <c r="XAY137" s="1163"/>
      <c r="XAZ137" s="1163"/>
      <c r="XBA137" s="1455"/>
      <c r="XBB137" s="957"/>
      <c r="XBC137" s="1163"/>
      <c r="XBD137" s="1163"/>
      <c r="XBE137" s="957"/>
      <c r="XBF137" s="957"/>
      <c r="XBG137" s="1730"/>
      <c r="XBH137" s="957"/>
      <c r="XBI137" s="957"/>
      <c r="XBJ137" s="957"/>
      <c r="XBK137" s="1209"/>
      <c r="XBL137" s="1248"/>
      <c r="XBM137" s="1537"/>
      <c r="XBN137" s="955"/>
      <c r="XBO137" s="1144"/>
      <c r="XBP137" s="1167"/>
      <c r="XBQ137" s="1163"/>
      <c r="XBR137" s="1163"/>
      <c r="XBS137" s="1455"/>
      <c r="XBT137" s="957"/>
      <c r="XBU137" s="1163"/>
      <c r="XBV137" s="1163"/>
      <c r="XBW137" s="957"/>
      <c r="XBX137" s="957"/>
      <c r="XBY137" s="1730"/>
      <c r="XBZ137" s="957"/>
      <c r="XCA137" s="957"/>
      <c r="XCB137" s="957"/>
      <c r="XCC137" s="1209"/>
      <c r="XCD137" s="1248"/>
      <c r="XCE137" s="1537"/>
      <c r="XCF137" s="955"/>
      <c r="XCG137" s="1144"/>
      <c r="XCH137" s="1167"/>
      <c r="XCI137" s="1163"/>
      <c r="XCJ137" s="1163"/>
      <c r="XCK137" s="1455"/>
      <c r="XCL137" s="957"/>
      <c r="XCM137" s="1163"/>
      <c r="XCN137" s="1163"/>
      <c r="XCO137" s="957"/>
      <c r="XCP137" s="957"/>
      <c r="XCQ137" s="1730"/>
      <c r="XCR137" s="957"/>
      <c r="XCS137" s="957"/>
      <c r="XCT137" s="957"/>
      <c r="XCU137" s="1209"/>
      <c r="XCV137" s="1248"/>
      <c r="XCW137" s="1537"/>
      <c r="XCX137" s="955"/>
      <c r="XCY137" s="1144"/>
      <c r="XCZ137" s="1167"/>
      <c r="XDA137" s="1163"/>
      <c r="XDB137" s="1163"/>
      <c r="XDC137" s="1455"/>
      <c r="XDD137" s="957"/>
      <c r="XDE137" s="1163"/>
      <c r="XDF137" s="1163"/>
      <c r="XDG137" s="957"/>
      <c r="XDH137" s="957"/>
      <c r="XDI137" s="1730"/>
      <c r="XDJ137" s="957"/>
      <c r="XDK137" s="957"/>
      <c r="XDL137" s="957"/>
      <c r="XDM137" s="1209"/>
      <c r="XDN137" s="1248"/>
      <c r="XDO137" s="1537"/>
      <c r="XDP137" s="955"/>
      <c r="XDQ137" s="1144"/>
      <c r="XDR137" s="1167"/>
      <c r="XDS137" s="1163"/>
      <c r="XDT137" s="1163"/>
      <c r="XDU137" s="1455"/>
      <c r="XDV137" s="957"/>
      <c r="XDW137" s="1163"/>
      <c r="XDX137" s="1163"/>
      <c r="XDY137" s="957"/>
      <c r="XDZ137" s="957"/>
      <c r="XEA137" s="1730"/>
      <c r="XEB137" s="957"/>
      <c r="XEC137" s="957"/>
      <c r="XED137" s="957"/>
      <c r="XEE137" s="1209"/>
      <c r="XEF137" s="1248"/>
      <c r="XEG137" s="1537"/>
      <c r="XEH137" s="955"/>
      <c r="XEI137" s="1144"/>
      <c r="XEJ137" s="1167"/>
      <c r="XEK137" s="1163"/>
      <c r="XEL137" s="1163"/>
      <c r="XEM137" s="1455"/>
      <c r="XEN137" s="957"/>
      <c r="XEO137" s="1163"/>
      <c r="XEP137" s="1163"/>
      <c r="XEQ137" s="957"/>
      <c r="XER137" s="957"/>
      <c r="XES137" s="1730"/>
      <c r="XET137" s="957"/>
      <c r="XEU137" s="957"/>
      <c r="XEV137" s="957"/>
      <c r="XEW137" s="1209"/>
      <c r="XEX137" s="1248"/>
      <c r="XEY137" s="1537"/>
      <c r="XEZ137" s="955"/>
      <c r="XFA137" s="1144"/>
      <c r="XFB137" s="1167"/>
      <c r="XFC137" s="1163"/>
      <c r="XFD137" s="1163"/>
    </row>
    <row r="138" spans="1:16384" s="949" customFormat="1" x14ac:dyDescent="0.2">
      <c r="A138" s="1144" t="s">
        <v>2736</v>
      </c>
      <c r="B138" s="1167" t="s">
        <v>1324</v>
      </c>
      <c r="C138" s="1163" t="s">
        <v>600</v>
      </c>
      <c r="D138" s="1163">
        <v>7</v>
      </c>
      <c r="E138" s="1455" t="s">
        <v>1864</v>
      </c>
      <c r="F138" s="957"/>
      <c r="G138" s="1163">
        <v>11451800</v>
      </c>
      <c r="H138" s="1163">
        <v>201803071131</v>
      </c>
      <c r="I138" s="957"/>
      <c r="J138" s="957"/>
      <c r="K138" s="957" t="s">
        <v>1691</v>
      </c>
      <c r="L138" s="957" t="s">
        <v>1692</v>
      </c>
      <c r="M138" s="957"/>
      <c r="N138" s="957"/>
      <c r="O138" s="1209" t="s">
        <v>45</v>
      </c>
      <c r="P138" s="1248">
        <v>43166</v>
      </c>
      <c r="Q138" s="1537">
        <v>0.47986111111111113</v>
      </c>
      <c r="R138" s="955" t="s">
        <v>2731</v>
      </c>
      <c r="S138" s="955" t="s">
        <v>2731</v>
      </c>
      <c r="T138" s="949">
        <v>127.4</v>
      </c>
      <c r="U138" s="949">
        <v>133</v>
      </c>
      <c r="V138" s="949">
        <f>U138-T138</f>
        <v>5.5999999999999943</v>
      </c>
      <c r="W138" s="949">
        <v>682</v>
      </c>
      <c r="X138" s="1678">
        <v>8.2111436950146537</v>
      </c>
      <c r="Y138" s="1154"/>
      <c r="Z138" s="955" t="s">
        <v>2731</v>
      </c>
      <c r="AA138" s="1678">
        <v>130</v>
      </c>
      <c r="AB138" s="1678">
        <v>135.69999999999999</v>
      </c>
      <c r="AC138" s="1678">
        <v>5.6999999999999886</v>
      </c>
      <c r="AD138" s="1678">
        <v>686</v>
      </c>
      <c r="AE138" s="1678">
        <v>8.3090379008746176</v>
      </c>
      <c r="AF138" s="1154"/>
      <c r="AG138" s="955" t="s">
        <v>2731</v>
      </c>
      <c r="AH138" s="1678">
        <v>129.4</v>
      </c>
      <c r="AI138" s="1678">
        <v>135.5</v>
      </c>
      <c r="AJ138" s="1678">
        <v>6.0999999999999943</v>
      </c>
      <c r="AK138" s="1678">
        <v>694</v>
      </c>
      <c r="AL138" s="1678">
        <v>8.7896253602305396</v>
      </c>
      <c r="AM138" s="1154"/>
      <c r="AN138" s="1678">
        <v>8.436602318706603</v>
      </c>
      <c r="AO138" s="1678">
        <v>0.30962036394647274</v>
      </c>
      <c r="AP138" s="1678">
        <v>3.66996513821621</v>
      </c>
      <c r="AQ138" s="1724">
        <v>3</v>
      </c>
      <c r="AR138" s="1154"/>
      <c r="AS138" s="957"/>
      <c r="AT138" s="86" t="s">
        <v>191</v>
      </c>
      <c r="AU138" s="86" t="s">
        <v>191</v>
      </c>
      <c r="AV138" s="86" t="s">
        <v>191</v>
      </c>
      <c r="AW138" s="957"/>
      <c r="AX138" s="1846"/>
      <c r="AY138" s="86" t="s">
        <v>191</v>
      </c>
      <c r="AZ138" s="86" t="s">
        <v>191</v>
      </c>
      <c r="BA138" s="86" t="s">
        <v>191</v>
      </c>
      <c r="BB138" s="955"/>
      <c r="BC138" s="1849"/>
      <c r="BD138" s="1851"/>
      <c r="BE138" s="1203" t="s">
        <v>2731</v>
      </c>
      <c r="BF138" s="1312">
        <v>3.0140415330531432</v>
      </c>
      <c r="BG138" s="1455"/>
      <c r="BH138" s="957"/>
      <c r="BI138" s="1858"/>
      <c r="BJ138" s="1163"/>
      <c r="BK138" s="957"/>
      <c r="BL138" s="957"/>
      <c r="BM138" s="1730"/>
      <c r="BN138" s="957"/>
      <c r="BO138" s="957"/>
      <c r="BP138" s="1846"/>
      <c r="BQ138" s="1209"/>
      <c r="BR138" s="1248"/>
      <c r="BS138" s="1537"/>
      <c r="BT138" s="955"/>
      <c r="BU138" s="1144"/>
      <c r="BV138" s="1167"/>
      <c r="BW138" s="1163"/>
      <c r="BX138" s="1163"/>
      <c r="BY138" s="1455"/>
      <c r="BZ138" s="957"/>
      <c r="CA138" s="1163"/>
      <c r="CB138" s="1163"/>
      <c r="CC138" s="1846"/>
      <c r="CD138" s="957"/>
      <c r="CE138" s="1730"/>
      <c r="CF138" s="957"/>
      <c r="CG138" s="957"/>
      <c r="CH138" s="1846"/>
      <c r="CI138" s="1209"/>
      <c r="CJ138" s="1248"/>
      <c r="CK138" s="1537"/>
      <c r="CL138" s="1879"/>
      <c r="CM138" s="1144"/>
      <c r="CN138" s="1167"/>
      <c r="CO138" s="1163"/>
      <c r="CP138" s="1163"/>
      <c r="CQ138" s="1455"/>
      <c r="CR138" s="957"/>
      <c r="CS138" s="1163"/>
      <c r="CT138" s="1163"/>
      <c r="CU138" s="957"/>
      <c r="CV138" s="957"/>
      <c r="CW138" s="1730"/>
      <c r="CX138" s="957"/>
      <c r="CY138" s="957"/>
      <c r="CZ138" s="957"/>
      <c r="DA138" s="1209"/>
      <c r="DB138" s="1248"/>
      <c r="DC138" s="1537"/>
      <c r="DD138" s="955"/>
      <c r="DE138" s="1144"/>
      <c r="DF138" s="1167"/>
      <c r="DG138" s="1163"/>
      <c r="DH138" s="1163"/>
      <c r="DI138" s="1455"/>
      <c r="DJ138" s="957"/>
      <c r="DK138" s="1163"/>
      <c r="DL138" s="1163"/>
      <c r="DM138" s="957"/>
      <c r="DN138" s="957"/>
      <c r="DO138" s="1730"/>
      <c r="DP138" s="957"/>
      <c r="DQ138" s="957"/>
      <c r="DR138" s="957"/>
      <c r="DS138" s="1209"/>
      <c r="DT138" s="1248"/>
      <c r="DU138" s="1537"/>
      <c r="DV138" s="955"/>
      <c r="DW138" s="1144"/>
      <c r="DX138" s="1167"/>
      <c r="DY138" s="1163"/>
      <c r="DZ138" s="1163"/>
      <c r="EA138" s="1455"/>
      <c r="EB138" s="957"/>
      <c r="EC138" s="1163"/>
      <c r="ED138" s="1163"/>
      <c r="EE138" s="957"/>
      <c r="EF138" s="957"/>
      <c r="EG138" s="1730"/>
      <c r="EH138" s="957"/>
      <c r="EI138" s="957"/>
      <c r="EJ138" s="957"/>
      <c r="EK138" s="1209"/>
      <c r="EL138" s="1248"/>
      <c r="EM138" s="1537"/>
      <c r="EN138" s="955"/>
      <c r="EO138" s="1144"/>
      <c r="EP138" s="1167"/>
      <c r="EQ138" s="1163"/>
      <c r="ER138" s="1163"/>
      <c r="ES138" s="1455"/>
      <c r="ET138" s="957"/>
      <c r="EU138" s="1163"/>
      <c r="EV138" s="1163"/>
      <c r="EW138" s="957"/>
      <c r="EX138" s="957"/>
      <c r="EY138" s="1730"/>
      <c r="EZ138" s="957"/>
      <c r="FA138" s="957"/>
      <c r="FB138" s="957"/>
      <c r="FC138" s="1209"/>
      <c r="FD138" s="1248"/>
      <c r="FE138" s="1537"/>
      <c r="FF138" s="955"/>
      <c r="FG138" s="1144"/>
      <c r="FH138" s="1167"/>
      <c r="FI138" s="1163"/>
      <c r="FJ138" s="1163"/>
      <c r="FK138" s="1455"/>
      <c r="FL138" s="957"/>
      <c r="FM138" s="1163"/>
      <c r="FN138" s="1163"/>
      <c r="FO138" s="957"/>
      <c r="FP138" s="957"/>
      <c r="FQ138" s="1730"/>
      <c r="FR138" s="957"/>
      <c r="FS138" s="957"/>
      <c r="FT138" s="957"/>
      <c r="FU138" s="1209"/>
      <c r="FV138" s="1248"/>
      <c r="FW138" s="1537"/>
      <c r="FX138" s="955"/>
      <c r="FY138" s="1144"/>
      <c r="FZ138" s="1167"/>
      <c r="GA138" s="1163"/>
      <c r="GB138" s="1163"/>
      <c r="GC138" s="1455"/>
      <c r="GD138" s="957"/>
      <c r="GE138" s="1163"/>
      <c r="GF138" s="1163"/>
      <c r="GG138" s="957"/>
      <c r="GH138" s="957"/>
      <c r="GI138" s="1730"/>
      <c r="GJ138" s="957"/>
      <c r="GK138" s="957"/>
      <c r="GL138" s="957"/>
      <c r="GM138" s="1209"/>
      <c r="GN138" s="1248"/>
      <c r="GO138" s="1537"/>
      <c r="GP138" s="955"/>
      <c r="GQ138" s="1144"/>
      <c r="GR138" s="1167"/>
      <c r="GS138" s="1163"/>
      <c r="GT138" s="1163"/>
      <c r="GU138" s="1455"/>
      <c r="GV138" s="957"/>
      <c r="GW138" s="1163"/>
      <c r="GX138" s="1163"/>
      <c r="GY138" s="957"/>
      <c r="GZ138" s="957"/>
      <c r="HA138" s="1730"/>
      <c r="HB138" s="957"/>
      <c r="HC138" s="957"/>
      <c r="HD138" s="957"/>
      <c r="HE138" s="1209"/>
      <c r="HF138" s="1248"/>
      <c r="HG138" s="1537"/>
      <c r="HH138" s="955"/>
      <c r="HI138" s="1144"/>
      <c r="HJ138" s="1167"/>
      <c r="HK138" s="1163"/>
      <c r="HL138" s="1163"/>
      <c r="HM138" s="1455"/>
      <c r="HN138" s="957"/>
      <c r="HO138" s="1163"/>
      <c r="HP138" s="1163"/>
      <c r="HQ138" s="957"/>
      <c r="HR138" s="957"/>
      <c r="HS138" s="1730"/>
      <c r="HT138" s="957"/>
      <c r="HU138" s="957"/>
      <c r="HV138" s="957"/>
      <c r="HW138" s="1209"/>
      <c r="HX138" s="1248"/>
      <c r="HY138" s="1537"/>
      <c r="HZ138" s="955"/>
      <c r="IA138" s="1144"/>
      <c r="IB138" s="1167"/>
      <c r="IC138" s="1163"/>
      <c r="ID138" s="1163"/>
      <c r="IE138" s="1455"/>
      <c r="IF138" s="957"/>
      <c r="IG138" s="1163"/>
      <c r="IH138" s="1163"/>
      <c r="II138" s="957"/>
      <c r="IJ138" s="957"/>
      <c r="IK138" s="1730"/>
      <c r="IL138" s="957"/>
      <c r="IM138" s="957"/>
      <c r="IN138" s="957"/>
      <c r="IO138" s="1209"/>
      <c r="IP138" s="1248"/>
      <c r="IQ138" s="1537"/>
      <c r="IR138" s="955"/>
      <c r="IS138" s="1144"/>
      <c r="IT138" s="1167"/>
      <c r="IU138" s="1163"/>
      <c r="IV138" s="1163"/>
      <c r="IW138" s="1455"/>
      <c r="IX138" s="957"/>
      <c r="IY138" s="1163"/>
      <c r="IZ138" s="1163"/>
      <c r="JA138" s="957"/>
      <c r="JB138" s="957"/>
      <c r="JC138" s="1730"/>
      <c r="JD138" s="957"/>
      <c r="JE138" s="957"/>
      <c r="JF138" s="957"/>
      <c r="JG138" s="1209"/>
      <c r="JH138" s="1248"/>
      <c r="JI138" s="1537"/>
      <c r="JJ138" s="955"/>
      <c r="JK138" s="1144"/>
      <c r="JL138" s="1167"/>
      <c r="JM138" s="1163"/>
      <c r="JN138" s="1163"/>
      <c r="JO138" s="1455"/>
      <c r="JP138" s="957"/>
      <c r="JQ138" s="1163"/>
      <c r="JR138" s="1163"/>
      <c r="JS138" s="957"/>
      <c r="JT138" s="957"/>
      <c r="JU138" s="1730"/>
      <c r="JV138" s="957"/>
      <c r="JW138" s="957"/>
      <c r="JX138" s="957"/>
      <c r="JY138" s="1209"/>
      <c r="JZ138" s="1248"/>
      <c r="KA138" s="1537"/>
      <c r="KB138" s="955"/>
      <c r="KC138" s="1144"/>
      <c r="KD138" s="1167"/>
      <c r="KE138" s="1163"/>
      <c r="KF138" s="1163"/>
      <c r="KG138" s="1455"/>
      <c r="KH138" s="957"/>
      <c r="KI138" s="1163"/>
      <c r="KJ138" s="1163"/>
      <c r="KK138" s="957"/>
      <c r="KL138" s="957"/>
      <c r="KM138" s="1730"/>
      <c r="KN138" s="957"/>
      <c r="KO138" s="957"/>
      <c r="KP138" s="957"/>
      <c r="KQ138" s="1209"/>
      <c r="KR138" s="1248"/>
      <c r="KS138" s="1537"/>
      <c r="KT138" s="955"/>
      <c r="KU138" s="1144"/>
      <c r="KV138" s="1167"/>
      <c r="KW138" s="1163"/>
      <c r="KX138" s="1163"/>
      <c r="KY138" s="1455"/>
      <c r="KZ138" s="957"/>
      <c r="LA138" s="1163"/>
      <c r="LB138" s="1163"/>
      <c r="LC138" s="957"/>
      <c r="LD138" s="957"/>
      <c r="LE138" s="1730"/>
      <c r="LF138" s="957"/>
      <c r="LG138" s="957"/>
      <c r="LH138" s="957"/>
      <c r="LI138" s="1209"/>
      <c r="LJ138" s="1248"/>
      <c r="LK138" s="1537"/>
      <c r="LL138" s="955"/>
      <c r="LM138" s="1144"/>
      <c r="LN138" s="1167"/>
      <c r="LO138" s="1163"/>
      <c r="LP138" s="1163"/>
      <c r="LQ138" s="1455"/>
      <c r="LR138" s="957"/>
      <c r="LS138" s="1163"/>
      <c r="LT138" s="1163"/>
      <c r="LU138" s="957"/>
      <c r="LV138" s="957"/>
      <c r="LW138" s="1730"/>
      <c r="LX138" s="957"/>
      <c r="LY138" s="957"/>
      <c r="LZ138" s="957"/>
      <c r="MA138" s="1209"/>
      <c r="MB138" s="1248"/>
      <c r="MC138" s="1537"/>
      <c r="MD138" s="955"/>
      <c r="ME138" s="1144"/>
      <c r="MF138" s="1167"/>
      <c r="MG138" s="1163"/>
      <c r="MH138" s="1163"/>
      <c r="MI138" s="1455"/>
      <c r="MJ138" s="957"/>
      <c r="MK138" s="1163"/>
      <c r="ML138" s="1163"/>
      <c r="MM138" s="957"/>
      <c r="MN138" s="957"/>
      <c r="MO138" s="1730"/>
      <c r="MP138" s="957"/>
      <c r="MQ138" s="957"/>
      <c r="MR138" s="957"/>
      <c r="MS138" s="1209"/>
      <c r="MT138" s="1248"/>
      <c r="MU138" s="1537"/>
      <c r="MV138" s="955"/>
      <c r="MW138" s="1144"/>
      <c r="MX138" s="1167"/>
      <c r="MY138" s="1163"/>
      <c r="MZ138" s="1163"/>
      <c r="NA138" s="1455"/>
      <c r="NB138" s="957"/>
      <c r="NC138" s="1163"/>
      <c r="ND138" s="1163"/>
      <c r="NE138" s="957"/>
      <c r="NF138" s="957"/>
      <c r="NG138" s="1730"/>
      <c r="NH138" s="957"/>
      <c r="NI138" s="957"/>
      <c r="NJ138" s="957"/>
      <c r="NK138" s="1209"/>
      <c r="NL138" s="1248"/>
      <c r="NM138" s="1537"/>
      <c r="NN138" s="955"/>
      <c r="NO138" s="1144"/>
      <c r="NP138" s="1167"/>
      <c r="NQ138" s="1163"/>
      <c r="NR138" s="1163"/>
      <c r="NS138" s="1455"/>
      <c r="NT138" s="957"/>
      <c r="NU138" s="1163"/>
      <c r="NV138" s="1163"/>
      <c r="NW138" s="957"/>
      <c r="NX138" s="957"/>
      <c r="NY138" s="1730"/>
      <c r="NZ138" s="957"/>
      <c r="OA138" s="957"/>
      <c r="OB138" s="957"/>
      <c r="OC138" s="1209"/>
      <c r="OD138" s="1248"/>
      <c r="OE138" s="1537"/>
      <c r="OF138" s="955"/>
      <c r="OG138" s="1144"/>
      <c r="OH138" s="1167"/>
      <c r="OI138" s="1163"/>
      <c r="OJ138" s="1163"/>
      <c r="OK138" s="1455"/>
      <c r="OL138" s="957"/>
      <c r="OM138" s="1163"/>
      <c r="ON138" s="1163"/>
      <c r="OO138" s="957"/>
      <c r="OP138" s="957"/>
      <c r="OQ138" s="1730"/>
      <c r="OR138" s="957"/>
      <c r="OS138" s="957"/>
      <c r="OT138" s="957"/>
      <c r="OU138" s="1209"/>
      <c r="OV138" s="1248"/>
      <c r="OW138" s="1537"/>
      <c r="OX138" s="955"/>
      <c r="OY138" s="1144"/>
      <c r="OZ138" s="1167"/>
      <c r="PA138" s="1163"/>
      <c r="PB138" s="1163"/>
      <c r="PC138" s="1455"/>
      <c r="PD138" s="957"/>
      <c r="PE138" s="1163"/>
      <c r="PF138" s="1163"/>
      <c r="PG138" s="957"/>
      <c r="PH138" s="957"/>
      <c r="PI138" s="1730"/>
      <c r="PJ138" s="957"/>
      <c r="PK138" s="957"/>
      <c r="PL138" s="957"/>
      <c r="PM138" s="1209"/>
      <c r="PN138" s="1248"/>
      <c r="PO138" s="1537"/>
      <c r="PP138" s="955"/>
      <c r="PQ138" s="1144"/>
      <c r="PR138" s="1167"/>
      <c r="PS138" s="1163"/>
      <c r="PT138" s="1163"/>
      <c r="PU138" s="1455"/>
      <c r="PV138" s="957"/>
      <c r="PW138" s="1163"/>
      <c r="PX138" s="1163"/>
      <c r="PY138" s="957"/>
      <c r="PZ138" s="957"/>
      <c r="QA138" s="1730"/>
      <c r="QB138" s="957"/>
      <c r="QC138" s="957"/>
      <c r="QD138" s="957"/>
      <c r="QE138" s="1209"/>
      <c r="QF138" s="1248"/>
      <c r="QG138" s="1537"/>
      <c r="QH138" s="955"/>
      <c r="QI138" s="1144"/>
      <c r="QJ138" s="1167"/>
      <c r="QK138" s="1163"/>
      <c r="QL138" s="1163"/>
      <c r="QM138" s="1455"/>
      <c r="QN138" s="957"/>
      <c r="QO138" s="1163"/>
      <c r="QP138" s="1163"/>
      <c r="QQ138" s="957"/>
      <c r="QR138" s="957"/>
      <c r="QS138" s="1730"/>
      <c r="QT138" s="957"/>
      <c r="QU138" s="957"/>
      <c r="QV138" s="957"/>
      <c r="QW138" s="1209"/>
      <c r="QX138" s="1248"/>
      <c r="QY138" s="1537"/>
      <c r="QZ138" s="955"/>
      <c r="RA138" s="1144"/>
      <c r="RB138" s="1167"/>
      <c r="RC138" s="1163"/>
      <c r="RD138" s="1163"/>
      <c r="RE138" s="1455"/>
      <c r="RF138" s="957"/>
      <c r="RG138" s="1163"/>
      <c r="RH138" s="1163"/>
      <c r="RI138" s="957"/>
      <c r="RJ138" s="957"/>
      <c r="RK138" s="1730"/>
      <c r="RL138" s="957"/>
      <c r="RM138" s="957"/>
      <c r="RN138" s="957"/>
      <c r="RO138" s="1209"/>
      <c r="RP138" s="1248"/>
      <c r="RQ138" s="1537"/>
      <c r="RR138" s="955"/>
      <c r="RS138" s="1144"/>
      <c r="RT138" s="1167"/>
      <c r="RU138" s="1163"/>
      <c r="RV138" s="1163"/>
      <c r="RW138" s="1455"/>
      <c r="RX138" s="957"/>
      <c r="RY138" s="1163"/>
      <c r="RZ138" s="1163"/>
      <c r="SA138" s="957"/>
      <c r="SB138" s="957"/>
      <c r="SC138" s="1730"/>
      <c r="SD138" s="957"/>
      <c r="SE138" s="957"/>
      <c r="SF138" s="957"/>
      <c r="SG138" s="1209"/>
      <c r="SH138" s="1248"/>
      <c r="SI138" s="1537"/>
      <c r="SJ138" s="955"/>
      <c r="SK138" s="1144"/>
      <c r="SL138" s="1167"/>
      <c r="SM138" s="1163"/>
      <c r="SN138" s="1163"/>
      <c r="SO138" s="1455"/>
      <c r="SP138" s="957"/>
      <c r="SQ138" s="1163"/>
      <c r="SR138" s="1163"/>
      <c r="SS138" s="957"/>
      <c r="ST138" s="957"/>
      <c r="SU138" s="1730"/>
      <c r="SV138" s="957"/>
      <c r="SW138" s="957"/>
      <c r="SX138" s="957"/>
      <c r="SY138" s="1209"/>
      <c r="SZ138" s="1248"/>
      <c r="TA138" s="1537"/>
      <c r="TB138" s="955"/>
      <c r="TC138" s="1144"/>
      <c r="TD138" s="1167"/>
      <c r="TE138" s="1163"/>
      <c r="TF138" s="1163"/>
      <c r="TG138" s="1455"/>
      <c r="TH138" s="957"/>
      <c r="TI138" s="1163"/>
      <c r="TJ138" s="1163"/>
      <c r="TK138" s="957"/>
      <c r="TL138" s="957"/>
      <c r="TM138" s="1730"/>
      <c r="TN138" s="957"/>
      <c r="TO138" s="957"/>
      <c r="TP138" s="957"/>
      <c r="TQ138" s="1209"/>
      <c r="TR138" s="1248"/>
      <c r="TS138" s="1537"/>
      <c r="TT138" s="955"/>
      <c r="TU138" s="1144"/>
      <c r="TV138" s="1167"/>
      <c r="TW138" s="1163"/>
      <c r="TX138" s="1163"/>
      <c r="TY138" s="1455"/>
      <c r="TZ138" s="957"/>
      <c r="UA138" s="1163"/>
      <c r="UB138" s="1163"/>
      <c r="UC138" s="957"/>
      <c r="UD138" s="957"/>
      <c r="UE138" s="1730"/>
      <c r="UF138" s="957"/>
      <c r="UG138" s="957"/>
      <c r="UH138" s="957"/>
      <c r="UI138" s="1209"/>
      <c r="UJ138" s="1248"/>
      <c r="UK138" s="1537"/>
      <c r="UL138" s="955"/>
      <c r="UM138" s="1144"/>
      <c r="UN138" s="1167"/>
      <c r="UO138" s="1163"/>
      <c r="UP138" s="1163"/>
      <c r="UQ138" s="1455"/>
      <c r="UR138" s="957"/>
      <c r="US138" s="1163"/>
      <c r="UT138" s="1163"/>
      <c r="UU138" s="957"/>
      <c r="UV138" s="957"/>
      <c r="UW138" s="1730"/>
      <c r="UX138" s="957"/>
      <c r="UY138" s="957"/>
      <c r="UZ138" s="957"/>
      <c r="VA138" s="1209"/>
      <c r="VB138" s="1248"/>
      <c r="VC138" s="1537"/>
      <c r="VD138" s="955"/>
      <c r="VE138" s="1144"/>
      <c r="VF138" s="1167"/>
      <c r="VG138" s="1163"/>
      <c r="VH138" s="1163"/>
      <c r="VI138" s="1455"/>
      <c r="VJ138" s="957"/>
      <c r="VK138" s="1163"/>
      <c r="VL138" s="1163"/>
      <c r="VM138" s="957"/>
      <c r="VN138" s="957"/>
      <c r="VO138" s="1730"/>
      <c r="VP138" s="957"/>
      <c r="VQ138" s="957"/>
      <c r="VR138" s="957"/>
      <c r="VS138" s="1209"/>
      <c r="VT138" s="1248"/>
      <c r="VU138" s="1537"/>
      <c r="VV138" s="955"/>
      <c r="VW138" s="1144"/>
      <c r="VX138" s="1167"/>
      <c r="VY138" s="1163"/>
      <c r="VZ138" s="1163"/>
      <c r="WA138" s="1455"/>
      <c r="WB138" s="957"/>
      <c r="WC138" s="1163"/>
      <c r="WD138" s="1163"/>
      <c r="WE138" s="957"/>
      <c r="WF138" s="957"/>
      <c r="WG138" s="1730"/>
      <c r="WH138" s="957"/>
      <c r="WI138" s="957"/>
      <c r="WJ138" s="957"/>
      <c r="WK138" s="1209"/>
      <c r="WL138" s="1248"/>
      <c r="WM138" s="1537"/>
      <c r="WN138" s="955"/>
      <c r="WO138" s="1144"/>
      <c r="WP138" s="1167"/>
      <c r="WQ138" s="1163"/>
      <c r="WR138" s="1163"/>
      <c r="WS138" s="1455"/>
      <c r="WT138" s="957"/>
      <c r="WU138" s="1163"/>
      <c r="WV138" s="1163"/>
      <c r="WW138" s="957"/>
      <c r="WX138" s="957"/>
      <c r="WY138" s="1730"/>
      <c r="WZ138" s="957"/>
      <c r="XA138" s="957"/>
      <c r="XB138" s="957"/>
      <c r="XC138" s="1209"/>
      <c r="XD138" s="1248"/>
      <c r="XE138" s="1537"/>
      <c r="XF138" s="955"/>
      <c r="XG138" s="1144"/>
      <c r="XH138" s="1167"/>
      <c r="XI138" s="1163"/>
      <c r="XJ138" s="1163"/>
      <c r="XK138" s="1455"/>
      <c r="XL138" s="957"/>
      <c r="XM138" s="1163"/>
      <c r="XN138" s="1163"/>
      <c r="XO138" s="957"/>
      <c r="XP138" s="957"/>
      <c r="XQ138" s="1730"/>
      <c r="XR138" s="957"/>
      <c r="XS138" s="957"/>
      <c r="XT138" s="957"/>
      <c r="XU138" s="1209"/>
      <c r="XV138" s="1248"/>
      <c r="XW138" s="1537"/>
      <c r="XX138" s="955"/>
      <c r="XY138" s="1144"/>
      <c r="XZ138" s="1167"/>
      <c r="YA138" s="1163"/>
      <c r="YB138" s="1163"/>
      <c r="YC138" s="1455"/>
      <c r="YD138" s="957"/>
      <c r="YE138" s="1163"/>
      <c r="YF138" s="1163"/>
      <c r="YG138" s="957"/>
      <c r="YH138" s="957"/>
      <c r="YI138" s="1730"/>
      <c r="YJ138" s="957"/>
      <c r="YK138" s="957"/>
      <c r="YL138" s="957"/>
      <c r="YM138" s="1209"/>
      <c r="YN138" s="1248"/>
      <c r="YO138" s="1537"/>
      <c r="YP138" s="955"/>
      <c r="YQ138" s="1144"/>
      <c r="YR138" s="1167"/>
      <c r="YS138" s="1163"/>
      <c r="YT138" s="1163"/>
      <c r="YU138" s="1455"/>
      <c r="YV138" s="957"/>
      <c r="YW138" s="1163"/>
      <c r="YX138" s="1163"/>
      <c r="YY138" s="957"/>
      <c r="YZ138" s="957"/>
      <c r="ZA138" s="1730"/>
      <c r="ZB138" s="957"/>
      <c r="ZC138" s="957"/>
      <c r="ZD138" s="957"/>
      <c r="ZE138" s="1209"/>
      <c r="ZF138" s="1248"/>
      <c r="ZG138" s="1537"/>
      <c r="ZH138" s="955"/>
      <c r="ZI138" s="1144"/>
      <c r="ZJ138" s="1167"/>
      <c r="ZK138" s="1163"/>
      <c r="ZL138" s="1163"/>
      <c r="ZM138" s="1455"/>
      <c r="ZN138" s="957"/>
      <c r="ZO138" s="1163"/>
      <c r="ZP138" s="1163"/>
      <c r="ZQ138" s="957"/>
      <c r="ZR138" s="957"/>
      <c r="ZS138" s="1730"/>
      <c r="ZT138" s="957"/>
      <c r="ZU138" s="957"/>
      <c r="ZV138" s="957"/>
      <c r="ZW138" s="1209"/>
      <c r="ZX138" s="1248"/>
      <c r="ZY138" s="1537"/>
      <c r="ZZ138" s="955"/>
      <c r="AAA138" s="1144"/>
      <c r="AAB138" s="1167"/>
      <c r="AAC138" s="1163"/>
      <c r="AAD138" s="1163"/>
      <c r="AAE138" s="1455"/>
      <c r="AAF138" s="957"/>
      <c r="AAG138" s="1163"/>
      <c r="AAH138" s="1163"/>
      <c r="AAI138" s="957"/>
      <c r="AAJ138" s="957"/>
      <c r="AAK138" s="1730"/>
      <c r="AAL138" s="957"/>
      <c r="AAM138" s="957"/>
      <c r="AAN138" s="957"/>
      <c r="AAO138" s="1209"/>
      <c r="AAP138" s="1248"/>
      <c r="AAQ138" s="1537"/>
      <c r="AAR138" s="955"/>
      <c r="AAS138" s="1144"/>
      <c r="AAT138" s="1167"/>
      <c r="AAU138" s="1163"/>
      <c r="AAV138" s="1163"/>
      <c r="AAW138" s="1455"/>
      <c r="AAX138" s="957"/>
      <c r="AAY138" s="1163"/>
      <c r="AAZ138" s="1163"/>
      <c r="ABA138" s="957"/>
      <c r="ABB138" s="957"/>
      <c r="ABC138" s="1730"/>
      <c r="ABD138" s="957"/>
      <c r="ABE138" s="957"/>
      <c r="ABF138" s="957"/>
      <c r="ABG138" s="1209"/>
      <c r="ABH138" s="1248"/>
      <c r="ABI138" s="1537"/>
      <c r="ABJ138" s="955"/>
      <c r="ABK138" s="1144"/>
      <c r="ABL138" s="1167"/>
      <c r="ABM138" s="1163"/>
      <c r="ABN138" s="1163"/>
      <c r="ABO138" s="1455"/>
      <c r="ABP138" s="957"/>
      <c r="ABQ138" s="1163"/>
      <c r="ABR138" s="1163"/>
      <c r="ABS138" s="957"/>
      <c r="ABT138" s="957"/>
      <c r="ABU138" s="1730"/>
      <c r="ABV138" s="957"/>
      <c r="ABW138" s="957"/>
      <c r="ABX138" s="957"/>
      <c r="ABY138" s="1209"/>
      <c r="ABZ138" s="1248"/>
      <c r="ACA138" s="1537"/>
      <c r="ACB138" s="955"/>
      <c r="ACC138" s="1144"/>
      <c r="ACD138" s="1167"/>
      <c r="ACE138" s="1163"/>
      <c r="ACF138" s="1163"/>
      <c r="ACG138" s="1455"/>
      <c r="ACH138" s="957"/>
      <c r="ACI138" s="1163"/>
      <c r="ACJ138" s="1163"/>
      <c r="ACK138" s="957"/>
      <c r="ACL138" s="957"/>
      <c r="ACM138" s="1730"/>
      <c r="ACN138" s="957"/>
      <c r="ACO138" s="957"/>
      <c r="ACP138" s="957"/>
      <c r="ACQ138" s="1209"/>
      <c r="ACR138" s="1248"/>
      <c r="ACS138" s="1537"/>
      <c r="ACT138" s="955"/>
      <c r="ACU138" s="1144"/>
      <c r="ACV138" s="1167"/>
      <c r="ACW138" s="1163"/>
      <c r="ACX138" s="1163"/>
      <c r="ACY138" s="1455"/>
      <c r="ACZ138" s="957"/>
      <c r="ADA138" s="1163"/>
      <c r="ADB138" s="1163"/>
      <c r="ADC138" s="957"/>
      <c r="ADD138" s="957"/>
      <c r="ADE138" s="1730"/>
      <c r="ADF138" s="957"/>
      <c r="ADG138" s="957"/>
      <c r="ADH138" s="957"/>
      <c r="ADI138" s="1209"/>
      <c r="ADJ138" s="1248"/>
      <c r="ADK138" s="1537"/>
      <c r="ADL138" s="955"/>
      <c r="ADM138" s="1144"/>
      <c r="ADN138" s="1167"/>
      <c r="ADO138" s="1163"/>
      <c r="ADP138" s="1163"/>
      <c r="ADQ138" s="1455"/>
      <c r="ADR138" s="957"/>
      <c r="ADS138" s="1163"/>
      <c r="ADT138" s="1163"/>
      <c r="ADU138" s="957"/>
      <c r="ADV138" s="957"/>
      <c r="ADW138" s="1730"/>
      <c r="ADX138" s="957"/>
      <c r="ADY138" s="957"/>
      <c r="ADZ138" s="957"/>
      <c r="AEA138" s="1209"/>
      <c r="AEB138" s="1248"/>
      <c r="AEC138" s="1537"/>
      <c r="AED138" s="955"/>
      <c r="AEE138" s="1144"/>
      <c r="AEF138" s="1167"/>
      <c r="AEG138" s="1163"/>
      <c r="AEH138" s="1163"/>
      <c r="AEI138" s="1455"/>
      <c r="AEJ138" s="957"/>
      <c r="AEK138" s="1163"/>
      <c r="AEL138" s="1163"/>
      <c r="AEM138" s="957"/>
      <c r="AEN138" s="957"/>
      <c r="AEO138" s="1730"/>
      <c r="AEP138" s="957"/>
      <c r="AEQ138" s="957"/>
      <c r="AER138" s="957"/>
      <c r="AES138" s="1209"/>
      <c r="AET138" s="1248"/>
      <c r="AEU138" s="1537"/>
      <c r="AEV138" s="955"/>
      <c r="AEW138" s="1144"/>
      <c r="AEX138" s="1167"/>
      <c r="AEY138" s="1163"/>
      <c r="AEZ138" s="1163"/>
      <c r="AFA138" s="1455"/>
      <c r="AFB138" s="957"/>
      <c r="AFC138" s="1163"/>
      <c r="AFD138" s="1163"/>
      <c r="AFE138" s="957"/>
      <c r="AFF138" s="957"/>
      <c r="AFG138" s="1730"/>
      <c r="AFH138" s="957"/>
      <c r="AFI138" s="957"/>
      <c r="AFJ138" s="957"/>
      <c r="AFK138" s="1209"/>
      <c r="AFL138" s="1248"/>
      <c r="AFM138" s="1537"/>
      <c r="AFN138" s="955"/>
      <c r="AFO138" s="1144"/>
      <c r="AFP138" s="1167"/>
      <c r="AFQ138" s="1163"/>
      <c r="AFR138" s="1163"/>
      <c r="AFS138" s="1455"/>
      <c r="AFT138" s="957"/>
      <c r="AFU138" s="1163"/>
      <c r="AFV138" s="1163"/>
      <c r="AFW138" s="957"/>
      <c r="AFX138" s="957"/>
      <c r="AFY138" s="1730"/>
      <c r="AFZ138" s="957"/>
      <c r="AGA138" s="957"/>
      <c r="AGB138" s="957"/>
      <c r="AGC138" s="1209"/>
      <c r="AGD138" s="1248"/>
      <c r="AGE138" s="1537"/>
      <c r="AGF138" s="955"/>
      <c r="AGG138" s="1144"/>
      <c r="AGH138" s="1167"/>
      <c r="AGI138" s="1163"/>
      <c r="AGJ138" s="1163"/>
      <c r="AGK138" s="1455"/>
      <c r="AGL138" s="957"/>
      <c r="AGM138" s="1163"/>
      <c r="AGN138" s="1163"/>
      <c r="AGO138" s="957"/>
      <c r="AGP138" s="957"/>
      <c r="AGQ138" s="1730"/>
      <c r="AGR138" s="957"/>
      <c r="AGS138" s="957"/>
      <c r="AGT138" s="957"/>
      <c r="AGU138" s="1209"/>
      <c r="AGV138" s="1248"/>
      <c r="AGW138" s="1537"/>
      <c r="AGX138" s="955"/>
      <c r="AGY138" s="1144"/>
      <c r="AGZ138" s="1167"/>
      <c r="AHA138" s="1163"/>
      <c r="AHB138" s="1163"/>
      <c r="AHC138" s="1455"/>
      <c r="AHD138" s="957"/>
      <c r="AHE138" s="1163"/>
      <c r="AHF138" s="1163"/>
      <c r="AHG138" s="957"/>
      <c r="AHH138" s="957"/>
      <c r="AHI138" s="1730"/>
      <c r="AHJ138" s="957"/>
      <c r="AHK138" s="957"/>
      <c r="AHL138" s="957"/>
      <c r="AHM138" s="1209"/>
      <c r="AHN138" s="1248"/>
      <c r="AHO138" s="1537"/>
      <c r="AHP138" s="955"/>
      <c r="AHQ138" s="1144"/>
      <c r="AHR138" s="1167"/>
      <c r="AHS138" s="1163"/>
      <c r="AHT138" s="1163"/>
      <c r="AHU138" s="1455"/>
      <c r="AHV138" s="957"/>
      <c r="AHW138" s="1163"/>
      <c r="AHX138" s="1163"/>
      <c r="AHY138" s="957"/>
      <c r="AHZ138" s="957"/>
      <c r="AIA138" s="1730"/>
      <c r="AIB138" s="957"/>
      <c r="AIC138" s="957"/>
      <c r="AID138" s="957"/>
      <c r="AIE138" s="1209"/>
      <c r="AIF138" s="1248"/>
      <c r="AIG138" s="1537"/>
      <c r="AIH138" s="955"/>
      <c r="AII138" s="1144"/>
      <c r="AIJ138" s="1167"/>
      <c r="AIK138" s="1163"/>
      <c r="AIL138" s="1163"/>
      <c r="AIM138" s="1455"/>
      <c r="AIN138" s="957"/>
      <c r="AIO138" s="1163"/>
      <c r="AIP138" s="1163"/>
      <c r="AIQ138" s="957"/>
      <c r="AIR138" s="957"/>
      <c r="AIS138" s="1730"/>
      <c r="AIT138" s="957"/>
      <c r="AIU138" s="957"/>
      <c r="AIV138" s="957"/>
      <c r="AIW138" s="1209"/>
      <c r="AIX138" s="1248"/>
      <c r="AIY138" s="1537"/>
      <c r="AIZ138" s="955"/>
      <c r="AJA138" s="1144"/>
      <c r="AJB138" s="1167"/>
      <c r="AJC138" s="1163"/>
      <c r="AJD138" s="1163"/>
      <c r="AJE138" s="1455"/>
      <c r="AJF138" s="957"/>
      <c r="AJG138" s="1163"/>
      <c r="AJH138" s="1163"/>
      <c r="AJI138" s="957"/>
      <c r="AJJ138" s="957"/>
      <c r="AJK138" s="1730"/>
      <c r="AJL138" s="957"/>
      <c r="AJM138" s="957"/>
      <c r="AJN138" s="957"/>
      <c r="AJO138" s="1209"/>
      <c r="AJP138" s="1248"/>
      <c r="AJQ138" s="1537"/>
      <c r="AJR138" s="955"/>
      <c r="AJS138" s="1144"/>
      <c r="AJT138" s="1167"/>
      <c r="AJU138" s="1163"/>
      <c r="AJV138" s="1163"/>
      <c r="AJW138" s="1455"/>
      <c r="AJX138" s="957"/>
      <c r="AJY138" s="1163"/>
      <c r="AJZ138" s="1163"/>
      <c r="AKA138" s="957"/>
      <c r="AKB138" s="957"/>
      <c r="AKC138" s="1730"/>
      <c r="AKD138" s="957"/>
      <c r="AKE138" s="957"/>
      <c r="AKF138" s="957"/>
      <c r="AKG138" s="1209"/>
      <c r="AKH138" s="1248"/>
      <c r="AKI138" s="1537"/>
      <c r="AKJ138" s="955"/>
      <c r="AKK138" s="1144"/>
      <c r="AKL138" s="1167"/>
      <c r="AKM138" s="1163"/>
      <c r="AKN138" s="1163"/>
      <c r="AKO138" s="1455"/>
      <c r="AKP138" s="957"/>
      <c r="AKQ138" s="1163"/>
      <c r="AKR138" s="1163"/>
      <c r="AKS138" s="957"/>
      <c r="AKT138" s="957"/>
      <c r="AKU138" s="1730"/>
      <c r="AKV138" s="957"/>
      <c r="AKW138" s="957"/>
      <c r="AKX138" s="957"/>
      <c r="AKY138" s="1209"/>
      <c r="AKZ138" s="1248"/>
      <c r="ALA138" s="1537"/>
      <c r="ALB138" s="955"/>
      <c r="ALC138" s="1144"/>
      <c r="ALD138" s="1167"/>
      <c r="ALE138" s="1163"/>
      <c r="ALF138" s="1163"/>
      <c r="ALG138" s="1455"/>
      <c r="ALH138" s="957"/>
      <c r="ALI138" s="1163"/>
      <c r="ALJ138" s="1163"/>
      <c r="ALK138" s="957"/>
      <c r="ALL138" s="957"/>
      <c r="ALM138" s="1730"/>
      <c r="ALN138" s="957"/>
      <c r="ALO138" s="957"/>
      <c r="ALP138" s="957"/>
      <c r="ALQ138" s="1209"/>
      <c r="ALR138" s="1248"/>
      <c r="ALS138" s="1537"/>
      <c r="ALT138" s="955"/>
      <c r="ALU138" s="1144"/>
      <c r="ALV138" s="1167"/>
      <c r="ALW138" s="1163"/>
      <c r="ALX138" s="1163"/>
      <c r="ALY138" s="1455"/>
      <c r="ALZ138" s="957"/>
      <c r="AMA138" s="1163"/>
      <c r="AMB138" s="1163"/>
      <c r="AMC138" s="957"/>
      <c r="AMD138" s="957"/>
      <c r="AME138" s="1730"/>
      <c r="AMF138" s="957"/>
      <c r="AMG138" s="957"/>
      <c r="AMH138" s="957"/>
      <c r="AMI138" s="1209"/>
      <c r="AMJ138" s="1248"/>
      <c r="AMK138" s="1537"/>
      <c r="AML138" s="955"/>
      <c r="AMM138" s="1144"/>
      <c r="AMN138" s="1167"/>
      <c r="AMO138" s="1163"/>
      <c r="AMP138" s="1163"/>
      <c r="AMQ138" s="1455"/>
      <c r="AMR138" s="957"/>
      <c r="AMS138" s="1163"/>
      <c r="AMT138" s="1163"/>
      <c r="AMU138" s="957"/>
      <c r="AMV138" s="957"/>
      <c r="AMW138" s="1730"/>
      <c r="AMX138" s="957"/>
      <c r="AMY138" s="957"/>
      <c r="AMZ138" s="957"/>
      <c r="ANA138" s="1209"/>
      <c r="ANB138" s="1248"/>
      <c r="ANC138" s="1537"/>
      <c r="AND138" s="955"/>
      <c r="ANE138" s="1144"/>
      <c r="ANF138" s="1167"/>
      <c r="ANG138" s="1163"/>
      <c r="ANH138" s="1163"/>
      <c r="ANI138" s="1455"/>
      <c r="ANJ138" s="957"/>
      <c r="ANK138" s="1163"/>
      <c r="ANL138" s="1163"/>
      <c r="ANM138" s="957"/>
      <c r="ANN138" s="957"/>
      <c r="ANO138" s="1730"/>
      <c r="ANP138" s="957"/>
      <c r="ANQ138" s="957"/>
      <c r="ANR138" s="957"/>
      <c r="ANS138" s="1209"/>
      <c r="ANT138" s="1248"/>
      <c r="ANU138" s="1537"/>
      <c r="ANV138" s="955"/>
      <c r="ANW138" s="1144"/>
      <c r="ANX138" s="1167"/>
      <c r="ANY138" s="1163"/>
      <c r="ANZ138" s="1163"/>
      <c r="AOA138" s="1455"/>
      <c r="AOB138" s="957"/>
      <c r="AOC138" s="1163"/>
      <c r="AOD138" s="1163"/>
      <c r="AOE138" s="957"/>
      <c r="AOF138" s="957"/>
      <c r="AOG138" s="1730"/>
      <c r="AOH138" s="957"/>
      <c r="AOI138" s="957"/>
      <c r="AOJ138" s="957"/>
      <c r="AOK138" s="1209"/>
      <c r="AOL138" s="1248"/>
      <c r="AOM138" s="1537"/>
      <c r="AON138" s="955"/>
      <c r="AOO138" s="1144"/>
      <c r="AOP138" s="1167"/>
      <c r="AOQ138" s="1163"/>
      <c r="AOR138" s="1163"/>
      <c r="AOS138" s="1455"/>
      <c r="AOT138" s="957"/>
      <c r="AOU138" s="1163"/>
      <c r="AOV138" s="1163"/>
      <c r="AOW138" s="957"/>
      <c r="AOX138" s="957"/>
      <c r="AOY138" s="1730"/>
      <c r="AOZ138" s="957"/>
      <c r="APA138" s="957"/>
      <c r="APB138" s="957"/>
      <c r="APC138" s="1209"/>
      <c r="APD138" s="1248"/>
      <c r="APE138" s="1537"/>
      <c r="APF138" s="955"/>
      <c r="APG138" s="1144"/>
      <c r="APH138" s="1167"/>
      <c r="API138" s="1163"/>
      <c r="APJ138" s="1163"/>
      <c r="APK138" s="1455"/>
      <c r="APL138" s="957"/>
      <c r="APM138" s="1163"/>
      <c r="APN138" s="1163"/>
      <c r="APO138" s="957"/>
      <c r="APP138" s="957"/>
      <c r="APQ138" s="1730"/>
      <c r="APR138" s="957"/>
      <c r="APS138" s="957"/>
      <c r="APT138" s="957"/>
      <c r="APU138" s="1209"/>
      <c r="APV138" s="1248"/>
      <c r="APW138" s="1537"/>
      <c r="APX138" s="955"/>
      <c r="APY138" s="1144"/>
      <c r="APZ138" s="1167"/>
      <c r="AQA138" s="1163"/>
      <c r="AQB138" s="1163"/>
      <c r="AQC138" s="1455"/>
      <c r="AQD138" s="957"/>
      <c r="AQE138" s="1163"/>
      <c r="AQF138" s="1163"/>
      <c r="AQG138" s="957"/>
      <c r="AQH138" s="957"/>
      <c r="AQI138" s="1730"/>
      <c r="AQJ138" s="957"/>
      <c r="AQK138" s="957"/>
      <c r="AQL138" s="957"/>
      <c r="AQM138" s="1209"/>
      <c r="AQN138" s="1248"/>
      <c r="AQO138" s="1537"/>
      <c r="AQP138" s="955"/>
      <c r="AQQ138" s="1144"/>
      <c r="AQR138" s="1167"/>
      <c r="AQS138" s="1163"/>
      <c r="AQT138" s="1163"/>
      <c r="AQU138" s="1455"/>
      <c r="AQV138" s="957"/>
      <c r="AQW138" s="1163"/>
      <c r="AQX138" s="1163"/>
      <c r="AQY138" s="957"/>
      <c r="AQZ138" s="957"/>
      <c r="ARA138" s="1730"/>
      <c r="ARB138" s="957"/>
      <c r="ARC138" s="957"/>
      <c r="ARD138" s="957"/>
      <c r="ARE138" s="1209"/>
      <c r="ARF138" s="1248"/>
      <c r="ARG138" s="1537"/>
      <c r="ARH138" s="955"/>
      <c r="ARI138" s="1144"/>
      <c r="ARJ138" s="1167"/>
      <c r="ARK138" s="1163"/>
      <c r="ARL138" s="1163"/>
      <c r="ARM138" s="1455"/>
      <c r="ARN138" s="957"/>
      <c r="ARO138" s="1163"/>
      <c r="ARP138" s="1163"/>
      <c r="ARQ138" s="957"/>
      <c r="ARR138" s="957"/>
      <c r="ARS138" s="1730"/>
      <c r="ART138" s="957"/>
      <c r="ARU138" s="957"/>
      <c r="ARV138" s="957"/>
      <c r="ARW138" s="1209"/>
      <c r="ARX138" s="1248"/>
      <c r="ARY138" s="1537"/>
      <c r="ARZ138" s="955"/>
      <c r="ASA138" s="1144"/>
      <c r="ASB138" s="1167"/>
      <c r="ASC138" s="1163"/>
      <c r="ASD138" s="1163"/>
      <c r="ASE138" s="1455"/>
      <c r="ASF138" s="957"/>
      <c r="ASG138" s="1163"/>
      <c r="ASH138" s="1163"/>
      <c r="ASI138" s="957"/>
      <c r="ASJ138" s="957"/>
      <c r="ASK138" s="1730"/>
      <c r="ASL138" s="957"/>
      <c r="ASM138" s="957"/>
      <c r="ASN138" s="957"/>
      <c r="ASO138" s="1209"/>
      <c r="ASP138" s="1248"/>
      <c r="ASQ138" s="1537"/>
      <c r="ASR138" s="955"/>
      <c r="ASS138" s="1144"/>
      <c r="AST138" s="1167"/>
      <c r="ASU138" s="1163"/>
      <c r="ASV138" s="1163"/>
      <c r="ASW138" s="1455"/>
      <c r="ASX138" s="957"/>
      <c r="ASY138" s="1163"/>
      <c r="ASZ138" s="1163"/>
      <c r="ATA138" s="957"/>
      <c r="ATB138" s="957"/>
      <c r="ATC138" s="1730"/>
      <c r="ATD138" s="957"/>
      <c r="ATE138" s="957"/>
      <c r="ATF138" s="957"/>
      <c r="ATG138" s="1209"/>
      <c r="ATH138" s="1248"/>
      <c r="ATI138" s="1537"/>
      <c r="ATJ138" s="955"/>
      <c r="ATK138" s="1144"/>
      <c r="ATL138" s="1167"/>
      <c r="ATM138" s="1163"/>
      <c r="ATN138" s="1163"/>
      <c r="ATO138" s="1455"/>
      <c r="ATP138" s="957"/>
      <c r="ATQ138" s="1163"/>
      <c r="ATR138" s="1163"/>
      <c r="ATS138" s="957"/>
      <c r="ATT138" s="957"/>
      <c r="ATU138" s="1730"/>
      <c r="ATV138" s="957"/>
      <c r="ATW138" s="957"/>
      <c r="ATX138" s="957"/>
      <c r="ATY138" s="1209"/>
      <c r="ATZ138" s="1248"/>
      <c r="AUA138" s="1537"/>
      <c r="AUB138" s="955"/>
      <c r="AUC138" s="1144"/>
      <c r="AUD138" s="1167"/>
      <c r="AUE138" s="1163"/>
      <c r="AUF138" s="1163"/>
      <c r="AUG138" s="1455"/>
      <c r="AUH138" s="957"/>
      <c r="AUI138" s="1163"/>
      <c r="AUJ138" s="1163"/>
      <c r="AUK138" s="957"/>
      <c r="AUL138" s="957"/>
      <c r="AUM138" s="1730"/>
      <c r="AUN138" s="957"/>
      <c r="AUO138" s="957"/>
      <c r="AUP138" s="957"/>
      <c r="AUQ138" s="1209"/>
      <c r="AUR138" s="1248"/>
      <c r="AUS138" s="1537"/>
      <c r="AUT138" s="955"/>
      <c r="AUU138" s="1144"/>
      <c r="AUV138" s="1167"/>
      <c r="AUW138" s="1163"/>
      <c r="AUX138" s="1163"/>
      <c r="AUY138" s="1455"/>
      <c r="AUZ138" s="957"/>
      <c r="AVA138" s="1163"/>
      <c r="AVB138" s="1163"/>
      <c r="AVC138" s="957"/>
      <c r="AVD138" s="957"/>
      <c r="AVE138" s="1730"/>
      <c r="AVF138" s="957"/>
      <c r="AVG138" s="957"/>
      <c r="AVH138" s="957"/>
      <c r="AVI138" s="1209"/>
      <c r="AVJ138" s="1248"/>
      <c r="AVK138" s="1537"/>
      <c r="AVL138" s="955"/>
      <c r="AVM138" s="1144"/>
      <c r="AVN138" s="1167"/>
      <c r="AVO138" s="1163"/>
      <c r="AVP138" s="1163"/>
      <c r="AVQ138" s="1455"/>
      <c r="AVR138" s="957"/>
      <c r="AVS138" s="1163"/>
      <c r="AVT138" s="1163"/>
      <c r="AVU138" s="957"/>
      <c r="AVV138" s="957"/>
      <c r="AVW138" s="1730"/>
      <c r="AVX138" s="957"/>
      <c r="AVY138" s="957"/>
      <c r="AVZ138" s="957"/>
      <c r="AWA138" s="1209"/>
      <c r="AWB138" s="1248"/>
      <c r="AWC138" s="1537"/>
      <c r="AWD138" s="955"/>
      <c r="AWE138" s="1144"/>
      <c r="AWF138" s="1167"/>
      <c r="AWG138" s="1163"/>
      <c r="AWH138" s="1163"/>
      <c r="AWI138" s="1455"/>
      <c r="AWJ138" s="957"/>
      <c r="AWK138" s="1163"/>
      <c r="AWL138" s="1163"/>
      <c r="AWM138" s="957"/>
      <c r="AWN138" s="957"/>
      <c r="AWO138" s="1730"/>
      <c r="AWP138" s="957"/>
      <c r="AWQ138" s="957"/>
      <c r="AWR138" s="957"/>
      <c r="AWS138" s="1209"/>
      <c r="AWT138" s="1248"/>
      <c r="AWU138" s="1537"/>
      <c r="AWV138" s="955"/>
      <c r="AWW138" s="1144"/>
      <c r="AWX138" s="1167"/>
      <c r="AWY138" s="1163"/>
      <c r="AWZ138" s="1163"/>
      <c r="AXA138" s="1455"/>
      <c r="AXB138" s="957"/>
      <c r="AXC138" s="1163"/>
      <c r="AXD138" s="1163"/>
      <c r="AXE138" s="957"/>
      <c r="AXF138" s="957"/>
      <c r="AXG138" s="1730"/>
      <c r="AXH138" s="957"/>
      <c r="AXI138" s="957"/>
      <c r="AXJ138" s="957"/>
      <c r="AXK138" s="1209"/>
      <c r="AXL138" s="1248"/>
      <c r="AXM138" s="1537"/>
      <c r="AXN138" s="955"/>
      <c r="AXO138" s="1144"/>
      <c r="AXP138" s="1167"/>
      <c r="AXQ138" s="1163"/>
      <c r="AXR138" s="1163"/>
      <c r="AXS138" s="1455"/>
      <c r="AXT138" s="957"/>
      <c r="AXU138" s="1163"/>
      <c r="AXV138" s="1163"/>
      <c r="AXW138" s="957"/>
      <c r="AXX138" s="957"/>
      <c r="AXY138" s="1730"/>
      <c r="AXZ138" s="957"/>
      <c r="AYA138" s="957"/>
      <c r="AYB138" s="957"/>
      <c r="AYC138" s="1209"/>
      <c r="AYD138" s="1248"/>
      <c r="AYE138" s="1537"/>
      <c r="AYF138" s="955"/>
      <c r="AYG138" s="1144"/>
      <c r="AYH138" s="1167"/>
      <c r="AYI138" s="1163"/>
      <c r="AYJ138" s="1163"/>
      <c r="AYK138" s="1455"/>
      <c r="AYL138" s="957"/>
      <c r="AYM138" s="1163"/>
      <c r="AYN138" s="1163"/>
      <c r="AYO138" s="957"/>
      <c r="AYP138" s="957"/>
      <c r="AYQ138" s="1730"/>
      <c r="AYR138" s="957"/>
      <c r="AYS138" s="957"/>
      <c r="AYT138" s="957"/>
      <c r="AYU138" s="1209"/>
      <c r="AYV138" s="1248"/>
      <c r="AYW138" s="1537"/>
      <c r="AYX138" s="955"/>
      <c r="AYY138" s="1144"/>
      <c r="AYZ138" s="1167"/>
      <c r="AZA138" s="1163"/>
      <c r="AZB138" s="1163"/>
      <c r="AZC138" s="1455"/>
      <c r="AZD138" s="957"/>
      <c r="AZE138" s="1163"/>
      <c r="AZF138" s="1163"/>
      <c r="AZG138" s="957"/>
      <c r="AZH138" s="957"/>
      <c r="AZI138" s="1730"/>
      <c r="AZJ138" s="957"/>
      <c r="AZK138" s="957"/>
      <c r="AZL138" s="957"/>
      <c r="AZM138" s="1209"/>
      <c r="AZN138" s="1248"/>
      <c r="AZO138" s="1537"/>
      <c r="AZP138" s="955"/>
      <c r="AZQ138" s="1144"/>
      <c r="AZR138" s="1167"/>
      <c r="AZS138" s="1163"/>
      <c r="AZT138" s="1163"/>
      <c r="AZU138" s="1455"/>
      <c r="AZV138" s="957"/>
      <c r="AZW138" s="1163"/>
      <c r="AZX138" s="1163"/>
      <c r="AZY138" s="957"/>
      <c r="AZZ138" s="957"/>
      <c r="BAA138" s="1730"/>
      <c r="BAB138" s="957"/>
      <c r="BAC138" s="957"/>
      <c r="BAD138" s="957"/>
      <c r="BAE138" s="1209"/>
      <c r="BAF138" s="1248"/>
      <c r="BAG138" s="1537"/>
      <c r="BAH138" s="955"/>
      <c r="BAI138" s="1144"/>
      <c r="BAJ138" s="1167"/>
      <c r="BAK138" s="1163"/>
      <c r="BAL138" s="1163"/>
      <c r="BAM138" s="1455"/>
      <c r="BAN138" s="957"/>
      <c r="BAO138" s="1163"/>
      <c r="BAP138" s="1163"/>
      <c r="BAQ138" s="957"/>
      <c r="BAR138" s="957"/>
      <c r="BAS138" s="1730"/>
      <c r="BAT138" s="957"/>
      <c r="BAU138" s="957"/>
      <c r="BAV138" s="957"/>
      <c r="BAW138" s="1209"/>
      <c r="BAX138" s="1248"/>
      <c r="BAY138" s="1537"/>
      <c r="BAZ138" s="955"/>
      <c r="BBA138" s="1144"/>
      <c r="BBB138" s="1167"/>
      <c r="BBC138" s="1163"/>
      <c r="BBD138" s="1163"/>
      <c r="BBE138" s="1455"/>
      <c r="BBF138" s="957"/>
      <c r="BBG138" s="1163"/>
      <c r="BBH138" s="1163"/>
      <c r="BBI138" s="957"/>
      <c r="BBJ138" s="957"/>
      <c r="BBK138" s="1730"/>
      <c r="BBL138" s="957"/>
      <c r="BBM138" s="957"/>
      <c r="BBN138" s="957"/>
      <c r="BBO138" s="1209"/>
      <c r="BBP138" s="1248"/>
      <c r="BBQ138" s="1537"/>
      <c r="BBR138" s="955"/>
      <c r="BBS138" s="1144"/>
      <c r="BBT138" s="1167"/>
      <c r="BBU138" s="1163"/>
      <c r="BBV138" s="1163"/>
      <c r="BBW138" s="1455"/>
      <c r="BBX138" s="957"/>
      <c r="BBY138" s="1163"/>
      <c r="BBZ138" s="1163"/>
      <c r="BCA138" s="957"/>
      <c r="BCB138" s="957"/>
      <c r="BCC138" s="1730"/>
      <c r="BCD138" s="957"/>
      <c r="BCE138" s="957"/>
      <c r="BCF138" s="957"/>
      <c r="BCG138" s="1209"/>
      <c r="BCH138" s="1248"/>
      <c r="BCI138" s="1537"/>
      <c r="BCJ138" s="955"/>
      <c r="BCK138" s="1144"/>
      <c r="BCL138" s="1167"/>
      <c r="BCM138" s="1163"/>
      <c r="BCN138" s="1163"/>
      <c r="BCO138" s="1455"/>
      <c r="BCP138" s="957"/>
      <c r="BCQ138" s="1163"/>
      <c r="BCR138" s="1163"/>
      <c r="BCS138" s="957"/>
      <c r="BCT138" s="957"/>
      <c r="BCU138" s="1730"/>
      <c r="BCV138" s="957"/>
      <c r="BCW138" s="957"/>
      <c r="BCX138" s="957"/>
      <c r="BCY138" s="1209"/>
      <c r="BCZ138" s="1248"/>
      <c r="BDA138" s="1537"/>
      <c r="BDB138" s="955"/>
      <c r="BDC138" s="1144"/>
      <c r="BDD138" s="1167"/>
      <c r="BDE138" s="1163"/>
      <c r="BDF138" s="1163"/>
      <c r="BDG138" s="1455"/>
      <c r="BDH138" s="957"/>
      <c r="BDI138" s="1163"/>
      <c r="BDJ138" s="1163"/>
      <c r="BDK138" s="957"/>
      <c r="BDL138" s="957"/>
      <c r="BDM138" s="1730"/>
      <c r="BDN138" s="957"/>
      <c r="BDO138" s="957"/>
      <c r="BDP138" s="957"/>
      <c r="BDQ138" s="1209"/>
      <c r="BDR138" s="1248"/>
      <c r="BDS138" s="1537"/>
      <c r="BDT138" s="955"/>
      <c r="BDU138" s="1144"/>
      <c r="BDV138" s="1167"/>
      <c r="BDW138" s="1163"/>
      <c r="BDX138" s="1163"/>
      <c r="BDY138" s="1455"/>
      <c r="BDZ138" s="957"/>
      <c r="BEA138" s="1163"/>
      <c r="BEB138" s="1163"/>
      <c r="BEC138" s="957"/>
      <c r="BED138" s="957"/>
      <c r="BEE138" s="1730"/>
      <c r="BEF138" s="957"/>
      <c r="BEG138" s="957"/>
      <c r="BEH138" s="957"/>
      <c r="BEI138" s="1209"/>
      <c r="BEJ138" s="1248"/>
      <c r="BEK138" s="1537"/>
      <c r="BEL138" s="955"/>
      <c r="BEM138" s="1144"/>
      <c r="BEN138" s="1167"/>
      <c r="BEO138" s="1163"/>
      <c r="BEP138" s="1163"/>
      <c r="BEQ138" s="1455"/>
      <c r="BER138" s="957"/>
      <c r="BES138" s="1163"/>
      <c r="BET138" s="1163"/>
      <c r="BEU138" s="957"/>
      <c r="BEV138" s="957"/>
      <c r="BEW138" s="1730"/>
      <c r="BEX138" s="957"/>
      <c r="BEY138" s="957"/>
      <c r="BEZ138" s="957"/>
      <c r="BFA138" s="1209"/>
      <c r="BFB138" s="1248"/>
      <c r="BFC138" s="1537"/>
      <c r="BFD138" s="955"/>
      <c r="BFE138" s="1144"/>
      <c r="BFF138" s="1167"/>
      <c r="BFG138" s="1163"/>
      <c r="BFH138" s="1163"/>
      <c r="BFI138" s="1455"/>
      <c r="BFJ138" s="957"/>
      <c r="BFK138" s="1163"/>
      <c r="BFL138" s="1163"/>
      <c r="BFM138" s="957"/>
      <c r="BFN138" s="957"/>
      <c r="BFO138" s="1730"/>
      <c r="BFP138" s="957"/>
      <c r="BFQ138" s="957"/>
      <c r="BFR138" s="957"/>
      <c r="BFS138" s="1209"/>
      <c r="BFT138" s="1248"/>
      <c r="BFU138" s="1537"/>
      <c r="BFV138" s="955"/>
      <c r="BFW138" s="1144"/>
      <c r="BFX138" s="1167"/>
      <c r="BFY138" s="1163"/>
      <c r="BFZ138" s="1163"/>
      <c r="BGA138" s="1455"/>
      <c r="BGB138" s="957"/>
      <c r="BGC138" s="1163"/>
      <c r="BGD138" s="1163"/>
      <c r="BGE138" s="957"/>
      <c r="BGF138" s="957"/>
      <c r="BGG138" s="1730"/>
      <c r="BGH138" s="957"/>
      <c r="BGI138" s="957"/>
      <c r="BGJ138" s="957"/>
      <c r="BGK138" s="1209"/>
      <c r="BGL138" s="1248"/>
      <c r="BGM138" s="1537"/>
      <c r="BGN138" s="955"/>
      <c r="BGO138" s="1144"/>
      <c r="BGP138" s="1167"/>
      <c r="BGQ138" s="1163"/>
      <c r="BGR138" s="1163"/>
      <c r="BGS138" s="1455"/>
      <c r="BGT138" s="957"/>
      <c r="BGU138" s="1163"/>
      <c r="BGV138" s="1163"/>
      <c r="BGW138" s="957"/>
      <c r="BGX138" s="957"/>
      <c r="BGY138" s="1730"/>
      <c r="BGZ138" s="957"/>
      <c r="BHA138" s="957"/>
      <c r="BHB138" s="957"/>
      <c r="BHC138" s="1209"/>
      <c r="BHD138" s="1248"/>
      <c r="BHE138" s="1537"/>
      <c r="BHF138" s="955"/>
      <c r="BHG138" s="1144"/>
      <c r="BHH138" s="1167"/>
      <c r="BHI138" s="1163"/>
      <c r="BHJ138" s="1163"/>
      <c r="BHK138" s="1455"/>
      <c r="BHL138" s="957"/>
      <c r="BHM138" s="1163"/>
      <c r="BHN138" s="1163"/>
      <c r="BHO138" s="957"/>
      <c r="BHP138" s="957"/>
      <c r="BHQ138" s="1730"/>
      <c r="BHR138" s="957"/>
      <c r="BHS138" s="957"/>
      <c r="BHT138" s="957"/>
      <c r="BHU138" s="1209"/>
      <c r="BHV138" s="1248"/>
      <c r="BHW138" s="1537"/>
      <c r="BHX138" s="955"/>
      <c r="BHY138" s="1144"/>
      <c r="BHZ138" s="1167"/>
      <c r="BIA138" s="1163"/>
      <c r="BIB138" s="1163"/>
      <c r="BIC138" s="1455"/>
      <c r="BID138" s="957"/>
      <c r="BIE138" s="1163"/>
      <c r="BIF138" s="1163"/>
      <c r="BIG138" s="957"/>
      <c r="BIH138" s="957"/>
      <c r="BII138" s="1730"/>
      <c r="BIJ138" s="957"/>
      <c r="BIK138" s="957"/>
      <c r="BIL138" s="957"/>
      <c r="BIM138" s="1209"/>
      <c r="BIN138" s="1248"/>
      <c r="BIO138" s="1537"/>
      <c r="BIP138" s="955"/>
      <c r="BIQ138" s="1144"/>
      <c r="BIR138" s="1167"/>
      <c r="BIS138" s="1163"/>
      <c r="BIT138" s="1163"/>
      <c r="BIU138" s="1455"/>
      <c r="BIV138" s="957"/>
      <c r="BIW138" s="1163"/>
      <c r="BIX138" s="1163"/>
      <c r="BIY138" s="957"/>
      <c r="BIZ138" s="957"/>
      <c r="BJA138" s="1730"/>
      <c r="BJB138" s="957"/>
      <c r="BJC138" s="957"/>
      <c r="BJD138" s="957"/>
      <c r="BJE138" s="1209"/>
      <c r="BJF138" s="1248"/>
      <c r="BJG138" s="1537"/>
      <c r="BJH138" s="955"/>
      <c r="BJI138" s="1144"/>
      <c r="BJJ138" s="1167"/>
      <c r="BJK138" s="1163"/>
      <c r="BJL138" s="1163"/>
      <c r="BJM138" s="1455"/>
      <c r="BJN138" s="957"/>
      <c r="BJO138" s="1163"/>
      <c r="BJP138" s="1163"/>
      <c r="BJQ138" s="957"/>
      <c r="BJR138" s="957"/>
      <c r="BJS138" s="1730"/>
      <c r="BJT138" s="957"/>
      <c r="BJU138" s="957"/>
      <c r="BJV138" s="957"/>
      <c r="BJW138" s="1209"/>
      <c r="BJX138" s="1248"/>
      <c r="BJY138" s="1537"/>
      <c r="BJZ138" s="955"/>
      <c r="BKA138" s="1144"/>
      <c r="BKB138" s="1167"/>
      <c r="BKC138" s="1163"/>
      <c r="BKD138" s="1163"/>
      <c r="BKE138" s="1455"/>
      <c r="BKF138" s="957"/>
      <c r="BKG138" s="1163"/>
      <c r="BKH138" s="1163"/>
      <c r="BKI138" s="957"/>
      <c r="BKJ138" s="957"/>
      <c r="BKK138" s="1730"/>
      <c r="BKL138" s="957"/>
      <c r="BKM138" s="957"/>
      <c r="BKN138" s="957"/>
      <c r="BKO138" s="1209"/>
      <c r="BKP138" s="1248"/>
      <c r="BKQ138" s="1537"/>
      <c r="BKR138" s="955"/>
      <c r="BKS138" s="1144"/>
      <c r="BKT138" s="1167"/>
      <c r="BKU138" s="1163"/>
      <c r="BKV138" s="1163"/>
      <c r="BKW138" s="1455"/>
      <c r="BKX138" s="957"/>
      <c r="BKY138" s="1163"/>
      <c r="BKZ138" s="1163"/>
      <c r="BLA138" s="957"/>
      <c r="BLB138" s="957"/>
      <c r="BLC138" s="1730"/>
      <c r="BLD138" s="957"/>
      <c r="BLE138" s="957"/>
      <c r="BLF138" s="957"/>
      <c r="BLG138" s="1209"/>
      <c r="BLH138" s="1248"/>
      <c r="BLI138" s="1537"/>
      <c r="BLJ138" s="955"/>
      <c r="BLK138" s="1144"/>
      <c r="BLL138" s="1167"/>
      <c r="BLM138" s="1163"/>
      <c r="BLN138" s="1163"/>
      <c r="BLO138" s="1455"/>
      <c r="BLP138" s="957"/>
      <c r="BLQ138" s="1163"/>
      <c r="BLR138" s="1163"/>
      <c r="BLS138" s="957"/>
      <c r="BLT138" s="957"/>
      <c r="BLU138" s="1730"/>
      <c r="BLV138" s="957"/>
      <c r="BLW138" s="957"/>
      <c r="BLX138" s="957"/>
      <c r="BLY138" s="1209"/>
      <c r="BLZ138" s="1248"/>
      <c r="BMA138" s="1537"/>
      <c r="BMB138" s="955"/>
      <c r="BMC138" s="1144"/>
      <c r="BMD138" s="1167"/>
      <c r="BME138" s="1163"/>
      <c r="BMF138" s="1163"/>
      <c r="BMG138" s="1455"/>
      <c r="BMH138" s="957"/>
      <c r="BMI138" s="1163"/>
      <c r="BMJ138" s="1163"/>
      <c r="BMK138" s="957"/>
      <c r="BML138" s="957"/>
      <c r="BMM138" s="1730"/>
      <c r="BMN138" s="957"/>
      <c r="BMO138" s="957"/>
      <c r="BMP138" s="957"/>
      <c r="BMQ138" s="1209"/>
      <c r="BMR138" s="1248"/>
      <c r="BMS138" s="1537"/>
      <c r="BMT138" s="955"/>
      <c r="BMU138" s="1144"/>
      <c r="BMV138" s="1167"/>
      <c r="BMW138" s="1163"/>
      <c r="BMX138" s="1163"/>
      <c r="BMY138" s="1455"/>
      <c r="BMZ138" s="957"/>
      <c r="BNA138" s="1163"/>
      <c r="BNB138" s="1163"/>
      <c r="BNC138" s="957"/>
      <c r="BND138" s="957"/>
      <c r="BNE138" s="1730"/>
      <c r="BNF138" s="957"/>
      <c r="BNG138" s="957"/>
      <c r="BNH138" s="957"/>
      <c r="BNI138" s="1209"/>
      <c r="BNJ138" s="1248"/>
      <c r="BNK138" s="1537"/>
      <c r="BNL138" s="955"/>
      <c r="BNM138" s="1144"/>
      <c r="BNN138" s="1167"/>
      <c r="BNO138" s="1163"/>
      <c r="BNP138" s="1163"/>
      <c r="BNQ138" s="1455"/>
      <c r="BNR138" s="957"/>
      <c r="BNS138" s="1163"/>
      <c r="BNT138" s="1163"/>
      <c r="BNU138" s="957"/>
      <c r="BNV138" s="957"/>
      <c r="BNW138" s="1730"/>
      <c r="BNX138" s="957"/>
      <c r="BNY138" s="957"/>
      <c r="BNZ138" s="957"/>
      <c r="BOA138" s="1209"/>
      <c r="BOB138" s="1248"/>
      <c r="BOC138" s="1537"/>
      <c r="BOD138" s="955"/>
      <c r="BOE138" s="1144"/>
      <c r="BOF138" s="1167"/>
      <c r="BOG138" s="1163"/>
      <c r="BOH138" s="1163"/>
      <c r="BOI138" s="1455"/>
      <c r="BOJ138" s="957"/>
      <c r="BOK138" s="1163"/>
      <c r="BOL138" s="1163"/>
      <c r="BOM138" s="957"/>
      <c r="BON138" s="957"/>
      <c r="BOO138" s="1730"/>
      <c r="BOP138" s="957"/>
      <c r="BOQ138" s="957"/>
      <c r="BOR138" s="957"/>
      <c r="BOS138" s="1209"/>
      <c r="BOT138" s="1248"/>
      <c r="BOU138" s="1537"/>
      <c r="BOV138" s="955"/>
      <c r="BOW138" s="1144"/>
      <c r="BOX138" s="1167"/>
      <c r="BOY138" s="1163"/>
      <c r="BOZ138" s="1163"/>
      <c r="BPA138" s="1455"/>
      <c r="BPB138" s="957"/>
      <c r="BPC138" s="1163"/>
      <c r="BPD138" s="1163"/>
      <c r="BPE138" s="957"/>
      <c r="BPF138" s="957"/>
      <c r="BPG138" s="1730"/>
      <c r="BPH138" s="957"/>
      <c r="BPI138" s="957"/>
      <c r="BPJ138" s="957"/>
      <c r="BPK138" s="1209"/>
      <c r="BPL138" s="1248"/>
      <c r="BPM138" s="1537"/>
      <c r="BPN138" s="955"/>
      <c r="BPO138" s="1144"/>
      <c r="BPP138" s="1167"/>
      <c r="BPQ138" s="1163"/>
      <c r="BPR138" s="1163"/>
      <c r="BPS138" s="1455"/>
      <c r="BPT138" s="957"/>
      <c r="BPU138" s="1163"/>
      <c r="BPV138" s="1163"/>
      <c r="BPW138" s="957"/>
      <c r="BPX138" s="957"/>
      <c r="BPY138" s="1730"/>
      <c r="BPZ138" s="957"/>
      <c r="BQA138" s="957"/>
      <c r="BQB138" s="957"/>
      <c r="BQC138" s="1209"/>
      <c r="BQD138" s="1248"/>
      <c r="BQE138" s="1537"/>
      <c r="BQF138" s="955"/>
      <c r="BQG138" s="1144"/>
      <c r="BQH138" s="1167"/>
      <c r="BQI138" s="1163"/>
      <c r="BQJ138" s="1163"/>
      <c r="BQK138" s="1455"/>
      <c r="BQL138" s="957"/>
      <c r="BQM138" s="1163"/>
      <c r="BQN138" s="1163"/>
      <c r="BQO138" s="957"/>
      <c r="BQP138" s="957"/>
      <c r="BQQ138" s="1730"/>
      <c r="BQR138" s="957"/>
      <c r="BQS138" s="957"/>
      <c r="BQT138" s="957"/>
      <c r="BQU138" s="1209"/>
      <c r="BQV138" s="1248"/>
      <c r="BQW138" s="1537"/>
      <c r="BQX138" s="955"/>
      <c r="BQY138" s="1144"/>
      <c r="BQZ138" s="1167"/>
      <c r="BRA138" s="1163"/>
      <c r="BRB138" s="1163"/>
      <c r="BRC138" s="1455"/>
      <c r="BRD138" s="957"/>
      <c r="BRE138" s="1163"/>
      <c r="BRF138" s="1163"/>
      <c r="BRG138" s="957"/>
      <c r="BRH138" s="957"/>
      <c r="BRI138" s="1730"/>
      <c r="BRJ138" s="957"/>
      <c r="BRK138" s="957"/>
      <c r="BRL138" s="957"/>
      <c r="BRM138" s="1209"/>
      <c r="BRN138" s="1248"/>
      <c r="BRO138" s="1537"/>
      <c r="BRP138" s="955"/>
      <c r="BRQ138" s="1144"/>
      <c r="BRR138" s="1167"/>
      <c r="BRS138" s="1163"/>
      <c r="BRT138" s="1163"/>
      <c r="BRU138" s="1455"/>
      <c r="BRV138" s="957"/>
      <c r="BRW138" s="1163"/>
      <c r="BRX138" s="1163"/>
      <c r="BRY138" s="957"/>
      <c r="BRZ138" s="957"/>
      <c r="BSA138" s="1730"/>
      <c r="BSB138" s="957"/>
      <c r="BSC138" s="957"/>
      <c r="BSD138" s="957"/>
      <c r="BSE138" s="1209"/>
      <c r="BSF138" s="1248"/>
      <c r="BSG138" s="1537"/>
      <c r="BSH138" s="955"/>
      <c r="BSI138" s="1144"/>
      <c r="BSJ138" s="1167"/>
      <c r="BSK138" s="1163"/>
      <c r="BSL138" s="1163"/>
      <c r="BSM138" s="1455"/>
      <c r="BSN138" s="957"/>
      <c r="BSO138" s="1163"/>
      <c r="BSP138" s="1163"/>
      <c r="BSQ138" s="957"/>
      <c r="BSR138" s="957"/>
      <c r="BSS138" s="1730"/>
      <c r="BST138" s="957"/>
      <c r="BSU138" s="957"/>
      <c r="BSV138" s="957"/>
      <c r="BSW138" s="1209"/>
      <c r="BSX138" s="1248"/>
      <c r="BSY138" s="1537"/>
      <c r="BSZ138" s="955"/>
      <c r="BTA138" s="1144"/>
      <c r="BTB138" s="1167"/>
      <c r="BTC138" s="1163"/>
      <c r="BTD138" s="1163"/>
      <c r="BTE138" s="1455"/>
      <c r="BTF138" s="957"/>
      <c r="BTG138" s="1163"/>
      <c r="BTH138" s="1163"/>
      <c r="BTI138" s="957"/>
      <c r="BTJ138" s="957"/>
      <c r="BTK138" s="1730"/>
      <c r="BTL138" s="957"/>
      <c r="BTM138" s="957"/>
      <c r="BTN138" s="957"/>
      <c r="BTO138" s="1209"/>
      <c r="BTP138" s="1248"/>
      <c r="BTQ138" s="1537"/>
      <c r="BTR138" s="955"/>
      <c r="BTS138" s="1144"/>
      <c r="BTT138" s="1167"/>
      <c r="BTU138" s="1163"/>
      <c r="BTV138" s="1163"/>
      <c r="BTW138" s="1455"/>
      <c r="BTX138" s="957"/>
      <c r="BTY138" s="1163"/>
      <c r="BTZ138" s="1163"/>
      <c r="BUA138" s="957"/>
      <c r="BUB138" s="957"/>
      <c r="BUC138" s="1730"/>
      <c r="BUD138" s="957"/>
      <c r="BUE138" s="957"/>
      <c r="BUF138" s="957"/>
      <c r="BUG138" s="1209"/>
      <c r="BUH138" s="1248"/>
      <c r="BUI138" s="1537"/>
      <c r="BUJ138" s="955"/>
      <c r="BUK138" s="1144"/>
      <c r="BUL138" s="1167"/>
      <c r="BUM138" s="1163"/>
      <c r="BUN138" s="1163"/>
      <c r="BUO138" s="1455"/>
      <c r="BUP138" s="957"/>
      <c r="BUQ138" s="1163"/>
      <c r="BUR138" s="1163"/>
      <c r="BUS138" s="957"/>
      <c r="BUT138" s="957"/>
      <c r="BUU138" s="1730"/>
      <c r="BUV138" s="957"/>
      <c r="BUW138" s="957"/>
      <c r="BUX138" s="957"/>
      <c r="BUY138" s="1209"/>
      <c r="BUZ138" s="1248"/>
      <c r="BVA138" s="1537"/>
      <c r="BVB138" s="955"/>
      <c r="BVC138" s="1144"/>
      <c r="BVD138" s="1167"/>
      <c r="BVE138" s="1163"/>
      <c r="BVF138" s="1163"/>
      <c r="BVG138" s="1455"/>
      <c r="BVH138" s="957"/>
      <c r="BVI138" s="1163"/>
      <c r="BVJ138" s="1163"/>
      <c r="BVK138" s="957"/>
      <c r="BVL138" s="957"/>
      <c r="BVM138" s="1730"/>
      <c r="BVN138" s="957"/>
      <c r="BVO138" s="957"/>
      <c r="BVP138" s="957"/>
      <c r="BVQ138" s="1209"/>
      <c r="BVR138" s="1248"/>
      <c r="BVS138" s="1537"/>
      <c r="BVT138" s="955"/>
      <c r="BVU138" s="1144"/>
      <c r="BVV138" s="1167"/>
      <c r="BVW138" s="1163"/>
      <c r="BVX138" s="1163"/>
      <c r="BVY138" s="1455"/>
      <c r="BVZ138" s="957"/>
      <c r="BWA138" s="1163"/>
      <c r="BWB138" s="1163"/>
      <c r="BWC138" s="957"/>
      <c r="BWD138" s="957"/>
      <c r="BWE138" s="1730"/>
      <c r="BWF138" s="957"/>
      <c r="BWG138" s="957"/>
      <c r="BWH138" s="957"/>
      <c r="BWI138" s="1209"/>
      <c r="BWJ138" s="1248"/>
      <c r="BWK138" s="1537"/>
      <c r="BWL138" s="955"/>
      <c r="BWM138" s="1144"/>
      <c r="BWN138" s="1167"/>
      <c r="BWO138" s="1163"/>
      <c r="BWP138" s="1163"/>
      <c r="BWQ138" s="1455"/>
      <c r="BWR138" s="957"/>
      <c r="BWS138" s="1163"/>
      <c r="BWT138" s="1163"/>
      <c r="BWU138" s="957"/>
      <c r="BWV138" s="957"/>
      <c r="BWW138" s="1730"/>
      <c r="BWX138" s="957"/>
      <c r="BWY138" s="957"/>
      <c r="BWZ138" s="957"/>
      <c r="BXA138" s="1209"/>
      <c r="BXB138" s="1248"/>
      <c r="BXC138" s="1537"/>
      <c r="BXD138" s="955"/>
      <c r="BXE138" s="1144"/>
      <c r="BXF138" s="1167"/>
      <c r="BXG138" s="1163"/>
      <c r="BXH138" s="1163"/>
      <c r="BXI138" s="1455"/>
      <c r="BXJ138" s="957"/>
      <c r="BXK138" s="1163"/>
      <c r="BXL138" s="1163"/>
      <c r="BXM138" s="957"/>
      <c r="BXN138" s="957"/>
      <c r="BXO138" s="1730"/>
      <c r="BXP138" s="957"/>
      <c r="BXQ138" s="957"/>
      <c r="BXR138" s="957"/>
      <c r="BXS138" s="1209"/>
      <c r="BXT138" s="1248"/>
      <c r="BXU138" s="1537"/>
      <c r="BXV138" s="955"/>
      <c r="BXW138" s="1144"/>
      <c r="BXX138" s="1167"/>
      <c r="BXY138" s="1163"/>
      <c r="BXZ138" s="1163"/>
      <c r="BYA138" s="1455"/>
      <c r="BYB138" s="957"/>
      <c r="BYC138" s="1163"/>
      <c r="BYD138" s="1163"/>
      <c r="BYE138" s="957"/>
      <c r="BYF138" s="957"/>
      <c r="BYG138" s="1730"/>
      <c r="BYH138" s="957"/>
      <c r="BYI138" s="957"/>
      <c r="BYJ138" s="957"/>
      <c r="BYK138" s="1209"/>
      <c r="BYL138" s="1248"/>
      <c r="BYM138" s="1537"/>
      <c r="BYN138" s="955"/>
      <c r="BYO138" s="1144"/>
      <c r="BYP138" s="1167"/>
      <c r="BYQ138" s="1163"/>
      <c r="BYR138" s="1163"/>
      <c r="BYS138" s="1455"/>
      <c r="BYT138" s="957"/>
      <c r="BYU138" s="1163"/>
      <c r="BYV138" s="1163"/>
      <c r="BYW138" s="957"/>
      <c r="BYX138" s="957"/>
      <c r="BYY138" s="1730"/>
      <c r="BYZ138" s="957"/>
      <c r="BZA138" s="957"/>
      <c r="BZB138" s="957"/>
      <c r="BZC138" s="1209"/>
      <c r="BZD138" s="1248"/>
      <c r="BZE138" s="1537"/>
      <c r="BZF138" s="955"/>
      <c r="BZG138" s="1144"/>
      <c r="BZH138" s="1167"/>
      <c r="BZI138" s="1163"/>
      <c r="BZJ138" s="1163"/>
      <c r="BZK138" s="1455"/>
      <c r="BZL138" s="957"/>
      <c r="BZM138" s="1163"/>
      <c r="BZN138" s="1163"/>
      <c r="BZO138" s="957"/>
      <c r="BZP138" s="957"/>
      <c r="BZQ138" s="1730"/>
      <c r="BZR138" s="957"/>
      <c r="BZS138" s="957"/>
      <c r="BZT138" s="957"/>
      <c r="BZU138" s="1209"/>
      <c r="BZV138" s="1248"/>
      <c r="BZW138" s="1537"/>
      <c r="BZX138" s="955"/>
      <c r="BZY138" s="1144"/>
      <c r="BZZ138" s="1167"/>
      <c r="CAA138" s="1163"/>
      <c r="CAB138" s="1163"/>
      <c r="CAC138" s="1455"/>
      <c r="CAD138" s="957"/>
      <c r="CAE138" s="1163"/>
      <c r="CAF138" s="1163"/>
      <c r="CAG138" s="957"/>
      <c r="CAH138" s="957"/>
      <c r="CAI138" s="1730"/>
      <c r="CAJ138" s="957"/>
      <c r="CAK138" s="957"/>
      <c r="CAL138" s="957"/>
      <c r="CAM138" s="1209"/>
      <c r="CAN138" s="1248"/>
      <c r="CAO138" s="1537"/>
      <c r="CAP138" s="955"/>
      <c r="CAQ138" s="1144"/>
      <c r="CAR138" s="1167"/>
      <c r="CAS138" s="1163"/>
      <c r="CAT138" s="1163"/>
      <c r="CAU138" s="1455"/>
      <c r="CAV138" s="957"/>
      <c r="CAW138" s="1163"/>
      <c r="CAX138" s="1163"/>
      <c r="CAY138" s="957"/>
      <c r="CAZ138" s="957"/>
      <c r="CBA138" s="1730"/>
      <c r="CBB138" s="957"/>
      <c r="CBC138" s="957"/>
      <c r="CBD138" s="957"/>
      <c r="CBE138" s="1209"/>
      <c r="CBF138" s="1248"/>
      <c r="CBG138" s="1537"/>
      <c r="CBH138" s="955"/>
      <c r="CBI138" s="1144"/>
      <c r="CBJ138" s="1167"/>
      <c r="CBK138" s="1163"/>
      <c r="CBL138" s="1163"/>
      <c r="CBM138" s="1455"/>
      <c r="CBN138" s="957"/>
      <c r="CBO138" s="1163"/>
      <c r="CBP138" s="1163"/>
      <c r="CBQ138" s="957"/>
      <c r="CBR138" s="957"/>
      <c r="CBS138" s="1730"/>
      <c r="CBT138" s="957"/>
      <c r="CBU138" s="957"/>
      <c r="CBV138" s="957"/>
      <c r="CBW138" s="1209"/>
      <c r="CBX138" s="1248"/>
      <c r="CBY138" s="1537"/>
      <c r="CBZ138" s="955"/>
      <c r="CCA138" s="1144"/>
      <c r="CCB138" s="1167"/>
      <c r="CCC138" s="1163"/>
      <c r="CCD138" s="1163"/>
      <c r="CCE138" s="1455"/>
      <c r="CCF138" s="957"/>
      <c r="CCG138" s="1163"/>
      <c r="CCH138" s="1163"/>
      <c r="CCI138" s="957"/>
      <c r="CCJ138" s="957"/>
      <c r="CCK138" s="1730"/>
      <c r="CCL138" s="957"/>
      <c r="CCM138" s="957"/>
      <c r="CCN138" s="957"/>
      <c r="CCO138" s="1209"/>
      <c r="CCP138" s="1248"/>
      <c r="CCQ138" s="1537"/>
      <c r="CCR138" s="955"/>
      <c r="CCS138" s="1144"/>
      <c r="CCT138" s="1167"/>
      <c r="CCU138" s="1163"/>
      <c r="CCV138" s="1163"/>
      <c r="CCW138" s="1455"/>
      <c r="CCX138" s="957"/>
      <c r="CCY138" s="1163"/>
      <c r="CCZ138" s="1163"/>
      <c r="CDA138" s="957"/>
      <c r="CDB138" s="957"/>
      <c r="CDC138" s="1730"/>
      <c r="CDD138" s="957"/>
      <c r="CDE138" s="957"/>
      <c r="CDF138" s="957"/>
      <c r="CDG138" s="1209"/>
      <c r="CDH138" s="1248"/>
      <c r="CDI138" s="1537"/>
      <c r="CDJ138" s="955"/>
      <c r="CDK138" s="1144"/>
      <c r="CDL138" s="1167"/>
      <c r="CDM138" s="1163"/>
      <c r="CDN138" s="1163"/>
      <c r="CDO138" s="1455"/>
      <c r="CDP138" s="957"/>
      <c r="CDQ138" s="1163"/>
      <c r="CDR138" s="1163"/>
      <c r="CDS138" s="957"/>
      <c r="CDT138" s="957"/>
      <c r="CDU138" s="1730"/>
      <c r="CDV138" s="957"/>
      <c r="CDW138" s="957"/>
      <c r="CDX138" s="957"/>
      <c r="CDY138" s="1209"/>
      <c r="CDZ138" s="1248"/>
      <c r="CEA138" s="1537"/>
      <c r="CEB138" s="955"/>
      <c r="CEC138" s="1144"/>
      <c r="CED138" s="1167"/>
      <c r="CEE138" s="1163"/>
      <c r="CEF138" s="1163"/>
      <c r="CEG138" s="1455"/>
      <c r="CEH138" s="957"/>
      <c r="CEI138" s="1163"/>
      <c r="CEJ138" s="1163"/>
      <c r="CEK138" s="957"/>
      <c r="CEL138" s="957"/>
      <c r="CEM138" s="1730"/>
      <c r="CEN138" s="957"/>
      <c r="CEO138" s="957"/>
      <c r="CEP138" s="957"/>
      <c r="CEQ138" s="1209"/>
      <c r="CER138" s="1248"/>
      <c r="CES138" s="1537"/>
      <c r="CET138" s="955"/>
      <c r="CEU138" s="1144"/>
      <c r="CEV138" s="1167"/>
      <c r="CEW138" s="1163"/>
      <c r="CEX138" s="1163"/>
      <c r="CEY138" s="1455"/>
      <c r="CEZ138" s="957"/>
      <c r="CFA138" s="1163"/>
      <c r="CFB138" s="1163"/>
      <c r="CFC138" s="957"/>
      <c r="CFD138" s="957"/>
      <c r="CFE138" s="1730"/>
      <c r="CFF138" s="957"/>
      <c r="CFG138" s="957"/>
      <c r="CFH138" s="957"/>
      <c r="CFI138" s="1209"/>
      <c r="CFJ138" s="1248"/>
      <c r="CFK138" s="1537"/>
      <c r="CFL138" s="955"/>
      <c r="CFM138" s="1144"/>
      <c r="CFN138" s="1167"/>
      <c r="CFO138" s="1163"/>
      <c r="CFP138" s="1163"/>
      <c r="CFQ138" s="1455"/>
      <c r="CFR138" s="957"/>
      <c r="CFS138" s="1163"/>
      <c r="CFT138" s="1163"/>
      <c r="CFU138" s="957"/>
      <c r="CFV138" s="957"/>
      <c r="CFW138" s="1730"/>
      <c r="CFX138" s="957"/>
      <c r="CFY138" s="957"/>
      <c r="CFZ138" s="957"/>
      <c r="CGA138" s="1209"/>
      <c r="CGB138" s="1248"/>
      <c r="CGC138" s="1537"/>
      <c r="CGD138" s="955"/>
      <c r="CGE138" s="1144"/>
      <c r="CGF138" s="1167"/>
      <c r="CGG138" s="1163"/>
      <c r="CGH138" s="1163"/>
      <c r="CGI138" s="1455"/>
      <c r="CGJ138" s="957"/>
      <c r="CGK138" s="1163"/>
      <c r="CGL138" s="1163"/>
      <c r="CGM138" s="957"/>
      <c r="CGN138" s="957"/>
      <c r="CGO138" s="1730"/>
      <c r="CGP138" s="957"/>
      <c r="CGQ138" s="957"/>
      <c r="CGR138" s="957"/>
      <c r="CGS138" s="1209"/>
      <c r="CGT138" s="1248"/>
      <c r="CGU138" s="1537"/>
      <c r="CGV138" s="955"/>
      <c r="CGW138" s="1144"/>
      <c r="CGX138" s="1167"/>
      <c r="CGY138" s="1163"/>
      <c r="CGZ138" s="1163"/>
      <c r="CHA138" s="1455"/>
      <c r="CHB138" s="957"/>
      <c r="CHC138" s="1163"/>
      <c r="CHD138" s="1163"/>
      <c r="CHE138" s="957"/>
      <c r="CHF138" s="957"/>
      <c r="CHG138" s="1730"/>
      <c r="CHH138" s="957"/>
      <c r="CHI138" s="957"/>
      <c r="CHJ138" s="957"/>
      <c r="CHK138" s="1209"/>
      <c r="CHL138" s="1248"/>
      <c r="CHM138" s="1537"/>
      <c r="CHN138" s="955"/>
      <c r="CHO138" s="1144"/>
      <c r="CHP138" s="1167"/>
      <c r="CHQ138" s="1163"/>
      <c r="CHR138" s="1163"/>
      <c r="CHS138" s="1455"/>
      <c r="CHT138" s="957"/>
      <c r="CHU138" s="1163"/>
      <c r="CHV138" s="1163"/>
      <c r="CHW138" s="957"/>
      <c r="CHX138" s="957"/>
      <c r="CHY138" s="1730"/>
      <c r="CHZ138" s="957"/>
      <c r="CIA138" s="957"/>
      <c r="CIB138" s="957"/>
      <c r="CIC138" s="1209"/>
      <c r="CID138" s="1248"/>
      <c r="CIE138" s="1537"/>
      <c r="CIF138" s="955"/>
      <c r="CIG138" s="1144"/>
      <c r="CIH138" s="1167"/>
      <c r="CII138" s="1163"/>
      <c r="CIJ138" s="1163"/>
      <c r="CIK138" s="1455"/>
      <c r="CIL138" s="957"/>
      <c r="CIM138" s="1163"/>
      <c r="CIN138" s="1163"/>
      <c r="CIO138" s="957"/>
      <c r="CIP138" s="957"/>
      <c r="CIQ138" s="1730"/>
      <c r="CIR138" s="957"/>
      <c r="CIS138" s="957"/>
      <c r="CIT138" s="957"/>
      <c r="CIU138" s="1209"/>
      <c r="CIV138" s="1248"/>
      <c r="CIW138" s="1537"/>
      <c r="CIX138" s="955"/>
      <c r="CIY138" s="1144"/>
      <c r="CIZ138" s="1167"/>
      <c r="CJA138" s="1163"/>
      <c r="CJB138" s="1163"/>
      <c r="CJC138" s="1455"/>
      <c r="CJD138" s="957"/>
      <c r="CJE138" s="1163"/>
      <c r="CJF138" s="1163"/>
      <c r="CJG138" s="957"/>
      <c r="CJH138" s="957"/>
      <c r="CJI138" s="1730"/>
      <c r="CJJ138" s="957"/>
      <c r="CJK138" s="957"/>
      <c r="CJL138" s="957"/>
      <c r="CJM138" s="1209"/>
      <c r="CJN138" s="1248"/>
      <c r="CJO138" s="1537"/>
      <c r="CJP138" s="955"/>
      <c r="CJQ138" s="1144"/>
      <c r="CJR138" s="1167"/>
      <c r="CJS138" s="1163"/>
      <c r="CJT138" s="1163"/>
      <c r="CJU138" s="1455"/>
      <c r="CJV138" s="957"/>
      <c r="CJW138" s="1163"/>
      <c r="CJX138" s="1163"/>
      <c r="CJY138" s="957"/>
      <c r="CJZ138" s="957"/>
      <c r="CKA138" s="1730"/>
      <c r="CKB138" s="957"/>
      <c r="CKC138" s="957"/>
      <c r="CKD138" s="957"/>
      <c r="CKE138" s="1209"/>
      <c r="CKF138" s="1248"/>
      <c r="CKG138" s="1537"/>
      <c r="CKH138" s="955"/>
      <c r="CKI138" s="1144"/>
      <c r="CKJ138" s="1167"/>
      <c r="CKK138" s="1163"/>
      <c r="CKL138" s="1163"/>
      <c r="CKM138" s="1455"/>
      <c r="CKN138" s="957"/>
      <c r="CKO138" s="1163"/>
      <c r="CKP138" s="1163"/>
      <c r="CKQ138" s="957"/>
      <c r="CKR138" s="957"/>
      <c r="CKS138" s="1730"/>
      <c r="CKT138" s="957"/>
      <c r="CKU138" s="957"/>
      <c r="CKV138" s="957"/>
      <c r="CKW138" s="1209"/>
      <c r="CKX138" s="1248"/>
      <c r="CKY138" s="1537"/>
      <c r="CKZ138" s="955"/>
      <c r="CLA138" s="1144"/>
      <c r="CLB138" s="1167"/>
      <c r="CLC138" s="1163"/>
      <c r="CLD138" s="1163"/>
      <c r="CLE138" s="1455"/>
      <c r="CLF138" s="957"/>
      <c r="CLG138" s="1163"/>
      <c r="CLH138" s="1163"/>
      <c r="CLI138" s="957"/>
      <c r="CLJ138" s="957"/>
      <c r="CLK138" s="1730"/>
      <c r="CLL138" s="957"/>
      <c r="CLM138" s="957"/>
      <c r="CLN138" s="957"/>
      <c r="CLO138" s="1209"/>
      <c r="CLP138" s="1248"/>
      <c r="CLQ138" s="1537"/>
      <c r="CLR138" s="955"/>
      <c r="CLS138" s="1144"/>
      <c r="CLT138" s="1167"/>
      <c r="CLU138" s="1163"/>
      <c r="CLV138" s="1163"/>
      <c r="CLW138" s="1455"/>
      <c r="CLX138" s="957"/>
      <c r="CLY138" s="1163"/>
      <c r="CLZ138" s="1163"/>
      <c r="CMA138" s="957"/>
      <c r="CMB138" s="957"/>
      <c r="CMC138" s="1730"/>
      <c r="CMD138" s="957"/>
      <c r="CME138" s="957"/>
      <c r="CMF138" s="957"/>
      <c r="CMG138" s="1209"/>
      <c r="CMH138" s="1248"/>
      <c r="CMI138" s="1537"/>
      <c r="CMJ138" s="955"/>
      <c r="CMK138" s="1144"/>
      <c r="CML138" s="1167"/>
      <c r="CMM138" s="1163"/>
      <c r="CMN138" s="1163"/>
      <c r="CMO138" s="1455"/>
      <c r="CMP138" s="957"/>
      <c r="CMQ138" s="1163"/>
      <c r="CMR138" s="1163"/>
      <c r="CMS138" s="957"/>
      <c r="CMT138" s="957"/>
      <c r="CMU138" s="1730"/>
      <c r="CMV138" s="957"/>
      <c r="CMW138" s="957"/>
      <c r="CMX138" s="957"/>
      <c r="CMY138" s="1209"/>
      <c r="CMZ138" s="1248"/>
      <c r="CNA138" s="1537"/>
      <c r="CNB138" s="955"/>
      <c r="CNC138" s="1144"/>
      <c r="CND138" s="1167"/>
      <c r="CNE138" s="1163"/>
      <c r="CNF138" s="1163"/>
      <c r="CNG138" s="1455"/>
      <c r="CNH138" s="957"/>
      <c r="CNI138" s="1163"/>
      <c r="CNJ138" s="1163"/>
      <c r="CNK138" s="957"/>
      <c r="CNL138" s="957"/>
      <c r="CNM138" s="1730"/>
      <c r="CNN138" s="957"/>
      <c r="CNO138" s="957"/>
      <c r="CNP138" s="957"/>
      <c r="CNQ138" s="1209"/>
      <c r="CNR138" s="1248"/>
      <c r="CNS138" s="1537"/>
      <c r="CNT138" s="955"/>
      <c r="CNU138" s="1144"/>
      <c r="CNV138" s="1167"/>
      <c r="CNW138" s="1163"/>
      <c r="CNX138" s="1163"/>
      <c r="CNY138" s="1455"/>
      <c r="CNZ138" s="957"/>
      <c r="COA138" s="1163"/>
      <c r="COB138" s="1163"/>
      <c r="COC138" s="957"/>
      <c r="COD138" s="957"/>
      <c r="COE138" s="1730"/>
      <c r="COF138" s="957"/>
      <c r="COG138" s="957"/>
      <c r="COH138" s="957"/>
      <c r="COI138" s="1209"/>
      <c r="COJ138" s="1248"/>
      <c r="COK138" s="1537"/>
      <c r="COL138" s="955"/>
      <c r="COM138" s="1144"/>
      <c r="CON138" s="1167"/>
      <c r="COO138" s="1163"/>
      <c r="COP138" s="1163"/>
      <c r="COQ138" s="1455"/>
      <c r="COR138" s="957"/>
      <c r="COS138" s="1163"/>
      <c r="COT138" s="1163"/>
      <c r="COU138" s="957"/>
      <c r="COV138" s="957"/>
      <c r="COW138" s="1730"/>
      <c r="COX138" s="957"/>
      <c r="COY138" s="957"/>
      <c r="COZ138" s="957"/>
      <c r="CPA138" s="1209"/>
      <c r="CPB138" s="1248"/>
      <c r="CPC138" s="1537"/>
      <c r="CPD138" s="955"/>
      <c r="CPE138" s="1144"/>
      <c r="CPF138" s="1167"/>
      <c r="CPG138" s="1163"/>
      <c r="CPH138" s="1163"/>
      <c r="CPI138" s="1455"/>
      <c r="CPJ138" s="957"/>
      <c r="CPK138" s="1163"/>
      <c r="CPL138" s="1163"/>
      <c r="CPM138" s="957"/>
      <c r="CPN138" s="957"/>
      <c r="CPO138" s="1730"/>
      <c r="CPP138" s="957"/>
      <c r="CPQ138" s="957"/>
      <c r="CPR138" s="957"/>
      <c r="CPS138" s="1209"/>
      <c r="CPT138" s="1248"/>
      <c r="CPU138" s="1537"/>
      <c r="CPV138" s="955"/>
      <c r="CPW138" s="1144"/>
      <c r="CPX138" s="1167"/>
      <c r="CPY138" s="1163"/>
      <c r="CPZ138" s="1163"/>
      <c r="CQA138" s="1455"/>
      <c r="CQB138" s="957"/>
      <c r="CQC138" s="1163"/>
      <c r="CQD138" s="1163"/>
      <c r="CQE138" s="957"/>
      <c r="CQF138" s="957"/>
      <c r="CQG138" s="1730"/>
      <c r="CQH138" s="957"/>
      <c r="CQI138" s="957"/>
      <c r="CQJ138" s="957"/>
      <c r="CQK138" s="1209"/>
      <c r="CQL138" s="1248"/>
      <c r="CQM138" s="1537"/>
      <c r="CQN138" s="955"/>
      <c r="CQO138" s="1144"/>
      <c r="CQP138" s="1167"/>
      <c r="CQQ138" s="1163"/>
      <c r="CQR138" s="1163"/>
      <c r="CQS138" s="1455"/>
      <c r="CQT138" s="957"/>
      <c r="CQU138" s="1163"/>
      <c r="CQV138" s="1163"/>
      <c r="CQW138" s="957"/>
      <c r="CQX138" s="957"/>
      <c r="CQY138" s="1730"/>
      <c r="CQZ138" s="957"/>
      <c r="CRA138" s="957"/>
      <c r="CRB138" s="957"/>
      <c r="CRC138" s="1209"/>
      <c r="CRD138" s="1248"/>
      <c r="CRE138" s="1537"/>
      <c r="CRF138" s="955"/>
      <c r="CRG138" s="1144"/>
      <c r="CRH138" s="1167"/>
      <c r="CRI138" s="1163"/>
      <c r="CRJ138" s="1163"/>
      <c r="CRK138" s="1455"/>
      <c r="CRL138" s="957"/>
      <c r="CRM138" s="1163"/>
      <c r="CRN138" s="1163"/>
      <c r="CRO138" s="957"/>
      <c r="CRP138" s="957"/>
      <c r="CRQ138" s="1730"/>
      <c r="CRR138" s="957"/>
      <c r="CRS138" s="957"/>
      <c r="CRT138" s="957"/>
      <c r="CRU138" s="1209"/>
      <c r="CRV138" s="1248"/>
      <c r="CRW138" s="1537"/>
      <c r="CRX138" s="955"/>
      <c r="CRY138" s="1144"/>
      <c r="CRZ138" s="1167"/>
      <c r="CSA138" s="1163"/>
      <c r="CSB138" s="1163"/>
      <c r="CSC138" s="1455"/>
      <c r="CSD138" s="957"/>
      <c r="CSE138" s="1163"/>
      <c r="CSF138" s="1163"/>
      <c r="CSG138" s="957"/>
      <c r="CSH138" s="957"/>
      <c r="CSI138" s="1730"/>
      <c r="CSJ138" s="957"/>
      <c r="CSK138" s="957"/>
      <c r="CSL138" s="957"/>
      <c r="CSM138" s="1209"/>
      <c r="CSN138" s="1248"/>
      <c r="CSO138" s="1537"/>
      <c r="CSP138" s="955"/>
      <c r="CSQ138" s="1144"/>
      <c r="CSR138" s="1167"/>
      <c r="CSS138" s="1163"/>
      <c r="CST138" s="1163"/>
      <c r="CSU138" s="1455"/>
      <c r="CSV138" s="957"/>
      <c r="CSW138" s="1163"/>
      <c r="CSX138" s="1163"/>
      <c r="CSY138" s="957"/>
      <c r="CSZ138" s="957"/>
      <c r="CTA138" s="1730"/>
      <c r="CTB138" s="957"/>
      <c r="CTC138" s="957"/>
      <c r="CTD138" s="957"/>
      <c r="CTE138" s="1209"/>
      <c r="CTF138" s="1248"/>
      <c r="CTG138" s="1537"/>
      <c r="CTH138" s="955"/>
      <c r="CTI138" s="1144"/>
      <c r="CTJ138" s="1167"/>
      <c r="CTK138" s="1163"/>
      <c r="CTL138" s="1163"/>
      <c r="CTM138" s="1455"/>
      <c r="CTN138" s="957"/>
      <c r="CTO138" s="1163"/>
      <c r="CTP138" s="1163"/>
      <c r="CTQ138" s="957"/>
      <c r="CTR138" s="957"/>
      <c r="CTS138" s="1730"/>
      <c r="CTT138" s="957"/>
      <c r="CTU138" s="957"/>
      <c r="CTV138" s="957"/>
      <c r="CTW138" s="1209"/>
      <c r="CTX138" s="1248"/>
      <c r="CTY138" s="1537"/>
      <c r="CTZ138" s="955"/>
      <c r="CUA138" s="1144"/>
      <c r="CUB138" s="1167"/>
      <c r="CUC138" s="1163"/>
      <c r="CUD138" s="1163"/>
      <c r="CUE138" s="1455"/>
      <c r="CUF138" s="957"/>
      <c r="CUG138" s="1163"/>
      <c r="CUH138" s="1163"/>
      <c r="CUI138" s="957"/>
      <c r="CUJ138" s="957"/>
      <c r="CUK138" s="1730"/>
      <c r="CUL138" s="957"/>
      <c r="CUM138" s="957"/>
      <c r="CUN138" s="957"/>
      <c r="CUO138" s="1209"/>
      <c r="CUP138" s="1248"/>
      <c r="CUQ138" s="1537"/>
      <c r="CUR138" s="955"/>
      <c r="CUS138" s="1144"/>
      <c r="CUT138" s="1167"/>
      <c r="CUU138" s="1163"/>
      <c r="CUV138" s="1163"/>
      <c r="CUW138" s="1455"/>
      <c r="CUX138" s="957"/>
      <c r="CUY138" s="1163"/>
      <c r="CUZ138" s="1163"/>
      <c r="CVA138" s="957"/>
      <c r="CVB138" s="957"/>
      <c r="CVC138" s="1730"/>
      <c r="CVD138" s="957"/>
      <c r="CVE138" s="957"/>
      <c r="CVF138" s="957"/>
      <c r="CVG138" s="1209"/>
      <c r="CVH138" s="1248"/>
      <c r="CVI138" s="1537"/>
      <c r="CVJ138" s="955"/>
      <c r="CVK138" s="1144"/>
      <c r="CVL138" s="1167"/>
      <c r="CVM138" s="1163"/>
      <c r="CVN138" s="1163"/>
      <c r="CVO138" s="1455"/>
      <c r="CVP138" s="957"/>
      <c r="CVQ138" s="1163"/>
      <c r="CVR138" s="1163"/>
      <c r="CVS138" s="957"/>
      <c r="CVT138" s="957"/>
      <c r="CVU138" s="1730"/>
      <c r="CVV138" s="957"/>
      <c r="CVW138" s="957"/>
      <c r="CVX138" s="957"/>
      <c r="CVY138" s="1209"/>
      <c r="CVZ138" s="1248"/>
      <c r="CWA138" s="1537"/>
      <c r="CWB138" s="955"/>
      <c r="CWC138" s="1144"/>
      <c r="CWD138" s="1167"/>
      <c r="CWE138" s="1163"/>
      <c r="CWF138" s="1163"/>
      <c r="CWG138" s="1455"/>
      <c r="CWH138" s="957"/>
      <c r="CWI138" s="1163"/>
      <c r="CWJ138" s="1163"/>
      <c r="CWK138" s="957"/>
      <c r="CWL138" s="957"/>
      <c r="CWM138" s="1730"/>
      <c r="CWN138" s="957"/>
      <c r="CWO138" s="957"/>
      <c r="CWP138" s="957"/>
      <c r="CWQ138" s="1209"/>
      <c r="CWR138" s="1248"/>
      <c r="CWS138" s="1537"/>
      <c r="CWT138" s="955"/>
      <c r="CWU138" s="1144"/>
      <c r="CWV138" s="1167"/>
      <c r="CWW138" s="1163"/>
      <c r="CWX138" s="1163"/>
      <c r="CWY138" s="1455"/>
      <c r="CWZ138" s="957"/>
      <c r="CXA138" s="1163"/>
      <c r="CXB138" s="1163"/>
      <c r="CXC138" s="957"/>
      <c r="CXD138" s="957"/>
      <c r="CXE138" s="1730"/>
      <c r="CXF138" s="957"/>
      <c r="CXG138" s="957"/>
      <c r="CXH138" s="957"/>
      <c r="CXI138" s="1209"/>
      <c r="CXJ138" s="1248"/>
      <c r="CXK138" s="1537"/>
      <c r="CXL138" s="955"/>
      <c r="CXM138" s="1144"/>
      <c r="CXN138" s="1167"/>
      <c r="CXO138" s="1163"/>
      <c r="CXP138" s="1163"/>
      <c r="CXQ138" s="1455"/>
      <c r="CXR138" s="957"/>
      <c r="CXS138" s="1163"/>
      <c r="CXT138" s="1163"/>
      <c r="CXU138" s="957"/>
      <c r="CXV138" s="957"/>
      <c r="CXW138" s="1730"/>
      <c r="CXX138" s="957"/>
      <c r="CXY138" s="957"/>
      <c r="CXZ138" s="957"/>
      <c r="CYA138" s="1209"/>
      <c r="CYB138" s="1248"/>
      <c r="CYC138" s="1537"/>
      <c r="CYD138" s="955"/>
      <c r="CYE138" s="1144"/>
      <c r="CYF138" s="1167"/>
      <c r="CYG138" s="1163"/>
      <c r="CYH138" s="1163"/>
      <c r="CYI138" s="1455"/>
      <c r="CYJ138" s="957"/>
      <c r="CYK138" s="1163"/>
      <c r="CYL138" s="1163"/>
      <c r="CYM138" s="957"/>
      <c r="CYN138" s="957"/>
      <c r="CYO138" s="1730"/>
      <c r="CYP138" s="957"/>
      <c r="CYQ138" s="957"/>
      <c r="CYR138" s="957"/>
      <c r="CYS138" s="1209"/>
      <c r="CYT138" s="1248"/>
      <c r="CYU138" s="1537"/>
      <c r="CYV138" s="955"/>
      <c r="CYW138" s="1144"/>
      <c r="CYX138" s="1167"/>
      <c r="CYY138" s="1163"/>
      <c r="CYZ138" s="1163"/>
      <c r="CZA138" s="1455"/>
      <c r="CZB138" s="957"/>
      <c r="CZC138" s="1163"/>
      <c r="CZD138" s="1163"/>
      <c r="CZE138" s="957"/>
      <c r="CZF138" s="957"/>
      <c r="CZG138" s="1730"/>
      <c r="CZH138" s="957"/>
      <c r="CZI138" s="957"/>
      <c r="CZJ138" s="957"/>
      <c r="CZK138" s="1209"/>
      <c r="CZL138" s="1248"/>
      <c r="CZM138" s="1537"/>
      <c r="CZN138" s="955"/>
      <c r="CZO138" s="1144"/>
      <c r="CZP138" s="1167"/>
      <c r="CZQ138" s="1163"/>
      <c r="CZR138" s="1163"/>
      <c r="CZS138" s="1455"/>
      <c r="CZT138" s="957"/>
      <c r="CZU138" s="1163"/>
      <c r="CZV138" s="1163"/>
      <c r="CZW138" s="957"/>
      <c r="CZX138" s="957"/>
      <c r="CZY138" s="1730"/>
      <c r="CZZ138" s="957"/>
      <c r="DAA138" s="957"/>
      <c r="DAB138" s="957"/>
      <c r="DAC138" s="1209"/>
      <c r="DAD138" s="1248"/>
      <c r="DAE138" s="1537"/>
      <c r="DAF138" s="955"/>
      <c r="DAG138" s="1144"/>
      <c r="DAH138" s="1167"/>
      <c r="DAI138" s="1163"/>
      <c r="DAJ138" s="1163"/>
      <c r="DAK138" s="1455"/>
      <c r="DAL138" s="957"/>
      <c r="DAM138" s="1163"/>
      <c r="DAN138" s="1163"/>
      <c r="DAO138" s="957"/>
      <c r="DAP138" s="957"/>
      <c r="DAQ138" s="1730"/>
      <c r="DAR138" s="957"/>
      <c r="DAS138" s="957"/>
      <c r="DAT138" s="957"/>
      <c r="DAU138" s="1209"/>
      <c r="DAV138" s="1248"/>
      <c r="DAW138" s="1537"/>
      <c r="DAX138" s="955"/>
      <c r="DAY138" s="1144"/>
      <c r="DAZ138" s="1167"/>
      <c r="DBA138" s="1163"/>
      <c r="DBB138" s="1163"/>
      <c r="DBC138" s="1455"/>
      <c r="DBD138" s="957"/>
      <c r="DBE138" s="1163"/>
      <c r="DBF138" s="1163"/>
      <c r="DBG138" s="957"/>
      <c r="DBH138" s="957"/>
      <c r="DBI138" s="1730"/>
      <c r="DBJ138" s="957"/>
      <c r="DBK138" s="957"/>
      <c r="DBL138" s="957"/>
      <c r="DBM138" s="1209"/>
      <c r="DBN138" s="1248"/>
      <c r="DBO138" s="1537"/>
      <c r="DBP138" s="955"/>
      <c r="DBQ138" s="1144"/>
      <c r="DBR138" s="1167"/>
      <c r="DBS138" s="1163"/>
      <c r="DBT138" s="1163"/>
      <c r="DBU138" s="1455"/>
      <c r="DBV138" s="957"/>
      <c r="DBW138" s="1163"/>
      <c r="DBX138" s="1163"/>
      <c r="DBY138" s="957"/>
      <c r="DBZ138" s="957"/>
      <c r="DCA138" s="1730"/>
      <c r="DCB138" s="957"/>
      <c r="DCC138" s="957"/>
      <c r="DCD138" s="957"/>
      <c r="DCE138" s="1209"/>
      <c r="DCF138" s="1248"/>
      <c r="DCG138" s="1537"/>
      <c r="DCH138" s="955"/>
      <c r="DCI138" s="1144"/>
      <c r="DCJ138" s="1167"/>
      <c r="DCK138" s="1163"/>
      <c r="DCL138" s="1163"/>
      <c r="DCM138" s="1455"/>
      <c r="DCN138" s="957"/>
      <c r="DCO138" s="1163"/>
      <c r="DCP138" s="1163"/>
      <c r="DCQ138" s="957"/>
      <c r="DCR138" s="957"/>
      <c r="DCS138" s="1730"/>
      <c r="DCT138" s="957"/>
      <c r="DCU138" s="957"/>
      <c r="DCV138" s="957"/>
      <c r="DCW138" s="1209"/>
      <c r="DCX138" s="1248"/>
      <c r="DCY138" s="1537"/>
      <c r="DCZ138" s="955"/>
      <c r="DDA138" s="1144"/>
      <c r="DDB138" s="1167"/>
      <c r="DDC138" s="1163"/>
      <c r="DDD138" s="1163"/>
      <c r="DDE138" s="1455"/>
      <c r="DDF138" s="957"/>
      <c r="DDG138" s="1163"/>
      <c r="DDH138" s="1163"/>
      <c r="DDI138" s="957"/>
      <c r="DDJ138" s="957"/>
      <c r="DDK138" s="1730"/>
      <c r="DDL138" s="957"/>
      <c r="DDM138" s="957"/>
      <c r="DDN138" s="957"/>
      <c r="DDO138" s="1209"/>
      <c r="DDP138" s="1248"/>
      <c r="DDQ138" s="1537"/>
      <c r="DDR138" s="955"/>
      <c r="DDS138" s="1144"/>
      <c r="DDT138" s="1167"/>
      <c r="DDU138" s="1163"/>
      <c r="DDV138" s="1163"/>
      <c r="DDW138" s="1455"/>
      <c r="DDX138" s="957"/>
      <c r="DDY138" s="1163"/>
      <c r="DDZ138" s="1163"/>
      <c r="DEA138" s="957"/>
      <c r="DEB138" s="957"/>
      <c r="DEC138" s="1730"/>
      <c r="DED138" s="957"/>
      <c r="DEE138" s="957"/>
      <c r="DEF138" s="957"/>
      <c r="DEG138" s="1209"/>
      <c r="DEH138" s="1248"/>
      <c r="DEI138" s="1537"/>
      <c r="DEJ138" s="955"/>
      <c r="DEK138" s="1144"/>
      <c r="DEL138" s="1167"/>
      <c r="DEM138" s="1163"/>
      <c r="DEN138" s="1163"/>
      <c r="DEO138" s="1455"/>
      <c r="DEP138" s="957"/>
      <c r="DEQ138" s="1163"/>
      <c r="DER138" s="1163"/>
      <c r="DES138" s="957"/>
      <c r="DET138" s="957"/>
      <c r="DEU138" s="1730"/>
      <c r="DEV138" s="957"/>
      <c r="DEW138" s="957"/>
      <c r="DEX138" s="957"/>
      <c r="DEY138" s="1209"/>
      <c r="DEZ138" s="1248"/>
      <c r="DFA138" s="1537"/>
      <c r="DFB138" s="955"/>
      <c r="DFC138" s="1144"/>
      <c r="DFD138" s="1167"/>
      <c r="DFE138" s="1163"/>
      <c r="DFF138" s="1163"/>
      <c r="DFG138" s="1455"/>
      <c r="DFH138" s="957"/>
      <c r="DFI138" s="1163"/>
      <c r="DFJ138" s="1163"/>
      <c r="DFK138" s="957"/>
      <c r="DFL138" s="957"/>
      <c r="DFM138" s="1730"/>
      <c r="DFN138" s="957"/>
      <c r="DFO138" s="957"/>
      <c r="DFP138" s="957"/>
      <c r="DFQ138" s="1209"/>
      <c r="DFR138" s="1248"/>
      <c r="DFS138" s="1537"/>
      <c r="DFT138" s="955"/>
      <c r="DFU138" s="1144"/>
      <c r="DFV138" s="1167"/>
      <c r="DFW138" s="1163"/>
      <c r="DFX138" s="1163"/>
      <c r="DFY138" s="1455"/>
      <c r="DFZ138" s="957"/>
      <c r="DGA138" s="1163"/>
      <c r="DGB138" s="1163"/>
      <c r="DGC138" s="957"/>
      <c r="DGD138" s="957"/>
      <c r="DGE138" s="1730"/>
      <c r="DGF138" s="957"/>
      <c r="DGG138" s="957"/>
      <c r="DGH138" s="957"/>
      <c r="DGI138" s="1209"/>
      <c r="DGJ138" s="1248"/>
      <c r="DGK138" s="1537"/>
      <c r="DGL138" s="955"/>
      <c r="DGM138" s="1144"/>
      <c r="DGN138" s="1167"/>
      <c r="DGO138" s="1163"/>
      <c r="DGP138" s="1163"/>
      <c r="DGQ138" s="1455"/>
      <c r="DGR138" s="957"/>
      <c r="DGS138" s="1163"/>
      <c r="DGT138" s="1163"/>
      <c r="DGU138" s="957"/>
      <c r="DGV138" s="957"/>
      <c r="DGW138" s="1730"/>
      <c r="DGX138" s="957"/>
      <c r="DGY138" s="957"/>
      <c r="DGZ138" s="957"/>
      <c r="DHA138" s="1209"/>
      <c r="DHB138" s="1248"/>
      <c r="DHC138" s="1537"/>
      <c r="DHD138" s="955"/>
      <c r="DHE138" s="1144"/>
      <c r="DHF138" s="1167"/>
      <c r="DHG138" s="1163"/>
      <c r="DHH138" s="1163"/>
      <c r="DHI138" s="1455"/>
      <c r="DHJ138" s="957"/>
      <c r="DHK138" s="1163"/>
      <c r="DHL138" s="1163"/>
      <c r="DHM138" s="957"/>
      <c r="DHN138" s="957"/>
      <c r="DHO138" s="1730"/>
      <c r="DHP138" s="957"/>
      <c r="DHQ138" s="957"/>
      <c r="DHR138" s="957"/>
      <c r="DHS138" s="1209"/>
      <c r="DHT138" s="1248"/>
      <c r="DHU138" s="1537"/>
      <c r="DHV138" s="955"/>
      <c r="DHW138" s="1144"/>
      <c r="DHX138" s="1167"/>
      <c r="DHY138" s="1163"/>
      <c r="DHZ138" s="1163"/>
      <c r="DIA138" s="1455"/>
      <c r="DIB138" s="957"/>
      <c r="DIC138" s="1163"/>
      <c r="DID138" s="1163"/>
      <c r="DIE138" s="957"/>
      <c r="DIF138" s="957"/>
      <c r="DIG138" s="1730"/>
      <c r="DIH138" s="957"/>
      <c r="DII138" s="957"/>
      <c r="DIJ138" s="957"/>
      <c r="DIK138" s="1209"/>
      <c r="DIL138" s="1248"/>
      <c r="DIM138" s="1537"/>
      <c r="DIN138" s="955"/>
      <c r="DIO138" s="1144"/>
      <c r="DIP138" s="1167"/>
      <c r="DIQ138" s="1163"/>
      <c r="DIR138" s="1163"/>
      <c r="DIS138" s="1455"/>
      <c r="DIT138" s="957"/>
      <c r="DIU138" s="1163"/>
      <c r="DIV138" s="1163"/>
      <c r="DIW138" s="957"/>
      <c r="DIX138" s="957"/>
      <c r="DIY138" s="1730"/>
      <c r="DIZ138" s="957"/>
      <c r="DJA138" s="957"/>
      <c r="DJB138" s="957"/>
      <c r="DJC138" s="1209"/>
      <c r="DJD138" s="1248"/>
      <c r="DJE138" s="1537"/>
      <c r="DJF138" s="955"/>
      <c r="DJG138" s="1144"/>
      <c r="DJH138" s="1167"/>
      <c r="DJI138" s="1163"/>
      <c r="DJJ138" s="1163"/>
      <c r="DJK138" s="1455"/>
      <c r="DJL138" s="957"/>
      <c r="DJM138" s="1163"/>
      <c r="DJN138" s="1163"/>
      <c r="DJO138" s="957"/>
      <c r="DJP138" s="957"/>
      <c r="DJQ138" s="1730"/>
      <c r="DJR138" s="957"/>
      <c r="DJS138" s="957"/>
      <c r="DJT138" s="957"/>
      <c r="DJU138" s="1209"/>
      <c r="DJV138" s="1248"/>
      <c r="DJW138" s="1537"/>
      <c r="DJX138" s="955"/>
      <c r="DJY138" s="1144"/>
      <c r="DJZ138" s="1167"/>
      <c r="DKA138" s="1163"/>
      <c r="DKB138" s="1163"/>
      <c r="DKC138" s="1455"/>
      <c r="DKD138" s="957"/>
      <c r="DKE138" s="1163"/>
      <c r="DKF138" s="1163"/>
      <c r="DKG138" s="957"/>
      <c r="DKH138" s="957"/>
      <c r="DKI138" s="1730"/>
      <c r="DKJ138" s="957"/>
      <c r="DKK138" s="957"/>
      <c r="DKL138" s="957"/>
      <c r="DKM138" s="1209"/>
      <c r="DKN138" s="1248"/>
      <c r="DKO138" s="1537"/>
      <c r="DKP138" s="955"/>
      <c r="DKQ138" s="1144"/>
      <c r="DKR138" s="1167"/>
      <c r="DKS138" s="1163"/>
      <c r="DKT138" s="1163"/>
      <c r="DKU138" s="1455"/>
      <c r="DKV138" s="957"/>
      <c r="DKW138" s="1163"/>
      <c r="DKX138" s="1163"/>
      <c r="DKY138" s="957"/>
      <c r="DKZ138" s="957"/>
      <c r="DLA138" s="1730"/>
      <c r="DLB138" s="957"/>
      <c r="DLC138" s="957"/>
      <c r="DLD138" s="957"/>
      <c r="DLE138" s="1209"/>
      <c r="DLF138" s="1248"/>
      <c r="DLG138" s="1537"/>
      <c r="DLH138" s="955"/>
      <c r="DLI138" s="1144"/>
      <c r="DLJ138" s="1167"/>
      <c r="DLK138" s="1163"/>
      <c r="DLL138" s="1163"/>
      <c r="DLM138" s="1455"/>
      <c r="DLN138" s="957"/>
      <c r="DLO138" s="1163"/>
      <c r="DLP138" s="1163"/>
      <c r="DLQ138" s="957"/>
      <c r="DLR138" s="957"/>
      <c r="DLS138" s="1730"/>
      <c r="DLT138" s="957"/>
      <c r="DLU138" s="957"/>
      <c r="DLV138" s="957"/>
      <c r="DLW138" s="1209"/>
      <c r="DLX138" s="1248"/>
      <c r="DLY138" s="1537"/>
      <c r="DLZ138" s="955"/>
      <c r="DMA138" s="1144"/>
      <c r="DMB138" s="1167"/>
      <c r="DMC138" s="1163"/>
      <c r="DMD138" s="1163"/>
      <c r="DME138" s="1455"/>
      <c r="DMF138" s="957"/>
      <c r="DMG138" s="1163"/>
      <c r="DMH138" s="1163"/>
      <c r="DMI138" s="957"/>
      <c r="DMJ138" s="957"/>
      <c r="DMK138" s="1730"/>
      <c r="DML138" s="957"/>
      <c r="DMM138" s="957"/>
      <c r="DMN138" s="957"/>
      <c r="DMO138" s="1209"/>
      <c r="DMP138" s="1248"/>
      <c r="DMQ138" s="1537"/>
      <c r="DMR138" s="955"/>
      <c r="DMS138" s="1144"/>
      <c r="DMT138" s="1167"/>
      <c r="DMU138" s="1163"/>
      <c r="DMV138" s="1163"/>
      <c r="DMW138" s="1455"/>
      <c r="DMX138" s="957"/>
      <c r="DMY138" s="1163"/>
      <c r="DMZ138" s="1163"/>
      <c r="DNA138" s="957"/>
      <c r="DNB138" s="957"/>
      <c r="DNC138" s="1730"/>
      <c r="DND138" s="957"/>
      <c r="DNE138" s="957"/>
      <c r="DNF138" s="957"/>
      <c r="DNG138" s="1209"/>
      <c r="DNH138" s="1248"/>
      <c r="DNI138" s="1537"/>
      <c r="DNJ138" s="955"/>
      <c r="DNK138" s="1144"/>
      <c r="DNL138" s="1167"/>
      <c r="DNM138" s="1163"/>
      <c r="DNN138" s="1163"/>
      <c r="DNO138" s="1455"/>
      <c r="DNP138" s="957"/>
      <c r="DNQ138" s="1163"/>
      <c r="DNR138" s="1163"/>
      <c r="DNS138" s="957"/>
      <c r="DNT138" s="957"/>
      <c r="DNU138" s="1730"/>
      <c r="DNV138" s="957"/>
      <c r="DNW138" s="957"/>
      <c r="DNX138" s="957"/>
      <c r="DNY138" s="1209"/>
      <c r="DNZ138" s="1248"/>
      <c r="DOA138" s="1537"/>
      <c r="DOB138" s="955"/>
      <c r="DOC138" s="1144"/>
      <c r="DOD138" s="1167"/>
      <c r="DOE138" s="1163"/>
      <c r="DOF138" s="1163"/>
      <c r="DOG138" s="1455"/>
      <c r="DOH138" s="957"/>
      <c r="DOI138" s="1163"/>
      <c r="DOJ138" s="1163"/>
      <c r="DOK138" s="957"/>
      <c r="DOL138" s="957"/>
      <c r="DOM138" s="1730"/>
      <c r="DON138" s="957"/>
      <c r="DOO138" s="957"/>
      <c r="DOP138" s="957"/>
      <c r="DOQ138" s="1209"/>
      <c r="DOR138" s="1248"/>
      <c r="DOS138" s="1537"/>
      <c r="DOT138" s="955"/>
      <c r="DOU138" s="1144"/>
      <c r="DOV138" s="1167"/>
      <c r="DOW138" s="1163"/>
      <c r="DOX138" s="1163"/>
      <c r="DOY138" s="1455"/>
      <c r="DOZ138" s="957"/>
      <c r="DPA138" s="1163"/>
      <c r="DPB138" s="1163"/>
      <c r="DPC138" s="957"/>
      <c r="DPD138" s="957"/>
      <c r="DPE138" s="1730"/>
      <c r="DPF138" s="957"/>
      <c r="DPG138" s="957"/>
      <c r="DPH138" s="957"/>
      <c r="DPI138" s="1209"/>
      <c r="DPJ138" s="1248"/>
      <c r="DPK138" s="1537"/>
      <c r="DPL138" s="955"/>
      <c r="DPM138" s="1144"/>
      <c r="DPN138" s="1167"/>
      <c r="DPO138" s="1163"/>
      <c r="DPP138" s="1163"/>
      <c r="DPQ138" s="1455"/>
      <c r="DPR138" s="957"/>
      <c r="DPS138" s="1163"/>
      <c r="DPT138" s="1163"/>
      <c r="DPU138" s="957"/>
      <c r="DPV138" s="957"/>
      <c r="DPW138" s="1730"/>
      <c r="DPX138" s="957"/>
      <c r="DPY138" s="957"/>
      <c r="DPZ138" s="957"/>
      <c r="DQA138" s="1209"/>
      <c r="DQB138" s="1248"/>
      <c r="DQC138" s="1537"/>
      <c r="DQD138" s="955"/>
      <c r="DQE138" s="1144"/>
      <c r="DQF138" s="1167"/>
      <c r="DQG138" s="1163"/>
      <c r="DQH138" s="1163"/>
      <c r="DQI138" s="1455"/>
      <c r="DQJ138" s="957"/>
      <c r="DQK138" s="1163"/>
      <c r="DQL138" s="1163"/>
      <c r="DQM138" s="957"/>
      <c r="DQN138" s="957"/>
      <c r="DQO138" s="1730"/>
      <c r="DQP138" s="957"/>
      <c r="DQQ138" s="957"/>
      <c r="DQR138" s="957"/>
      <c r="DQS138" s="1209"/>
      <c r="DQT138" s="1248"/>
      <c r="DQU138" s="1537"/>
      <c r="DQV138" s="955"/>
      <c r="DQW138" s="1144"/>
      <c r="DQX138" s="1167"/>
      <c r="DQY138" s="1163"/>
      <c r="DQZ138" s="1163"/>
      <c r="DRA138" s="1455"/>
      <c r="DRB138" s="957"/>
      <c r="DRC138" s="1163"/>
      <c r="DRD138" s="1163"/>
      <c r="DRE138" s="957"/>
      <c r="DRF138" s="957"/>
      <c r="DRG138" s="1730"/>
      <c r="DRH138" s="957"/>
      <c r="DRI138" s="957"/>
      <c r="DRJ138" s="957"/>
      <c r="DRK138" s="1209"/>
      <c r="DRL138" s="1248"/>
      <c r="DRM138" s="1537"/>
      <c r="DRN138" s="955"/>
      <c r="DRO138" s="1144"/>
      <c r="DRP138" s="1167"/>
      <c r="DRQ138" s="1163"/>
      <c r="DRR138" s="1163"/>
      <c r="DRS138" s="1455"/>
      <c r="DRT138" s="957"/>
      <c r="DRU138" s="1163"/>
      <c r="DRV138" s="1163"/>
      <c r="DRW138" s="957"/>
      <c r="DRX138" s="957"/>
      <c r="DRY138" s="1730"/>
      <c r="DRZ138" s="957"/>
      <c r="DSA138" s="957"/>
      <c r="DSB138" s="957"/>
      <c r="DSC138" s="1209"/>
      <c r="DSD138" s="1248"/>
      <c r="DSE138" s="1537"/>
      <c r="DSF138" s="955"/>
      <c r="DSG138" s="1144"/>
      <c r="DSH138" s="1167"/>
      <c r="DSI138" s="1163"/>
      <c r="DSJ138" s="1163"/>
      <c r="DSK138" s="1455"/>
      <c r="DSL138" s="957"/>
      <c r="DSM138" s="1163"/>
      <c r="DSN138" s="1163"/>
      <c r="DSO138" s="957"/>
      <c r="DSP138" s="957"/>
      <c r="DSQ138" s="1730"/>
      <c r="DSR138" s="957"/>
      <c r="DSS138" s="957"/>
      <c r="DST138" s="957"/>
      <c r="DSU138" s="1209"/>
      <c r="DSV138" s="1248"/>
      <c r="DSW138" s="1537"/>
      <c r="DSX138" s="955"/>
      <c r="DSY138" s="1144"/>
      <c r="DSZ138" s="1167"/>
      <c r="DTA138" s="1163"/>
      <c r="DTB138" s="1163"/>
      <c r="DTC138" s="1455"/>
      <c r="DTD138" s="957"/>
      <c r="DTE138" s="1163"/>
      <c r="DTF138" s="1163"/>
      <c r="DTG138" s="957"/>
      <c r="DTH138" s="957"/>
      <c r="DTI138" s="1730"/>
      <c r="DTJ138" s="957"/>
      <c r="DTK138" s="957"/>
      <c r="DTL138" s="957"/>
      <c r="DTM138" s="1209"/>
      <c r="DTN138" s="1248"/>
      <c r="DTO138" s="1537"/>
      <c r="DTP138" s="955"/>
      <c r="DTQ138" s="1144"/>
      <c r="DTR138" s="1167"/>
      <c r="DTS138" s="1163"/>
      <c r="DTT138" s="1163"/>
      <c r="DTU138" s="1455"/>
      <c r="DTV138" s="957"/>
      <c r="DTW138" s="1163"/>
      <c r="DTX138" s="1163"/>
      <c r="DTY138" s="957"/>
      <c r="DTZ138" s="957"/>
      <c r="DUA138" s="1730"/>
      <c r="DUB138" s="957"/>
      <c r="DUC138" s="957"/>
      <c r="DUD138" s="957"/>
      <c r="DUE138" s="1209"/>
      <c r="DUF138" s="1248"/>
      <c r="DUG138" s="1537"/>
      <c r="DUH138" s="955"/>
      <c r="DUI138" s="1144"/>
      <c r="DUJ138" s="1167"/>
      <c r="DUK138" s="1163"/>
      <c r="DUL138" s="1163"/>
      <c r="DUM138" s="1455"/>
      <c r="DUN138" s="957"/>
      <c r="DUO138" s="1163"/>
      <c r="DUP138" s="1163"/>
      <c r="DUQ138" s="957"/>
      <c r="DUR138" s="957"/>
      <c r="DUS138" s="1730"/>
      <c r="DUT138" s="957"/>
      <c r="DUU138" s="957"/>
      <c r="DUV138" s="957"/>
      <c r="DUW138" s="1209"/>
      <c r="DUX138" s="1248"/>
      <c r="DUY138" s="1537"/>
      <c r="DUZ138" s="955"/>
      <c r="DVA138" s="1144"/>
      <c r="DVB138" s="1167"/>
      <c r="DVC138" s="1163"/>
      <c r="DVD138" s="1163"/>
      <c r="DVE138" s="1455"/>
      <c r="DVF138" s="957"/>
      <c r="DVG138" s="1163"/>
      <c r="DVH138" s="1163"/>
      <c r="DVI138" s="957"/>
      <c r="DVJ138" s="957"/>
      <c r="DVK138" s="1730"/>
      <c r="DVL138" s="957"/>
      <c r="DVM138" s="957"/>
      <c r="DVN138" s="957"/>
      <c r="DVO138" s="1209"/>
      <c r="DVP138" s="1248"/>
      <c r="DVQ138" s="1537"/>
      <c r="DVR138" s="955"/>
      <c r="DVS138" s="1144"/>
      <c r="DVT138" s="1167"/>
      <c r="DVU138" s="1163"/>
      <c r="DVV138" s="1163"/>
      <c r="DVW138" s="1455"/>
      <c r="DVX138" s="957"/>
      <c r="DVY138" s="1163"/>
      <c r="DVZ138" s="1163"/>
      <c r="DWA138" s="957"/>
      <c r="DWB138" s="957"/>
      <c r="DWC138" s="1730"/>
      <c r="DWD138" s="957"/>
      <c r="DWE138" s="957"/>
      <c r="DWF138" s="957"/>
      <c r="DWG138" s="1209"/>
      <c r="DWH138" s="1248"/>
      <c r="DWI138" s="1537"/>
      <c r="DWJ138" s="955"/>
      <c r="DWK138" s="1144"/>
      <c r="DWL138" s="1167"/>
      <c r="DWM138" s="1163"/>
      <c r="DWN138" s="1163"/>
      <c r="DWO138" s="1455"/>
      <c r="DWP138" s="957"/>
      <c r="DWQ138" s="1163"/>
      <c r="DWR138" s="1163"/>
      <c r="DWS138" s="957"/>
      <c r="DWT138" s="957"/>
      <c r="DWU138" s="1730"/>
      <c r="DWV138" s="957"/>
      <c r="DWW138" s="957"/>
      <c r="DWX138" s="957"/>
      <c r="DWY138" s="1209"/>
      <c r="DWZ138" s="1248"/>
      <c r="DXA138" s="1537"/>
      <c r="DXB138" s="955"/>
      <c r="DXC138" s="1144"/>
      <c r="DXD138" s="1167"/>
      <c r="DXE138" s="1163"/>
      <c r="DXF138" s="1163"/>
      <c r="DXG138" s="1455"/>
      <c r="DXH138" s="957"/>
      <c r="DXI138" s="1163"/>
      <c r="DXJ138" s="1163"/>
      <c r="DXK138" s="957"/>
      <c r="DXL138" s="957"/>
      <c r="DXM138" s="1730"/>
      <c r="DXN138" s="957"/>
      <c r="DXO138" s="957"/>
      <c r="DXP138" s="957"/>
      <c r="DXQ138" s="1209"/>
      <c r="DXR138" s="1248"/>
      <c r="DXS138" s="1537"/>
      <c r="DXT138" s="955"/>
      <c r="DXU138" s="1144"/>
      <c r="DXV138" s="1167"/>
      <c r="DXW138" s="1163"/>
      <c r="DXX138" s="1163"/>
      <c r="DXY138" s="1455"/>
      <c r="DXZ138" s="957"/>
      <c r="DYA138" s="1163"/>
      <c r="DYB138" s="1163"/>
      <c r="DYC138" s="957"/>
      <c r="DYD138" s="957"/>
      <c r="DYE138" s="1730"/>
      <c r="DYF138" s="957"/>
      <c r="DYG138" s="957"/>
      <c r="DYH138" s="957"/>
      <c r="DYI138" s="1209"/>
      <c r="DYJ138" s="1248"/>
      <c r="DYK138" s="1537"/>
      <c r="DYL138" s="955"/>
      <c r="DYM138" s="1144"/>
      <c r="DYN138" s="1167"/>
      <c r="DYO138" s="1163"/>
      <c r="DYP138" s="1163"/>
      <c r="DYQ138" s="1455"/>
      <c r="DYR138" s="957"/>
      <c r="DYS138" s="1163"/>
      <c r="DYT138" s="1163"/>
      <c r="DYU138" s="957"/>
      <c r="DYV138" s="957"/>
      <c r="DYW138" s="1730"/>
      <c r="DYX138" s="957"/>
      <c r="DYY138" s="957"/>
      <c r="DYZ138" s="957"/>
      <c r="DZA138" s="1209"/>
      <c r="DZB138" s="1248"/>
      <c r="DZC138" s="1537"/>
      <c r="DZD138" s="955"/>
      <c r="DZE138" s="1144"/>
      <c r="DZF138" s="1167"/>
      <c r="DZG138" s="1163"/>
      <c r="DZH138" s="1163"/>
      <c r="DZI138" s="1455"/>
      <c r="DZJ138" s="957"/>
      <c r="DZK138" s="1163"/>
      <c r="DZL138" s="1163"/>
      <c r="DZM138" s="957"/>
      <c r="DZN138" s="957"/>
      <c r="DZO138" s="1730"/>
      <c r="DZP138" s="957"/>
      <c r="DZQ138" s="957"/>
      <c r="DZR138" s="957"/>
      <c r="DZS138" s="1209"/>
      <c r="DZT138" s="1248"/>
      <c r="DZU138" s="1537"/>
      <c r="DZV138" s="955"/>
      <c r="DZW138" s="1144"/>
      <c r="DZX138" s="1167"/>
      <c r="DZY138" s="1163"/>
      <c r="DZZ138" s="1163"/>
      <c r="EAA138" s="1455"/>
      <c r="EAB138" s="957"/>
      <c r="EAC138" s="1163"/>
      <c r="EAD138" s="1163"/>
      <c r="EAE138" s="957"/>
      <c r="EAF138" s="957"/>
      <c r="EAG138" s="1730"/>
      <c r="EAH138" s="957"/>
      <c r="EAI138" s="957"/>
      <c r="EAJ138" s="957"/>
      <c r="EAK138" s="1209"/>
      <c r="EAL138" s="1248"/>
      <c r="EAM138" s="1537"/>
      <c r="EAN138" s="955"/>
      <c r="EAO138" s="1144"/>
      <c r="EAP138" s="1167"/>
      <c r="EAQ138" s="1163"/>
      <c r="EAR138" s="1163"/>
      <c r="EAS138" s="1455"/>
      <c r="EAT138" s="957"/>
      <c r="EAU138" s="1163"/>
      <c r="EAV138" s="1163"/>
      <c r="EAW138" s="957"/>
      <c r="EAX138" s="957"/>
      <c r="EAY138" s="1730"/>
      <c r="EAZ138" s="957"/>
      <c r="EBA138" s="957"/>
      <c r="EBB138" s="957"/>
      <c r="EBC138" s="1209"/>
      <c r="EBD138" s="1248"/>
      <c r="EBE138" s="1537"/>
      <c r="EBF138" s="955"/>
      <c r="EBG138" s="1144"/>
      <c r="EBH138" s="1167"/>
      <c r="EBI138" s="1163"/>
      <c r="EBJ138" s="1163"/>
      <c r="EBK138" s="1455"/>
      <c r="EBL138" s="957"/>
      <c r="EBM138" s="1163"/>
      <c r="EBN138" s="1163"/>
      <c r="EBO138" s="957"/>
      <c r="EBP138" s="957"/>
      <c r="EBQ138" s="1730"/>
      <c r="EBR138" s="957"/>
      <c r="EBS138" s="957"/>
      <c r="EBT138" s="957"/>
      <c r="EBU138" s="1209"/>
      <c r="EBV138" s="1248"/>
      <c r="EBW138" s="1537"/>
      <c r="EBX138" s="955"/>
      <c r="EBY138" s="1144"/>
      <c r="EBZ138" s="1167"/>
      <c r="ECA138" s="1163"/>
      <c r="ECB138" s="1163"/>
      <c r="ECC138" s="1455"/>
      <c r="ECD138" s="957"/>
      <c r="ECE138" s="1163"/>
      <c r="ECF138" s="1163"/>
      <c r="ECG138" s="957"/>
      <c r="ECH138" s="957"/>
      <c r="ECI138" s="1730"/>
      <c r="ECJ138" s="957"/>
      <c r="ECK138" s="957"/>
      <c r="ECL138" s="957"/>
      <c r="ECM138" s="1209"/>
      <c r="ECN138" s="1248"/>
      <c r="ECO138" s="1537"/>
      <c r="ECP138" s="955"/>
      <c r="ECQ138" s="1144"/>
      <c r="ECR138" s="1167"/>
      <c r="ECS138" s="1163"/>
      <c r="ECT138" s="1163"/>
      <c r="ECU138" s="1455"/>
      <c r="ECV138" s="957"/>
      <c r="ECW138" s="1163"/>
      <c r="ECX138" s="1163"/>
      <c r="ECY138" s="957"/>
      <c r="ECZ138" s="957"/>
      <c r="EDA138" s="1730"/>
      <c r="EDB138" s="957"/>
      <c r="EDC138" s="957"/>
      <c r="EDD138" s="957"/>
      <c r="EDE138" s="1209"/>
      <c r="EDF138" s="1248"/>
      <c r="EDG138" s="1537"/>
      <c r="EDH138" s="955"/>
      <c r="EDI138" s="1144"/>
      <c r="EDJ138" s="1167"/>
      <c r="EDK138" s="1163"/>
      <c r="EDL138" s="1163"/>
      <c r="EDM138" s="1455"/>
      <c r="EDN138" s="957"/>
      <c r="EDO138" s="1163"/>
      <c r="EDP138" s="1163"/>
      <c r="EDQ138" s="957"/>
      <c r="EDR138" s="957"/>
      <c r="EDS138" s="1730"/>
      <c r="EDT138" s="957"/>
      <c r="EDU138" s="957"/>
      <c r="EDV138" s="957"/>
      <c r="EDW138" s="1209"/>
      <c r="EDX138" s="1248"/>
      <c r="EDY138" s="1537"/>
      <c r="EDZ138" s="955"/>
      <c r="EEA138" s="1144"/>
      <c r="EEB138" s="1167"/>
      <c r="EEC138" s="1163"/>
      <c r="EED138" s="1163"/>
      <c r="EEE138" s="1455"/>
      <c r="EEF138" s="957"/>
      <c r="EEG138" s="1163"/>
      <c r="EEH138" s="1163"/>
      <c r="EEI138" s="957"/>
      <c r="EEJ138" s="957"/>
      <c r="EEK138" s="1730"/>
      <c r="EEL138" s="957"/>
      <c r="EEM138" s="957"/>
      <c r="EEN138" s="957"/>
      <c r="EEO138" s="1209"/>
      <c r="EEP138" s="1248"/>
      <c r="EEQ138" s="1537"/>
      <c r="EER138" s="955"/>
      <c r="EES138" s="1144"/>
      <c r="EET138" s="1167"/>
      <c r="EEU138" s="1163"/>
      <c r="EEV138" s="1163"/>
      <c r="EEW138" s="1455"/>
      <c r="EEX138" s="957"/>
      <c r="EEY138" s="1163"/>
      <c r="EEZ138" s="1163"/>
      <c r="EFA138" s="957"/>
      <c r="EFB138" s="957"/>
      <c r="EFC138" s="1730"/>
      <c r="EFD138" s="957"/>
      <c r="EFE138" s="957"/>
      <c r="EFF138" s="957"/>
      <c r="EFG138" s="1209"/>
      <c r="EFH138" s="1248"/>
      <c r="EFI138" s="1537"/>
      <c r="EFJ138" s="955"/>
      <c r="EFK138" s="1144"/>
      <c r="EFL138" s="1167"/>
      <c r="EFM138" s="1163"/>
      <c r="EFN138" s="1163"/>
      <c r="EFO138" s="1455"/>
      <c r="EFP138" s="957"/>
      <c r="EFQ138" s="1163"/>
      <c r="EFR138" s="1163"/>
      <c r="EFS138" s="957"/>
      <c r="EFT138" s="957"/>
      <c r="EFU138" s="1730"/>
      <c r="EFV138" s="957"/>
      <c r="EFW138" s="957"/>
      <c r="EFX138" s="957"/>
      <c r="EFY138" s="1209"/>
      <c r="EFZ138" s="1248"/>
      <c r="EGA138" s="1537"/>
      <c r="EGB138" s="955"/>
      <c r="EGC138" s="1144"/>
      <c r="EGD138" s="1167"/>
      <c r="EGE138" s="1163"/>
      <c r="EGF138" s="1163"/>
      <c r="EGG138" s="1455"/>
      <c r="EGH138" s="957"/>
      <c r="EGI138" s="1163"/>
      <c r="EGJ138" s="1163"/>
      <c r="EGK138" s="957"/>
      <c r="EGL138" s="957"/>
      <c r="EGM138" s="1730"/>
      <c r="EGN138" s="957"/>
      <c r="EGO138" s="957"/>
      <c r="EGP138" s="957"/>
      <c r="EGQ138" s="1209"/>
      <c r="EGR138" s="1248"/>
      <c r="EGS138" s="1537"/>
      <c r="EGT138" s="955"/>
      <c r="EGU138" s="1144"/>
      <c r="EGV138" s="1167"/>
      <c r="EGW138" s="1163"/>
      <c r="EGX138" s="1163"/>
      <c r="EGY138" s="1455"/>
      <c r="EGZ138" s="957"/>
      <c r="EHA138" s="1163"/>
      <c r="EHB138" s="1163"/>
      <c r="EHC138" s="957"/>
      <c r="EHD138" s="957"/>
      <c r="EHE138" s="1730"/>
      <c r="EHF138" s="957"/>
      <c r="EHG138" s="957"/>
      <c r="EHH138" s="957"/>
      <c r="EHI138" s="1209"/>
      <c r="EHJ138" s="1248"/>
      <c r="EHK138" s="1537"/>
      <c r="EHL138" s="955"/>
      <c r="EHM138" s="1144"/>
      <c r="EHN138" s="1167"/>
      <c r="EHO138" s="1163"/>
      <c r="EHP138" s="1163"/>
      <c r="EHQ138" s="1455"/>
      <c r="EHR138" s="957"/>
      <c r="EHS138" s="1163"/>
      <c r="EHT138" s="1163"/>
      <c r="EHU138" s="957"/>
      <c r="EHV138" s="957"/>
      <c r="EHW138" s="1730"/>
      <c r="EHX138" s="957"/>
      <c r="EHY138" s="957"/>
      <c r="EHZ138" s="957"/>
      <c r="EIA138" s="1209"/>
      <c r="EIB138" s="1248"/>
      <c r="EIC138" s="1537"/>
      <c r="EID138" s="955"/>
      <c r="EIE138" s="1144"/>
      <c r="EIF138" s="1167"/>
      <c r="EIG138" s="1163"/>
      <c r="EIH138" s="1163"/>
      <c r="EII138" s="1455"/>
      <c r="EIJ138" s="957"/>
      <c r="EIK138" s="1163"/>
      <c r="EIL138" s="1163"/>
      <c r="EIM138" s="957"/>
      <c r="EIN138" s="957"/>
      <c r="EIO138" s="1730"/>
      <c r="EIP138" s="957"/>
      <c r="EIQ138" s="957"/>
      <c r="EIR138" s="957"/>
      <c r="EIS138" s="1209"/>
      <c r="EIT138" s="1248"/>
      <c r="EIU138" s="1537"/>
      <c r="EIV138" s="955"/>
      <c r="EIW138" s="1144"/>
      <c r="EIX138" s="1167"/>
      <c r="EIY138" s="1163"/>
      <c r="EIZ138" s="1163"/>
      <c r="EJA138" s="1455"/>
      <c r="EJB138" s="957"/>
      <c r="EJC138" s="1163"/>
      <c r="EJD138" s="1163"/>
      <c r="EJE138" s="957"/>
      <c r="EJF138" s="957"/>
      <c r="EJG138" s="1730"/>
      <c r="EJH138" s="957"/>
      <c r="EJI138" s="957"/>
      <c r="EJJ138" s="957"/>
      <c r="EJK138" s="1209"/>
      <c r="EJL138" s="1248"/>
      <c r="EJM138" s="1537"/>
      <c r="EJN138" s="955"/>
      <c r="EJO138" s="1144"/>
      <c r="EJP138" s="1167"/>
      <c r="EJQ138" s="1163"/>
      <c r="EJR138" s="1163"/>
      <c r="EJS138" s="1455"/>
      <c r="EJT138" s="957"/>
      <c r="EJU138" s="1163"/>
      <c r="EJV138" s="1163"/>
      <c r="EJW138" s="957"/>
      <c r="EJX138" s="957"/>
      <c r="EJY138" s="1730"/>
      <c r="EJZ138" s="957"/>
      <c r="EKA138" s="957"/>
      <c r="EKB138" s="957"/>
      <c r="EKC138" s="1209"/>
      <c r="EKD138" s="1248"/>
      <c r="EKE138" s="1537"/>
      <c r="EKF138" s="955"/>
      <c r="EKG138" s="1144"/>
      <c r="EKH138" s="1167"/>
      <c r="EKI138" s="1163"/>
      <c r="EKJ138" s="1163"/>
      <c r="EKK138" s="1455"/>
      <c r="EKL138" s="957"/>
      <c r="EKM138" s="1163"/>
      <c r="EKN138" s="1163"/>
      <c r="EKO138" s="957"/>
      <c r="EKP138" s="957"/>
      <c r="EKQ138" s="1730"/>
      <c r="EKR138" s="957"/>
      <c r="EKS138" s="957"/>
      <c r="EKT138" s="957"/>
      <c r="EKU138" s="1209"/>
      <c r="EKV138" s="1248"/>
      <c r="EKW138" s="1537"/>
      <c r="EKX138" s="955"/>
      <c r="EKY138" s="1144"/>
      <c r="EKZ138" s="1167"/>
      <c r="ELA138" s="1163"/>
      <c r="ELB138" s="1163"/>
      <c r="ELC138" s="1455"/>
      <c r="ELD138" s="957"/>
      <c r="ELE138" s="1163"/>
      <c r="ELF138" s="1163"/>
      <c r="ELG138" s="957"/>
      <c r="ELH138" s="957"/>
      <c r="ELI138" s="1730"/>
      <c r="ELJ138" s="957"/>
      <c r="ELK138" s="957"/>
      <c r="ELL138" s="957"/>
      <c r="ELM138" s="1209"/>
      <c r="ELN138" s="1248"/>
      <c r="ELO138" s="1537"/>
      <c r="ELP138" s="955"/>
      <c r="ELQ138" s="1144"/>
      <c r="ELR138" s="1167"/>
      <c r="ELS138" s="1163"/>
      <c r="ELT138" s="1163"/>
      <c r="ELU138" s="1455"/>
      <c r="ELV138" s="957"/>
      <c r="ELW138" s="1163"/>
      <c r="ELX138" s="1163"/>
      <c r="ELY138" s="957"/>
      <c r="ELZ138" s="957"/>
      <c r="EMA138" s="1730"/>
      <c r="EMB138" s="957"/>
      <c r="EMC138" s="957"/>
      <c r="EMD138" s="957"/>
      <c r="EME138" s="1209"/>
      <c r="EMF138" s="1248"/>
      <c r="EMG138" s="1537"/>
      <c r="EMH138" s="955"/>
      <c r="EMI138" s="1144"/>
      <c r="EMJ138" s="1167"/>
      <c r="EMK138" s="1163"/>
      <c r="EML138" s="1163"/>
      <c r="EMM138" s="1455"/>
      <c r="EMN138" s="957"/>
      <c r="EMO138" s="1163"/>
      <c r="EMP138" s="1163"/>
      <c r="EMQ138" s="957"/>
      <c r="EMR138" s="957"/>
      <c r="EMS138" s="1730"/>
      <c r="EMT138" s="957"/>
      <c r="EMU138" s="957"/>
      <c r="EMV138" s="957"/>
      <c r="EMW138" s="1209"/>
      <c r="EMX138" s="1248"/>
      <c r="EMY138" s="1537"/>
      <c r="EMZ138" s="955"/>
      <c r="ENA138" s="1144"/>
      <c r="ENB138" s="1167"/>
      <c r="ENC138" s="1163"/>
      <c r="END138" s="1163"/>
      <c r="ENE138" s="1455"/>
      <c r="ENF138" s="957"/>
      <c r="ENG138" s="1163"/>
      <c r="ENH138" s="1163"/>
      <c r="ENI138" s="957"/>
      <c r="ENJ138" s="957"/>
      <c r="ENK138" s="1730"/>
      <c r="ENL138" s="957"/>
      <c r="ENM138" s="957"/>
      <c r="ENN138" s="957"/>
      <c r="ENO138" s="1209"/>
      <c r="ENP138" s="1248"/>
      <c r="ENQ138" s="1537"/>
      <c r="ENR138" s="955"/>
      <c r="ENS138" s="1144"/>
      <c r="ENT138" s="1167"/>
      <c r="ENU138" s="1163"/>
      <c r="ENV138" s="1163"/>
      <c r="ENW138" s="1455"/>
      <c r="ENX138" s="957"/>
      <c r="ENY138" s="1163"/>
      <c r="ENZ138" s="1163"/>
      <c r="EOA138" s="957"/>
      <c r="EOB138" s="957"/>
      <c r="EOC138" s="1730"/>
      <c r="EOD138" s="957"/>
      <c r="EOE138" s="957"/>
      <c r="EOF138" s="957"/>
      <c r="EOG138" s="1209"/>
      <c r="EOH138" s="1248"/>
      <c r="EOI138" s="1537"/>
      <c r="EOJ138" s="955"/>
      <c r="EOK138" s="1144"/>
      <c r="EOL138" s="1167"/>
      <c r="EOM138" s="1163"/>
      <c r="EON138" s="1163"/>
      <c r="EOO138" s="1455"/>
      <c r="EOP138" s="957"/>
      <c r="EOQ138" s="1163"/>
      <c r="EOR138" s="1163"/>
      <c r="EOS138" s="957"/>
      <c r="EOT138" s="957"/>
      <c r="EOU138" s="1730"/>
      <c r="EOV138" s="957"/>
      <c r="EOW138" s="957"/>
      <c r="EOX138" s="957"/>
      <c r="EOY138" s="1209"/>
      <c r="EOZ138" s="1248"/>
      <c r="EPA138" s="1537"/>
      <c r="EPB138" s="955"/>
      <c r="EPC138" s="1144"/>
      <c r="EPD138" s="1167"/>
      <c r="EPE138" s="1163"/>
      <c r="EPF138" s="1163"/>
      <c r="EPG138" s="1455"/>
      <c r="EPH138" s="957"/>
      <c r="EPI138" s="1163"/>
      <c r="EPJ138" s="1163"/>
      <c r="EPK138" s="957"/>
      <c r="EPL138" s="957"/>
      <c r="EPM138" s="1730"/>
      <c r="EPN138" s="957"/>
      <c r="EPO138" s="957"/>
      <c r="EPP138" s="957"/>
      <c r="EPQ138" s="1209"/>
      <c r="EPR138" s="1248"/>
      <c r="EPS138" s="1537"/>
      <c r="EPT138" s="955"/>
      <c r="EPU138" s="1144"/>
      <c r="EPV138" s="1167"/>
      <c r="EPW138" s="1163"/>
      <c r="EPX138" s="1163"/>
      <c r="EPY138" s="1455"/>
      <c r="EPZ138" s="957"/>
      <c r="EQA138" s="1163"/>
      <c r="EQB138" s="1163"/>
      <c r="EQC138" s="957"/>
      <c r="EQD138" s="957"/>
      <c r="EQE138" s="1730"/>
      <c r="EQF138" s="957"/>
      <c r="EQG138" s="957"/>
      <c r="EQH138" s="957"/>
      <c r="EQI138" s="1209"/>
      <c r="EQJ138" s="1248"/>
      <c r="EQK138" s="1537"/>
      <c r="EQL138" s="955"/>
      <c r="EQM138" s="1144"/>
      <c r="EQN138" s="1167"/>
      <c r="EQO138" s="1163"/>
      <c r="EQP138" s="1163"/>
      <c r="EQQ138" s="1455"/>
      <c r="EQR138" s="957"/>
      <c r="EQS138" s="1163"/>
      <c r="EQT138" s="1163"/>
      <c r="EQU138" s="957"/>
      <c r="EQV138" s="957"/>
      <c r="EQW138" s="1730"/>
      <c r="EQX138" s="957"/>
      <c r="EQY138" s="957"/>
      <c r="EQZ138" s="957"/>
      <c r="ERA138" s="1209"/>
      <c r="ERB138" s="1248"/>
      <c r="ERC138" s="1537"/>
      <c r="ERD138" s="955"/>
      <c r="ERE138" s="1144"/>
      <c r="ERF138" s="1167"/>
      <c r="ERG138" s="1163"/>
      <c r="ERH138" s="1163"/>
      <c r="ERI138" s="1455"/>
      <c r="ERJ138" s="957"/>
      <c r="ERK138" s="1163"/>
      <c r="ERL138" s="1163"/>
      <c r="ERM138" s="957"/>
      <c r="ERN138" s="957"/>
      <c r="ERO138" s="1730"/>
      <c r="ERP138" s="957"/>
      <c r="ERQ138" s="957"/>
      <c r="ERR138" s="957"/>
      <c r="ERS138" s="1209"/>
      <c r="ERT138" s="1248"/>
      <c r="ERU138" s="1537"/>
      <c r="ERV138" s="955"/>
      <c r="ERW138" s="1144"/>
      <c r="ERX138" s="1167"/>
      <c r="ERY138" s="1163"/>
      <c r="ERZ138" s="1163"/>
      <c r="ESA138" s="1455"/>
      <c r="ESB138" s="957"/>
      <c r="ESC138" s="1163"/>
      <c r="ESD138" s="1163"/>
      <c r="ESE138" s="957"/>
      <c r="ESF138" s="957"/>
      <c r="ESG138" s="1730"/>
      <c r="ESH138" s="957"/>
      <c r="ESI138" s="957"/>
      <c r="ESJ138" s="957"/>
      <c r="ESK138" s="1209"/>
      <c r="ESL138" s="1248"/>
      <c r="ESM138" s="1537"/>
      <c r="ESN138" s="955"/>
      <c r="ESO138" s="1144"/>
      <c r="ESP138" s="1167"/>
      <c r="ESQ138" s="1163"/>
      <c r="ESR138" s="1163"/>
      <c r="ESS138" s="1455"/>
      <c r="EST138" s="957"/>
      <c r="ESU138" s="1163"/>
      <c r="ESV138" s="1163"/>
      <c r="ESW138" s="957"/>
      <c r="ESX138" s="957"/>
      <c r="ESY138" s="1730"/>
      <c r="ESZ138" s="957"/>
      <c r="ETA138" s="957"/>
      <c r="ETB138" s="957"/>
      <c r="ETC138" s="1209"/>
      <c r="ETD138" s="1248"/>
      <c r="ETE138" s="1537"/>
      <c r="ETF138" s="955"/>
      <c r="ETG138" s="1144"/>
      <c r="ETH138" s="1167"/>
      <c r="ETI138" s="1163"/>
      <c r="ETJ138" s="1163"/>
      <c r="ETK138" s="1455"/>
      <c r="ETL138" s="957"/>
      <c r="ETM138" s="1163"/>
      <c r="ETN138" s="1163"/>
      <c r="ETO138" s="957"/>
      <c r="ETP138" s="957"/>
      <c r="ETQ138" s="1730"/>
      <c r="ETR138" s="957"/>
      <c r="ETS138" s="957"/>
      <c r="ETT138" s="957"/>
      <c r="ETU138" s="1209"/>
      <c r="ETV138" s="1248"/>
      <c r="ETW138" s="1537"/>
      <c r="ETX138" s="955"/>
      <c r="ETY138" s="1144"/>
      <c r="ETZ138" s="1167"/>
      <c r="EUA138" s="1163"/>
      <c r="EUB138" s="1163"/>
      <c r="EUC138" s="1455"/>
      <c r="EUD138" s="957"/>
      <c r="EUE138" s="1163"/>
      <c r="EUF138" s="1163"/>
      <c r="EUG138" s="957"/>
      <c r="EUH138" s="957"/>
      <c r="EUI138" s="1730"/>
      <c r="EUJ138" s="957"/>
      <c r="EUK138" s="957"/>
      <c r="EUL138" s="957"/>
      <c r="EUM138" s="1209"/>
      <c r="EUN138" s="1248"/>
      <c r="EUO138" s="1537"/>
      <c r="EUP138" s="955"/>
      <c r="EUQ138" s="1144"/>
      <c r="EUR138" s="1167"/>
      <c r="EUS138" s="1163"/>
      <c r="EUT138" s="1163"/>
      <c r="EUU138" s="1455"/>
      <c r="EUV138" s="957"/>
      <c r="EUW138" s="1163"/>
      <c r="EUX138" s="1163"/>
      <c r="EUY138" s="957"/>
      <c r="EUZ138" s="957"/>
      <c r="EVA138" s="1730"/>
      <c r="EVB138" s="957"/>
      <c r="EVC138" s="957"/>
      <c r="EVD138" s="957"/>
      <c r="EVE138" s="1209"/>
      <c r="EVF138" s="1248"/>
      <c r="EVG138" s="1537"/>
      <c r="EVH138" s="955"/>
      <c r="EVI138" s="1144"/>
      <c r="EVJ138" s="1167"/>
      <c r="EVK138" s="1163"/>
      <c r="EVL138" s="1163"/>
      <c r="EVM138" s="1455"/>
      <c r="EVN138" s="957"/>
      <c r="EVO138" s="1163"/>
      <c r="EVP138" s="1163"/>
      <c r="EVQ138" s="957"/>
      <c r="EVR138" s="957"/>
      <c r="EVS138" s="1730"/>
      <c r="EVT138" s="957"/>
      <c r="EVU138" s="957"/>
      <c r="EVV138" s="957"/>
      <c r="EVW138" s="1209"/>
      <c r="EVX138" s="1248"/>
      <c r="EVY138" s="1537"/>
      <c r="EVZ138" s="955"/>
      <c r="EWA138" s="1144"/>
      <c r="EWB138" s="1167"/>
      <c r="EWC138" s="1163"/>
      <c r="EWD138" s="1163"/>
      <c r="EWE138" s="1455"/>
      <c r="EWF138" s="957"/>
      <c r="EWG138" s="1163"/>
      <c r="EWH138" s="1163"/>
      <c r="EWI138" s="957"/>
      <c r="EWJ138" s="957"/>
      <c r="EWK138" s="1730"/>
      <c r="EWL138" s="957"/>
      <c r="EWM138" s="957"/>
      <c r="EWN138" s="957"/>
      <c r="EWO138" s="1209"/>
      <c r="EWP138" s="1248"/>
      <c r="EWQ138" s="1537"/>
      <c r="EWR138" s="955"/>
      <c r="EWS138" s="1144"/>
      <c r="EWT138" s="1167"/>
      <c r="EWU138" s="1163"/>
      <c r="EWV138" s="1163"/>
      <c r="EWW138" s="1455"/>
      <c r="EWX138" s="957"/>
      <c r="EWY138" s="1163"/>
      <c r="EWZ138" s="1163"/>
      <c r="EXA138" s="957"/>
      <c r="EXB138" s="957"/>
      <c r="EXC138" s="1730"/>
      <c r="EXD138" s="957"/>
      <c r="EXE138" s="957"/>
      <c r="EXF138" s="957"/>
      <c r="EXG138" s="1209"/>
      <c r="EXH138" s="1248"/>
      <c r="EXI138" s="1537"/>
      <c r="EXJ138" s="955"/>
      <c r="EXK138" s="1144"/>
      <c r="EXL138" s="1167"/>
      <c r="EXM138" s="1163"/>
      <c r="EXN138" s="1163"/>
      <c r="EXO138" s="1455"/>
      <c r="EXP138" s="957"/>
      <c r="EXQ138" s="1163"/>
      <c r="EXR138" s="1163"/>
      <c r="EXS138" s="957"/>
      <c r="EXT138" s="957"/>
      <c r="EXU138" s="1730"/>
      <c r="EXV138" s="957"/>
      <c r="EXW138" s="957"/>
      <c r="EXX138" s="957"/>
      <c r="EXY138" s="1209"/>
      <c r="EXZ138" s="1248"/>
      <c r="EYA138" s="1537"/>
      <c r="EYB138" s="955"/>
      <c r="EYC138" s="1144"/>
      <c r="EYD138" s="1167"/>
      <c r="EYE138" s="1163"/>
      <c r="EYF138" s="1163"/>
      <c r="EYG138" s="1455"/>
      <c r="EYH138" s="957"/>
      <c r="EYI138" s="1163"/>
      <c r="EYJ138" s="1163"/>
      <c r="EYK138" s="957"/>
      <c r="EYL138" s="957"/>
      <c r="EYM138" s="1730"/>
      <c r="EYN138" s="957"/>
      <c r="EYO138" s="957"/>
      <c r="EYP138" s="957"/>
      <c r="EYQ138" s="1209"/>
      <c r="EYR138" s="1248"/>
      <c r="EYS138" s="1537"/>
      <c r="EYT138" s="955"/>
      <c r="EYU138" s="1144"/>
      <c r="EYV138" s="1167"/>
      <c r="EYW138" s="1163"/>
      <c r="EYX138" s="1163"/>
      <c r="EYY138" s="1455"/>
      <c r="EYZ138" s="957"/>
      <c r="EZA138" s="1163"/>
      <c r="EZB138" s="1163"/>
      <c r="EZC138" s="957"/>
      <c r="EZD138" s="957"/>
      <c r="EZE138" s="1730"/>
      <c r="EZF138" s="957"/>
      <c r="EZG138" s="957"/>
      <c r="EZH138" s="957"/>
      <c r="EZI138" s="1209"/>
      <c r="EZJ138" s="1248"/>
      <c r="EZK138" s="1537"/>
      <c r="EZL138" s="955"/>
      <c r="EZM138" s="1144"/>
      <c r="EZN138" s="1167"/>
      <c r="EZO138" s="1163"/>
      <c r="EZP138" s="1163"/>
      <c r="EZQ138" s="1455"/>
      <c r="EZR138" s="957"/>
      <c r="EZS138" s="1163"/>
      <c r="EZT138" s="1163"/>
      <c r="EZU138" s="957"/>
      <c r="EZV138" s="957"/>
      <c r="EZW138" s="1730"/>
      <c r="EZX138" s="957"/>
      <c r="EZY138" s="957"/>
      <c r="EZZ138" s="957"/>
      <c r="FAA138" s="1209"/>
      <c r="FAB138" s="1248"/>
      <c r="FAC138" s="1537"/>
      <c r="FAD138" s="955"/>
      <c r="FAE138" s="1144"/>
      <c r="FAF138" s="1167"/>
      <c r="FAG138" s="1163"/>
      <c r="FAH138" s="1163"/>
      <c r="FAI138" s="1455"/>
      <c r="FAJ138" s="957"/>
      <c r="FAK138" s="1163"/>
      <c r="FAL138" s="1163"/>
      <c r="FAM138" s="957"/>
      <c r="FAN138" s="957"/>
      <c r="FAO138" s="1730"/>
      <c r="FAP138" s="957"/>
      <c r="FAQ138" s="957"/>
      <c r="FAR138" s="957"/>
      <c r="FAS138" s="1209"/>
      <c r="FAT138" s="1248"/>
      <c r="FAU138" s="1537"/>
      <c r="FAV138" s="955"/>
      <c r="FAW138" s="1144"/>
      <c r="FAX138" s="1167"/>
      <c r="FAY138" s="1163"/>
      <c r="FAZ138" s="1163"/>
      <c r="FBA138" s="1455"/>
      <c r="FBB138" s="957"/>
      <c r="FBC138" s="1163"/>
      <c r="FBD138" s="1163"/>
      <c r="FBE138" s="957"/>
      <c r="FBF138" s="957"/>
      <c r="FBG138" s="1730"/>
      <c r="FBH138" s="957"/>
      <c r="FBI138" s="957"/>
      <c r="FBJ138" s="957"/>
      <c r="FBK138" s="1209"/>
      <c r="FBL138" s="1248"/>
      <c r="FBM138" s="1537"/>
      <c r="FBN138" s="955"/>
      <c r="FBO138" s="1144"/>
      <c r="FBP138" s="1167"/>
      <c r="FBQ138" s="1163"/>
      <c r="FBR138" s="1163"/>
      <c r="FBS138" s="1455"/>
      <c r="FBT138" s="957"/>
      <c r="FBU138" s="1163"/>
      <c r="FBV138" s="1163"/>
      <c r="FBW138" s="957"/>
      <c r="FBX138" s="957"/>
      <c r="FBY138" s="1730"/>
      <c r="FBZ138" s="957"/>
      <c r="FCA138" s="957"/>
      <c r="FCB138" s="957"/>
      <c r="FCC138" s="1209"/>
      <c r="FCD138" s="1248"/>
      <c r="FCE138" s="1537"/>
      <c r="FCF138" s="955"/>
      <c r="FCG138" s="1144"/>
      <c r="FCH138" s="1167"/>
      <c r="FCI138" s="1163"/>
      <c r="FCJ138" s="1163"/>
      <c r="FCK138" s="1455"/>
      <c r="FCL138" s="957"/>
      <c r="FCM138" s="1163"/>
      <c r="FCN138" s="1163"/>
      <c r="FCO138" s="957"/>
      <c r="FCP138" s="957"/>
      <c r="FCQ138" s="1730"/>
      <c r="FCR138" s="957"/>
      <c r="FCS138" s="957"/>
      <c r="FCT138" s="957"/>
      <c r="FCU138" s="1209"/>
      <c r="FCV138" s="1248"/>
      <c r="FCW138" s="1537"/>
      <c r="FCX138" s="955"/>
      <c r="FCY138" s="1144"/>
      <c r="FCZ138" s="1167"/>
      <c r="FDA138" s="1163"/>
      <c r="FDB138" s="1163"/>
      <c r="FDC138" s="1455"/>
      <c r="FDD138" s="957"/>
      <c r="FDE138" s="1163"/>
      <c r="FDF138" s="1163"/>
      <c r="FDG138" s="957"/>
      <c r="FDH138" s="957"/>
      <c r="FDI138" s="1730"/>
      <c r="FDJ138" s="957"/>
      <c r="FDK138" s="957"/>
      <c r="FDL138" s="957"/>
      <c r="FDM138" s="1209"/>
      <c r="FDN138" s="1248"/>
      <c r="FDO138" s="1537"/>
      <c r="FDP138" s="955"/>
      <c r="FDQ138" s="1144"/>
      <c r="FDR138" s="1167"/>
      <c r="FDS138" s="1163"/>
      <c r="FDT138" s="1163"/>
      <c r="FDU138" s="1455"/>
      <c r="FDV138" s="957"/>
      <c r="FDW138" s="1163"/>
      <c r="FDX138" s="1163"/>
      <c r="FDY138" s="957"/>
      <c r="FDZ138" s="957"/>
      <c r="FEA138" s="1730"/>
      <c r="FEB138" s="957"/>
      <c r="FEC138" s="957"/>
      <c r="FED138" s="957"/>
      <c r="FEE138" s="1209"/>
      <c r="FEF138" s="1248"/>
      <c r="FEG138" s="1537"/>
      <c r="FEH138" s="955"/>
      <c r="FEI138" s="1144"/>
      <c r="FEJ138" s="1167"/>
      <c r="FEK138" s="1163"/>
      <c r="FEL138" s="1163"/>
      <c r="FEM138" s="1455"/>
      <c r="FEN138" s="957"/>
      <c r="FEO138" s="1163"/>
      <c r="FEP138" s="1163"/>
      <c r="FEQ138" s="957"/>
      <c r="FER138" s="957"/>
      <c r="FES138" s="1730"/>
      <c r="FET138" s="957"/>
      <c r="FEU138" s="957"/>
      <c r="FEV138" s="957"/>
      <c r="FEW138" s="1209"/>
      <c r="FEX138" s="1248"/>
      <c r="FEY138" s="1537"/>
      <c r="FEZ138" s="955"/>
      <c r="FFA138" s="1144"/>
      <c r="FFB138" s="1167"/>
      <c r="FFC138" s="1163"/>
      <c r="FFD138" s="1163"/>
      <c r="FFE138" s="1455"/>
      <c r="FFF138" s="957"/>
      <c r="FFG138" s="1163"/>
      <c r="FFH138" s="1163"/>
      <c r="FFI138" s="957"/>
      <c r="FFJ138" s="957"/>
      <c r="FFK138" s="1730"/>
      <c r="FFL138" s="957"/>
      <c r="FFM138" s="957"/>
      <c r="FFN138" s="957"/>
      <c r="FFO138" s="1209"/>
      <c r="FFP138" s="1248"/>
      <c r="FFQ138" s="1537"/>
      <c r="FFR138" s="955"/>
      <c r="FFS138" s="1144"/>
      <c r="FFT138" s="1167"/>
      <c r="FFU138" s="1163"/>
      <c r="FFV138" s="1163"/>
      <c r="FFW138" s="1455"/>
      <c r="FFX138" s="957"/>
      <c r="FFY138" s="1163"/>
      <c r="FFZ138" s="1163"/>
      <c r="FGA138" s="957"/>
      <c r="FGB138" s="957"/>
      <c r="FGC138" s="1730"/>
      <c r="FGD138" s="957"/>
      <c r="FGE138" s="957"/>
      <c r="FGF138" s="957"/>
      <c r="FGG138" s="1209"/>
      <c r="FGH138" s="1248"/>
      <c r="FGI138" s="1537"/>
      <c r="FGJ138" s="955"/>
      <c r="FGK138" s="1144"/>
      <c r="FGL138" s="1167"/>
      <c r="FGM138" s="1163"/>
      <c r="FGN138" s="1163"/>
      <c r="FGO138" s="1455"/>
      <c r="FGP138" s="957"/>
      <c r="FGQ138" s="1163"/>
      <c r="FGR138" s="1163"/>
      <c r="FGS138" s="957"/>
      <c r="FGT138" s="957"/>
      <c r="FGU138" s="1730"/>
      <c r="FGV138" s="957"/>
      <c r="FGW138" s="957"/>
      <c r="FGX138" s="957"/>
      <c r="FGY138" s="1209"/>
      <c r="FGZ138" s="1248"/>
      <c r="FHA138" s="1537"/>
      <c r="FHB138" s="955"/>
      <c r="FHC138" s="1144"/>
      <c r="FHD138" s="1167"/>
      <c r="FHE138" s="1163"/>
      <c r="FHF138" s="1163"/>
      <c r="FHG138" s="1455"/>
      <c r="FHH138" s="957"/>
      <c r="FHI138" s="1163"/>
      <c r="FHJ138" s="1163"/>
      <c r="FHK138" s="957"/>
      <c r="FHL138" s="957"/>
      <c r="FHM138" s="1730"/>
      <c r="FHN138" s="957"/>
      <c r="FHO138" s="957"/>
      <c r="FHP138" s="957"/>
      <c r="FHQ138" s="1209"/>
      <c r="FHR138" s="1248"/>
      <c r="FHS138" s="1537"/>
      <c r="FHT138" s="955"/>
      <c r="FHU138" s="1144"/>
      <c r="FHV138" s="1167"/>
      <c r="FHW138" s="1163"/>
      <c r="FHX138" s="1163"/>
      <c r="FHY138" s="1455"/>
      <c r="FHZ138" s="957"/>
      <c r="FIA138" s="1163"/>
      <c r="FIB138" s="1163"/>
      <c r="FIC138" s="957"/>
      <c r="FID138" s="957"/>
      <c r="FIE138" s="1730"/>
      <c r="FIF138" s="957"/>
      <c r="FIG138" s="957"/>
      <c r="FIH138" s="957"/>
      <c r="FII138" s="1209"/>
      <c r="FIJ138" s="1248"/>
      <c r="FIK138" s="1537"/>
      <c r="FIL138" s="955"/>
      <c r="FIM138" s="1144"/>
      <c r="FIN138" s="1167"/>
      <c r="FIO138" s="1163"/>
      <c r="FIP138" s="1163"/>
      <c r="FIQ138" s="1455"/>
      <c r="FIR138" s="957"/>
      <c r="FIS138" s="1163"/>
      <c r="FIT138" s="1163"/>
      <c r="FIU138" s="957"/>
      <c r="FIV138" s="957"/>
      <c r="FIW138" s="1730"/>
      <c r="FIX138" s="957"/>
      <c r="FIY138" s="957"/>
      <c r="FIZ138" s="957"/>
      <c r="FJA138" s="1209"/>
      <c r="FJB138" s="1248"/>
      <c r="FJC138" s="1537"/>
      <c r="FJD138" s="955"/>
      <c r="FJE138" s="1144"/>
      <c r="FJF138" s="1167"/>
      <c r="FJG138" s="1163"/>
      <c r="FJH138" s="1163"/>
      <c r="FJI138" s="1455"/>
      <c r="FJJ138" s="957"/>
      <c r="FJK138" s="1163"/>
      <c r="FJL138" s="1163"/>
      <c r="FJM138" s="957"/>
      <c r="FJN138" s="957"/>
      <c r="FJO138" s="1730"/>
      <c r="FJP138" s="957"/>
      <c r="FJQ138" s="957"/>
      <c r="FJR138" s="957"/>
      <c r="FJS138" s="1209"/>
      <c r="FJT138" s="1248"/>
      <c r="FJU138" s="1537"/>
      <c r="FJV138" s="955"/>
      <c r="FJW138" s="1144"/>
      <c r="FJX138" s="1167"/>
      <c r="FJY138" s="1163"/>
      <c r="FJZ138" s="1163"/>
      <c r="FKA138" s="1455"/>
      <c r="FKB138" s="957"/>
      <c r="FKC138" s="1163"/>
      <c r="FKD138" s="1163"/>
      <c r="FKE138" s="957"/>
      <c r="FKF138" s="957"/>
      <c r="FKG138" s="1730"/>
      <c r="FKH138" s="957"/>
      <c r="FKI138" s="957"/>
      <c r="FKJ138" s="957"/>
      <c r="FKK138" s="1209"/>
      <c r="FKL138" s="1248"/>
      <c r="FKM138" s="1537"/>
      <c r="FKN138" s="955"/>
      <c r="FKO138" s="1144"/>
      <c r="FKP138" s="1167"/>
      <c r="FKQ138" s="1163"/>
      <c r="FKR138" s="1163"/>
      <c r="FKS138" s="1455"/>
      <c r="FKT138" s="957"/>
      <c r="FKU138" s="1163"/>
      <c r="FKV138" s="1163"/>
      <c r="FKW138" s="957"/>
      <c r="FKX138" s="957"/>
      <c r="FKY138" s="1730"/>
      <c r="FKZ138" s="957"/>
      <c r="FLA138" s="957"/>
      <c r="FLB138" s="957"/>
      <c r="FLC138" s="1209"/>
      <c r="FLD138" s="1248"/>
      <c r="FLE138" s="1537"/>
      <c r="FLF138" s="955"/>
      <c r="FLG138" s="1144"/>
      <c r="FLH138" s="1167"/>
      <c r="FLI138" s="1163"/>
      <c r="FLJ138" s="1163"/>
      <c r="FLK138" s="1455"/>
      <c r="FLL138" s="957"/>
      <c r="FLM138" s="1163"/>
      <c r="FLN138" s="1163"/>
      <c r="FLO138" s="957"/>
      <c r="FLP138" s="957"/>
      <c r="FLQ138" s="1730"/>
      <c r="FLR138" s="957"/>
      <c r="FLS138" s="957"/>
      <c r="FLT138" s="957"/>
      <c r="FLU138" s="1209"/>
      <c r="FLV138" s="1248"/>
      <c r="FLW138" s="1537"/>
      <c r="FLX138" s="955"/>
      <c r="FLY138" s="1144"/>
      <c r="FLZ138" s="1167"/>
      <c r="FMA138" s="1163"/>
      <c r="FMB138" s="1163"/>
      <c r="FMC138" s="1455"/>
      <c r="FMD138" s="957"/>
      <c r="FME138" s="1163"/>
      <c r="FMF138" s="1163"/>
      <c r="FMG138" s="957"/>
      <c r="FMH138" s="957"/>
      <c r="FMI138" s="1730"/>
      <c r="FMJ138" s="957"/>
      <c r="FMK138" s="957"/>
      <c r="FML138" s="957"/>
      <c r="FMM138" s="1209"/>
      <c r="FMN138" s="1248"/>
      <c r="FMO138" s="1537"/>
      <c r="FMP138" s="955"/>
      <c r="FMQ138" s="1144"/>
      <c r="FMR138" s="1167"/>
      <c r="FMS138" s="1163"/>
      <c r="FMT138" s="1163"/>
      <c r="FMU138" s="1455"/>
      <c r="FMV138" s="957"/>
      <c r="FMW138" s="1163"/>
      <c r="FMX138" s="1163"/>
      <c r="FMY138" s="957"/>
      <c r="FMZ138" s="957"/>
      <c r="FNA138" s="1730"/>
      <c r="FNB138" s="957"/>
      <c r="FNC138" s="957"/>
      <c r="FND138" s="957"/>
      <c r="FNE138" s="1209"/>
      <c r="FNF138" s="1248"/>
      <c r="FNG138" s="1537"/>
      <c r="FNH138" s="955"/>
      <c r="FNI138" s="1144"/>
      <c r="FNJ138" s="1167"/>
      <c r="FNK138" s="1163"/>
      <c r="FNL138" s="1163"/>
      <c r="FNM138" s="1455"/>
      <c r="FNN138" s="957"/>
      <c r="FNO138" s="1163"/>
      <c r="FNP138" s="1163"/>
      <c r="FNQ138" s="957"/>
      <c r="FNR138" s="957"/>
      <c r="FNS138" s="1730"/>
      <c r="FNT138" s="957"/>
      <c r="FNU138" s="957"/>
      <c r="FNV138" s="957"/>
      <c r="FNW138" s="1209"/>
      <c r="FNX138" s="1248"/>
      <c r="FNY138" s="1537"/>
      <c r="FNZ138" s="955"/>
      <c r="FOA138" s="1144"/>
      <c r="FOB138" s="1167"/>
      <c r="FOC138" s="1163"/>
      <c r="FOD138" s="1163"/>
      <c r="FOE138" s="1455"/>
      <c r="FOF138" s="957"/>
      <c r="FOG138" s="1163"/>
      <c r="FOH138" s="1163"/>
      <c r="FOI138" s="957"/>
      <c r="FOJ138" s="957"/>
      <c r="FOK138" s="1730"/>
      <c r="FOL138" s="957"/>
      <c r="FOM138" s="957"/>
      <c r="FON138" s="957"/>
      <c r="FOO138" s="1209"/>
      <c r="FOP138" s="1248"/>
      <c r="FOQ138" s="1537"/>
      <c r="FOR138" s="955"/>
      <c r="FOS138" s="1144"/>
      <c r="FOT138" s="1167"/>
      <c r="FOU138" s="1163"/>
      <c r="FOV138" s="1163"/>
      <c r="FOW138" s="1455"/>
      <c r="FOX138" s="957"/>
      <c r="FOY138" s="1163"/>
      <c r="FOZ138" s="1163"/>
      <c r="FPA138" s="957"/>
      <c r="FPB138" s="957"/>
      <c r="FPC138" s="1730"/>
      <c r="FPD138" s="957"/>
      <c r="FPE138" s="957"/>
      <c r="FPF138" s="957"/>
      <c r="FPG138" s="1209"/>
      <c r="FPH138" s="1248"/>
      <c r="FPI138" s="1537"/>
      <c r="FPJ138" s="955"/>
      <c r="FPK138" s="1144"/>
      <c r="FPL138" s="1167"/>
      <c r="FPM138" s="1163"/>
      <c r="FPN138" s="1163"/>
      <c r="FPO138" s="1455"/>
      <c r="FPP138" s="957"/>
      <c r="FPQ138" s="1163"/>
      <c r="FPR138" s="1163"/>
      <c r="FPS138" s="957"/>
      <c r="FPT138" s="957"/>
      <c r="FPU138" s="1730"/>
      <c r="FPV138" s="957"/>
      <c r="FPW138" s="957"/>
      <c r="FPX138" s="957"/>
      <c r="FPY138" s="1209"/>
      <c r="FPZ138" s="1248"/>
      <c r="FQA138" s="1537"/>
      <c r="FQB138" s="955"/>
      <c r="FQC138" s="1144"/>
      <c r="FQD138" s="1167"/>
      <c r="FQE138" s="1163"/>
      <c r="FQF138" s="1163"/>
      <c r="FQG138" s="1455"/>
      <c r="FQH138" s="957"/>
      <c r="FQI138" s="1163"/>
      <c r="FQJ138" s="1163"/>
      <c r="FQK138" s="957"/>
      <c r="FQL138" s="957"/>
      <c r="FQM138" s="1730"/>
      <c r="FQN138" s="957"/>
      <c r="FQO138" s="957"/>
      <c r="FQP138" s="957"/>
      <c r="FQQ138" s="1209"/>
      <c r="FQR138" s="1248"/>
      <c r="FQS138" s="1537"/>
      <c r="FQT138" s="955"/>
      <c r="FQU138" s="1144"/>
      <c r="FQV138" s="1167"/>
      <c r="FQW138" s="1163"/>
      <c r="FQX138" s="1163"/>
      <c r="FQY138" s="1455"/>
      <c r="FQZ138" s="957"/>
      <c r="FRA138" s="1163"/>
      <c r="FRB138" s="1163"/>
      <c r="FRC138" s="957"/>
      <c r="FRD138" s="957"/>
      <c r="FRE138" s="1730"/>
      <c r="FRF138" s="957"/>
      <c r="FRG138" s="957"/>
      <c r="FRH138" s="957"/>
      <c r="FRI138" s="1209"/>
      <c r="FRJ138" s="1248"/>
      <c r="FRK138" s="1537"/>
      <c r="FRL138" s="955"/>
      <c r="FRM138" s="1144"/>
      <c r="FRN138" s="1167"/>
      <c r="FRO138" s="1163"/>
      <c r="FRP138" s="1163"/>
      <c r="FRQ138" s="1455"/>
      <c r="FRR138" s="957"/>
      <c r="FRS138" s="1163"/>
      <c r="FRT138" s="1163"/>
      <c r="FRU138" s="957"/>
      <c r="FRV138" s="957"/>
      <c r="FRW138" s="1730"/>
      <c r="FRX138" s="957"/>
      <c r="FRY138" s="957"/>
      <c r="FRZ138" s="957"/>
      <c r="FSA138" s="1209"/>
      <c r="FSB138" s="1248"/>
      <c r="FSC138" s="1537"/>
      <c r="FSD138" s="955"/>
      <c r="FSE138" s="1144"/>
      <c r="FSF138" s="1167"/>
      <c r="FSG138" s="1163"/>
      <c r="FSH138" s="1163"/>
      <c r="FSI138" s="1455"/>
      <c r="FSJ138" s="957"/>
      <c r="FSK138" s="1163"/>
      <c r="FSL138" s="1163"/>
      <c r="FSM138" s="957"/>
      <c r="FSN138" s="957"/>
      <c r="FSO138" s="1730"/>
      <c r="FSP138" s="957"/>
      <c r="FSQ138" s="957"/>
      <c r="FSR138" s="957"/>
      <c r="FSS138" s="1209"/>
      <c r="FST138" s="1248"/>
      <c r="FSU138" s="1537"/>
      <c r="FSV138" s="955"/>
      <c r="FSW138" s="1144"/>
      <c r="FSX138" s="1167"/>
      <c r="FSY138" s="1163"/>
      <c r="FSZ138" s="1163"/>
      <c r="FTA138" s="1455"/>
      <c r="FTB138" s="957"/>
      <c r="FTC138" s="1163"/>
      <c r="FTD138" s="1163"/>
      <c r="FTE138" s="957"/>
      <c r="FTF138" s="957"/>
      <c r="FTG138" s="1730"/>
      <c r="FTH138" s="957"/>
      <c r="FTI138" s="957"/>
      <c r="FTJ138" s="957"/>
      <c r="FTK138" s="1209"/>
      <c r="FTL138" s="1248"/>
      <c r="FTM138" s="1537"/>
      <c r="FTN138" s="955"/>
      <c r="FTO138" s="1144"/>
      <c r="FTP138" s="1167"/>
      <c r="FTQ138" s="1163"/>
      <c r="FTR138" s="1163"/>
      <c r="FTS138" s="1455"/>
      <c r="FTT138" s="957"/>
      <c r="FTU138" s="1163"/>
      <c r="FTV138" s="1163"/>
      <c r="FTW138" s="957"/>
      <c r="FTX138" s="957"/>
      <c r="FTY138" s="1730"/>
      <c r="FTZ138" s="957"/>
      <c r="FUA138" s="957"/>
      <c r="FUB138" s="957"/>
      <c r="FUC138" s="1209"/>
      <c r="FUD138" s="1248"/>
      <c r="FUE138" s="1537"/>
      <c r="FUF138" s="955"/>
      <c r="FUG138" s="1144"/>
      <c r="FUH138" s="1167"/>
      <c r="FUI138" s="1163"/>
      <c r="FUJ138" s="1163"/>
      <c r="FUK138" s="1455"/>
      <c r="FUL138" s="957"/>
      <c r="FUM138" s="1163"/>
      <c r="FUN138" s="1163"/>
      <c r="FUO138" s="957"/>
      <c r="FUP138" s="957"/>
      <c r="FUQ138" s="1730"/>
      <c r="FUR138" s="957"/>
      <c r="FUS138" s="957"/>
      <c r="FUT138" s="957"/>
      <c r="FUU138" s="1209"/>
      <c r="FUV138" s="1248"/>
      <c r="FUW138" s="1537"/>
      <c r="FUX138" s="955"/>
      <c r="FUY138" s="1144"/>
      <c r="FUZ138" s="1167"/>
      <c r="FVA138" s="1163"/>
      <c r="FVB138" s="1163"/>
      <c r="FVC138" s="1455"/>
      <c r="FVD138" s="957"/>
      <c r="FVE138" s="1163"/>
      <c r="FVF138" s="1163"/>
      <c r="FVG138" s="957"/>
      <c r="FVH138" s="957"/>
      <c r="FVI138" s="1730"/>
      <c r="FVJ138" s="957"/>
      <c r="FVK138" s="957"/>
      <c r="FVL138" s="957"/>
      <c r="FVM138" s="1209"/>
      <c r="FVN138" s="1248"/>
      <c r="FVO138" s="1537"/>
      <c r="FVP138" s="955"/>
      <c r="FVQ138" s="1144"/>
      <c r="FVR138" s="1167"/>
      <c r="FVS138" s="1163"/>
      <c r="FVT138" s="1163"/>
      <c r="FVU138" s="1455"/>
      <c r="FVV138" s="957"/>
      <c r="FVW138" s="1163"/>
      <c r="FVX138" s="1163"/>
      <c r="FVY138" s="957"/>
      <c r="FVZ138" s="957"/>
      <c r="FWA138" s="1730"/>
      <c r="FWB138" s="957"/>
      <c r="FWC138" s="957"/>
      <c r="FWD138" s="957"/>
      <c r="FWE138" s="1209"/>
      <c r="FWF138" s="1248"/>
      <c r="FWG138" s="1537"/>
      <c r="FWH138" s="955"/>
      <c r="FWI138" s="1144"/>
      <c r="FWJ138" s="1167"/>
      <c r="FWK138" s="1163"/>
      <c r="FWL138" s="1163"/>
      <c r="FWM138" s="1455"/>
      <c r="FWN138" s="957"/>
      <c r="FWO138" s="1163"/>
      <c r="FWP138" s="1163"/>
      <c r="FWQ138" s="957"/>
      <c r="FWR138" s="957"/>
      <c r="FWS138" s="1730"/>
      <c r="FWT138" s="957"/>
      <c r="FWU138" s="957"/>
      <c r="FWV138" s="957"/>
      <c r="FWW138" s="1209"/>
      <c r="FWX138" s="1248"/>
      <c r="FWY138" s="1537"/>
      <c r="FWZ138" s="955"/>
      <c r="FXA138" s="1144"/>
      <c r="FXB138" s="1167"/>
      <c r="FXC138" s="1163"/>
      <c r="FXD138" s="1163"/>
      <c r="FXE138" s="1455"/>
      <c r="FXF138" s="957"/>
      <c r="FXG138" s="1163"/>
      <c r="FXH138" s="1163"/>
      <c r="FXI138" s="957"/>
      <c r="FXJ138" s="957"/>
      <c r="FXK138" s="1730"/>
      <c r="FXL138" s="957"/>
      <c r="FXM138" s="957"/>
      <c r="FXN138" s="957"/>
      <c r="FXO138" s="1209"/>
      <c r="FXP138" s="1248"/>
      <c r="FXQ138" s="1537"/>
      <c r="FXR138" s="955"/>
      <c r="FXS138" s="1144"/>
      <c r="FXT138" s="1167"/>
      <c r="FXU138" s="1163"/>
      <c r="FXV138" s="1163"/>
      <c r="FXW138" s="1455"/>
      <c r="FXX138" s="957"/>
      <c r="FXY138" s="1163"/>
      <c r="FXZ138" s="1163"/>
      <c r="FYA138" s="957"/>
      <c r="FYB138" s="957"/>
      <c r="FYC138" s="1730"/>
      <c r="FYD138" s="957"/>
      <c r="FYE138" s="957"/>
      <c r="FYF138" s="957"/>
      <c r="FYG138" s="1209"/>
      <c r="FYH138" s="1248"/>
      <c r="FYI138" s="1537"/>
      <c r="FYJ138" s="955"/>
      <c r="FYK138" s="1144"/>
      <c r="FYL138" s="1167"/>
      <c r="FYM138" s="1163"/>
      <c r="FYN138" s="1163"/>
      <c r="FYO138" s="1455"/>
      <c r="FYP138" s="957"/>
      <c r="FYQ138" s="1163"/>
      <c r="FYR138" s="1163"/>
      <c r="FYS138" s="957"/>
      <c r="FYT138" s="957"/>
      <c r="FYU138" s="1730"/>
      <c r="FYV138" s="957"/>
      <c r="FYW138" s="957"/>
      <c r="FYX138" s="957"/>
      <c r="FYY138" s="1209"/>
      <c r="FYZ138" s="1248"/>
      <c r="FZA138" s="1537"/>
      <c r="FZB138" s="955"/>
      <c r="FZC138" s="1144"/>
      <c r="FZD138" s="1167"/>
      <c r="FZE138" s="1163"/>
      <c r="FZF138" s="1163"/>
      <c r="FZG138" s="1455"/>
      <c r="FZH138" s="957"/>
      <c r="FZI138" s="1163"/>
      <c r="FZJ138" s="1163"/>
      <c r="FZK138" s="957"/>
      <c r="FZL138" s="957"/>
      <c r="FZM138" s="1730"/>
      <c r="FZN138" s="957"/>
      <c r="FZO138" s="957"/>
      <c r="FZP138" s="957"/>
      <c r="FZQ138" s="1209"/>
      <c r="FZR138" s="1248"/>
      <c r="FZS138" s="1537"/>
      <c r="FZT138" s="955"/>
      <c r="FZU138" s="1144"/>
      <c r="FZV138" s="1167"/>
      <c r="FZW138" s="1163"/>
      <c r="FZX138" s="1163"/>
      <c r="FZY138" s="1455"/>
      <c r="FZZ138" s="957"/>
      <c r="GAA138" s="1163"/>
      <c r="GAB138" s="1163"/>
      <c r="GAC138" s="957"/>
      <c r="GAD138" s="957"/>
      <c r="GAE138" s="1730"/>
      <c r="GAF138" s="957"/>
      <c r="GAG138" s="957"/>
      <c r="GAH138" s="957"/>
      <c r="GAI138" s="1209"/>
      <c r="GAJ138" s="1248"/>
      <c r="GAK138" s="1537"/>
      <c r="GAL138" s="955"/>
      <c r="GAM138" s="1144"/>
      <c r="GAN138" s="1167"/>
      <c r="GAO138" s="1163"/>
      <c r="GAP138" s="1163"/>
      <c r="GAQ138" s="1455"/>
      <c r="GAR138" s="957"/>
      <c r="GAS138" s="1163"/>
      <c r="GAT138" s="1163"/>
      <c r="GAU138" s="957"/>
      <c r="GAV138" s="957"/>
      <c r="GAW138" s="1730"/>
      <c r="GAX138" s="957"/>
      <c r="GAY138" s="957"/>
      <c r="GAZ138" s="957"/>
      <c r="GBA138" s="1209"/>
      <c r="GBB138" s="1248"/>
      <c r="GBC138" s="1537"/>
      <c r="GBD138" s="955"/>
      <c r="GBE138" s="1144"/>
      <c r="GBF138" s="1167"/>
      <c r="GBG138" s="1163"/>
      <c r="GBH138" s="1163"/>
      <c r="GBI138" s="1455"/>
      <c r="GBJ138" s="957"/>
      <c r="GBK138" s="1163"/>
      <c r="GBL138" s="1163"/>
      <c r="GBM138" s="957"/>
      <c r="GBN138" s="957"/>
      <c r="GBO138" s="1730"/>
      <c r="GBP138" s="957"/>
      <c r="GBQ138" s="957"/>
      <c r="GBR138" s="957"/>
      <c r="GBS138" s="1209"/>
      <c r="GBT138" s="1248"/>
      <c r="GBU138" s="1537"/>
      <c r="GBV138" s="955"/>
      <c r="GBW138" s="1144"/>
      <c r="GBX138" s="1167"/>
      <c r="GBY138" s="1163"/>
      <c r="GBZ138" s="1163"/>
      <c r="GCA138" s="1455"/>
      <c r="GCB138" s="957"/>
      <c r="GCC138" s="1163"/>
      <c r="GCD138" s="1163"/>
      <c r="GCE138" s="957"/>
      <c r="GCF138" s="957"/>
      <c r="GCG138" s="1730"/>
      <c r="GCH138" s="957"/>
      <c r="GCI138" s="957"/>
      <c r="GCJ138" s="957"/>
      <c r="GCK138" s="1209"/>
      <c r="GCL138" s="1248"/>
      <c r="GCM138" s="1537"/>
      <c r="GCN138" s="955"/>
      <c r="GCO138" s="1144"/>
      <c r="GCP138" s="1167"/>
      <c r="GCQ138" s="1163"/>
      <c r="GCR138" s="1163"/>
      <c r="GCS138" s="1455"/>
      <c r="GCT138" s="957"/>
      <c r="GCU138" s="1163"/>
      <c r="GCV138" s="1163"/>
      <c r="GCW138" s="957"/>
      <c r="GCX138" s="957"/>
      <c r="GCY138" s="1730"/>
      <c r="GCZ138" s="957"/>
      <c r="GDA138" s="957"/>
      <c r="GDB138" s="957"/>
      <c r="GDC138" s="1209"/>
      <c r="GDD138" s="1248"/>
      <c r="GDE138" s="1537"/>
      <c r="GDF138" s="955"/>
      <c r="GDG138" s="1144"/>
      <c r="GDH138" s="1167"/>
      <c r="GDI138" s="1163"/>
      <c r="GDJ138" s="1163"/>
      <c r="GDK138" s="1455"/>
      <c r="GDL138" s="957"/>
      <c r="GDM138" s="1163"/>
      <c r="GDN138" s="1163"/>
      <c r="GDO138" s="957"/>
      <c r="GDP138" s="957"/>
      <c r="GDQ138" s="1730"/>
      <c r="GDR138" s="957"/>
      <c r="GDS138" s="957"/>
      <c r="GDT138" s="957"/>
      <c r="GDU138" s="1209"/>
      <c r="GDV138" s="1248"/>
      <c r="GDW138" s="1537"/>
      <c r="GDX138" s="955"/>
      <c r="GDY138" s="1144"/>
      <c r="GDZ138" s="1167"/>
      <c r="GEA138" s="1163"/>
      <c r="GEB138" s="1163"/>
      <c r="GEC138" s="1455"/>
      <c r="GED138" s="957"/>
      <c r="GEE138" s="1163"/>
      <c r="GEF138" s="1163"/>
      <c r="GEG138" s="957"/>
      <c r="GEH138" s="957"/>
      <c r="GEI138" s="1730"/>
      <c r="GEJ138" s="957"/>
      <c r="GEK138" s="957"/>
      <c r="GEL138" s="957"/>
      <c r="GEM138" s="1209"/>
      <c r="GEN138" s="1248"/>
      <c r="GEO138" s="1537"/>
      <c r="GEP138" s="955"/>
      <c r="GEQ138" s="1144"/>
      <c r="GER138" s="1167"/>
      <c r="GES138" s="1163"/>
      <c r="GET138" s="1163"/>
      <c r="GEU138" s="1455"/>
      <c r="GEV138" s="957"/>
      <c r="GEW138" s="1163"/>
      <c r="GEX138" s="1163"/>
      <c r="GEY138" s="957"/>
      <c r="GEZ138" s="957"/>
      <c r="GFA138" s="1730"/>
      <c r="GFB138" s="957"/>
      <c r="GFC138" s="957"/>
      <c r="GFD138" s="957"/>
      <c r="GFE138" s="1209"/>
      <c r="GFF138" s="1248"/>
      <c r="GFG138" s="1537"/>
      <c r="GFH138" s="955"/>
      <c r="GFI138" s="1144"/>
      <c r="GFJ138" s="1167"/>
      <c r="GFK138" s="1163"/>
      <c r="GFL138" s="1163"/>
      <c r="GFM138" s="1455"/>
      <c r="GFN138" s="957"/>
      <c r="GFO138" s="1163"/>
      <c r="GFP138" s="1163"/>
      <c r="GFQ138" s="957"/>
      <c r="GFR138" s="957"/>
      <c r="GFS138" s="1730"/>
      <c r="GFT138" s="957"/>
      <c r="GFU138" s="957"/>
      <c r="GFV138" s="957"/>
      <c r="GFW138" s="1209"/>
      <c r="GFX138" s="1248"/>
      <c r="GFY138" s="1537"/>
      <c r="GFZ138" s="955"/>
      <c r="GGA138" s="1144"/>
      <c r="GGB138" s="1167"/>
      <c r="GGC138" s="1163"/>
      <c r="GGD138" s="1163"/>
      <c r="GGE138" s="1455"/>
      <c r="GGF138" s="957"/>
      <c r="GGG138" s="1163"/>
      <c r="GGH138" s="1163"/>
      <c r="GGI138" s="957"/>
      <c r="GGJ138" s="957"/>
      <c r="GGK138" s="1730"/>
      <c r="GGL138" s="957"/>
      <c r="GGM138" s="957"/>
      <c r="GGN138" s="957"/>
      <c r="GGO138" s="1209"/>
      <c r="GGP138" s="1248"/>
      <c r="GGQ138" s="1537"/>
      <c r="GGR138" s="955"/>
      <c r="GGS138" s="1144"/>
      <c r="GGT138" s="1167"/>
      <c r="GGU138" s="1163"/>
      <c r="GGV138" s="1163"/>
      <c r="GGW138" s="1455"/>
      <c r="GGX138" s="957"/>
      <c r="GGY138" s="1163"/>
      <c r="GGZ138" s="1163"/>
      <c r="GHA138" s="957"/>
      <c r="GHB138" s="957"/>
      <c r="GHC138" s="1730"/>
      <c r="GHD138" s="957"/>
      <c r="GHE138" s="957"/>
      <c r="GHF138" s="957"/>
      <c r="GHG138" s="1209"/>
      <c r="GHH138" s="1248"/>
      <c r="GHI138" s="1537"/>
      <c r="GHJ138" s="955"/>
      <c r="GHK138" s="1144"/>
      <c r="GHL138" s="1167"/>
      <c r="GHM138" s="1163"/>
      <c r="GHN138" s="1163"/>
      <c r="GHO138" s="1455"/>
      <c r="GHP138" s="957"/>
      <c r="GHQ138" s="1163"/>
      <c r="GHR138" s="1163"/>
      <c r="GHS138" s="957"/>
      <c r="GHT138" s="957"/>
      <c r="GHU138" s="1730"/>
      <c r="GHV138" s="957"/>
      <c r="GHW138" s="957"/>
      <c r="GHX138" s="957"/>
      <c r="GHY138" s="1209"/>
      <c r="GHZ138" s="1248"/>
      <c r="GIA138" s="1537"/>
      <c r="GIB138" s="955"/>
      <c r="GIC138" s="1144"/>
      <c r="GID138" s="1167"/>
      <c r="GIE138" s="1163"/>
      <c r="GIF138" s="1163"/>
      <c r="GIG138" s="1455"/>
      <c r="GIH138" s="957"/>
      <c r="GII138" s="1163"/>
      <c r="GIJ138" s="1163"/>
      <c r="GIK138" s="957"/>
      <c r="GIL138" s="957"/>
      <c r="GIM138" s="1730"/>
      <c r="GIN138" s="957"/>
      <c r="GIO138" s="957"/>
      <c r="GIP138" s="957"/>
      <c r="GIQ138" s="1209"/>
      <c r="GIR138" s="1248"/>
      <c r="GIS138" s="1537"/>
      <c r="GIT138" s="955"/>
      <c r="GIU138" s="1144"/>
      <c r="GIV138" s="1167"/>
      <c r="GIW138" s="1163"/>
      <c r="GIX138" s="1163"/>
      <c r="GIY138" s="1455"/>
      <c r="GIZ138" s="957"/>
      <c r="GJA138" s="1163"/>
      <c r="GJB138" s="1163"/>
      <c r="GJC138" s="957"/>
      <c r="GJD138" s="957"/>
      <c r="GJE138" s="1730"/>
      <c r="GJF138" s="957"/>
      <c r="GJG138" s="957"/>
      <c r="GJH138" s="957"/>
      <c r="GJI138" s="1209"/>
      <c r="GJJ138" s="1248"/>
      <c r="GJK138" s="1537"/>
      <c r="GJL138" s="955"/>
      <c r="GJM138" s="1144"/>
      <c r="GJN138" s="1167"/>
      <c r="GJO138" s="1163"/>
      <c r="GJP138" s="1163"/>
      <c r="GJQ138" s="1455"/>
      <c r="GJR138" s="957"/>
      <c r="GJS138" s="1163"/>
      <c r="GJT138" s="1163"/>
      <c r="GJU138" s="957"/>
      <c r="GJV138" s="957"/>
      <c r="GJW138" s="1730"/>
      <c r="GJX138" s="957"/>
      <c r="GJY138" s="957"/>
      <c r="GJZ138" s="957"/>
      <c r="GKA138" s="1209"/>
      <c r="GKB138" s="1248"/>
      <c r="GKC138" s="1537"/>
      <c r="GKD138" s="955"/>
      <c r="GKE138" s="1144"/>
      <c r="GKF138" s="1167"/>
      <c r="GKG138" s="1163"/>
      <c r="GKH138" s="1163"/>
      <c r="GKI138" s="1455"/>
      <c r="GKJ138" s="957"/>
      <c r="GKK138" s="1163"/>
      <c r="GKL138" s="1163"/>
      <c r="GKM138" s="957"/>
      <c r="GKN138" s="957"/>
      <c r="GKO138" s="1730"/>
      <c r="GKP138" s="957"/>
      <c r="GKQ138" s="957"/>
      <c r="GKR138" s="957"/>
      <c r="GKS138" s="1209"/>
      <c r="GKT138" s="1248"/>
      <c r="GKU138" s="1537"/>
      <c r="GKV138" s="955"/>
      <c r="GKW138" s="1144"/>
      <c r="GKX138" s="1167"/>
      <c r="GKY138" s="1163"/>
      <c r="GKZ138" s="1163"/>
      <c r="GLA138" s="1455"/>
      <c r="GLB138" s="957"/>
      <c r="GLC138" s="1163"/>
      <c r="GLD138" s="1163"/>
      <c r="GLE138" s="957"/>
      <c r="GLF138" s="957"/>
      <c r="GLG138" s="1730"/>
      <c r="GLH138" s="957"/>
      <c r="GLI138" s="957"/>
      <c r="GLJ138" s="957"/>
      <c r="GLK138" s="1209"/>
      <c r="GLL138" s="1248"/>
      <c r="GLM138" s="1537"/>
      <c r="GLN138" s="955"/>
      <c r="GLO138" s="1144"/>
      <c r="GLP138" s="1167"/>
      <c r="GLQ138" s="1163"/>
      <c r="GLR138" s="1163"/>
      <c r="GLS138" s="1455"/>
      <c r="GLT138" s="957"/>
      <c r="GLU138" s="1163"/>
      <c r="GLV138" s="1163"/>
      <c r="GLW138" s="957"/>
      <c r="GLX138" s="957"/>
      <c r="GLY138" s="1730"/>
      <c r="GLZ138" s="957"/>
      <c r="GMA138" s="957"/>
      <c r="GMB138" s="957"/>
      <c r="GMC138" s="1209"/>
      <c r="GMD138" s="1248"/>
      <c r="GME138" s="1537"/>
      <c r="GMF138" s="955"/>
      <c r="GMG138" s="1144"/>
      <c r="GMH138" s="1167"/>
      <c r="GMI138" s="1163"/>
      <c r="GMJ138" s="1163"/>
      <c r="GMK138" s="1455"/>
      <c r="GML138" s="957"/>
      <c r="GMM138" s="1163"/>
      <c r="GMN138" s="1163"/>
      <c r="GMO138" s="957"/>
      <c r="GMP138" s="957"/>
      <c r="GMQ138" s="1730"/>
      <c r="GMR138" s="957"/>
      <c r="GMS138" s="957"/>
      <c r="GMT138" s="957"/>
      <c r="GMU138" s="1209"/>
      <c r="GMV138" s="1248"/>
      <c r="GMW138" s="1537"/>
      <c r="GMX138" s="955"/>
      <c r="GMY138" s="1144"/>
      <c r="GMZ138" s="1167"/>
      <c r="GNA138" s="1163"/>
      <c r="GNB138" s="1163"/>
      <c r="GNC138" s="1455"/>
      <c r="GND138" s="957"/>
      <c r="GNE138" s="1163"/>
      <c r="GNF138" s="1163"/>
      <c r="GNG138" s="957"/>
      <c r="GNH138" s="957"/>
      <c r="GNI138" s="1730"/>
      <c r="GNJ138" s="957"/>
      <c r="GNK138" s="957"/>
      <c r="GNL138" s="957"/>
      <c r="GNM138" s="1209"/>
      <c r="GNN138" s="1248"/>
      <c r="GNO138" s="1537"/>
      <c r="GNP138" s="955"/>
      <c r="GNQ138" s="1144"/>
      <c r="GNR138" s="1167"/>
      <c r="GNS138" s="1163"/>
      <c r="GNT138" s="1163"/>
      <c r="GNU138" s="1455"/>
      <c r="GNV138" s="957"/>
      <c r="GNW138" s="1163"/>
      <c r="GNX138" s="1163"/>
      <c r="GNY138" s="957"/>
      <c r="GNZ138" s="957"/>
      <c r="GOA138" s="1730"/>
      <c r="GOB138" s="957"/>
      <c r="GOC138" s="957"/>
      <c r="GOD138" s="957"/>
      <c r="GOE138" s="1209"/>
      <c r="GOF138" s="1248"/>
      <c r="GOG138" s="1537"/>
      <c r="GOH138" s="955"/>
      <c r="GOI138" s="1144"/>
      <c r="GOJ138" s="1167"/>
      <c r="GOK138" s="1163"/>
      <c r="GOL138" s="1163"/>
      <c r="GOM138" s="1455"/>
      <c r="GON138" s="957"/>
      <c r="GOO138" s="1163"/>
      <c r="GOP138" s="1163"/>
      <c r="GOQ138" s="957"/>
      <c r="GOR138" s="957"/>
      <c r="GOS138" s="1730"/>
      <c r="GOT138" s="957"/>
      <c r="GOU138" s="957"/>
      <c r="GOV138" s="957"/>
      <c r="GOW138" s="1209"/>
      <c r="GOX138" s="1248"/>
      <c r="GOY138" s="1537"/>
      <c r="GOZ138" s="955"/>
      <c r="GPA138" s="1144"/>
      <c r="GPB138" s="1167"/>
      <c r="GPC138" s="1163"/>
      <c r="GPD138" s="1163"/>
      <c r="GPE138" s="1455"/>
      <c r="GPF138" s="957"/>
      <c r="GPG138" s="1163"/>
      <c r="GPH138" s="1163"/>
      <c r="GPI138" s="957"/>
      <c r="GPJ138" s="957"/>
      <c r="GPK138" s="1730"/>
      <c r="GPL138" s="957"/>
      <c r="GPM138" s="957"/>
      <c r="GPN138" s="957"/>
      <c r="GPO138" s="1209"/>
      <c r="GPP138" s="1248"/>
      <c r="GPQ138" s="1537"/>
      <c r="GPR138" s="955"/>
      <c r="GPS138" s="1144"/>
      <c r="GPT138" s="1167"/>
      <c r="GPU138" s="1163"/>
      <c r="GPV138" s="1163"/>
      <c r="GPW138" s="1455"/>
      <c r="GPX138" s="957"/>
      <c r="GPY138" s="1163"/>
      <c r="GPZ138" s="1163"/>
      <c r="GQA138" s="957"/>
      <c r="GQB138" s="957"/>
      <c r="GQC138" s="1730"/>
      <c r="GQD138" s="957"/>
      <c r="GQE138" s="957"/>
      <c r="GQF138" s="957"/>
      <c r="GQG138" s="1209"/>
      <c r="GQH138" s="1248"/>
      <c r="GQI138" s="1537"/>
      <c r="GQJ138" s="955"/>
      <c r="GQK138" s="1144"/>
      <c r="GQL138" s="1167"/>
      <c r="GQM138" s="1163"/>
      <c r="GQN138" s="1163"/>
      <c r="GQO138" s="1455"/>
      <c r="GQP138" s="957"/>
      <c r="GQQ138" s="1163"/>
      <c r="GQR138" s="1163"/>
      <c r="GQS138" s="957"/>
      <c r="GQT138" s="957"/>
      <c r="GQU138" s="1730"/>
      <c r="GQV138" s="957"/>
      <c r="GQW138" s="957"/>
      <c r="GQX138" s="957"/>
      <c r="GQY138" s="1209"/>
      <c r="GQZ138" s="1248"/>
      <c r="GRA138" s="1537"/>
      <c r="GRB138" s="955"/>
      <c r="GRC138" s="1144"/>
      <c r="GRD138" s="1167"/>
      <c r="GRE138" s="1163"/>
      <c r="GRF138" s="1163"/>
      <c r="GRG138" s="1455"/>
      <c r="GRH138" s="957"/>
      <c r="GRI138" s="1163"/>
      <c r="GRJ138" s="1163"/>
      <c r="GRK138" s="957"/>
      <c r="GRL138" s="957"/>
      <c r="GRM138" s="1730"/>
      <c r="GRN138" s="957"/>
      <c r="GRO138" s="957"/>
      <c r="GRP138" s="957"/>
      <c r="GRQ138" s="1209"/>
      <c r="GRR138" s="1248"/>
      <c r="GRS138" s="1537"/>
      <c r="GRT138" s="955"/>
      <c r="GRU138" s="1144"/>
      <c r="GRV138" s="1167"/>
      <c r="GRW138" s="1163"/>
      <c r="GRX138" s="1163"/>
      <c r="GRY138" s="1455"/>
      <c r="GRZ138" s="957"/>
      <c r="GSA138" s="1163"/>
      <c r="GSB138" s="1163"/>
      <c r="GSC138" s="957"/>
      <c r="GSD138" s="957"/>
      <c r="GSE138" s="1730"/>
      <c r="GSF138" s="957"/>
      <c r="GSG138" s="957"/>
      <c r="GSH138" s="957"/>
      <c r="GSI138" s="1209"/>
      <c r="GSJ138" s="1248"/>
      <c r="GSK138" s="1537"/>
      <c r="GSL138" s="955"/>
      <c r="GSM138" s="1144"/>
      <c r="GSN138" s="1167"/>
      <c r="GSO138" s="1163"/>
      <c r="GSP138" s="1163"/>
      <c r="GSQ138" s="1455"/>
      <c r="GSR138" s="957"/>
      <c r="GSS138" s="1163"/>
      <c r="GST138" s="1163"/>
      <c r="GSU138" s="957"/>
      <c r="GSV138" s="957"/>
      <c r="GSW138" s="1730"/>
      <c r="GSX138" s="957"/>
      <c r="GSY138" s="957"/>
      <c r="GSZ138" s="957"/>
      <c r="GTA138" s="1209"/>
      <c r="GTB138" s="1248"/>
      <c r="GTC138" s="1537"/>
      <c r="GTD138" s="955"/>
      <c r="GTE138" s="1144"/>
      <c r="GTF138" s="1167"/>
      <c r="GTG138" s="1163"/>
      <c r="GTH138" s="1163"/>
      <c r="GTI138" s="1455"/>
      <c r="GTJ138" s="957"/>
      <c r="GTK138" s="1163"/>
      <c r="GTL138" s="1163"/>
      <c r="GTM138" s="957"/>
      <c r="GTN138" s="957"/>
      <c r="GTO138" s="1730"/>
      <c r="GTP138" s="957"/>
      <c r="GTQ138" s="957"/>
      <c r="GTR138" s="957"/>
      <c r="GTS138" s="1209"/>
      <c r="GTT138" s="1248"/>
      <c r="GTU138" s="1537"/>
      <c r="GTV138" s="955"/>
      <c r="GTW138" s="1144"/>
      <c r="GTX138" s="1167"/>
      <c r="GTY138" s="1163"/>
      <c r="GTZ138" s="1163"/>
      <c r="GUA138" s="1455"/>
      <c r="GUB138" s="957"/>
      <c r="GUC138" s="1163"/>
      <c r="GUD138" s="1163"/>
      <c r="GUE138" s="957"/>
      <c r="GUF138" s="957"/>
      <c r="GUG138" s="1730"/>
      <c r="GUH138" s="957"/>
      <c r="GUI138" s="957"/>
      <c r="GUJ138" s="957"/>
      <c r="GUK138" s="1209"/>
      <c r="GUL138" s="1248"/>
      <c r="GUM138" s="1537"/>
      <c r="GUN138" s="955"/>
      <c r="GUO138" s="1144"/>
      <c r="GUP138" s="1167"/>
      <c r="GUQ138" s="1163"/>
      <c r="GUR138" s="1163"/>
      <c r="GUS138" s="1455"/>
      <c r="GUT138" s="957"/>
      <c r="GUU138" s="1163"/>
      <c r="GUV138" s="1163"/>
      <c r="GUW138" s="957"/>
      <c r="GUX138" s="957"/>
      <c r="GUY138" s="1730"/>
      <c r="GUZ138" s="957"/>
      <c r="GVA138" s="957"/>
      <c r="GVB138" s="957"/>
      <c r="GVC138" s="1209"/>
      <c r="GVD138" s="1248"/>
      <c r="GVE138" s="1537"/>
      <c r="GVF138" s="955"/>
      <c r="GVG138" s="1144"/>
      <c r="GVH138" s="1167"/>
      <c r="GVI138" s="1163"/>
      <c r="GVJ138" s="1163"/>
      <c r="GVK138" s="1455"/>
      <c r="GVL138" s="957"/>
      <c r="GVM138" s="1163"/>
      <c r="GVN138" s="1163"/>
      <c r="GVO138" s="957"/>
      <c r="GVP138" s="957"/>
      <c r="GVQ138" s="1730"/>
      <c r="GVR138" s="957"/>
      <c r="GVS138" s="957"/>
      <c r="GVT138" s="957"/>
      <c r="GVU138" s="1209"/>
      <c r="GVV138" s="1248"/>
      <c r="GVW138" s="1537"/>
      <c r="GVX138" s="955"/>
      <c r="GVY138" s="1144"/>
      <c r="GVZ138" s="1167"/>
      <c r="GWA138" s="1163"/>
      <c r="GWB138" s="1163"/>
      <c r="GWC138" s="1455"/>
      <c r="GWD138" s="957"/>
      <c r="GWE138" s="1163"/>
      <c r="GWF138" s="1163"/>
      <c r="GWG138" s="957"/>
      <c r="GWH138" s="957"/>
      <c r="GWI138" s="1730"/>
      <c r="GWJ138" s="957"/>
      <c r="GWK138" s="957"/>
      <c r="GWL138" s="957"/>
      <c r="GWM138" s="1209"/>
      <c r="GWN138" s="1248"/>
      <c r="GWO138" s="1537"/>
      <c r="GWP138" s="955"/>
      <c r="GWQ138" s="1144"/>
      <c r="GWR138" s="1167"/>
      <c r="GWS138" s="1163"/>
      <c r="GWT138" s="1163"/>
      <c r="GWU138" s="1455"/>
      <c r="GWV138" s="957"/>
      <c r="GWW138" s="1163"/>
      <c r="GWX138" s="1163"/>
      <c r="GWY138" s="957"/>
      <c r="GWZ138" s="957"/>
      <c r="GXA138" s="1730"/>
      <c r="GXB138" s="957"/>
      <c r="GXC138" s="957"/>
      <c r="GXD138" s="957"/>
      <c r="GXE138" s="1209"/>
      <c r="GXF138" s="1248"/>
      <c r="GXG138" s="1537"/>
      <c r="GXH138" s="955"/>
      <c r="GXI138" s="1144"/>
      <c r="GXJ138" s="1167"/>
      <c r="GXK138" s="1163"/>
      <c r="GXL138" s="1163"/>
      <c r="GXM138" s="1455"/>
      <c r="GXN138" s="957"/>
      <c r="GXO138" s="1163"/>
      <c r="GXP138" s="1163"/>
      <c r="GXQ138" s="957"/>
      <c r="GXR138" s="957"/>
      <c r="GXS138" s="1730"/>
      <c r="GXT138" s="957"/>
      <c r="GXU138" s="957"/>
      <c r="GXV138" s="957"/>
      <c r="GXW138" s="1209"/>
      <c r="GXX138" s="1248"/>
      <c r="GXY138" s="1537"/>
      <c r="GXZ138" s="955"/>
      <c r="GYA138" s="1144"/>
      <c r="GYB138" s="1167"/>
      <c r="GYC138" s="1163"/>
      <c r="GYD138" s="1163"/>
      <c r="GYE138" s="1455"/>
      <c r="GYF138" s="957"/>
      <c r="GYG138" s="1163"/>
      <c r="GYH138" s="1163"/>
      <c r="GYI138" s="957"/>
      <c r="GYJ138" s="957"/>
      <c r="GYK138" s="1730"/>
      <c r="GYL138" s="957"/>
      <c r="GYM138" s="957"/>
      <c r="GYN138" s="957"/>
      <c r="GYO138" s="1209"/>
      <c r="GYP138" s="1248"/>
      <c r="GYQ138" s="1537"/>
      <c r="GYR138" s="955"/>
      <c r="GYS138" s="1144"/>
      <c r="GYT138" s="1167"/>
      <c r="GYU138" s="1163"/>
      <c r="GYV138" s="1163"/>
      <c r="GYW138" s="1455"/>
      <c r="GYX138" s="957"/>
      <c r="GYY138" s="1163"/>
      <c r="GYZ138" s="1163"/>
      <c r="GZA138" s="957"/>
      <c r="GZB138" s="957"/>
      <c r="GZC138" s="1730"/>
      <c r="GZD138" s="957"/>
      <c r="GZE138" s="957"/>
      <c r="GZF138" s="957"/>
      <c r="GZG138" s="1209"/>
      <c r="GZH138" s="1248"/>
      <c r="GZI138" s="1537"/>
      <c r="GZJ138" s="955"/>
      <c r="GZK138" s="1144"/>
      <c r="GZL138" s="1167"/>
      <c r="GZM138" s="1163"/>
      <c r="GZN138" s="1163"/>
      <c r="GZO138" s="1455"/>
      <c r="GZP138" s="957"/>
      <c r="GZQ138" s="1163"/>
      <c r="GZR138" s="1163"/>
      <c r="GZS138" s="957"/>
      <c r="GZT138" s="957"/>
      <c r="GZU138" s="1730"/>
      <c r="GZV138" s="957"/>
      <c r="GZW138" s="957"/>
      <c r="GZX138" s="957"/>
      <c r="GZY138" s="1209"/>
      <c r="GZZ138" s="1248"/>
      <c r="HAA138" s="1537"/>
      <c r="HAB138" s="955"/>
      <c r="HAC138" s="1144"/>
      <c r="HAD138" s="1167"/>
      <c r="HAE138" s="1163"/>
      <c r="HAF138" s="1163"/>
      <c r="HAG138" s="1455"/>
      <c r="HAH138" s="957"/>
      <c r="HAI138" s="1163"/>
      <c r="HAJ138" s="1163"/>
      <c r="HAK138" s="957"/>
      <c r="HAL138" s="957"/>
      <c r="HAM138" s="1730"/>
      <c r="HAN138" s="957"/>
      <c r="HAO138" s="957"/>
      <c r="HAP138" s="957"/>
      <c r="HAQ138" s="1209"/>
      <c r="HAR138" s="1248"/>
      <c r="HAS138" s="1537"/>
      <c r="HAT138" s="955"/>
      <c r="HAU138" s="1144"/>
      <c r="HAV138" s="1167"/>
      <c r="HAW138" s="1163"/>
      <c r="HAX138" s="1163"/>
      <c r="HAY138" s="1455"/>
      <c r="HAZ138" s="957"/>
      <c r="HBA138" s="1163"/>
      <c r="HBB138" s="1163"/>
      <c r="HBC138" s="957"/>
      <c r="HBD138" s="957"/>
      <c r="HBE138" s="1730"/>
      <c r="HBF138" s="957"/>
      <c r="HBG138" s="957"/>
      <c r="HBH138" s="957"/>
      <c r="HBI138" s="1209"/>
      <c r="HBJ138" s="1248"/>
      <c r="HBK138" s="1537"/>
      <c r="HBL138" s="955"/>
      <c r="HBM138" s="1144"/>
      <c r="HBN138" s="1167"/>
      <c r="HBO138" s="1163"/>
      <c r="HBP138" s="1163"/>
      <c r="HBQ138" s="1455"/>
      <c r="HBR138" s="957"/>
      <c r="HBS138" s="1163"/>
      <c r="HBT138" s="1163"/>
      <c r="HBU138" s="957"/>
      <c r="HBV138" s="957"/>
      <c r="HBW138" s="1730"/>
      <c r="HBX138" s="957"/>
      <c r="HBY138" s="957"/>
      <c r="HBZ138" s="957"/>
      <c r="HCA138" s="1209"/>
      <c r="HCB138" s="1248"/>
      <c r="HCC138" s="1537"/>
      <c r="HCD138" s="955"/>
      <c r="HCE138" s="1144"/>
      <c r="HCF138" s="1167"/>
      <c r="HCG138" s="1163"/>
      <c r="HCH138" s="1163"/>
      <c r="HCI138" s="1455"/>
      <c r="HCJ138" s="957"/>
      <c r="HCK138" s="1163"/>
      <c r="HCL138" s="1163"/>
      <c r="HCM138" s="957"/>
      <c r="HCN138" s="957"/>
      <c r="HCO138" s="1730"/>
      <c r="HCP138" s="957"/>
      <c r="HCQ138" s="957"/>
      <c r="HCR138" s="957"/>
      <c r="HCS138" s="1209"/>
      <c r="HCT138" s="1248"/>
      <c r="HCU138" s="1537"/>
      <c r="HCV138" s="955"/>
      <c r="HCW138" s="1144"/>
      <c r="HCX138" s="1167"/>
      <c r="HCY138" s="1163"/>
      <c r="HCZ138" s="1163"/>
      <c r="HDA138" s="1455"/>
      <c r="HDB138" s="957"/>
      <c r="HDC138" s="1163"/>
      <c r="HDD138" s="1163"/>
      <c r="HDE138" s="957"/>
      <c r="HDF138" s="957"/>
      <c r="HDG138" s="1730"/>
      <c r="HDH138" s="957"/>
      <c r="HDI138" s="957"/>
      <c r="HDJ138" s="957"/>
      <c r="HDK138" s="1209"/>
      <c r="HDL138" s="1248"/>
      <c r="HDM138" s="1537"/>
      <c r="HDN138" s="955"/>
      <c r="HDO138" s="1144"/>
      <c r="HDP138" s="1167"/>
      <c r="HDQ138" s="1163"/>
      <c r="HDR138" s="1163"/>
      <c r="HDS138" s="1455"/>
      <c r="HDT138" s="957"/>
      <c r="HDU138" s="1163"/>
      <c r="HDV138" s="1163"/>
      <c r="HDW138" s="957"/>
      <c r="HDX138" s="957"/>
      <c r="HDY138" s="1730"/>
      <c r="HDZ138" s="957"/>
      <c r="HEA138" s="957"/>
      <c r="HEB138" s="957"/>
      <c r="HEC138" s="1209"/>
      <c r="HED138" s="1248"/>
      <c r="HEE138" s="1537"/>
      <c r="HEF138" s="955"/>
      <c r="HEG138" s="1144"/>
      <c r="HEH138" s="1167"/>
      <c r="HEI138" s="1163"/>
      <c r="HEJ138" s="1163"/>
      <c r="HEK138" s="1455"/>
      <c r="HEL138" s="957"/>
      <c r="HEM138" s="1163"/>
      <c r="HEN138" s="1163"/>
      <c r="HEO138" s="957"/>
      <c r="HEP138" s="957"/>
      <c r="HEQ138" s="1730"/>
      <c r="HER138" s="957"/>
      <c r="HES138" s="957"/>
      <c r="HET138" s="957"/>
      <c r="HEU138" s="1209"/>
      <c r="HEV138" s="1248"/>
      <c r="HEW138" s="1537"/>
      <c r="HEX138" s="955"/>
      <c r="HEY138" s="1144"/>
      <c r="HEZ138" s="1167"/>
      <c r="HFA138" s="1163"/>
      <c r="HFB138" s="1163"/>
      <c r="HFC138" s="1455"/>
      <c r="HFD138" s="957"/>
      <c r="HFE138" s="1163"/>
      <c r="HFF138" s="1163"/>
      <c r="HFG138" s="957"/>
      <c r="HFH138" s="957"/>
      <c r="HFI138" s="1730"/>
      <c r="HFJ138" s="957"/>
      <c r="HFK138" s="957"/>
      <c r="HFL138" s="957"/>
      <c r="HFM138" s="1209"/>
      <c r="HFN138" s="1248"/>
      <c r="HFO138" s="1537"/>
      <c r="HFP138" s="955"/>
      <c r="HFQ138" s="1144"/>
      <c r="HFR138" s="1167"/>
      <c r="HFS138" s="1163"/>
      <c r="HFT138" s="1163"/>
      <c r="HFU138" s="1455"/>
      <c r="HFV138" s="957"/>
      <c r="HFW138" s="1163"/>
      <c r="HFX138" s="1163"/>
      <c r="HFY138" s="957"/>
      <c r="HFZ138" s="957"/>
      <c r="HGA138" s="1730"/>
      <c r="HGB138" s="957"/>
      <c r="HGC138" s="957"/>
      <c r="HGD138" s="957"/>
      <c r="HGE138" s="1209"/>
      <c r="HGF138" s="1248"/>
      <c r="HGG138" s="1537"/>
      <c r="HGH138" s="955"/>
      <c r="HGI138" s="1144"/>
      <c r="HGJ138" s="1167"/>
      <c r="HGK138" s="1163"/>
      <c r="HGL138" s="1163"/>
      <c r="HGM138" s="1455"/>
      <c r="HGN138" s="957"/>
      <c r="HGO138" s="1163"/>
      <c r="HGP138" s="1163"/>
      <c r="HGQ138" s="957"/>
      <c r="HGR138" s="957"/>
      <c r="HGS138" s="1730"/>
      <c r="HGT138" s="957"/>
      <c r="HGU138" s="957"/>
      <c r="HGV138" s="957"/>
      <c r="HGW138" s="1209"/>
      <c r="HGX138" s="1248"/>
      <c r="HGY138" s="1537"/>
      <c r="HGZ138" s="955"/>
      <c r="HHA138" s="1144"/>
      <c r="HHB138" s="1167"/>
      <c r="HHC138" s="1163"/>
      <c r="HHD138" s="1163"/>
      <c r="HHE138" s="1455"/>
      <c r="HHF138" s="957"/>
      <c r="HHG138" s="1163"/>
      <c r="HHH138" s="1163"/>
      <c r="HHI138" s="957"/>
      <c r="HHJ138" s="957"/>
      <c r="HHK138" s="1730"/>
      <c r="HHL138" s="957"/>
      <c r="HHM138" s="957"/>
      <c r="HHN138" s="957"/>
      <c r="HHO138" s="1209"/>
      <c r="HHP138" s="1248"/>
      <c r="HHQ138" s="1537"/>
      <c r="HHR138" s="955"/>
      <c r="HHS138" s="1144"/>
      <c r="HHT138" s="1167"/>
      <c r="HHU138" s="1163"/>
      <c r="HHV138" s="1163"/>
      <c r="HHW138" s="1455"/>
      <c r="HHX138" s="957"/>
      <c r="HHY138" s="1163"/>
      <c r="HHZ138" s="1163"/>
      <c r="HIA138" s="957"/>
      <c r="HIB138" s="957"/>
      <c r="HIC138" s="1730"/>
      <c r="HID138" s="957"/>
      <c r="HIE138" s="957"/>
      <c r="HIF138" s="957"/>
      <c r="HIG138" s="1209"/>
      <c r="HIH138" s="1248"/>
      <c r="HII138" s="1537"/>
      <c r="HIJ138" s="955"/>
      <c r="HIK138" s="1144"/>
      <c r="HIL138" s="1167"/>
      <c r="HIM138" s="1163"/>
      <c r="HIN138" s="1163"/>
      <c r="HIO138" s="1455"/>
      <c r="HIP138" s="957"/>
      <c r="HIQ138" s="1163"/>
      <c r="HIR138" s="1163"/>
      <c r="HIS138" s="957"/>
      <c r="HIT138" s="957"/>
      <c r="HIU138" s="1730"/>
      <c r="HIV138" s="957"/>
      <c r="HIW138" s="957"/>
      <c r="HIX138" s="957"/>
      <c r="HIY138" s="1209"/>
      <c r="HIZ138" s="1248"/>
      <c r="HJA138" s="1537"/>
      <c r="HJB138" s="955"/>
      <c r="HJC138" s="1144"/>
      <c r="HJD138" s="1167"/>
      <c r="HJE138" s="1163"/>
      <c r="HJF138" s="1163"/>
      <c r="HJG138" s="1455"/>
      <c r="HJH138" s="957"/>
      <c r="HJI138" s="1163"/>
      <c r="HJJ138" s="1163"/>
      <c r="HJK138" s="957"/>
      <c r="HJL138" s="957"/>
      <c r="HJM138" s="1730"/>
      <c r="HJN138" s="957"/>
      <c r="HJO138" s="957"/>
      <c r="HJP138" s="957"/>
      <c r="HJQ138" s="1209"/>
      <c r="HJR138" s="1248"/>
      <c r="HJS138" s="1537"/>
      <c r="HJT138" s="955"/>
      <c r="HJU138" s="1144"/>
      <c r="HJV138" s="1167"/>
      <c r="HJW138" s="1163"/>
      <c r="HJX138" s="1163"/>
      <c r="HJY138" s="1455"/>
      <c r="HJZ138" s="957"/>
      <c r="HKA138" s="1163"/>
      <c r="HKB138" s="1163"/>
      <c r="HKC138" s="957"/>
      <c r="HKD138" s="957"/>
      <c r="HKE138" s="1730"/>
      <c r="HKF138" s="957"/>
      <c r="HKG138" s="957"/>
      <c r="HKH138" s="957"/>
      <c r="HKI138" s="1209"/>
      <c r="HKJ138" s="1248"/>
      <c r="HKK138" s="1537"/>
      <c r="HKL138" s="955"/>
      <c r="HKM138" s="1144"/>
      <c r="HKN138" s="1167"/>
      <c r="HKO138" s="1163"/>
      <c r="HKP138" s="1163"/>
      <c r="HKQ138" s="1455"/>
      <c r="HKR138" s="957"/>
      <c r="HKS138" s="1163"/>
      <c r="HKT138" s="1163"/>
      <c r="HKU138" s="957"/>
      <c r="HKV138" s="957"/>
      <c r="HKW138" s="1730"/>
      <c r="HKX138" s="957"/>
      <c r="HKY138" s="957"/>
      <c r="HKZ138" s="957"/>
      <c r="HLA138" s="1209"/>
      <c r="HLB138" s="1248"/>
      <c r="HLC138" s="1537"/>
      <c r="HLD138" s="955"/>
      <c r="HLE138" s="1144"/>
      <c r="HLF138" s="1167"/>
      <c r="HLG138" s="1163"/>
      <c r="HLH138" s="1163"/>
      <c r="HLI138" s="1455"/>
      <c r="HLJ138" s="957"/>
      <c r="HLK138" s="1163"/>
      <c r="HLL138" s="1163"/>
      <c r="HLM138" s="957"/>
      <c r="HLN138" s="957"/>
      <c r="HLO138" s="1730"/>
      <c r="HLP138" s="957"/>
      <c r="HLQ138" s="957"/>
      <c r="HLR138" s="957"/>
      <c r="HLS138" s="1209"/>
      <c r="HLT138" s="1248"/>
      <c r="HLU138" s="1537"/>
      <c r="HLV138" s="955"/>
      <c r="HLW138" s="1144"/>
      <c r="HLX138" s="1167"/>
      <c r="HLY138" s="1163"/>
      <c r="HLZ138" s="1163"/>
      <c r="HMA138" s="1455"/>
      <c r="HMB138" s="957"/>
      <c r="HMC138" s="1163"/>
      <c r="HMD138" s="1163"/>
      <c r="HME138" s="957"/>
      <c r="HMF138" s="957"/>
      <c r="HMG138" s="1730"/>
      <c r="HMH138" s="957"/>
      <c r="HMI138" s="957"/>
      <c r="HMJ138" s="957"/>
      <c r="HMK138" s="1209"/>
      <c r="HML138" s="1248"/>
      <c r="HMM138" s="1537"/>
      <c r="HMN138" s="955"/>
      <c r="HMO138" s="1144"/>
      <c r="HMP138" s="1167"/>
      <c r="HMQ138" s="1163"/>
      <c r="HMR138" s="1163"/>
      <c r="HMS138" s="1455"/>
      <c r="HMT138" s="957"/>
      <c r="HMU138" s="1163"/>
      <c r="HMV138" s="1163"/>
      <c r="HMW138" s="957"/>
      <c r="HMX138" s="957"/>
      <c r="HMY138" s="1730"/>
      <c r="HMZ138" s="957"/>
      <c r="HNA138" s="957"/>
      <c r="HNB138" s="957"/>
      <c r="HNC138" s="1209"/>
      <c r="HND138" s="1248"/>
      <c r="HNE138" s="1537"/>
      <c r="HNF138" s="955"/>
      <c r="HNG138" s="1144"/>
      <c r="HNH138" s="1167"/>
      <c r="HNI138" s="1163"/>
      <c r="HNJ138" s="1163"/>
      <c r="HNK138" s="1455"/>
      <c r="HNL138" s="957"/>
      <c r="HNM138" s="1163"/>
      <c r="HNN138" s="1163"/>
      <c r="HNO138" s="957"/>
      <c r="HNP138" s="957"/>
      <c r="HNQ138" s="1730"/>
      <c r="HNR138" s="957"/>
      <c r="HNS138" s="957"/>
      <c r="HNT138" s="957"/>
      <c r="HNU138" s="1209"/>
      <c r="HNV138" s="1248"/>
      <c r="HNW138" s="1537"/>
      <c r="HNX138" s="955"/>
      <c r="HNY138" s="1144"/>
      <c r="HNZ138" s="1167"/>
      <c r="HOA138" s="1163"/>
      <c r="HOB138" s="1163"/>
      <c r="HOC138" s="1455"/>
      <c r="HOD138" s="957"/>
      <c r="HOE138" s="1163"/>
      <c r="HOF138" s="1163"/>
      <c r="HOG138" s="957"/>
      <c r="HOH138" s="957"/>
      <c r="HOI138" s="1730"/>
      <c r="HOJ138" s="957"/>
      <c r="HOK138" s="957"/>
      <c r="HOL138" s="957"/>
      <c r="HOM138" s="1209"/>
      <c r="HON138" s="1248"/>
      <c r="HOO138" s="1537"/>
      <c r="HOP138" s="955"/>
      <c r="HOQ138" s="1144"/>
      <c r="HOR138" s="1167"/>
      <c r="HOS138" s="1163"/>
      <c r="HOT138" s="1163"/>
      <c r="HOU138" s="1455"/>
      <c r="HOV138" s="957"/>
      <c r="HOW138" s="1163"/>
      <c r="HOX138" s="1163"/>
      <c r="HOY138" s="957"/>
      <c r="HOZ138" s="957"/>
      <c r="HPA138" s="1730"/>
      <c r="HPB138" s="957"/>
      <c r="HPC138" s="957"/>
      <c r="HPD138" s="957"/>
      <c r="HPE138" s="1209"/>
      <c r="HPF138" s="1248"/>
      <c r="HPG138" s="1537"/>
      <c r="HPH138" s="955"/>
      <c r="HPI138" s="1144"/>
      <c r="HPJ138" s="1167"/>
      <c r="HPK138" s="1163"/>
      <c r="HPL138" s="1163"/>
      <c r="HPM138" s="1455"/>
      <c r="HPN138" s="957"/>
      <c r="HPO138" s="1163"/>
      <c r="HPP138" s="1163"/>
      <c r="HPQ138" s="957"/>
      <c r="HPR138" s="957"/>
      <c r="HPS138" s="1730"/>
      <c r="HPT138" s="957"/>
      <c r="HPU138" s="957"/>
      <c r="HPV138" s="957"/>
      <c r="HPW138" s="1209"/>
      <c r="HPX138" s="1248"/>
      <c r="HPY138" s="1537"/>
      <c r="HPZ138" s="955"/>
      <c r="HQA138" s="1144"/>
      <c r="HQB138" s="1167"/>
      <c r="HQC138" s="1163"/>
      <c r="HQD138" s="1163"/>
      <c r="HQE138" s="1455"/>
      <c r="HQF138" s="957"/>
      <c r="HQG138" s="1163"/>
      <c r="HQH138" s="1163"/>
      <c r="HQI138" s="957"/>
      <c r="HQJ138" s="957"/>
      <c r="HQK138" s="1730"/>
      <c r="HQL138" s="957"/>
      <c r="HQM138" s="957"/>
      <c r="HQN138" s="957"/>
      <c r="HQO138" s="1209"/>
      <c r="HQP138" s="1248"/>
      <c r="HQQ138" s="1537"/>
      <c r="HQR138" s="955"/>
      <c r="HQS138" s="1144"/>
      <c r="HQT138" s="1167"/>
      <c r="HQU138" s="1163"/>
      <c r="HQV138" s="1163"/>
      <c r="HQW138" s="1455"/>
      <c r="HQX138" s="957"/>
      <c r="HQY138" s="1163"/>
      <c r="HQZ138" s="1163"/>
      <c r="HRA138" s="957"/>
      <c r="HRB138" s="957"/>
      <c r="HRC138" s="1730"/>
      <c r="HRD138" s="957"/>
      <c r="HRE138" s="957"/>
      <c r="HRF138" s="957"/>
      <c r="HRG138" s="1209"/>
      <c r="HRH138" s="1248"/>
      <c r="HRI138" s="1537"/>
      <c r="HRJ138" s="955"/>
      <c r="HRK138" s="1144"/>
      <c r="HRL138" s="1167"/>
      <c r="HRM138" s="1163"/>
      <c r="HRN138" s="1163"/>
      <c r="HRO138" s="1455"/>
      <c r="HRP138" s="957"/>
      <c r="HRQ138" s="1163"/>
      <c r="HRR138" s="1163"/>
      <c r="HRS138" s="957"/>
      <c r="HRT138" s="957"/>
      <c r="HRU138" s="1730"/>
      <c r="HRV138" s="957"/>
      <c r="HRW138" s="957"/>
      <c r="HRX138" s="957"/>
      <c r="HRY138" s="1209"/>
      <c r="HRZ138" s="1248"/>
      <c r="HSA138" s="1537"/>
      <c r="HSB138" s="955"/>
      <c r="HSC138" s="1144"/>
      <c r="HSD138" s="1167"/>
      <c r="HSE138" s="1163"/>
      <c r="HSF138" s="1163"/>
      <c r="HSG138" s="1455"/>
      <c r="HSH138" s="957"/>
      <c r="HSI138" s="1163"/>
      <c r="HSJ138" s="1163"/>
      <c r="HSK138" s="957"/>
      <c r="HSL138" s="957"/>
      <c r="HSM138" s="1730"/>
      <c r="HSN138" s="957"/>
      <c r="HSO138" s="957"/>
      <c r="HSP138" s="957"/>
      <c r="HSQ138" s="1209"/>
      <c r="HSR138" s="1248"/>
      <c r="HSS138" s="1537"/>
      <c r="HST138" s="955"/>
      <c r="HSU138" s="1144"/>
      <c r="HSV138" s="1167"/>
      <c r="HSW138" s="1163"/>
      <c r="HSX138" s="1163"/>
      <c r="HSY138" s="1455"/>
      <c r="HSZ138" s="957"/>
      <c r="HTA138" s="1163"/>
      <c r="HTB138" s="1163"/>
      <c r="HTC138" s="957"/>
      <c r="HTD138" s="957"/>
      <c r="HTE138" s="1730"/>
      <c r="HTF138" s="957"/>
      <c r="HTG138" s="957"/>
      <c r="HTH138" s="957"/>
      <c r="HTI138" s="1209"/>
      <c r="HTJ138" s="1248"/>
      <c r="HTK138" s="1537"/>
      <c r="HTL138" s="955"/>
      <c r="HTM138" s="1144"/>
      <c r="HTN138" s="1167"/>
      <c r="HTO138" s="1163"/>
      <c r="HTP138" s="1163"/>
      <c r="HTQ138" s="1455"/>
      <c r="HTR138" s="957"/>
      <c r="HTS138" s="1163"/>
      <c r="HTT138" s="1163"/>
      <c r="HTU138" s="957"/>
      <c r="HTV138" s="957"/>
      <c r="HTW138" s="1730"/>
      <c r="HTX138" s="957"/>
      <c r="HTY138" s="957"/>
      <c r="HTZ138" s="957"/>
      <c r="HUA138" s="1209"/>
      <c r="HUB138" s="1248"/>
      <c r="HUC138" s="1537"/>
      <c r="HUD138" s="955"/>
      <c r="HUE138" s="1144"/>
      <c r="HUF138" s="1167"/>
      <c r="HUG138" s="1163"/>
      <c r="HUH138" s="1163"/>
      <c r="HUI138" s="1455"/>
      <c r="HUJ138" s="957"/>
      <c r="HUK138" s="1163"/>
      <c r="HUL138" s="1163"/>
      <c r="HUM138" s="957"/>
      <c r="HUN138" s="957"/>
      <c r="HUO138" s="1730"/>
      <c r="HUP138" s="957"/>
      <c r="HUQ138" s="957"/>
      <c r="HUR138" s="957"/>
      <c r="HUS138" s="1209"/>
      <c r="HUT138" s="1248"/>
      <c r="HUU138" s="1537"/>
      <c r="HUV138" s="955"/>
      <c r="HUW138" s="1144"/>
      <c r="HUX138" s="1167"/>
      <c r="HUY138" s="1163"/>
      <c r="HUZ138" s="1163"/>
      <c r="HVA138" s="1455"/>
      <c r="HVB138" s="957"/>
      <c r="HVC138" s="1163"/>
      <c r="HVD138" s="1163"/>
      <c r="HVE138" s="957"/>
      <c r="HVF138" s="957"/>
      <c r="HVG138" s="1730"/>
      <c r="HVH138" s="957"/>
      <c r="HVI138" s="957"/>
      <c r="HVJ138" s="957"/>
      <c r="HVK138" s="1209"/>
      <c r="HVL138" s="1248"/>
      <c r="HVM138" s="1537"/>
      <c r="HVN138" s="955"/>
      <c r="HVO138" s="1144"/>
      <c r="HVP138" s="1167"/>
      <c r="HVQ138" s="1163"/>
      <c r="HVR138" s="1163"/>
      <c r="HVS138" s="1455"/>
      <c r="HVT138" s="957"/>
      <c r="HVU138" s="1163"/>
      <c r="HVV138" s="1163"/>
      <c r="HVW138" s="957"/>
      <c r="HVX138" s="957"/>
      <c r="HVY138" s="1730"/>
      <c r="HVZ138" s="957"/>
      <c r="HWA138" s="957"/>
      <c r="HWB138" s="957"/>
      <c r="HWC138" s="1209"/>
      <c r="HWD138" s="1248"/>
      <c r="HWE138" s="1537"/>
      <c r="HWF138" s="955"/>
      <c r="HWG138" s="1144"/>
      <c r="HWH138" s="1167"/>
      <c r="HWI138" s="1163"/>
      <c r="HWJ138" s="1163"/>
      <c r="HWK138" s="1455"/>
      <c r="HWL138" s="957"/>
      <c r="HWM138" s="1163"/>
      <c r="HWN138" s="1163"/>
      <c r="HWO138" s="957"/>
      <c r="HWP138" s="957"/>
      <c r="HWQ138" s="1730"/>
      <c r="HWR138" s="957"/>
      <c r="HWS138" s="957"/>
      <c r="HWT138" s="957"/>
      <c r="HWU138" s="1209"/>
      <c r="HWV138" s="1248"/>
      <c r="HWW138" s="1537"/>
      <c r="HWX138" s="955"/>
      <c r="HWY138" s="1144"/>
      <c r="HWZ138" s="1167"/>
      <c r="HXA138" s="1163"/>
      <c r="HXB138" s="1163"/>
      <c r="HXC138" s="1455"/>
      <c r="HXD138" s="957"/>
      <c r="HXE138" s="1163"/>
      <c r="HXF138" s="1163"/>
      <c r="HXG138" s="957"/>
      <c r="HXH138" s="957"/>
      <c r="HXI138" s="1730"/>
      <c r="HXJ138" s="957"/>
      <c r="HXK138" s="957"/>
      <c r="HXL138" s="957"/>
      <c r="HXM138" s="1209"/>
      <c r="HXN138" s="1248"/>
      <c r="HXO138" s="1537"/>
      <c r="HXP138" s="955"/>
      <c r="HXQ138" s="1144"/>
      <c r="HXR138" s="1167"/>
      <c r="HXS138" s="1163"/>
      <c r="HXT138" s="1163"/>
      <c r="HXU138" s="1455"/>
      <c r="HXV138" s="957"/>
      <c r="HXW138" s="1163"/>
      <c r="HXX138" s="1163"/>
      <c r="HXY138" s="957"/>
      <c r="HXZ138" s="957"/>
      <c r="HYA138" s="1730"/>
      <c r="HYB138" s="957"/>
      <c r="HYC138" s="957"/>
      <c r="HYD138" s="957"/>
      <c r="HYE138" s="1209"/>
      <c r="HYF138" s="1248"/>
      <c r="HYG138" s="1537"/>
      <c r="HYH138" s="955"/>
      <c r="HYI138" s="1144"/>
      <c r="HYJ138" s="1167"/>
      <c r="HYK138" s="1163"/>
      <c r="HYL138" s="1163"/>
      <c r="HYM138" s="1455"/>
      <c r="HYN138" s="957"/>
      <c r="HYO138" s="1163"/>
      <c r="HYP138" s="1163"/>
      <c r="HYQ138" s="957"/>
      <c r="HYR138" s="957"/>
      <c r="HYS138" s="1730"/>
      <c r="HYT138" s="957"/>
      <c r="HYU138" s="957"/>
      <c r="HYV138" s="957"/>
      <c r="HYW138" s="1209"/>
      <c r="HYX138" s="1248"/>
      <c r="HYY138" s="1537"/>
      <c r="HYZ138" s="955"/>
      <c r="HZA138" s="1144"/>
      <c r="HZB138" s="1167"/>
      <c r="HZC138" s="1163"/>
      <c r="HZD138" s="1163"/>
      <c r="HZE138" s="1455"/>
      <c r="HZF138" s="957"/>
      <c r="HZG138" s="1163"/>
      <c r="HZH138" s="1163"/>
      <c r="HZI138" s="957"/>
      <c r="HZJ138" s="957"/>
      <c r="HZK138" s="1730"/>
      <c r="HZL138" s="957"/>
      <c r="HZM138" s="957"/>
      <c r="HZN138" s="957"/>
      <c r="HZO138" s="1209"/>
      <c r="HZP138" s="1248"/>
      <c r="HZQ138" s="1537"/>
      <c r="HZR138" s="955"/>
      <c r="HZS138" s="1144"/>
      <c r="HZT138" s="1167"/>
      <c r="HZU138" s="1163"/>
      <c r="HZV138" s="1163"/>
      <c r="HZW138" s="1455"/>
      <c r="HZX138" s="957"/>
      <c r="HZY138" s="1163"/>
      <c r="HZZ138" s="1163"/>
      <c r="IAA138" s="957"/>
      <c r="IAB138" s="957"/>
      <c r="IAC138" s="1730"/>
      <c r="IAD138" s="957"/>
      <c r="IAE138" s="957"/>
      <c r="IAF138" s="957"/>
      <c r="IAG138" s="1209"/>
      <c r="IAH138" s="1248"/>
      <c r="IAI138" s="1537"/>
      <c r="IAJ138" s="955"/>
      <c r="IAK138" s="1144"/>
      <c r="IAL138" s="1167"/>
      <c r="IAM138" s="1163"/>
      <c r="IAN138" s="1163"/>
      <c r="IAO138" s="1455"/>
      <c r="IAP138" s="957"/>
      <c r="IAQ138" s="1163"/>
      <c r="IAR138" s="1163"/>
      <c r="IAS138" s="957"/>
      <c r="IAT138" s="957"/>
      <c r="IAU138" s="1730"/>
      <c r="IAV138" s="957"/>
      <c r="IAW138" s="957"/>
      <c r="IAX138" s="957"/>
      <c r="IAY138" s="1209"/>
      <c r="IAZ138" s="1248"/>
      <c r="IBA138" s="1537"/>
      <c r="IBB138" s="955"/>
      <c r="IBC138" s="1144"/>
      <c r="IBD138" s="1167"/>
      <c r="IBE138" s="1163"/>
      <c r="IBF138" s="1163"/>
      <c r="IBG138" s="1455"/>
      <c r="IBH138" s="957"/>
      <c r="IBI138" s="1163"/>
      <c r="IBJ138" s="1163"/>
      <c r="IBK138" s="957"/>
      <c r="IBL138" s="957"/>
      <c r="IBM138" s="1730"/>
      <c r="IBN138" s="957"/>
      <c r="IBO138" s="957"/>
      <c r="IBP138" s="957"/>
      <c r="IBQ138" s="1209"/>
      <c r="IBR138" s="1248"/>
      <c r="IBS138" s="1537"/>
      <c r="IBT138" s="955"/>
      <c r="IBU138" s="1144"/>
      <c r="IBV138" s="1167"/>
      <c r="IBW138" s="1163"/>
      <c r="IBX138" s="1163"/>
      <c r="IBY138" s="1455"/>
      <c r="IBZ138" s="957"/>
      <c r="ICA138" s="1163"/>
      <c r="ICB138" s="1163"/>
      <c r="ICC138" s="957"/>
      <c r="ICD138" s="957"/>
      <c r="ICE138" s="1730"/>
      <c r="ICF138" s="957"/>
      <c r="ICG138" s="957"/>
      <c r="ICH138" s="957"/>
      <c r="ICI138" s="1209"/>
      <c r="ICJ138" s="1248"/>
      <c r="ICK138" s="1537"/>
      <c r="ICL138" s="955"/>
      <c r="ICM138" s="1144"/>
      <c r="ICN138" s="1167"/>
      <c r="ICO138" s="1163"/>
      <c r="ICP138" s="1163"/>
      <c r="ICQ138" s="1455"/>
      <c r="ICR138" s="957"/>
      <c r="ICS138" s="1163"/>
      <c r="ICT138" s="1163"/>
      <c r="ICU138" s="957"/>
      <c r="ICV138" s="957"/>
      <c r="ICW138" s="1730"/>
      <c r="ICX138" s="957"/>
      <c r="ICY138" s="957"/>
      <c r="ICZ138" s="957"/>
      <c r="IDA138" s="1209"/>
      <c r="IDB138" s="1248"/>
      <c r="IDC138" s="1537"/>
      <c r="IDD138" s="955"/>
      <c r="IDE138" s="1144"/>
      <c r="IDF138" s="1167"/>
      <c r="IDG138" s="1163"/>
      <c r="IDH138" s="1163"/>
      <c r="IDI138" s="1455"/>
      <c r="IDJ138" s="957"/>
      <c r="IDK138" s="1163"/>
      <c r="IDL138" s="1163"/>
      <c r="IDM138" s="957"/>
      <c r="IDN138" s="957"/>
      <c r="IDO138" s="1730"/>
      <c r="IDP138" s="957"/>
      <c r="IDQ138" s="957"/>
      <c r="IDR138" s="957"/>
      <c r="IDS138" s="1209"/>
      <c r="IDT138" s="1248"/>
      <c r="IDU138" s="1537"/>
      <c r="IDV138" s="955"/>
      <c r="IDW138" s="1144"/>
      <c r="IDX138" s="1167"/>
      <c r="IDY138" s="1163"/>
      <c r="IDZ138" s="1163"/>
      <c r="IEA138" s="1455"/>
      <c r="IEB138" s="957"/>
      <c r="IEC138" s="1163"/>
      <c r="IED138" s="1163"/>
      <c r="IEE138" s="957"/>
      <c r="IEF138" s="957"/>
      <c r="IEG138" s="1730"/>
      <c r="IEH138" s="957"/>
      <c r="IEI138" s="957"/>
      <c r="IEJ138" s="957"/>
      <c r="IEK138" s="1209"/>
      <c r="IEL138" s="1248"/>
      <c r="IEM138" s="1537"/>
      <c r="IEN138" s="955"/>
      <c r="IEO138" s="1144"/>
      <c r="IEP138" s="1167"/>
      <c r="IEQ138" s="1163"/>
      <c r="IER138" s="1163"/>
      <c r="IES138" s="1455"/>
      <c r="IET138" s="957"/>
      <c r="IEU138" s="1163"/>
      <c r="IEV138" s="1163"/>
      <c r="IEW138" s="957"/>
      <c r="IEX138" s="957"/>
      <c r="IEY138" s="1730"/>
      <c r="IEZ138" s="957"/>
      <c r="IFA138" s="957"/>
      <c r="IFB138" s="957"/>
      <c r="IFC138" s="1209"/>
      <c r="IFD138" s="1248"/>
      <c r="IFE138" s="1537"/>
      <c r="IFF138" s="955"/>
      <c r="IFG138" s="1144"/>
      <c r="IFH138" s="1167"/>
      <c r="IFI138" s="1163"/>
      <c r="IFJ138" s="1163"/>
      <c r="IFK138" s="1455"/>
      <c r="IFL138" s="957"/>
      <c r="IFM138" s="1163"/>
      <c r="IFN138" s="1163"/>
      <c r="IFO138" s="957"/>
      <c r="IFP138" s="957"/>
      <c r="IFQ138" s="1730"/>
      <c r="IFR138" s="957"/>
      <c r="IFS138" s="957"/>
      <c r="IFT138" s="957"/>
      <c r="IFU138" s="1209"/>
      <c r="IFV138" s="1248"/>
      <c r="IFW138" s="1537"/>
      <c r="IFX138" s="955"/>
      <c r="IFY138" s="1144"/>
      <c r="IFZ138" s="1167"/>
      <c r="IGA138" s="1163"/>
      <c r="IGB138" s="1163"/>
      <c r="IGC138" s="1455"/>
      <c r="IGD138" s="957"/>
      <c r="IGE138" s="1163"/>
      <c r="IGF138" s="1163"/>
      <c r="IGG138" s="957"/>
      <c r="IGH138" s="957"/>
      <c r="IGI138" s="1730"/>
      <c r="IGJ138" s="957"/>
      <c r="IGK138" s="957"/>
      <c r="IGL138" s="957"/>
      <c r="IGM138" s="1209"/>
      <c r="IGN138" s="1248"/>
      <c r="IGO138" s="1537"/>
      <c r="IGP138" s="955"/>
      <c r="IGQ138" s="1144"/>
      <c r="IGR138" s="1167"/>
      <c r="IGS138" s="1163"/>
      <c r="IGT138" s="1163"/>
      <c r="IGU138" s="1455"/>
      <c r="IGV138" s="957"/>
      <c r="IGW138" s="1163"/>
      <c r="IGX138" s="1163"/>
      <c r="IGY138" s="957"/>
      <c r="IGZ138" s="957"/>
      <c r="IHA138" s="1730"/>
      <c r="IHB138" s="957"/>
      <c r="IHC138" s="957"/>
      <c r="IHD138" s="957"/>
      <c r="IHE138" s="1209"/>
      <c r="IHF138" s="1248"/>
      <c r="IHG138" s="1537"/>
      <c r="IHH138" s="955"/>
      <c r="IHI138" s="1144"/>
      <c r="IHJ138" s="1167"/>
      <c r="IHK138" s="1163"/>
      <c r="IHL138" s="1163"/>
      <c r="IHM138" s="1455"/>
      <c r="IHN138" s="957"/>
      <c r="IHO138" s="1163"/>
      <c r="IHP138" s="1163"/>
      <c r="IHQ138" s="957"/>
      <c r="IHR138" s="957"/>
      <c r="IHS138" s="1730"/>
      <c r="IHT138" s="957"/>
      <c r="IHU138" s="957"/>
      <c r="IHV138" s="957"/>
      <c r="IHW138" s="1209"/>
      <c r="IHX138" s="1248"/>
      <c r="IHY138" s="1537"/>
      <c r="IHZ138" s="955"/>
      <c r="IIA138" s="1144"/>
      <c r="IIB138" s="1167"/>
      <c r="IIC138" s="1163"/>
      <c r="IID138" s="1163"/>
      <c r="IIE138" s="1455"/>
      <c r="IIF138" s="957"/>
      <c r="IIG138" s="1163"/>
      <c r="IIH138" s="1163"/>
      <c r="III138" s="957"/>
      <c r="IIJ138" s="957"/>
      <c r="IIK138" s="1730"/>
      <c r="IIL138" s="957"/>
      <c r="IIM138" s="957"/>
      <c r="IIN138" s="957"/>
      <c r="IIO138" s="1209"/>
      <c r="IIP138" s="1248"/>
      <c r="IIQ138" s="1537"/>
      <c r="IIR138" s="955"/>
      <c r="IIS138" s="1144"/>
      <c r="IIT138" s="1167"/>
      <c r="IIU138" s="1163"/>
      <c r="IIV138" s="1163"/>
      <c r="IIW138" s="1455"/>
      <c r="IIX138" s="957"/>
      <c r="IIY138" s="1163"/>
      <c r="IIZ138" s="1163"/>
      <c r="IJA138" s="957"/>
      <c r="IJB138" s="957"/>
      <c r="IJC138" s="1730"/>
      <c r="IJD138" s="957"/>
      <c r="IJE138" s="957"/>
      <c r="IJF138" s="957"/>
      <c r="IJG138" s="1209"/>
      <c r="IJH138" s="1248"/>
      <c r="IJI138" s="1537"/>
      <c r="IJJ138" s="955"/>
      <c r="IJK138" s="1144"/>
      <c r="IJL138" s="1167"/>
      <c r="IJM138" s="1163"/>
      <c r="IJN138" s="1163"/>
      <c r="IJO138" s="1455"/>
      <c r="IJP138" s="957"/>
      <c r="IJQ138" s="1163"/>
      <c r="IJR138" s="1163"/>
      <c r="IJS138" s="957"/>
      <c r="IJT138" s="957"/>
      <c r="IJU138" s="1730"/>
      <c r="IJV138" s="957"/>
      <c r="IJW138" s="957"/>
      <c r="IJX138" s="957"/>
      <c r="IJY138" s="1209"/>
      <c r="IJZ138" s="1248"/>
      <c r="IKA138" s="1537"/>
      <c r="IKB138" s="955"/>
      <c r="IKC138" s="1144"/>
      <c r="IKD138" s="1167"/>
      <c r="IKE138" s="1163"/>
      <c r="IKF138" s="1163"/>
      <c r="IKG138" s="1455"/>
      <c r="IKH138" s="957"/>
      <c r="IKI138" s="1163"/>
      <c r="IKJ138" s="1163"/>
      <c r="IKK138" s="957"/>
      <c r="IKL138" s="957"/>
      <c r="IKM138" s="1730"/>
      <c r="IKN138" s="957"/>
      <c r="IKO138" s="957"/>
      <c r="IKP138" s="957"/>
      <c r="IKQ138" s="1209"/>
      <c r="IKR138" s="1248"/>
      <c r="IKS138" s="1537"/>
      <c r="IKT138" s="955"/>
      <c r="IKU138" s="1144"/>
      <c r="IKV138" s="1167"/>
      <c r="IKW138" s="1163"/>
      <c r="IKX138" s="1163"/>
      <c r="IKY138" s="1455"/>
      <c r="IKZ138" s="957"/>
      <c r="ILA138" s="1163"/>
      <c r="ILB138" s="1163"/>
      <c r="ILC138" s="957"/>
      <c r="ILD138" s="957"/>
      <c r="ILE138" s="1730"/>
      <c r="ILF138" s="957"/>
      <c r="ILG138" s="957"/>
      <c r="ILH138" s="957"/>
      <c r="ILI138" s="1209"/>
      <c r="ILJ138" s="1248"/>
      <c r="ILK138" s="1537"/>
      <c r="ILL138" s="955"/>
      <c r="ILM138" s="1144"/>
      <c r="ILN138" s="1167"/>
      <c r="ILO138" s="1163"/>
      <c r="ILP138" s="1163"/>
      <c r="ILQ138" s="1455"/>
      <c r="ILR138" s="957"/>
      <c r="ILS138" s="1163"/>
      <c r="ILT138" s="1163"/>
      <c r="ILU138" s="957"/>
      <c r="ILV138" s="957"/>
      <c r="ILW138" s="1730"/>
      <c r="ILX138" s="957"/>
      <c r="ILY138" s="957"/>
      <c r="ILZ138" s="957"/>
      <c r="IMA138" s="1209"/>
      <c r="IMB138" s="1248"/>
      <c r="IMC138" s="1537"/>
      <c r="IMD138" s="955"/>
      <c r="IME138" s="1144"/>
      <c r="IMF138" s="1167"/>
      <c r="IMG138" s="1163"/>
      <c r="IMH138" s="1163"/>
      <c r="IMI138" s="1455"/>
      <c r="IMJ138" s="957"/>
      <c r="IMK138" s="1163"/>
      <c r="IML138" s="1163"/>
      <c r="IMM138" s="957"/>
      <c r="IMN138" s="957"/>
      <c r="IMO138" s="1730"/>
      <c r="IMP138" s="957"/>
      <c r="IMQ138" s="957"/>
      <c r="IMR138" s="957"/>
      <c r="IMS138" s="1209"/>
      <c r="IMT138" s="1248"/>
      <c r="IMU138" s="1537"/>
      <c r="IMV138" s="955"/>
      <c r="IMW138" s="1144"/>
      <c r="IMX138" s="1167"/>
      <c r="IMY138" s="1163"/>
      <c r="IMZ138" s="1163"/>
      <c r="INA138" s="1455"/>
      <c r="INB138" s="957"/>
      <c r="INC138" s="1163"/>
      <c r="IND138" s="1163"/>
      <c r="INE138" s="957"/>
      <c r="INF138" s="957"/>
      <c r="ING138" s="1730"/>
      <c r="INH138" s="957"/>
      <c r="INI138" s="957"/>
      <c r="INJ138" s="957"/>
      <c r="INK138" s="1209"/>
      <c r="INL138" s="1248"/>
      <c r="INM138" s="1537"/>
      <c r="INN138" s="955"/>
      <c r="INO138" s="1144"/>
      <c r="INP138" s="1167"/>
      <c r="INQ138" s="1163"/>
      <c r="INR138" s="1163"/>
      <c r="INS138" s="1455"/>
      <c r="INT138" s="957"/>
      <c r="INU138" s="1163"/>
      <c r="INV138" s="1163"/>
      <c r="INW138" s="957"/>
      <c r="INX138" s="957"/>
      <c r="INY138" s="1730"/>
      <c r="INZ138" s="957"/>
      <c r="IOA138" s="957"/>
      <c r="IOB138" s="957"/>
      <c r="IOC138" s="1209"/>
      <c r="IOD138" s="1248"/>
      <c r="IOE138" s="1537"/>
      <c r="IOF138" s="955"/>
      <c r="IOG138" s="1144"/>
      <c r="IOH138" s="1167"/>
      <c r="IOI138" s="1163"/>
      <c r="IOJ138" s="1163"/>
      <c r="IOK138" s="1455"/>
      <c r="IOL138" s="957"/>
      <c r="IOM138" s="1163"/>
      <c r="ION138" s="1163"/>
      <c r="IOO138" s="957"/>
      <c r="IOP138" s="957"/>
      <c r="IOQ138" s="1730"/>
      <c r="IOR138" s="957"/>
      <c r="IOS138" s="957"/>
      <c r="IOT138" s="957"/>
      <c r="IOU138" s="1209"/>
      <c r="IOV138" s="1248"/>
      <c r="IOW138" s="1537"/>
      <c r="IOX138" s="955"/>
      <c r="IOY138" s="1144"/>
      <c r="IOZ138" s="1167"/>
      <c r="IPA138" s="1163"/>
      <c r="IPB138" s="1163"/>
      <c r="IPC138" s="1455"/>
      <c r="IPD138" s="957"/>
      <c r="IPE138" s="1163"/>
      <c r="IPF138" s="1163"/>
      <c r="IPG138" s="957"/>
      <c r="IPH138" s="957"/>
      <c r="IPI138" s="1730"/>
      <c r="IPJ138" s="957"/>
      <c r="IPK138" s="957"/>
      <c r="IPL138" s="957"/>
      <c r="IPM138" s="1209"/>
      <c r="IPN138" s="1248"/>
      <c r="IPO138" s="1537"/>
      <c r="IPP138" s="955"/>
      <c r="IPQ138" s="1144"/>
      <c r="IPR138" s="1167"/>
      <c r="IPS138" s="1163"/>
      <c r="IPT138" s="1163"/>
      <c r="IPU138" s="1455"/>
      <c r="IPV138" s="957"/>
      <c r="IPW138" s="1163"/>
      <c r="IPX138" s="1163"/>
      <c r="IPY138" s="957"/>
      <c r="IPZ138" s="957"/>
      <c r="IQA138" s="1730"/>
      <c r="IQB138" s="957"/>
      <c r="IQC138" s="957"/>
      <c r="IQD138" s="957"/>
      <c r="IQE138" s="1209"/>
      <c r="IQF138" s="1248"/>
      <c r="IQG138" s="1537"/>
      <c r="IQH138" s="955"/>
      <c r="IQI138" s="1144"/>
      <c r="IQJ138" s="1167"/>
      <c r="IQK138" s="1163"/>
      <c r="IQL138" s="1163"/>
      <c r="IQM138" s="1455"/>
      <c r="IQN138" s="957"/>
      <c r="IQO138" s="1163"/>
      <c r="IQP138" s="1163"/>
      <c r="IQQ138" s="957"/>
      <c r="IQR138" s="957"/>
      <c r="IQS138" s="1730"/>
      <c r="IQT138" s="957"/>
      <c r="IQU138" s="957"/>
      <c r="IQV138" s="957"/>
      <c r="IQW138" s="1209"/>
      <c r="IQX138" s="1248"/>
      <c r="IQY138" s="1537"/>
      <c r="IQZ138" s="955"/>
      <c r="IRA138" s="1144"/>
      <c r="IRB138" s="1167"/>
      <c r="IRC138" s="1163"/>
      <c r="IRD138" s="1163"/>
      <c r="IRE138" s="1455"/>
      <c r="IRF138" s="957"/>
      <c r="IRG138" s="1163"/>
      <c r="IRH138" s="1163"/>
      <c r="IRI138" s="957"/>
      <c r="IRJ138" s="957"/>
      <c r="IRK138" s="1730"/>
      <c r="IRL138" s="957"/>
      <c r="IRM138" s="957"/>
      <c r="IRN138" s="957"/>
      <c r="IRO138" s="1209"/>
      <c r="IRP138" s="1248"/>
      <c r="IRQ138" s="1537"/>
      <c r="IRR138" s="955"/>
      <c r="IRS138" s="1144"/>
      <c r="IRT138" s="1167"/>
      <c r="IRU138" s="1163"/>
      <c r="IRV138" s="1163"/>
      <c r="IRW138" s="1455"/>
      <c r="IRX138" s="957"/>
      <c r="IRY138" s="1163"/>
      <c r="IRZ138" s="1163"/>
      <c r="ISA138" s="957"/>
      <c r="ISB138" s="957"/>
      <c r="ISC138" s="1730"/>
      <c r="ISD138" s="957"/>
      <c r="ISE138" s="957"/>
      <c r="ISF138" s="957"/>
      <c r="ISG138" s="1209"/>
      <c r="ISH138" s="1248"/>
      <c r="ISI138" s="1537"/>
      <c r="ISJ138" s="955"/>
      <c r="ISK138" s="1144"/>
      <c r="ISL138" s="1167"/>
      <c r="ISM138" s="1163"/>
      <c r="ISN138" s="1163"/>
      <c r="ISO138" s="1455"/>
      <c r="ISP138" s="957"/>
      <c r="ISQ138" s="1163"/>
      <c r="ISR138" s="1163"/>
      <c r="ISS138" s="957"/>
      <c r="IST138" s="957"/>
      <c r="ISU138" s="1730"/>
      <c r="ISV138" s="957"/>
      <c r="ISW138" s="957"/>
      <c r="ISX138" s="957"/>
      <c r="ISY138" s="1209"/>
      <c r="ISZ138" s="1248"/>
      <c r="ITA138" s="1537"/>
      <c r="ITB138" s="955"/>
      <c r="ITC138" s="1144"/>
      <c r="ITD138" s="1167"/>
      <c r="ITE138" s="1163"/>
      <c r="ITF138" s="1163"/>
      <c r="ITG138" s="1455"/>
      <c r="ITH138" s="957"/>
      <c r="ITI138" s="1163"/>
      <c r="ITJ138" s="1163"/>
      <c r="ITK138" s="957"/>
      <c r="ITL138" s="957"/>
      <c r="ITM138" s="1730"/>
      <c r="ITN138" s="957"/>
      <c r="ITO138" s="957"/>
      <c r="ITP138" s="957"/>
      <c r="ITQ138" s="1209"/>
      <c r="ITR138" s="1248"/>
      <c r="ITS138" s="1537"/>
      <c r="ITT138" s="955"/>
      <c r="ITU138" s="1144"/>
      <c r="ITV138" s="1167"/>
      <c r="ITW138" s="1163"/>
      <c r="ITX138" s="1163"/>
      <c r="ITY138" s="1455"/>
      <c r="ITZ138" s="957"/>
      <c r="IUA138" s="1163"/>
      <c r="IUB138" s="1163"/>
      <c r="IUC138" s="957"/>
      <c r="IUD138" s="957"/>
      <c r="IUE138" s="1730"/>
      <c r="IUF138" s="957"/>
      <c r="IUG138" s="957"/>
      <c r="IUH138" s="957"/>
      <c r="IUI138" s="1209"/>
      <c r="IUJ138" s="1248"/>
      <c r="IUK138" s="1537"/>
      <c r="IUL138" s="955"/>
      <c r="IUM138" s="1144"/>
      <c r="IUN138" s="1167"/>
      <c r="IUO138" s="1163"/>
      <c r="IUP138" s="1163"/>
      <c r="IUQ138" s="1455"/>
      <c r="IUR138" s="957"/>
      <c r="IUS138" s="1163"/>
      <c r="IUT138" s="1163"/>
      <c r="IUU138" s="957"/>
      <c r="IUV138" s="957"/>
      <c r="IUW138" s="1730"/>
      <c r="IUX138" s="957"/>
      <c r="IUY138" s="957"/>
      <c r="IUZ138" s="957"/>
      <c r="IVA138" s="1209"/>
      <c r="IVB138" s="1248"/>
      <c r="IVC138" s="1537"/>
      <c r="IVD138" s="955"/>
      <c r="IVE138" s="1144"/>
      <c r="IVF138" s="1167"/>
      <c r="IVG138" s="1163"/>
      <c r="IVH138" s="1163"/>
      <c r="IVI138" s="1455"/>
      <c r="IVJ138" s="957"/>
      <c r="IVK138" s="1163"/>
      <c r="IVL138" s="1163"/>
      <c r="IVM138" s="957"/>
      <c r="IVN138" s="957"/>
      <c r="IVO138" s="1730"/>
      <c r="IVP138" s="957"/>
      <c r="IVQ138" s="957"/>
      <c r="IVR138" s="957"/>
      <c r="IVS138" s="1209"/>
      <c r="IVT138" s="1248"/>
      <c r="IVU138" s="1537"/>
      <c r="IVV138" s="955"/>
      <c r="IVW138" s="1144"/>
      <c r="IVX138" s="1167"/>
      <c r="IVY138" s="1163"/>
      <c r="IVZ138" s="1163"/>
      <c r="IWA138" s="1455"/>
      <c r="IWB138" s="957"/>
      <c r="IWC138" s="1163"/>
      <c r="IWD138" s="1163"/>
      <c r="IWE138" s="957"/>
      <c r="IWF138" s="957"/>
      <c r="IWG138" s="1730"/>
      <c r="IWH138" s="957"/>
      <c r="IWI138" s="957"/>
      <c r="IWJ138" s="957"/>
      <c r="IWK138" s="1209"/>
      <c r="IWL138" s="1248"/>
      <c r="IWM138" s="1537"/>
      <c r="IWN138" s="955"/>
      <c r="IWO138" s="1144"/>
      <c r="IWP138" s="1167"/>
      <c r="IWQ138" s="1163"/>
      <c r="IWR138" s="1163"/>
      <c r="IWS138" s="1455"/>
      <c r="IWT138" s="957"/>
      <c r="IWU138" s="1163"/>
      <c r="IWV138" s="1163"/>
      <c r="IWW138" s="957"/>
      <c r="IWX138" s="957"/>
      <c r="IWY138" s="1730"/>
      <c r="IWZ138" s="957"/>
      <c r="IXA138" s="957"/>
      <c r="IXB138" s="957"/>
      <c r="IXC138" s="1209"/>
      <c r="IXD138" s="1248"/>
      <c r="IXE138" s="1537"/>
      <c r="IXF138" s="955"/>
      <c r="IXG138" s="1144"/>
      <c r="IXH138" s="1167"/>
      <c r="IXI138" s="1163"/>
      <c r="IXJ138" s="1163"/>
      <c r="IXK138" s="1455"/>
      <c r="IXL138" s="957"/>
      <c r="IXM138" s="1163"/>
      <c r="IXN138" s="1163"/>
      <c r="IXO138" s="957"/>
      <c r="IXP138" s="957"/>
      <c r="IXQ138" s="1730"/>
      <c r="IXR138" s="957"/>
      <c r="IXS138" s="957"/>
      <c r="IXT138" s="957"/>
      <c r="IXU138" s="1209"/>
      <c r="IXV138" s="1248"/>
      <c r="IXW138" s="1537"/>
      <c r="IXX138" s="955"/>
      <c r="IXY138" s="1144"/>
      <c r="IXZ138" s="1167"/>
      <c r="IYA138" s="1163"/>
      <c r="IYB138" s="1163"/>
      <c r="IYC138" s="1455"/>
      <c r="IYD138" s="957"/>
      <c r="IYE138" s="1163"/>
      <c r="IYF138" s="1163"/>
      <c r="IYG138" s="957"/>
      <c r="IYH138" s="957"/>
      <c r="IYI138" s="1730"/>
      <c r="IYJ138" s="957"/>
      <c r="IYK138" s="957"/>
      <c r="IYL138" s="957"/>
      <c r="IYM138" s="1209"/>
      <c r="IYN138" s="1248"/>
      <c r="IYO138" s="1537"/>
      <c r="IYP138" s="955"/>
      <c r="IYQ138" s="1144"/>
      <c r="IYR138" s="1167"/>
      <c r="IYS138" s="1163"/>
      <c r="IYT138" s="1163"/>
      <c r="IYU138" s="1455"/>
      <c r="IYV138" s="957"/>
      <c r="IYW138" s="1163"/>
      <c r="IYX138" s="1163"/>
      <c r="IYY138" s="957"/>
      <c r="IYZ138" s="957"/>
      <c r="IZA138" s="1730"/>
      <c r="IZB138" s="957"/>
      <c r="IZC138" s="957"/>
      <c r="IZD138" s="957"/>
      <c r="IZE138" s="1209"/>
      <c r="IZF138" s="1248"/>
      <c r="IZG138" s="1537"/>
      <c r="IZH138" s="955"/>
      <c r="IZI138" s="1144"/>
      <c r="IZJ138" s="1167"/>
      <c r="IZK138" s="1163"/>
      <c r="IZL138" s="1163"/>
      <c r="IZM138" s="1455"/>
      <c r="IZN138" s="957"/>
      <c r="IZO138" s="1163"/>
      <c r="IZP138" s="1163"/>
      <c r="IZQ138" s="957"/>
      <c r="IZR138" s="957"/>
      <c r="IZS138" s="1730"/>
      <c r="IZT138" s="957"/>
      <c r="IZU138" s="957"/>
      <c r="IZV138" s="957"/>
      <c r="IZW138" s="1209"/>
      <c r="IZX138" s="1248"/>
      <c r="IZY138" s="1537"/>
      <c r="IZZ138" s="955"/>
      <c r="JAA138" s="1144"/>
      <c r="JAB138" s="1167"/>
      <c r="JAC138" s="1163"/>
      <c r="JAD138" s="1163"/>
      <c r="JAE138" s="1455"/>
      <c r="JAF138" s="957"/>
      <c r="JAG138" s="1163"/>
      <c r="JAH138" s="1163"/>
      <c r="JAI138" s="957"/>
      <c r="JAJ138" s="957"/>
      <c r="JAK138" s="1730"/>
      <c r="JAL138" s="957"/>
      <c r="JAM138" s="957"/>
      <c r="JAN138" s="957"/>
      <c r="JAO138" s="1209"/>
      <c r="JAP138" s="1248"/>
      <c r="JAQ138" s="1537"/>
      <c r="JAR138" s="955"/>
      <c r="JAS138" s="1144"/>
      <c r="JAT138" s="1167"/>
      <c r="JAU138" s="1163"/>
      <c r="JAV138" s="1163"/>
      <c r="JAW138" s="1455"/>
      <c r="JAX138" s="957"/>
      <c r="JAY138" s="1163"/>
      <c r="JAZ138" s="1163"/>
      <c r="JBA138" s="957"/>
      <c r="JBB138" s="957"/>
      <c r="JBC138" s="1730"/>
      <c r="JBD138" s="957"/>
      <c r="JBE138" s="957"/>
      <c r="JBF138" s="957"/>
      <c r="JBG138" s="1209"/>
      <c r="JBH138" s="1248"/>
      <c r="JBI138" s="1537"/>
      <c r="JBJ138" s="955"/>
      <c r="JBK138" s="1144"/>
      <c r="JBL138" s="1167"/>
      <c r="JBM138" s="1163"/>
      <c r="JBN138" s="1163"/>
      <c r="JBO138" s="1455"/>
      <c r="JBP138" s="957"/>
      <c r="JBQ138" s="1163"/>
      <c r="JBR138" s="1163"/>
      <c r="JBS138" s="957"/>
      <c r="JBT138" s="957"/>
      <c r="JBU138" s="1730"/>
      <c r="JBV138" s="957"/>
      <c r="JBW138" s="957"/>
      <c r="JBX138" s="957"/>
      <c r="JBY138" s="1209"/>
      <c r="JBZ138" s="1248"/>
      <c r="JCA138" s="1537"/>
      <c r="JCB138" s="955"/>
      <c r="JCC138" s="1144"/>
      <c r="JCD138" s="1167"/>
      <c r="JCE138" s="1163"/>
      <c r="JCF138" s="1163"/>
      <c r="JCG138" s="1455"/>
      <c r="JCH138" s="957"/>
      <c r="JCI138" s="1163"/>
      <c r="JCJ138" s="1163"/>
      <c r="JCK138" s="957"/>
      <c r="JCL138" s="957"/>
      <c r="JCM138" s="1730"/>
      <c r="JCN138" s="957"/>
      <c r="JCO138" s="957"/>
      <c r="JCP138" s="957"/>
      <c r="JCQ138" s="1209"/>
      <c r="JCR138" s="1248"/>
      <c r="JCS138" s="1537"/>
      <c r="JCT138" s="955"/>
      <c r="JCU138" s="1144"/>
      <c r="JCV138" s="1167"/>
      <c r="JCW138" s="1163"/>
      <c r="JCX138" s="1163"/>
      <c r="JCY138" s="1455"/>
      <c r="JCZ138" s="957"/>
      <c r="JDA138" s="1163"/>
      <c r="JDB138" s="1163"/>
      <c r="JDC138" s="957"/>
      <c r="JDD138" s="957"/>
      <c r="JDE138" s="1730"/>
      <c r="JDF138" s="957"/>
      <c r="JDG138" s="957"/>
      <c r="JDH138" s="957"/>
      <c r="JDI138" s="1209"/>
      <c r="JDJ138" s="1248"/>
      <c r="JDK138" s="1537"/>
      <c r="JDL138" s="955"/>
      <c r="JDM138" s="1144"/>
      <c r="JDN138" s="1167"/>
      <c r="JDO138" s="1163"/>
      <c r="JDP138" s="1163"/>
      <c r="JDQ138" s="1455"/>
      <c r="JDR138" s="957"/>
      <c r="JDS138" s="1163"/>
      <c r="JDT138" s="1163"/>
      <c r="JDU138" s="957"/>
      <c r="JDV138" s="957"/>
      <c r="JDW138" s="1730"/>
      <c r="JDX138" s="957"/>
      <c r="JDY138" s="957"/>
      <c r="JDZ138" s="957"/>
      <c r="JEA138" s="1209"/>
      <c r="JEB138" s="1248"/>
      <c r="JEC138" s="1537"/>
      <c r="JED138" s="955"/>
      <c r="JEE138" s="1144"/>
      <c r="JEF138" s="1167"/>
      <c r="JEG138" s="1163"/>
      <c r="JEH138" s="1163"/>
      <c r="JEI138" s="1455"/>
      <c r="JEJ138" s="957"/>
      <c r="JEK138" s="1163"/>
      <c r="JEL138" s="1163"/>
      <c r="JEM138" s="957"/>
      <c r="JEN138" s="957"/>
      <c r="JEO138" s="1730"/>
      <c r="JEP138" s="957"/>
      <c r="JEQ138" s="957"/>
      <c r="JER138" s="957"/>
      <c r="JES138" s="1209"/>
      <c r="JET138" s="1248"/>
      <c r="JEU138" s="1537"/>
      <c r="JEV138" s="955"/>
      <c r="JEW138" s="1144"/>
      <c r="JEX138" s="1167"/>
      <c r="JEY138" s="1163"/>
      <c r="JEZ138" s="1163"/>
      <c r="JFA138" s="1455"/>
      <c r="JFB138" s="957"/>
      <c r="JFC138" s="1163"/>
      <c r="JFD138" s="1163"/>
      <c r="JFE138" s="957"/>
      <c r="JFF138" s="957"/>
      <c r="JFG138" s="1730"/>
      <c r="JFH138" s="957"/>
      <c r="JFI138" s="957"/>
      <c r="JFJ138" s="957"/>
      <c r="JFK138" s="1209"/>
      <c r="JFL138" s="1248"/>
      <c r="JFM138" s="1537"/>
      <c r="JFN138" s="955"/>
      <c r="JFO138" s="1144"/>
      <c r="JFP138" s="1167"/>
      <c r="JFQ138" s="1163"/>
      <c r="JFR138" s="1163"/>
      <c r="JFS138" s="1455"/>
      <c r="JFT138" s="957"/>
      <c r="JFU138" s="1163"/>
      <c r="JFV138" s="1163"/>
      <c r="JFW138" s="957"/>
      <c r="JFX138" s="957"/>
      <c r="JFY138" s="1730"/>
      <c r="JFZ138" s="957"/>
      <c r="JGA138" s="957"/>
      <c r="JGB138" s="957"/>
      <c r="JGC138" s="1209"/>
      <c r="JGD138" s="1248"/>
      <c r="JGE138" s="1537"/>
      <c r="JGF138" s="955"/>
      <c r="JGG138" s="1144"/>
      <c r="JGH138" s="1167"/>
      <c r="JGI138" s="1163"/>
      <c r="JGJ138" s="1163"/>
      <c r="JGK138" s="1455"/>
      <c r="JGL138" s="957"/>
      <c r="JGM138" s="1163"/>
      <c r="JGN138" s="1163"/>
      <c r="JGO138" s="957"/>
      <c r="JGP138" s="957"/>
      <c r="JGQ138" s="1730"/>
      <c r="JGR138" s="957"/>
      <c r="JGS138" s="957"/>
      <c r="JGT138" s="957"/>
      <c r="JGU138" s="1209"/>
      <c r="JGV138" s="1248"/>
      <c r="JGW138" s="1537"/>
      <c r="JGX138" s="955"/>
      <c r="JGY138" s="1144"/>
      <c r="JGZ138" s="1167"/>
      <c r="JHA138" s="1163"/>
      <c r="JHB138" s="1163"/>
      <c r="JHC138" s="1455"/>
      <c r="JHD138" s="957"/>
      <c r="JHE138" s="1163"/>
      <c r="JHF138" s="1163"/>
      <c r="JHG138" s="957"/>
      <c r="JHH138" s="957"/>
      <c r="JHI138" s="1730"/>
      <c r="JHJ138" s="957"/>
      <c r="JHK138" s="957"/>
      <c r="JHL138" s="957"/>
      <c r="JHM138" s="1209"/>
      <c r="JHN138" s="1248"/>
      <c r="JHO138" s="1537"/>
      <c r="JHP138" s="955"/>
      <c r="JHQ138" s="1144"/>
      <c r="JHR138" s="1167"/>
      <c r="JHS138" s="1163"/>
      <c r="JHT138" s="1163"/>
      <c r="JHU138" s="1455"/>
      <c r="JHV138" s="957"/>
      <c r="JHW138" s="1163"/>
      <c r="JHX138" s="1163"/>
      <c r="JHY138" s="957"/>
      <c r="JHZ138" s="957"/>
      <c r="JIA138" s="1730"/>
      <c r="JIB138" s="957"/>
      <c r="JIC138" s="957"/>
      <c r="JID138" s="957"/>
      <c r="JIE138" s="1209"/>
      <c r="JIF138" s="1248"/>
      <c r="JIG138" s="1537"/>
      <c r="JIH138" s="955"/>
      <c r="JII138" s="1144"/>
      <c r="JIJ138" s="1167"/>
      <c r="JIK138" s="1163"/>
      <c r="JIL138" s="1163"/>
      <c r="JIM138" s="1455"/>
      <c r="JIN138" s="957"/>
      <c r="JIO138" s="1163"/>
      <c r="JIP138" s="1163"/>
      <c r="JIQ138" s="957"/>
      <c r="JIR138" s="957"/>
      <c r="JIS138" s="1730"/>
      <c r="JIT138" s="957"/>
      <c r="JIU138" s="957"/>
      <c r="JIV138" s="957"/>
      <c r="JIW138" s="1209"/>
      <c r="JIX138" s="1248"/>
      <c r="JIY138" s="1537"/>
      <c r="JIZ138" s="955"/>
      <c r="JJA138" s="1144"/>
      <c r="JJB138" s="1167"/>
      <c r="JJC138" s="1163"/>
      <c r="JJD138" s="1163"/>
      <c r="JJE138" s="1455"/>
      <c r="JJF138" s="957"/>
      <c r="JJG138" s="1163"/>
      <c r="JJH138" s="1163"/>
      <c r="JJI138" s="957"/>
      <c r="JJJ138" s="957"/>
      <c r="JJK138" s="1730"/>
      <c r="JJL138" s="957"/>
      <c r="JJM138" s="957"/>
      <c r="JJN138" s="957"/>
      <c r="JJO138" s="1209"/>
      <c r="JJP138" s="1248"/>
      <c r="JJQ138" s="1537"/>
      <c r="JJR138" s="955"/>
      <c r="JJS138" s="1144"/>
      <c r="JJT138" s="1167"/>
      <c r="JJU138" s="1163"/>
      <c r="JJV138" s="1163"/>
      <c r="JJW138" s="1455"/>
      <c r="JJX138" s="957"/>
      <c r="JJY138" s="1163"/>
      <c r="JJZ138" s="1163"/>
      <c r="JKA138" s="957"/>
      <c r="JKB138" s="957"/>
      <c r="JKC138" s="1730"/>
      <c r="JKD138" s="957"/>
      <c r="JKE138" s="957"/>
      <c r="JKF138" s="957"/>
      <c r="JKG138" s="1209"/>
      <c r="JKH138" s="1248"/>
      <c r="JKI138" s="1537"/>
      <c r="JKJ138" s="955"/>
      <c r="JKK138" s="1144"/>
      <c r="JKL138" s="1167"/>
      <c r="JKM138" s="1163"/>
      <c r="JKN138" s="1163"/>
      <c r="JKO138" s="1455"/>
      <c r="JKP138" s="957"/>
      <c r="JKQ138" s="1163"/>
      <c r="JKR138" s="1163"/>
      <c r="JKS138" s="957"/>
      <c r="JKT138" s="957"/>
      <c r="JKU138" s="1730"/>
      <c r="JKV138" s="957"/>
      <c r="JKW138" s="957"/>
      <c r="JKX138" s="957"/>
      <c r="JKY138" s="1209"/>
      <c r="JKZ138" s="1248"/>
      <c r="JLA138" s="1537"/>
      <c r="JLB138" s="955"/>
      <c r="JLC138" s="1144"/>
      <c r="JLD138" s="1167"/>
      <c r="JLE138" s="1163"/>
      <c r="JLF138" s="1163"/>
      <c r="JLG138" s="1455"/>
      <c r="JLH138" s="957"/>
      <c r="JLI138" s="1163"/>
      <c r="JLJ138" s="1163"/>
      <c r="JLK138" s="957"/>
      <c r="JLL138" s="957"/>
      <c r="JLM138" s="1730"/>
      <c r="JLN138" s="957"/>
      <c r="JLO138" s="957"/>
      <c r="JLP138" s="957"/>
      <c r="JLQ138" s="1209"/>
      <c r="JLR138" s="1248"/>
      <c r="JLS138" s="1537"/>
      <c r="JLT138" s="955"/>
      <c r="JLU138" s="1144"/>
      <c r="JLV138" s="1167"/>
      <c r="JLW138" s="1163"/>
      <c r="JLX138" s="1163"/>
      <c r="JLY138" s="1455"/>
      <c r="JLZ138" s="957"/>
      <c r="JMA138" s="1163"/>
      <c r="JMB138" s="1163"/>
      <c r="JMC138" s="957"/>
      <c r="JMD138" s="957"/>
      <c r="JME138" s="1730"/>
      <c r="JMF138" s="957"/>
      <c r="JMG138" s="957"/>
      <c r="JMH138" s="957"/>
      <c r="JMI138" s="1209"/>
      <c r="JMJ138" s="1248"/>
      <c r="JMK138" s="1537"/>
      <c r="JML138" s="955"/>
      <c r="JMM138" s="1144"/>
      <c r="JMN138" s="1167"/>
      <c r="JMO138" s="1163"/>
      <c r="JMP138" s="1163"/>
      <c r="JMQ138" s="1455"/>
      <c r="JMR138" s="957"/>
      <c r="JMS138" s="1163"/>
      <c r="JMT138" s="1163"/>
      <c r="JMU138" s="957"/>
      <c r="JMV138" s="957"/>
      <c r="JMW138" s="1730"/>
      <c r="JMX138" s="957"/>
      <c r="JMY138" s="957"/>
      <c r="JMZ138" s="957"/>
      <c r="JNA138" s="1209"/>
      <c r="JNB138" s="1248"/>
      <c r="JNC138" s="1537"/>
      <c r="JND138" s="955"/>
      <c r="JNE138" s="1144"/>
      <c r="JNF138" s="1167"/>
      <c r="JNG138" s="1163"/>
      <c r="JNH138" s="1163"/>
      <c r="JNI138" s="1455"/>
      <c r="JNJ138" s="957"/>
      <c r="JNK138" s="1163"/>
      <c r="JNL138" s="1163"/>
      <c r="JNM138" s="957"/>
      <c r="JNN138" s="957"/>
      <c r="JNO138" s="1730"/>
      <c r="JNP138" s="957"/>
      <c r="JNQ138" s="957"/>
      <c r="JNR138" s="957"/>
      <c r="JNS138" s="1209"/>
      <c r="JNT138" s="1248"/>
      <c r="JNU138" s="1537"/>
      <c r="JNV138" s="955"/>
      <c r="JNW138" s="1144"/>
      <c r="JNX138" s="1167"/>
      <c r="JNY138" s="1163"/>
      <c r="JNZ138" s="1163"/>
      <c r="JOA138" s="1455"/>
      <c r="JOB138" s="957"/>
      <c r="JOC138" s="1163"/>
      <c r="JOD138" s="1163"/>
      <c r="JOE138" s="957"/>
      <c r="JOF138" s="957"/>
      <c r="JOG138" s="1730"/>
      <c r="JOH138" s="957"/>
      <c r="JOI138" s="957"/>
      <c r="JOJ138" s="957"/>
      <c r="JOK138" s="1209"/>
      <c r="JOL138" s="1248"/>
      <c r="JOM138" s="1537"/>
      <c r="JON138" s="955"/>
      <c r="JOO138" s="1144"/>
      <c r="JOP138" s="1167"/>
      <c r="JOQ138" s="1163"/>
      <c r="JOR138" s="1163"/>
      <c r="JOS138" s="1455"/>
      <c r="JOT138" s="957"/>
      <c r="JOU138" s="1163"/>
      <c r="JOV138" s="1163"/>
      <c r="JOW138" s="957"/>
      <c r="JOX138" s="957"/>
      <c r="JOY138" s="1730"/>
      <c r="JOZ138" s="957"/>
      <c r="JPA138" s="957"/>
      <c r="JPB138" s="957"/>
      <c r="JPC138" s="1209"/>
      <c r="JPD138" s="1248"/>
      <c r="JPE138" s="1537"/>
      <c r="JPF138" s="955"/>
      <c r="JPG138" s="1144"/>
      <c r="JPH138" s="1167"/>
      <c r="JPI138" s="1163"/>
      <c r="JPJ138" s="1163"/>
      <c r="JPK138" s="1455"/>
      <c r="JPL138" s="957"/>
      <c r="JPM138" s="1163"/>
      <c r="JPN138" s="1163"/>
      <c r="JPO138" s="957"/>
      <c r="JPP138" s="957"/>
      <c r="JPQ138" s="1730"/>
      <c r="JPR138" s="957"/>
      <c r="JPS138" s="957"/>
      <c r="JPT138" s="957"/>
      <c r="JPU138" s="1209"/>
      <c r="JPV138" s="1248"/>
      <c r="JPW138" s="1537"/>
      <c r="JPX138" s="955"/>
      <c r="JPY138" s="1144"/>
      <c r="JPZ138" s="1167"/>
      <c r="JQA138" s="1163"/>
      <c r="JQB138" s="1163"/>
      <c r="JQC138" s="1455"/>
      <c r="JQD138" s="957"/>
      <c r="JQE138" s="1163"/>
      <c r="JQF138" s="1163"/>
      <c r="JQG138" s="957"/>
      <c r="JQH138" s="957"/>
      <c r="JQI138" s="1730"/>
      <c r="JQJ138" s="957"/>
      <c r="JQK138" s="957"/>
      <c r="JQL138" s="957"/>
      <c r="JQM138" s="1209"/>
      <c r="JQN138" s="1248"/>
      <c r="JQO138" s="1537"/>
      <c r="JQP138" s="955"/>
      <c r="JQQ138" s="1144"/>
      <c r="JQR138" s="1167"/>
      <c r="JQS138" s="1163"/>
      <c r="JQT138" s="1163"/>
      <c r="JQU138" s="1455"/>
      <c r="JQV138" s="957"/>
      <c r="JQW138" s="1163"/>
      <c r="JQX138" s="1163"/>
      <c r="JQY138" s="957"/>
      <c r="JQZ138" s="957"/>
      <c r="JRA138" s="1730"/>
      <c r="JRB138" s="957"/>
      <c r="JRC138" s="957"/>
      <c r="JRD138" s="957"/>
      <c r="JRE138" s="1209"/>
      <c r="JRF138" s="1248"/>
      <c r="JRG138" s="1537"/>
      <c r="JRH138" s="955"/>
      <c r="JRI138" s="1144"/>
      <c r="JRJ138" s="1167"/>
      <c r="JRK138" s="1163"/>
      <c r="JRL138" s="1163"/>
      <c r="JRM138" s="1455"/>
      <c r="JRN138" s="957"/>
      <c r="JRO138" s="1163"/>
      <c r="JRP138" s="1163"/>
      <c r="JRQ138" s="957"/>
      <c r="JRR138" s="957"/>
      <c r="JRS138" s="1730"/>
      <c r="JRT138" s="957"/>
      <c r="JRU138" s="957"/>
      <c r="JRV138" s="957"/>
      <c r="JRW138" s="1209"/>
      <c r="JRX138" s="1248"/>
      <c r="JRY138" s="1537"/>
      <c r="JRZ138" s="955"/>
      <c r="JSA138" s="1144"/>
      <c r="JSB138" s="1167"/>
      <c r="JSC138" s="1163"/>
      <c r="JSD138" s="1163"/>
      <c r="JSE138" s="1455"/>
      <c r="JSF138" s="957"/>
      <c r="JSG138" s="1163"/>
      <c r="JSH138" s="1163"/>
      <c r="JSI138" s="957"/>
      <c r="JSJ138" s="957"/>
      <c r="JSK138" s="1730"/>
      <c r="JSL138" s="957"/>
      <c r="JSM138" s="957"/>
      <c r="JSN138" s="957"/>
      <c r="JSO138" s="1209"/>
      <c r="JSP138" s="1248"/>
      <c r="JSQ138" s="1537"/>
      <c r="JSR138" s="955"/>
      <c r="JSS138" s="1144"/>
      <c r="JST138" s="1167"/>
      <c r="JSU138" s="1163"/>
      <c r="JSV138" s="1163"/>
      <c r="JSW138" s="1455"/>
      <c r="JSX138" s="957"/>
      <c r="JSY138" s="1163"/>
      <c r="JSZ138" s="1163"/>
      <c r="JTA138" s="957"/>
      <c r="JTB138" s="957"/>
      <c r="JTC138" s="1730"/>
      <c r="JTD138" s="957"/>
      <c r="JTE138" s="957"/>
      <c r="JTF138" s="957"/>
      <c r="JTG138" s="1209"/>
      <c r="JTH138" s="1248"/>
      <c r="JTI138" s="1537"/>
      <c r="JTJ138" s="955"/>
      <c r="JTK138" s="1144"/>
      <c r="JTL138" s="1167"/>
      <c r="JTM138" s="1163"/>
      <c r="JTN138" s="1163"/>
      <c r="JTO138" s="1455"/>
      <c r="JTP138" s="957"/>
      <c r="JTQ138" s="1163"/>
      <c r="JTR138" s="1163"/>
      <c r="JTS138" s="957"/>
      <c r="JTT138" s="957"/>
      <c r="JTU138" s="1730"/>
      <c r="JTV138" s="957"/>
      <c r="JTW138" s="957"/>
      <c r="JTX138" s="957"/>
      <c r="JTY138" s="1209"/>
      <c r="JTZ138" s="1248"/>
      <c r="JUA138" s="1537"/>
      <c r="JUB138" s="955"/>
      <c r="JUC138" s="1144"/>
      <c r="JUD138" s="1167"/>
      <c r="JUE138" s="1163"/>
      <c r="JUF138" s="1163"/>
      <c r="JUG138" s="1455"/>
      <c r="JUH138" s="957"/>
      <c r="JUI138" s="1163"/>
      <c r="JUJ138" s="1163"/>
      <c r="JUK138" s="957"/>
      <c r="JUL138" s="957"/>
      <c r="JUM138" s="1730"/>
      <c r="JUN138" s="957"/>
      <c r="JUO138" s="957"/>
      <c r="JUP138" s="957"/>
      <c r="JUQ138" s="1209"/>
      <c r="JUR138" s="1248"/>
      <c r="JUS138" s="1537"/>
      <c r="JUT138" s="955"/>
      <c r="JUU138" s="1144"/>
      <c r="JUV138" s="1167"/>
      <c r="JUW138" s="1163"/>
      <c r="JUX138" s="1163"/>
      <c r="JUY138" s="1455"/>
      <c r="JUZ138" s="957"/>
      <c r="JVA138" s="1163"/>
      <c r="JVB138" s="1163"/>
      <c r="JVC138" s="957"/>
      <c r="JVD138" s="957"/>
      <c r="JVE138" s="1730"/>
      <c r="JVF138" s="957"/>
      <c r="JVG138" s="957"/>
      <c r="JVH138" s="957"/>
      <c r="JVI138" s="1209"/>
      <c r="JVJ138" s="1248"/>
      <c r="JVK138" s="1537"/>
      <c r="JVL138" s="955"/>
      <c r="JVM138" s="1144"/>
      <c r="JVN138" s="1167"/>
      <c r="JVO138" s="1163"/>
      <c r="JVP138" s="1163"/>
      <c r="JVQ138" s="1455"/>
      <c r="JVR138" s="957"/>
      <c r="JVS138" s="1163"/>
      <c r="JVT138" s="1163"/>
      <c r="JVU138" s="957"/>
      <c r="JVV138" s="957"/>
      <c r="JVW138" s="1730"/>
      <c r="JVX138" s="957"/>
      <c r="JVY138" s="957"/>
      <c r="JVZ138" s="957"/>
      <c r="JWA138" s="1209"/>
      <c r="JWB138" s="1248"/>
      <c r="JWC138" s="1537"/>
      <c r="JWD138" s="955"/>
      <c r="JWE138" s="1144"/>
      <c r="JWF138" s="1167"/>
      <c r="JWG138" s="1163"/>
      <c r="JWH138" s="1163"/>
      <c r="JWI138" s="1455"/>
      <c r="JWJ138" s="957"/>
      <c r="JWK138" s="1163"/>
      <c r="JWL138" s="1163"/>
      <c r="JWM138" s="957"/>
      <c r="JWN138" s="957"/>
      <c r="JWO138" s="1730"/>
      <c r="JWP138" s="957"/>
      <c r="JWQ138" s="957"/>
      <c r="JWR138" s="957"/>
      <c r="JWS138" s="1209"/>
      <c r="JWT138" s="1248"/>
      <c r="JWU138" s="1537"/>
      <c r="JWV138" s="955"/>
      <c r="JWW138" s="1144"/>
      <c r="JWX138" s="1167"/>
      <c r="JWY138" s="1163"/>
      <c r="JWZ138" s="1163"/>
      <c r="JXA138" s="1455"/>
      <c r="JXB138" s="957"/>
      <c r="JXC138" s="1163"/>
      <c r="JXD138" s="1163"/>
      <c r="JXE138" s="957"/>
      <c r="JXF138" s="957"/>
      <c r="JXG138" s="1730"/>
      <c r="JXH138" s="957"/>
      <c r="JXI138" s="957"/>
      <c r="JXJ138" s="957"/>
      <c r="JXK138" s="1209"/>
      <c r="JXL138" s="1248"/>
      <c r="JXM138" s="1537"/>
      <c r="JXN138" s="955"/>
      <c r="JXO138" s="1144"/>
      <c r="JXP138" s="1167"/>
      <c r="JXQ138" s="1163"/>
      <c r="JXR138" s="1163"/>
      <c r="JXS138" s="1455"/>
      <c r="JXT138" s="957"/>
      <c r="JXU138" s="1163"/>
      <c r="JXV138" s="1163"/>
      <c r="JXW138" s="957"/>
      <c r="JXX138" s="957"/>
      <c r="JXY138" s="1730"/>
      <c r="JXZ138" s="957"/>
      <c r="JYA138" s="957"/>
      <c r="JYB138" s="957"/>
      <c r="JYC138" s="1209"/>
      <c r="JYD138" s="1248"/>
      <c r="JYE138" s="1537"/>
      <c r="JYF138" s="955"/>
      <c r="JYG138" s="1144"/>
      <c r="JYH138" s="1167"/>
      <c r="JYI138" s="1163"/>
      <c r="JYJ138" s="1163"/>
      <c r="JYK138" s="1455"/>
      <c r="JYL138" s="957"/>
      <c r="JYM138" s="1163"/>
      <c r="JYN138" s="1163"/>
      <c r="JYO138" s="957"/>
      <c r="JYP138" s="957"/>
      <c r="JYQ138" s="1730"/>
      <c r="JYR138" s="957"/>
      <c r="JYS138" s="957"/>
      <c r="JYT138" s="957"/>
      <c r="JYU138" s="1209"/>
      <c r="JYV138" s="1248"/>
      <c r="JYW138" s="1537"/>
      <c r="JYX138" s="955"/>
      <c r="JYY138" s="1144"/>
      <c r="JYZ138" s="1167"/>
      <c r="JZA138" s="1163"/>
      <c r="JZB138" s="1163"/>
      <c r="JZC138" s="1455"/>
      <c r="JZD138" s="957"/>
      <c r="JZE138" s="1163"/>
      <c r="JZF138" s="1163"/>
      <c r="JZG138" s="957"/>
      <c r="JZH138" s="957"/>
      <c r="JZI138" s="1730"/>
      <c r="JZJ138" s="957"/>
      <c r="JZK138" s="957"/>
      <c r="JZL138" s="957"/>
      <c r="JZM138" s="1209"/>
      <c r="JZN138" s="1248"/>
      <c r="JZO138" s="1537"/>
      <c r="JZP138" s="955"/>
      <c r="JZQ138" s="1144"/>
      <c r="JZR138" s="1167"/>
      <c r="JZS138" s="1163"/>
      <c r="JZT138" s="1163"/>
      <c r="JZU138" s="1455"/>
      <c r="JZV138" s="957"/>
      <c r="JZW138" s="1163"/>
      <c r="JZX138" s="1163"/>
      <c r="JZY138" s="957"/>
      <c r="JZZ138" s="957"/>
      <c r="KAA138" s="1730"/>
      <c r="KAB138" s="957"/>
      <c r="KAC138" s="957"/>
      <c r="KAD138" s="957"/>
      <c r="KAE138" s="1209"/>
      <c r="KAF138" s="1248"/>
      <c r="KAG138" s="1537"/>
      <c r="KAH138" s="955"/>
      <c r="KAI138" s="1144"/>
      <c r="KAJ138" s="1167"/>
      <c r="KAK138" s="1163"/>
      <c r="KAL138" s="1163"/>
      <c r="KAM138" s="1455"/>
      <c r="KAN138" s="957"/>
      <c r="KAO138" s="1163"/>
      <c r="KAP138" s="1163"/>
      <c r="KAQ138" s="957"/>
      <c r="KAR138" s="957"/>
      <c r="KAS138" s="1730"/>
      <c r="KAT138" s="957"/>
      <c r="KAU138" s="957"/>
      <c r="KAV138" s="957"/>
      <c r="KAW138" s="1209"/>
      <c r="KAX138" s="1248"/>
      <c r="KAY138" s="1537"/>
      <c r="KAZ138" s="955"/>
      <c r="KBA138" s="1144"/>
      <c r="KBB138" s="1167"/>
      <c r="KBC138" s="1163"/>
      <c r="KBD138" s="1163"/>
      <c r="KBE138" s="1455"/>
      <c r="KBF138" s="957"/>
      <c r="KBG138" s="1163"/>
      <c r="KBH138" s="1163"/>
      <c r="KBI138" s="957"/>
      <c r="KBJ138" s="957"/>
      <c r="KBK138" s="1730"/>
      <c r="KBL138" s="957"/>
      <c r="KBM138" s="957"/>
      <c r="KBN138" s="957"/>
      <c r="KBO138" s="1209"/>
      <c r="KBP138" s="1248"/>
      <c r="KBQ138" s="1537"/>
      <c r="KBR138" s="955"/>
      <c r="KBS138" s="1144"/>
      <c r="KBT138" s="1167"/>
      <c r="KBU138" s="1163"/>
      <c r="KBV138" s="1163"/>
      <c r="KBW138" s="1455"/>
      <c r="KBX138" s="957"/>
      <c r="KBY138" s="1163"/>
      <c r="KBZ138" s="1163"/>
      <c r="KCA138" s="957"/>
      <c r="KCB138" s="957"/>
      <c r="KCC138" s="1730"/>
      <c r="KCD138" s="957"/>
      <c r="KCE138" s="957"/>
      <c r="KCF138" s="957"/>
      <c r="KCG138" s="1209"/>
      <c r="KCH138" s="1248"/>
      <c r="KCI138" s="1537"/>
      <c r="KCJ138" s="955"/>
      <c r="KCK138" s="1144"/>
      <c r="KCL138" s="1167"/>
      <c r="KCM138" s="1163"/>
      <c r="KCN138" s="1163"/>
      <c r="KCO138" s="1455"/>
      <c r="KCP138" s="957"/>
      <c r="KCQ138" s="1163"/>
      <c r="KCR138" s="1163"/>
      <c r="KCS138" s="957"/>
      <c r="KCT138" s="957"/>
      <c r="KCU138" s="1730"/>
      <c r="KCV138" s="957"/>
      <c r="KCW138" s="957"/>
      <c r="KCX138" s="957"/>
      <c r="KCY138" s="1209"/>
      <c r="KCZ138" s="1248"/>
      <c r="KDA138" s="1537"/>
      <c r="KDB138" s="955"/>
      <c r="KDC138" s="1144"/>
      <c r="KDD138" s="1167"/>
      <c r="KDE138" s="1163"/>
      <c r="KDF138" s="1163"/>
      <c r="KDG138" s="1455"/>
      <c r="KDH138" s="957"/>
      <c r="KDI138" s="1163"/>
      <c r="KDJ138" s="1163"/>
      <c r="KDK138" s="957"/>
      <c r="KDL138" s="957"/>
      <c r="KDM138" s="1730"/>
      <c r="KDN138" s="957"/>
      <c r="KDO138" s="957"/>
      <c r="KDP138" s="957"/>
      <c r="KDQ138" s="1209"/>
      <c r="KDR138" s="1248"/>
      <c r="KDS138" s="1537"/>
      <c r="KDT138" s="955"/>
      <c r="KDU138" s="1144"/>
      <c r="KDV138" s="1167"/>
      <c r="KDW138" s="1163"/>
      <c r="KDX138" s="1163"/>
      <c r="KDY138" s="1455"/>
      <c r="KDZ138" s="957"/>
      <c r="KEA138" s="1163"/>
      <c r="KEB138" s="1163"/>
      <c r="KEC138" s="957"/>
      <c r="KED138" s="957"/>
      <c r="KEE138" s="1730"/>
      <c r="KEF138" s="957"/>
      <c r="KEG138" s="957"/>
      <c r="KEH138" s="957"/>
      <c r="KEI138" s="1209"/>
      <c r="KEJ138" s="1248"/>
      <c r="KEK138" s="1537"/>
      <c r="KEL138" s="955"/>
      <c r="KEM138" s="1144"/>
      <c r="KEN138" s="1167"/>
      <c r="KEO138" s="1163"/>
      <c r="KEP138" s="1163"/>
      <c r="KEQ138" s="1455"/>
      <c r="KER138" s="957"/>
      <c r="KES138" s="1163"/>
      <c r="KET138" s="1163"/>
      <c r="KEU138" s="957"/>
      <c r="KEV138" s="957"/>
      <c r="KEW138" s="1730"/>
      <c r="KEX138" s="957"/>
      <c r="KEY138" s="957"/>
      <c r="KEZ138" s="957"/>
      <c r="KFA138" s="1209"/>
      <c r="KFB138" s="1248"/>
      <c r="KFC138" s="1537"/>
      <c r="KFD138" s="955"/>
      <c r="KFE138" s="1144"/>
      <c r="KFF138" s="1167"/>
      <c r="KFG138" s="1163"/>
      <c r="KFH138" s="1163"/>
      <c r="KFI138" s="1455"/>
      <c r="KFJ138" s="957"/>
      <c r="KFK138" s="1163"/>
      <c r="KFL138" s="1163"/>
      <c r="KFM138" s="957"/>
      <c r="KFN138" s="957"/>
      <c r="KFO138" s="1730"/>
      <c r="KFP138" s="957"/>
      <c r="KFQ138" s="957"/>
      <c r="KFR138" s="957"/>
      <c r="KFS138" s="1209"/>
      <c r="KFT138" s="1248"/>
      <c r="KFU138" s="1537"/>
      <c r="KFV138" s="955"/>
      <c r="KFW138" s="1144"/>
      <c r="KFX138" s="1167"/>
      <c r="KFY138" s="1163"/>
      <c r="KFZ138" s="1163"/>
      <c r="KGA138" s="1455"/>
      <c r="KGB138" s="957"/>
      <c r="KGC138" s="1163"/>
      <c r="KGD138" s="1163"/>
      <c r="KGE138" s="957"/>
      <c r="KGF138" s="957"/>
      <c r="KGG138" s="1730"/>
      <c r="KGH138" s="957"/>
      <c r="KGI138" s="957"/>
      <c r="KGJ138" s="957"/>
      <c r="KGK138" s="1209"/>
      <c r="KGL138" s="1248"/>
      <c r="KGM138" s="1537"/>
      <c r="KGN138" s="955"/>
      <c r="KGO138" s="1144"/>
      <c r="KGP138" s="1167"/>
      <c r="KGQ138" s="1163"/>
      <c r="KGR138" s="1163"/>
      <c r="KGS138" s="1455"/>
      <c r="KGT138" s="957"/>
      <c r="KGU138" s="1163"/>
      <c r="KGV138" s="1163"/>
      <c r="KGW138" s="957"/>
      <c r="KGX138" s="957"/>
      <c r="KGY138" s="1730"/>
      <c r="KGZ138" s="957"/>
      <c r="KHA138" s="957"/>
      <c r="KHB138" s="957"/>
      <c r="KHC138" s="1209"/>
      <c r="KHD138" s="1248"/>
      <c r="KHE138" s="1537"/>
      <c r="KHF138" s="955"/>
      <c r="KHG138" s="1144"/>
      <c r="KHH138" s="1167"/>
      <c r="KHI138" s="1163"/>
      <c r="KHJ138" s="1163"/>
      <c r="KHK138" s="1455"/>
      <c r="KHL138" s="957"/>
      <c r="KHM138" s="1163"/>
      <c r="KHN138" s="1163"/>
      <c r="KHO138" s="957"/>
      <c r="KHP138" s="957"/>
      <c r="KHQ138" s="1730"/>
      <c r="KHR138" s="957"/>
      <c r="KHS138" s="957"/>
      <c r="KHT138" s="957"/>
      <c r="KHU138" s="1209"/>
      <c r="KHV138" s="1248"/>
      <c r="KHW138" s="1537"/>
      <c r="KHX138" s="955"/>
      <c r="KHY138" s="1144"/>
      <c r="KHZ138" s="1167"/>
      <c r="KIA138" s="1163"/>
      <c r="KIB138" s="1163"/>
      <c r="KIC138" s="1455"/>
      <c r="KID138" s="957"/>
      <c r="KIE138" s="1163"/>
      <c r="KIF138" s="1163"/>
      <c r="KIG138" s="957"/>
      <c r="KIH138" s="957"/>
      <c r="KII138" s="1730"/>
      <c r="KIJ138" s="957"/>
      <c r="KIK138" s="957"/>
      <c r="KIL138" s="957"/>
      <c r="KIM138" s="1209"/>
      <c r="KIN138" s="1248"/>
      <c r="KIO138" s="1537"/>
      <c r="KIP138" s="955"/>
      <c r="KIQ138" s="1144"/>
      <c r="KIR138" s="1167"/>
      <c r="KIS138" s="1163"/>
      <c r="KIT138" s="1163"/>
      <c r="KIU138" s="1455"/>
      <c r="KIV138" s="957"/>
      <c r="KIW138" s="1163"/>
      <c r="KIX138" s="1163"/>
      <c r="KIY138" s="957"/>
      <c r="KIZ138" s="957"/>
      <c r="KJA138" s="1730"/>
      <c r="KJB138" s="957"/>
      <c r="KJC138" s="957"/>
      <c r="KJD138" s="957"/>
      <c r="KJE138" s="1209"/>
      <c r="KJF138" s="1248"/>
      <c r="KJG138" s="1537"/>
      <c r="KJH138" s="955"/>
      <c r="KJI138" s="1144"/>
      <c r="KJJ138" s="1167"/>
      <c r="KJK138" s="1163"/>
      <c r="KJL138" s="1163"/>
      <c r="KJM138" s="1455"/>
      <c r="KJN138" s="957"/>
      <c r="KJO138" s="1163"/>
      <c r="KJP138" s="1163"/>
      <c r="KJQ138" s="957"/>
      <c r="KJR138" s="957"/>
      <c r="KJS138" s="1730"/>
      <c r="KJT138" s="957"/>
      <c r="KJU138" s="957"/>
      <c r="KJV138" s="957"/>
      <c r="KJW138" s="1209"/>
      <c r="KJX138" s="1248"/>
      <c r="KJY138" s="1537"/>
      <c r="KJZ138" s="955"/>
      <c r="KKA138" s="1144"/>
      <c r="KKB138" s="1167"/>
      <c r="KKC138" s="1163"/>
      <c r="KKD138" s="1163"/>
      <c r="KKE138" s="1455"/>
      <c r="KKF138" s="957"/>
      <c r="KKG138" s="1163"/>
      <c r="KKH138" s="1163"/>
      <c r="KKI138" s="957"/>
      <c r="KKJ138" s="957"/>
      <c r="KKK138" s="1730"/>
      <c r="KKL138" s="957"/>
      <c r="KKM138" s="957"/>
      <c r="KKN138" s="957"/>
      <c r="KKO138" s="1209"/>
      <c r="KKP138" s="1248"/>
      <c r="KKQ138" s="1537"/>
      <c r="KKR138" s="955"/>
      <c r="KKS138" s="1144"/>
      <c r="KKT138" s="1167"/>
      <c r="KKU138" s="1163"/>
      <c r="KKV138" s="1163"/>
      <c r="KKW138" s="1455"/>
      <c r="KKX138" s="957"/>
      <c r="KKY138" s="1163"/>
      <c r="KKZ138" s="1163"/>
      <c r="KLA138" s="957"/>
      <c r="KLB138" s="957"/>
      <c r="KLC138" s="1730"/>
      <c r="KLD138" s="957"/>
      <c r="KLE138" s="957"/>
      <c r="KLF138" s="957"/>
      <c r="KLG138" s="1209"/>
      <c r="KLH138" s="1248"/>
      <c r="KLI138" s="1537"/>
      <c r="KLJ138" s="955"/>
      <c r="KLK138" s="1144"/>
      <c r="KLL138" s="1167"/>
      <c r="KLM138" s="1163"/>
      <c r="KLN138" s="1163"/>
      <c r="KLO138" s="1455"/>
      <c r="KLP138" s="957"/>
      <c r="KLQ138" s="1163"/>
      <c r="KLR138" s="1163"/>
      <c r="KLS138" s="957"/>
      <c r="KLT138" s="957"/>
      <c r="KLU138" s="1730"/>
      <c r="KLV138" s="957"/>
      <c r="KLW138" s="957"/>
      <c r="KLX138" s="957"/>
      <c r="KLY138" s="1209"/>
      <c r="KLZ138" s="1248"/>
      <c r="KMA138" s="1537"/>
      <c r="KMB138" s="955"/>
      <c r="KMC138" s="1144"/>
      <c r="KMD138" s="1167"/>
      <c r="KME138" s="1163"/>
      <c r="KMF138" s="1163"/>
      <c r="KMG138" s="1455"/>
      <c r="KMH138" s="957"/>
      <c r="KMI138" s="1163"/>
      <c r="KMJ138" s="1163"/>
      <c r="KMK138" s="957"/>
      <c r="KML138" s="957"/>
      <c r="KMM138" s="1730"/>
      <c r="KMN138" s="957"/>
      <c r="KMO138" s="957"/>
      <c r="KMP138" s="957"/>
      <c r="KMQ138" s="1209"/>
      <c r="KMR138" s="1248"/>
      <c r="KMS138" s="1537"/>
      <c r="KMT138" s="955"/>
      <c r="KMU138" s="1144"/>
      <c r="KMV138" s="1167"/>
      <c r="KMW138" s="1163"/>
      <c r="KMX138" s="1163"/>
      <c r="KMY138" s="1455"/>
      <c r="KMZ138" s="957"/>
      <c r="KNA138" s="1163"/>
      <c r="KNB138" s="1163"/>
      <c r="KNC138" s="957"/>
      <c r="KND138" s="957"/>
      <c r="KNE138" s="1730"/>
      <c r="KNF138" s="957"/>
      <c r="KNG138" s="957"/>
      <c r="KNH138" s="957"/>
      <c r="KNI138" s="1209"/>
      <c r="KNJ138" s="1248"/>
      <c r="KNK138" s="1537"/>
      <c r="KNL138" s="955"/>
      <c r="KNM138" s="1144"/>
      <c r="KNN138" s="1167"/>
      <c r="KNO138" s="1163"/>
      <c r="KNP138" s="1163"/>
      <c r="KNQ138" s="1455"/>
      <c r="KNR138" s="957"/>
      <c r="KNS138" s="1163"/>
      <c r="KNT138" s="1163"/>
      <c r="KNU138" s="957"/>
      <c r="KNV138" s="957"/>
      <c r="KNW138" s="1730"/>
      <c r="KNX138" s="957"/>
      <c r="KNY138" s="957"/>
      <c r="KNZ138" s="957"/>
      <c r="KOA138" s="1209"/>
      <c r="KOB138" s="1248"/>
      <c r="KOC138" s="1537"/>
      <c r="KOD138" s="955"/>
      <c r="KOE138" s="1144"/>
      <c r="KOF138" s="1167"/>
      <c r="KOG138" s="1163"/>
      <c r="KOH138" s="1163"/>
      <c r="KOI138" s="1455"/>
      <c r="KOJ138" s="957"/>
      <c r="KOK138" s="1163"/>
      <c r="KOL138" s="1163"/>
      <c r="KOM138" s="957"/>
      <c r="KON138" s="957"/>
      <c r="KOO138" s="1730"/>
      <c r="KOP138" s="957"/>
      <c r="KOQ138" s="957"/>
      <c r="KOR138" s="957"/>
      <c r="KOS138" s="1209"/>
      <c r="KOT138" s="1248"/>
      <c r="KOU138" s="1537"/>
      <c r="KOV138" s="955"/>
      <c r="KOW138" s="1144"/>
      <c r="KOX138" s="1167"/>
      <c r="KOY138" s="1163"/>
      <c r="KOZ138" s="1163"/>
      <c r="KPA138" s="1455"/>
      <c r="KPB138" s="957"/>
      <c r="KPC138" s="1163"/>
      <c r="KPD138" s="1163"/>
      <c r="KPE138" s="957"/>
      <c r="KPF138" s="957"/>
      <c r="KPG138" s="1730"/>
      <c r="KPH138" s="957"/>
      <c r="KPI138" s="957"/>
      <c r="KPJ138" s="957"/>
      <c r="KPK138" s="1209"/>
      <c r="KPL138" s="1248"/>
      <c r="KPM138" s="1537"/>
      <c r="KPN138" s="955"/>
      <c r="KPO138" s="1144"/>
      <c r="KPP138" s="1167"/>
      <c r="KPQ138" s="1163"/>
      <c r="KPR138" s="1163"/>
      <c r="KPS138" s="1455"/>
      <c r="KPT138" s="957"/>
      <c r="KPU138" s="1163"/>
      <c r="KPV138" s="1163"/>
      <c r="KPW138" s="957"/>
      <c r="KPX138" s="957"/>
      <c r="KPY138" s="1730"/>
      <c r="KPZ138" s="957"/>
      <c r="KQA138" s="957"/>
      <c r="KQB138" s="957"/>
      <c r="KQC138" s="1209"/>
      <c r="KQD138" s="1248"/>
      <c r="KQE138" s="1537"/>
      <c r="KQF138" s="955"/>
      <c r="KQG138" s="1144"/>
      <c r="KQH138" s="1167"/>
      <c r="KQI138" s="1163"/>
      <c r="KQJ138" s="1163"/>
      <c r="KQK138" s="1455"/>
      <c r="KQL138" s="957"/>
      <c r="KQM138" s="1163"/>
      <c r="KQN138" s="1163"/>
      <c r="KQO138" s="957"/>
      <c r="KQP138" s="957"/>
      <c r="KQQ138" s="1730"/>
      <c r="KQR138" s="957"/>
      <c r="KQS138" s="957"/>
      <c r="KQT138" s="957"/>
      <c r="KQU138" s="1209"/>
      <c r="KQV138" s="1248"/>
      <c r="KQW138" s="1537"/>
      <c r="KQX138" s="955"/>
      <c r="KQY138" s="1144"/>
      <c r="KQZ138" s="1167"/>
      <c r="KRA138" s="1163"/>
      <c r="KRB138" s="1163"/>
      <c r="KRC138" s="1455"/>
      <c r="KRD138" s="957"/>
      <c r="KRE138" s="1163"/>
      <c r="KRF138" s="1163"/>
      <c r="KRG138" s="957"/>
      <c r="KRH138" s="957"/>
      <c r="KRI138" s="1730"/>
      <c r="KRJ138" s="957"/>
      <c r="KRK138" s="957"/>
      <c r="KRL138" s="957"/>
      <c r="KRM138" s="1209"/>
      <c r="KRN138" s="1248"/>
      <c r="KRO138" s="1537"/>
      <c r="KRP138" s="955"/>
      <c r="KRQ138" s="1144"/>
      <c r="KRR138" s="1167"/>
      <c r="KRS138" s="1163"/>
      <c r="KRT138" s="1163"/>
      <c r="KRU138" s="1455"/>
      <c r="KRV138" s="957"/>
      <c r="KRW138" s="1163"/>
      <c r="KRX138" s="1163"/>
      <c r="KRY138" s="957"/>
      <c r="KRZ138" s="957"/>
      <c r="KSA138" s="1730"/>
      <c r="KSB138" s="957"/>
      <c r="KSC138" s="957"/>
      <c r="KSD138" s="957"/>
      <c r="KSE138" s="1209"/>
      <c r="KSF138" s="1248"/>
      <c r="KSG138" s="1537"/>
      <c r="KSH138" s="955"/>
      <c r="KSI138" s="1144"/>
      <c r="KSJ138" s="1167"/>
      <c r="KSK138" s="1163"/>
      <c r="KSL138" s="1163"/>
      <c r="KSM138" s="1455"/>
      <c r="KSN138" s="957"/>
      <c r="KSO138" s="1163"/>
      <c r="KSP138" s="1163"/>
      <c r="KSQ138" s="957"/>
      <c r="KSR138" s="957"/>
      <c r="KSS138" s="1730"/>
      <c r="KST138" s="957"/>
      <c r="KSU138" s="957"/>
      <c r="KSV138" s="957"/>
      <c r="KSW138" s="1209"/>
      <c r="KSX138" s="1248"/>
      <c r="KSY138" s="1537"/>
      <c r="KSZ138" s="955"/>
      <c r="KTA138" s="1144"/>
      <c r="KTB138" s="1167"/>
      <c r="KTC138" s="1163"/>
      <c r="KTD138" s="1163"/>
      <c r="KTE138" s="1455"/>
      <c r="KTF138" s="957"/>
      <c r="KTG138" s="1163"/>
      <c r="KTH138" s="1163"/>
      <c r="KTI138" s="957"/>
      <c r="KTJ138" s="957"/>
      <c r="KTK138" s="1730"/>
      <c r="KTL138" s="957"/>
      <c r="KTM138" s="957"/>
      <c r="KTN138" s="957"/>
      <c r="KTO138" s="1209"/>
      <c r="KTP138" s="1248"/>
      <c r="KTQ138" s="1537"/>
      <c r="KTR138" s="955"/>
      <c r="KTS138" s="1144"/>
      <c r="KTT138" s="1167"/>
      <c r="KTU138" s="1163"/>
      <c r="KTV138" s="1163"/>
      <c r="KTW138" s="1455"/>
      <c r="KTX138" s="957"/>
      <c r="KTY138" s="1163"/>
      <c r="KTZ138" s="1163"/>
      <c r="KUA138" s="957"/>
      <c r="KUB138" s="957"/>
      <c r="KUC138" s="1730"/>
      <c r="KUD138" s="957"/>
      <c r="KUE138" s="957"/>
      <c r="KUF138" s="957"/>
      <c r="KUG138" s="1209"/>
      <c r="KUH138" s="1248"/>
      <c r="KUI138" s="1537"/>
      <c r="KUJ138" s="955"/>
      <c r="KUK138" s="1144"/>
      <c r="KUL138" s="1167"/>
      <c r="KUM138" s="1163"/>
      <c r="KUN138" s="1163"/>
      <c r="KUO138" s="1455"/>
      <c r="KUP138" s="957"/>
      <c r="KUQ138" s="1163"/>
      <c r="KUR138" s="1163"/>
      <c r="KUS138" s="957"/>
      <c r="KUT138" s="957"/>
      <c r="KUU138" s="1730"/>
      <c r="KUV138" s="957"/>
      <c r="KUW138" s="957"/>
      <c r="KUX138" s="957"/>
      <c r="KUY138" s="1209"/>
      <c r="KUZ138" s="1248"/>
      <c r="KVA138" s="1537"/>
      <c r="KVB138" s="955"/>
      <c r="KVC138" s="1144"/>
      <c r="KVD138" s="1167"/>
      <c r="KVE138" s="1163"/>
      <c r="KVF138" s="1163"/>
      <c r="KVG138" s="1455"/>
      <c r="KVH138" s="957"/>
      <c r="KVI138" s="1163"/>
      <c r="KVJ138" s="1163"/>
      <c r="KVK138" s="957"/>
      <c r="KVL138" s="957"/>
      <c r="KVM138" s="1730"/>
      <c r="KVN138" s="957"/>
      <c r="KVO138" s="957"/>
      <c r="KVP138" s="957"/>
      <c r="KVQ138" s="1209"/>
      <c r="KVR138" s="1248"/>
      <c r="KVS138" s="1537"/>
      <c r="KVT138" s="955"/>
      <c r="KVU138" s="1144"/>
      <c r="KVV138" s="1167"/>
      <c r="KVW138" s="1163"/>
      <c r="KVX138" s="1163"/>
      <c r="KVY138" s="1455"/>
      <c r="KVZ138" s="957"/>
      <c r="KWA138" s="1163"/>
      <c r="KWB138" s="1163"/>
      <c r="KWC138" s="957"/>
      <c r="KWD138" s="957"/>
      <c r="KWE138" s="1730"/>
      <c r="KWF138" s="957"/>
      <c r="KWG138" s="957"/>
      <c r="KWH138" s="957"/>
      <c r="KWI138" s="1209"/>
      <c r="KWJ138" s="1248"/>
      <c r="KWK138" s="1537"/>
      <c r="KWL138" s="955"/>
      <c r="KWM138" s="1144"/>
      <c r="KWN138" s="1167"/>
      <c r="KWO138" s="1163"/>
      <c r="KWP138" s="1163"/>
      <c r="KWQ138" s="1455"/>
      <c r="KWR138" s="957"/>
      <c r="KWS138" s="1163"/>
      <c r="KWT138" s="1163"/>
      <c r="KWU138" s="957"/>
      <c r="KWV138" s="957"/>
      <c r="KWW138" s="1730"/>
      <c r="KWX138" s="957"/>
      <c r="KWY138" s="957"/>
      <c r="KWZ138" s="957"/>
      <c r="KXA138" s="1209"/>
      <c r="KXB138" s="1248"/>
      <c r="KXC138" s="1537"/>
      <c r="KXD138" s="955"/>
      <c r="KXE138" s="1144"/>
      <c r="KXF138" s="1167"/>
      <c r="KXG138" s="1163"/>
      <c r="KXH138" s="1163"/>
      <c r="KXI138" s="1455"/>
      <c r="KXJ138" s="957"/>
      <c r="KXK138" s="1163"/>
      <c r="KXL138" s="1163"/>
      <c r="KXM138" s="957"/>
      <c r="KXN138" s="957"/>
      <c r="KXO138" s="1730"/>
      <c r="KXP138" s="957"/>
      <c r="KXQ138" s="957"/>
      <c r="KXR138" s="957"/>
      <c r="KXS138" s="1209"/>
      <c r="KXT138" s="1248"/>
      <c r="KXU138" s="1537"/>
      <c r="KXV138" s="955"/>
      <c r="KXW138" s="1144"/>
      <c r="KXX138" s="1167"/>
      <c r="KXY138" s="1163"/>
      <c r="KXZ138" s="1163"/>
      <c r="KYA138" s="1455"/>
      <c r="KYB138" s="957"/>
      <c r="KYC138" s="1163"/>
      <c r="KYD138" s="1163"/>
      <c r="KYE138" s="957"/>
      <c r="KYF138" s="957"/>
      <c r="KYG138" s="1730"/>
      <c r="KYH138" s="957"/>
      <c r="KYI138" s="957"/>
      <c r="KYJ138" s="957"/>
      <c r="KYK138" s="1209"/>
      <c r="KYL138" s="1248"/>
      <c r="KYM138" s="1537"/>
      <c r="KYN138" s="955"/>
      <c r="KYO138" s="1144"/>
      <c r="KYP138" s="1167"/>
      <c r="KYQ138" s="1163"/>
      <c r="KYR138" s="1163"/>
      <c r="KYS138" s="1455"/>
      <c r="KYT138" s="957"/>
      <c r="KYU138" s="1163"/>
      <c r="KYV138" s="1163"/>
      <c r="KYW138" s="957"/>
      <c r="KYX138" s="957"/>
      <c r="KYY138" s="1730"/>
      <c r="KYZ138" s="957"/>
      <c r="KZA138" s="957"/>
      <c r="KZB138" s="957"/>
      <c r="KZC138" s="1209"/>
      <c r="KZD138" s="1248"/>
      <c r="KZE138" s="1537"/>
      <c r="KZF138" s="955"/>
      <c r="KZG138" s="1144"/>
      <c r="KZH138" s="1167"/>
      <c r="KZI138" s="1163"/>
      <c r="KZJ138" s="1163"/>
      <c r="KZK138" s="1455"/>
      <c r="KZL138" s="957"/>
      <c r="KZM138" s="1163"/>
      <c r="KZN138" s="1163"/>
      <c r="KZO138" s="957"/>
      <c r="KZP138" s="957"/>
      <c r="KZQ138" s="1730"/>
      <c r="KZR138" s="957"/>
      <c r="KZS138" s="957"/>
      <c r="KZT138" s="957"/>
      <c r="KZU138" s="1209"/>
      <c r="KZV138" s="1248"/>
      <c r="KZW138" s="1537"/>
      <c r="KZX138" s="955"/>
      <c r="KZY138" s="1144"/>
      <c r="KZZ138" s="1167"/>
      <c r="LAA138" s="1163"/>
      <c r="LAB138" s="1163"/>
      <c r="LAC138" s="1455"/>
      <c r="LAD138" s="957"/>
      <c r="LAE138" s="1163"/>
      <c r="LAF138" s="1163"/>
      <c r="LAG138" s="957"/>
      <c r="LAH138" s="957"/>
      <c r="LAI138" s="1730"/>
      <c r="LAJ138" s="957"/>
      <c r="LAK138" s="957"/>
      <c r="LAL138" s="957"/>
      <c r="LAM138" s="1209"/>
      <c r="LAN138" s="1248"/>
      <c r="LAO138" s="1537"/>
      <c r="LAP138" s="955"/>
      <c r="LAQ138" s="1144"/>
      <c r="LAR138" s="1167"/>
      <c r="LAS138" s="1163"/>
      <c r="LAT138" s="1163"/>
      <c r="LAU138" s="1455"/>
      <c r="LAV138" s="957"/>
      <c r="LAW138" s="1163"/>
      <c r="LAX138" s="1163"/>
      <c r="LAY138" s="957"/>
      <c r="LAZ138" s="957"/>
      <c r="LBA138" s="1730"/>
      <c r="LBB138" s="957"/>
      <c r="LBC138" s="957"/>
      <c r="LBD138" s="957"/>
      <c r="LBE138" s="1209"/>
      <c r="LBF138" s="1248"/>
      <c r="LBG138" s="1537"/>
      <c r="LBH138" s="955"/>
      <c r="LBI138" s="1144"/>
      <c r="LBJ138" s="1167"/>
      <c r="LBK138" s="1163"/>
      <c r="LBL138" s="1163"/>
      <c r="LBM138" s="1455"/>
      <c r="LBN138" s="957"/>
      <c r="LBO138" s="1163"/>
      <c r="LBP138" s="1163"/>
      <c r="LBQ138" s="957"/>
      <c r="LBR138" s="957"/>
      <c r="LBS138" s="1730"/>
      <c r="LBT138" s="957"/>
      <c r="LBU138" s="957"/>
      <c r="LBV138" s="957"/>
      <c r="LBW138" s="1209"/>
      <c r="LBX138" s="1248"/>
      <c r="LBY138" s="1537"/>
      <c r="LBZ138" s="955"/>
      <c r="LCA138" s="1144"/>
      <c r="LCB138" s="1167"/>
      <c r="LCC138" s="1163"/>
      <c r="LCD138" s="1163"/>
      <c r="LCE138" s="1455"/>
      <c r="LCF138" s="957"/>
      <c r="LCG138" s="1163"/>
      <c r="LCH138" s="1163"/>
      <c r="LCI138" s="957"/>
      <c r="LCJ138" s="957"/>
      <c r="LCK138" s="1730"/>
      <c r="LCL138" s="957"/>
      <c r="LCM138" s="957"/>
      <c r="LCN138" s="957"/>
      <c r="LCO138" s="1209"/>
      <c r="LCP138" s="1248"/>
      <c r="LCQ138" s="1537"/>
      <c r="LCR138" s="955"/>
      <c r="LCS138" s="1144"/>
      <c r="LCT138" s="1167"/>
      <c r="LCU138" s="1163"/>
      <c r="LCV138" s="1163"/>
      <c r="LCW138" s="1455"/>
      <c r="LCX138" s="957"/>
      <c r="LCY138" s="1163"/>
      <c r="LCZ138" s="1163"/>
      <c r="LDA138" s="957"/>
      <c r="LDB138" s="957"/>
      <c r="LDC138" s="1730"/>
      <c r="LDD138" s="957"/>
      <c r="LDE138" s="957"/>
      <c r="LDF138" s="957"/>
      <c r="LDG138" s="1209"/>
      <c r="LDH138" s="1248"/>
      <c r="LDI138" s="1537"/>
      <c r="LDJ138" s="955"/>
      <c r="LDK138" s="1144"/>
      <c r="LDL138" s="1167"/>
      <c r="LDM138" s="1163"/>
      <c r="LDN138" s="1163"/>
      <c r="LDO138" s="1455"/>
      <c r="LDP138" s="957"/>
      <c r="LDQ138" s="1163"/>
      <c r="LDR138" s="1163"/>
      <c r="LDS138" s="957"/>
      <c r="LDT138" s="957"/>
      <c r="LDU138" s="1730"/>
      <c r="LDV138" s="957"/>
      <c r="LDW138" s="957"/>
      <c r="LDX138" s="957"/>
      <c r="LDY138" s="1209"/>
      <c r="LDZ138" s="1248"/>
      <c r="LEA138" s="1537"/>
      <c r="LEB138" s="955"/>
      <c r="LEC138" s="1144"/>
      <c r="LED138" s="1167"/>
      <c r="LEE138" s="1163"/>
      <c r="LEF138" s="1163"/>
      <c r="LEG138" s="1455"/>
      <c r="LEH138" s="957"/>
      <c r="LEI138" s="1163"/>
      <c r="LEJ138" s="1163"/>
      <c r="LEK138" s="957"/>
      <c r="LEL138" s="957"/>
      <c r="LEM138" s="1730"/>
      <c r="LEN138" s="957"/>
      <c r="LEO138" s="957"/>
      <c r="LEP138" s="957"/>
      <c r="LEQ138" s="1209"/>
      <c r="LER138" s="1248"/>
      <c r="LES138" s="1537"/>
      <c r="LET138" s="955"/>
      <c r="LEU138" s="1144"/>
      <c r="LEV138" s="1167"/>
      <c r="LEW138" s="1163"/>
      <c r="LEX138" s="1163"/>
      <c r="LEY138" s="1455"/>
      <c r="LEZ138" s="957"/>
      <c r="LFA138" s="1163"/>
      <c r="LFB138" s="1163"/>
      <c r="LFC138" s="957"/>
      <c r="LFD138" s="957"/>
      <c r="LFE138" s="1730"/>
      <c r="LFF138" s="957"/>
      <c r="LFG138" s="957"/>
      <c r="LFH138" s="957"/>
      <c r="LFI138" s="1209"/>
      <c r="LFJ138" s="1248"/>
      <c r="LFK138" s="1537"/>
      <c r="LFL138" s="955"/>
      <c r="LFM138" s="1144"/>
      <c r="LFN138" s="1167"/>
      <c r="LFO138" s="1163"/>
      <c r="LFP138" s="1163"/>
      <c r="LFQ138" s="1455"/>
      <c r="LFR138" s="957"/>
      <c r="LFS138" s="1163"/>
      <c r="LFT138" s="1163"/>
      <c r="LFU138" s="957"/>
      <c r="LFV138" s="957"/>
      <c r="LFW138" s="1730"/>
      <c r="LFX138" s="957"/>
      <c r="LFY138" s="957"/>
      <c r="LFZ138" s="957"/>
      <c r="LGA138" s="1209"/>
      <c r="LGB138" s="1248"/>
      <c r="LGC138" s="1537"/>
      <c r="LGD138" s="955"/>
      <c r="LGE138" s="1144"/>
      <c r="LGF138" s="1167"/>
      <c r="LGG138" s="1163"/>
      <c r="LGH138" s="1163"/>
      <c r="LGI138" s="1455"/>
      <c r="LGJ138" s="957"/>
      <c r="LGK138" s="1163"/>
      <c r="LGL138" s="1163"/>
      <c r="LGM138" s="957"/>
      <c r="LGN138" s="957"/>
      <c r="LGO138" s="1730"/>
      <c r="LGP138" s="957"/>
      <c r="LGQ138" s="957"/>
      <c r="LGR138" s="957"/>
      <c r="LGS138" s="1209"/>
      <c r="LGT138" s="1248"/>
      <c r="LGU138" s="1537"/>
      <c r="LGV138" s="955"/>
      <c r="LGW138" s="1144"/>
      <c r="LGX138" s="1167"/>
      <c r="LGY138" s="1163"/>
      <c r="LGZ138" s="1163"/>
      <c r="LHA138" s="1455"/>
      <c r="LHB138" s="957"/>
      <c r="LHC138" s="1163"/>
      <c r="LHD138" s="1163"/>
      <c r="LHE138" s="957"/>
      <c r="LHF138" s="957"/>
      <c r="LHG138" s="1730"/>
      <c r="LHH138" s="957"/>
      <c r="LHI138" s="957"/>
      <c r="LHJ138" s="957"/>
      <c r="LHK138" s="1209"/>
      <c r="LHL138" s="1248"/>
      <c r="LHM138" s="1537"/>
      <c r="LHN138" s="955"/>
      <c r="LHO138" s="1144"/>
      <c r="LHP138" s="1167"/>
      <c r="LHQ138" s="1163"/>
      <c r="LHR138" s="1163"/>
      <c r="LHS138" s="1455"/>
      <c r="LHT138" s="957"/>
      <c r="LHU138" s="1163"/>
      <c r="LHV138" s="1163"/>
      <c r="LHW138" s="957"/>
      <c r="LHX138" s="957"/>
      <c r="LHY138" s="1730"/>
      <c r="LHZ138" s="957"/>
      <c r="LIA138" s="957"/>
      <c r="LIB138" s="957"/>
      <c r="LIC138" s="1209"/>
      <c r="LID138" s="1248"/>
      <c r="LIE138" s="1537"/>
      <c r="LIF138" s="955"/>
      <c r="LIG138" s="1144"/>
      <c r="LIH138" s="1167"/>
      <c r="LII138" s="1163"/>
      <c r="LIJ138" s="1163"/>
      <c r="LIK138" s="1455"/>
      <c r="LIL138" s="957"/>
      <c r="LIM138" s="1163"/>
      <c r="LIN138" s="1163"/>
      <c r="LIO138" s="957"/>
      <c r="LIP138" s="957"/>
      <c r="LIQ138" s="1730"/>
      <c r="LIR138" s="957"/>
      <c r="LIS138" s="957"/>
      <c r="LIT138" s="957"/>
      <c r="LIU138" s="1209"/>
      <c r="LIV138" s="1248"/>
      <c r="LIW138" s="1537"/>
      <c r="LIX138" s="955"/>
      <c r="LIY138" s="1144"/>
      <c r="LIZ138" s="1167"/>
      <c r="LJA138" s="1163"/>
      <c r="LJB138" s="1163"/>
      <c r="LJC138" s="1455"/>
      <c r="LJD138" s="957"/>
      <c r="LJE138" s="1163"/>
      <c r="LJF138" s="1163"/>
      <c r="LJG138" s="957"/>
      <c r="LJH138" s="957"/>
      <c r="LJI138" s="1730"/>
      <c r="LJJ138" s="957"/>
      <c r="LJK138" s="957"/>
      <c r="LJL138" s="957"/>
      <c r="LJM138" s="1209"/>
      <c r="LJN138" s="1248"/>
      <c r="LJO138" s="1537"/>
      <c r="LJP138" s="955"/>
      <c r="LJQ138" s="1144"/>
      <c r="LJR138" s="1167"/>
      <c r="LJS138" s="1163"/>
      <c r="LJT138" s="1163"/>
      <c r="LJU138" s="1455"/>
      <c r="LJV138" s="957"/>
      <c r="LJW138" s="1163"/>
      <c r="LJX138" s="1163"/>
      <c r="LJY138" s="957"/>
      <c r="LJZ138" s="957"/>
      <c r="LKA138" s="1730"/>
      <c r="LKB138" s="957"/>
      <c r="LKC138" s="957"/>
      <c r="LKD138" s="957"/>
      <c r="LKE138" s="1209"/>
      <c r="LKF138" s="1248"/>
      <c r="LKG138" s="1537"/>
      <c r="LKH138" s="955"/>
      <c r="LKI138" s="1144"/>
      <c r="LKJ138" s="1167"/>
      <c r="LKK138" s="1163"/>
      <c r="LKL138" s="1163"/>
      <c r="LKM138" s="1455"/>
      <c r="LKN138" s="957"/>
      <c r="LKO138" s="1163"/>
      <c r="LKP138" s="1163"/>
      <c r="LKQ138" s="957"/>
      <c r="LKR138" s="957"/>
      <c r="LKS138" s="1730"/>
      <c r="LKT138" s="957"/>
      <c r="LKU138" s="957"/>
      <c r="LKV138" s="957"/>
      <c r="LKW138" s="1209"/>
      <c r="LKX138" s="1248"/>
      <c r="LKY138" s="1537"/>
      <c r="LKZ138" s="955"/>
      <c r="LLA138" s="1144"/>
      <c r="LLB138" s="1167"/>
      <c r="LLC138" s="1163"/>
      <c r="LLD138" s="1163"/>
      <c r="LLE138" s="1455"/>
      <c r="LLF138" s="957"/>
      <c r="LLG138" s="1163"/>
      <c r="LLH138" s="1163"/>
      <c r="LLI138" s="957"/>
      <c r="LLJ138" s="957"/>
      <c r="LLK138" s="1730"/>
      <c r="LLL138" s="957"/>
      <c r="LLM138" s="957"/>
      <c r="LLN138" s="957"/>
      <c r="LLO138" s="1209"/>
      <c r="LLP138" s="1248"/>
      <c r="LLQ138" s="1537"/>
      <c r="LLR138" s="955"/>
      <c r="LLS138" s="1144"/>
      <c r="LLT138" s="1167"/>
      <c r="LLU138" s="1163"/>
      <c r="LLV138" s="1163"/>
      <c r="LLW138" s="1455"/>
      <c r="LLX138" s="957"/>
      <c r="LLY138" s="1163"/>
      <c r="LLZ138" s="1163"/>
      <c r="LMA138" s="957"/>
      <c r="LMB138" s="957"/>
      <c r="LMC138" s="1730"/>
      <c r="LMD138" s="957"/>
      <c r="LME138" s="957"/>
      <c r="LMF138" s="957"/>
      <c r="LMG138" s="1209"/>
      <c r="LMH138" s="1248"/>
      <c r="LMI138" s="1537"/>
      <c r="LMJ138" s="955"/>
      <c r="LMK138" s="1144"/>
      <c r="LML138" s="1167"/>
      <c r="LMM138" s="1163"/>
      <c r="LMN138" s="1163"/>
      <c r="LMO138" s="1455"/>
      <c r="LMP138" s="957"/>
      <c r="LMQ138" s="1163"/>
      <c r="LMR138" s="1163"/>
      <c r="LMS138" s="957"/>
      <c r="LMT138" s="957"/>
      <c r="LMU138" s="1730"/>
      <c r="LMV138" s="957"/>
      <c r="LMW138" s="957"/>
      <c r="LMX138" s="957"/>
      <c r="LMY138" s="1209"/>
      <c r="LMZ138" s="1248"/>
      <c r="LNA138" s="1537"/>
      <c r="LNB138" s="955"/>
      <c r="LNC138" s="1144"/>
      <c r="LND138" s="1167"/>
      <c r="LNE138" s="1163"/>
      <c r="LNF138" s="1163"/>
      <c r="LNG138" s="1455"/>
      <c r="LNH138" s="957"/>
      <c r="LNI138" s="1163"/>
      <c r="LNJ138" s="1163"/>
      <c r="LNK138" s="957"/>
      <c r="LNL138" s="957"/>
      <c r="LNM138" s="1730"/>
      <c r="LNN138" s="957"/>
      <c r="LNO138" s="957"/>
      <c r="LNP138" s="957"/>
      <c r="LNQ138" s="1209"/>
      <c r="LNR138" s="1248"/>
      <c r="LNS138" s="1537"/>
      <c r="LNT138" s="955"/>
      <c r="LNU138" s="1144"/>
      <c r="LNV138" s="1167"/>
      <c r="LNW138" s="1163"/>
      <c r="LNX138" s="1163"/>
      <c r="LNY138" s="1455"/>
      <c r="LNZ138" s="957"/>
      <c r="LOA138" s="1163"/>
      <c r="LOB138" s="1163"/>
      <c r="LOC138" s="957"/>
      <c r="LOD138" s="957"/>
      <c r="LOE138" s="1730"/>
      <c r="LOF138" s="957"/>
      <c r="LOG138" s="957"/>
      <c r="LOH138" s="957"/>
      <c r="LOI138" s="1209"/>
      <c r="LOJ138" s="1248"/>
      <c r="LOK138" s="1537"/>
      <c r="LOL138" s="955"/>
      <c r="LOM138" s="1144"/>
      <c r="LON138" s="1167"/>
      <c r="LOO138" s="1163"/>
      <c r="LOP138" s="1163"/>
      <c r="LOQ138" s="1455"/>
      <c r="LOR138" s="957"/>
      <c r="LOS138" s="1163"/>
      <c r="LOT138" s="1163"/>
      <c r="LOU138" s="957"/>
      <c r="LOV138" s="957"/>
      <c r="LOW138" s="1730"/>
      <c r="LOX138" s="957"/>
      <c r="LOY138" s="957"/>
      <c r="LOZ138" s="957"/>
      <c r="LPA138" s="1209"/>
      <c r="LPB138" s="1248"/>
      <c r="LPC138" s="1537"/>
      <c r="LPD138" s="955"/>
      <c r="LPE138" s="1144"/>
      <c r="LPF138" s="1167"/>
      <c r="LPG138" s="1163"/>
      <c r="LPH138" s="1163"/>
      <c r="LPI138" s="1455"/>
      <c r="LPJ138" s="957"/>
      <c r="LPK138" s="1163"/>
      <c r="LPL138" s="1163"/>
      <c r="LPM138" s="957"/>
      <c r="LPN138" s="957"/>
      <c r="LPO138" s="1730"/>
      <c r="LPP138" s="957"/>
      <c r="LPQ138" s="957"/>
      <c r="LPR138" s="957"/>
      <c r="LPS138" s="1209"/>
      <c r="LPT138" s="1248"/>
      <c r="LPU138" s="1537"/>
      <c r="LPV138" s="955"/>
      <c r="LPW138" s="1144"/>
      <c r="LPX138" s="1167"/>
      <c r="LPY138" s="1163"/>
      <c r="LPZ138" s="1163"/>
      <c r="LQA138" s="1455"/>
      <c r="LQB138" s="957"/>
      <c r="LQC138" s="1163"/>
      <c r="LQD138" s="1163"/>
      <c r="LQE138" s="957"/>
      <c r="LQF138" s="957"/>
      <c r="LQG138" s="1730"/>
      <c r="LQH138" s="957"/>
      <c r="LQI138" s="957"/>
      <c r="LQJ138" s="957"/>
      <c r="LQK138" s="1209"/>
      <c r="LQL138" s="1248"/>
      <c r="LQM138" s="1537"/>
      <c r="LQN138" s="955"/>
      <c r="LQO138" s="1144"/>
      <c r="LQP138" s="1167"/>
      <c r="LQQ138" s="1163"/>
      <c r="LQR138" s="1163"/>
      <c r="LQS138" s="1455"/>
      <c r="LQT138" s="957"/>
      <c r="LQU138" s="1163"/>
      <c r="LQV138" s="1163"/>
      <c r="LQW138" s="957"/>
      <c r="LQX138" s="957"/>
      <c r="LQY138" s="1730"/>
      <c r="LQZ138" s="957"/>
      <c r="LRA138" s="957"/>
      <c r="LRB138" s="957"/>
      <c r="LRC138" s="1209"/>
      <c r="LRD138" s="1248"/>
      <c r="LRE138" s="1537"/>
      <c r="LRF138" s="955"/>
      <c r="LRG138" s="1144"/>
      <c r="LRH138" s="1167"/>
      <c r="LRI138" s="1163"/>
      <c r="LRJ138" s="1163"/>
      <c r="LRK138" s="1455"/>
      <c r="LRL138" s="957"/>
      <c r="LRM138" s="1163"/>
      <c r="LRN138" s="1163"/>
      <c r="LRO138" s="957"/>
      <c r="LRP138" s="957"/>
      <c r="LRQ138" s="1730"/>
      <c r="LRR138" s="957"/>
      <c r="LRS138" s="957"/>
      <c r="LRT138" s="957"/>
      <c r="LRU138" s="1209"/>
      <c r="LRV138" s="1248"/>
      <c r="LRW138" s="1537"/>
      <c r="LRX138" s="955"/>
      <c r="LRY138" s="1144"/>
      <c r="LRZ138" s="1167"/>
      <c r="LSA138" s="1163"/>
      <c r="LSB138" s="1163"/>
      <c r="LSC138" s="1455"/>
      <c r="LSD138" s="957"/>
      <c r="LSE138" s="1163"/>
      <c r="LSF138" s="1163"/>
      <c r="LSG138" s="957"/>
      <c r="LSH138" s="957"/>
      <c r="LSI138" s="1730"/>
      <c r="LSJ138" s="957"/>
      <c r="LSK138" s="957"/>
      <c r="LSL138" s="957"/>
      <c r="LSM138" s="1209"/>
      <c r="LSN138" s="1248"/>
      <c r="LSO138" s="1537"/>
      <c r="LSP138" s="955"/>
      <c r="LSQ138" s="1144"/>
      <c r="LSR138" s="1167"/>
      <c r="LSS138" s="1163"/>
      <c r="LST138" s="1163"/>
      <c r="LSU138" s="1455"/>
      <c r="LSV138" s="957"/>
      <c r="LSW138" s="1163"/>
      <c r="LSX138" s="1163"/>
      <c r="LSY138" s="957"/>
      <c r="LSZ138" s="957"/>
      <c r="LTA138" s="1730"/>
      <c r="LTB138" s="957"/>
      <c r="LTC138" s="957"/>
      <c r="LTD138" s="957"/>
      <c r="LTE138" s="1209"/>
      <c r="LTF138" s="1248"/>
      <c r="LTG138" s="1537"/>
      <c r="LTH138" s="955"/>
      <c r="LTI138" s="1144"/>
      <c r="LTJ138" s="1167"/>
      <c r="LTK138" s="1163"/>
      <c r="LTL138" s="1163"/>
      <c r="LTM138" s="1455"/>
      <c r="LTN138" s="957"/>
      <c r="LTO138" s="1163"/>
      <c r="LTP138" s="1163"/>
      <c r="LTQ138" s="957"/>
      <c r="LTR138" s="957"/>
      <c r="LTS138" s="1730"/>
      <c r="LTT138" s="957"/>
      <c r="LTU138" s="957"/>
      <c r="LTV138" s="957"/>
      <c r="LTW138" s="1209"/>
      <c r="LTX138" s="1248"/>
      <c r="LTY138" s="1537"/>
      <c r="LTZ138" s="955"/>
      <c r="LUA138" s="1144"/>
      <c r="LUB138" s="1167"/>
      <c r="LUC138" s="1163"/>
      <c r="LUD138" s="1163"/>
      <c r="LUE138" s="1455"/>
      <c r="LUF138" s="957"/>
      <c r="LUG138" s="1163"/>
      <c r="LUH138" s="1163"/>
      <c r="LUI138" s="957"/>
      <c r="LUJ138" s="957"/>
      <c r="LUK138" s="1730"/>
      <c r="LUL138" s="957"/>
      <c r="LUM138" s="957"/>
      <c r="LUN138" s="957"/>
      <c r="LUO138" s="1209"/>
      <c r="LUP138" s="1248"/>
      <c r="LUQ138" s="1537"/>
      <c r="LUR138" s="955"/>
      <c r="LUS138" s="1144"/>
      <c r="LUT138" s="1167"/>
      <c r="LUU138" s="1163"/>
      <c r="LUV138" s="1163"/>
      <c r="LUW138" s="1455"/>
      <c r="LUX138" s="957"/>
      <c r="LUY138" s="1163"/>
      <c r="LUZ138" s="1163"/>
      <c r="LVA138" s="957"/>
      <c r="LVB138" s="957"/>
      <c r="LVC138" s="1730"/>
      <c r="LVD138" s="957"/>
      <c r="LVE138" s="957"/>
      <c r="LVF138" s="957"/>
      <c r="LVG138" s="1209"/>
      <c r="LVH138" s="1248"/>
      <c r="LVI138" s="1537"/>
      <c r="LVJ138" s="955"/>
      <c r="LVK138" s="1144"/>
      <c r="LVL138" s="1167"/>
      <c r="LVM138" s="1163"/>
      <c r="LVN138" s="1163"/>
      <c r="LVO138" s="1455"/>
      <c r="LVP138" s="957"/>
      <c r="LVQ138" s="1163"/>
      <c r="LVR138" s="1163"/>
      <c r="LVS138" s="957"/>
      <c r="LVT138" s="957"/>
      <c r="LVU138" s="1730"/>
      <c r="LVV138" s="957"/>
      <c r="LVW138" s="957"/>
      <c r="LVX138" s="957"/>
      <c r="LVY138" s="1209"/>
      <c r="LVZ138" s="1248"/>
      <c r="LWA138" s="1537"/>
      <c r="LWB138" s="955"/>
      <c r="LWC138" s="1144"/>
      <c r="LWD138" s="1167"/>
      <c r="LWE138" s="1163"/>
      <c r="LWF138" s="1163"/>
      <c r="LWG138" s="1455"/>
      <c r="LWH138" s="957"/>
      <c r="LWI138" s="1163"/>
      <c r="LWJ138" s="1163"/>
      <c r="LWK138" s="957"/>
      <c r="LWL138" s="957"/>
      <c r="LWM138" s="1730"/>
      <c r="LWN138" s="957"/>
      <c r="LWO138" s="957"/>
      <c r="LWP138" s="957"/>
      <c r="LWQ138" s="1209"/>
      <c r="LWR138" s="1248"/>
      <c r="LWS138" s="1537"/>
      <c r="LWT138" s="955"/>
      <c r="LWU138" s="1144"/>
      <c r="LWV138" s="1167"/>
      <c r="LWW138" s="1163"/>
      <c r="LWX138" s="1163"/>
      <c r="LWY138" s="1455"/>
      <c r="LWZ138" s="957"/>
      <c r="LXA138" s="1163"/>
      <c r="LXB138" s="1163"/>
      <c r="LXC138" s="957"/>
      <c r="LXD138" s="957"/>
      <c r="LXE138" s="1730"/>
      <c r="LXF138" s="957"/>
      <c r="LXG138" s="957"/>
      <c r="LXH138" s="957"/>
      <c r="LXI138" s="1209"/>
      <c r="LXJ138" s="1248"/>
      <c r="LXK138" s="1537"/>
      <c r="LXL138" s="955"/>
      <c r="LXM138" s="1144"/>
      <c r="LXN138" s="1167"/>
      <c r="LXO138" s="1163"/>
      <c r="LXP138" s="1163"/>
      <c r="LXQ138" s="1455"/>
      <c r="LXR138" s="957"/>
      <c r="LXS138" s="1163"/>
      <c r="LXT138" s="1163"/>
      <c r="LXU138" s="957"/>
      <c r="LXV138" s="957"/>
      <c r="LXW138" s="1730"/>
      <c r="LXX138" s="957"/>
      <c r="LXY138" s="957"/>
      <c r="LXZ138" s="957"/>
      <c r="LYA138" s="1209"/>
      <c r="LYB138" s="1248"/>
      <c r="LYC138" s="1537"/>
      <c r="LYD138" s="955"/>
      <c r="LYE138" s="1144"/>
      <c r="LYF138" s="1167"/>
      <c r="LYG138" s="1163"/>
      <c r="LYH138" s="1163"/>
      <c r="LYI138" s="1455"/>
      <c r="LYJ138" s="957"/>
      <c r="LYK138" s="1163"/>
      <c r="LYL138" s="1163"/>
      <c r="LYM138" s="957"/>
      <c r="LYN138" s="957"/>
      <c r="LYO138" s="1730"/>
      <c r="LYP138" s="957"/>
      <c r="LYQ138" s="957"/>
      <c r="LYR138" s="957"/>
      <c r="LYS138" s="1209"/>
      <c r="LYT138" s="1248"/>
      <c r="LYU138" s="1537"/>
      <c r="LYV138" s="955"/>
      <c r="LYW138" s="1144"/>
      <c r="LYX138" s="1167"/>
      <c r="LYY138" s="1163"/>
      <c r="LYZ138" s="1163"/>
      <c r="LZA138" s="1455"/>
      <c r="LZB138" s="957"/>
      <c r="LZC138" s="1163"/>
      <c r="LZD138" s="1163"/>
      <c r="LZE138" s="957"/>
      <c r="LZF138" s="957"/>
      <c r="LZG138" s="1730"/>
      <c r="LZH138" s="957"/>
      <c r="LZI138" s="957"/>
      <c r="LZJ138" s="957"/>
      <c r="LZK138" s="1209"/>
      <c r="LZL138" s="1248"/>
      <c r="LZM138" s="1537"/>
      <c r="LZN138" s="955"/>
      <c r="LZO138" s="1144"/>
      <c r="LZP138" s="1167"/>
      <c r="LZQ138" s="1163"/>
      <c r="LZR138" s="1163"/>
      <c r="LZS138" s="1455"/>
      <c r="LZT138" s="957"/>
      <c r="LZU138" s="1163"/>
      <c r="LZV138" s="1163"/>
      <c r="LZW138" s="957"/>
      <c r="LZX138" s="957"/>
      <c r="LZY138" s="1730"/>
      <c r="LZZ138" s="957"/>
      <c r="MAA138" s="957"/>
      <c r="MAB138" s="957"/>
      <c r="MAC138" s="1209"/>
      <c r="MAD138" s="1248"/>
      <c r="MAE138" s="1537"/>
      <c r="MAF138" s="955"/>
      <c r="MAG138" s="1144"/>
      <c r="MAH138" s="1167"/>
      <c r="MAI138" s="1163"/>
      <c r="MAJ138" s="1163"/>
      <c r="MAK138" s="1455"/>
      <c r="MAL138" s="957"/>
      <c r="MAM138" s="1163"/>
      <c r="MAN138" s="1163"/>
      <c r="MAO138" s="957"/>
      <c r="MAP138" s="957"/>
      <c r="MAQ138" s="1730"/>
      <c r="MAR138" s="957"/>
      <c r="MAS138" s="957"/>
      <c r="MAT138" s="957"/>
      <c r="MAU138" s="1209"/>
      <c r="MAV138" s="1248"/>
      <c r="MAW138" s="1537"/>
      <c r="MAX138" s="955"/>
      <c r="MAY138" s="1144"/>
      <c r="MAZ138" s="1167"/>
      <c r="MBA138" s="1163"/>
      <c r="MBB138" s="1163"/>
      <c r="MBC138" s="1455"/>
      <c r="MBD138" s="957"/>
      <c r="MBE138" s="1163"/>
      <c r="MBF138" s="1163"/>
      <c r="MBG138" s="957"/>
      <c r="MBH138" s="957"/>
      <c r="MBI138" s="1730"/>
      <c r="MBJ138" s="957"/>
      <c r="MBK138" s="957"/>
      <c r="MBL138" s="957"/>
      <c r="MBM138" s="1209"/>
      <c r="MBN138" s="1248"/>
      <c r="MBO138" s="1537"/>
      <c r="MBP138" s="955"/>
      <c r="MBQ138" s="1144"/>
      <c r="MBR138" s="1167"/>
      <c r="MBS138" s="1163"/>
      <c r="MBT138" s="1163"/>
      <c r="MBU138" s="1455"/>
      <c r="MBV138" s="957"/>
      <c r="MBW138" s="1163"/>
      <c r="MBX138" s="1163"/>
      <c r="MBY138" s="957"/>
      <c r="MBZ138" s="957"/>
      <c r="MCA138" s="1730"/>
      <c r="MCB138" s="957"/>
      <c r="MCC138" s="957"/>
      <c r="MCD138" s="957"/>
      <c r="MCE138" s="1209"/>
      <c r="MCF138" s="1248"/>
      <c r="MCG138" s="1537"/>
      <c r="MCH138" s="955"/>
      <c r="MCI138" s="1144"/>
      <c r="MCJ138" s="1167"/>
      <c r="MCK138" s="1163"/>
      <c r="MCL138" s="1163"/>
      <c r="MCM138" s="1455"/>
      <c r="MCN138" s="957"/>
      <c r="MCO138" s="1163"/>
      <c r="MCP138" s="1163"/>
      <c r="MCQ138" s="957"/>
      <c r="MCR138" s="957"/>
      <c r="MCS138" s="1730"/>
      <c r="MCT138" s="957"/>
      <c r="MCU138" s="957"/>
      <c r="MCV138" s="957"/>
      <c r="MCW138" s="1209"/>
      <c r="MCX138" s="1248"/>
      <c r="MCY138" s="1537"/>
      <c r="MCZ138" s="955"/>
      <c r="MDA138" s="1144"/>
      <c r="MDB138" s="1167"/>
      <c r="MDC138" s="1163"/>
      <c r="MDD138" s="1163"/>
      <c r="MDE138" s="1455"/>
      <c r="MDF138" s="957"/>
      <c r="MDG138" s="1163"/>
      <c r="MDH138" s="1163"/>
      <c r="MDI138" s="957"/>
      <c r="MDJ138" s="957"/>
      <c r="MDK138" s="1730"/>
      <c r="MDL138" s="957"/>
      <c r="MDM138" s="957"/>
      <c r="MDN138" s="957"/>
      <c r="MDO138" s="1209"/>
      <c r="MDP138" s="1248"/>
      <c r="MDQ138" s="1537"/>
      <c r="MDR138" s="955"/>
      <c r="MDS138" s="1144"/>
      <c r="MDT138" s="1167"/>
      <c r="MDU138" s="1163"/>
      <c r="MDV138" s="1163"/>
      <c r="MDW138" s="1455"/>
      <c r="MDX138" s="957"/>
      <c r="MDY138" s="1163"/>
      <c r="MDZ138" s="1163"/>
      <c r="MEA138" s="957"/>
      <c r="MEB138" s="957"/>
      <c r="MEC138" s="1730"/>
      <c r="MED138" s="957"/>
      <c r="MEE138" s="957"/>
      <c r="MEF138" s="957"/>
      <c r="MEG138" s="1209"/>
      <c r="MEH138" s="1248"/>
      <c r="MEI138" s="1537"/>
      <c r="MEJ138" s="955"/>
      <c r="MEK138" s="1144"/>
      <c r="MEL138" s="1167"/>
      <c r="MEM138" s="1163"/>
      <c r="MEN138" s="1163"/>
      <c r="MEO138" s="1455"/>
      <c r="MEP138" s="957"/>
      <c r="MEQ138" s="1163"/>
      <c r="MER138" s="1163"/>
      <c r="MES138" s="957"/>
      <c r="MET138" s="957"/>
      <c r="MEU138" s="1730"/>
      <c r="MEV138" s="957"/>
      <c r="MEW138" s="957"/>
      <c r="MEX138" s="957"/>
      <c r="MEY138" s="1209"/>
      <c r="MEZ138" s="1248"/>
      <c r="MFA138" s="1537"/>
      <c r="MFB138" s="955"/>
      <c r="MFC138" s="1144"/>
      <c r="MFD138" s="1167"/>
      <c r="MFE138" s="1163"/>
      <c r="MFF138" s="1163"/>
      <c r="MFG138" s="1455"/>
      <c r="MFH138" s="957"/>
      <c r="MFI138" s="1163"/>
      <c r="MFJ138" s="1163"/>
      <c r="MFK138" s="957"/>
      <c r="MFL138" s="957"/>
      <c r="MFM138" s="1730"/>
      <c r="MFN138" s="957"/>
      <c r="MFO138" s="957"/>
      <c r="MFP138" s="957"/>
      <c r="MFQ138" s="1209"/>
      <c r="MFR138" s="1248"/>
      <c r="MFS138" s="1537"/>
      <c r="MFT138" s="955"/>
      <c r="MFU138" s="1144"/>
      <c r="MFV138" s="1167"/>
      <c r="MFW138" s="1163"/>
      <c r="MFX138" s="1163"/>
      <c r="MFY138" s="1455"/>
      <c r="MFZ138" s="957"/>
      <c r="MGA138" s="1163"/>
      <c r="MGB138" s="1163"/>
      <c r="MGC138" s="957"/>
      <c r="MGD138" s="957"/>
      <c r="MGE138" s="1730"/>
      <c r="MGF138" s="957"/>
      <c r="MGG138" s="957"/>
      <c r="MGH138" s="957"/>
      <c r="MGI138" s="1209"/>
      <c r="MGJ138" s="1248"/>
      <c r="MGK138" s="1537"/>
      <c r="MGL138" s="955"/>
      <c r="MGM138" s="1144"/>
      <c r="MGN138" s="1167"/>
      <c r="MGO138" s="1163"/>
      <c r="MGP138" s="1163"/>
      <c r="MGQ138" s="1455"/>
      <c r="MGR138" s="957"/>
      <c r="MGS138" s="1163"/>
      <c r="MGT138" s="1163"/>
      <c r="MGU138" s="957"/>
      <c r="MGV138" s="957"/>
      <c r="MGW138" s="1730"/>
      <c r="MGX138" s="957"/>
      <c r="MGY138" s="957"/>
      <c r="MGZ138" s="957"/>
      <c r="MHA138" s="1209"/>
      <c r="MHB138" s="1248"/>
      <c r="MHC138" s="1537"/>
      <c r="MHD138" s="955"/>
      <c r="MHE138" s="1144"/>
      <c r="MHF138" s="1167"/>
      <c r="MHG138" s="1163"/>
      <c r="MHH138" s="1163"/>
      <c r="MHI138" s="1455"/>
      <c r="MHJ138" s="957"/>
      <c r="MHK138" s="1163"/>
      <c r="MHL138" s="1163"/>
      <c r="MHM138" s="957"/>
      <c r="MHN138" s="957"/>
      <c r="MHO138" s="1730"/>
      <c r="MHP138" s="957"/>
      <c r="MHQ138" s="957"/>
      <c r="MHR138" s="957"/>
      <c r="MHS138" s="1209"/>
      <c r="MHT138" s="1248"/>
      <c r="MHU138" s="1537"/>
      <c r="MHV138" s="955"/>
      <c r="MHW138" s="1144"/>
      <c r="MHX138" s="1167"/>
      <c r="MHY138" s="1163"/>
      <c r="MHZ138" s="1163"/>
      <c r="MIA138" s="1455"/>
      <c r="MIB138" s="957"/>
      <c r="MIC138" s="1163"/>
      <c r="MID138" s="1163"/>
      <c r="MIE138" s="957"/>
      <c r="MIF138" s="957"/>
      <c r="MIG138" s="1730"/>
      <c r="MIH138" s="957"/>
      <c r="MII138" s="957"/>
      <c r="MIJ138" s="957"/>
      <c r="MIK138" s="1209"/>
      <c r="MIL138" s="1248"/>
      <c r="MIM138" s="1537"/>
      <c r="MIN138" s="955"/>
      <c r="MIO138" s="1144"/>
      <c r="MIP138" s="1167"/>
      <c r="MIQ138" s="1163"/>
      <c r="MIR138" s="1163"/>
      <c r="MIS138" s="1455"/>
      <c r="MIT138" s="957"/>
      <c r="MIU138" s="1163"/>
      <c r="MIV138" s="1163"/>
      <c r="MIW138" s="957"/>
      <c r="MIX138" s="957"/>
      <c r="MIY138" s="1730"/>
      <c r="MIZ138" s="957"/>
      <c r="MJA138" s="957"/>
      <c r="MJB138" s="957"/>
      <c r="MJC138" s="1209"/>
      <c r="MJD138" s="1248"/>
      <c r="MJE138" s="1537"/>
      <c r="MJF138" s="955"/>
      <c r="MJG138" s="1144"/>
      <c r="MJH138" s="1167"/>
      <c r="MJI138" s="1163"/>
      <c r="MJJ138" s="1163"/>
      <c r="MJK138" s="1455"/>
      <c r="MJL138" s="957"/>
      <c r="MJM138" s="1163"/>
      <c r="MJN138" s="1163"/>
      <c r="MJO138" s="957"/>
      <c r="MJP138" s="957"/>
      <c r="MJQ138" s="1730"/>
      <c r="MJR138" s="957"/>
      <c r="MJS138" s="957"/>
      <c r="MJT138" s="957"/>
      <c r="MJU138" s="1209"/>
      <c r="MJV138" s="1248"/>
      <c r="MJW138" s="1537"/>
      <c r="MJX138" s="955"/>
      <c r="MJY138" s="1144"/>
      <c r="MJZ138" s="1167"/>
      <c r="MKA138" s="1163"/>
      <c r="MKB138" s="1163"/>
      <c r="MKC138" s="1455"/>
      <c r="MKD138" s="957"/>
      <c r="MKE138" s="1163"/>
      <c r="MKF138" s="1163"/>
      <c r="MKG138" s="957"/>
      <c r="MKH138" s="957"/>
      <c r="MKI138" s="1730"/>
      <c r="MKJ138" s="957"/>
      <c r="MKK138" s="957"/>
      <c r="MKL138" s="957"/>
      <c r="MKM138" s="1209"/>
      <c r="MKN138" s="1248"/>
      <c r="MKO138" s="1537"/>
      <c r="MKP138" s="955"/>
      <c r="MKQ138" s="1144"/>
      <c r="MKR138" s="1167"/>
      <c r="MKS138" s="1163"/>
      <c r="MKT138" s="1163"/>
      <c r="MKU138" s="1455"/>
      <c r="MKV138" s="957"/>
      <c r="MKW138" s="1163"/>
      <c r="MKX138" s="1163"/>
      <c r="MKY138" s="957"/>
      <c r="MKZ138" s="957"/>
      <c r="MLA138" s="1730"/>
      <c r="MLB138" s="957"/>
      <c r="MLC138" s="957"/>
      <c r="MLD138" s="957"/>
      <c r="MLE138" s="1209"/>
      <c r="MLF138" s="1248"/>
      <c r="MLG138" s="1537"/>
      <c r="MLH138" s="955"/>
      <c r="MLI138" s="1144"/>
      <c r="MLJ138" s="1167"/>
      <c r="MLK138" s="1163"/>
      <c r="MLL138" s="1163"/>
      <c r="MLM138" s="1455"/>
      <c r="MLN138" s="957"/>
      <c r="MLO138" s="1163"/>
      <c r="MLP138" s="1163"/>
      <c r="MLQ138" s="957"/>
      <c r="MLR138" s="957"/>
      <c r="MLS138" s="1730"/>
      <c r="MLT138" s="957"/>
      <c r="MLU138" s="957"/>
      <c r="MLV138" s="957"/>
      <c r="MLW138" s="1209"/>
      <c r="MLX138" s="1248"/>
      <c r="MLY138" s="1537"/>
      <c r="MLZ138" s="955"/>
      <c r="MMA138" s="1144"/>
      <c r="MMB138" s="1167"/>
      <c r="MMC138" s="1163"/>
      <c r="MMD138" s="1163"/>
      <c r="MME138" s="1455"/>
      <c r="MMF138" s="957"/>
      <c r="MMG138" s="1163"/>
      <c r="MMH138" s="1163"/>
      <c r="MMI138" s="957"/>
      <c r="MMJ138" s="957"/>
      <c r="MMK138" s="1730"/>
      <c r="MML138" s="957"/>
      <c r="MMM138" s="957"/>
      <c r="MMN138" s="957"/>
      <c r="MMO138" s="1209"/>
      <c r="MMP138" s="1248"/>
      <c r="MMQ138" s="1537"/>
      <c r="MMR138" s="955"/>
      <c r="MMS138" s="1144"/>
      <c r="MMT138" s="1167"/>
      <c r="MMU138" s="1163"/>
      <c r="MMV138" s="1163"/>
      <c r="MMW138" s="1455"/>
      <c r="MMX138" s="957"/>
      <c r="MMY138" s="1163"/>
      <c r="MMZ138" s="1163"/>
      <c r="MNA138" s="957"/>
      <c r="MNB138" s="957"/>
      <c r="MNC138" s="1730"/>
      <c r="MND138" s="957"/>
      <c r="MNE138" s="957"/>
      <c r="MNF138" s="957"/>
      <c r="MNG138" s="1209"/>
      <c r="MNH138" s="1248"/>
      <c r="MNI138" s="1537"/>
      <c r="MNJ138" s="955"/>
      <c r="MNK138" s="1144"/>
      <c r="MNL138" s="1167"/>
      <c r="MNM138" s="1163"/>
      <c r="MNN138" s="1163"/>
      <c r="MNO138" s="1455"/>
      <c r="MNP138" s="957"/>
      <c r="MNQ138" s="1163"/>
      <c r="MNR138" s="1163"/>
      <c r="MNS138" s="957"/>
      <c r="MNT138" s="957"/>
      <c r="MNU138" s="1730"/>
      <c r="MNV138" s="957"/>
      <c r="MNW138" s="957"/>
      <c r="MNX138" s="957"/>
      <c r="MNY138" s="1209"/>
      <c r="MNZ138" s="1248"/>
      <c r="MOA138" s="1537"/>
      <c r="MOB138" s="955"/>
      <c r="MOC138" s="1144"/>
      <c r="MOD138" s="1167"/>
      <c r="MOE138" s="1163"/>
      <c r="MOF138" s="1163"/>
      <c r="MOG138" s="1455"/>
      <c r="MOH138" s="957"/>
      <c r="MOI138" s="1163"/>
      <c r="MOJ138" s="1163"/>
      <c r="MOK138" s="957"/>
      <c r="MOL138" s="957"/>
      <c r="MOM138" s="1730"/>
      <c r="MON138" s="957"/>
      <c r="MOO138" s="957"/>
      <c r="MOP138" s="957"/>
      <c r="MOQ138" s="1209"/>
      <c r="MOR138" s="1248"/>
      <c r="MOS138" s="1537"/>
      <c r="MOT138" s="955"/>
      <c r="MOU138" s="1144"/>
      <c r="MOV138" s="1167"/>
      <c r="MOW138" s="1163"/>
      <c r="MOX138" s="1163"/>
      <c r="MOY138" s="1455"/>
      <c r="MOZ138" s="957"/>
      <c r="MPA138" s="1163"/>
      <c r="MPB138" s="1163"/>
      <c r="MPC138" s="957"/>
      <c r="MPD138" s="957"/>
      <c r="MPE138" s="1730"/>
      <c r="MPF138" s="957"/>
      <c r="MPG138" s="957"/>
      <c r="MPH138" s="957"/>
      <c r="MPI138" s="1209"/>
      <c r="MPJ138" s="1248"/>
      <c r="MPK138" s="1537"/>
      <c r="MPL138" s="955"/>
      <c r="MPM138" s="1144"/>
      <c r="MPN138" s="1167"/>
      <c r="MPO138" s="1163"/>
      <c r="MPP138" s="1163"/>
      <c r="MPQ138" s="1455"/>
      <c r="MPR138" s="957"/>
      <c r="MPS138" s="1163"/>
      <c r="MPT138" s="1163"/>
      <c r="MPU138" s="957"/>
      <c r="MPV138" s="957"/>
      <c r="MPW138" s="1730"/>
      <c r="MPX138" s="957"/>
      <c r="MPY138" s="957"/>
      <c r="MPZ138" s="957"/>
      <c r="MQA138" s="1209"/>
      <c r="MQB138" s="1248"/>
      <c r="MQC138" s="1537"/>
      <c r="MQD138" s="955"/>
      <c r="MQE138" s="1144"/>
      <c r="MQF138" s="1167"/>
      <c r="MQG138" s="1163"/>
      <c r="MQH138" s="1163"/>
      <c r="MQI138" s="1455"/>
      <c r="MQJ138" s="957"/>
      <c r="MQK138" s="1163"/>
      <c r="MQL138" s="1163"/>
      <c r="MQM138" s="957"/>
      <c r="MQN138" s="957"/>
      <c r="MQO138" s="1730"/>
      <c r="MQP138" s="957"/>
      <c r="MQQ138" s="957"/>
      <c r="MQR138" s="957"/>
      <c r="MQS138" s="1209"/>
      <c r="MQT138" s="1248"/>
      <c r="MQU138" s="1537"/>
      <c r="MQV138" s="955"/>
      <c r="MQW138" s="1144"/>
      <c r="MQX138" s="1167"/>
      <c r="MQY138" s="1163"/>
      <c r="MQZ138" s="1163"/>
      <c r="MRA138" s="1455"/>
      <c r="MRB138" s="957"/>
      <c r="MRC138" s="1163"/>
      <c r="MRD138" s="1163"/>
      <c r="MRE138" s="957"/>
      <c r="MRF138" s="957"/>
      <c r="MRG138" s="1730"/>
      <c r="MRH138" s="957"/>
      <c r="MRI138" s="957"/>
      <c r="MRJ138" s="957"/>
      <c r="MRK138" s="1209"/>
      <c r="MRL138" s="1248"/>
      <c r="MRM138" s="1537"/>
      <c r="MRN138" s="955"/>
      <c r="MRO138" s="1144"/>
      <c r="MRP138" s="1167"/>
      <c r="MRQ138" s="1163"/>
      <c r="MRR138" s="1163"/>
      <c r="MRS138" s="1455"/>
      <c r="MRT138" s="957"/>
      <c r="MRU138" s="1163"/>
      <c r="MRV138" s="1163"/>
      <c r="MRW138" s="957"/>
      <c r="MRX138" s="957"/>
      <c r="MRY138" s="1730"/>
      <c r="MRZ138" s="957"/>
      <c r="MSA138" s="957"/>
      <c r="MSB138" s="957"/>
      <c r="MSC138" s="1209"/>
      <c r="MSD138" s="1248"/>
      <c r="MSE138" s="1537"/>
      <c r="MSF138" s="955"/>
      <c r="MSG138" s="1144"/>
      <c r="MSH138" s="1167"/>
      <c r="MSI138" s="1163"/>
      <c r="MSJ138" s="1163"/>
      <c r="MSK138" s="1455"/>
      <c r="MSL138" s="957"/>
      <c r="MSM138" s="1163"/>
      <c r="MSN138" s="1163"/>
      <c r="MSO138" s="957"/>
      <c r="MSP138" s="957"/>
      <c r="MSQ138" s="1730"/>
      <c r="MSR138" s="957"/>
      <c r="MSS138" s="957"/>
      <c r="MST138" s="957"/>
      <c r="MSU138" s="1209"/>
      <c r="MSV138" s="1248"/>
      <c r="MSW138" s="1537"/>
      <c r="MSX138" s="955"/>
      <c r="MSY138" s="1144"/>
      <c r="MSZ138" s="1167"/>
      <c r="MTA138" s="1163"/>
      <c r="MTB138" s="1163"/>
      <c r="MTC138" s="1455"/>
      <c r="MTD138" s="957"/>
      <c r="MTE138" s="1163"/>
      <c r="MTF138" s="1163"/>
      <c r="MTG138" s="957"/>
      <c r="MTH138" s="957"/>
      <c r="MTI138" s="1730"/>
      <c r="MTJ138" s="957"/>
      <c r="MTK138" s="957"/>
      <c r="MTL138" s="957"/>
      <c r="MTM138" s="1209"/>
      <c r="MTN138" s="1248"/>
      <c r="MTO138" s="1537"/>
      <c r="MTP138" s="955"/>
      <c r="MTQ138" s="1144"/>
      <c r="MTR138" s="1167"/>
      <c r="MTS138" s="1163"/>
      <c r="MTT138" s="1163"/>
      <c r="MTU138" s="1455"/>
      <c r="MTV138" s="957"/>
      <c r="MTW138" s="1163"/>
      <c r="MTX138" s="1163"/>
      <c r="MTY138" s="957"/>
      <c r="MTZ138" s="957"/>
      <c r="MUA138" s="1730"/>
      <c r="MUB138" s="957"/>
      <c r="MUC138" s="957"/>
      <c r="MUD138" s="957"/>
      <c r="MUE138" s="1209"/>
      <c r="MUF138" s="1248"/>
      <c r="MUG138" s="1537"/>
      <c r="MUH138" s="955"/>
      <c r="MUI138" s="1144"/>
      <c r="MUJ138" s="1167"/>
      <c r="MUK138" s="1163"/>
      <c r="MUL138" s="1163"/>
      <c r="MUM138" s="1455"/>
      <c r="MUN138" s="957"/>
      <c r="MUO138" s="1163"/>
      <c r="MUP138" s="1163"/>
      <c r="MUQ138" s="957"/>
      <c r="MUR138" s="957"/>
      <c r="MUS138" s="1730"/>
      <c r="MUT138" s="957"/>
      <c r="MUU138" s="957"/>
      <c r="MUV138" s="957"/>
      <c r="MUW138" s="1209"/>
      <c r="MUX138" s="1248"/>
      <c r="MUY138" s="1537"/>
      <c r="MUZ138" s="955"/>
      <c r="MVA138" s="1144"/>
      <c r="MVB138" s="1167"/>
      <c r="MVC138" s="1163"/>
      <c r="MVD138" s="1163"/>
      <c r="MVE138" s="1455"/>
      <c r="MVF138" s="957"/>
      <c r="MVG138" s="1163"/>
      <c r="MVH138" s="1163"/>
      <c r="MVI138" s="957"/>
      <c r="MVJ138" s="957"/>
      <c r="MVK138" s="1730"/>
      <c r="MVL138" s="957"/>
      <c r="MVM138" s="957"/>
      <c r="MVN138" s="957"/>
      <c r="MVO138" s="1209"/>
      <c r="MVP138" s="1248"/>
      <c r="MVQ138" s="1537"/>
      <c r="MVR138" s="955"/>
      <c r="MVS138" s="1144"/>
      <c r="MVT138" s="1167"/>
      <c r="MVU138" s="1163"/>
      <c r="MVV138" s="1163"/>
      <c r="MVW138" s="1455"/>
      <c r="MVX138" s="957"/>
      <c r="MVY138" s="1163"/>
      <c r="MVZ138" s="1163"/>
      <c r="MWA138" s="957"/>
      <c r="MWB138" s="957"/>
      <c r="MWC138" s="1730"/>
      <c r="MWD138" s="957"/>
      <c r="MWE138" s="957"/>
      <c r="MWF138" s="957"/>
      <c r="MWG138" s="1209"/>
      <c r="MWH138" s="1248"/>
      <c r="MWI138" s="1537"/>
      <c r="MWJ138" s="955"/>
      <c r="MWK138" s="1144"/>
      <c r="MWL138" s="1167"/>
      <c r="MWM138" s="1163"/>
      <c r="MWN138" s="1163"/>
      <c r="MWO138" s="1455"/>
      <c r="MWP138" s="957"/>
      <c r="MWQ138" s="1163"/>
      <c r="MWR138" s="1163"/>
      <c r="MWS138" s="957"/>
      <c r="MWT138" s="957"/>
      <c r="MWU138" s="1730"/>
      <c r="MWV138" s="957"/>
      <c r="MWW138" s="957"/>
      <c r="MWX138" s="957"/>
      <c r="MWY138" s="1209"/>
      <c r="MWZ138" s="1248"/>
      <c r="MXA138" s="1537"/>
      <c r="MXB138" s="955"/>
      <c r="MXC138" s="1144"/>
      <c r="MXD138" s="1167"/>
      <c r="MXE138" s="1163"/>
      <c r="MXF138" s="1163"/>
      <c r="MXG138" s="1455"/>
      <c r="MXH138" s="957"/>
      <c r="MXI138" s="1163"/>
      <c r="MXJ138" s="1163"/>
      <c r="MXK138" s="957"/>
      <c r="MXL138" s="957"/>
      <c r="MXM138" s="1730"/>
      <c r="MXN138" s="957"/>
      <c r="MXO138" s="957"/>
      <c r="MXP138" s="957"/>
      <c r="MXQ138" s="1209"/>
      <c r="MXR138" s="1248"/>
      <c r="MXS138" s="1537"/>
      <c r="MXT138" s="955"/>
      <c r="MXU138" s="1144"/>
      <c r="MXV138" s="1167"/>
      <c r="MXW138" s="1163"/>
      <c r="MXX138" s="1163"/>
      <c r="MXY138" s="1455"/>
      <c r="MXZ138" s="957"/>
      <c r="MYA138" s="1163"/>
      <c r="MYB138" s="1163"/>
      <c r="MYC138" s="957"/>
      <c r="MYD138" s="957"/>
      <c r="MYE138" s="1730"/>
      <c r="MYF138" s="957"/>
      <c r="MYG138" s="957"/>
      <c r="MYH138" s="957"/>
      <c r="MYI138" s="1209"/>
      <c r="MYJ138" s="1248"/>
      <c r="MYK138" s="1537"/>
      <c r="MYL138" s="955"/>
      <c r="MYM138" s="1144"/>
      <c r="MYN138" s="1167"/>
      <c r="MYO138" s="1163"/>
      <c r="MYP138" s="1163"/>
      <c r="MYQ138" s="1455"/>
      <c r="MYR138" s="957"/>
      <c r="MYS138" s="1163"/>
      <c r="MYT138" s="1163"/>
      <c r="MYU138" s="957"/>
      <c r="MYV138" s="957"/>
      <c r="MYW138" s="1730"/>
      <c r="MYX138" s="957"/>
      <c r="MYY138" s="957"/>
      <c r="MYZ138" s="957"/>
      <c r="MZA138" s="1209"/>
      <c r="MZB138" s="1248"/>
      <c r="MZC138" s="1537"/>
      <c r="MZD138" s="955"/>
      <c r="MZE138" s="1144"/>
      <c r="MZF138" s="1167"/>
      <c r="MZG138" s="1163"/>
      <c r="MZH138" s="1163"/>
      <c r="MZI138" s="1455"/>
      <c r="MZJ138" s="957"/>
      <c r="MZK138" s="1163"/>
      <c r="MZL138" s="1163"/>
      <c r="MZM138" s="957"/>
      <c r="MZN138" s="957"/>
      <c r="MZO138" s="1730"/>
      <c r="MZP138" s="957"/>
      <c r="MZQ138" s="957"/>
      <c r="MZR138" s="957"/>
      <c r="MZS138" s="1209"/>
      <c r="MZT138" s="1248"/>
      <c r="MZU138" s="1537"/>
      <c r="MZV138" s="955"/>
      <c r="MZW138" s="1144"/>
      <c r="MZX138" s="1167"/>
      <c r="MZY138" s="1163"/>
      <c r="MZZ138" s="1163"/>
      <c r="NAA138" s="1455"/>
      <c r="NAB138" s="957"/>
      <c r="NAC138" s="1163"/>
      <c r="NAD138" s="1163"/>
      <c r="NAE138" s="957"/>
      <c r="NAF138" s="957"/>
      <c r="NAG138" s="1730"/>
      <c r="NAH138" s="957"/>
      <c r="NAI138" s="957"/>
      <c r="NAJ138" s="957"/>
      <c r="NAK138" s="1209"/>
      <c r="NAL138" s="1248"/>
      <c r="NAM138" s="1537"/>
      <c r="NAN138" s="955"/>
      <c r="NAO138" s="1144"/>
      <c r="NAP138" s="1167"/>
      <c r="NAQ138" s="1163"/>
      <c r="NAR138" s="1163"/>
      <c r="NAS138" s="1455"/>
      <c r="NAT138" s="957"/>
      <c r="NAU138" s="1163"/>
      <c r="NAV138" s="1163"/>
      <c r="NAW138" s="957"/>
      <c r="NAX138" s="957"/>
      <c r="NAY138" s="1730"/>
      <c r="NAZ138" s="957"/>
      <c r="NBA138" s="957"/>
      <c r="NBB138" s="957"/>
      <c r="NBC138" s="1209"/>
      <c r="NBD138" s="1248"/>
      <c r="NBE138" s="1537"/>
      <c r="NBF138" s="955"/>
      <c r="NBG138" s="1144"/>
      <c r="NBH138" s="1167"/>
      <c r="NBI138" s="1163"/>
      <c r="NBJ138" s="1163"/>
      <c r="NBK138" s="1455"/>
      <c r="NBL138" s="957"/>
      <c r="NBM138" s="1163"/>
      <c r="NBN138" s="1163"/>
      <c r="NBO138" s="957"/>
      <c r="NBP138" s="957"/>
      <c r="NBQ138" s="1730"/>
      <c r="NBR138" s="957"/>
      <c r="NBS138" s="957"/>
      <c r="NBT138" s="957"/>
      <c r="NBU138" s="1209"/>
      <c r="NBV138" s="1248"/>
      <c r="NBW138" s="1537"/>
      <c r="NBX138" s="955"/>
      <c r="NBY138" s="1144"/>
      <c r="NBZ138" s="1167"/>
      <c r="NCA138" s="1163"/>
      <c r="NCB138" s="1163"/>
      <c r="NCC138" s="1455"/>
      <c r="NCD138" s="957"/>
      <c r="NCE138" s="1163"/>
      <c r="NCF138" s="1163"/>
      <c r="NCG138" s="957"/>
      <c r="NCH138" s="957"/>
      <c r="NCI138" s="1730"/>
      <c r="NCJ138" s="957"/>
      <c r="NCK138" s="957"/>
      <c r="NCL138" s="957"/>
      <c r="NCM138" s="1209"/>
      <c r="NCN138" s="1248"/>
      <c r="NCO138" s="1537"/>
      <c r="NCP138" s="955"/>
      <c r="NCQ138" s="1144"/>
      <c r="NCR138" s="1167"/>
      <c r="NCS138" s="1163"/>
      <c r="NCT138" s="1163"/>
      <c r="NCU138" s="1455"/>
      <c r="NCV138" s="957"/>
      <c r="NCW138" s="1163"/>
      <c r="NCX138" s="1163"/>
      <c r="NCY138" s="957"/>
      <c r="NCZ138" s="957"/>
      <c r="NDA138" s="1730"/>
      <c r="NDB138" s="957"/>
      <c r="NDC138" s="957"/>
      <c r="NDD138" s="957"/>
      <c r="NDE138" s="1209"/>
      <c r="NDF138" s="1248"/>
      <c r="NDG138" s="1537"/>
      <c r="NDH138" s="955"/>
      <c r="NDI138" s="1144"/>
      <c r="NDJ138" s="1167"/>
      <c r="NDK138" s="1163"/>
      <c r="NDL138" s="1163"/>
      <c r="NDM138" s="1455"/>
      <c r="NDN138" s="957"/>
      <c r="NDO138" s="1163"/>
      <c r="NDP138" s="1163"/>
      <c r="NDQ138" s="957"/>
      <c r="NDR138" s="957"/>
      <c r="NDS138" s="1730"/>
      <c r="NDT138" s="957"/>
      <c r="NDU138" s="957"/>
      <c r="NDV138" s="957"/>
      <c r="NDW138" s="1209"/>
      <c r="NDX138" s="1248"/>
      <c r="NDY138" s="1537"/>
      <c r="NDZ138" s="955"/>
      <c r="NEA138" s="1144"/>
      <c r="NEB138" s="1167"/>
      <c r="NEC138" s="1163"/>
      <c r="NED138" s="1163"/>
      <c r="NEE138" s="1455"/>
      <c r="NEF138" s="957"/>
      <c r="NEG138" s="1163"/>
      <c r="NEH138" s="1163"/>
      <c r="NEI138" s="957"/>
      <c r="NEJ138" s="957"/>
      <c r="NEK138" s="1730"/>
      <c r="NEL138" s="957"/>
      <c r="NEM138" s="957"/>
      <c r="NEN138" s="957"/>
      <c r="NEO138" s="1209"/>
      <c r="NEP138" s="1248"/>
      <c r="NEQ138" s="1537"/>
      <c r="NER138" s="955"/>
      <c r="NES138" s="1144"/>
      <c r="NET138" s="1167"/>
      <c r="NEU138" s="1163"/>
      <c r="NEV138" s="1163"/>
      <c r="NEW138" s="1455"/>
      <c r="NEX138" s="957"/>
      <c r="NEY138" s="1163"/>
      <c r="NEZ138" s="1163"/>
      <c r="NFA138" s="957"/>
      <c r="NFB138" s="957"/>
      <c r="NFC138" s="1730"/>
      <c r="NFD138" s="957"/>
      <c r="NFE138" s="957"/>
      <c r="NFF138" s="957"/>
      <c r="NFG138" s="1209"/>
      <c r="NFH138" s="1248"/>
      <c r="NFI138" s="1537"/>
      <c r="NFJ138" s="955"/>
      <c r="NFK138" s="1144"/>
      <c r="NFL138" s="1167"/>
      <c r="NFM138" s="1163"/>
      <c r="NFN138" s="1163"/>
      <c r="NFO138" s="1455"/>
      <c r="NFP138" s="957"/>
      <c r="NFQ138" s="1163"/>
      <c r="NFR138" s="1163"/>
      <c r="NFS138" s="957"/>
      <c r="NFT138" s="957"/>
      <c r="NFU138" s="1730"/>
      <c r="NFV138" s="957"/>
      <c r="NFW138" s="957"/>
      <c r="NFX138" s="957"/>
      <c r="NFY138" s="1209"/>
      <c r="NFZ138" s="1248"/>
      <c r="NGA138" s="1537"/>
      <c r="NGB138" s="955"/>
      <c r="NGC138" s="1144"/>
      <c r="NGD138" s="1167"/>
      <c r="NGE138" s="1163"/>
      <c r="NGF138" s="1163"/>
      <c r="NGG138" s="1455"/>
      <c r="NGH138" s="957"/>
      <c r="NGI138" s="1163"/>
      <c r="NGJ138" s="1163"/>
      <c r="NGK138" s="957"/>
      <c r="NGL138" s="957"/>
      <c r="NGM138" s="1730"/>
      <c r="NGN138" s="957"/>
      <c r="NGO138" s="957"/>
      <c r="NGP138" s="957"/>
      <c r="NGQ138" s="1209"/>
      <c r="NGR138" s="1248"/>
      <c r="NGS138" s="1537"/>
      <c r="NGT138" s="955"/>
      <c r="NGU138" s="1144"/>
      <c r="NGV138" s="1167"/>
      <c r="NGW138" s="1163"/>
      <c r="NGX138" s="1163"/>
      <c r="NGY138" s="1455"/>
      <c r="NGZ138" s="957"/>
      <c r="NHA138" s="1163"/>
      <c r="NHB138" s="1163"/>
      <c r="NHC138" s="957"/>
      <c r="NHD138" s="957"/>
      <c r="NHE138" s="1730"/>
      <c r="NHF138" s="957"/>
      <c r="NHG138" s="957"/>
      <c r="NHH138" s="957"/>
      <c r="NHI138" s="1209"/>
      <c r="NHJ138" s="1248"/>
      <c r="NHK138" s="1537"/>
      <c r="NHL138" s="955"/>
      <c r="NHM138" s="1144"/>
      <c r="NHN138" s="1167"/>
      <c r="NHO138" s="1163"/>
      <c r="NHP138" s="1163"/>
      <c r="NHQ138" s="1455"/>
      <c r="NHR138" s="957"/>
      <c r="NHS138" s="1163"/>
      <c r="NHT138" s="1163"/>
      <c r="NHU138" s="957"/>
      <c r="NHV138" s="957"/>
      <c r="NHW138" s="1730"/>
      <c r="NHX138" s="957"/>
      <c r="NHY138" s="957"/>
      <c r="NHZ138" s="957"/>
      <c r="NIA138" s="1209"/>
      <c r="NIB138" s="1248"/>
      <c r="NIC138" s="1537"/>
      <c r="NID138" s="955"/>
      <c r="NIE138" s="1144"/>
      <c r="NIF138" s="1167"/>
      <c r="NIG138" s="1163"/>
      <c r="NIH138" s="1163"/>
      <c r="NII138" s="1455"/>
      <c r="NIJ138" s="957"/>
      <c r="NIK138" s="1163"/>
      <c r="NIL138" s="1163"/>
      <c r="NIM138" s="957"/>
      <c r="NIN138" s="957"/>
      <c r="NIO138" s="1730"/>
      <c r="NIP138" s="957"/>
      <c r="NIQ138" s="957"/>
      <c r="NIR138" s="957"/>
      <c r="NIS138" s="1209"/>
      <c r="NIT138" s="1248"/>
      <c r="NIU138" s="1537"/>
      <c r="NIV138" s="955"/>
      <c r="NIW138" s="1144"/>
      <c r="NIX138" s="1167"/>
      <c r="NIY138" s="1163"/>
      <c r="NIZ138" s="1163"/>
      <c r="NJA138" s="1455"/>
      <c r="NJB138" s="957"/>
      <c r="NJC138" s="1163"/>
      <c r="NJD138" s="1163"/>
      <c r="NJE138" s="957"/>
      <c r="NJF138" s="957"/>
      <c r="NJG138" s="1730"/>
      <c r="NJH138" s="957"/>
      <c r="NJI138" s="957"/>
      <c r="NJJ138" s="957"/>
      <c r="NJK138" s="1209"/>
      <c r="NJL138" s="1248"/>
      <c r="NJM138" s="1537"/>
      <c r="NJN138" s="955"/>
      <c r="NJO138" s="1144"/>
      <c r="NJP138" s="1167"/>
      <c r="NJQ138" s="1163"/>
      <c r="NJR138" s="1163"/>
      <c r="NJS138" s="1455"/>
      <c r="NJT138" s="957"/>
      <c r="NJU138" s="1163"/>
      <c r="NJV138" s="1163"/>
      <c r="NJW138" s="957"/>
      <c r="NJX138" s="957"/>
      <c r="NJY138" s="1730"/>
      <c r="NJZ138" s="957"/>
      <c r="NKA138" s="957"/>
      <c r="NKB138" s="957"/>
      <c r="NKC138" s="1209"/>
      <c r="NKD138" s="1248"/>
      <c r="NKE138" s="1537"/>
      <c r="NKF138" s="955"/>
      <c r="NKG138" s="1144"/>
      <c r="NKH138" s="1167"/>
      <c r="NKI138" s="1163"/>
      <c r="NKJ138" s="1163"/>
      <c r="NKK138" s="1455"/>
      <c r="NKL138" s="957"/>
      <c r="NKM138" s="1163"/>
      <c r="NKN138" s="1163"/>
      <c r="NKO138" s="957"/>
      <c r="NKP138" s="957"/>
      <c r="NKQ138" s="1730"/>
      <c r="NKR138" s="957"/>
      <c r="NKS138" s="957"/>
      <c r="NKT138" s="957"/>
      <c r="NKU138" s="1209"/>
      <c r="NKV138" s="1248"/>
      <c r="NKW138" s="1537"/>
      <c r="NKX138" s="955"/>
      <c r="NKY138" s="1144"/>
      <c r="NKZ138" s="1167"/>
      <c r="NLA138" s="1163"/>
      <c r="NLB138" s="1163"/>
      <c r="NLC138" s="1455"/>
      <c r="NLD138" s="957"/>
      <c r="NLE138" s="1163"/>
      <c r="NLF138" s="1163"/>
      <c r="NLG138" s="957"/>
      <c r="NLH138" s="957"/>
      <c r="NLI138" s="1730"/>
      <c r="NLJ138" s="957"/>
      <c r="NLK138" s="957"/>
      <c r="NLL138" s="957"/>
      <c r="NLM138" s="1209"/>
      <c r="NLN138" s="1248"/>
      <c r="NLO138" s="1537"/>
      <c r="NLP138" s="955"/>
      <c r="NLQ138" s="1144"/>
      <c r="NLR138" s="1167"/>
      <c r="NLS138" s="1163"/>
      <c r="NLT138" s="1163"/>
      <c r="NLU138" s="1455"/>
      <c r="NLV138" s="957"/>
      <c r="NLW138" s="1163"/>
      <c r="NLX138" s="1163"/>
      <c r="NLY138" s="957"/>
      <c r="NLZ138" s="957"/>
      <c r="NMA138" s="1730"/>
      <c r="NMB138" s="957"/>
      <c r="NMC138" s="957"/>
      <c r="NMD138" s="957"/>
      <c r="NME138" s="1209"/>
      <c r="NMF138" s="1248"/>
      <c r="NMG138" s="1537"/>
      <c r="NMH138" s="955"/>
      <c r="NMI138" s="1144"/>
      <c r="NMJ138" s="1167"/>
      <c r="NMK138" s="1163"/>
      <c r="NML138" s="1163"/>
      <c r="NMM138" s="1455"/>
      <c r="NMN138" s="957"/>
      <c r="NMO138" s="1163"/>
      <c r="NMP138" s="1163"/>
      <c r="NMQ138" s="957"/>
      <c r="NMR138" s="957"/>
      <c r="NMS138" s="1730"/>
      <c r="NMT138" s="957"/>
      <c r="NMU138" s="957"/>
      <c r="NMV138" s="957"/>
      <c r="NMW138" s="1209"/>
      <c r="NMX138" s="1248"/>
      <c r="NMY138" s="1537"/>
      <c r="NMZ138" s="955"/>
      <c r="NNA138" s="1144"/>
      <c r="NNB138" s="1167"/>
      <c r="NNC138" s="1163"/>
      <c r="NND138" s="1163"/>
      <c r="NNE138" s="1455"/>
      <c r="NNF138" s="957"/>
      <c r="NNG138" s="1163"/>
      <c r="NNH138" s="1163"/>
      <c r="NNI138" s="957"/>
      <c r="NNJ138" s="957"/>
      <c r="NNK138" s="1730"/>
      <c r="NNL138" s="957"/>
      <c r="NNM138" s="957"/>
      <c r="NNN138" s="957"/>
      <c r="NNO138" s="1209"/>
      <c r="NNP138" s="1248"/>
      <c r="NNQ138" s="1537"/>
      <c r="NNR138" s="955"/>
      <c r="NNS138" s="1144"/>
      <c r="NNT138" s="1167"/>
      <c r="NNU138" s="1163"/>
      <c r="NNV138" s="1163"/>
      <c r="NNW138" s="1455"/>
      <c r="NNX138" s="957"/>
      <c r="NNY138" s="1163"/>
      <c r="NNZ138" s="1163"/>
      <c r="NOA138" s="957"/>
      <c r="NOB138" s="957"/>
      <c r="NOC138" s="1730"/>
      <c r="NOD138" s="957"/>
      <c r="NOE138" s="957"/>
      <c r="NOF138" s="957"/>
      <c r="NOG138" s="1209"/>
      <c r="NOH138" s="1248"/>
      <c r="NOI138" s="1537"/>
      <c r="NOJ138" s="955"/>
      <c r="NOK138" s="1144"/>
      <c r="NOL138" s="1167"/>
      <c r="NOM138" s="1163"/>
      <c r="NON138" s="1163"/>
      <c r="NOO138" s="1455"/>
      <c r="NOP138" s="957"/>
      <c r="NOQ138" s="1163"/>
      <c r="NOR138" s="1163"/>
      <c r="NOS138" s="957"/>
      <c r="NOT138" s="957"/>
      <c r="NOU138" s="1730"/>
      <c r="NOV138" s="957"/>
      <c r="NOW138" s="957"/>
      <c r="NOX138" s="957"/>
      <c r="NOY138" s="1209"/>
      <c r="NOZ138" s="1248"/>
      <c r="NPA138" s="1537"/>
      <c r="NPB138" s="955"/>
      <c r="NPC138" s="1144"/>
      <c r="NPD138" s="1167"/>
      <c r="NPE138" s="1163"/>
      <c r="NPF138" s="1163"/>
      <c r="NPG138" s="1455"/>
      <c r="NPH138" s="957"/>
      <c r="NPI138" s="1163"/>
      <c r="NPJ138" s="1163"/>
      <c r="NPK138" s="957"/>
      <c r="NPL138" s="957"/>
      <c r="NPM138" s="1730"/>
      <c r="NPN138" s="957"/>
      <c r="NPO138" s="957"/>
      <c r="NPP138" s="957"/>
      <c r="NPQ138" s="1209"/>
      <c r="NPR138" s="1248"/>
      <c r="NPS138" s="1537"/>
      <c r="NPT138" s="955"/>
      <c r="NPU138" s="1144"/>
      <c r="NPV138" s="1167"/>
      <c r="NPW138" s="1163"/>
      <c r="NPX138" s="1163"/>
      <c r="NPY138" s="1455"/>
      <c r="NPZ138" s="957"/>
      <c r="NQA138" s="1163"/>
      <c r="NQB138" s="1163"/>
      <c r="NQC138" s="957"/>
      <c r="NQD138" s="957"/>
      <c r="NQE138" s="1730"/>
      <c r="NQF138" s="957"/>
      <c r="NQG138" s="957"/>
      <c r="NQH138" s="957"/>
      <c r="NQI138" s="1209"/>
      <c r="NQJ138" s="1248"/>
      <c r="NQK138" s="1537"/>
      <c r="NQL138" s="955"/>
      <c r="NQM138" s="1144"/>
      <c r="NQN138" s="1167"/>
      <c r="NQO138" s="1163"/>
      <c r="NQP138" s="1163"/>
      <c r="NQQ138" s="1455"/>
      <c r="NQR138" s="957"/>
      <c r="NQS138" s="1163"/>
      <c r="NQT138" s="1163"/>
      <c r="NQU138" s="957"/>
      <c r="NQV138" s="957"/>
      <c r="NQW138" s="1730"/>
      <c r="NQX138" s="957"/>
      <c r="NQY138" s="957"/>
      <c r="NQZ138" s="957"/>
      <c r="NRA138" s="1209"/>
      <c r="NRB138" s="1248"/>
      <c r="NRC138" s="1537"/>
      <c r="NRD138" s="955"/>
      <c r="NRE138" s="1144"/>
      <c r="NRF138" s="1167"/>
      <c r="NRG138" s="1163"/>
      <c r="NRH138" s="1163"/>
      <c r="NRI138" s="1455"/>
      <c r="NRJ138" s="957"/>
      <c r="NRK138" s="1163"/>
      <c r="NRL138" s="1163"/>
      <c r="NRM138" s="957"/>
      <c r="NRN138" s="957"/>
      <c r="NRO138" s="1730"/>
      <c r="NRP138" s="957"/>
      <c r="NRQ138" s="957"/>
      <c r="NRR138" s="957"/>
      <c r="NRS138" s="1209"/>
      <c r="NRT138" s="1248"/>
      <c r="NRU138" s="1537"/>
      <c r="NRV138" s="955"/>
      <c r="NRW138" s="1144"/>
      <c r="NRX138" s="1167"/>
      <c r="NRY138" s="1163"/>
      <c r="NRZ138" s="1163"/>
      <c r="NSA138" s="1455"/>
      <c r="NSB138" s="957"/>
      <c r="NSC138" s="1163"/>
      <c r="NSD138" s="1163"/>
      <c r="NSE138" s="957"/>
      <c r="NSF138" s="957"/>
      <c r="NSG138" s="1730"/>
      <c r="NSH138" s="957"/>
      <c r="NSI138" s="957"/>
      <c r="NSJ138" s="957"/>
      <c r="NSK138" s="1209"/>
      <c r="NSL138" s="1248"/>
      <c r="NSM138" s="1537"/>
      <c r="NSN138" s="955"/>
      <c r="NSO138" s="1144"/>
      <c r="NSP138" s="1167"/>
      <c r="NSQ138" s="1163"/>
      <c r="NSR138" s="1163"/>
      <c r="NSS138" s="1455"/>
      <c r="NST138" s="957"/>
      <c r="NSU138" s="1163"/>
      <c r="NSV138" s="1163"/>
      <c r="NSW138" s="957"/>
      <c r="NSX138" s="957"/>
      <c r="NSY138" s="1730"/>
      <c r="NSZ138" s="957"/>
      <c r="NTA138" s="957"/>
      <c r="NTB138" s="957"/>
      <c r="NTC138" s="1209"/>
      <c r="NTD138" s="1248"/>
      <c r="NTE138" s="1537"/>
      <c r="NTF138" s="955"/>
      <c r="NTG138" s="1144"/>
      <c r="NTH138" s="1167"/>
      <c r="NTI138" s="1163"/>
      <c r="NTJ138" s="1163"/>
      <c r="NTK138" s="1455"/>
      <c r="NTL138" s="957"/>
      <c r="NTM138" s="1163"/>
      <c r="NTN138" s="1163"/>
      <c r="NTO138" s="957"/>
      <c r="NTP138" s="957"/>
      <c r="NTQ138" s="1730"/>
      <c r="NTR138" s="957"/>
      <c r="NTS138" s="957"/>
      <c r="NTT138" s="957"/>
      <c r="NTU138" s="1209"/>
      <c r="NTV138" s="1248"/>
      <c r="NTW138" s="1537"/>
      <c r="NTX138" s="955"/>
      <c r="NTY138" s="1144"/>
      <c r="NTZ138" s="1167"/>
      <c r="NUA138" s="1163"/>
      <c r="NUB138" s="1163"/>
      <c r="NUC138" s="1455"/>
      <c r="NUD138" s="957"/>
      <c r="NUE138" s="1163"/>
      <c r="NUF138" s="1163"/>
      <c r="NUG138" s="957"/>
      <c r="NUH138" s="957"/>
      <c r="NUI138" s="1730"/>
      <c r="NUJ138" s="957"/>
      <c r="NUK138" s="957"/>
      <c r="NUL138" s="957"/>
      <c r="NUM138" s="1209"/>
      <c r="NUN138" s="1248"/>
      <c r="NUO138" s="1537"/>
      <c r="NUP138" s="955"/>
      <c r="NUQ138" s="1144"/>
      <c r="NUR138" s="1167"/>
      <c r="NUS138" s="1163"/>
      <c r="NUT138" s="1163"/>
      <c r="NUU138" s="1455"/>
      <c r="NUV138" s="957"/>
      <c r="NUW138" s="1163"/>
      <c r="NUX138" s="1163"/>
      <c r="NUY138" s="957"/>
      <c r="NUZ138" s="957"/>
      <c r="NVA138" s="1730"/>
      <c r="NVB138" s="957"/>
      <c r="NVC138" s="957"/>
      <c r="NVD138" s="957"/>
      <c r="NVE138" s="1209"/>
      <c r="NVF138" s="1248"/>
      <c r="NVG138" s="1537"/>
      <c r="NVH138" s="955"/>
      <c r="NVI138" s="1144"/>
      <c r="NVJ138" s="1167"/>
      <c r="NVK138" s="1163"/>
      <c r="NVL138" s="1163"/>
      <c r="NVM138" s="1455"/>
      <c r="NVN138" s="957"/>
      <c r="NVO138" s="1163"/>
      <c r="NVP138" s="1163"/>
      <c r="NVQ138" s="957"/>
      <c r="NVR138" s="957"/>
      <c r="NVS138" s="1730"/>
      <c r="NVT138" s="957"/>
      <c r="NVU138" s="957"/>
      <c r="NVV138" s="957"/>
      <c r="NVW138" s="1209"/>
      <c r="NVX138" s="1248"/>
      <c r="NVY138" s="1537"/>
      <c r="NVZ138" s="955"/>
      <c r="NWA138" s="1144"/>
      <c r="NWB138" s="1167"/>
      <c r="NWC138" s="1163"/>
      <c r="NWD138" s="1163"/>
      <c r="NWE138" s="1455"/>
      <c r="NWF138" s="957"/>
      <c r="NWG138" s="1163"/>
      <c r="NWH138" s="1163"/>
      <c r="NWI138" s="957"/>
      <c r="NWJ138" s="957"/>
      <c r="NWK138" s="1730"/>
      <c r="NWL138" s="957"/>
      <c r="NWM138" s="957"/>
      <c r="NWN138" s="957"/>
      <c r="NWO138" s="1209"/>
      <c r="NWP138" s="1248"/>
      <c r="NWQ138" s="1537"/>
      <c r="NWR138" s="955"/>
      <c r="NWS138" s="1144"/>
      <c r="NWT138" s="1167"/>
      <c r="NWU138" s="1163"/>
      <c r="NWV138" s="1163"/>
      <c r="NWW138" s="1455"/>
      <c r="NWX138" s="957"/>
      <c r="NWY138" s="1163"/>
      <c r="NWZ138" s="1163"/>
      <c r="NXA138" s="957"/>
      <c r="NXB138" s="957"/>
      <c r="NXC138" s="1730"/>
      <c r="NXD138" s="957"/>
      <c r="NXE138" s="957"/>
      <c r="NXF138" s="957"/>
      <c r="NXG138" s="1209"/>
      <c r="NXH138" s="1248"/>
      <c r="NXI138" s="1537"/>
      <c r="NXJ138" s="955"/>
      <c r="NXK138" s="1144"/>
      <c r="NXL138" s="1167"/>
      <c r="NXM138" s="1163"/>
      <c r="NXN138" s="1163"/>
      <c r="NXO138" s="1455"/>
      <c r="NXP138" s="957"/>
      <c r="NXQ138" s="1163"/>
      <c r="NXR138" s="1163"/>
      <c r="NXS138" s="957"/>
      <c r="NXT138" s="957"/>
      <c r="NXU138" s="1730"/>
      <c r="NXV138" s="957"/>
      <c r="NXW138" s="957"/>
      <c r="NXX138" s="957"/>
      <c r="NXY138" s="1209"/>
      <c r="NXZ138" s="1248"/>
      <c r="NYA138" s="1537"/>
      <c r="NYB138" s="955"/>
      <c r="NYC138" s="1144"/>
      <c r="NYD138" s="1167"/>
      <c r="NYE138" s="1163"/>
      <c r="NYF138" s="1163"/>
      <c r="NYG138" s="1455"/>
      <c r="NYH138" s="957"/>
      <c r="NYI138" s="1163"/>
      <c r="NYJ138" s="1163"/>
      <c r="NYK138" s="957"/>
      <c r="NYL138" s="957"/>
      <c r="NYM138" s="1730"/>
      <c r="NYN138" s="957"/>
      <c r="NYO138" s="957"/>
      <c r="NYP138" s="957"/>
      <c r="NYQ138" s="1209"/>
      <c r="NYR138" s="1248"/>
      <c r="NYS138" s="1537"/>
      <c r="NYT138" s="955"/>
      <c r="NYU138" s="1144"/>
      <c r="NYV138" s="1167"/>
      <c r="NYW138" s="1163"/>
      <c r="NYX138" s="1163"/>
      <c r="NYY138" s="1455"/>
      <c r="NYZ138" s="957"/>
      <c r="NZA138" s="1163"/>
      <c r="NZB138" s="1163"/>
      <c r="NZC138" s="957"/>
      <c r="NZD138" s="957"/>
      <c r="NZE138" s="1730"/>
      <c r="NZF138" s="957"/>
      <c r="NZG138" s="957"/>
      <c r="NZH138" s="957"/>
      <c r="NZI138" s="1209"/>
      <c r="NZJ138" s="1248"/>
      <c r="NZK138" s="1537"/>
      <c r="NZL138" s="955"/>
      <c r="NZM138" s="1144"/>
      <c r="NZN138" s="1167"/>
      <c r="NZO138" s="1163"/>
      <c r="NZP138" s="1163"/>
      <c r="NZQ138" s="1455"/>
      <c r="NZR138" s="957"/>
      <c r="NZS138" s="1163"/>
      <c r="NZT138" s="1163"/>
      <c r="NZU138" s="957"/>
      <c r="NZV138" s="957"/>
      <c r="NZW138" s="1730"/>
      <c r="NZX138" s="957"/>
      <c r="NZY138" s="957"/>
      <c r="NZZ138" s="957"/>
      <c r="OAA138" s="1209"/>
      <c r="OAB138" s="1248"/>
      <c r="OAC138" s="1537"/>
      <c r="OAD138" s="955"/>
      <c r="OAE138" s="1144"/>
      <c r="OAF138" s="1167"/>
      <c r="OAG138" s="1163"/>
      <c r="OAH138" s="1163"/>
      <c r="OAI138" s="1455"/>
      <c r="OAJ138" s="957"/>
      <c r="OAK138" s="1163"/>
      <c r="OAL138" s="1163"/>
      <c r="OAM138" s="957"/>
      <c r="OAN138" s="957"/>
      <c r="OAO138" s="1730"/>
      <c r="OAP138" s="957"/>
      <c r="OAQ138" s="957"/>
      <c r="OAR138" s="957"/>
      <c r="OAS138" s="1209"/>
      <c r="OAT138" s="1248"/>
      <c r="OAU138" s="1537"/>
      <c r="OAV138" s="955"/>
      <c r="OAW138" s="1144"/>
      <c r="OAX138" s="1167"/>
      <c r="OAY138" s="1163"/>
      <c r="OAZ138" s="1163"/>
      <c r="OBA138" s="1455"/>
      <c r="OBB138" s="957"/>
      <c r="OBC138" s="1163"/>
      <c r="OBD138" s="1163"/>
      <c r="OBE138" s="957"/>
      <c r="OBF138" s="957"/>
      <c r="OBG138" s="1730"/>
      <c r="OBH138" s="957"/>
      <c r="OBI138" s="957"/>
      <c r="OBJ138" s="957"/>
      <c r="OBK138" s="1209"/>
      <c r="OBL138" s="1248"/>
      <c r="OBM138" s="1537"/>
      <c r="OBN138" s="955"/>
      <c r="OBO138" s="1144"/>
      <c r="OBP138" s="1167"/>
      <c r="OBQ138" s="1163"/>
      <c r="OBR138" s="1163"/>
      <c r="OBS138" s="1455"/>
      <c r="OBT138" s="957"/>
      <c r="OBU138" s="1163"/>
      <c r="OBV138" s="1163"/>
      <c r="OBW138" s="957"/>
      <c r="OBX138" s="957"/>
      <c r="OBY138" s="1730"/>
      <c r="OBZ138" s="957"/>
      <c r="OCA138" s="957"/>
      <c r="OCB138" s="957"/>
      <c r="OCC138" s="1209"/>
      <c r="OCD138" s="1248"/>
      <c r="OCE138" s="1537"/>
      <c r="OCF138" s="955"/>
      <c r="OCG138" s="1144"/>
      <c r="OCH138" s="1167"/>
      <c r="OCI138" s="1163"/>
      <c r="OCJ138" s="1163"/>
      <c r="OCK138" s="1455"/>
      <c r="OCL138" s="957"/>
      <c r="OCM138" s="1163"/>
      <c r="OCN138" s="1163"/>
      <c r="OCO138" s="957"/>
      <c r="OCP138" s="957"/>
      <c r="OCQ138" s="1730"/>
      <c r="OCR138" s="957"/>
      <c r="OCS138" s="957"/>
      <c r="OCT138" s="957"/>
      <c r="OCU138" s="1209"/>
      <c r="OCV138" s="1248"/>
      <c r="OCW138" s="1537"/>
      <c r="OCX138" s="955"/>
      <c r="OCY138" s="1144"/>
      <c r="OCZ138" s="1167"/>
      <c r="ODA138" s="1163"/>
      <c r="ODB138" s="1163"/>
      <c r="ODC138" s="1455"/>
      <c r="ODD138" s="957"/>
      <c r="ODE138" s="1163"/>
      <c r="ODF138" s="1163"/>
      <c r="ODG138" s="957"/>
      <c r="ODH138" s="957"/>
      <c r="ODI138" s="1730"/>
      <c r="ODJ138" s="957"/>
      <c r="ODK138" s="957"/>
      <c r="ODL138" s="957"/>
      <c r="ODM138" s="1209"/>
      <c r="ODN138" s="1248"/>
      <c r="ODO138" s="1537"/>
      <c r="ODP138" s="955"/>
      <c r="ODQ138" s="1144"/>
      <c r="ODR138" s="1167"/>
      <c r="ODS138" s="1163"/>
      <c r="ODT138" s="1163"/>
      <c r="ODU138" s="1455"/>
      <c r="ODV138" s="957"/>
      <c r="ODW138" s="1163"/>
      <c r="ODX138" s="1163"/>
      <c r="ODY138" s="957"/>
      <c r="ODZ138" s="957"/>
      <c r="OEA138" s="1730"/>
      <c r="OEB138" s="957"/>
      <c r="OEC138" s="957"/>
      <c r="OED138" s="957"/>
      <c r="OEE138" s="1209"/>
      <c r="OEF138" s="1248"/>
      <c r="OEG138" s="1537"/>
      <c r="OEH138" s="955"/>
      <c r="OEI138" s="1144"/>
      <c r="OEJ138" s="1167"/>
      <c r="OEK138" s="1163"/>
      <c r="OEL138" s="1163"/>
      <c r="OEM138" s="1455"/>
      <c r="OEN138" s="957"/>
      <c r="OEO138" s="1163"/>
      <c r="OEP138" s="1163"/>
      <c r="OEQ138" s="957"/>
      <c r="OER138" s="957"/>
      <c r="OES138" s="1730"/>
      <c r="OET138" s="957"/>
      <c r="OEU138" s="957"/>
      <c r="OEV138" s="957"/>
      <c r="OEW138" s="1209"/>
      <c r="OEX138" s="1248"/>
      <c r="OEY138" s="1537"/>
      <c r="OEZ138" s="955"/>
      <c r="OFA138" s="1144"/>
      <c r="OFB138" s="1167"/>
      <c r="OFC138" s="1163"/>
      <c r="OFD138" s="1163"/>
      <c r="OFE138" s="1455"/>
      <c r="OFF138" s="957"/>
      <c r="OFG138" s="1163"/>
      <c r="OFH138" s="1163"/>
      <c r="OFI138" s="957"/>
      <c r="OFJ138" s="957"/>
      <c r="OFK138" s="1730"/>
      <c r="OFL138" s="957"/>
      <c r="OFM138" s="957"/>
      <c r="OFN138" s="957"/>
      <c r="OFO138" s="1209"/>
      <c r="OFP138" s="1248"/>
      <c r="OFQ138" s="1537"/>
      <c r="OFR138" s="955"/>
      <c r="OFS138" s="1144"/>
      <c r="OFT138" s="1167"/>
      <c r="OFU138" s="1163"/>
      <c r="OFV138" s="1163"/>
      <c r="OFW138" s="1455"/>
      <c r="OFX138" s="957"/>
      <c r="OFY138" s="1163"/>
      <c r="OFZ138" s="1163"/>
      <c r="OGA138" s="957"/>
      <c r="OGB138" s="957"/>
      <c r="OGC138" s="1730"/>
      <c r="OGD138" s="957"/>
      <c r="OGE138" s="957"/>
      <c r="OGF138" s="957"/>
      <c r="OGG138" s="1209"/>
      <c r="OGH138" s="1248"/>
      <c r="OGI138" s="1537"/>
      <c r="OGJ138" s="955"/>
      <c r="OGK138" s="1144"/>
      <c r="OGL138" s="1167"/>
      <c r="OGM138" s="1163"/>
      <c r="OGN138" s="1163"/>
      <c r="OGO138" s="1455"/>
      <c r="OGP138" s="957"/>
      <c r="OGQ138" s="1163"/>
      <c r="OGR138" s="1163"/>
      <c r="OGS138" s="957"/>
      <c r="OGT138" s="957"/>
      <c r="OGU138" s="1730"/>
      <c r="OGV138" s="957"/>
      <c r="OGW138" s="957"/>
      <c r="OGX138" s="957"/>
      <c r="OGY138" s="1209"/>
      <c r="OGZ138" s="1248"/>
      <c r="OHA138" s="1537"/>
      <c r="OHB138" s="955"/>
      <c r="OHC138" s="1144"/>
      <c r="OHD138" s="1167"/>
      <c r="OHE138" s="1163"/>
      <c r="OHF138" s="1163"/>
      <c r="OHG138" s="1455"/>
      <c r="OHH138" s="957"/>
      <c r="OHI138" s="1163"/>
      <c r="OHJ138" s="1163"/>
      <c r="OHK138" s="957"/>
      <c r="OHL138" s="957"/>
      <c r="OHM138" s="1730"/>
      <c r="OHN138" s="957"/>
      <c r="OHO138" s="957"/>
      <c r="OHP138" s="957"/>
      <c r="OHQ138" s="1209"/>
      <c r="OHR138" s="1248"/>
      <c r="OHS138" s="1537"/>
      <c r="OHT138" s="955"/>
      <c r="OHU138" s="1144"/>
      <c r="OHV138" s="1167"/>
      <c r="OHW138" s="1163"/>
      <c r="OHX138" s="1163"/>
      <c r="OHY138" s="1455"/>
      <c r="OHZ138" s="957"/>
      <c r="OIA138" s="1163"/>
      <c r="OIB138" s="1163"/>
      <c r="OIC138" s="957"/>
      <c r="OID138" s="957"/>
      <c r="OIE138" s="1730"/>
      <c r="OIF138" s="957"/>
      <c r="OIG138" s="957"/>
      <c r="OIH138" s="957"/>
      <c r="OII138" s="1209"/>
      <c r="OIJ138" s="1248"/>
      <c r="OIK138" s="1537"/>
      <c r="OIL138" s="955"/>
      <c r="OIM138" s="1144"/>
      <c r="OIN138" s="1167"/>
      <c r="OIO138" s="1163"/>
      <c r="OIP138" s="1163"/>
      <c r="OIQ138" s="1455"/>
      <c r="OIR138" s="957"/>
      <c r="OIS138" s="1163"/>
      <c r="OIT138" s="1163"/>
      <c r="OIU138" s="957"/>
      <c r="OIV138" s="957"/>
      <c r="OIW138" s="1730"/>
      <c r="OIX138" s="957"/>
      <c r="OIY138" s="957"/>
      <c r="OIZ138" s="957"/>
      <c r="OJA138" s="1209"/>
      <c r="OJB138" s="1248"/>
      <c r="OJC138" s="1537"/>
      <c r="OJD138" s="955"/>
      <c r="OJE138" s="1144"/>
      <c r="OJF138" s="1167"/>
      <c r="OJG138" s="1163"/>
      <c r="OJH138" s="1163"/>
      <c r="OJI138" s="1455"/>
      <c r="OJJ138" s="957"/>
      <c r="OJK138" s="1163"/>
      <c r="OJL138" s="1163"/>
      <c r="OJM138" s="957"/>
      <c r="OJN138" s="957"/>
      <c r="OJO138" s="1730"/>
      <c r="OJP138" s="957"/>
      <c r="OJQ138" s="957"/>
      <c r="OJR138" s="957"/>
      <c r="OJS138" s="1209"/>
      <c r="OJT138" s="1248"/>
      <c r="OJU138" s="1537"/>
      <c r="OJV138" s="955"/>
      <c r="OJW138" s="1144"/>
      <c r="OJX138" s="1167"/>
      <c r="OJY138" s="1163"/>
      <c r="OJZ138" s="1163"/>
      <c r="OKA138" s="1455"/>
      <c r="OKB138" s="957"/>
      <c r="OKC138" s="1163"/>
      <c r="OKD138" s="1163"/>
      <c r="OKE138" s="957"/>
      <c r="OKF138" s="957"/>
      <c r="OKG138" s="1730"/>
      <c r="OKH138" s="957"/>
      <c r="OKI138" s="957"/>
      <c r="OKJ138" s="957"/>
      <c r="OKK138" s="1209"/>
      <c r="OKL138" s="1248"/>
      <c r="OKM138" s="1537"/>
      <c r="OKN138" s="955"/>
      <c r="OKO138" s="1144"/>
      <c r="OKP138" s="1167"/>
      <c r="OKQ138" s="1163"/>
      <c r="OKR138" s="1163"/>
      <c r="OKS138" s="1455"/>
      <c r="OKT138" s="957"/>
      <c r="OKU138" s="1163"/>
      <c r="OKV138" s="1163"/>
      <c r="OKW138" s="957"/>
      <c r="OKX138" s="957"/>
      <c r="OKY138" s="1730"/>
      <c r="OKZ138" s="957"/>
      <c r="OLA138" s="957"/>
      <c r="OLB138" s="957"/>
      <c r="OLC138" s="1209"/>
      <c r="OLD138" s="1248"/>
      <c r="OLE138" s="1537"/>
      <c r="OLF138" s="955"/>
      <c r="OLG138" s="1144"/>
      <c r="OLH138" s="1167"/>
      <c r="OLI138" s="1163"/>
      <c r="OLJ138" s="1163"/>
      <c r="OLK138" s="1455"/>
      <c r="OLL138" s="957"/>
      <c r="OLM138" s="1163"/>
      <c r="OLN138" s="1163"/>
      <c r="OLO138" s="957"/>
      <c r="OLP138" s="957"/>
      <c r="OLQ138" s="1730"/>
      <c r="OLR138" s="957"/>
      <c r="OLS138" s="957"/>
      <c r="OLT138" s="957"/>
      <c r="OLU138" s="1209"/>
      <c r="OLV138" s="1248"/>
      <c r="OLW138" s="1537"/>
      <c r="OLX138" s="955"/>
      <c r="OLY138" s="1144"/>
      <c r="OLZ138" s="1167"/>
      <c r="OMA138" s="1163"/>
      <c r="OMB138" s="1163"/>
      <c r="OMC138" s="1455"/>
      <c r="OMD138" s="957"/>
      <c r="OME138" s="1163"/>
      <c r="OMF138" s="1163"/>
      <c r="OMG138" s="957"/>
      <c r="OMH138" s="957"/>
      <c r="OMI138" s="1730"/>
      <c r="OMJ138" s="957"/>
      <c r="OMK138" s="957"/>
      <c r="OML138" s="957"/>
      <c r="OMM138" s="1209"/>
      <c r="OMN138" s="1248"/>
      <c r="OMO138" s="1537"/>
      <c r="OMP138" s="955"/>
      <c r="OMQ138" s="1144"/>
      <c r="OMR138" s="1167"/>
      <c r="OMS138" s="1163"/>
      <c r="OMT138" s="1163"/>
      <c r="OMU138" s="1455"/>
      <c r="OMV138" s="957"/>
      <c r="OMW138" s="1163"/>
      <c r="OMX138" s="1163"/>
      <c r="OMY138" s="957"/>
      <c r="OMZ138" s="957"/>
      <c r="ONA138" s="1730"/>
      <c r="ONB138" s="957"/>
      <c r="ONC138" s="957"/>
      <c r="OND138" s="957"/>
      <c r="ONE138" s="1209"/>
      <c r="ONF138" s="1248"/>
      <c r="ONG138" s="1537"/>
      <c r="ONH138" s="955"/>
      <c r="ONI138" s="1144"/>
      <c r="ONJ138" s="1167"/>
      <c r="ONK138" s="1163"/>
      <c r="ONL138" s="1163"/>
      <c r="ONM138" s="1455"/>
      <c r="ONN138" s="957"/>
      <c r="ONO138" s="1163"/>
      <c r="ONP138" s="1163"/>
      <c r="ONQ138" s="957"/>
      <c r="ONR138" s="957"/>
      <c r="ONS138" s="1730"/>
      <c r="ONT138" s="957"/>
      <c r="ONU138" s="957"/>
      <c r="ONV138" s="957"/>
      <c r="ONW138" s="1209"/>
      <c r="ONX138" s="1248"/>
      <c r="ONY138" s="1537"/>
      <c r="ONZ138" s="955"/>
      <c r="OOA138" s="1144"/>
      <c r="OOB138" s="1167"/>
      <c r="OOC138" s="1163"/>
      <c r="OOD138" s="1163"/>
      <c r="OOE138" s="1455"/>
      <c r="OOF138" s="957"/>
      <c r="OOG138" s="1163"/>
      <c r="OOH138" s="1163"/>
      <c r="OOI138" s="957"/>
      <c r="OOJ138" s="957"/>
      <c r="OOK138" s="1730"/>
      <c r="OOL138" s="957"/>
      <c r="OOM138" s="957"/>
      <c r="OON138" s="957"/>
      <c r="OOO138" s="1209"/>
      <c r="OOP138" s="1248"/>
      <c r="OOQ138" s="1537"/>
      <c r="OOR138" s="955"/>
      <c r="OOS138" s="1144"/>
      <c r="OOT138" s="1167"/>
      <c r="OOU138" s="1163"/>
      <c r="OOV138" s="1163"/>
      <c r="OOW138" s="1455"/>
      <c r="OOX138" s="957"/>
      <c r="OOY138" s="1163"/>
      <c r="OOZ138" s="1163"/>
      <c r="OPA138" s="957"/>
      <c r="OPB138" s="957"/>
      <c r="OPC138" s="1730"/>
      <c r="OPD138" s="957"/>
      <c r="OPE138" s="957"/>
      <c r="OPF138" s="957"/>
      <c r="OPG138" s="1209"/>
      <c r="OPH138" s="1248"/>
      <c r="OPI138" s="1537"/>
      <c r="OPJ138" s="955"/>
      <c r="OPK138" s="1144"/>
      <c r="OPL138" s="1167"/>
      <c r="OPM138" s="1163"/>
      <c r="OPN138" s="1163"/>
      <c r="OPO138" s="1455"/>
      <c r="OPP138" s="957"/>
      <c r="OPQ138" s="1163"/>
      <c r="OPR138" s="1163"/>
      <c r="OPS138" s="957"/>
      <c r="OPT138" s="957"/>
      <c r="OPU138" s="1730"/>
      <c r="OPV138" s="957"/>
      <c r="OPW138" s="957"/>
      <c r="OPX138" s="957"/>
      <c r="OPY138" s="1209"/>
      <c r="OPZ138" s="1248"/>
      <c r="OQA138" s="1537"/>
      <c r="OQB138" s="955"/>
      <c r="OQC138" s="1144"/>
      <c r="OQD138" s="1167"/>
      <c r="OQE138" s="1163"/>
      <c r="OQF138" s="1163"/>
      <c r="OQG138" s="1455"/>
      <c r="OQH138" s="957"/>
      <c r="OQI138" s="1163"/>
      <c r="OQJ138" s="1163"/>
      <c r="OQK138" s="957"/>
      <c r="OQL138" s="957"/>
      <c r="OQM138" s="1730"/>
      <c r="OQN138" s="957"/>
      <c r="OQO138" s="957"/>
      <c r="OQP138" s="957"/>
      <c r="OQQ138" s="1209"/>
      <c r="OQR138" s="1248"/>
      <c r="OQS138" s="1537"/>
      <c r="OQT138" s="955"/>
      <c r="OQU138" s="1144"/>
      <c r="OQV138" s="1167"/>
      <c r="OQW138" s="1163"/>
      <c r="OQX138" s="1163"/>
      <c r="OQY138" s="1455"/>
      <c r="OQZ138" s="957"/>
      <c r="ORA138" s="1163"/>
      <c r="ORB138" s="1163"/>
      <c r="ORC138" s="957"/>
      <c r="ORD138" s="957"/>
      <c r="ORE138" s="1730"/>
      <c r="ORF138" s="957"/>
      <c r="ORG138" s="957"/>
      <c r="ORH138" s="957"/>
      <c r="ORI138" s="1209"/>
      <c r="ORJ138" s="1248"/>
      <c r="ORK138" s="1537"/>
      <c r="ORL138" s="955"/>
      <c r="ORM138" s="1144"/>
      <c r="ORN138" s="1167"/>
      <c r="ORO138" s="1163"/>
      <c r="ORP138" s="1163"/>
      <c r="ORQ138" s="1455"/>
      <c r="ORR138" s="957"/>
      <c r="ORS138" s="1163"/>
      <c r="ORT138" s="1163"/>
      <c r="ORU138" s="957"/>
      <c r="ORV138" s="957"/>
      <c r="ORW138" s="1730"/>
      <c r="ORX138" s="957"/>
      <c r="ORY138" s="957"/>
      <c r="ORZ138" s="957"/>
      <c r="OSA138" s="1209"/>
      <c r="OSB138" s="1248"/>
      <c r="OSC138" s="1537"/>
      <c r="OSD138" s="955"/>
      <c r="OSE138" s="1144"/>
      <c r="OSF138" s="1167"/>
      <c r="OSG138" s="1163"/>
      <c r="OSH138" s="1163"/>
      <c r="OSI138" s="1455"/>
      <c r="OSJ138" s="957"/>
      <c r="OSK138" s="1163"/>
      <c r="OSL138" s="1163"/>
      <c r="OSM138" s="957"/>
      <c r="OSN138" s="957"/>
      <c r="OSO138" s="1730"/>
      <c r="OSP138" s="957"/>
      <c r="OSQ138" s="957"/>
      <c r="OSR138" s="957"/>
      <c r="OSS138" s="1209"/>
      <c r="OST138" s="1248"/>
      <c r="OSU138" s="1537"/>
      <c r="OSV138" s="955"/>
      <c r="OSW138" s="1144"/>
      <c r="OSX138" s="1167"/>
      <c r="OSY138" s="1163"/>
      <c r="OSZ138" s="1163"/>
      <c r="OTA138" s="1455"/>
      <c r="OTB138" s="957"/>
      <c r="OTC138" s="1163"/>
      <c r="OTD138" s="1163"/>
      <c r="OTE138" s="957"/>
      <c r="OTF138" s="957"/>
      <c r="OTG138" s="1730"/>
      <c r="OTH138" s="957"/>
      <c r="OTI138" s="957"/>
      <c r="OTJ138" s="957"/>
      <c r="OTK138" s="1209"/>
      <c r="OTL138" s="1248"/>
      <c r="OTM138" s="1537"/>
      <c r="OTN138" s="955"/>
      <c r="OTO138" s="1144"/>
      <c r="OTP138" s="1167"/>
      <c r="OTQ138" s="1163"/>
      <c r="OTR138" s="1163"/>
      <c r="OTS138" s="1455"/>
      <c r="OTT138" s="957"/>
      <c r="OTU138" s="1163"/>
      <c r="OTV138" s="1163"/>
      <c r="OTW138" s="957"/>
      <c r="OTX138" s="957"/>
      <c r="OTY138" s="1730"/>
      <c r="OTZ138" s="957"/>
      <c r="OUA138" s="957"/>
      <c r="OUB138" s="957"/>
      <c r="OUC138" s="1209"/>
      <c r="OUD138" s="1248"/>
      <c r="OUE138" s="1537"/>
      <c r="OUF138" s="955"/>
      <c r="OUG138" s="1144"/>
      <c r="OUH138" s="1167"/>
      <c r="OUI138" s="1163"/>
      <c r="OUJ138" s="1163"/>
      <c r="OUK138" s="1455"/>
      <c r="OUL138" s="957"/>
      <c r="OUM138" s="1163"/>
      <c r="OUN138" s="1163"/>
      <c r="OUO138" s="957"/>
      <c r="OUP138" s="957"/>
      <c r="OUQ138" s="1730"/>
      <c r="OUR138" s="957"/>
      <c r="OUS138" s="957"/>
      <c r="OUT138" s="957"/>
      <c r="OUU138" s="1209"/>
      <c r="OUV138" s="1248"/>
      <c r="OUW138" s="1537"/>
      <c r="OUX138" s="955"/>
      <c r="OUY138" s="1144"/>
      <c r="OUZ138" s="1167"/>
      <c r="OVA138" s="1163"/>
      <c r="OVB138" s="1163"/>
      <c r="OVC138" s="1455"/>
      <c r="OVD138" s="957"/>
      <c r="OVE138" s="1163"/>
      <c r="OVF138" s="1163"/>
      <c r="OVG138" s="957"/>
      <c r="OVH138" s="957"/>
      <c r="OVI138" s="1730"/>
      <c r="OVJ138" s="957"/>
      <c r="OVK138" s="957"/>
      <c r="OVL138" s="957"/>
      <c r="OVM138" s="1209"/>
      <c r="OVN138" s="1248"/>
      <c r="OVO138" s="1537"/>
      <c r="OVP138" s="955"/>
      <c r="OVQ138" s="1144"/>
      <c r="OVR138" s="1167"/>
      <c r="OVS138" s="1163"/>
      <c r="OVT138" s="1163"/>
      <c r="OVU138" s="1455"/>
      <c r="OVV138" s="957"/>
      <c r="OVW138" s="1163"/>
      <c r="OVX138" s="1163"/>
      <c r="OVY138" s="957"/>
      <c r="OVZ138" s="957"/>
      <c r="OWA138" s="1730"/>
      <c r="OWB138" s="957"/>
      <c r="OWC138" s="957"/>
      <c r="OWD138" s="957"/>
      <c r="OWE138" s="1209"/>
      <c r="OWF138" s="1248"/>
      <c r="OWG138" s="1537"/>
      <c r="OWH138" s="955"/>
      <c r="OWI138" s="1144"/>
      <c r="OWJ138" s="1167"/>
      <c r="OWK138" s="1163"/>
      <c r="OWL138" s="1163"/>
      <c r="OWM138" s="1455"/>
      <c r="OWN138" s="957"/>
      <c r="OWO138" s="1163"/>
      <c r="OWP138" s="1163"/>
      <c r="OWQ138" s="957"/>
      <c r="OWR138" s="957"/>
      <c r="OWS138" s="1730"/>
      <c r="OWT138" s="957"/>
      <c r="OWU138" s="957"/>
      <c r="OWV138" s="957"/>
      <c r="OWW138" s="1209"/>
      <c r="OWX138" s="1248"/>
      <c r="OWY138" s="1537"/>
      <c r="OWZ138" s="955"/>
      <c r="OXA138" s="1144"/>
      <c r="OXB138" s="1167"/>
      <c r="OXC138" s="1163"/>
      <c r="OXD138" s="1163"/>
      <c r="OXE138" s="1455"/>
      <c r="OXF138" s="957"/>
      <c r="OXG138" s="1163"/>
      <c r="OXH138" s="1163"/>
      <c r="OXI138" s="957"/>
      <c r="OXJ138" s="957"/>
      <c r="OXK138" s="1730"/>
      <c r="OXL138" s="957"/>
      <c r="OXM138" s="957"/>
      <c r="OXN138" s="957"/>
      <c r="OXO138" s="1209"/>
      <c r="OXP138" s="1248"/>
      <c r="OXQ138" s="1537"/>
      <c r="OXR138" s="955"/>
      <c r="OXS138" s="1144"/>
      <c r="OXT138" s="1167"/>
      <c r="OXU138" s="1163"/>
      <c r="OXV138" s="1163"/>
      <c r="OXW138" s="1455"/>
      <c r="OXX138" s="957"/>
      <c r="OXY138" s="1163"/>
      <c r="OXZ138" s="1163"/>
      <c r="OYA138" s="957"/>
      <c r="OYB138" s="957"/>
      <c r="OYC138" s="1730"/>
      <c r="OYD138" s="957"/>
      <c r="OYE138" s="957"/>
      <c r="OYF138" s="957"/>
      <c r="OYG138" s="1209"/>
      <c r="OYH138" s="1248"/>
      <c r="OYI138" s="1537"/>
      <c r="OYJ138" s="955"/>
      <c r="OYK138" s="1144"/>
      <c r="OYL138" s="1167"/>
      <c r="OYM138" s="1163"/>
      <c r="OYN138" s="1163"/>
      <c r="OYO138" s="1455"/>
      <c r="OYP138" s="957"/>
      <c r="OYQ138" s="1163"/>
      <c r="OYR138" s="1163"/>
      <c r="OYS138" s="957"/>
      <c r="OYT138" s="957"/>
      <c r="OYU138" s="1730"/>
      <c r="OYV138" s="957"/>
      <c r="OYW138" s="957"/>
      <c r="OYX138" s="957"/>
      <c r="OYY138" s="1209"/>
      <c r="OYZ138" s="1248"/>
      <c r="OZA138" s="1537"/>
      <c r="OZB138" s="955"/>
      <c r="OZC138" s="1144"/>
      <c r="OZD138" s="1167"/>
      <c r="OZE138" s="1163"/>
      <c r="OZF138" s="1163"/>
      <c r="OZG138" s="1455"/>
      <c r="OZH138" s="957"/>
      <c r="OZI138" s="1163"/>
      <c r="OZJ138" s="1163"/>
      <c r="OZK138" s="957"/>
      <c r="OZL138" s="957"/>
      <c r="OZM138" s="1730"/>
      <c r="OZN138" s="957"/>
      <c r="OZO138" s="957"/>
      <c r="OZP138" s="957"/>
      <c r="OZQ138" s="1209"/>
      <c r="OZR138" s="1248"/>
      <c r="OZS138" s="1537"/>
      <c r="OZT138" s="955"/>
      <c r="OZU138" s="1144"/>
      <c r="OZV138" s="1167"/>
      <c r="OZW138" s="1163"/>
      <c r="OZX138" s="1163"/>
      <c r="OZY138" s="1455"/>
      <c r="OZZ138" s="957"/>
      <c r="PAA138" s="1163"/>
      <c r="PAB138" s="1163"/>
      <c r="PAC138" s="957"/>
      <c r="PAD138" s="957"/>
      <c r="PAE138" s="1730"/>
      <c r="PAF138" s="957"/>
      <c r="PAG138" s="957"/>
      <c r="PAH138" s="957"/>
      <c r="PAI138" s="1209"/>
      <c r="PAJ138" s="1248"/>
      <c r="PAK138" s="1537"/>
      <c r="PAL138" s="955"/>
      <c r="PAM138" s="1144"/>
      <c r="PAN138" s="1167"/>
      <c r="PAO138" s="1163"/>
      <c r="PAP138" s="1163"/>
      <c r="PAQ138" s="1455"/>
      <c r="PAR138" s="957"/>
      <c r="PAS138" s="1163"/>
      <c r="PAT138" s="1163"/>
      <c r="PAU138" s="957"/>
      <c r="PAV138" s="957"/>
      <c r="PAW138" s="1730"/>
      <c r="PAX138" s="957"/>
      <c r="PAY138" s="957"/>
      <c r="PAZ138" s="957"/>
      <c r="PBA138" s="1209"/>
      <c r="PBB138" s="1248"/>
      <c r="PBC138" s="1537"/>
      <c r="PBD138" s="955"/>
      <c r="PBE138" s="1144"/>
      <c r="PBF138" s="1167"/>
      <c r="PBG138" s="1163"/>
      <c r="PBH138" s="1163"/>
      <c r="PBI138" s="1455"/>
      <c r="PBJ138" s="957"/>
      <c r="PBK138" s="1163"/>
      <c r="PBL138" s="1163"/>
      <c r="PBM138" s="957"/>
      <c r="PBN138" s="957"/>
      <c r="PBO138" s="1730"/>
      <c r="PBP138" s="957"/>
      <c r="PBQ138" s="957"/>
      <c r="PBR138" s="957"/>
      <c r="PBS138" s="1209"/>
      <c r="PBT138" s="1248"/>
      <c r="PBU138" s="1537"/>
      <c r="PBV138" s="955"/>
      <c r="PBW138" s="1144"/>
      <c r="PBX138" s="1167"/>
      <c r="PBY138" s="1163"/>
      <c r="PBZ138" s="1163"/>
      <c r="PCA138" s="1455"/>
      <c r="PCB138" s="957"/>
      <c r="PCC138" s="1163"/>
      <c r="PCD138" s="1163"/>
      <c r="PCE138" s="957"/>
      <c r="PCF138" s="957"/>
      <c r="PCG138" s="1730"/>
      <c r="PCH138" s="957"/>
      <c r="PCI138" s="957"/>
      <c r="PCJ138" s="957"/>
      <c r="PCK138" s="1209"/>
      <c r="PCL138" s="1248"/>
      <c r="PCM138" s="1537"/>
      <c r="PCN138" s="955"/>
      <c r="PCO138" s="1144"/>
      <c r="PCP138" s="1167"/>
      <c r="PCQ138" s="1163"/>
      <c r="PCR138" s="1163"/>
      <c r="PCS138" s="1455"/>
      <c r="PCT138" s="957"/>
      <c r="PCU138" s="1163"/>
      <c r="PCV138" s="1163"/>
      <c r="PCW138" s="957"/>
      <c r="PCX138" s="957"/>
      <c r="PCY138" s="1730"/>
      <c r="PCZ138" s="957"/>
      <c r="PDA138" s="957"/>
      <c r="PDB138" s="957"/>
      <c r="PDC138" s="1209"/>
      <c r="PDD138" s="1248"/>
      <c r="PDE138" s="1537"/>
      <c r="PDF138" s="955"/>
      <c r="PDG138" s="1144"/>
      <c r="PDH138" s="1167"/>
      <c r="PDI138" s="1163"/>
      <c r="PDJ138" s="1163"/>
      <c r="PDK138" s="1455"/>
      <c r="PDL138" s="957"/>
      <c r="PDM138" s="1163"/>
      <c r="PDN138" s="1163"/>
      <c r="PDO138" s="957"/>
      <c r="PDP138" s="957"/>
      <c r="PDQ138" s="1730"/>
      <c r="PDR138" s="957"/>
      <c r="PDS138" s="957"/>
      <c r="PDT138" s="957"/>
      <c r="PDU138" s="1209"/>
      <c r="PDV138" s="1248"/>
      <c r="PDW138" s="1537"/>
      <c r="PDX138" s="955"/>
      <c r="PDY138" s="1144"/>
      <c r="PDZ138" s="1167"/>
      <c r="PEA138" s="1163"/>
      <c r="PEB138" s="1163"/>
      <c r="PEC138" s="1455"/>
      <c r="PED138" s="957"/>
      <c r="PEE138" s="1163"/>
      <c r="PEF138" s="1163"/>
      <c r="PEG138" s="957"/>
      <c r="PEH138" s="957"/>
      <c r="PEI138" s="1730"/>
      <c r="PEJ138" s="957"/>
      <c r="PEK138" s="957"/>
      <c r="PEL138" s="957"/>
      <c r="PEM138" s="1209"/>
      <c r="PEN138" s="1248"/>
      <c r="PEO138" s="1537"/>
      <c r="PEP138" s="955"/>
      <c r="PEQ138" s="1144"/>
      <c r="PER138" s="1167"/>
      <c r="PES138" s="1163"/>
      <c r="PET138" s="1163"/>
      <c r="PEU138" s="1455"/>
      <c r="PEV138" s="957"/>
      <c r="PEW138" s="1163"/>
      <c r="PEX138" s="1163"/>
      <c r="PEY138" s="957"/>
      <c r="PEZ138" s="957"/>
      <c r="PFA138" s="1730"/>
      <c r="PFB138" s="957"/>
      <c r="PFC138" s="957"/>
      <c r="PFD138" s="957"/>
      <c r="PFE138" s="1209"/>
      <c r="PFF138" s="1248"/>
      <c r="PFG138" s="1537"/>
      <c r="PFH138" s="955"/>
      <c r="PFI138" s="1144"/>
      <c r="PFJ138" s="1167"/>
      <c r="PFK138" s="1163"/>
      <c r="PFL138" s="1163"/>
      <c r="PFM138" s="1455"/>
      <c r="PFN138" s="957"/>
      <c r="PFO138" s="1163"/>
      <c r="PFP138" s="1163"/>
      <c r="PFQ138" s="957"/>
      <c r="PFR138" s="957"/>
      <c r="PFS138" s="1730"/>
      <c r="PFT138" s="957"/>
      <c r="PFU138" s="957"/>
      <c r="PFV138" s="957"/>
      <c r="PFW138" s="1209"/>
      <c r="PFX138" s="1248"/>
      <c r="PFY138" s="1537"/>
      <c r="PFZ138" s="955"/>
      <c r="PGA138" s="1144"/>
      <c r="PGB138" s="1167"/>
      <c r="PGC138" s="1163"/>
      <c r="PGD138" s="1163"/>
      <c r="PGE138" s="1455"/>
      <c r="PGF138" s="957"/>
      <c r="PGG138" s="1163"/>
      <c r="PGH138" s="1163"/>
      <c r="PGI138" s="957"/>
      <c r="PGJ138" s="957"/>
      <c r="PGK138" s="1730"/>
      <c r="PGL138" s="957"/>
      <c r="PGM138" s="957"/>
      <c r="PGN138" s="957"/>
      <c r="PGO138" s="1209"/>
      <c r="PGP138" s="1248"/>
      <c r="PGQ138" s="1537"/>
      <c r="PGR138" s="955"/>
      <c r="PGS138" s="1144"/>
      <c r="PGT138" s="1167"/>
      <c r="PGU138" s="1163"/>
      <c r="PGV138" s="1163"/>
      <c r="PGW138" s="1455"/>
      <c r="PGX138" s="957"/>
      <c r="PGY138" s="1163"/>
      <c r="PGZ138" s="1163"/>
      <c r="PHA138" s="957"/>
      <c r="PHB138" s="957"/>
      <c r="PHC138" s="1730"/>
      <c r="PHD138" s="957"/>
      <c r="PHE138" s="957"/>
      <c r="PHF138" s="957"/>
      <c r="PHG138" s="1209"/>
      <c r="PHH138" s="1248"/>
      <c r="PHI138" s="1537"/>
      <c r="PHJ138" s="955"/>
      <c r="PHK138" s="1144"/>
      <c r="PHL138" s="1167"/>
      <c r="PHM138" s="1163"/>
      <c r="PHN138" s="1163"/>
      <c r="PHO138" s="1455"/>
      <c r="PHP138" s="957"/>
      <c r="PHQ138" s="1163"/>
      <c r="PHR138" s="1163"/>
      <c r="PHS138" s="957"/>
      <c r="PHT138" s="957"/>
      <c r="PHU138" s="1730"/>
      <c r="PHV138" s="957"/>
      <c r="PHW138" s="957"/>
      <c r="PHX138" s="957"/>
      <c r="PHY138" s="1209"/>
      <c r="PHZ138" s="1248"/>
      <c r="PIA138" s="1537"/>
      <c r="PIB138" s="955"/>
      <c r="PIC138" s="1144"/>
      <c r="PID138" s="1167"/>
      <c r="PIE138" s="1163"/>
      <c r="PIF138" s="1163"/>
      <c r="PIG138" s="1455"/>
      <c r="PIH138" s="957"/>
      <c r="PII138" s="1163"/>
      <c r="PIJ138" s="1163"/>
      <c r="PIK138" s="957"/>
      <c r="PIL138" s="957"/>
      <c r="PIM138" s="1730"/>
      <c r="PIN138" s="957"/>
      <c r="PIO138" s="957"/>
      <c r="PIP138" s="957"/>
      <c r="PIQ138" s="1209"/>
      <c r="PIR138" s="1248"/>
      <c r="PIS138" s="1537"/>
      <c r="PIT138" s="955"/>
      <c r="PIU138" s="1144"/>
      <c r="PIV138" s="1167"/>
      <c r="PIW138" s="1163"/>
      <c r="PIX138" s="1163"/>
      <c r="PIY138" s="1455"/>
      <c r="PIZ138" s="957"/>
      <c r="PJA138" s="1163"/>
      <c r="PJB138" s="1163"/>
      <c r="PJC138" s="957"/>
      <c r="PJD138" s="957"/>
      <c r="PJE138" s="1730"/>
      <c r="PJF138" s="957"/>
      <c r="PJG138" s="957"/>
      <c r="PJH138" s="957"/>
      <c r="PJI138" s="1209"/>
      <c r="PJJ138" s="1248"/>
      <c r="PJK138" s="1537"/>
      <c r="PJL138" s="955"/>
      <c r="PJM138" s="1144"/>
      <c r="PJN138" s="1167"/>
      <c r="PJO138" s="1163"/>
      <c r="PJP138" s="1163"/>
      <c r="PJQ138" s="1455"/>
      <c r="PJR138" s="957"/>
      <c r="PJS138" s="1163"/>
      <c r="PJT138" s="1163"/>
      <c r="PJU138" s="957"/>
      <c r="PJV138" s="957"/>
      <c r="PJW138" s="1730"/>
      <c r="PJX138" s="957"/>
      <c r="PJY138" s="957"/>
      <c r="PJZ138" s="957"/>
      <c r="PKA138" s="1209"/>
      <c r="PKB138" s="1248"/>
      <c r="PKC138" s="1537"/>
      <c r="PKD138" s="955"/>
      <c r="PKE138" s="1144"/>
      <c r="PKF138" s="1167"/>
      <c r="PKG138" s="1163"/>
      <c r="PKH138" s="1163"/>
      <c r="PKI138" s="1455"/>
      <c r="PKJ138" s="957"/>
      <c r="PKK138" s="1163"/>
      <c r="PKL138" s="1163"/>
      <c r="PKM138" s="957"/>
      <c r="PKN138" s="957"/>
      <c r="PKO138" s="1730"/>
      <c r="PKP138" s="957"/>
      <c r="PKQ138" s="957"/>
      <c r="PKR138" s="957"/>
      <c r="PKS138" s="1209"/>
      <c r="PKT138" s="1248"/>
      <c r="PKU138" s="1537"/>
      <c r="PKV138" s="955"/>
      <c r="PKW138" s="1144"/>
      <c r="PKX138" s="1167"/>
      <c r="PKY138" s="1163"/>
      <c r="PKZ138" s="1163"/>
      <c r="PLA138" s="1455"/>
      <c r="PLB138" s="957"/>
      <c r="PLC138" s="1163"/>
      <c r="PLD138" s="1163"/>
      <c r="PLE138" s="957"/>
      <c r="PLF138" s="957"/>
      <c r="PLG138" s="1730"/>
      <c r="PLH138" s="957"/>
      <c r="PLI138" s="957"/>
      <c r="PLJ138" s="957"/>
      <c r="PLK138" s="1209"/>
      <c r="PLL138" s="1248"/>
      <c r="PLM138" s="1537"/>
      <c r="PLN138" s="955"/>
      <c r="PLO138" s="1144"/>
      <c r="PLP138" s="1167"/>
      <c r="PLQ138" s="1163"/>
      <c r="PLR138" s="1163"/>
      <c r="PLS138" s="1455"/>
      <c r="PLT138" s="957"/>
      <c r="PLU138" s="1163"/>
      <c r="PLV138" s="1163"/>
      <c r="PLW138" s="957"/>
      <c r="PLX138" s="957"/>
      <c r="PLY138" s="1730"/>
      <c r="PLZ138" s="957"/>
      <c r="PMA138" s="957"/>
      <c r="PMB138" s="957"/>
      <c r="PMC138" s="1209"/>
      <c r="PMD138" s="1248"/>
      <c r="PME138" s="1537"/>
      <c r="PMF138" s="955"/>
      <c r="PMG138" s="1144"/>
      <c r="PMH138" s="1167"/>
      <c r="PMI138" s="1163"/>
      <c r="PMJ138" s="1163"/>
      <c r="PMK138" s="1455"/>
      <c r="PML138" s="957"/>
      <c r="PMM138" s="1163"/>
      <c r="PMN138" s="1163"/>
      <c r="PMO138" s="957"/>
      <c r="PMP138" s="957"/>
      <c r="PMQ138" s="1730"/>
      <c r="PMR138" s="957"/>
      <c r="PMS138" s="957"/>
      <c r="PMT138" s="957"/>
      <c r="PMU138" s="1209"/>
      <c r="PMV138" s="1248"/>
      <c r="PMW138" s="1537"/>
      <c r="PMX138" s="955"/>
      <c r="PMY138" s="1144"/>
      <c r="PMZ138" s="1167"/>
      <c r="PNA138" s="1163"/>
      <c r="PNB138" s="1163"/>
      <c r="PNC138" s="1455"/>
      <c r="PND138" s="957"/>
      <c r="PNE138" s="1163"/>
      <c r="PNF138" s="1163"/>
      <c r="PNG138" s="957"/>
      <c r="PNH138" s="957"/>
      <c r="PNI138" s="1730"/>
      <c r="PNJ138" s="957"/>
      <c r="PNK138" s="957"/>
      <c r="PNL138" s="957"/>
      <c r="PNM138" s="1209"/>
      <c r="PNN138" s="1248"/>
      <c r="PNO138" s="1537"/>
      <c r="PNP138" s="955"/>
      <c r="PNQ138" s="1144"/>
      <c r="PNR138" s="1167"/>
      <c r="PNS138" s="1163"/>
      <c r="PNT138" s="1163"/>
      <c r="PNU138" s="1455"/>
      <c r="PNV138" s="957"/>
      <c r="PNW138" s="1163"/>
      <c r="PNX138" s="1163"/>
      <c r="PNY138" s="957"/>
      <c r="PNZ138" s="957"/>
      <c r="POA138" s="1730"/>
      <c r="POB138" s="957"/>
      <c r="POC138" s="957"/>
      <c r="POD138" s="957"/>
      <c r="POE138" s="1209"/>
      <c r="POF138" s="1248"/>
      <c r="POG138" s="1537"/>
      <c r="POH138" s="955"/>
      <c r="POI138" s="1144"/>
      <c r="POJ138" s="1167"/>
      <c r="POK138" s="1163"/>
      <c r="POL138" s="1163"/>
      <c r="POM138" s="1455"/>
      <c r="PON138" s="957"/>
      <c r="POO138" s="1163"/>
      <c r="POP138" s="1163"/>
      <c r="POQ138" s="957"/>
      <c r="POR138" s="957"/>
      <c r="POS138" s="1730"/>
      <c r="POT138" s="957"/>
      <c r="POU138" s="957"/>
      <c r="POV138" s="957"/>
      <c r="POW138" s="1209"/>
      <c r="POX138" s="1248"/>
      <c r="POY138" s="1537"/>
      <c r="POZ138" s="955"/>
      <c r="PPA138" s="1144"/>
      <c r="PPB138" s="1167"/>
      <c r="PPC138" s="1163"/>
      <c r="PPD138" s="1163"/>
      <c r="PPE138" s="1455"/>
      <c r="PPF138" s="957"/>
      <c r="PPG138" s="1163"/>
      <c r="PPH138" s="1163"/>
      <c r="PPI138" s="957"/>
      <c r="PPJ138" s="957"/>
      <c r="PPK138" s="1730"/>
      <c r="PPL138" s="957"/>
      <c r="PPM138" s="957"/>
      <c r="PPN138" s="957"/>
      <c r="PPO138" s="1209"/>
      <c r="PPP138" s="1248"/>
      <c r="PPQ138" s="1537"/>
      <c r="PPR138" s="955"/>
      <c r="PPS138" s="1144"/>
      <c r="PPT138" s="1167"/>
      <c r="PPU138" s="1163"/>
      <c r="PPV138" s="1163"/>
      <c r="PPW138" s="1455"/>
      <c r="PPX138" s="957"/>
      <c r="PPY138" s="1163"/>
      <c r="PPZ138" s="1163"/>
      <c r="PQA138" s="957"/>
      <c r="PQB138" s="957"/>
      <c r="PQC138" s="1730"/>
      <c r="PQD138" s="957"/>
      <c r="PQE138" s="957"/>
      <c r="PQF138" s="957"/>
      <c r="PQG138" s="1209"/>
      <c r="PQH138" s="1248"/>
      <c r="PQI138" s="1537"/>
      <c r="PQJ138" s="955"/>
      <c r="PQK138" s="1144"/>
      <c r="PQL138" s="1167"/>
      <c r="PQM138" s="1163"/>
      <c r="PQN138" s="1163"/>
      <c r="PQO138" s="1455"/>
      <c r="PQP138" s="957"/>
      <c r="PQQ138" s="1163"/>
      <c r="PQR138" s="1163"/>
      <c r="PQS138" s="957"/>
      <c r="PQT138" s="957"/>
      <c r="PQU138" s="1730"/>
      <c r="PQV138" s="957"/>
      <c r="PQW138" s="957"/>
      <c r="PQX138" s="957"/>
      <c r="PQY138" s="1209"/>
      <c r="PQZ138" s="1248"/>
      <c r="PRA138" s="1537"/>
      <c r="PRB138" s="955"/>
      <c r="PRC138" s="1144"/>
      <c r="PRD138" s="1167"/>
      <c r="PRE138" s="1163"/>
      <c r="PRF138" s="1163"/>
      <c r="PRG138" s="1455"/>
      <c r="PRH138" s="957"/>
      <c r="PRI138" s="1163"/>
      <c r="PRJ138" s="1163"/>
      <c r="PRK138" s="957"/>
      <c r="PRL138" s="957"/>
      <c r="PRM138" s="1730"/>
      <c r="PRN138" s="957"/>
      <c r="PRO138" s="957"/>
      <c r="PRP138" s="957"/>
      <c r="PRQ138" s="1209"/>
      <c r="PRR138" s="1248"/>
      <c r="PRS138" s="1537"/>
      <c r="PRT138" s="955"/>
      <c r="PRU138" s="1144"/>
      <c r="PRV138" s="1167"/>
      <c r="PRW138" s="1163"/>
      <c r="PRX138" s="1163"/>
      <c r="PRY138" s="1455"/>
      <c r="PRZ138" s="957"/>
      <c r="PSA138" s="1163"/>
      <c r="PSB138" s="1163"/>
      <c r="PSC138" s="957"/>
      <c r="PSD138" s="957"/>
      <c r="PSE138" s="1730"/>
      <c r="PSF138" s="957"/>
      <c r="PSG138" s="957"/>
      <c r="PSH138" s="957"/>
      <c r="PSI138" s="1209"/>
      <c r="PSJ138" s="1248"/>
      <c r="PSK138" s="1537"/>
      <c r="PSL138" s="955"/>
      <c r="PSM138" s="1144"/>
      <c r="PSN138" s="1167"/>
      <c r="PSO138" s="1163"/>
      <c r="PSP138" s="1163"/>
      <c r="PSQ138" s="1455"/>
      <c r="PSR138" s="957"/>
      <c r="PSS138" s="1163"/>
      <c r="PST138" s="1163"/>
      <c r="PSU138" s="957"/>
      <c r="PSV138" s="957"/>
      <c r="PSW138" s="1730"/>
      <c r="PSX138" s="957"/>
      <c r="PSY138" s="957"/>
      <c r="PSZ138" s="957"/>
      <c r="PTA138" s="1209"/>
      <c r="PTB138" s="1248"/>
      <c r="PTC138" s="1537"/>
      <c r="PTD138" s="955"/>
      <c r="PTE138" s="1144"/>
      <c r="PTF138" s="1167"/>
      <c r="PTG138" s="1163"/>
      <c r="PTH138" s="1163"/>
      <c r="PTI138" s="1455"/>
      <c r="PTJ138" s="957"/>
      <c r="PTK138" s="1163"/>
      <c r="PTL138" s="1163"/>
      <c r="PTM138" s="957"/>
      <c r="PTN138" s="957"/>
      <c r="PTO138" s="1730"/>
      <c r="PTP138" s="957"/>
      <c r="PTQ138" s="957"/>
      <c r="PTR138" s="957"/>
      <c r="PTS138" s="1209"/>
      <c r="PTT138" s="1248"/>
      <c r="PTU138" s="1537"/>
      <c r="PTV138" s="955"/>
      <c r="PTW138" s="1144"/>
      <c r="PTX138" s="1167"/>
      <c r="PTY138" s="1163"/>
      <c r="PTZ138" s="1163"/>
      <c r="PUA138" s="1455"/>
      <c r="PUB138" s="957"/>
      <c r="PUC138" s="1163"/>
      <c r="PUD138" s="1163"/>
      <c r="PUE138" s="957"/>
      <c r="PUF138" s="957"/>
      <c r="PUG138" s="1730"/>
      <c r="PUH138" s="957"/>
      <c r="PUI138" s="957"/>
      <c r="PUJ138" s="957"/>
      <c r="PUK138" s="1209"/>
      <c r="PUL138" s="1248"/>
      <c r="PUM138" s="1537"/>
      <c r="PUN138" s="955"/>
      <c r="PUO138" s="1144"/>
      <c r="PUP138" s="1167"/>
      <c r="PUQ138" s="1163"/>
      <c r="PUR138" s="1163"/>
      <c r="PUS138" s="1455"/>
      <c r="PUT138" s="957"/>
      <c r="PUU138" s="1163"/>
      <c r="PUV138" s="1163"/>
      <c r="PUW138" s="957"/>
      <c r="PUX138" s="957"/>
      <c r="PUY138" s="1730"/>
      <c r="PUZ138" s="957"/>
      <c r="PVA138" s="957"/>
      <c r="PVB138" s="957"/>
      <c r="PVC138" s="1209"/>
      <c r="PVD138" s="1248"/>
      <c r="PVE138" s="1537"/>
      <c r="PVF138" s="955"/>
      <c r="PVG138" s="1144"/>
      <c r="PVH138" s="1167"/>
      <c r="PVI138" s="1163"/>
      <c r="PVJ138" s="1163"/>
      <c r="PVK138" s="1455"/>
      <c r="PVL138" s="957"/>
      <c r="PVM138" s="1163"/>
      <c r="PVN138" s="1163"/>
      <c r="PVO138" s="957"/>
      <c r="PVP138" s="957"/>
      <c r="PVQ138" s="1730"/>
      <c r="PVR138" s="957"/>
      <c r="PVS138" s="957"/>
      <c r="PVT138" s="957"/>
      <c r="PVU138" s="1209"/>
      <c r="PVV138" s="1248"/>
      <c r="PVW138" s="1537"/>
      <c r="PVX138" s="955"/>
      <c r="PVY138" s="1144"/>
      <c r="PVZ138" s="1167"/>
      <c r="PWA138" s="1163"/>
      <c r="PWB138" s="1163"/>
      <c r="PWC138" s="1455"/>
      <c r="PWD138" s="957"/>
      <c r="PWE138" s="1163"/>
      <c r="PWF138" s="1163"/>
      <c r="PWG138" s="957"/>
      <c r="PWH138" s="957"/>
      <c r="PWI138" s="1730"/>
      <c r="PWJ138" s="957"/>
      <c r="PWK138" s="957"/>
      <c r="PWL138" s="957"/>
      <c r="PWM138" s="1209"/>
      <c r="PWN138" s="1248"/>
      <c r="PWO138" s="1537"/>
      <c r="PWP138" s="955"/>
      <c r="PWQ138" s="1144"/>
      <c r="PWR138" s="1167"/>
      <c r="PWS138" s="1163"/>
      <c r="PWT138" s="1163"/>
      <c r="PWU138" s="1455"/>
      <c r="PWV138" s="957"/>
      <c r="PWW138" s="1163"/>
      <c r="PWX138" s="1163"/>
      <c r="PWY138" s="957"/>
      <c r="PWZ138" s="957"/>
      <c r="PXA138" s="1730"/>
      <c r="PXB138" s="957"/>
      <c r="PXC138" s="957"/>
      <c r="PXD138" s="957"/>
      <c r="PXE138" s="1209"/>
      <c r="PXF138" s="1248"/>
      <c r="PXG138" s="1537"/>
      <c r="PXH138" s="955"/>
      <c r="PXI138" s="1144"/>
      <c r="PXJ138" s="1167"/>
      <c r="PXK138" s="1163"/>
      <c r="PXL138" s="1163"/>
      <c r="PXM138" s="1455"/>
      <c r="PXN138" s="957"/>
      <c r="PXO138" s="1163"/>
      <c r="PXP138" s="1163"/>
      <c r="PXQ138" s="957"/>
      <c r="PXR138" s="957"/>
      <c r="PXS138" s="1730"/>
      <c r="PXT138" s="957"/>
      <c r="PXU138" s="957"/>
      <c r="PXV138" s="957"/>
      <c r="PXW138" s="1209"/>
      <c r="PXX138" s="1248"/>
      <c r="PXY138" s="1537"/>
      <c r="PXZ138" s="955"/>
      <c r="PYA138" s="1144"/>
      <c r="PYB138" s="1167"/>
      <c r="PYC138" s="1163"/>
      <c r="PYD138" s="1163"/>
      <c r="PYE138" s="1455"/>
      <c r="PYF138" s="957"/>
      <c r="PYG138" s="1163"/>
      <c r="PYH138" s="1163"/>
      <c r="PYI138" s="957"/>
      <c r="PYJ138" s="957"/>
      <c r="PYK138" s="1730"/>
      <c r="PYL138" s="957"/>
      <c r="PYM138" s="957"/>
      <c r="PYN138" s="957"/>
      <c r="PYO138" s="1209"/>
      <c r="PYP138" s="1248"/>
      <c r="PYQ138" s="1537"/>
      <c r="PYR138" s="955"/>
      <c r="PYS138" s="1144"/>
      <c r="PYT138" s="1167"/>
      <c r="PYU138" s="1163"/>
      <c r="PYV138" s="1163"/>
      <c r="PYW138" s="1455"/>
      <c r="PYX138" s="957"/>
      <c r="PYY138" s="1163"/>
      <c r="PYZ138" s="1163"/>
      <c r="PZA138" s="957"/>
      <c r="PZB138" s="957"/>
      <c r="PZC138" s="1730"/>
      <c r="PZD138" s="957"/>
      <c r="PZE138" s="957"/>
      <c r="PZF138" s="957"/>
      <c r="PZG138" s="1209"/>
      <c r="PZH138" s="1248"/>
      <c r="PZI138" s="1537"/>
      <c r="PZJ138" s="955"/>
      <c r="PZK138" s="1144"/>
      <c r="PZL138" s="1167"/>
      <c r="PZM138" s="1163"/>
      <c r="PZN138" s="1163"/>
      <c r="PZO138" s="1455"/>
      <c r="PZP138" s="957"/>
      <c r="PZQ138" s="1163"/>
      <c r="PZR138" s="1163"/>
      <c r="PZS138" s="957"/>
      <c r="PZT138" s="957"/>
      <c r="PZU138" s="1730"/>
      <c r="PZV138" s="957"/>
      <c r="PZW138" s="957"/>
      <c r="PZX138" s="957"/>
      <c r="PZY138" s="1209"/>
      <c r="PZZ138" s="1248"/>
      <c r="QAA138" s="1537"/>
      <c r="QAB138" s="955"/>
      <c r="QAC138" s="1144"/>
      <c r="QAD138" s="1167"/>
      <c r="QAE138" s="1163"/>
      <c r="QAF138" s="1163"/>
      <c r="QAG138" s="1455"/>
      <c r="QAH138" s="957"/>
      <c r="QAI138" s="1163"/>
      <c r="QAJ138" s="1163"/>
      <c r="QAK138" s="957"/>
      <c r="QAL138" s="957"/>
      <c r="QAM138" s="1730"/>
      <c r="QAN138" s="957"/>
      <c r="QAO138" s="957"/>
      <c r="QAP138" s="957"/>
      <c r="QAQ138" s="1209"/>
      <c r="QAR138" s="1248"/>
      <c r="QAS138" s="1537"/>
      <c r="QAT138" s="955"/>
      <c r="QAU138" s="1144"/>
      <c r="QAV138" s="1167"/>
      <c r="QAW138" s="1163"/>
      <c r="QAX138" s="1163"/>
      <c r="QAY138" s="1455"/>
      <c r="QAZ138" s="957"/>
      <c r="QBA138" s="1163"/>
      <c r="QBB138" s="1163"/>
      <c r="QBC138" s="957"/>
      <c r="QBD138" s="957"/>
      <c r="QBE138" s="1730"/>
      <c r="QBF138" s="957"/>
      <c r="QBG138" s="957"/>
      <c r="QBH138" s="957"/>
      <c r="QBI138" s="1209"/>
      <c r="QBJ138" s="1248"/>
      <c r="QBK138" s="1537"/>
      <c r="QBL138" s="955"/>
      <c r="QBM138" s="1144"/>
      <c r="QBN138" s="1167"/>
      <c r="QBO138" s="1163"/>
      <c r="QBP138" s="1163"/>
      <c r="QBQ138" s="1455"/>
      <c r="QBR138" s="957"/>
      <c r="QBS138" s="1163"/>
      <c r="QBT138" s="1163"/>
      <c r="QBU138" s="957"/>
      <c r="QBV138" s="957"/>
      <c r="QBW138" s="1730"/>
      <c r="QBX138" s="957"/>
      <c r="QBY138" s="957"/>
      <c r="QBZ138" s="957"/>
      <c r="QCA138" s="1209"/>
      <c r="QCB138" s="1248"/>
      <c r="QCC138" s="1537"/>
      <c r="QCD138" s="955"/>
      <c r="QCE138" s="1144"/>
      <c r="QCF138" s="1167"/>
      <c r="QCG138" s="1163"/>
      <c r="QCH138" s="1163"/>
      <c r="QCI138" s="1455"/>
      <c r="QCJ138" s="957"/>
      <c r="QCK138" s="1163"/>
      <c r="QCL138" s="1163"/>
      <c r="QCM138" s="957"/>
      <c r="QCN138" s="957"/>
      <c r="QCO138" s="1730"/>
      <c r="QCP138" s="957"/>
      <c r="QCQ138" s="957"/>
      <c r="QCR138" s="957"/>
      <c r="QCS138" s="1209"/>
      <c r="QCT138" s="1248"/>
      <c r="QCU138" s="1537"/>
      <c r="QCV138" s="955"/>
      <c r="QCW138" s="1144"/>
      <c r="QCX138" s="1167"/>
      <c r="QCY138" s="1163"/>
      <c r="QCZ138" s="1163"/>
      <c r="QDA138" s="1455"/>
      <c r="QDB138" s="957"/>
      <c r="QDC138" s="1163"/>
      <c r="QDD138" s="1163"/>
      <c r="QDE138" s="957"/>
      <c r="QDF138" s="957"/>
      <c r="QDG138" s="1730"/>
      <c r="QDH138" s="957"/>
      <c r="QDI138" s="957"/>
      <c r="QDJ138" s="957"/>
      <c r="QDK138" s="1209"/>
      <c r="QDL138" s="1248"/>
      <c r="QDM138" s="1537"/>
      <c r="QDN138" s="955"/>
      <c r="QDO138" s="1144"/>
      <c r="QDP138" s="1167"/>
      <c r="QDQ138" s="1163"/>
      <c r="QDR138" s="1163"/>
      <c r="QDS138" s="1455"/>
      <c r="QDT138" s="957"/>
      <c r="QDU138" s="1163"/>
      <c r="QDV138" s="1163"/>
      <c r="QDW138" s="957"/>
      <c r="QDX138" s="957"/>
      <c r="QDY138" s="1730"/>
      <c r="QDZ138" s="957"/>
      <c r="QEA138" s="957"/>
      <c r="QEB138" s="957"/>
      <c r="QEC138" s="1209"/>
      <c r="QED138" s="1248"/>
      <c r="QEE138" s="1537"/>
      <c r="QEF138" s="955"/>
      <c r="QEG138" s="1144"/>
      <c r="QEH138" s="1167"/>
      <c r="QEI138" s="1163"/>
      <c r="QEJ138" s="1163"/>
      <c r="QEK138" s="1455"/>
      <c r="QEL138" s="957"/>
      <c r="QEM138" s="1163"/>
      <c r="QEN138" s="1163"/>
      <c r="QEO138" s="957"/>
      <c r="QEP138" s="957"/>
      <c r="QEQ138" s="1730"/>
      <c r="QER138" s="957"/>
      <c r="QES138" s="957"/>
      <c r="QET138" s="957"/>
      <c r="QEU138" s="1209"/>
      <c r="QEV138" s="1248"/>
      <c r="QEW138" s="1537"/>
      <c r="QEX138" s="955"/>
      <c r="QEY138" s="1144"/>
      <c r="QEZ138" s="1167"/>
      <c r="QFA138" s="1163"/>
      <c r="QFB138" s="1163"/>
      <c r="QFC138" s="1455"/>
      <c r="QFD138" s="957"/>
      <c r="QFE138" s="1163"/>
      <c r="QFF138" s="1163"/>
      <c r="QFG138" s="957"/>
      <c r="QFH138" s="957"/>
      <c r="QFI138" s="1730"/>
      <c r="QFJ138" s="957"/>
      <c r="QFK138" s="957"/>
      <c r="QFL138" s="957"/>
      <c r="QFM138" s="1209"/>
      <c r="QFN138" s="1248"/>
      <c r="QFO138" s="1537"/>
      <c r="QFP138" s="955"/>
      <c r="QFQ138" s="1144"/>
      <c r="QFR138" s="1167"/>
      <c r="QFS138" s="1163"/>
      <c r="QFT138" s="1163"/>
      <c r="QFU138" s="1455"/>
      <c r="QFV138" s="957"/>
      <c r="QFW138" s="1163"/>
      <c r="QFX138" s="1163"/>
      <c r="QFY138" s="957"/>
      <c r="QFZ138" s="957"/>
      <c r="QGA138" s="1730"/>
      <c r="QGB138" s="957"/>
      <c r="QGC138" s="957"/>
      <c r="QGD138" s="957"/>
      <c r="QGE138" s="1209"/>
      <c r="QGF138" s="1248"/>
      <c r="QGG138" s="1537"/>
      <c r="QGH138" s="955"/>
      <c r="QGI138" s="1144"/>
      <c r="QGJ138" s="1167"/>
      <c r="QGK138" s="1163"/>
      <c r="QGL138" s="1163"/>
      <c r="QGM138" s="1455"/>
      <c r="QGN138" s="957"/>
      <c r="QGO138" s="1163"/>
      <c r="QGP138" s="1163"/>
      <c r="QGQ138" s="957"/>
      <c r="QGR138" s="957"/>
      <c r="QGS138" s="1730"/>
      <c r="QGT138" s="957"/>
      <c r="QGU138" s="957"/>
      <c r="QGV138" s="957"/>
      <c r="QGW138" s="1209"/>
      <c r="QGX138" s="1248"/>
      <c r="QGY138" s="1537"/>
      <c r="QGZ138" s="955"/>
      <c r="QHA138" s="1144"/>
      <c r="QHB138" s="1167"/>
      <c r="QHC138" s="1163"/>
      <c r="QHD138" s="1163"/>
      <c r="QHE138" s="1455"/>
      <c r="QHF138" s="957"/>
      <c r="QHG138" s="1163"/>
      <c r="QHH138" s="1163"/>
      <c r="QHI138" s="957"/>
      <c r="QHJ138" s="957"/>
      <c r="QHK138" s="1730"/>
      <c r="QHL138" s="957"/>
      <c r="QHM138" s="957"/>
      <c r="QHN138" s="957"/>
      <c r="QHO138" s="1209"/>
      <c r="QHP138" s="1248"/>
      <c r="QHQ138" s="1537"/>
      <c r="QHR138" s="955"/>
      <c r="QHS138" s="1144"/>
      <c r="QHT138" s="1167"/>
      <c r="QHU138" s="1163"/>
      <c r="QHV138" s="1163"/>
      <c r="QHW138" s="1455"/>
      <c r="QHX138" s="957"/>
      <c r="QHY138" s="1163"/>
      <c r="QHZ138" s="1163"/>
      <c r="QIA138" s="957"/>
      <c r="QIB138" s="957"/>
      <c r="QIC138" s="1730"/>
      <c r="QID138" s="957"/>
      <c r="QIE138" s="957"/>
      <c r="QIF138" s="957"/>
      <c r="QIG138" s="1209"/>
      <c r="QIH138" s="1248"/>
      <c r="QII138" s="1537"/>
      <c r="QIJ138" s="955"/>
      <c r="QIK138" s="1144"/>
      <c r="QIL138" s="1167"/>
      <c r="QIM138" s="1163"/>
      <c r="QIN138" s="1163"/>
      <c r="QIO138" s="1455"/>
      <c r="QIP138" s="957"/>
      <c r="QIQ138" s="1163"/>
      <c r="QIR138" s="1163"/>
      <c r="QIS138" s="957"/>
      <c r="QIT138" s="957"/>
      <c r="QIU138" s="1730"/>
      <c r="QIV138" s="957"/>
      <c r="QIW138" s="957"/>
      <c r="QIX138" s="957"/>
      <c r="QIY138" s="1209"/>
      <c r="QIZ138" s="1248"/>
      <c r="QJA138" s="1537"/>
      <c r="QJB138" s="955"/>
      <c r="QJC138" s="1144"/>
      <c r="QJD138" s="1167"/>
      <c r="QJE138" s="1163"/>
      <c r="QJF138" s="1163"/>
      <c r="QJG138" s="1455"/>
      <c r="QJH138" s="957"/>
      <c r="QJI138" s="1163"/>
      <c r="QJJ138" s="1163"/>
      <c r="QJK138" s="957"/>
      <c r="QJL138" s="957"/>
      <c r="QJM138" s="1730"/>
      <c r="QJN138" s="957"/>
      <c r="QJO138" s="957"/>
      <c r="QJP138" s="957"/>
      <c r="QJQ138" s="1209"/>
      <c r="QJR138" s="1248"/>
      <c r="QJS138" s="1537"/>
      <c r="QJT138" s="955"/>
      <c r="QJU138" s="1144"/>
      <c r="QJV138" s="1167"/>
      <c r="QJW138" s="1163"/>
      <c r="QJX138" s="1163"/>
      <c r="QJY138" s="1455"/>
      <c r="QJZ138" s="957"/>
      <c r="QKA138" s="1163"/>
      <c r="QKB138" s="1163"/>
      <c r="QKC138" s="957"/>
      <c r="QKD138" s="957"/>
      <c r="QKE138" s="1730"/>
      <c r="QKF138" s="957"/>
      <c r="QKG138" s="957"/>
      <c r="QKH138" s="957"/>
      <c r="QKI138" s="1209"/>
      <c r="QKJ138" s="1248"/>
      <c r="QKK138" s="1537"/>
      <c r="QKL138" s="955"/>
      <c r="QKM138" s="1144"/>
      <c r="QKN138" s="1167"/>
      <c r="QKO138" s="1163"/>
      <c r="QKP138" s="1163"/>
      <c r="QKQ138" s="1455"/>
      <c r="QKR138" s="957"/>
      <c r="QKS138" s="1163"/>
      <c r="QKT138" s="1163"/>
      <c r="QKU138" s="957"/>
      <c r="QKV138" s="957"/>
      <c r="QKW138" s="1730"/>
      <c r="QKX138" s="957"/>
      <c r="QKY138" s="957"/>
      <c r="QKZ138" s="957"/>
      <c r="QLA138" s="1209"/>
      <c r="QLB138" s="1248"/>
      <c r="QLC138" s="1537"/>
      <c r="QLD138" s="955"/>
      <c r="QLE138" s="1144"/>
      <c r="QLF138" s="1167"/>
      <c r="QLG138" s="1163"/>
      <c r="QLH138" s="1163"/>
      <c r="QLI138" s="1455"/>
      <c r="QLJ138" s="957"/>
      <c r="QLK138" s="1163"/>
      <c r="QLL138" s="1163"/>
      <c r="QLM138" s="957"/>
      <c r="QLN138" s="957"/>
      <c r="QLO138" s="1730"/>
      <c r="QLP138" s="957"/>
      <c r="QLQ138" s="957"/>
      <c r="QLR138" s="957"/>
      <c r="QLS138" s="1209"/>
      <c r="QLT138" s="1248"/>
      <c r="QLU138" s="1537"/>
      <c r="QLV138" s="955"/>
      <c r="QLW138" s="1144"/>
      <c r="QLX138" s="1167"/>
      <c r="QLY138" s="1163"/>
      <c r="QLZ138" s="1163"/>
      <c r="QMA138" s="1455"/>
      <c r="QMB138" s="957"/>
      <c r="QMC138" s="1163"/>
      <c r="QMD138" s="1163"/>
      <c r="QME138" s="957"/>
      <c r="QMF138" s="957"/>
      <c r="QMG138" s="1730"/>
      <c r="QMH138" s="957"/>
      <c r="QMI138" s="957"/>
      <c r="QMJ138" s="957"/>
      <c r="QMK138" s="1209"/>
      <c r="QML138" s="1248"/>
      <c r="QMM138" s="1537"/>
      <c r="QMN138" s="955"/>
      <c r="QMO138" s="1144"/>
      <c r="QMP138" s="1167"/>
      <c r="QMQ138" s="1163"/>
      <c r="QMR138" s="1163"/>
      <c r="QMS138" s="1455"/>
      <c r="QMT138" s="957"/>
      <c r="QMU138" s="1163"/>
      <c r="QMV138" s="1163"/>
      <c r="QMW138" s="957"/>
      <c r="QMX138" s="957"/>
      <c r="QMY138" s="1730"/>
      <c r="QMZ138" s="957"/>
      <c r="QNA138" s="957"/>
      <c r="QNB138" s="957"/>
      <c r="QNC138" s="1209"/>
      <c r="QND138" s="1248"/>
      <c r="QNE138" s="1537"/>
      <c r="QNF138" s="955"/>
      <c r="QNG138" s="1144"/>
      <c r="QNH138" s="1167"/>
      <c r="QNI138" s="1163"/>
      <c r="QNJ138" s="1163"/>
      <c r="QNK138" s="1455"/>
      <c r="QNL138" s="957"/>
      <c r="QNM138" s="1163"/>
      <c r="QNN138" s="1163"/>
      <c r="QNO138" s="957"/>
      <c r="QNP138" s="957"/>
      <c r="QNQ138" s="1730"/>
      <c r="QNR138" s="957"/>
      <c r="QNS138" s="957"/>
      <c r="QNT138" s="957"/>
      <c r="QNU138" s="1209"/>
      <c r="QNV138" s="1248"/>
      <c r="QNW138" s="1537"/>
      <c r="QNX138" s="955"/>
      <c r="QNY138" s="1144"/>
      <c r="QNZ138" s="1167"/>
      <c r="QOA138" s="1163"/>
      <c r="QOB138" s="1163"/>
      <c r="QOC138" s="1455"/>
      <c r="QOD138" s="957"/>
      <c r="QOE138" s="1163"/>
      <c r="QOF138" s="1163"/>
      <c r="QOG138" s="957"/>
      <c r="QOH138" s="957"/>
      <c r="QOI138" s="1730"/>
      <c r="QOJ138" s="957"/>
      <c r="QOK138" s="957"/>
      <c r="QOL138" s="957"/>
      <c r="QOM138" s="1209"/>
      <c r="QON138" s="1248"/>
      <c r="QOO138" s="1537"/>
      <c r="QOP138" s="955"/>
      <c r="QOQ138" s="1144"/>
      <c r="QOR138" s="1167"/>
      <c r="QOS138" s="1163"/>
      <c r="QOT138" s="1163"/>
      <c r="QOU138" s="1455"/>
      <c r="QOV138" s="957"/>
      <c r="QOW138" s="1163"/>
      <c r="QOX138" s="1163"/>
      <c r="QOY138" s="957"/>
      <c r="QOZ138" s="957"/>
      <c r="QPA138" s="1730"/>
      <c r="QPB138" s="957"/>
      <c r="QPC138" s="957"/>
      <c r="QPD138" s="957"/>
      <c r="QPE138" s="1209"/>
      <c r="QPF138" s="1248"/>
      <c r="QPG138" s="1537"/>
      <c r="QPH138" s="955"/>
      <c r="QPI138" s="1144"/>
      <c r="QPJ138" s="1167"/>
      <c r="QPK138" s="1163"/>
      <c r="QPL138" s="1163"/>
      <c r="QPM138" s="1455"/>
      <c r="QPN138" s="957"/>
      <c r="QPO138" s="1163"/>
      <c r="QPP138" s="1163"/>
      <c r="QPQ138" s="957"/>
      <c r="QPR138" s="957"/>
      <c r="QPS138" s="1730"/>
      <c r="QPT138" s="957"/>
      <c r="QPU138" s="957"/>
      <c r="QPV138" s="957"/>
      <c r="QPW138" s="1209"/>
      <c r="QPX138" s="1248"/>
      <c r="QPY138" s="1537"/>
      <c r="QPZ138" s="955"/>
      <c r="QQA138" s="1144"/>
      <c r="QQB138" s="1167"/>
      <c r="QQC138" s="1163"/>
      <c r="QQD138" s="1163"/>
      <c r="QQE138" s="1455"/>
      <c r="QQF138" s="957"/>
      <c r="QQG138" s="1163"/>
      <c r="QQH138" s="1163"/>
      <c r="QQI138" s="957"/>
      <c r="QQJ138" s="957"/>
      <c r="QQK138" s="1730"/>
      <c r="QQL138" s="957"/>
      <c r="QQM138" s="957"/>
      <c r="QQN138" s="957"/>
      <c r="QQO138" s="1209"/>
      <c r="QQP138" s="1248"/>
      <c r="QQQ138" s="1537"/>
      <c r="QQR138" s="955"/>
      <c r="QQS138" s="1144"/>
      <c r="QQT138" s="1167"/>
      <c r="QQU138" s="1163"/>
      <c r="QQV138" s="1163"/>
      <c r="QQW138" s="1455"/>
      <c r="QQX138" s="957"/>
      <c r="QQY138" s="1163"/>
      <c r="QQZ138" s="1163"/>
      <c r="QRA138" s="957"/>
      <c r="QRB138" s="957"/>
      <c r="QRC138" s="1730"/>
      <c r="QRD138" s="957"/>
      <c r="QRE138" s="957"/>
      <c r="QRF138" s="957"/>
      <c r="QRG138" s="1209"/>
      <c r="QRH138" s="1248"/>
      <c r="QRI138" s="1537"/>
      <c r="QRJ138" s="955"/>
      <c r="QRK138" s="1144"/>
      <c r="QRL138" s="1167"/>
      <c r="QRM138" s="1163"/>
      <c r="QRN138" s="1163"/>
      <c r="QRO138" s="1455"/>
      <c r="QRP138" s="957"/>
      <c r="QRQ138" s="1163"/>
      <c r="QRR138" s="1163"/>
      <c r="QRS138" s="957"/>
      <c r="QRT138" s="957"/>
      <c r="QRU138" s="1730"/>
      <c r="QRV138" s="957"/>
      <c r="QRW138" s="957"/>
      <c r="QRX138" s="957"/>
      <c r="QRY138" s="1209"/>
      <c r="QRZ138" s="1248"/>
      <c r="QSA138" s="1537"/>
      <c r="QSB138" s="955"/>
      <c r="QSC138" s="1144"/>
      <c r="QSD138" s="1167"/>
      <c r="QSE138" s="1163"/>
      <c r="QSF138" s="1163"/>
      <c r="QSG138" s="1455"/>
      <c r="QSH138" s="957"/>
      <c r="QSI138" s="1163"/>
      <c r="QSJ138" s="1163"/>
      <c r="QSK138" s="957"/>
      <c r="QSL138" s="957"/>
      <c r="QSM138" s="1730"/>
      <c r="QSN138" s="957"/>
      <c r="QSO138" s="957"/>
      <c r="QSP138" s="957"/>
      <c r="QSQ138" s="1209"/>
      <c r="QSR138" s="1248"/>
      <c r="QSS138" s="1537"/>
      <c r="QST138" s="955"/>
      <c r="QSU138" s="1144"/>
      <c r="QSV138" s="1167"/>
      <c r="QSW138" s="1163"/>
      <c r="QSX138" s="1163"/>
      <c r="QSY138" s="1455"/>
      <c r="QSZ138" s="957"/>
      <c r="QTA138" s="1163"/>
      <c r="QTB138" s="1163"/>
      <c r="QTC138" s="957"/>
      <c r="QTD138" s="957"/>
      <c r="QTE138" s="1730"/>
      <c r="QTF138" s="957"/>
      <c r="QTG138" s="957"/>
      <c r="QTH138" s="957"/>
      <c r="QTI138" s="1209"/>
      <c r="QTJ138" s="1248"/>
      <c r="QTK138" s="1537"/>
      <c r="QTL138" s="955"/>
      <c r="QTM138" s="1144"/>
      <c r="QTN138" s="1167"/>
      <c r="QTO138" s="1163"/>
      <c r="QTP138" s="1163"/>
      <c r="QTQ138" s="1455"/>
      <c r="QTR138" s="957"/>
      <c r="QTS138" s="1163"/>
      <c r="QTT138" s="1163"/>
      <c r="QTU138" s="957"/>
      <c r="QTV138" s="957"/>
      <c r="QTW138" s="1730"/>
      <c r="QTX138" s="957"/>
      <c r="QTY138" s="957"/>
      <c r="QTZ138" s="957"/>
      <c r="QUA138" s="1209"/>
      <c r="QUB138" s="1248"/>
      <c r="QUC138" s="1537"/>
      <c r="QUD138" s="955"/>
      <c r="QUE138" s="1144"/>
      <c r="QUF138" s="1167"/>
      <c r="QUG138" s="1163"/>
      <c r="QUH138" s="1163"/>
      <c r="QUI138" s="1455"/>
      <c r="QUJ138" s="957"/>
      <c r="QUK138" s="1163"/>
      <c r="QUL138" s="1163"/>
      <c r="QUM138" s="957"/>
      <c r="QUN138" s="957"/>
      <c r="QUO138" s="1730"/>
      <c r="QUP138" s="957"/>
      <c r="QUQ138" s="957"/>
      <c r="QUR138" s="957"/>
      <c r="QUS138" s="1209"/>
      <c r="QUT138" s="1248"/>
      <c r="QUU138" s="1537"/>
      <c r="QUV138" s="955"/>
      <c r="QUW138" s="1144"/>
      <c r="QUX138" s="1167"/>
      <c r="QUY138" s="1163"/>
      <c r="QUZ138" s="1163"/>
      <c r="QVA138" s="1455"/>
      <c r="QVB138" s="957"/>
      <c r="QVC138" s="1163"/>
      <c r="QVD138" s="1163"/>
      <c r="QVE138" s="957"/>
      <c r="QVF138" s="957"/>
      <c r="QVG138" s="1730"/>
      <c r="QVH138" s="957"/>
      <c r="QVI138" s="957"/>
      <c r="QVJ138" s="957"/>
      <c r="QVK138" s="1209"/>
      <c r="QVL138" s="1248"/>
      <c r="QVM138" s="1537"/>
      <c r="QVN138" s="955"/>
      <c r="QVO138" s="1144"/>
      <c r="QVP138" s="1167"/>
      <c r="QVQ138" s="1163"/>
      <c r="QVR138" s="1163"/>
      <c r="QVS138" s="1455"/>
      <c r="QVT138" s="957"/>
      <c r="QVU138" s="1163"/>
      <c r="QVV138" s="1163"/>
      <c r="QVW138" s="957"/>
      <c r="QVX138" s="957"/>
      <c r="QVY138" s="1730"/>
      <c r="QVZ138" s="957"/>
      <c r="QWA138" s="957"/>
      <c r="QWB138" s="957"/>
      <c r="QWC138" s="1209"/>
      <c r="QWD138" s="1248"/>
      <c r="QWE138" s="1537"/>
      <c r="QWF138" s="955"/>
      <c r="QWG138" s="1144"/>
      <c r="QWH138" s="1167"/>
      <c r="QWI138" s="1163"/>
      <c r="QWJ138" s="1163"/>
      <c r="QWK138" s="1455"/>
      <c r="QWL138" s="957"/>
      <c r="QWM138" s="1163"/>
      <c r="QWN138" s="1163"/>
      <c r="QWO138" s="957"/>
      <c r="QWP138" s="957"/>
      <c r="QWQ138" s="1730"/>
      <c r="QWR138" s="957"/>
      <c r="QWS138" s="957"/>
      <c r="QWT138" s="957"/>
      <c r="QWU138" s="1209"/>
      <c r="QWV138" s="1248"/>
      <c r="QWW138" s="1537"/>
      <c r="QWX138" s="955"/>
      <c r="QWY138" s="1144"/>
      <c r="QWZ138" s="1167"/>
      <c r="QXA138" s="1163"/>
      <c r="QXB138" s="1163"/>
      <c r="QXC138" s="1455"/>
      <c r="QXD138" s="957"/>
      <c r="QXE138" s="1163"/>
      <c r="QXF138" s="1163"/>
      <c r="QXG138" s="957"/>
      <c r="QXH138" s="957"/>
      <c r="QXI138" s="1730"/>
      <c r="QXJ138" s="957"/>
      <c r="QXK138" s="957"/>
      <c r="QXL138" s="957"/>
      <c r="QXM138" s="1209"/>
      <c r="QXN138" s="1248"/>
      <c r="QXO138" s="1537"/>
      <c r="QXP138" s="955"/>
      <c r="QXQ138" s="1144"/>
      <c r="QXR138" s="1167"/>
      <c r="QXS138" s="1163"/>
      <c r="QXT138" s="1163"/>
      <c r="QXU138" s="1455"/>
      <c r="QXV138" s="957"/>
      <c r="QXW138" s="1163"/>
      <c r="QXX138" s="1163"/>
      <c r="QXY138" s="957"/>
      <c r="QXZ138" s="957"/>
      <c r="QYA138" s="1730"/>
      <c r="QYB138" s="957"/>
      <c r="QYC138" s="957"/>
      <c r="QYD138" s="957"/>
      <c r="QYE138" s="1209"/>
      <c r="QYF138" s="1248"/>
      <c r="QYG138" s="1537"/>
      <c r="QYH138" s="955"/>
      <c r="QYI138" s="1144"/>
      <c r="QYJ138" s="1167"/>
      <c r="QYK138" s="1163"/>
      <c r="QYL138" s="1163"/>
      <c r="QYM138" s="1455"/>
      <c r="QYN138" s="957"/>
      <c r="QYO138" s="1163"/>
      <c r="QYP138" s="1163"/>
      <c r="QYQ138" s="957"/>
      <c r="QYR138" s="957"/>
      <c r="QYS138" s="1730"/>
      <c r="QYT138" s="957"/>
      <c r="QYU138" s="957"/>
      <c r="QYV138" s="957"/>
      <c r="QYW138" s="1209"/>
      <c r="QYX138" s="1248"/>
      <c r="QYY138" s="1537"/>
      <c r="QYZ138" s="955"/>
      <c r="QZA138" s="1144"/>
      <c r="QZB138" s="1167"/>
      <c r="QZC138" s="1163"/>
      <c r="QZD138" s="1163"/>
      <c r="QZE138" s="1455"/>
      <c r="QZF138" s="957"/>
      <c r="QZG138" s="1163"/>
      <c r="QZH138" s="1163"/>
      <c r="QZI138" s="957"/>
      <c r="QZJ138" s="957"/>
      <c r="QZK138" s="1730"/>
      <c r="QZL138" s="957"/>
      <c r="QZM138" s="957"/>
      <c r="QZN138" s="957"/>
      <c r="QZO138" s="1209"/>
      <c r="QZP138" s="1248"/>
      <c r="QZQ138" s="1537"/>
      <c r="QZR138" s="955"/>
      <c r="QZS138" s="1144"/>
      <c r="QZT138" s="1167"/>
      <c r="QZU138" s="1163"/>
      <c r="QZV138" s="1163"/>
      <c r="QZW138" s="1455"/>
      <c r="QZX138" s="957"/>
      <c r="QZY138" s="1163"/>
      <c r="QZZ138" s="1163"/>
      <c r="RAA138" s="957"/>
      <c r="RAB138" s="957"/>
      <c r="RAC138" s="1730"/>
      <c r="RAD138" s="957"/>
      <c r="RAE138" s="957"/>
      <c r="RAF138" s="957"/>
      <c r="RAG138" s="1209"/>
      <c r="RAH138" s="1248"/>
      <c r="RAI138" s="1537"/>
      <c r="RAJ138" s="955"/>
      <c r="RAK138" s="1144"/>
      <c r="RAL138" s="1167"/>
      <c r="RAM138" s="1163"/>
      <c r="RAN138" s="1163"/>
      <c r="RAO138" s="1455"/>
      <c r="RAP138" s="957"/>
      <c r="RAQ138" s="1163"/>
      <c r="RAR138" s="1163"/>
      <c r="RAS138" s="957"/>
      <c r="RAT138" s="957"/>
      <c r="RAU138" s="1730"/>
      <c r="RAV138" s="957"/>
      <c r="RAW138" s="957"/>
      <c r="RAX138" s="957"/>
      <c r="RAY138" s="1209"/>
      <c r="RAZ138" s="1248"/>
      <c r="RBA138" s="1537"/>
      <c r="RBB138" s="955"/>
      <c r="RBC138" s="1144"/>
      <c r="RBD138" s="1167"/>
      <c r="RBE138" s="1163"/>
      <c r="RBF138" s="1163"/>
      <c r="RBG138" s="1455"/>
      <c r="RBH138" s="957"/>
      <c r="RBI138" s="1163"/>
      <c r="RBJ138" s="1163"/>
      <c r="RBK138" s="957"/>
      <c r="RBL138" s="957"/>
      <c r="RBM138" s="1730"/>
      <c r="RBN138" s="957"/>
      <c r="RBO138" s="957"/>
      <c r="RBP138" s="957"/>
      <c r="RBQ138" s="1209"/>
      <c r="RBR138" s="1248"/>
      <c r="RBS138" s="1537"/>
      <c r="RBT138" s="955"/>
      <c r="RBU138" s="1144"/>
      <c r="RBV138" s="1167"/>
      <c r="RBW138" s="1163"/>
      <c r="RBX138" s="1163"/>
      <c r="RBY138" s="1455"/>
      <c r="RBZ138" s="957"/>
      <c r="RCA138" s="1163"/>
      <c r="RCB138" s="1163"/>
      <c r="RCC138" s="957"/>
      <c r="RCD138" s="957"/>
      <c r="RCE138" s="1730"/>
      <c r="RCF138" s="957"/>
      <c r="RCG138" s="957"/>
      <c r="RCH138" s="957"/>
      <c r="RCI138" s="1209"/>
      <c r="RCJ138" s="1248"/>
      <c r="RCK138" s="1537"/>
      <c r="RCL138" s="955"/>
      <c r="RCM138" s="1144"/>
      <c r="RCN138" s="1167"/>
      <c r="RCO138" s="1163"/>
      <c r="RCP138" s="1163"/>
      <c r="RCQ138" s="1455"/>
      <c r="RCR138" s="957"/>
      <c r="RCS138" s="1163"/>
      <c r="RCT138" s="1163"/>
      <c r="RCU138" s="957"/>
      <c r="RCV138" s="957"/>
      <c r="RCW138" s="1730"/>
      <c r="RCX138" s="957"/>
      <c r="RCY138" s="957"/>
      <c r="RCZ138" s="957"/>
      <c r="RDA138" s="1209"/>
      <c r="RDB138" s="1248"/>
      <c r="RDC138" s="1537"/>
      <c r="RDD138" s="955"/>
      <c r="RDE138" s="1144"/>
      <c r="RDF138" s="1167"/>
      <c r="RDG138" s="1163"/>
      <c r="RDH138" s="1163"/>
      <c r="RDI138" s="1455"/>
      <c r="RDJ138" s="957"/>
      <c r="RDK138" s="1163"/>
      <c r="RDL138" s="1163"/>
      <c r="RDM138" s="957"/>
      <c r="RDN138" s="957"/>
      <c r="RDO138" s="1730"/>
      <c r="RDP138" s="957"/>
      <c r="RDQ138" s="957"/>
      <c r="RDR138" s="957"/>
      <c r="RDS138" s="1209"/>
      <c r="RDT138" s="1248"/>
      <c r="RDU138" s="1537"/>
      <c r="RDV138" s="955"/>
      <c r="RDW138" s="1144"/>
      <c r="RDX138" s="1167"/>
      <c r="RDY138" s="1163"/>
      <c r="RDZ138" s="1163"/>
      <c r="REA138" s="1455"/>
      <c r="REB138" s="957"/>
      <c r="REC138" s="1163"/>
      <c r="RED138" s="1163"/>
      <c r="REE138" s="957"/>
      <c r="REF138" s="957"/>
      <c r="REG138" s="1730"/>
      <c r="REH138" s="957"/>
      <c r="REI138" s="957"/>
      <c r="REJ138" s="957"/>
      <c r="REK138" s="1209"/>
      <c r="REL138" s="1248"/>
      <c r="REM138" s="1537"/>
      <c r="REN138" s="955"/>
      <c r="REO138" s="1144"/>
      <c r="REP138" s="1167"/>
      <c r="REQ138" s="1163"/>
      <c r="RER138" s="1163"/>
      <c r="RES138" s="1455"/>
      <c r="RET138" s="957"/>
      <c r="REU138" s="1163"/>
      <c r="REV138" s="1163"/>
      <c r="REW138" s="957"/>
      <c r="REX138" s="957"/>
      <c r="REY138" s="1730"/>
      <c r="REZ138" s="957"/>
      <c r="RFA138" s="957"/>
      <c r="RFB138" s="957"/>
      <c r="RFC138" s="1209"/>
      <c r="RFD138" s="1248"/>
      <c r="RFE138" s="1537"/>
      <c r="RFF138" s="955"/>
      <c r="RFG138" s="1144"/>
      <c r="RFH138" s="1167"/>
      <c r="RFI138" s="1163"/>
      <c r="RFJ138" s="1163"/>
      <c r="RFK138" s="1455"/>
      <c r="RFL138" s="957"/>
      <c r="RFM138" s="1163"/>
      <c r="RFN138" s="1163"/>
      <c r="RFO138" s="957"/>
      <c r="RFP138" s="957"/>
      <c r="RFQ138" s="1730"/>
      <c r="RFR138" s="957"/>
      <c r="RFS138" s="957"/>
      <c r="RFT138" s="957"/>
      <c r="RFU138" s="1209"/>
      <c r="RFV138" s="1248"/>
      <c r="RFW138" s="1537"/>
      <c r="RFX138" s="955"/>
      <c r="RFY138" s="1144"/>
      <c r="RFZ138" s="1167"/>
      <c r="RGA138" s="1163"/>
      <c r="RGB138" s="1163"/>
      <c r="RGC138" s="1455"/>
      <c r="RGD138" s="957"/>
      <c r="RGE138" s="1163"/>
      <c r="RGF138" s="1163"/>
      <c r="RGG138" s="957"/>
      <c r="RGH138" s="957"/>
      <c r="RGI138" s="1730"/>
      <c r="RGJ138" s="957"/>
      <c r="RGK138" s="957"/>
      <c r="RGL138" s="957"/>
      <c r="RGM138" s="1209"/>
      <c r="RGN138" s="1248"/>
      <c r="RGO138" s="1537"/>
      <c r="RGP138" s="955"/>
      <c r="RGQ138" s="1144"/>
      <c r="RGR138" s="1167"/>
      <c r="RGS138" s="1163"/>
      <c r="RGT138" s="1163"/>
      <c r="RGU138" s="1455"/>
      <c r="RGV138" s="957"/>
      <c r="RGW138" s="1163"/>
      <c r="RGX138" s="1163"/>
      <c r="RGY138" s="957"/>
      <c r="RGZ138" s="957"/>
      <c r="RHA138" s="1730"/>
      <c r="RHB138" s="957"/>
      <c r="RHC138" s="957"/>
      <c r="RHD138" s="957"/>
      <c r="RHE138" s="1209"/>
      <c r="RHF138" s="1248"/>
      <c r="RHG138" s="1537"/>
      <c r="RHH138" s="955"/>
      <c r="RHI138" s="1144"/>
      <c r="RHJ138" s="1167"/>
      <c r="RHK138" s="1163"/>
      <c r="RHL138" s="1163"/>
      <c r="RHM138" s="1455"/>
      <c r="RHN138" s="957"/>
      <c r="RHO138" s="1163"/>
      <c r="RHP138" s="1163"/>
      <c r="RHQ138" s="957"/>
      <c r="RHR138" s="957"/>
      <c r="RHS138" s="1730"/>
      <c r="RHT138" s="957"/>
      <c r="RHU138" s="957"/>
      <c r="RHV138" s="957"/>
      <c r="RHW138" s="1209"/>
      <c r="RHX138" s="1248"/>
      <c r="RHY138" s="1537"/>
      <c r="RHZ138" s="955"/>
      <c r="RIA138" s="1144"/>
      <c r="RIB138" s="1167"/>
      <c r="RIC138" s="1163"/>
      <c r="RID138" s="1163"/>
      <c r="RIE138" s="1455"/>
      <c r="RIF138" s="957"/>
      <c r="RIG138" s="1163"/>
      <c r="RIH138" s="1163"/>
      <c r="RII138" s="957"/>
      <c r="RIJ138" s="957"/>
      <c r="RIK138" s="1730"/>
      <c r="RIL138" s="957"/>
      <c r="RIM138" s="957"/>
      <c r="RIN138" s="957"/>
      <c r="RIO138" s="1209"/>
      <c r="RIP138" s="1248"/>
      <c r="RIQ138" s="1537"/>
      <c r="RIR138" s="955"/>
      <c r="RIS138" s="1144"/>
      <c r="RIT138" s="1167"/>
      <c r="RIU138" s="1163"/>
      <c r="RIV138" s="1163"/>
      <c r="RIW138" s="1455"/>
      <c r="RIX138" s="957"/>
      <c r="RIY138" s="1163"/>
      <c r="RIZ138" s="1163"/>
      <c r="RJA138" s="957"/>
      <c r="RJB138" s="957"/>
      <c r="RJC138" s="1730"/>
      <c r="RJD138" s="957"/>
      <c r="RJE138" s="957"/>
      <c r="RJF138" s="957"/>
      <c r="RJG138" s="1209"/>
      <c r="RJH138" s="1248"/>
      <c r="RJI138" s="1537"/>
      <c r="RJJ138" s="955"/>
      <c r="RJK138" s="1144"/>
      <c r="RJL138" s="1167"/>
      <c r="RJM138" s="1163"/>
      <c r="RJN138" s="1163"/>
      <c r="RJO138" s="1455"/>
      <c r="RJP138" s="957"/>
      <c r="RJQ138" s="1163"/>
      <c r="RJR138" s="1163"/>
      <c r="RJS138" s="957"/>
      <c r="RJT138" s="957"/>
      <c r="RJU138" s="1730"/>
      <c r="RJV138" s="957"/>
      <c r="RJW138" s="957"/>
      <c r="RJX138" s="957"/>
      <c r="RJY138" s="1209"/>
      <c r="RJZ138" s="1248"/>
      <c r="RKA138" s="1537"/>
      <c r="RKB138" s="955"/>
      <c r="RKC138" s="1144"/>
      <c r="RKD138" s="1167"/>
      <c r="RKE138" s="1163"/>
      <c r="RKF138" s="1163"/>
      <c r="RKG138" s="1455"/>
      <c r="RKH138" s="957"/>
      <c r="RKI138" s="1163"/>
      <c r="RKJ138" s="1163"/>
      <c r="RKK138" s="957"/>
      <c r="RKL138" s="957"/>
      <c r="RKM138" s="1730"/>
      <c r="RKN138" s="957"/>
      <c r="RKO138" s="957"/>
      <c r="RKP138" s="957"/>
      <c r="RKQ138" s="1209"/>
      <c r="RKR138" s="1248"/>
      <c r="RKS138" s="1537"/>
      <c r="RKT138" s="955"/>
      <c r="RKU138" s="1144"/>
      <c r="RKV138" s="1167"/>
      <c r="RKW138" s="1163"/>
      <c r="RKX138" s="1163"/>
      <c r="RKY138" s="1455"/>
      <c r="RKZ138" s="957"/>
      <c r="RLA138" s="1163"/>
      <c r="RLB138" s="1163"/>
      <c r="RLC138" s="957"/>
      <c r="RLD138" s="957"/>
      <c r="RLE138" s="1730"/>
      <c r="RLF138" s="957"/>
      <c r="RLG138" s="957"/>
      <c r="RLH138" s="957"/>
      <c r="RLI138" s="1209"/>
      <c r="RLJ138" s="1248"/>
      <c r="RLK138" s="1537"/>
      <c r="RLL138" s="955"/>
      <c r="RLM138" s="1144"/>
      <c r="RLN138" s="1167"/>
      <c r="RLO138" s="1163"/>
      <c r="RLP138" s="1163"/>
      <c r="RLQ138" s="1455"/>
      <c r="RLR138" s="957"/>
      <c r="RLS138" s="1163"/>
      <c r="RLT138" s="1163"/>
      <c r="RLU138" s="957"/>
      <c r="RLV138" s="957"/>
      <c r="RLW138" s="1730"/>
      <c r="RLX138" s="957"/>
      <c r="RLY138" s="957"/>
      <c r="RLZ138" s="957"/>
      <c r="RMA138" s="1209"/>
      <c r="RMB138" s="1248"/>
      <c r="RMC138" s="1537"/>
      <c r="RMD138" s="955"/>
      <c r="RME138" s="1144"/>
      <c r="RMF138" s="1167"/>
      <c r="RMG138" s="1163"/>
      <c r="RMH138" s="1163"/>
      <c r="RMI138" s="1455"/>
      <c r="RMJ138" s="957"/>
      <c r="RMK138" s="1163"/>
      <c r="RML138" s="1163"/>
      <c r="RMM138" s="957"/>
      <c r="RMN138" s="957"/>
      <c r="RMO138" s="1730"/>
      <c r="RMP138" s="957"/>
      <c r="RMQ138" s="957"/>
      <c r="RMR138" s="957"/>
      <c r="RMS138" s="1209"/>
      <c r="RMT138" s="1248"/>
      <c r="RMU138" s="1537"/>
      <c r="RMV138" s="955"/>
      <c r="RMW138" s="1144"/>
      <c r="RMX138" s="1167"/>
      <c r="RMY138" s="1163"/>
      <c r="RMZ138" s="1163"/>
      <c r="RNA138" s="1455"/>
      <c r="RNB138" s="957"/>
      <c r="RNC138" s="1163"/>
      <c r="RND138" s="1163"/>
      <c r="RNE138" s="957"/>
      <c r="RNF138" s="957"/>
      <c r="RNG138" s="1730"/>
      <c r="RNH138" s="957"/>
      <c r="RNI138" s="957"/>
      <c r="RNJ138" s="957"/>
      <c r="RNK138" s="1209"/>
      <c r="RNL138" s="1248"/>
      <c r="RNM138" s="1537"/>
      <c r="RNN138" s="955"/>
      <c r="RNO138" s="1144"/>
      <c r="RNP138" s="1167"/>
      <c r="RNQ138" s="1163"/>
      <c r="RNR138" s="1163"/>
      <c r="RNS138" s="1455"/>
      <c r="RNT138" s="957"/>
      <c r="RNU138" s="1163"/>
      <c r="RNV138" s="1163"/>
      <c r="RNW138" s="957"/>
      <c r="RNX138" s="957"/>
      <c r="RNY138" s="1730"/>
      <c r="RNZ138" s="957"/>
      <c r="ROA138" s="957"/>
      <c r="ROB138" s="957"/>
      <c r="ROC138" s="1209"/>
      <c r="ROD138" s="1248"/>
      <c r="ROE138" s="1537"/>
      <c r="ROF138" s="955"/>
      <c r="ROG138" s="1144"/>
      <c r="ROH138" s="1167"/>
      <c r="ROI138" s="1163"/>
      <c r="ROJ138" s="1163"/>
      <c r="ROK138" s="1455"/>
      <c r="ROL138" s="957"/>
      <c r="ROM138" s="1163"/>
      <c r="RON138" s="1163"/>
      <c r="ROO138" s="957"/>
      <c r="ROP138" s="957"/>
      <c r="ROQ138" s="1730"/>
      <c r="ROR138" s="957"/>
      <c r="ROS138" s="957"/>
      <c r="ROT138" s="957"/>
      <c r="ROU138" s="1209"/>
      <c r="ROV138" s="1248"/>
      <c r="ROW138" s="1537"/>
      <c r="ROX138" s="955"/>
      <c r="ROY138" s="1144"/>
      <c r="ROZ138" s="1167"/>
      <c r="RPA138" s="1163"/>
      <c r="RPB138" s="1163"/>
      <c r="RPC138" s="1455"/>
      <c r="RPD138" s="957"/>
      <c r="RPE138" s="1163"/>
      <c r="RPF138" s="1163"/>
      <c r="RPG138" s="957"/>
      <c r="RPH138" s="957"/>
      <c r="RPI138" s="1730"/>
      <c r="RPJ138" s="957"/>
      <c r="RPK138" s="957"/>
      <c r="RPL138" s="957"/>
      <c r="RPM138" s="1209"/>
      <c r="RPN138" s="1248"/>
      <c r="RPO138" s="1537"/>
      <c r="RPP138" s="955"/>
      <c r="RPQ138" s="1144"/>
      <c r="RPR138" s="1167"/>
      <c r="RPS138" s="1163"/>
      <c r="RPT138" s="1163"/>
      <c r="RPU138" s="1455"/>
      <c r="RPV138" s="957"/>
      <c r="RPW138" s="1163"/>
      <c r="RPX138" s="1163"/>
      <c r="RPY138" s="957"/>
      <c r="RPZ138" s="957"/>
      <c r="RQA138" s="1730"/>
      <c r="RQB138" s="957"/>
      <c r="RQC138" s="957"/>
      <c r="RQD138" s="957"/>
      <c r="RQE138" s="1209"/>
      <c r="RQF138" s="1248"/>
      <c r="RQG138" s="1537"/>
      <c r="RQH138" s="955"/>
      <c r="RQI138" s="1144"/>
      <c r="RQJ138" s="1167"/>
      <c r="RQK138" s="1163"/>
      <c r="RQL138" s="1163"/>
      <c r="RQM138" s="1455"/>
      <c r="RQN138" s="957"/>
      <c r="RQO138" s="1163"/>
      <c r="RQP138" s="1163"/>
      <c r="RQQ138" s="957"/>
      <c r="RQR138" s="957"/>
      <c r="RQS138" s="1730"/>
      <c r="RQT138" s="957"/>
      <c r="RQU138" s="957"/>
      <c r="RQV138" s="957"/>
      <c r="RQW138" s="1209"/>
      <c r="RQX138" s="1248"/>
      <c r="RQY138" s="1537"/>
      <c r="RQZ138" s="955"/>
      <c r="RRA138" s="1144"/>
      <c r="RRB138" s="1167"/>
      <c r="RRC138" s="1163"/>
      <c r="RRD138" s="1163"/>
      <c r="RRE138" s="1455"/>
      <c r="RRF138" s="957"/>
      <c r="RRG138" s="1163"/>
      <c r="RRH138" s="1163"/>
      <c r="RRI138" s="957"/>
      <c r="RRJ138" s="957"/>
      <c r="RRK138" s="1730"/>
      <c r="RRL138" s="957"/>
      <c r="RRM138" s="957"/>
      <c r="RRN138" s="957"/>
      <c r="RRO138" s="1209"/>
      <c r="RRP138" s="1248"/>
      <c r="RRQ138" s="1537"/>
      <c r="RRR138" s="955"/>
      <c r="RRS138" s="1144"/>
      <c r="RRT138" s="1167"/>
      <c r="RRU138" s="1163"/>
      <c r="RRV138" s="1163"/>
      <c r="RRW138" s="1455"/>
      <c r="RRX138" s="957"/>
      <c r="RRY138" s="1163"/>
      <c r="RRZ138" s="1163"/>
      <c r="RSA138" s="957"/>
      <c r="RSB138" s="957"/>
      <c r="RSC138" s="1730"/>
      <c r="RSD138" s="957"/>
      <c r="RSE138" s="957"/>
      <c r="RSF138" s="957"/>
      <c r="RSG138" s="1209"/>
      <c r="RSH138" s="1248"/>
      <c r="RSI138" s="1537"/>
      <c r="RSJ138" s="955"/>
      <c r="RSK138" s="1144"/>
      <c r="RSL138" s="1167"/>
      <c r="RSM138" s="1163"/>
      <c r="RSN138" s="1163"/>
      <c r="RSO138" s="1455"/>
      <c r="RSP138" s="957"/>
      <c r="RSQ138" s="1163"/>
      <c r="RSR138" s="1163"/>
      <c r="RSS138" s="957"/>
      <c r="RST138" s="957"/>
      <c r="RSU138" s="1730"/>
      <c r="RSV138" s="957"/>
      <c r="RSW138" s="957"/>
      <c r="RSX138" s="957"/>
      <c r="RSY138" s="1209"/>
      <c r="RSZ138" s="1248"/>
      <c r="RTA138" s="1537"/>
      <c r="RTB138" s="955"/>
      <c r="RTC138" s="1144"/>
      <c r="RTD138" s="1167"/>
      <c r="RTE138" s="1163"/>
      <c r="RTF138" s="1163"/>
      <c r="RTG138" s="1455"/>
      <c r="RTH138" s="957"/>
      <c r="RTI138" s="1163"/>
      <c r="RTJ138" s="1163"/>
      <c r="RTK138" s="957"/>
      <c r="RTL138" s="957"/>
      <c r="RTM138" s="1730"/>
      <c r="RTN138" s="957"/>
      <c r="RTO138" s="957"/>
      <c r="RTP138" s="957"/>
      <c r="RTQ138" s="1209"/>
      <c r="RTR138" s="1248"/>
      <c r="RTS138" s="1537"/>
      <c r="RTT138" s="955"/>
      <c r="RTU138" s="1144"/>
      <c r="RTV138" s="1167"/>
      <c r="RTW138" s="1163"/>
      <c r="RTX138" s="1163"/>
      <c r="RTY138" s="1455"/>
      <c r="RTZ138" s="957"/>
      <c r="RUA138" s="1163"/>
      <c r="RUB138" s="1163"/>
      <c r="RUC138" s="957"/>
      <c r="RUD138" s="957"/>
      <c r="RUE138" s="1730"/>
      <c r="RUF138" s="957"/>
      <c r="RUG138" s="957"/>
      <c r="RUH138" s="957"/>
      <c r="RUI138" s="1209"/>
      <c r="RUJ138" s="1248"/>
      <c r="RUK138" s="1537"/>
      <c r="RUL138" s="955"/>
      <c r="RUM138" s="1144"/>
      <c r="RUN138" s="1167"/>
      <c r="RUO138" s="1163"/>
      <c r="RUP138" s="1163"/>
      <c r="RUQ138" s="1455"/>
      <c r="RUR138" s="957"/>
      <c r="RUS138" s="1163"/>
      <c r="RUT138" s="1163"/>
      <c r="RUU138" s="957"/>
      <c r="RUV138" s="957"/>
      <c r="RUW138" s="1730"/>
      <c r="RUX138" s="957"/>
      <c r="RUY138" s="957"/>
      <c r="RUZ138" s="957"/>
      <c r="RVA138" s="1209"/>
      <c r="RVB138" s="1248"/>
      <c r="RVC138" s="1537"/>
      <c r="RVD138" s="955"/>
      <c r="RVE138" s="1144"/>
      <c r="RVF138" s="1167"/>
      <c r="RVG138" s="1163"/>
      <c r="RVH138" s="1163"/>
      <c r="RVI138" s="1455"/>
      <c r="RVJ138" s="957"/>
      <c r="RVK138" s="1163"/>
      <c r="RVL138" s="1163"/>
      <c r="RVM138" s="957"/>
      <c r="RVN138" s="957"/>
      <c r="RVO138" s="1730"/>
      <c r="RVP138" s="957"/>
      <c r="RVQ138" s="957"/>
      <c r="RVR138" s="957"/>
      <c r="RVS138" s="1209"/>
      <c r="RVT138" s="1248"/>
      <c r="RVU138" s="1537"/>
      <c r="RVV138" s="955"/>
      <c r="RVW138" s="1144"/>
      <c r="RVX138" s="1167"/>
      <c r="RVY138" s="1163"/>
      <c r="RVZ138" s="1163"/>
      <c r="RWA138" s="1455"/>
      <c r="RWB138" s="957"/>
      <c r="RWC138" s="1163"/>
      <c r="RWD138" s="1163"/>
      <c r="RWE138" s="957"/>
      <c r="RWF138" s="957"/>
      <c r="RWG138" s="1730"/>
      <c r="RWH138" s="957"/>
      <c r="RWI138" s="957"/>
      <c r="RWJ138" s="957"/>
      <c r="RWK138" s="1209"/>
      <c r="RWL138" s="1248"/>
      <c r="RWM138" s="1537"/>
      <c r="RWN138" s="955"/>
      <c r="RWO138" s="1144"/>
      <c r="RWP138" s="1167"/>
      <c r="RWQ138" s="1163"/>
      <c r="RWR138" s="1163"/>
      <c r="RWS138" s="1455"/>
      <c r="RWT138" s="957"/>
      <c r="RWU138" s="1163"/>
      <c r="RWV138" s="1163"/>
      <c r="RWW138" s="957"/>
      <c r="RWX138" s="957"/>
      <c r="RWY138" s="1730"/>
      <c r="RWZ138" s="957"/>
      <c r="RXA138" s="957"/>
      <c r="RXB138" s="957"/>
      <c r="RXC138" s="1209"/>
      <c r="RXD138" s="1248"/>
      <c r="RXE138" s="1537"/>
      <c r="RXF138" s="955"/>
      <c r="RXG138" s="1144"/>
      <c r="RXH138" s="1167"/>
      <c r="RXI138" s="1163"/>
      <c r="RXJ138" s="1163"/>
      <c r="RXK138" s="1455"/>
      <c r="RXL138" s="957"/>
      <c r="RXM138" s="1163"/>
      <c r="RXN138" s="1163"/>
      <c r="RXO138" s="957"/>
      <c r="RXP138" s="957"/>
      <c r="RXQ138" s="1730"/>
      <c r="RXR138" s="957"/>
      <c r="RXS138" s="957"/>
      <c r="RXT138" s="957"/>
      <c r="RXU138" s="1209"/>
      <c r="RXV138" s="1248"/>
      <c r="RXW138" s="1537"/>
      <c r="RXX138" s="955"/>
      <c r="RXY138" s="1144"/>
      <c r="RXZ138" s="1167"/>
      <c r="RYA138" s="1163"/>
      <c r="RYB138" s="1163"/>
      <c r="RYC138" s="1455"/>
      <c r="RYD138" s="957"/>
      <c r="RYE138" s="1163"/>
      <c r="RYF138" s="1163"/>
      <c r="RYG138" s="957"/>
      <c r="RYH138" s="957"/>
      <c r="RYI138" s="1730"/>
      <c r="RYJ138" s="957"/>
      <c r="RYK138" s="957"/>
      <c r="RYL138" s="957"/>
      <c r="RYM138" s="1209"/>
      <c r="RYN138" s="1248"/>
      <c r="RYO138" s="1537"/>
      <c r="RYP138" s="955"/>
      <c r="RYQ138" s="1144"/>
      <c r="RYR138" s="1167"/>
      <c r="RYS138" s="1163"/>
      <c r="RYT138" s="1163"/>
      <c r="RYU138" s="1455"/>
      <c r="RYV138" s="957"/>
      <c r="RYW138" s="1163"/>
      <c r="RYX138" s="1163"/>
      <c r="RYY138" s="957"/>
      <c r="RYZ138" s="957"/>
      <c r="RZA138" s="1730"/>
      <c r="RZB138" s="957"/>
      <c r="RZC138" s="957"/>
      <c r="RZD138" s="957"/>
      <c r="RZE138" s="1209"/>
      <c r="RZF138" s="1248"/>
      <c r="RZG138" s="1537"/>
      <c r="RZH138" s="955"/>
      <c r="RZI138" s="1144"/>
      <c r="RZJ138" s="1167"/>
      <c r="RZK138" s="1163"/>
      <c r="RZL138" s="1163"/>
      <c r="RZM138" s="1455"/>
      <c r="RZN138" s="957"/>
      <c r="RZO138" s="1163"/>
      <c r="RZP138" s="1163"/>
      <c r="RZQ138" s="957"/>
      <c r="RZR138" s="957"/>
      <c r="RZS138" s="1730"/>
      <c r="RZT138" s="957"/>
      <c r="RZU138" s="957"/>
      <c r="RZV138" s="957"/>
      <c r="RZW138" s="1209"/>
      <c r="RZX138" s="1248"/>
      <c r="RZY138" s="1537"/>
      <c r="RZZ138" s="955"/>
      <c r="SAA138" s="1144"/>
      <c r="SAB138" s="1167"/>
      <c r="SAC138" s="1163"/>
      <c r="SAD138" s="1163"/>
      <c r="SAE138" s="1455"/>
      <c r="SAF138" s="957"/>
      <c r="SAG138" s="1163"/>
      <c r="SAH138" s="1163"/>
      <c r="SAI138" s="957"/>
      <c r="SAJ138" s="957"/>
      <c r="SAK138" s="1730"/>
      <c r="SAL138" s="957"/>
      <c r="SAM138" s="957"/>
      <c r="SAN138" s="957"/>
      <c r="SAO138" s="1209"/>
      <c r="SAP138" s="1248"/>
      <c r="SAQ138" s="1537"/>
      <c r="SAR138" s="955"/>
      <c r="SAS138" s="1144"/>
      <c r="SAT138" s="1167"/>
      <c r="SAU138" s="1163"/>
      <c r="SAV138" s="1163"/>
      <c r="SAW138" s="1455"/>
      <c r="SAX138" s="957"/>
      <c r="SAY138" s="1163"/>
      <c r="SAZ138" s="1163"/>
      <c r="SBA138" s="957"/>
      <c r="SBB138" s="957"/>
      <c r="SBC138" s="1730"/>
      <c r="SBD138" s="957"/>
      <c r="SBE138" s="957"/>
      <c r="SBF138" s="957"/>
      <c r="SBG138" s="1209"/>
      <c r="SBH138" s="1248"/>
      <c r="SBI138" s="1537"/>
      <c r="SBJ138" s="955"/>
      <c r="SBK138" s="1144"/>
      <c r="SBL138" s="1167"/>
      <c r="SBM138" s="1163"/>
      <c r="SBN138" s="1163"/>
      <c r="SBO138" s="1455"/>
      <c r="SBP138" s="957"/>
      <c r="SBQ138" s="1163"/>
      <c r="SBR138" s="1163"/>
      <c r="SBS138" s="957"/>
      <c r="SBT138" s="957"/>
      <c r="SBU138" s="1730"/>
      <c r="SBV138" s="957"/>
      <c r="SBW138" s="957"/>
      <c r="SBX138" s="957"/>
      <c r="SBY138" s="1209"/>
      <c r="SBZ138" s="1248"/>
      <c r="SCA138" s="1537"/>
      <c r="SCB138" s="955"/>
      <c r="SCC138" s="1144"/>
      <c r="SCD138" s="1167"/>
      <c r="SCE138" s="1163"/>
      <c r="SCF138" s="1163"/>
      <c r="SCG138" s="1455"/>
      <c r="SCH138" s="957"/>
      <c r="SCI138" s="1163"/>
      <c r="SCJ138" s="1163"/>
      <c r="SCK138" s="957"/>
      <c r="SCL138" s="957"/>
      <c r="SCM138" s="1730"/>
      <c r="SCN138" s="957"/>
      <c r="SCO138" s="957"/>
      <c r="SCP138" s="957"/>
      <c r="SCQ138" s="1209"/>
      <c r="SCR138" s="1248"/>
      <c r="SCS138" s="1537"/>
      <c r="SCT138" s="955"/>
      <c r="SCU138" s="1144"/>
      <c r="SCV138" s="1167"/>
      <c r="SCW138" s="1163"/>
      <c r="SCX138" s="1163"/>
      <c r="SCY138" s="1455"/>
      <c r="SCZ138" s="957"/>
      <c r="SDA138" s="1163"/>
      <c r="SDB138" s="1163"/>
      <c r="SDC138" s="957"/>
      <c r="SDD138" s="957"/>
      <c r="SDE138" s="1730"/>
      <c r="SDF138" s="957"/>
      <c r="SDG138" s="957"/>
      <c r="SDH138" s="957"/>
      <c r="SDI138" s="1209"/>
      <c r="SDJ138" s="1248"/>
      <c r="SDK138" s="1537"/>
      <c r="SDL138" s="955"/>
      <c r="SDM138" s="1144"/>
      <c r="SDN138" s="1167"/>
      <c r="SDO138" s="1163"/>
      <c r="SDP138" s="1163"/>
      <c r="SDQ138" s="1455"/>
      <c r="SDR138" s="957"/>
      <c r="SDS138" s="1163"/>
      <c r="SDT138" s="1163"/>
      <c r="SDU138" s="957"/>
      <c r="SDV138" s="957"/>
      <c r="SDW138" s="1730"/>
      <c r="SDX138" s="957"/>
      <c r="SDY138" s="957"/>
      <c r="SDZ138" s="957"/>
      <c r="SEA138" s="1209"/>
      <c r="SEB138" s="1248"/>
      <c r="SEC138" s="1537"/>
      <c r="SED138" s="955"/>
      <c r="SEE138" s="1144"/>
      <c r="SEF138" s="1167"/>
      <c r="SEG138" s="1163"/>
      <c r="SEH138" s="1163"/>
      <c r="SEI138" s="1455"/>
      <c r="SEJ138" s="957"/>
      <c r="SEK138" s="1163"/>
      <c r="SEL138" s="1163"/>
      <c r="SEM138" s="957"/>
      <c r="SEN138" s="957"/>
      <c r="SEO138" s="1730"/>
      <c r="SEP138" s="957"/>
      <c r="SEQ138" s="957"/>
      <c r="SER138" s="957"/>
      <c r="SES138" s="1209"/>
      <c r="SET138" s="1248"/>
      <c r="SEU138" s="1537"/>
      <c r="SEV138" s="955"/>
      <c r="SEW138" s="1144"/>
      <c r="SEX138" s="1167"/>
      <c r="SEY138" s="1163"/>
      <c r="SEZ138" s="1163"/>
      <c r="SFA138" s="1455"/>
      <c r="SFB138" s="957"/>
      <c r="SFC138" s="1163"/>
      <c r="SFD138" s="1163"/>
      <c r="SFE138" s="957"/>
      <c r="SFF138" s="957"/>
      <c r="SFG138" s="1730"/>
      <c r="SFH138" s="957"/>
      <c r="SFI138" s="957"/>
      <c r="SFJ138" s="957"/>
      <c r="SFK138" s="1209"/>
      <c r="SFL138" s="1248"/>
      <c r="SFM138" s="1537"/>
      <c r="SFN138" s="955"/>
      <c r="SFO138" s="1144"/>
      <c r="SFP138" s="1167"/>
      <c r="SFQ138" s="1163"/>
      <c r="SFR138" s="1163"/>
      <c r="SFS138" s="1455"/>
      <c r="SFT138" s="957"/>
      <c r="SFU138" s="1163"/>
      <c r="SFV138" s="1163"/>
      <c r="SFW138" s="957"/>
      <c r="SFX138" s="957"/>
      <c r="SFY138" s="1730"/>
      <c r="SFZ138" s="957"/>
      <c r="SGA138" s="957"/>
      <c r="SGB138" s="957"/>
      <c r="SGC138" s="1209"/>
      <c r="SGD138" s="1248"/>
      <c r="SGE138" s="1537"/>
      <c r="SGF138" s="955"/>
      <c r="SGG138" s="1144"/>
      <c r="SGH138" s="1167"/>
      <c r="SGI138" s="1163"/>
      <c r="SGJ138" s="1163"/>
      <c r="SGK138" s="1455"/>
      <c r="SGL138" s="957"/>
      <c r="SGM138" s="1163"/>
      <c r="SGN138" s="1163"/>
      <c r="SGO138" s="957"/>
      <c r="SGP138" s="957"/>
      <c r="SGQ138" s="1730"/>
      <c r="SGR138" s="957"/>
      <c r="SGS138" s="957"/>
      <c r="SGT138" s="957"/>
      <c r="SGU138" s="1209"/>
      <c r="SGV138" s="1248"/>
      <c r="SGW138" s="1537"/>
      <c r="SGX138" s="955"/>
      <c r="SGY138" s="1144"/>
      <c r="SGZ138" s="1167"/>
      <c r="SHA138" s="1163"/>
      <c r="SHB138" s="1163"/>
      <c r="SHC138" s="1455"/>
      <c r="SHD138" s="957"/>
      <c r="SHE138" s="1163"/>
      <c r="SHF138" s="1163"/>
      <c r="SHG138" s="957"/>
      <c r="SHH138" s="957"/>
      <c r="SHI138" s="1730"/>
      <c r="SHJ138" s="957"/>
      <c r="SHK138" s="957"/>
      <c r="SHL138" s="957"/>
      <c r="SHM138" s="1209"/>
      <c r="SHN138" s="1248"/>
      <c r="SHO138" s="1537"/>
      <c r="SHP138" s="955"/>
      <c r="SHQ138" s="1144"/>
      <c r="SHR138" s="1167"/>
      <c r="SHS138" s="1163"/>
      <c r="SHT138" s="1163"/>
      <c r="SHU138" s="1455"/>
      <c r="SHV138" s="957"/>
      <c r="SHW138" s="1163"/>
      <c r="SHX138" s="1163"/>
      <c r="SHY138" s="957"/>
      <c r="SHZ138" s="957"/>
      <c r="SIA138" s="1730"/>
      <c r="SIB138" s="957"/>
      <c r="SIC138" s="957"/>
      <c r="SID138" s="957"/>
      <c r="SIE138" s="1209"/>
      <c r="SIF138" s="1248"/>
      <c r="SIG138" s="1537"/>
      <c r="SIH138" s="955"/>
      <c r="SII138" s="1144"/>
      <c r="SIJ138" s="1167"/>
      <c r="SIK138" s="1163"/>
      <c r="SIL138" s="1163"/>
      <c r="SIM138" s="1455"/>
      <c r="SIN138" s="957"/>
      <c r="SIO138" s="1163"/>
      <c r="SIP138" s="1163"/>
      <c r="SIQ138" s="957"/>
      <c r="SIR138" s="957"/>
      <c r="SIS138" s="1730"/>
      <c r="SIT138" s="957"/>
      <c r="SIU138" s="957"/>
      <c r="SIV138" s="957"/>
      <c r="SIW138" s="1209"/>
      <c r="SIX138" s="1248"/>
      <c r="SIY138" s="1537"/>
      <c r="SIZ138" s="955"/>
      <c r="SJA138" s="1144"/>
      <c r="SJB138" s="1167"/>
      <c r="SJC138" s="1163"/>
      <c r="SJD138" s="1163"/>
      <c r="SJE138" s="1455"/>
      <c r="SJF138" s="957"/>
      <c r="SJG138" s="1163"/>
      <c r="SJH138" s="1163"/>
      <c r="SJI138" s="957"/>
      <c r="SJJ138" s="957"/>
      <c r="SJK138" s="1730"/>
      <c r="SJL138" s="957"/>
      <c r="SJM138" s="957"/>
      <c r="SJN138" s="957"/>
      <c r="SJO138" s="1209"/>
      <c r="SJP138" s="1248"/>
      <c r="SJQ138" s="1537"/>
      <c r="SJR138" s="955"/>
      <c r="SJS138" s="1144"/>
      <c r="SJT138" s="1167"/>
      <c r="SJU138" s="1163"/>
      <c r="SJV138" s="1163"/>
      <c r="SJW138" s="1455"/>
      <c r="SJX138" s="957"/>
      <c r="SJY138" s="1163"/>
      <c r="SJZ138" s="1163"/>
      <c r="SKA138" s="957"/>
      <c r="SKB138" s="957"/>
      <c r="SKC138" s="1730"/>
      <c r="SKD138" s="957"/>
      <c r="SKE138" s="957"/>
      <c r="SKF138" s="957"/>
      <c r="SKG138" s="1209"/>
      <c r="SKH138" s="1248"/>
      <c r="SKI138" s="1537"/>
      <c r="SKJ138" s="955"/>
      <c r="SKK138" s="1144"/>
      <c r="SKL138" s="1167"/>
      <c r="SKM138" s="1163"/>
      <c r="SKN138" s="1163"/>
      <c r="SKO138" s="1455"/>
      <c r="SKP138" s="957"/>
      <c r="SKQ138" s="1163"/>
      <c r="SKR138" s="1163"/>
      <c r="SKS138" s="957"/>
      <c r="SKT138" s="957"/>
      <c r="SKU138" s="1730"/>
      <c r="SKV138" s="957"/>
      <c r="SKW138" s="957"/>
      <c r="SKX138" s="957"/>
      <c r="SKY138" s="1209"/>
      <c r="SKZ138" s="1248"/>
      <c r="SLA138" s="1537"/>
      <c r="SLB138" s="955"/>
      <c r="SLC138" s="1144"/>
      <c r="SLD138" s="1167"/>
      <c r="SLE138" s="1163"/>
      <c r="SLF138" s="1163"/>
      <c r="SLG138" s="1455"/>
      <c r="SLH138" s="957"/>
      <c r="SLI138" s="1163"/>
      <c r="SLJ138" s="1163"/>
      <c r="SLK138" s="957"/>
      <c r="SLL138" s="957"/>
      <c r="SLM138" s="1730"/>
      <c r="SLN138" s="957"/>
      <c r="SLO138" s="957"/>
      <c r="SLP138" s="957"/>
      <c r="SLQ138" s="1209"/>
      <c r="SLR138" s="1248"/>
      <c r="SLS138" s="1537"/>
      <c r="SLT138" s="955"/>
      <c r="SLU138" s="1144"/>
      <c r="SLV138" s="1167"/>
      <c r="SLW138" s="1163"/>
      <c r="SLX138" s="1163"/>
      <c r="SLY138" s="1455"/>
      <c r="SLZ138" s="957"/>
      <c r="SMA138" s="1163"/>
      <c r="SMB138" s="1163"/>
      <c r="SMC138" s="957"/>
      <c r="SMD138" s="957"/>
      <c r="SME138" s="1730"/>
      <c r="SMF138" s="957"/>
      <c r="SMG138" s="957"/>
      <c r="SMH138" s="957"/>
      <c r="SMI138" s="1209"/>
      <c r="SMJ138" s="1248"/>
      <c r="SMK138" s="1537"/>
      <c r="SML138" s="955"/>
      <c r="SMM138" s="1144"/>
      <c r="SMN138" s="1167"/>
      <c r="SMO138" s="1163"/>
      <c r="SMP138" s="1163"/>
      <c r="SMQ138" s="1455"/>
      <c r="SMR138" s="957"/>
      <c r="SMS138" s="1163"/>
      <c r="SMT138" s="1163"/>
      <c r="SMU138" s="957"/>
      <c r="SMV138" s="957"/>
      <c r="SMW138" s="1730"/>
      <c r="SMX138" s="957"/>
      <c r="SMY138" s="957"/>
      <c r="SMZ138" s="957"/>
      <c r="SNA138" s="1209"/>
      <c r="SNB138" s="1248"/>
      <c r="SNC138" s="1537"/>
      <c r="SND138" s="955"/>
      <c r="SNE138" s="1144"/>
      <c r="SNF138" s="1167"/>
      <c r="SNG138" s="1163"/>
      <c r="SNH138" s="1163"/>
      <c r="SNI138" s="1455"/>
      <c r="SNJ138" s="957"/>
      <c r="SNK138" s="1163"/>
      <c r="SNL138" s="1163"/>
      <c r="SNM138" s="957"/>
      <c r="SNN138" s="957"/>
      <c r="SNO138" s="1730"/>
      <c r="SNP138" s="957"/>
      <c r="SNQ138" s="957"/>
      <c r="SNR138" s="957"/>
      <c r="SNS138" s="1209"/>
      <c r="SNT138" s="1248"/>
      <c r="SNU138" s="1537"/>
      <c r="SNV138" s="955"/>
      <c r="SNW138" s="1144"/>
      <c r="SNX138" s="1167"/>
      <c r="SNY138" s="1163"/>
      <c r="SNZ138" s="1163"/>
      <c r="SOA138" s="1455"/>
      <c r="SOB138" s="957"/>
      <c r="SOC138" s="1163"/>
      <c r="SOD138" s="1163"/>
      <c r="SOE138" s="957"/>
      <c r="SOF138" s="957"/>
      <c r="SOG138" s="1730"/>
      <c r="SOH138" s="957"/>
      <c r="SOI138" s="957"/>
      <c r="SOJ138" s="957"/>
      <c r="SOK138" s="1209"/>
      <c r="SOL138" s="1248"/>
      <c r="SOM138" s="1537"/>
      <c r="SON138" s="955"/>
      <c r="SOO138" s="1144"/>
      <c r="SOP138" s="1167"/>
      <c r="SOQ138" s="1163"/>
      <c r="SOR138" s="1163"/>
      <c r="SOS138" s="1455"/>
      <c r="SOT138" s="957"/>
      <c r="SOU138" s="1163"/>
      <c r="SOV138" s="1163"/>
      <c r="SOW138" s="957"/>
      <c r="SOX138" s="957"/>
      <c r="SOY138" s="1730"/>
      <c r="SOZ138" s="957"/>
      <c r="SPA138" s="957"/>
      <c r="SPB138" s="957"/>
      <c r="SPC138" s="1209"/>
      <c r="SPD138" s="1248"/>
      <c r="SPE138" s="1537"/>
      <c r="SPF138" s="955"/>
      <c r="SPG138" s="1144"/>
      <c r="SPH138" s="1167"/>
      <c r="SPI138" s="1163"/>
      <c r="SPJ138" s="1163"/>
      <c r="SPK138" s="1455"/>
      <c r="SPL138" s="957"/>
      <c r="SPM138" s="1163"/>
      <c r="SPN138" s="1163"/>
      <c r="SPO138" s="957"/>
      <c r="SPP138" s="957"/>
      <c r="SPQ138" s="1730"/>
      <c r="SPR138" s="957"/>
      <c r="SPS138" s="957"/>
      <c r="SPT138" s="957"/>
      <c r="SPU138" s="1209"/>
      <c r="SPV138" s="1248"/>
      <c r="SPW138" s="1537"/>
      <c r="SPX138" s="955"/>
      <c r="SPY138" s="1144"/>
      <c r="SPZ138" s="1167"/>
      <c r="SQA138" s="1163"/>
      <c r="SQB138" s="1163"/>
      <c r="SQC138" s="1455"/>
      <c r="SQD138" s="957"/>
      <c r="SQE138" s="1163"/>
      <c r="SQF138" s="1163"/>
      <c r="SQG138" s="957"/>
      <c r="SQH138" s="957"/>
      <c r="SQI138" s="1730"/>
      <c r="SQJ138" s="957"/>
      <c r="SQK138" s="957"/>
      <c r="SQL138" s="957"/>
      <c r="SQM138" s="1209"/>
      <c r="SQN138" s="1248"/>
      <c r="SQO138" s="1537"/>
      <c r="SQP138" s="955"/>
      <c r="SQQ138" s="1144"/>
      <c r="SQR138" s="1167"/>
      <c r="SQS138" s="1163"/>
      <c r="SQT138" s="1163"/>
      <c r="SQU138" s="1455"/>
      <c r="SQV138" s="957"/>
      <c r="SQW138" s="1163"/>
      <c r="SQX138" s="1163"/>
      <c r="SQY138" s="957"/>
      <c r="SQZ138" s="957"/>
      <c r="SRA138" s="1730"/>
      <c r="SRB138" s="957"/>
      <c r="SRC138" s="957"/>
      <c r="SRD138" s="957"/>
      <c r="SRE138" s="1209"/>
      <c r="SRF138" s="1248"/>
      <c r="SRG138" s="1537"/>
      <c r="SRH138" s="955"/>
      <c r="SRI138" s="1144"/>
      <c r="SRJ138" s="1167"/>
      <c r="SRK138" s="1163"/>
      <c r="SRL138" s="1163"/>
      <c r="SRM138" s="1455"/>
      <c r="SRN138" s="957"/>
      <c r="SRO138" s="1163"/>
      <c r="SRP138" s="1163"/>
      <c r="SRQ138" s="957"/>
      <c r="SRR138" s="957"/>
      <c r="SRS138" s="1730"/>
      <c r="SRT138" s="957"/>
      <c r="SRU138" s="957"/>
      <c r="SRV138" s="957"/>
      <c r="SRW138" s="1209"/>
      <c r="SRX138" s="1248"/>
      <c r="SRY138" s="1537"/>
      <c r="SRZ138" s="955"/>
      <c r="SSA138" s="1144"/>
      <c r="SSB138" s="1167"/>
      <c r="SSC138" s="1163"/>
      <c r="SSD138" s="1163"/>
      <c r="SSE138" s="1455"/>
      <c r="SSF138" s="957"/>
      <c r="SSG138" s="1163"/>
      <c r="SSH138" s="1163"/>
      <c r="SSI138" s="957"/>
      <c r="SSJ138" s="957"/>
      <c r="SSK138" s="1730"/>
      <c r="SSL138" s="957"/>
      <c r="SSM138" s="957"/>
      <c r="SSN138" s="957"/>
      <c r="SSO138" s="1209"/>
      <c r="SSP138" s="1248"/>
      <c r="SSQ138" s="1537"/>
      <c r="SSR138" s="955"/>
      <c r="SSS138" s="1144"/>
      <c r="SST138" s="1167"/>
      <c r="SSU138" s="1163"/>
      <c r="SSV138" s="1163"/>
      <c r="SSW138" s="1455"/>
      <c r="SSX138" s="957"/>
      <c r="SSY138" s="1163"/>
      <c r="SSZ138" s="1163"/>
      <c r="STA138" s="957"/>
      <c r="STB138" s="957"/>
      <c r="STC138" s="1730"/>
      <c r="STD138" s="957"/>
      <c r="STE138" s="957"/>
      <c r="STF138" s="957"/>
      <c r="STG138" s="1209"/>
      <c r="STH138" s="1248"/>
      <c r="STI138" s="1537"/>
      <c r="STJ138" s="955"/>
      <c r="STK138" s="1144"/>
      <c r="STL138" s="1167"/>
      <c r="STM138" s="1163"/>
      <c r="STN138" s="1163"/>
      <c r="STO138" s="1455"/>
      <c r="STP138" s="957"/>
      <c r="STQ138" s="1163"/>
      <c r="STR138" s="1163"/>
      <c r="STS138" s="957"/>
      <c r="STT138" s="957"/>
      <c r="STU138" s="1730"/>
      <c r="STV138" s="957"/>
      <c r="STW138" s="957"/>
      <c r="STX138" s="957"/>
      <c r="STY138" s="1209"/>
      <c r="STZ138" s="1248"/>
      <c r="SUA138" s="1537"/>
      <c r="SUB138" s="955"/>
      <c r="SUC138" s="1144"/>
      <c r="SUD138" s="1167"/>
      <c r="SUE138" s="1163"/>
      <c r="SUF138" s="1163"/>
      <c r="SUG138" s="1455"/>
      <c r="SUH138" s="957"/>
      <c r="SUI138" s="1163"/>
      <c r="SUJ138" s="1163"/>
      <c r="SUK138" s="957"/>
      <c r="SUL138" s="957"/>
      <c r="SUM138" s="1730"/>
      <c r="SUN138" s="957"/>
      <c r="SUO138" s="957"/>
      <c r="SUP138" s="957"/>
      <c r="SUQ138" s="1209"/>
      <c r="SUR138" s="1248"/>
      <c r="SUS138" s="1537"/>
      <c r="SUT138" s="955"/>
      <c r="SUU138" s="1144"/>
      <c r="SUV138" s="1167"/>
      <c r="SUW138" s="1163"/>
      <c r="SUX138" s="1163"/>
      <c r="SUY138" s="1455"/>
      <c r="SUZ138" s="957"/>
      <c r="SVA138" s="1163"/>
      <c r="SVB138" s="1163"/>
      <c r="SVC138" s="957"/>
      <c r="SVD138" s="957"/>
      <c r="SVE138" s="1730"/>
      <c r="SVF138" s="957"/>
      <c r="SVG138" s="957"/>
      <c r="SVH138" s="957"/>
      <c r="SVI138" s="1209"/>
      <c r="SVJ138" s="1248"/>
      <c r="SVK138" s="1537"/>
      <c r="SVL138" s="955"/>
      <c r="SVM138" s="1144"/>
      <c r="SVN138" s="1167"/>
      <c r="SVO138" s="1163"/>
      <c r="SVP138" s="1163"/>
      <c r="SVQ138" s="1455"/>
      <c r="SVR138" s="957"/>
      <c r="SVS138" s="1163"/>
      <c r="SVT138" s="1163"/>
      <c r="SVU138" s="957"/>
      <c r="SVV138" s="957"/>
      <c r="SVW138" s="1730"/>
      <c r="SVX138" s="957"/>
      <c r="SVY138" s="957"/>
      <c r="SVZ138" s="957"/>
      <c r="SWA138" s="1209"/>
      <c r="SWB138" s="1248"/>
      <c r="SWC138" s="1537"/>
      <c r="SWD138" s="955"/>
      <c r="SWE138" s="1144"/>
      <c r="SWF138" s="1167"/>
      <c r="SWG138" s="1163"/>
      <c r="SWH138" s="1163"/>
      <c r="SWI138" s="1455"/>
      <c r="SWJ138" s="957"/>
      <c r="SWK138" s="1163"/>
      <c r="SWL138" s="1163"/>
      <c r="SWM138" s="957"/>
      <c r="SWN138" s="957"/>
      <c r="SWO138" s="1730"/>
      <c r="SWP138" s="957"/>
      <c r="SWQ138" s="957"/>
      <c r="SWR138" s="957"/>
      <c r="SWS138" s="1209"/>
      <c r="SWT138" s="1248"/>
      <c r="SWU138" s="1537"/>
      <c r="SWV138" s="955"/>
      <c r="SWW138" s="1144"/>
      <c r="SWX138" s="1167"/>
      <c r="SWY138" s="1163"/>
      <c r="SWZ138" s="1163"/>
      <c r="SXA138" s="1455"/>
      <c r="SXB138" s="957"/>
      <c r="SXC138" s="1163"/>
      <c r="SXD138" s="1163"/>
      <c r="SXE138" s="957"/>
      <c r="SXF138" s="957"/>
      <c r="SXG138" s="1730"/>
      <c r="SXH138" s="957"/>
      <c r="SXI138" s="957"/>
      <c r="SXJ138" s="957"/>
      <c r="SXK138" s="1209"/>
      <c r="SXL138" s="1248"/>
      <c r="SXM138" s="1537"/>
      <c r="SXN138" s="955"/>
      <c r="SXO138" s="1144"/>
      <c r="SXP138" s="1167"/>
      <c r="SXQ138" s="1163"/>
      <c r="SXR138" s="1163"/>
      <c r="SXS138" s="1455"/>
      <c r="SXT138" s="957"/>
      <c r="SXU138" s="1163"/>
      <c r="SXV138" s="1163"/>
      <c r="SXW138" s="957"/>
      <c r="SXX138" s="957"/>
      <c r="SXY138" s="1730"/>
      <c r="SXZ138" s="957"/>
      <c r="SYA138" s="957"/>
      <c r="SYB138" s="957"/>
      <c r="SYC138" s="1209"/>
      <c r="SYD138" s="1248"/>
      <c r="SYE138" s="1537"/>
      <c r="SYF138" s="955"/>
      <c r="SYG138" s="1144"/>
      <c r="SYH138" s="1167"/>
      <c r="SYI138" s="1163"/>
      <c r="SYJ138" s="1163"/>
      <c r="SYK138" s="1455"/>
      <c r="SYL138" s="957"/>
      <c r="SYM138" s="1163"/>
      <c r="SYN138" s="1163"/>
      <c r="SYO138" s="957"/>
      <c r="SYP138" s="957"/>
      <c r="SYQ138" s="1730"/>
      <c r="SYR138" s="957"/>
      <c r="SYS138" s="957"/>
      <c r="SYT138" s="957"/>
      <c r="SYU138" s="1209"/>
      <c r="SYV138" s="1248"/>
      <c r="SYW138" s="1537"/>
      <c r="SYX138" s="955"/>
      <c r="SYY138" s="1144"/>
      <c r="SYZ138" s="1167"/>
      <c r="SZA138" s="1163"/>
      <c r="SZB138" s="1163"/>
      <c r="SZC138" s="1455"/>
      <c r="SZD138" s="957"/>
      <c r="SZE138" s="1163"/>
      <c r="SZF138" s="1163"/>
      <c r="SZG138" s="957"/>
      <c r="SZH138" s="957"/>
      <c r="SZI138" s="1730"/>
      <c r="SZJ138" s="957"/>
      <c r="SZK138" s="957"/>
      <c r="SZL138" s="957"/>
      <c r="SZM138" s="1209"/>
      <c r="SZN138" s="1248"/>
      <c r="SZO138" s="1537"/>
      <c r="SZP138" s="955"/>
      <c r="SZQ138" s="1144"/>
      <c r="SZR138" s="1167"/>
      <c r="SZS138" s="1163"/>
      <c r="SZT138" s="1163"/>
      <c r="SZU138" s="1455"/>
      <c r="SZV138" s="957"/>
      <c r="SZW138" s="1163"/>
      <c r="SZX138" s="1163"/>
      <c r="SZY138" s="957"/>
      <c r="SZZ138" s="957"/>
      <c r="TAA138" s="1730"/>
      <c r="TAB138" s="957"/>
      <c r="TAC138" s="957"/>
      <c r="TAD138" s="957"/>
      <c r="TAE138" s="1209"/>
      <c r="TAF138" s="1248"/>
      <c r="TAG138" s="1537"/>
      <c r="TAH138" s="955"/>
      <c r="TAI138" s="1144"/>
      <c r="TAJ138" s="1167"/>
      <c r="TAK138" s="1163"/>
      <c r="TAL138" s="1163"/>
      <c r="TAM138" s="1455"/>
      <c r="TAN138" s="957"/>
      <c r="TAO138" s="1163"/>
      <c r="TAP138" s="1163"/>
      <c r="TAQ138" s="957"/>
      <c r="TAR138" s="957"/>
      <c r="TAS138" s="1730"/>
      <c r="TAT138" s="957"/>
      <c r="TAU138" s="957"/>
      <c r="TAV138" s="957"/>
      <c r="TAW138" s="1209"/>
      <c r="TAX138" s="1248"/>
      <c r="TAY138" s="1537"/>
      <c r="TAZ138" s="955"/>
      <c r="TBA138" s="1144"/>
      <c r="TBB138" s="1167"/>
      <c r="TBC138" s="1163"/>
      <c r="TBD138" s="1163"/>
      <c r="TBE138" s="1455"/>
      <c r="TBF138" s="957"/>
      <c r="TBG138" s="1163"/>
      <c r="TBH138" s="1163"/>
      <c r="TBI138" s="957"/>
      <c r="TBJ138" s="957"/>
      <c r="TBK138" s="1730"/>
      <c r="TBL138" s="957"/>
      <c r="TBM138" s="957"/>
      <c r="TBN138" s="957"/>
      <c r="TBO138" s="1209"/>
      <c r="TBP138" s="1248"/>
      <c r="TBQ138" s="1537"/>
      <c r="TBR138" s="955"/>
      <c r="TBS138" s="1144"/>
      <c r="TBT138" s="1167"/>
      <c r="TBU138" s="1163"/>
      <c r="TBV138" s="1163"/>
      <c r="TBW138" s="1455"/>
      <c r="TBX138" s="957"/>
      <c r="TBY138" s="1163"/>
      <c r="TBZ138" s="1163"/>
      <c r="TCA138" s="957"/>
      <c r="TCB138" s="957"/>
      <c r="TCC138" s="1730"/>
      <c r="TCD138" s="957"/>
      <c r="TCE138" s="957"/>
      <c r="TCF138" s="957"/>
      <c r="TCG138" s="1209"/>
      <c r="TCH138" s="1248"/>
      <c r="TCI138" s="1537"/>
      <c r="TCJ138" s="955"/>
      <c r="TCK138" s="1144"/>
      <c r="TCL138" s="1167"/>
      <c r="TCM138" s="1163"/>
      <c r="TCN138" s="1163"/>
      <c r="TCO138" s="1455"/>
      <c r="TCP138" s="957"/>
      <c r="TCQ138" s="1163"/>
      <c r="TCR138" s="1163"/>
      <c r="TCS138" s="957"/>
      <c r="TCT138" s="957"/>
      <c r="TCU138" s="1730"/>
      <c r="TCV138" s="957"/>
      <c r="TCW138" s="957"/>
      <c r="TCX138" s="957"/>
      <c r="TCY138" s="1209"/>
      <c r="TCZ138" s="1248"/>
      <c r="TDA138" s="1537"/>
      <c r="TDB138" s="955"/>
      <c r="TDC138" s="1144"/>
      <c r="TDD138" s="1167"/>
      <c r="TDE138" s="1163"/>
      <c r="TDF138" s="1163"/>
      <c r="TDG138" s="1455"/>
      <c r="TDH138" s="957"/>
      <c r="TDI138" s="1163"/>
      <c r="TDJ138" s="1163"/>
      <c r="TDK138" s="957"/>
      <c r="TDL138" s="957"/>
      <c r="TDM138" s="1730"/>
      <c r="TDN138" s="957"/>
      <c r="TDO138" s="957"/>
      <c r="TDP138" s="957"/>
      <c r="TDQ138" s="1209"/>
      <c r="TDR138" s="1248"/>
      <c r="TDS138" s="1537"/>
      <c r="TDT138" s="955"/>
      <c r="TDU138" s="1144"/>
      <c r="TDV138" s="1167"/>
      <c r="TDW138" s="1163"/>
      <c r="TDX138" s="1163"/>
      <c r="TDY138" s="1455"/>
      <c r="TDZ138" s="957"/>
      <c r="TEA138" s="1163"/>
      <c r="TEB138" s="1163"/>
      <c r="TEC138" s="957"/>
      <c r="TED138" s="957"/>
      <c r="TEE138" s="1730"/>
      <c r="TEF138" s="957"/>
      <c r="TEG138" s="957"/>
      <c r="TEH138" s="957"/>
      <c r="TEI138" s="1209"/>
      <c r="TEJ138" s="1248"/>
      <c r="TEK138" s="1537"/>
      <c r="TEL138" s="955"/>
      <c r="TEM138" s="1144"/>
      <c r="TEN138" s="1167"/>
      <c r="TEO138" s="1163"/>
      <c r="TEP138" s="1163"/>
      <c r="TEQ138" s="1455"/>
      <c r="TER138" s="957"/>
      <c r="TES138" s="1163"/>
      <c r="TET138" s="1163"/>
      <c r="TEU138" s="957"/>
      <c r="TEV138" s="957"/>
      <c r="TEW138" s="1730"/>
      <c r="TEX138" s="957"/>
      <c r="TEY138" s="957"/>
      <c r="TEZ138" s="957"/>
      <c r="TFA138" s="1209"/>
      <c r="TFB138" s="1248"/>
      <c r="TFC138" s="1537"/>
      <c r="TFD138" s="955"/>
      <c r="TFE138" s="1144"/>
      <c r="TFF138" s="1167"/>
      <c r="TFG138" s="1163"/>
      <c r="TFH138" s="1163"/>
      <c r="TFI138" s="1455"/>
      <c r="TFJ138" s="957"/>
      <c r="TFK138" s="1163"/>
      <c r="TFL138" s="1163"/>
      <c r="TFM138" s="957"/>
      <c r="TFN138" s="957"/>
      <c r="TFO138" s="1730"/>
      <c r="TFP138" s="957"/>
      <c r="TFQ138" s="957"/>
      <c r="TFR138" s="957"/>
      <c r="TFS138" s="1209"/>
      <c r="TFT138" s="1248"/>
      <c r="TFU138" s="1537"/>
      <c r="TFV138" s="955"/>
      <c r="TFW138" s="1144"/>
      <c r="TFX138" s="1167"/>
      <c r="TFY138" s="1163"/>
      <c r="TFZ138" s="1163"/>
      <c r="TGA138" s="1455"/>
      <c r="TGB138" s="957"/>
      <c r="TGC138" s="1163"/>
      <c r="TGD138" s="1163"/>
      <c r="TGE138" s="957"/>
      <c r="TGF138" s="957"/>
      <c r="TGG138" s="1730"/>
      <c r="TGH138" s="957"/>
      <c r="TGI138" s="957"/>
      <c r="TGJ138" s="957"/>
      <c r="TGK138" s="1209"/>
      <c r="TGL138" s="1248"/>
      <c r="TGM138" s="1537"/>
      <c r="TGN138" s="955"/>
      <c r="TGO138" s="1144"/>
      <c r="TGP138" s="1167"/>
      <c r="TGQ138" s="1163"/>
      <c r="TGR138" s="1163"/>
      <c r="TGS138" s="1455"/>
      <c r="TGT138" s="957"/>
      <c r="TGU138" s="1163"/>
      <c r="TGV138" s="1163"/>
      <c r="TGW138" s="957"/>
      <c r="TGX138" s="957"/>
      <c r="TGY138" s="1730"/>
      <c r="TGZ138" s="957"/>
      <c r="THA138" s="957"/>
      <c r="THB138" s="957"/>
      <c r="THC138" s="1209"/>
      <c r="THD138" s="1248"/>
      <c r="THE138" s="1537"/>
      <c r="THF138" s="955"/>
      <c r="THG138" s="1144"/>
      <c r="THH138" s="1167"/>
      <c r="THI138" s="1163"/>
      <c r="THJ138" s="1163"/>
      <c r="THK138" s="1455"/>
      <c r="THL138" s="957"/>
      <c r="THM138" s="1163"/>
      <c r="THN138" s="1163"/>
      <c r="THO138" s="957"/>
      <c r="THP138" s="957"/>
      <c r="THQ138" s="1730"/>
      <c r="THR138" s="957"/>
      <c r="THS138" s="957"/>
      <c r="THT138" s="957"/>
      <c r="THU138" s="1209"/>
      <c r="THV138" s="1248"/>
      <c r="THW138" s="1537"/>
      <c r="THX138" s="955"/>
      <c r="THY138" s="1144"/>
      <c r="THZ138" s="1167"/>
      <c r="TIA138" s="1163"/>
      <c r="TIB138" s="1163"/>
      <c r="TIC138" s="1455"/>
      <c r="TID138" s="957"/>
      <c r="TIE138" s="1163"/>
      <c r="TIF138" s="1163"/>
      <c r="TIG138" s="957"/>
      <c r="TIH138" s="957"/>
      <c r="TII138" s="1730"/>
      <c r="TIJ138" s="957"/>
      <c r="TIK138" s="957"/>
      <c r="TIL138" s="957"/>
      <c r="TIM138" s="1209"/>
      <c r="TIN138" s="1248"/>
      <c r="TIO138" s="1537"/>
      <c r="TIP138" s="955"/>
      <c r="TIQ138" s="1144"/>
      <c r="TIR138" s="1167"/>
      <c r="TIS138" s="1163"/>
      <c r="TIT138" s="1163"/>
      <c r="TIU138" s="1455"/>
      <c r="TIV138" s="957"/>
      <c r="TIW138" s="1163"/>
      <c r="TIX138" s="1163"/>
      <c r="TIY138" s="957"/>
      <c r="TIZ138" s="957"/>
      <c r="TJA138" s="1730"/>
      <c r="TJB138" s="957"/>
      <c r="TJC138" s="957"/>
      <c r="TJD138" s="957"/>
      <c r="TJE138" s="1209"/>
      <c r="TJF138" s="1248"/>
      <c r="TJG138" s="1537"/>
      <c r="TJH138" s="955"/>
      <c r="TJI138" s="1144"/>
      <c r="TJJ138" s="1167"/>
      <c r="TJK138" s="1163"/>
      <c r="TJL138" s="1163"/>
      <c r="TJM138" s="1455"/>
      <c r="TJN138" s="957"/>
      <c r="TJO138" s="1163"/>
      <c r="TJP138" s="1163"/>
      <c r="TJQ138" s="957"/>
      <c r="TJR138" s="957"/>
      <c r="TJS138" s="1730"/>
      <c r="TJT138" s="957"/>
      <c r="TJU138" s="957"/>
      <c r="TJV138" s="957"/>
      <c r="TJW138" s="1209"/>
      <c r="TJX138" s="1248"/>
      <c r="TJY138" s="1537"/>
      <c r="TJZ138" s="955"/>
      <c r="TKA138" s="1144"/>
      <c r="TKB138" s="1167"/>
      <c r="TKC138" s="1163"/>
      <c r="TKD138" s="1163"/>
      <c r="TKE138" s="1455"/>
      <c r="TKF138" s="957"/>
      <c r="TKG138" s="1163"/>
      <c r="TKH138" s="1163"/>
      <c r="TKI138" s="957"/>
      <c r="TKJ138" s="957"/>
      <c r="TKK138" s="1730"/>
      <c r="TKL138" s="957"/>
      <c r="TKM138" s="957"/>
      <c r="TKN138" s="957"/>
      <c r="TKO138" s="1209"/>
      <c r="TKP138" s="1248"/>
      <c r="TKQ138" s="1537"/>
      <c r="TKR138" s="955"/>
      <c r="TKS138" s="1144"/>
      <c r="TKT138" s="1167"/>
      <c r="TKU138" s="1163"/>
      <c r="TKV138" s="1163"/>
      <c r="TKW138" s="1455"/>
      <c r="TKX138" s="957"/>
      <c r="TKY138" s="1163"/>
      <c r="TKZ138" s="1163"/>
      <c r="TLA138" s="957"/>
      <c r="TLB138" s="957"/>
      <c r="TLC138" s="1730"/>
      <c r="TLD138" s="957"/>
      <c r="TLE138" s="957"/>
      <c r="TLF138" s="957"/>
      <c r="TLG138" s="1209"/>
      <c r="TLH138" s="1248"/>
      <c r="TLI138" s="1537"/>
      <c r="TLJ138" s="955"/>
      <c r="TLK138" s="1144"/>
      <c r="TLL138" s="1167"/>
      <c r="TLM138" s="1163"/>
      <c r="TLN138" s="1163"/>
      <c r="TLO138" s="1455"/>
      <c r="TLP138" s="957"/>
      <c r="TLQ138" s="1163"/>
      <c r="TLR138" s="1163"/>
      <c r="TLS138" s="957"/>
      <c r="TLT138" s="957"/>
      <c r="TLU138" s="1730"/>
      <c r="TLV138" s="957"/>
      <c r="TLW138" s="957"/>
      <c r="TLX138" s="957"/>
      <c r="TLY138" s="1209"/>
      <c r="TLZ138" s="1248"/>
      <c r="TMA138" s="1537"/>
      <c r="TMB138" s="955"/>
      <c r="TMC138" s="1144"/>
      <c r="TMD138" s="1167"/>
      <c r="TME138" s="1163"/>
      <c r="TMF138" s="1163"/>
      <c r="TMG138" s="1455"/>
      <c r="TMH138" s="957"/>
      <c r="TMI138" s="1163"/>
      <c r="TMJ138" s="1163"/>
      <c r="TMK138" s="957"/>
      <c r="TML138" s="957"/>
      <c r="TMM138" s="1730"/>
      <c r="TMN138" s="957"/>
      <c r="TMO138" s="957"/>
      <c r="TMP138" s="957"/>
      <c r="TMQ138" s="1209"/>
      <c r="TMR138" s="1248"/>
      <c r="TMS138" s="1537"/>
      <c r="TMT138" s="955"/>
      <c r="TMU138" s="1144"/>
      <c r="TMV138" s="1167"/>
      <c r="TMW138" s="1163"/>
      <c r="TMX138" s="1163"/>
      <c r="TMY138" s="1455"/>
      <c r="TMZ138" s="957"/>
      <c r="TNA138" s="1163"/>
      <c r="TNB138" s="1163"/>
      <c r="TNC138" s="957"/>
      <c r="TND138" s="957"/>
      <c r="TNE138" s="1730"/>
      <c r="TNF138" s="957"/>
      <c r="TNG138" s="957"/>
      <c r="TNH138" s="957"/>
      <c r="TNI138" s="1209"/>
      <c r="TNJ138" s="1248"/>
      <c r="TNK138" s="1537"/>
      <c r="TNL138" s="955"/>
      <c r="TNM138" s="1144"/>
      <c r="TNN138" s="1167"/>
      <c r="TNO138" s="1163"/>
      <c r="TNP138" s="1163"/>
      <c r="TNQ138" s="1455"/>
      <c r="TNR138" s="957"/>
      <c r="TNS138" s="1163"/>
      <c r="TNT138" s="1163"/>
      <c r="TNU138" s="957"/>
      <c r="TNV138" s="957"/>
      <c r="TNW138" s="1730"/>
      <c r="TNX138" s="957"/>
      <c r="TNY138" s="957"/>
      <c r="TNZ138" s="957"/>
      <c r="TOA138" s="1209"/>
      <c r="TOB138" s="1248"/>
      <c r="TOC138" s="1537"/>
      <c r="TOD138" s="955"/>
      <c r="TOE138" s="1144"/>
      <c r="TOF138" s="1167"/>
      <c r="TOG138" s="1163"/>
      <c r="TOH138" s="1163"/>
      <c r="TOI138" s="1455"/>
      <c r="TOJ138" s="957"/>
      <c r="TOK138" s="1163"/>
      <c r="TOL138" s="1163"/>
      <c r="TOM138" s="957"/>
      <c r="TON138" s="957"/>
      <c r="TOO138" s="1730"/>
      <c r="TOP138" s="957"/>
      <c r="TOQ138" s="957"/>
      <c r="TOR138" s="957"/>
      <c r="TOS138" s="1209"/>
      <c r="TOT138" s="1248"/>
      <c r="TOU138" s="1537"/>
      <c r="TOV138" s="955"/>
      <c r="TOW138" s="1144"/>
      <c r="TOX138" s="1167"/>
      <c r="TOY138" s="1163"/>
      <c r="TOZ138" s="1163"/>
      <c r="TPA138" s="1455"/>
      <c r="TPB138" s="957"/>
      <c r="TPC138" s="1163"/>
      <c r="TPD138" s="1163"/>
      <c r="TPE138" s="957"/>
      <c r="TPF138" s="957"/>
      <c r="TPG138" s="1730"/>
      <c r="TPH138" s="957"/>
      <c r="TPI138" s="957"/>
      <c r="TPJ138" s="957"/>
      <c r="TPK138" s="1209"/>
      <c r="TPL138" s="1248"/>
      <c r="TPM138" s="1537"/>
      <c r="TPN138" s="955"/>
      <c r="TPO138" s="1144"/>
      <c r="TPP138" s="1167"/>
      <c r="TPQ138" s="1163"/>
      <c r="TPR138" s="1163"/>
      <c r="TPS138" s="1455"/>
      <c r="TPT138" s="957"/>
      <c r="TPU138" s="1163"/>
      <c r="TPV138" s="1163"/>
      <c r="TPW138" s="957"/>
      <c r="TPX138" s="957"/>
      <c r="TPY138" s="1730"/>
      <c r="TPZ138" s="957"/>
      <c r="TQA138" s="957"/>
      <c r="TQB138" s="957"/>
      <c r="TQC138" s="1209"/>
      <c r="TQD138" s="1248"/>
      <c r="TQE138" s="1537"/>
      <c r="TQF138" s="955"/>
      <c r="TQG138" s="1144"/>
      <c r="TQH138" s="1167"/>
      <c r="TQI138" s="1163"/>
      <c r="TQJ138" s="1163"/>
      <c r="TQK138" s="1455"/>
      <c r="TQL138" s="957"/>
      <c r="TQM138" s="1163"/>
      <c r="TQN138" s="1163"/>
      <c r="TQO138" s="957"/>
      <c r="TQP138" s="957"/>
      <c r="TQQ138" s="1730"/>
      <c r="TQR138" s="957"/>
      <c r="TQS138" s="957"/>
      <c r="TQT138" s="957"/>
      <c r="TQU138" s="1209"/>
      <c r="TQV138" s="1248"/>
      <c r="TQW138" s="1537"/>
      <c r="TQX138" s="955"/>
      <c r="TQY138" s="1144"/>
      <c r="TQZ138" s="1167"/>
      <c r="TRA138" s="1163"/>
      <c r="TRB138" s="1163"/>
      <c r="TRC138" s="1455"/>
      <c r="TRD138" s="957"/>
      <c r="TRE138" s="1163"/>
      <c r="TRF138" s="1163"/>
      <c r="TRG138" s="957"/>
      <c r="TRH138" s="957"/>
      <c r="TRI138" s="1730"/>
      <c r="TRJ138" s="957"/>
      <c r="TRK138" s="957"/>
      <c r="TRL138" s="957"/>
      <c r="TRM138" s="1209"/>
      <c r="TRN138" s="1248"/>
      <c r="TRO138" s="1537"/>
      <c r="TRP138" s="955"/>
      <c r="TRQ138" s="1144"/>
      <c r="TRR138" s="1167"/>
      <c r="TRS138" s="1163"/>
      <c r="TRT138" s="1163"/>
      <c r="TRU138" s="1455"/>
      <c r="TRV138" s="957"/>
      <c r="TRW138" s="1163"/>
      <c r="TRX138" s="1163"/>
      <c r="TRY138" s="957"/>
      <c r="TRZ138" s="957"/>
      <c r="TSA138" s="1730"/>
      <c r="TSB138" s="957"/>
      <c r="TSC138" s="957"/>
      <c r="TSD138" s="957"/>
      <c r="TSE138" s="1209"/>
      <c r="TSF138" s="1248"/>
      <c r="TSG138" s="1537"/>
      <c r="TSH138" s="955"/>
      <c r="TSI138" s="1144"/>
      <c r="TSJ138" s="1167"/>
      <c r="TSK138" s="1163"/>
      <c r="TSL138" s="1163"/>
      <c r="TSM138" s="1455"/>
      <c r="TSN138" s="957"/>
      <c r="TSO138" s="1163"/>
      <c r="TSP138" s="1163"/>
      <c r="TSQ138" s="957"/>
      <c r="TSR138" s="957"/>
      <c r="TSS138" s="1730"/>
      <c r="TST138" s="957"/>
      <c r="TSU138" s="957"/>
      <c r="TSV138" s="957"/>
      <c r="TSW138" s="1209"/>
      <c r="TSX138" s="1248"/>
      <c r="TSY138" s="1537"/>
      <c r="TSZ138" s="955"/>
      <c r="TTA138" s="1144"/>
      <c r="TTB138" s="1167"/>
      <c r="TTC138" s="1163"/>
      <c r="TTD138" s="1163"/>
      <c r="TTE138" s="1455"/>
      <c r="TTF138" s="957"/>
      <c r="TTG138" s="1163"/>
      <c r="TTH138" s="1163"/>
      <c r="TTI138" s="957"/>
      <c r="TTJ138" s="957"/>
      <c r="TTK138" s="1730"/>
      <c r="TTL138" s="957"/>
      <c r="TTM138" s="957"/>
      <c r="TTN138" s="957"/>
      <c r="TTO138" s="1209"/>
      <c r="TTP138" s="1248"/>
      <c r="TTQ138" s="1537"/>
      <c r="TTR138" s="955"/>
      <c r="TTS138" s="1144"/>
      <c r="TTT138" s="1167"/>
      <c r="TTU138" s="1163"/>
      <c r="TTV138" s="1163"/>
      <c r="TTW138" s="1455"/>
      <c r="TTX138" s="957"/>
      <c r="TTY138" s="1163"/>
      <c r="TTZ138" s="1163"/>
      <c r="TUA138" s="957"/>
      <c r="TUB138" s="957"/>
      <c r="TUC138" s="1730"/>
      <c r="TUD138" s="957"/>
      <c r="TUE138" s="957"/>
      <c r="TUF138" s="957"/>
      <c r="TUG138" s="1209"/>
      <c r="TUH138" s="1248"/>
      <c r="TUI138" s="1537"/>
      <c r="TUJ138" s="955"/>
      <c r="TUK138" s="1144"/>
      <c r="TUL138" s="1167"/>
      <c r="TUM138" s="1163"/>
      <c r="TUN138" s="1163"/>
      <c r="TUO138" s="1455"/>
      <c r="TUP138" s="957"/>
      <c r="TUQ138" s="1163"/>
      <c r="TUR138" s="1163"/>
      <c r="TUS138" s="957"/>
      <c r="TUT138" s="957"/>
      <c r="TUU138" s="1730"/>
      <c r="TUV138" s="957"/>
      <c r="TUW138" s="957"/>
      <c r="TUX138" s="957"/>
      <c r="TUY138" s="1209"/>
      <c r="TUZ138" s="1248"/>
      <c r="TVA138" s="1537"/>
      <c r="TVB138" s="955"/>
      <c r="TVC138" s="1144"/>
      <c r="TVD138" s="1167"/>
      <c r="TVE138" s="1163"/>
      <c r="TVF138" s="1163"/>
      <c r="TVG138" s="1455"/>
      <c r="TVH138" s="957"/>
      <c r="TVI138" s="1163"/>
      <c r="TVJ138" s="1163"/>
      <c r="TVK138" s="957"/>
      <c r="TVL138" s="957"/>
      <c r="TVM138" s="1730"/>
      <c r="TVN138" s="957"/>
      <c r="TVO138" s="957"/>
      <c r="TVP138" s="957"/>
      <c r="TVQ138" s="1209"/>
      <c r="TVR138" s="1248"/>
      <c r="TVS138" s="1537"/>
      <c r="TVT138" s="955"/>
      <c r="TVU138" s="1144"/>
      <c r="TVV138" s="1167"/>
      <c r="TVW138" s="1163"/>
      <c r="TVX138" s="1163"/>
      <c r="TVY138" s="1455"/>
      <c r="TVZ138" s="957"/>
      <c r="TWA138" s="1163"/>
      <c r="TWB138" s="1163"/>
      <c r="TWC138" s="957"/>
      <c r="TWD138" s="957"/>
      <c r="TWE138" s="1730"/>
      <c r="TWF138" s="957"/>
      <c r="TWG138" s="957"/>
      <c r="TWH138" s="957"/>
      <c r="TWI138" s="1209"/>
      <c r="TWJ138" s="1248"/>
      <c r="TWK138" s="1537"/>
      <c r="TWL138" s="955"/>
      <c r="TWM138" s="1144"/>
      <c r="TWN138" s="1167"/>
      <c r="TWO138" s="1163"/>
      <c r="TWP138" s="1163"/>
      <c r="TWQ138" s="1455"/>
      <c r="TWR138" s="957"/>
      <c r="TWS138" s="1163"/>
      <c r="TWT138" s="1163"/>
      <c r="TWU138" s="957"/>
      <c r="TWV138" s="957"/>
      <c r="TWW138" s="1730"/>
      <c r="TWX138" s="957"/>
      <c r="TWY138" s="957"/>
      <c r="TWZ138" s="957"/>
      <c r="TXA138" s="1209"/>
      <c r="TXB138" s="1248"/>
      <c r="TXC138" s="1537"/>
      <c r="TXD138" s="955"/>
      <c r="TXE138" s="1144"/>
      <c r="TXF138" s="1167"/>
      <c r="TXG138" s="1163"/>
      <c r="TXH138" s="1163"/>
      <c r="TXI138" s="1455"/>
      <c r="TXJ138" s="957"/>
      <c r="TXK138" s="1163"/>
      <c r="TXL138" s="1163"/>
      <c r="TXM138" s="957"/>
      <c r="TXN138" s="957"/>
      <c r="TXO138" s="1730"/>
      <c r="TXP138" s="957"/>
      <c r="TXQ138" s="957"/>
      <c r="TXR138" s="957"/>
      <c r="TXS138" s="1209"/>
      <c r="TXT138" s="1248"/>
      <c r="TXU138" s="1537"/>
      <c r="TXV138" s="955"/>
      <c r="TXW138" s="1144"/>
      <c r="TXX138" s="1167"/>
      <c r="TXY138" s="1163"/>
      <c r="TXZ138" s="1163"/>
      <c r="TYA138" s="1455"/>
      <c r="TYB138" s="957"/>
      <c r="TYC138" s="1163"/>
      <c r="TYD138" s="1163"/>
      <c r="TYE138" s="957"/>
      <c r="TYF138" s="957"/>
      <c r="TYG138" s="1730"/>
      <c r="TYH138" s="957"/>
      <c r="TYI138" s="957"/>
      <c r="TYJ138" s="957"/>
      <c r="TYK138" s="1209"/>
      <c r="TYL138" s="1248"/>
      <c r="TYM138" s="1537"/>
      <c r="TYN138" s="955"/>
      <c r="TYO138" s="1144"/>
      <c r="TYP138" s="1167"/>
      <c r="TYQ138" s="1163"/>
      <c r="TYR138" s="1163"/>
      <c r="TYS138" s="1455"/>
      <c r="TYT138" s="957"/>
      <c r="TYU138" s="1163"/>
      <c r="TYV138" s="1163"/>
      <c r="TYW138" s="957"/>
      <c r="TYX138" s="957"/>
      <c r="TYY138" s="1730"/>
      <c r="TYZ138" s="957"/>
      <c r="TZA138" s="957"/>
      <c r="TZB138" s="957"/>
      <c r="TZC138" s="1209"/>
      <c r="TZD138" s="1248"/>
      <c r="TZE138" s="1537"/>
      <c r="TZF138" s="955"/>
      <c r="TZG138" s="1144"/>
      <c r="TZH138" s="1167"/>
      <c r="TZI138" s="1163"/>
      <c r="TZJ138" s="1163"/>
      <c r="TZK138" s="1455"/>
      <c r="TZL138" s="957"/>
      <c r="TZM138" s="1163"/>
      <c r="TZN138" s="1163"/>
      <c r="TZO138" s="957"/>
      <c r="TZP138" s="957"/>
      <c r="TZQ138" s="1730"/>
      <c r="TZR138" s="957"/>
      <c r="TZS138" s="957"/>
      <c r="TZT138" s="957"/>
      <c r="TZU138" s="1209"/>
      <c r="TZV138" s="1248"/>
      <c r="TZW138" s="1537"/>
      <c r="TZX138" s="955"/>
      <c r="TZY138" s="1144"/>
      <c r="TZZ138" s="1167"/>
      <c r="UAA138" s="1163"/>
      <c r="UAB138" s="1163"/>
      <c r="UAC138" s="1455"/>
      <c r="UAD138" s="957"/>
      <c r="UAE138" s="1163"/>
      <c r="UAF138" s="1163"/>
      <c r="UAG138" s="957"/>
      <c r="UAH138" s="957"/>
      <c r="UAI138" s="1730"/>
      <c r="UAJ138" s="957"/>
      <c r="UAK138" s="957"/>
      <c r="UAL138" s="957"/>
      <c r="UAM138" s="1209"/>
      <c r="UAN138" s="1248"/>
      <c r="UAO138" s="1537"/>
      <c r="UAP138" s="955"/>
      <c r="UAQ138" s="1144"/>
      <c r="UAR138" s="1167"/>
      <c r="UAS138" s="1163"/>
      <c r="UAT138" s="1163"/>
      <c r="UAU138" s="1455"/>
      <c r="UAV138" s="957"/>
      <c r="UAW138" s="1163"/>
      <c r="UAX138" s="1163"/>
      <c r="UAY138" s="957"/>
      <c r="UAZ138" s="957"/>
      <c r="UBA138" s="1730"/>
      <c r="UBB138" s="957"/>
      <c r="UBC138" s="957"/>
      <c r="UBD138" s="957"/>
      <c r="UBE138" s="1209"/>
      <c r="UBF138" s="1248"/>
      <c r="UBG138" s="1537"/>
      <c r="UBH138" s="955"/>
      <c r="UBI138" s="1144"/>
      <c r="UBJ138" s="1167"/>
      <c r="UBK138" s="1163"/>
      <c r="UBL138" s="1163"/>
      <c r="UBM138" s="1455"/>
      <c r="UBN138" s="957"/>
      <c r="UBO138" s="1163"/>
      <c r="UBP138" s="1163"/>
      <c r="UBQ138" s="957"/>
      <c r="UBR138" s="957"/>
      <c r="UBS138" s="1730"/>
      <c r="UBT138" s="957"/>
      <c r="UBU138" s="957"/>
      <c r="UBV138" s="957"/>
      <c r="UBW138" s="1209"/>
      <c r="UBX138" s="1248"/>
      <c r="UBY138" s="1537"/>
      <c r="UBZ138" s="955"/>
      <c r="UCA138" s="1144"/>
      <c r="UCB138" s="1167"/>
      <c r="UCC138" s="1163"/>
      <c r="UCD138" s="1163"/>
      <c r="UCE138" s="1455"/>
      <c r="UCF138" s="957"/>
      <c r="UCG138" s="1163"/>
      <c r="UCH138" s="1163"/>
      <c r="UCI138" s="957"/>
      <c r="UCJ138" s="957"/>
      <c r="UCK138" s="1730"/>
      <c r="UCL138" s="957"/>
      <c r="UCM138" s="957"/>
      <c r="UCN138" s="957"/>
      <c r="UCO138" s="1209"/>
      <c r="UCP138" s="1248"/>
      <c r="UCQ138" s="1537"/>
      <c r="UCR138" s="955"/>
      <c r="UCS138" s="1144"/>
      <c r="UCT138" s="1167"/>
      <c r="UCU138" s="1163"/>
      <c r="UCV138" s="1163"/>
      <c r="UCW138" s="1455"/>
      <c r="UCX138" s="957"/>
      <c r="UCY138" s="1163"/>
      <c r="UCZ138" s="1163"/>
      <c r="UDA138" s="957"/>
      <c r="UDB138" s="957"/>
      <c r="UDC138" s="1730"/>
      <c r="UDD138" s="957"/>
      <c r="UDE138" s="957"/>
      <c r="UDF138" s="957"/>
      <c r="UDG138" s="1209"/>
      <c r="UDH138" s="1248"/>
      <c r="UDI138" s="1537"/>
      <c r="UDJ138" s="955"/>
      <c r="UDK138" s="1144"/>
      <c r="UDL138" s="1167"/>
      <c r="UDM138" s="1163"/>
      <c r="UDN138" s="1163"/>
      <c r="UDO138" s="1455"/>
      <c r="UDP138" s="957"/>
      <c r="UDQ138" s="1163"/>
      <c r="UDR138" s="1163"/>
      <c r="UDS138" s="957"/>
      <c r="UDT138" s="957"/>
      <c r="UDU138" s="1730"/>
      <c r="UDV138" s="957"/>
      <c r="UDW138" s="957"/>
      <c r="UDX138" s="957"/>
      <c r="UDY138" s="1209"/>
      <c r="UDZ138" s="1248"/>
      <c r="UEA138" s="1537"/>
      <c r="UEB138" s="955"/>
      <c r="UEC138" s="1144"/>
      <c r="UED138" s="1167"/>
      <c r="UEE138" s="1163"/>
      <c r="UEF138" s="1163"/>
      <c r="UEG138" s="1455"/>
      <c r="UEH138" s="957"/>
      <c r="UEI138" s="1163"/>
      <c r="UEJ138" s="1163"/>
      <c r="UEK138" s="957"/>
      <c r="UEL138" s="957"/>
      <c r="UEM138" s="1730"/>
      <c r="UEN138" s="957"/>
      <c r="UEO138" s="957"/>
      <c r="UEP138" s="957"/>
      <c r="UEQ138" s="1209"/>
      <c r="UER138" s="1248"/>
      <c r="UES138" s="1537"/>
      <c r="UET138" s="955"/>
      <c r="UEU138" s="1144"/>
      <c r="UEV138" s="1167"/>
      <c r="UEW138" s="1163"/>
      <c r="UEX138" s="1163"/>
      <c r="UEY138" s="1455"/>
      <c r="UEZ138" s="957"/>
      <c r="UFA138" s="1163"/>
      <c r="UFB138" s="1163"/>
      <c r="UFC138" s="957"/>
      <c r="UFD138" s="957"/>
      <c r="UFE138" s="1730"/>
      <c r="UFF138" s="957"/>
      <c r="UFG138" s="957"/>
      <c r="UFH138" s="957"/>
      <c r="UFI138" s="1209"/>
      <c r="UFJ138" s="1248"/>
      <c r="UFK138" s="1537"/>
      <c r="UFL138" s="955"/>
      <c r="UFM138" s="1144"/>
      <c r="UFN138" s="1167"/>
      <c r="UFO138" s="1163"/>
      <c r="UFP138" s="1163"/>
      <c r="UFQ138" s="1455"/>
      <c r="UFR138" s="957"/>
      <c r="UFS138" s="1163"/>
      <c r="UFT138" s="1163"/>
      <c r="UFU138" s="957"/>
      <c r="UFV138" s="957"/>
      <c r="UFW138" s="1730"/>
      <c r="UFX138" s="957"/>
      <c r="UFY138" s="957"/>
      <c r="UFZ138" s="957"/>
      <c r="UGA138" s="1209"/>
      <c r="UGB138" s="1248"/>
      <c r="UGC138" s="1537"/>
      <c r="UGD138" s="955"/>
      <c r="UGE138" s="1144"/>
      <c r="UGF138" s="1167"/>
      <c r="UGG138" s="1163"/>
      <c r="UGH138" s="1163"/>
      <c r="UGI138" s="1455"/>
      <c r="UGJ138" s="957"/>
      <c r="UGK138" s="1163"/>
      <c r="UGL138" s="1163"/>
      <c r="UGM138" s="957"/>
      <c r="UGN138" s="957"/>
      <c r="UGO138" s="1730"/>
      <c r="UGP138" s="957"/>
      <c r="UGQ138" s="957"/>
      <c r="UGR138" s="957"/>
      <c r="UGS138" s="1209"/>
      <c r="UGT138" s="1248"/>
      <c r="UGU138" s="1537"/>
      <c r="UGV138" s="955"/>
      <c r="UGW138" s="1144"/>
      <c r="UGX138" s="1167"/>
      <c r="UGY138" s="1163"/>
      <c r="UGZ138" s="1163"/>
      <c r="UHA138" s="1455"/>
      <c r="UHB138" s="957"/>
      <c r="UHC138" s="1163"/>
      <c r="UHD138" s="1163"/>
      <c r="UHE138" s="957"/>
      <c r="UHF138" s="957"/>
      <c r="UHG138" s="1730"/>
      <c r="UHH138" s="957"/>
      <c r="UHI138" s="957"/>
      <c r="UHJ138" s="957"/>
      <c r="UHK138" s="1209"/>
      <c r="UHL138" s="1248"/>
      <c r="UHM138" s="1537"/>
      <c r="UHN138" s="955"/>
      <c r="UHO138" s="1144"/>
      <c r="UHP138" s="1167"/>
      <c r="UHQ138" s="1163"/>
      <c r="UHR138" s="1163"/>
      <c r="UHS138" s="1455"/>
      <c r="UHT138" s="957"/>
      <c r="UHU138" s="1163"/>
      <c r="UHV138" s="1163"/>
      <c r="UHW138" s="957"/>
      <c r="UHX138" s="957"/>
      <c r="UHY138" s="1730"/>
      <c r="UHZ138" s="957"/>
      <c r="UIA138" s="957"/>
      <c r="UIB138" s="957"/>
      <c r="UIC138" s="1209"/>
      <c r="UID138" s="1248"/>
      <c r="UIE138" s="1537"/>
      <c r="UIF138" s="955"/>
      <c r="UIG138" s="1144"/>
      <c r="UIH138" s="1167"/>
      <c r="UII138" s="1163"/>
      <c r="UIJ138" s="1163"/>
      <c r="UIK138" s="1455"/>
      <c r="UIL138" s="957"/>
      <c r="UIM138" s="1163"/>
      <c r="UIN138" s="1163"/>
      <c r="UIO138" s="957"/>
      <c r="UIP138" s="957"/>
      <c r="UIQ138" s="1730"/>
      <c r="UIR138" s="957"/>
      <c r="UIS138" s="957"/>
      <c r="UIT138" s="957"/>
      <c r="UIU138" s="1209"/>
      <c r="UIV138" s="1248"/>
      <c r="UIW138" s="1537"/>
      <c r="UIX138" s="955"/>
      <c r="UIY138" s="1144"/>
      <c r="UIZ138" s="1167"/>
      <c r="UJA138" s="1163"/>
      <c r="UJB138" s="1163"/>
      <c r="UJC138" s="1455"/>
      <c r="UJD138" s="957"/>
      <c r="UJE138" s="1163"/>
      <c r="UJF138" s="1163"/>
      <c r="UJG138" s="957"/>
      <c r="UJH138" s="957"/>
      <c r="UJI138" s="1730"/>
      <c r="UJJ138" s="957"/>
      <c r="UJK138" s="957"/>
      <c r="UJL138" s="957"/>
      <c r="UJM138" s="1209"/>
      <c r="UJN138" s="1248"/>
      <c r="UJO138" s="1537"/>
      <c r="UJP138" s="955"/>
      <c r="UJQ138" s="1144"/>
      <c r="UJR138" s="1167"/>
      <c r="UJS138" s="1163"/>
      <c r="UJT138" s="1163"/>
      <c r="UJU138" s="1455"/>
      <c r="UJV138" s="957"/>
      <c r="UJW138" s="1163"/>
      <c r="UJX138" s="1163"/>
      <c r="UJY138" s="957"/>
      <c r="UJZ138" s="957"/>
      <c r="UKA138" s="1730"/>
      <c r="UKB138" s="957"/>
      <c r="UKC138" s="957"/>
      <c r="UKD138" s="957"/>
      <c r="UKE138" s="1209"/>
      <c r="UKF138" s="1248"/>
      <c r="UKG138" s="1537"/>
      <c r="UKH138" s="955"/>
      <c r="UKI138" s="1144"/>
      <c r="UKJ138" s="1167"/>
      <c r="UKK138" s="1163"/>
      <c r="UKL138" s="1163"/>
      <c r="UKM138" s="1455"/>
      <c r="UKN138" s="957"/>
      <c r="UKO138" s="1163"/>
      <c r="UKP138" s="1163"/>
      <c r="UKQ138" s="957"/>
      <c r="UKR138" s="957"/>
      <c r="UKS138" s="1730"/>
      <c r="UKT138" s="957"/>
      <c r="UKU138" s="957"/>
      <c r="UKV138" s="957"/>
      <c r="UKW138" s="1209"/>
      <c r="UKX138" s="1248"/>
      <c r="UKY138" s="1537"/>
      <c r="UKZ138" s="955"/>
      <c r="ULA138" s="1144"/>
      <c r="ULB138" s="1167"/>
      <c r="ULC138" s="1163"/>
      <c r="ULD138" s="1163"/>
      <c r="ULE138" s="1455"/>
      <c r="ULF138" s="957"/>
      <c r="ULG138" s="1163"/>
      <c r="ULH138" s="1163"/>
      <c r="ULI138" s="957"/>
      <c r="ULJ138" s="957"/>
      <c r="ULK138" s="1730"/>
      <c r="ULL138" s="957"/>
      <c r="ULM138" s="957"/>
      <c r="ULN138" s="957"/>
      <c r="ULO138" s="1209"/>
      <c r="ULP138" s="1248"/>
      <c r="ULQ138" s="1537"/>
      <c r="ULR138" s="955"/>
      <c r="ULS138" s="1144"/>
      <c r="ULT138" s="1167"/>
      <c r="ULU138" s="1163"/>
      <c r="ULV138" s="1163"/>
      <c r="ULW138" s="1455"/>
      <c r="ULX138" s="957"/>
      <c r="ULY138" s="1163"/>
      <c r="ULZ138" s="1163"/>
      <c r="UMA138" s="957"/>
      <c r="UMB138" s="957"/>
      <c r="UMC138" s="1730"/>
      <c r="UMD138" s="957"/>
      <c r="UME138" s="957"/>
      <c r="UMF138" s="957"/>
      <c r="UMG138" s="1209"/>
      <c r="UMH138" s="1248"/>
      <c r="UMI138" s="1537"/>
      <c r="UMJ138" s="955"/>
      <c r="UMK138" s="1144"/>
      <c r="UML138" s="1167"/>
      <c r="UMM138" s="1163"/>
      <c r="UMN138" s="1163"/>
      <c r="UMO138" s="1455"/>
      <c r="UMP138" s="957"/>
      <c r="UMQ138" s="1163"/>
      <c r="UMR138" s="1163"/>
      <c r="UMS138" s="957"/>
      <c r="UMT138" s="957"/>
      <c r="UMU138" s="1730"/>
      <c r="UMV138" s="957"/>
      <c r="UMW138" s="957"/>
      <c r="UMX138" s="957"/>
      <c r="UMY138" s="1209"/>
      <c r="UMZ138" s="1248"/>
      <c r="UNA138" s="1537"/>
      <c r="UNB138" s="955"/>
      <c r="UNC138" s="1144"/>
      <c r="UND138" s="1167"/>
      <c r="UNE138" s="1163"/>
      <c r="UNF138" s="1163"/>
      <c r="UNG138" s="1455"/>
      <c r="UNH138" s="957"/>
      <c r="UNI138" s="1163"/>
      <c r="UNJ138" s="1163"/>
      <c r="UNK138" s="957"/>
      <c r="UNL138" s="957"/>
      <c r="UNM138" s="1730"/>
      <c r="UNN138" s="957"/>
      <c r="UNO138" s="957"/>
      <c r="UNP138" s="957"/>
      <c r="UNQ138" s="1209"/>
      <c r="UNR138" s="1248"/>
      <c r="UNS138" s="1537"/>
      <c r="UNT138" s="955"/>
      <c r="UNU138" s="1144"/>
      <c r="UNV138" s="1167"/>
      <c r="UNW138" s="1163"/>
      <c r="UNX138" s="1163"/>
      <c r="UNY138" s="1455"/>
      <c r="UNZ138" s="957"/>
      <c r="UOA138" s="1163"/>
      <c r="UOB138" s="1163"/>
      <c r="UOC138" s="957"/>
      <c r="UOD138" s="957"/>
      <c r="UOE138" s="1730"/>
      <c r="UOF138" s="957"/>
      <c r="UOG138" s="957"/>
      <c r="UOH138" s="957"/>
      <c r="UOI138" s="1209"/>
      <c r="UOJ138" s="1248"/>
      <c r="UOK138" s="1537"/>
      <c r="UOL138" s="955"/>
      <c r="UOM138" s="1144"/>
      <c r="UON138" s="1167"/>
      <c r="UOO138" s="1163"/>
      <c r="UOP138" s="1163"/>
      <c r="UOQ138" s="1455"/>
      <c r="UOR138" s="957"/>
      <c r="UOS138" s="1163"/>
      <c r="UOT138" s="1163"/>
      <c r="UOU138" s="957"/>
      <c r="UOV138" s="957"/>
      <c r="UOW138" s="1730"/>
      <c r="UOX138" s="957"/>
      <c r="UOY138" s="957"/>
      <c r="UOZ138" s="957"/>
      <c r="UPA138" s="1209"/>
      <c r="UPB138" s="1248"/>
      <c r="UPC138" s="1537"/>
      <c r="UPD138" s="955"/>
      <c r="UPE138" s="1144"/>
      <c r="UPF138" s="1167"/>
      <c r="UPG138" s="1163"/>
      <c r="UPH138" s="1163"/>
      <c r="UPI138" s="1455"/>
      <c r="UPJ138" s="957"/>
      <c r="UPK138" s="1163"/>
      <c r="UPL138" s="1163"/>
      <c r="UPM138" s="957"/>
      <c r="UPN138" s="957"/>
      <c r="UPO138" s="1730"/>
      <c r="UPP138" s="957"/>
      <c r="UPQ138" s="957"/>
      <c r="UPR138" s="957"/>
      <c r="UPS138" s="1209"/>
      <c r="UPT138" s="1248"/>
      <c r="UPU138" s="1537"/>
      <c r="UPV138" s="955"/>
      <c r="UPW138" s="1144"/>
      <c r="UPX138" s="1167"/>
      <c r="UPY138" s="1163"/>
      <c r="UPZ138" s="1163"/>
      <c r="UQA138" s="1455"/>
      <c r="UQB138" s="957"/>
      <c r="UQC138" s="1163"/>
      <c r="UQD138" s="1163"/>
      <c r="UQE138" s="957"/>
      <c r="UQF138" s="957"/>
      <c r="UQG138" s="1730"/>
      <c r="UQH138" s="957"/>
      <c r="UQI138" s="957"/>
      <c r="UQJ138" s="957"/>
      <c r="UQK138" s="1209"/>
      <c r="UQL138" s="1248"/>
      <c r="UQM138" s="1537"/>
      <c r="UQN138" s="955"/>
      <c r="UQO138" s="1144"/>
      <c r="UQP138" s="1167"/>
      <c r="UQQ138" s="1163"/>
      <c r="UQR138" s="1163"/>
      <c r="UQS138" s="1455"/>
      <c r="UQT138" s="957"/>
      <c r="UQU138" s="1163"/>
      <c r="UQV138" s="1163"/>
      <c r="UQW138" s="957"/>
      <c r="UQX138" s="957"/>
      <c r="UQY138" s="1730"/>
      <c r="UQZ138" s="957"/>
      <c r="URA138" s="957"/>
      <c r="URB138" s="957"/>
      <c r="URC138" s="1209"/>
      <c r="URD138" s="1248"/>
      <c r="URE138" s="1537"/>
      <c r="URF138" s="955"/>
      <c r="URG138" s="1144"/>
      <c r="URH138" s="1167"/>
      <c r="URI138" s="1163"/>
      <c r="URJ138" s="1163"/>
      <c r="URK138" s="1455"/>
      <c r="URL138" s="957"/>
      <c r="URM138" s="1163"/>
      <c r="URN138" s="1163"/>
      <c r="URO138" s="957"/>
      <c r="URP138" s="957"/>
      <c r="URQ138" s="1730"/>
      <c r="URR138" s="957"/>
      <c r="URS138" s="957"/>
      <c r="URT138" s="957"/>
      <c r="URU138" s="1209"/>
      <c r="URV138" s="1248"/>
      <c r="URW138" s="1537"/>
      <c r="URX138" s="955"/>
      <c r="URY138" s="1144"/>
      <c r="URZ138" s="1167"/>
      <c r="USA138" s="1163"/>
      <c r="USB138" s="1163"/>
      <c r="USC138" s="1455"/>
      <c r="USD138" s="957"/>
      <c r="USE138" s="1163"/>
      <c r="USF138" s="1163"/>
      <c r="USG138" s="957"/>
      <c r="USH138" s="957"/>
      <c r="USI138" s="1730"/>
      <c r="USJ138" s="957"/>
      <c r="USK138" s="957"/>
      <c r="USL138" s="957"/>
      <c r="USM138" s="1209"/>
      <c r="USN138" s="1248"/>
      <c r="USO138" s="1537"/>
      <c r="USP138" s="955"/>
      <c r="USQ138" s="1144"/>
      <c r="USR138" s="1167"/>
      <c r="USS138" s="1163"/>
      <c r="UST138" s="1163"/>
      <c r="USU138" s="1455"/>
      <c r="USV138" s="957"/>
      <c r="USW138" s="1163"/>
      <c r="USX138" s="1163"/>
      <c r="USY138" s="957"/>
      <c r="USZ138" s="957"/>
      <c r="UTA138" s="1730"/>
      <c r="UTB138" s="957"/>
      <c r="UTC138" s="957"/>
      <c r="UTD138" s="957"/>
      <c r="UTE138" s="1209"/>
      <c r="UTF138" s="1248"/>
      <c r="UTG138" s="1537"/>
      <c r="UTH138" s="955"/>
      <c r="UTI138" s="1144"/>
      <c r="UTJ138" s="1167"/>
      <c r="UTK138" s="1163"/>
      <c r="UTL138" s="1163"/>
      <c r="UTM138" s="1455"/>
      <c r="UTN138" s="957"/>
      <c r="UTO138" s="1163"/>
      <c r="UTP138" s="1163"/>
      <c r="UTQ138" s="957"/>
      <c r="UTR138" s="957"/>
      <c r="UTS138" s="1730"/>
      <c r="UTT138" s="957"/>
      <c r="UTU138" s="957"/>
      <c r="UTV138" s="957"/>
      <c r="UTW138" s="1209"/>
      <c r="UTX138" s="1248"/>
      <c r="UTY138" s="1537"/>
      <c r="UTZ138" s="955"/>
      <c r="UUA138" s="1144"/>
      <c r="UUB138" s="1167"/>
      <c r="UUC138" s="1163"/>
      <c r="UUD138" s="1163"/>
      <c r="UUE138" s="1455"/>
      <c r="UUF138" s="957"/>
      <c r="UUG138" s="1163"/>
      <c r="UUH138" s="1163"/>
      <c r="UUI138" s="957"/>
      <c r="UUJ138" s="957"/>
      <c r="UUK138" s="1730"/>
      <c r="UUL138" s="957"/>
      <c r="UUM138" s="957"/>
      <c r="UUN138" s="957"/>
      <c r="UUO138" s="1209"/>
      <c r="UUP138" s="1248"/>
      <c r="UUQ138" s="1537"/>
      <c r="UUR138" s="955"/>
      <c r="UUS138" s="1144"/>
      <c r="UUT138" s="1167"/>
      <c r="UUU138" s="1163"/>
      <c r="UUV138" s="1163"/>
      <c r="UUW138" s="1455"/>
      <c r="UUX138" s="957"/>
      <c r="UUY138" s="1163"/>
      <c r="UUZ138" s="1163"/>
      <c r="UVA138" s="957"/>
      <c r="UVB138" s="957"/>
      <c r="UVC138" s="1730"/>
      <c r="UVD138" s="957"/>
      <c r="UVE138" s="957"/>
      <c r="UVF138" s="957"/>
      <c r="UVG138" s="1209"/>
      <c r="UVH138" s="1248"/>
      <c r="UVI138" s="1537"/>
      <c r="UVJ138" s="955"/>
      <c r="UVK138" s="1144"/>
      <c r="UVL138" s="1167"/>
      <c r="UVM138" s="1163"/>
      <c r="UVN138" s="1163"/>
      <c r="UVO138" s="1455"/>
      <c r="UVP138" s="957"/>
      <c r="UVQ138" s="1163"/>
      <c r="UVR138" s="1163"/>
      <c r="UVS138" s="957"/>
      <c r="UVT138" s="957"/>
      <c r="UVU138" s="1730"/>
      <c r="UVV138" s="957"/>
      <c r="UVW138" s="957"/>
      <c r="UVX138" s="957"/>
      <c r="UVY138" s="1209"/>
      <c r="UVZ138" s="1248"/>
      <c r="UWA138" s="1537"/>
      <c r="UWB138" s="955"/>
      <c r="UWC138" s="1144"/>
      <c r="UWD138" s="1167"/>
      <c r="UWE138" s="1163"/>
      <c r="UWF138" s="1163"/>
      <c r="UWG138" s="1455"/>
      <c r="UWH138" s="957"/>
      <c r="UWI138" s="1163"/>
      <c r="UWJ138" s="1163"/>
      <c r="UWK138" s="957"/>
      <c r="UWL138" s="957"/>
      <c r="UWM138" s="1730"/>
      <c r="UWN138" s="957"/>
      <c r="UWO138" s="957"/>
      <c r="UWP138" s="957"/>
      <c r="UWQ138" s="1209"/>
      <c r="UWR138" s="1248"/>
      <c r="UWS138" s="1537"/>
      <c r="UWT138" s="955"/>
      <c r="UWU138" s="1144"/>
      <c r="UWV138" s="1167"/>
      <c r="UWW138" s="1163"/>
      <c r="UWX138" s="1163"/>
      <c r="UWY138" s="1455"/>
      <c r="UWZ138" s="957"/>
      <c r="UXA138" s="1163"/>
      <c r="UXB138" s="1163"/>
      <c r="UXC138" s="957"/>
      <c r="UXD138" s="957"/>
      <c r="UXE138" s="1730"/>
      <c r="UXF138" s="957"/>
      <c r="UXG138" s="957"/>
      <c r="UXH138" s="957"/>
      <c r="UXI138" s="1209"/>
      <c r="UXJ138" s="1248"/>
      <c r="UXK138" s="1537"/>
      <c r="UXL138" s="955"/>
      <c r="UXM138" s="1144"/>
      <c r="UXN138" s="1167"/>
      <c r="UXO138" s="1163"/>
      <c r="UXP138" s="1163"/>
      <c r="UXQ138" s="1455"/>
      <c r="UXR138" s="957"/>
      <c r="UXS138" s="1163"/>
      <c r="UXT138" s="1163"/>
      <c r="UXU138" s="957"/>
      <c r="UXV138" s="957"/>
      <c r="UXW138" s="1730"/>
      <c r="UXX138" s="957"/>
      <c r="UXY138" s="957"/>
      <c r="UXZ138" s="957"/>
      <c r="UYA138" s="1209"/>
      <c r="UYB138" s="1248"/>
      <c r="UYC138" s="1537"/>
      <c r="UYD138" s="955"/>
      <c r="UYE138" s="1144"/>
      <c r="UYF138" s="1167"/>
      <c r="UYG138" s="1163"/>
      <c r="UYH138" s="1163"/>
      <c r="UYI138" s="1455"/>
      <c r="UYJ138" s="957"/>
      <c r="UYK138" s="1163"/>
      <c r="UYL138" s="1163"/>
      <c r="UYM138" s="957"/>
      <c r="UYN138" s="957"/>
      <c r="UYO138" s="1730"/>
      <c r="UYP138" s="957"/>
      <c r="UYQ138" s="957"/>
      <c r="UYR138" s="957"/>
      <c r="UYS138" s="1209"/>
      <c r="UYT138" s="1248"/>
      <c r="UYU138" s="1537"/>
      <c r="UYV138" s="955"/>
      <c r="UYW138" s="1144"/>
      <c r="UYX138" s="1167"/>
      <c r="UYY138" s="1163"/>
      <c r="UYZ138" s="1163"/>
      <c r="UZA138" s="1455"/>
      <c r="UZB138" s="957"/>
      <c r="UZC138" s="1163"/>
      <c r="UZD138" s="1163"/>
      <c r="UZE138" s="957"/>
      <c r="UZF138" s="957"/>
      <c r="UZG138" s="1730"/>
      <c r="UZH138" s="957"/>
      <c r="UZI138" s="957"/>
      <c r="UZJ138" s="957"/>
      <c r="UZK138" s="1209"/>
      <c r="UZL138" s="1248"/>
      <c r="UZM138" s="1537"/>
      <c r="UZN138" s="955"/>
      <c r="UZO138" s="1144"/>
      <c r="UZP138" s="1167"/>
      <c r="UZQ138" s="1163"/>
      <c r="UZR138" s="1163"/>
      <c r="UZS138" s="1455"/>
      <c r="UZT138" s="957"/>
      <c r="UZU138" s="1163"/>
      <c r="UZV138" s="1163"/>
      <c r="UZW138" s="957"/>
      <c r="UZX138" s="957"/>
      <c r="UZY138" s="1730"/>
      <c r="UZZ138" s="957"/>
      <c r="VAA138" s="957"/>
      <c r="VAB138" s="957"/>
      <c r="VAC138" s="1209"/>
      <c r="VAD138" s="1248"/>
      <c r="VAE138" s="1537"/>
      <c r="VAF138" s="955"/>
      <c r="VAG138" s="1144"/>
      <c r="VAH138" s="1167"/>
      <c r="VAI138" s="1163"/>
      <c r="VAJ138" s="1163"/>
      <c r="VAK138" s="1455"/>
      <c r="VAL138" s="957"/>
      <c r="VAM138" s="1163"/>
      <c r="VAN138" s="1163"/>
      <c r="VAO138" s="957"/>
      <c r="VAP138" s="957"/>
      <c r="VAQ138" s="1730"/>
      <c r="VAR138" s="957"/>
      <c r="VAS138" s="957"/>
      <c r="VAT138" s="957"/>
      <c r="VAU138" s="1209"/>
      <c r="VAV138" s="1248"/>
      <c r="VAW138" s="1537"/>
      <c r="VAX138" s="955"/>
      <c r="VAY138" s="1144"/>
      <c r="VAZ138" s="1167"/>
      <c r="VBA138" s="1163"/>
      <c r="VBB138" s="1163"/>
      <c r="VBC138" s="1455"/>
      <c r="VBD138" s="957"/>
      <c r="VBE138" s="1163"/>
      <c r="VBF138" s="1163"/>
      <c r="VBG138" s="957"/>
      <c r="VBH138" s="957"/>
      <c r="VBI138" s="1730"/>
      <c r="VBJ138" s="957"/>
      <c r="VBK138" s="957"/>
      <c r="VBL138" s="957"/>
      <c r="VBM138" s="1209"/>
      <c r="VBN138" s="1248"/>
      <c r="VBO138" s="1537"/>
      <c r="VBP138" s="955"/>
      <c r="VBQ138" s="1144"/>
      <c r="VBR138" s="1167"/>
      <c r="VBS138" s="1163"/>
      <c r="VBT138" s="1163"/>
      <c r="VBU138" s="1455"/>
      <c r="VBV138" s="957"/>
      <c r="VBW138" s="1163"/>
      <c r="VBX138" s="1163"/>
      <c r="VBY138" s="957"/>
      <c r="VBZ138" s="957"/>
      <c r="VCA138" s="1730"/>
      <c r="VCB138" s="957"/>
      <c r="VCC138" s="957"/>
      <c r="VCD138" s="957"/>
      <c r="VCE138" s="1209"/>
      <c r="VCF138" s="1248"/>
      <c r="VCG138" s="1537"/>
      <c r="VCH138" s="955"/>
      <c r="VCI138" s="1144"/>
      <c r="VCJ138" s="1167"/>
      <c r="VCK138" s="1163"/>
      <c r="VCL138" s="1163"/>
      <c r="VCM138" s="1455"/>
      <c r="VCN138" s="957"/>
      <c r="VCO138" s="1163"/>
      <c r="VCP138" s="1163"/>
      <c r="VCQ138" s="957"/>
      <c r="VCR138" s="957"/>
      <c r="VCS138" s="1730"/>
      <c r="VCT138" s="957"/>
      <c r="VCU138" s="957"/>
      <c r="VCV138" s="957"/>
      <c r="VCW138" s="1209"/>
      <c r="VCX138" s="1248"/>
      <c r="VCY138" s="1537"/>
      <c r="VCZ138" s="955"/>
      <c r="VDA138" s="1144"/>
      <c r="VDB138" s="1167"/>
      <c r="VDC138" s="1163"/>
      <c r="VDD138" s="1163"/>
      <c r="VDE138" s="1455"/>
      <c r="VDF138" s="957"/>
      <c r="VDG138" s="1163"/>
      <c r="VDH138" s="1163"/>
      <c r="VDI138" s="957"/>
      <c r="VDJ138" s="957"/>
      <c r="VDK138" s="1730"/>
      <c r="VDL138" s="957"/>
      <c r="VDM138" s="957"/>
      <c r="VDN138" s="957"/>
      <c r="VDO138" s="1209"/>
      <c r="VDP138" s="1248"/>
      <c r="VDQ138" s="1537"/>
      <c r="VDR138" s="955"/>
      <c r="VDS138" s="1144"/>
      <c r="VDT138" s="1167"/>
      <c r="VDU138" s="1163"/>
      <c r="VDV138" s="1163"/>
      <c r="VDW138" s="1455"/>
      <c r="VDX138" s="957"/>
      <c r="VDY138" s="1163"/>
      <c r="VDZ138" s="1163"/>
      <c r="VEA138" s="957"/>
      <c r="VEB138" s="957"/>
      <c r="VEC138" s="1730"/>
      <c r="VED138" s="957"/>
      <c r="VEE138" s="957"/>
      <c r="VEF138" s="957"/>
      <c r="VEG138" s="1209"/>
      <c r="VEH138" s="1248"/>
      <c r="VEI138" s="1537"/>
      <c r="VEJ138" s="955"/>
      <c r="VEK138" s="1144"/>
      <c r="VEL138" s="1167"/>
      <c r="VEM138" s="1163"/>
      <c r="VEN138" s="1163"/>
      <c r="VEO138" s="1455"/>
      <c r="VEP138" s="957"/>
      <c r="VEQ138" s="1163"/>
      <c r="VER138" s="1163"/>
      <c r="VES138" s="957"/>
      <c r="VET138" s="957"/>
      <c r="VEU138" s="1730"/>
      <c r="VEV138" s="957"/>
      <c r="VEW138" s="957"/>
      <c r="VEX138" s="957"/>
      <c r="VEY138" s="1209"/>
      <c r="VEZ138" s="1248"/>
      <c r="VFA138" s="1537"/>
      <c r="VFB138" s="955"/>
      <c r="VFC138" s="1144"/>
      <c r="VFD138" s="1167"/>
      <c r="VFE138" s="1163"/>
      <c r="VFF138" s="1163"/>
      <c r="VFG138" s="1455"/>
      <c r="VFH138" s="957"/>
      <c r="VFI138" s="1163"/>
      <c r="VFJ138" s="1163"/>
      <c r="VFK138" s="957"/>
      <c r="VFL138" s="957"/>
      <c r="VFM138" s="1730"/>
      <c r="VFN138" s="957"/>
      <c r="VFO138" s="957"/>
      <c r="VFP138" s="957"/>
      <c r="VFQ138" s="1209"/>
      <c r="VFR138" s="1248"/>
      <c r="VFS138" s="1537"/>
      <c r="VFT138" s="955"/>
      <c r="VFU138" s="1144"/>
      <c r="VFV138" s="1167"/>
      <c r="VFW138" s="1163"/>
      <c r="VFX138" s="1163"/>
      <c r="VFY138" s="1455"/>
      <c r="VFZ138" s="957"/>
      <c r="VGA138" s="1163"/>
      <c r="VGB138" s="1163"/>
      <c r="VGC138" s="957"/>
      <c r="VGD138" s="957"/>
      <c r="VGE138" s="1730"/>
      <c r="VGF138" s="957"/>
      <c r="VGG138" s="957"/>
      <c r="VGH138" s="957"/>
      <c r="VGI138" s="1209"/>
      <c r="VGJ138" s="1248"/>
      <c r="VGK138" s="1537"/>
      <c r="VGL138" s="955"/>
      <c r="VGM138" s="1144"/>
      <c r="VGN138" s="1167"/>
      <c r="VGO138" s="1163"/>
      <c r="VGP138" s="1163"/>
      <c r="VGQ138" s="1455"/>
      <c r="VGR138" s="957"/>
      <c r="VGS138" s="1163"/>
      <c r="VGT138" s="1163"/>
      <c r="VGU138" s="957"/>
      <c r="VGV138" s="957"/>
      <c r="VGW138" s="1730"/>
      <c r="VGX138" s="957"/>
      <c r="VGY138" s="957"/>
      <c r="VGZ138" s="957"/>
      <c r="VHA138" s="1209"/>
      <c r="VHB138" s="1248"/>
      <c r="VHC138" s="1537"/>
      <c r="VHD138" s="955"/>
      <c r="VHE138" s="1144"/>
      <c r="VHF138" s="1167"/>
      <c r="VHG138" s="1163"/>
      <c r="VHH138" s="1163"/>
      <c r="VHI138" s="1455"/>
      <c r="VHJ138" s="957"/>
      <c r="VHK138" s="1163"/>
      <c r="VHL138" s="1163"/>
      <c r="VHM138" s="957"/>
      <c r="VHN138" s="957"/>
      <c r="VHO138" s="1730"/>
      <c r="VHP138" s="957"/>
      <c r="VHQ138" s="957"/>
      <c r="VHR138" s="957"/>
      <c r="VHS138" s="1209"/>
      <c r="VHT138" s="1248"/>
      <c r="VHU138" s="1537"/>
      <c r="VHV138" s="955"/>
      <c r="VHW138" s="1144"/>
      <c r="VHX138" s="1167"/>
      <c r="VHY138" s="1163"/>
      <c r="VHZ138" s="1163"/>
      <c r="VIA138" s="1455"/>
      <c r="VIB138" s="957"/>
      <c r="VIC138" s="1163"/>
      <c r="VID138" s="1163"/>
      <c r="VIE138" s="957"/>
      <c r="VIF138" s="957"/>
      <c r="VIG138" s="1730"/>
      <c r="VIH138" s="957"/>
      <c r="VII138" s="957"/>
      <c r="VIJ138" s="957"/>
      <c r="VIK138" s="1209"/>
      <c r="VIL138" s="1248"/>
      <c r="VIM138" s="1537"/>
      <c r="VIN138" s="955"/>
      <c r="VIO138" s="1144"/>
      <c r="VIP138" s="1167"/>
      <c r="VIQ138" s="1163"/>
      <c r="VIR138" s="1163"/>
      <c r="VIS138" s="1455"/>
      <c r="VIT138" s="957"/>
      <c r="VIU138" s="1163"/>
      <c r="VIV138" s="1163"/>
      <c r="VIW138" s="957"/>
      <c r="VIX138" s="957"/>
      <c r="VIY138" s="1730"/>
      <c r="VIZ138" s="957"/>
      <c r="VJA138" s="957"/>
      <c r="VJB138" s="957"/>
      <c r="VJC138" s="1209"/>
      <c r="VJD138" s="1248"/>
      <c r="VJE138" s="1537"/>
      <c r="VJF138" s="955"/>
      <c r="VJG138" s="1144"/>
      <c r="VJH138" s="1167"/>
      <c r="VJI138" s="1163"/>
      <c r="VJJ138" s="1163"/>
      <c r="VJK138" s="1455"/>
      <c r="VJL138" s="957"/>
      <c r="VJM138" s="1163"/>
      <c r="VJN138" s="1163"/>
      <c r="VJO138" s="957"/>
      <c r="VJP138" s="957"/>
      <c r="VJQ138" s="1730"/>
      <c r="VJR138" s="957"/>
      <c r="VJS138" s="957"/>
      <c r="VJT138" s="957"/>
      <c r="VJU138" s="1209"/>
      <c r="VJV138" s="1248"/>
      <c r="VJW138" s="1537"/>
      <c r="VJX138" s="955"/>
      <c r="VJY138" s="1144"/>
      <c r="VJZ138" s="1167"/>
      <c r="VKA138" s="1163"/>
      <c r="VKB138" s="1163"/>
      <c r="VKC138" s="1455"/>
      <c r="VKD138" s="957"/>
      <c r="VKE138" s="1163"/>
      <c r="VKF138" s="1163"/>
      <c r="VKG138" s="957"/>
      <c r="VKH138" s="957"/>
      <c r="VKI138" s="1730"/>
      <c r="VKJ138" s="957"/>
      <c r="VKK138" s="957"/>
      <c r="VKL138" s="957"/>
      <c r="VKM138" s="1209"/>
      <c r="VKN138" s="1248"/>
      <c r="VKO138" s="1537"/>
      <c r="VKP138" s="955"/>
      <c r="VKQ138" s="1144"/>
      <c r="VKR138" s="1167"/>
      <c r="VKS138" s="1163"/>
      <c r="VKT138" s="1163"/>
      <c r="VKU138" s="1455"/>
      <c r="VKV138" s="957"/>
      <c r="VKW138" s="1163"/>
      <c r="VKX138" s="1163"/>
      <c r="VKY138" s="957"/>
      <c r="VKZ138" s="957"/>
      <c r="VLA138" s="1730"/>
      <c r="VLB138" s="957"/>
      <c r="VLC138" s="957"/>
      <c r="VLD138" s="957"/>
      <c r="VLE138" s="1209"/>
      <c r="VLF138" s="1248"/>
      <c r="VLG138" s="1537"/>
      <c r="VLH138" s="955"/>
      <c r="VLI138" s="1144"/>
      <c r="VLJ138" s="1167"/>
      <c r="VLK138" s="1163"/>
      <c r="VLL138" s="1163"/>
      <c r="VLM138" s="1455"/>
      <c r="VLN138" s="957"/>
      <c r="VLO138" s="1163"/>
      <c r="VLP138" s="1163"/>
      <c r="VLQ138" s="957"/>
      <c r="VLR138" s="957"/>
      <c r="VLS138" s="1730"/>
      <c r="VLT138" s="957"/>
      <c r="VLU138" s="957"/>
      <c r="VLV138" s="957"/>
      <c r="VLW138" s="1209"/>
      <c r="VLX138" s="1248"/>
      <c r="VLY138" s="1537"/>
      <c r="VLZ138" s="955"/>
      <c r="VMA138" s="1144"/>
      <c r="VMB138" s="1167"/>
      <c r="VMC138" s="1163"/>
      <c r="VMD138" s="1163"/>
      <c r="VME138" s="1455"/>
      <c r="VMF138" s="957"/>
      <c r="VMG138" s="1163"/>
      <c r="VMH138" s="1163"/>
      <c r="VMI138" s="957"/>
      <c r="VMJ138" s="957"/>
      <c r="VMK138" s="1730"/>
      <c r="VML138" s="957"/>
      <c r="VMM138" s="957"/>
      <c r="VMN138" s="957"/>
      <c r="VMO138" s="1209"/>
      <c r="VMP138" s="1248"/>
      <c r="VMQ138" s="1537"/>
      <c r="VMR138" s="955"/>
      <c r="VMS138" s="1144"/>
      <c r="VMT138" s="1167"/>
      <c r="VMU138" s="1163"/>
      <c r="VMV138" s="1163"/>
      <c r="VMW138" s="1455"/>
      <c r="VMX138" s="957"/>
      <c r="VMY138" s="1163"/>
      <c r="VMZ138" s="1163"/>
      <c r="VNA138" s="957"/>
      <c r="VNB138" s="957"/>
      <c r="VNC138" s="1730"/>
      <c r="VND138" s="957"/>
      <c r="VNE138" s="957"/>
      <c r="VNF138" s="957"/>
      <c r="VNG138" s="1209"/>
      <c r="VNH138" s="1248"/>
      <c r="VNI138" s="1537"/>
      <c r="VNJ138" s="955"/>
      <c r="VNK138" s="1144"/>
      <c r="VNL138" s="1167"/>
      <c r="VNM138" s="1163"/>
      <c r="VNN138" s="1163"/>
      <c r="VNO138" s="1455"/>
      <c r="VNP138" s="957"/>
      <c r="VNQ138" s="1163"/>
      <c r="VNR138" s="1163"/>
      <c r="VNS138" s="957"/>
      <c r="VNT138" s="957"/>
      <c r="VNU138" s="1730"/>
      <c r="VNV138" s="957"/>
      <c r="VNW138" s="957"/>
      <c r="VNX138" s="957"/>
      <c r="VNY138" s="1209"/>
      <c r="VNZ138" s="1248"/>
      <c r="VOA138" s="1537"/>
      <c r="VOB138" s="955"/>
      <c r="VOC138" s="1144"/>
      <c r="VOD138" s="1167"/>
      <c r="VOE138" s="1163"/>
      <c r="VOF138" s="1163"/>
      <c r="VOG138" s="1455"/>
      <c r="VOH138" s="957"/>
      <c r="VOI138" s="1163"/>
      <c r="VOJ138" s="1163"/>
      <c r="VOK138" s="957"/>
      <c r="VOL138" s="957"/>
      <c r="VOM138" s="1730"/>
      <c r="VON138" s="957"/>
      <c r="VOO138" s="957"/>
      <c r="VOP138" s="957"/>
      <c r="VOQ138" s="1209"/>
      <c r="VOR138" s="1248"/>
      <c r="VOS138" s="1537"/>
      <c r="VOT138" s="955"/>
      <c r="VOU138" s="1144"/>
      <c r="VOV138" s="1167"/>
      <c r="VOW138" s="1163"/>
      <c r="VOX138" s="1163"/>
      <c r="VOY138" s="1455"/>
      <c r="VOZ138" s="957"/>
      <c r="VPA138" s="1163"/>
      <c r="VPB138" s="1163"/>
      <c r="VPC138" s="957"/>
      <c r="VPD138" s="957"/>
      <c r="VPE138" s="1730"/>
      <c r="VPF138" s="957"/>
      <c r="VPG138" s="957"/>
      <c r="VPH138" s="957"/>
      <c r="VPI138" s="1209"/>
      <c r="VPJ138" s="1248"/>
      <c r="VPK138" s="1537"/>
      <c r="VPL138" s="955"/>
      <c r="VPM138" s="1144"/>
      <c r="VPN138" s="1167"/>
      <c r="VPO138" s="1163"/>
      <c r="VPP138" s="1163"/>
      <c r="VPQ138" s="1455"/>
      <c r="VPR138" s="957"/>
      <c r="VPS138" s="1163"/>
      <c r="VPT138" s="1163"/>
      <c r="VPU138" s="957"/>
      <c r="VPV138" s="957"/>
      <c r="VPW138" s="1730"/>
      <c r="VPX138" s="957"/>
      <c r="VPY138" s="957"/>
      <c r="VPZ138" s="957"/>
      <c r="VQA138" s="1209"/>
      <c r="VQB138" s="1248"/>
      <c r="VQC138" s="1537"/>
      <c r="VQD138" s="955"/>
      <c r="VQE138" s="1144"/>
      <c r="VQF138" s="1167"/>
      <c r="VQG138" s="1163"/>
      <c r="VQH138" s="1163"/>
      <c r="VQI138" s="1455"/>
      <c r="VQJ138" s="957"/>
      <c r="VQK138" s="1163"/>
      <c r="VQL138" s="1163"/>
      <c r="VQM138" s="957"/>
      <c r="VQN138" s="957"/>
      <c r="VQO138" s="1730"/>
      <c r="VQP138" s="957"/>
      <c r="VQQ138" s="957"/>
      <c r="VQR138" s="957"/>
      <c r="VQS138" s="1209"/>
      <c r="VQT138" s="1248"/>
      <c r="VQU138" s="1537"/>
      <c r="VQV138" s="955"/>
      <c r="VQW138" s="1144"/>
      <c r="VQX138" s="1167"/>
      <c r="VQY138" s="1163"/>
      <c r="VQZ138" s="1163"/>
      <c r="VRA138" s="1455"/>
      <c r="VRB138" s="957"/>
      <c r="VRC138" s="1163"/>
      <c r="VRD138" s="1163"/>
      <c r="VRE138" s="957"/>
      <c r="VRF138" s="957"/>
      <c r="VRG138" s="1730"/>
      <c r="VRH138" s="957"/>
      <c r="VRI138" s="957"/>
      <c r="VRJ138" s="957"/>
      <c r="VRK138" s="1209"/>
      <c r="VRL138" s="1248"/>
      <c r="VRM138" s="1537"/>
      <c r="VRN138" s="955"/>
      <c r="VRO138" s="1144"/>
      <c r="VRP138" s="1167"/>
      <c r="VRQ138" s="1163"/>
      <c r="VRR138" s="1163"/>
      <c r="VRS138" s="1455"/>
      <c r="VRT138" s="957"/>
      <c r="VRU138" s="1163"/>
      <c r="VRV138" s="1163"/>
      <c r="VRW138" s="957"/>
      <c r="VRX138" s="957"/>
      <c r="VRY138" s="1730"/>
      <c r="VRZ138" s="957"/>
      <c r="VSA138" s="957"/>
      <c r="VSB138" s="957"/>
      <c r="VSC138" s="1209"/>
      <c r="VSD138" s="1248"/>
      <c r="VSE138" s="1537"/>
      <c r="VSF138" s="955"/>
      <c r="VSG138" s="1144"/>
      <c r="VSH138" s="1167"/>
      <c r="VSI138" s="1163"/>
      <c r="VSJ138" s="1163"/>
      <c r="VSK138" s="1455"/>
      <c r="VSL138" s="957"/>
      <c r="VSM138" s="1163"/>
      <c r="VSN138" s="1163"/>
      <c r="VSO138" s="957"/>
      <c r="VSP138" s="957"/>
      <c r="VSQ138" s="1730"/>
      <c r="VSR138" s="957"/>
      <c r="VSS138" s="957"/>
      <c r="VST138" s="957"/>
      <c r="VSU138" s="1209"/>
      <c r="VSV138" s="1248"/>
      <c r="VSW138" s="1537"/>
      <c r="VSX138" s="955"/>
      <c r="VSY138" s="1144"/>
      <c r="VSZ138" s="1167"/>
      <c r="VTA138" s="1163"/>
      <c r="VTB138" s="1163"/>
      <c r="VTC138" s="1455"/>
      <c r="VTD138" s="957"/>
      <c r="VTE138" s="1163"/>
      <c r="VTF138" s="1163"/>
      <c r="VTG138" s="957"/>
      <c r="VTH138" s="957"/>
      <c r="VTI138" s="1730"/>
      <c r="VTJ138" s="957"/>
      <c r="VTK138" s="957"/>
      <c r="VTL138" s="957"/>
      <c r="VTM138" s="1209"/>
      <c r="VTN138" s="1248"/>
      <c r="VTO138" s="1537"/>
      <c r="VTP138" s="955"/>
      <c r="VTQ138" s="1144"/>
      <c r="VTR138" s="1167"/>
      <c r="VTS138" s="1163"/>
      <c r="VTT138" s="1163"/>
      <c r="VTU138" s="1455"/>
      <c r="VTV138" s="957"/>
      <c r="VTW138" s="1163"/>
      <c r="VTX138" s="1163"/>
      <c r="VTY138" s="957"/>
      <c r="VTZ138" s="957"/>
      <c r="VUA138" s="1730"/>
      <c r="VUB138" s="957"/>
      <c r="VUC138" s="957"/>
      <c r="VUD138" s="957"/>
      <c r="VUE138" s="1209"/>
      <c r="VUF138" s="1248"/>
      <c r="VUG138" s="1537"/>
      <c r="VUH138" s="955"/>
      <c r="VUI138" s="1144"/>
      <c r="VUJ138" s="1167"/>
      <c r="VUK138" s="1163"/>
      <c r="VUL138" s="1163"/>
      <c r="VUM138" s="1455"/>
      <c r="VUN138" s="957"/>
      <c r="VUO138" s="1163"/>
      <c r="VUP138" s="1163"/>
      <c r="VUQ138" s="957"/>
      <c r="VUR138" s="957"/>
      <c r="VUS138" s="1730"/>
      <c r="VUT138" s="957"/>
      <c r="VUU138" s="957"/>
      <c r="VUV138" s="957"/>
      <c r="VUW138" s="1209"/>
      <c r="VUX138" s="1248"/>
      <c r="VUY138" s="1537"/>
      <c r="VUZ138" s="955"/>
      <c r="VVA138" s="1144"/>
      <c r="VVB138" s="1167"/>
      <c r="VVC138" s="1163"/>
      <c r="VVD138" s="1163"/>
      <c r="VVE138" s="1455"/>
      <c r="VVF138" s="957"/>
      <c r="VVG138" s="1163"/>
      <c r="VVH138" s="1163"/>
      <c r="VVI138" s="957"/>
      <c r="VVJ138" s="957"/>
      <c r="VVK138" s="1730"/>
      <c r="VVL138" s="957"/>
      <c r="VVM138" s="957"/>
      <c r="VVN138" s="957"/>
      <c r="VVO138" s="1209"/>
      <c r="VVP138" s="1248"/>
      <c r="VVQ138" s="1537"/>
      <c r="VVR138" s="955"/>
      <c r="VVS138" s="1144"/>
      <c r="VVT138" s="1167"/>
      <c r="VVU138" s="1163"/>
      <c r="VVV138" s="1163"/>
      <c r="VVW138" s="1455"/>
      <c r="VVX138" s="957"/>
      <c r="VVY138" s="1163"/>
      <c r="VVZ138" s="1163"/>
      <c r="VWA138" s="957"/>
      <c r="VWB138" s="957"/>
      <c r="VWC138" s="1730"/>
      <c r="VWD138" s="957"/>
      <c r="VWE138" s="957"/>
      <c r="VWF138" s="957"/>
      <c r="VWG138" s="1209"/>
      <c r="VWH138" s="1248"/>
      <c r="VWI138" s="1537"/>
      <c r="VWJ138" s="955"/>
      <c r="VWK138" s="1144"/>
      <c r="VWL138" s="1167"/>
      <c r="VWM138" s="1163"/>
      <c r="VWN138" s="1163"/>
      <c r="VWO138" s="1455"/>
      <c r="VWP138" s="957"/>
      <c r="VWQ138" s="1163"/>
      <c r="VWR138" s="1163"/>
      <c r="VWS138" s="957"/>
      <c r="VWT138" s="957"/>
      <c r="VWU138" s="1730"/>
      <c r="VWV138" s="957"/>
      <c r="VWW138" s="957"/>
      <c r="VWX138" s="957"/>
      <c r="VWY138" s="1209"/>
      <c r="VWZ138" s="1248"/>
      <c r="VXA138" s="1537"/>
      <c r="VXB138" s="955"/>
      <c r="VXC138" s="1144"/>
      <c r="VXD138" s="1167"/>
      <c r="VXE138" s="1163"/>
      <c r="VXF138" s="1163"/>
      <c r="VXG138" s="1455"/>
      <c r="VXH138" s="957"/>
      <c r="VXI138" s="1163"/>
      <c r="VXJ138" s="1163"/>
      <c r="VXK138" s="957"/>
      <c r="VXL138" s="957"/>
      <c r="VXM138" s="1730"/>
      <c r="VXN138" s="957"/>
      <c r="VXO138" s="957"/>
      <c r="VXP138" s="957"/>
      <c r="VXQ138" s="1209"/>
      <c r="VXR138" s="1248"/>
      <c r="VXS138" s="1537"/>
      <c r="VXT138" s="955"/>
      <c r="VXU138" s="1144"/>
      <c r="VXV138" s="1167"/>
      <c r="VXW138" s="1163"/>
      <c r="VXX138" s="1163"/>
      <c r="VXY138" s="1455"/>
      <c r="VXZ138" s="957"/>
      <c r="VYA138" s="1163"/>
      <c r="VYB138" s="1163"/>
      <c r="VYC138" s="957"/>
      <c r="VYD138" s="957"/>
      <c r="VYE138" s="1730"/>
      <c r="VYF138" s="957"/>
      <c r="VYG138" s="957"/>
      <c r="VYH138" s="957"/>
      <c r="VYI138" s="1209"/>
      <c r="VYJ138" s="1248"/>
      <c r="VYK138" s="1537"/>
      <c r="VYL138" s="955"/>
      <c r="VYM138" s="1144"/>
      <c r="VYN138" s="1167"/>
      <c r="VYO138" s="1163"/>
      <c r="VYP138" s="1163"/>
      <c r="VYQ138" s="1455"/>
      <c r="VYR138" s="957"/>
      <c r="VYS138" s="1163"/>
      <c r="VYT138" s="1163"/>
      <c r="VYU138" s="957"/>
      <c r="VYV138" s="957"/>
      <c r="VYW138" s="1730"/>
      <c r="VYX138" s="957"/>
      <c r="VYY138" s="957"/>
      <c r="VYZ138" s="957"/>
      <c r="VZA138" s="1209"/>
      <c r="VZB138" s="1248"/>
      <c r="VZC138" s="1537"/>
      <c r="VZD138" s="955"/>
      <c r="VZE138" s="1144"/>
      <c r="VZF138" s="1167"/>
      <c r="VZG138" s="1163"/>
      <c r="VZH138" s="1163"/>
      <c r="VZI138" s="1455"/>
      <c r="VZJ138" s="957"/>
      <c r="VZK138" s="1163"/>
      <c r="VZL138" s="1163"/>
      <c r="VZM138" s="957"/>
      <c r="VZN138" s="957"/>
      <c r="VZO138" s="1730"/>
      <c r="VZP138" s="957"/>
      <c r="VZQ138" s="957"/>
      <c r="VZR138" s="957"/>
      <c r="VZS138" s="1209"/>
      <c r="VZT138" s="1248"/>
      <c r="VZU138" s="1537"/>
      <c r="VZV138" s="955"/>
      <c r="VZW138" s="1144"/>
      <c r="VZX138" s="1167"/>
      <c r="VZY138" s="1163"/>
      <c r="VZZ138" s="1163"/>
      <c r="WAA138" s="1455"/>
      <c r="WAB138" s="957"/>
      <c r="WAC138" s="1163"/>
      <c r="WAD138" s="1163"/>
      <c r="WAE138" s="957"/>
      <c r="WAF138" s="957"/>
      <c r="WAG138" s="1730"/>
      <c r="WAH138" s="957"/>
      <c r="WAI138" s="957"/>
      <c r="WAJ138" s="957"/>
      <c r="WAK138" s="1209"/>
      <c r="WAL138" s="1248"/>
      <c r="WAM138" s="1537"/>
      <c r="WAN138" s="955"/>
      <c r="WAO138" s="1144"/>
      <c r="WAP138" s="1167"/>
      <c r="WAQ138" s="1163"/>
      <c r="WAR138" s="1163"/>
      <c r="WAS138" s="1455"/>
      <c r="WAT138" s="957"/>
      <c r="WAU138" s="1163"/>
      <c r="WAV138" s="1163"/>
      <c r="WAW138" s="957"/>
      <c r="WAX138" s="957"/>
      <c r="WAY138" s="1730"/>
      <c r="WAZ138" s="957"/>
      <c r="WBA138" s="957"/>
      <c r="WBB138" s="957"/>
      <c r="WBC138" s="1209"/>
      <c r="WBD138" s="1248"/>
      <c r="WBE138" s="1537"/>
      <c r="WBF138" s="955"/>
      <c r="WBG138" s="1144"/>
      <c r="WBH138" s="1167"/>
      <c r="WBI138" s="1163"/>
      <c r="WBJ138" s="1163"/>
      <c r="WBK138" s="1455"/>
      <c r="WBL138" s="957"/>
      <c r="WBM138" s="1163"/>
      <c r="WBN138" s="1163"/>
      <c r="WBO138" s="957"/>
      <c r="WBP138" s="957"/>
      <c r="WBQ138" s="1730"/>
      <c r="WBR138" s="957"/>
      <c r="WBS138" s="957"/>
      <c r="WBT138" s="957"/>
      <c r="WBU138" s="1209"/>
      <c r="WBV138" s="1248"/>
      <c r="WBW138" s="1537"/>
      <c r="WBX138" s="955"/>
      <c r="WBY138" s="1144"/>
      <c r="WBZ138" s="1167"/>
      <c r="WCA138" s="1163"/>
      <c r="WCB138" s="1163"/>
      <c r="WCC138" s="1455"/>
      <c r="WCD138" s="957"/>
      <c r="WCE138" s="1163"/>
      <c r="WCF138" s="1163"/>
      <c r="WCG138" s="957"/>
      <c r="WCH138" s="957"/>
      <c r="WCI138" s="1730"/>
      <c r="WCJ138" s="957"/>
      <c r="WCK138" s="957"/>
      <c r="WCL138" s="957"/>
      <c r="WCM138" s="1209"/>
      <c r="WCN138" s="1248"/>
      <c r="WCO138" s="1537"/>
      <c r="WCP138" s="955"/>
      <c r="WCQ138" s="1144"/>
      <c r="WCR138" s="1167"/>
      <c r="WCS138" s="1163"/>
      <c r="WCT138" s="1163"/>
      <c r="WCU138" s="1455"/>
      <c r="WCV138" s="957"/>
      <c r="WCW138" s="1163"/>
      <c r="WCX138" s="1163"/>
      <c r="WCY138" s="957"/>
      <c r="WCZ138" s="957"/>
      <c r="WDA138" s="1730"/>
      <c r="WDB138" s="957"/>
      <c r="WDC138" s="957"/>
      <c r="WDD138" s="957"/>
      <c r="WDE138" s="1209"/>
      <c r="WDF138" s="1248"/>
      <c r="WDG138" s="1537"/>
      <c r="WDH138" s="955"/>
      <c r="WDI138" s="1144"/>
      <c r="WDJ138" s="1167"/>
      <c r="WDK138" s="1163"/>
      <c r="WDL138" s="1163"/>
      <c r="WDM138" s="1455"/>
      <c r="WDN138" s="957"/>
      <c r="WDO138" s="1163"/>
      <c r="WDP138" s="1163"/>
      <c r="WDQ138" s="957"/>
      <c r="WDR138" s="957"/>
      <c r="WDS138" s="1730"/>
      <c r="WDT138" s="957"/>
      <c r="WDU138" s="957"/>
      <c r="WDV138" s="957"/>
      <c r="WDW138" s="1209"/>
      <c r="WDX138" s="1248"/>
      <c r="WDY138" s="1537"/>
      <c r="WDZ138" s="955"/>
      <c r="WEA138" s="1144"/>
      <c r="WEB138" s="1167"/>
      <c r="WEC138" s="1163"/>
      <c r="WED138" s="1163"/>
      <c r="WEE138" s="1455"/>
      <c r="WEF138" s="957"/>
      <c r="WEG138" s="1163"/>
      <c r="WEH138" s="1163"/>
      <c r="WEI138" s="957"/>
      <c r="WEJ138" s="957"/>
      <c r="WEK138" s="1730"/>
      <c r="WEL138" s="957"/>
      <c r="WEM138" s="957"/>
      <c r="WEN138" s="957"/>
      <c r="WEO138" s="1209"/>
      <c r="WEP138" s="1248"/>
      <c r="WEQ138" s="1537"/>
      <c r="WER138" s="955"/>
      <c r="WES138" s="1144"/>
      <c r="WET138" s="1167"/>
      <c r="WEU138" s="1163"/>
      <c r="WEV138" s="1163"/>
      <c r="WEW138" s="1455"/>
      <c r="WEX138" s="957"/>
      <c r="WEY138" s="1163"/>
      <c r="WEZ138" s="1163"/>
      <c r="WFA138" s="957"/>
      <c r="WFB138" s="957"/>
      <c r="WFC138" s="1730"/>
      <c r="WFD138" s="957"/>
      <c r="WFE138" s="957"/>
      <c r="WFF138" s="957"/>
      <c r="WFG138" s="1209"/>
      <c r="WFH138" s="1248"/>
      <c r="WFI138" s="1537"/>
      <c r="WFJ138" s="955"/>
      <c r="WFK138" s="1144"/>
      <c r="WFL138" s="1167"/>
      <c r="WFM138" s="1163"/>
      <c r="WFN138" s="1163"/>
      <c r="WFO138" s="1455"/>
      <c r="WFP138" s="957"/>
      <c r="WFQ138" s="1163"/>
      <c r="WFR138" s="1163"/>
      <c r="WFS138" s="957"/>
      <c r="WFT138" s="957"/>
      <c r="WFU138" s="1730"/>
      <c r="WFV138" s="957"/>
      <c r="WFW138" s="957"/>
      <c r="WFX138" s="957"/>
      <c r="WFY138" s="1209"/>
      <c r="WFZ138" s="1248"/>
      <c r="WGA138" s="1537"/>
      <c r="WGB138" s="955"/>
      <c r="WGC138" s="1144"/>
      <c r="WGD138" s="1167"/>
      <c r="WGE138" s="1163"/>
      <c r="WGF138" s="1163"/>
      <c r="WGG138" s="1455"/>
      <c r="WGH138" s="957"/>
      <c r="WGI138" s="1163"/>
      <c r="WGJ138" s="1163"/>
      <c r="WGK138" s="957"/>
      <c r="WGL138" s="957"/>
      <c r="WGM138" s="1730"/>
      <c r="WGN138" s="957"/>
      <c r="WGO138" s="957"/>
      <c r="WGP138" s="957"/>
      <c r="WGQ138" s="1209"/>
      <c r="WGR138" s="1248"/>
      <c r="WGS138" s="1537"/>
      <c r="WGT138" s="955"/>
      <c r="WGU138" s="1144"/>
      <c r="WGV138" s="1167"/>
      <c r="WGW138" s="1163"/>
      <c r="WGX138" s="1163"/>
      <c r="WGY138" s="1455"/>
      <c r="WGZ138" s="957"/>
      <c r="WHA138" s="1163"/>
      <c r="WHB138" s="1163"/>
      <c r="WHC138" s="957"/>
      <c r="WHD138" s="957"/>
      <c r="WHE138" s="1730"/>
      <c r="WHF138" s="957"/>
      <c r="WHG138" s="957"/>
      <c r="WHH138" s="957"/>
      <c r="WHI138" s="1209"/>
      <c r="WHJ138" s="1248"/>
      <c r="WHK138" s="1537"/>
      <c r="WHL138" s="955"/>
      <c r="WHM138" s="1144"/>
      <c r="WHN138" s="1167"/>
      <c r="WHO138" s="1163"/>
      <c r="WHP138" s="1163"/>
      <c r="WHQ138" s="1455"/>
      <c r="WHR138" s="957"/>
      <c r="WHS138" s="1163"/>
      <c r="WHT138" s="1163"/>
      <c r="WHU138" s="957"/>
      <c r="WHV138" s="957"/>
      <c r="WHW138" s="1730"/>
      <c r="WHX138" s="957"/>
      <c r="WHY138" s="957"/>
      <c r="WHZ138" s="957"/>
      <c r="WIA138" s="1209"/>
      <c r="WIB138" s="1248"/>
      <c r="WIC138" s="1537"/>
      <c r="WID138" s="955"/>
      <c r="WIE138" s="1144"/>
      <c r="WIF138" s="1167"/>
      <c r="WIG138" s="1163"/>
      <c r="WIH138" s="1163"/>
      <c r="WII138" s="1455"/>
      <c r="WIJ138" s="957"/>
      <c r="WIK138" s="1163"/>
      <c r="WIL138" s="1163"/>
      <c r="WIM138" s="957"/>
      <c r="WIN138" s="957"/>
      <c r="WIO138" s="1730"/>
      <c r="WIP138" s="957"/>
      <c r="WIQ138" s="957"/>
      <c r="WIR138" s="957"/>
      <c r="WIS138" s="1209"/>
      <c r="WIT138" s="1248"/>
      <c r="WIU138" s="1537"/>
      <c r="WIV138" s="955"/>
      <c r="WIW138" s="1144"/>
      <c r="WIX138" s="1167"/>
      <c r="WIY138" s="1163"/>
      <c r="WIZ138" s="1163"/>
      <c r="WJA138" s="1455"/>
      <c r="WJB138" s="957"/>
      <c r="WJC138" s="1163"/>
      <c r="WJD138" s="1163"/>
      <c r="WJE138" s="957"/>
      <c r="WJF138" s="957"/>
      <c r="WJG138" s="1730"/>
      <c r="WJH138" s="957"/>
      <c r="WJI138" s="957"/>
      <c r="WJJ138" s="957"/>
      <c r="WJK138" s="1209"/>
      <c r="WJL138" s="1248"/>
      <c r="WJM138" s="1537"/>
      <c r="WJN138" s="955"/>
      <c r="WJO138" s="1144"/>
      <c r="WJP138" s="1167"/>
      <c r="WJQ138" s="1163"/>
      <c r="WJR138" s="1163"/>
      <c r="WJS138" s="1455"/>
      <c r="WJT138" s="957"/>
      <c r="WJU138" s="1163"/>
      <c r="WJV138" s="1163"/>
      <c r="WJW138" s="957"/>
      <c r="WJX138" s="957"/>
      <c r="WJY138" s="1730"/>
      <c r="WJZ138" s="957"/>
      <c r="WKA138" s="957"/>
      <c r="WKB138" s="957"/>
      <c r="WKC138" s="1209"/>
      <c r="WKD138" s="1248"/>
      <c r="WKE138" s="1537"/>
      <c r="WKF138" s="955"/>
      <c r="WKG138" s="1144"/>
      <c r="WKH138" s="1167"/>
      <c r="WKI138" s="1163"/>
      <c r="WKJ138" s="1163"/>
      <c r="WKK138" s="1455"/>
      <c r="WKL138" s="957"/>
      <c r="WKM138" s="1163"/>
      <c r="WKN138" s="1163"/>
      <c r="WKO138" s="957"/>
      <c r="WKP138" s="957"/>
      <c r="WKQ138" s="1730"/>
      <c r="WKR138" s="957"/>
      <c r="WKS138" s="957"/>
      <c r="WKT138" s="957"/>
      <c r="WKU138" s="1209"/>
      <c r="WKV138" s="1248"/>
      <c r="WKW138" s="1537"/>
      <c r="WKX138" s="955"/>
      <c r="WKY138" s="1144"/>
      <c r="WKZ138" s="1167"/>
      <c r="WLA138" s="1163"/>
      <c r="WLB138" s="1163"/>
      <c r="WLC138" s="1455"/>
      <c r="WLD138" s="957"/>
      <c r="WLE138" s="1163"/>
      <c r="WLF138" s="1163"/>
      <c r="WLG138" s="957"/>
      <c r="WLH138" s="957"/>
      <c r="WLI138" s="1730"/>
      <c r="WLJ138" s="957"/>
      <c r="WLK138" s="957"/>
      <c r="WLL138" s="957"/>
      <c r="WLM138" s="1209"/>
      <c r="WLN138" s="1248"/>
      <c r="WLO138" s="1537"/>
      <c r="WLP138" s="955"/>
      <c r="WLQ138" s="1144"/>
      <c r="WLR138" s="1167"/>
      <c r="WLS138" s="1163"/>
      <c r="WLT138" s="1163"/>
      <c r="WLU138" s="1455"/>
      <c r="WLV138" s="957"/>
      <c r="WLW138" s="1163"/>
      <c r="WLX138" s="1163"/>
      <c r="WLY138" s="957"/>
      <c r="WLZ138" s="957"/>
      <c r="WMA138" s="1730"/>
      <c r="WMB138" s="957"/>
      <c r="WMC138" s="957"/>
      <c r="WMD138" s="957"/>
      <c r="WME138" s="1209"/>
      <c r="WMF138" s="1248"/>
      <c r="WMG138" s="1537"/>
      <c r="WMH138" s="955"/>
      <c r="WMI138" s="1144"/>
      <c r="WMJ138" s="1167"/>
      <c r="WMK138" s="1163"/>
      <c r="WML138" s="1163"/>
      <c r="WMM138" s="1455"/>
      <c r="WMN138" s="957"/>
      <c r="WMO138" s="1163"/>
      <c r="WMP138" s="1163"/>
      <c r="WMQ138" s="957"/>
      <c r="WMR138" s="957"/>
      <c r="WMS138" s="1730"/>
      <c r="WMT138" s="957"/>
      <c r="WMU138" s="957"/>
      <c r="WMV138" s="957"/>
      <c r="WMW138" s="1209"/>
      <c r="WMX138" s="1248"/>
      <c r="WMY138" s="1537"/>
      <c r="WMZ138" s="955"/>
      <c r="WNA138" s="1144"/>
      <c r="WNB138" s="1167"/>
      <c r="WNC138" s="1163"/>
      <c r="WND138" s="1163"/>
      <c r="WNE138" s="1455"/>
      <c r="WNF138" s="957"/>
      <c r="WNG138" s="1163"/>
      <c r="WNH138" s="1163"/>
      <c r="WNI138" s="957"/>
      <c r="WNJ138" s="957"/>
      <c r="WNK138" s="1730"/>
      <c r="WNL138" s="957"/>
      <c r="WNM138" s="957"/>
      <c r="WNN138" s="957"/>
      <c r="WNO138" s="1209"/>
      <c r="WNP138" s="1248"/>
      <c r="WNQ138" s="1537"/>
      <c r="WNR138" s="955"/>
      <c r="WNS138" s="1144"/>
      <c r="WNT138" s="1167"/>
      <c r="WNU138" s="1163"/>
      <c r="WNV138" s="1163"/>
      <c r="WNW138" s="1455"/>
      <c r="WNX138" s="957"/>
      <c r="WNY138" s="1163"/>
      <c r="WNZ138" s="1163"/>
      <c r="WOA138" s="957"/>
      <c r="WOB138" s="957"/>
      <c r="WOC138" s="1730"/>
      <c r="WOD138" s="957"/>
      <c r="WOE138" s="957"/>
      <c r="WOF138" s="957"/>
      <c r="WOG138" s="1209"/>
      <c r="WOH138" s="1248"/>
      <c r="WOI138" s="1537"/>
      <c r="WOJ138" s="955"/>
      <c r="WOK138" s="1144"/>
      <c r="WOL138" s="1167"/>
      <c r="WOM138" s="1163"/>
      <c r="WON138" s="1163"/>
      <c r="WOO138" s="1455"/>
      <c r="WOP138" s="957"/>
      <c r="WOQ138" s="1163"/>
      <c r="WOR138" s="1163"/>
      <c r="WOS138" s="957"/>
      <c r="WOT138" s="957"/>
      <c r="WOU138" s="1730"/>
      <c r="WOV138" s="957"/>
      <c r="WOW138" s="957"/>
      <c r="WOX138" s="957"/>
      <c r="WOY138" s="1209"/>
      <c r="WOZ138" s="1248"/>
      <c r="WPA138" s="1537"/>
      <c r="WPB138" s="955"/>
      <c r="WPC138" s="1144"/>
      <c r="WPD138" s="1167"/>
      <c r="WPE138" s="1163"/>
      <c r="WPF138" s="1163"/>
      <c r="WPG138" s="1455"/>
      <c r="WPH138" s="957"/>
      <c r="WPI138" s="1163"/>
      <c r="WPJ138" s="1163"/>
      <c r="WPK138" s="957"/>
      <c r="WPL138" s="957"/>
      <c r="WPM138" s="1730"/>
      <c r="WPN138" s="957"/>
      <c r="WPO138" s="957"/>
      <c r="WPP138" s="957"/>
      <c r="WPQ138" s="1209"/>
      <c r="WPR138" s="1248"/>
      <c r="WPS138" s="1537"/>
      <c r="WPT138" s="955"/>
      <c r="WPU138" s="1144"/>
      <c r="WPV138" s="1167"/>
      <c r="WPW138" s="1163"/>
      <c r="WPX138" s="1163"/>
      <c r="WPY138" s="1455"/>
      <c r="WPZ138" s="957"/>
      <c r="WQA138" s="1163"/>
      <c r="WQB138" s="1163"/>
      <c r="WQC138" s="957"/>
      <c r="WQD138" s="957"/>
      <c r="WQE138" s="1730"/>
      <c r="WQF138" s="957"/>
      <c r="WQG138" s="957"/>
      <c r="WQH138" s="957"/>
      <c r="WQI138" s="1209"/>
      <c r="WQJ138" s="1248"/>
      <c r="WQK138" s="1537"/>
      <c r="WQL138" s="955"/>
      <c r="WQM138" s="1144"/>
      <c r="WQN138" s="1167"/>
      <c r="WQO138" s="1163"/>
      <c r="WQP138" s="1163"/>
      <c r="WQQ138" s="1455"/>
      <c r="WQR138" s="957"/>
      <c r="WQS138" s="1163"/>
      <c r="WQT138" s="1163"/>
      <c r="WQU138" s="957"/>
      <c r="WQV138" s="957"/>
      <c r="WQW138" s="1730"/>
      <c r="WQX138" s="957"/>
      <c r="WQY138" s="957"/>
      <c r="WQZ138" s="957"/>
      <c r="WRA138" s="1209"/>
      <c r="WRB138" s="1248"/>
      <c r="WRC138" s="1537"/>
      <c r="WRD138" s="955"/>
      <c r="WRE138" s="1144"/>
      <c r="WRF138" s="1167"/>
      <c r="WRG138" s="1163"/>
      <c r="WRH138" s="1163"/>
      <c r="WRI138" s="1455"/>
      <c r="WRJ138" s="957"/>
      <c r="WRK138" s="1163"/>
      <c r="WRL138" s="1163"/>
      <c r="WRM138" s="957"/>
      <c r="WRN138" s="957"/>
      <c r="WRO138" s="1730"/>
      <c r="WRP138" s="957"/>
      <c r="WRQ138" s="957"/>
      <c r="WRR138" s="957"/>
      <c r="WRS138" s="1209"/>
      <c r="WRT138" s="1248"/>
      <c r="WRU138" s="1537"/>
      <c r="WRV138" s="955"/>
      <c r="WRW138" s="1144"/>
      <c r="WRX138" s="1167"/>
      <c r="WRY138" s="1163"/>
      <c r="WRZ138" s="1163"/>
      <c r="WSA138" s="1455"/>
      <c r="WSB138" s="957"/>
      <c r="WSC138" s="1163"/>
      <c r="WSD138" s="1163"/>
      <c r="WSE138" s="957"/>
      <c r="WSF138" s="957"/>
      <c r="WSG138" s="1730"/>
      <c r="WSH138" s="957"/>
      <c r="WSI138" s="957"/>
      <c r="WSJ138" s="957"/>
      <c r="WSK138" s="1209"/>
      <c r="WSL138" s="1248"/>
      <c r="WSM138" s="1537"/>
      <c r="WSN138" s="955"/>
      <c r="WSO138" s="1144"/>
      <c r="WSP138" s="1167"/>
      <c r="WSQ138" s="1163"/>
      <c r="WSR138" s="1163"/>
      <c r="WSS138" s="1455"/>
      <c r="WST138" s="957"/>
      <c r="WSU138" s="1163"/>
      <c r="WSV138" s="1163"/>
      <c r="WSW138" s="957"/>
      <c r="WSX138" s="957"/>
      <c r="WSY138" s="1730"/>
      <c r="WSZ138" s="957"/>
      <c r="WTA138" s="957"/>
      <c r="WTB138" s="957"/>
      <c r="WTC138" s="1209"/>
      <c r="WTD138" s="1248"/>
      <c r="WTE138" s="1537"/>
      <c r="WTF138" s="955"/>
      <c r="WTG138" s="1144"/>
      <c r="WTH138" s="1167"/>
      <c r="WTI138" s="1163"/>
      <c r="WTJ138" s="1163"/>
      <c r="WTK138" s="1455"/>
      <c r="WTL138" s="957"/>
      <c r="WTM138" s="1163"/>
      <c r="WTN138" s="1163"/>
      <c r="WTO138" s="957"/>
      <c r="WTP138" s="957"/>
      <c r="WTQ138" s="1730"/>
      <c r="WTR138" s="957"/>
      <c r="WTS138" s="957"/>
      <c r="WTT138" s="957"/>
      <c r="WTU138" s="1209"/>
      <c r="WTV138" s="1248"/>
      <c r="WTW138" s="1537"/>
      <c r="WTX138" s="955"/>
      <c r="WTY138" s="1144"/>
      <c r="WTZ138" s="1167"/>
      <c r="WUA138" s="1163"/>
      <c r="WUB138" s="1163"/>
      <c r="WUC138" s="1455"/>
      <c r="WUD138" s="957"/>
      <c r="WUE138" s="1163"/>
      <c r="WUF138" s="1163"/>
      <c r="WUG138" s="957"/>
      <c r="WUH138" s="957"/>
      <c r="WUI138" s="1730"/>
      <c r="WUJ138" s="957"/>
      <c r="WUK138" s="957"/>
      <c r="WUL138" s="957"/>
      <c r="WUM138" s="1209"/>
      <c r="WUN138" s="1248"/>
      <c r="WUO138" s="1537"/>
      <c r="WUP138" s="955"/>
      <c r="WUQ138" s="1144"/>
      <c r="WUR138" s="1167"/>
      <c r="WUS138" s="1163"/>
      <c r="WUT138" s="1163"/>
      <c r="WUU138" s="1455"/>
      <c r="WUV138" s="957"/>
      <c r="WUW138" s="1163"/>
      <c r="WUX138" s="1163"/>
      <c r="WUY138" s="957"/>
      <c r="WUZ138" s="957"/>
      <c r="WVA138" s="1730"/>
      <c r="WVB138" s="957"/>
      <c r="WVC138" s="957"/>
      <c r="WVD138" s="957"/>
      <c r="WVE138" s="1209"/>
      <c r="WVF138" s="1248"/>
      <c r="WVG138" s="1537"/>
      <c r="WVH138" s="955"/>
      <c r="WVI138" s="1144"/>
      <c r="WVJ138" s="1167"/>
      <c r="WVK138" s="1163"/>
      <c r="WVL138" s="1163"/>
      <c r="WVM138" s="1455"/>
      <c r="WVN138" s="957"/>
      <c r="WVO138" s="1163"/>
      <c r="WVP138" s="1163"/>
      <c r="WVQ138" s="957"/>
      <c r="WVR138" s="957"/>
      <c r="WVS138" s="1730"/>
      <c r="WVT138" s="957"/>
      <c r="WVU138" s="957"/>
      <c r="WVV138" s="957"/>
      <c r="WVW138" s="1209"/>
      <c r="WVX138" s="1248"/>
      <c r="WVY138" s="1537"/>
      <c r="WVZ138" s="955"/>
      <c r="WWA138" s="1144"/>
      <c r="WWB138" s="1167"/>
      <c r="WWC138" s="1163"/>
      <c r="WWD138" s="1163"/>
      <c r="WWE138" s="1455"/>
      <c r="WWF138" s="957"/>
      <c r="WWG138" s="1163"/>
      <c r="WWH138" s="1163"/>
      <c r="WWI138" s="957"/>
      <c r="WWJ138" s="957"/>
      <c r="WWK138" s="1730"/>
      <c r="WWL138" s="957"/>
      <c r="WWM138" s="957"/>
      <c r="WWN138" s="957"/>
      <c r="WWO138" s="1209"/>
      <c r="WWP138" s="1248"/>
      <c r="WWQ138" s="1537"/>
      <c r="WWR138" s="955"/>
      <c r="WWS138" s="1144"/>
      <c r="WWT138" s="1167"/>
      <c r="WWU138" s="1163"/>
      <c r="WWV138" s="1163"/>
      <c r="WWW138" s="1455"/>
      <c r="WWX138" s="957"/>
      <c r="WWY138" s="1163"/>
      <c r="WWZ138" s="1163"/>
      <c r="WXA138" s="957"/>
      <c r="WXB138" s="957"/>
      <c r="WXC138" s="1730"/>
      <c r="WXD138" s="957"/>
      <c r="WXE138" s="957"/>
      <c r="WXF138" s="957"/>
      <c r="WXG138" s="1209"/>
      <c r="WXH138" s="1248"/>
      <c r="WXI138" s="1537"/>
      <c r="WXJ138" s="955"/>
      <c r="WXK138" s="1144"/>
      <c r="WXL138" s="1167"/>
      <c r="WXM138" s="1163"/>
      <c r="WXN138" s="1163"/>
      <c r="WXO138" s="1455"/>
      <c r="WXP138" s="957"/>
      <c r="WXQ138" s="1163"/>
      <c r="WXR138" s="1163"/>
      <c r="WXS138" s="957"/>
      <c r="WXT138" s="957"/>
      <c r="WXU138" s="1730"/>
      <c r="WXV138" s="957"/>
      <c r="WXW138" s="957"/>
      <c r="WXX138" s="957"/>
      <c r="WXY138" s="1209"/>
      <c r="WXZ138" s="1248"/>
      <c r="WYA138" s="1537"/>
      <c r="WYB138" s="955"/>
      <c r="WYC138" s="1144"/>
      <c r="WYD138" s="1167"/>
      <c r="WYE138" s="1163"/>
      <c r="WYF138" s="1163"/>
      <c r="WYG138" s="1455"/>
      <c r="WYH138" s="957"/>
      <c r="WYI138" s="1163"/>
      <c r="WYJ138" s="1163"/>
      <c r="WYK138" s="957"/>
      <c r="WYL138" s="957"/>
      <c r="WYM138" s="1730"/>
      <c r="WYN138" s="957"/>
      <c r="WYO138" s="957"/>
      <c r="WYP138" s="957"/>
      <c r="WYQ138" s="1209"/>
      <c r="WYR138" s="1248"/>
      <c r="WYS138" s="1537"/>
      <c r="WYT138" s="955"/>
      <c r="WYU138" s="1144"/>
      <c r="WYV138" s="1167"/>
      <c r="WYW138" s="1163"/>
      <c r="WYX138" s="1163"/>
      <c r="WYY138" s="1455"/>
      <c r="WYZ138" s="957"/>
      <c r="WZA138" s="1163"/>
      <c r="WZB138" s="1163"/>
      <c r="WZC138" s="957"/>
      <c r="WZD138" s="957"/>
      <c r="WZE138" s="1730"/>
      <c r="WZF138" s="957"/>
      <c r="WZG138" s="957"/>
      <c r="WZH138" s="957"/>
      <c r="WZI138" s="1209"/>
      <c r="WZJ138" s="1248"/>
      <c r="WZK138" s="1537"/>
      <c r="WZL138" s="955"/>
      <c r="WZM138" s="1144"/>
      <c r="WZN138" s="1167"/>
      <c r="WZO138" s="1163"/>
      <c r="WZP138" s="1163"/>
      <c r="WZQ138" s="1455"/>
      <c r="WZR138" s="957"/>
      <c r="WZS138" s="1163"/>
      <c r="WZT138" s="1163"/>
      <c r="WZU138" s="957"/>
      <c r="WZV138" s="957"/>
      <c r="WZW138" s="1730"/>
      <c r="WZX138" s="957"/>
      <c r="WZY138" s="957"/>
      <c r="WZZ138" s="957"/>
      <c r="XAA138" s="1209"/>
      <c r="XAB138" s="1248"/>
      <c r="XAC138" s="1537"/>
      <c r="XAD138" s="955"/>
      <c r="XAE138" s="1144"/>
      <c r="XAF138" s="1167"/>
      <c r="XAG138" s="1163"/>
      <c r="XAH138" s="1163"/>
      <c r="XAI138" s="1455"/>
      <c r="XAJ138" s="957"/>
      <c r="XAK138" s="1163"/>
      <c r="XAL138" s="1163"/>
      <c r="XAM138" s="957"/>
      <c r="XAN138" s="957"/>
      <c r="XAO138" s="1730"/>
      <c r="XAP138" s="957"/>
      <c r="XAQ138" s="957"/>
      <c r="XAR138" s="957"/>
      <c r="XAS138" s="1209"/>
      <c r="XAT138" s="1248"/>
      <c r="XAU138" s="1537"/>
      <c r="XAV138" s="955"/>
      <c r="XAW138" s="1144"/>
      <c r="XAX138" s="1167"/>
      <c r="XAY138" s="1163"/>
      <c r="XAZ138" s="1163"/>
      <c r="XBA138" s="1455"/>
      <c r="XBB138" s="957"/>
      <c r="XBC138" s="1163"/>
      <c r="XBD138" s="1163"/>
      <c r="XBE138" s="957"/>
      <c r="XBF138" s="957"/>
      <c r="XBG138" s="1730"/>
      <c r="XBH138" s="957"/>
      <c r="XBI138" s="957"/>
      <c r="XBJ138" s="957"/>
      <c r="XBK138" s="1209"/>
      <c r="XBL138" s="1248"/>
      <c r="XBM138" s="1537"/>
      <c r="XBN138" s="955"/>
      <c r="XBO138" s="1144"/>
      <c r="XBP138" s="1167"/>
      <c r="XBQ138" s="1163"/>
      <c r="XBR138" s="1163"/>
      <c r="XBS138" s="1455"/>
      <c r="XBT138" s="957"/>
      <c r="XBU138" s="1163"/>
      <c r="XBV138" s="1163"/>
      <c r="XBW138" s="957"/>
      <c r="XBX138" s="957"/>
      <c r="XBY138" s="1730"/>
      <c r="XBZ138" s="957"/>
      <c r="XCA138" s="957"/>
      <c r="XCB138" s="957"/>
      <c r="XCC138" s="1209"/>
      <c r="XCD138" s="1248"/>
      <c r="XCE138" s="1537"/>
      <c r="XCF138" s="955"/>
      <c r="XCG138" s="1144"/>
      <c r="XCH138" s="1167"/>
      <c r="XCI138" s="1163"/>
      <c r="XCJ138" s="1163"/>
      <c r="XCK138" s="1455"/>
      <c r="XCL138" s="957"/>
      <c r="XCM138" s="1163"/>
      <c r="XCN138" s="1163"/>
      <c r="XCO138" s="957"/>
      <c r="XCP138" s="957"/>
      <c r="XCQ138" s="1730"/>
      <c r="XCR138" s="957"/>
      <c r="XCS138" s="957"/>
      <c r="XCT138" s="957"/>
      <c r="XCU138" s="1209"/>
      <c r="XCV138" s="1248"/>
      <c r="XCW138" s="1537"/>
      <c r="XCX138" s="955"/>
      <c r="XCY138" s="1144"/>
      <c r="XCZ138" s="1167"/>
      <c r="XDA138" s="1163"/>
      <c r="XDB138" s="1163"/>
      <c r="XDC138" s="1455"/>
      <c r="XDD138" s="957"/>
      <c r="XDE138" s="1163"/>
      <c r="XDF138" s="1163"/>
      <c r="XDG138" s="957"/>
      <c r="XDH138" s="957"/>
      <c r="XDI138" s="1730"/>
      <c r="XDJ138" s="957"/>
      <c r="XDK138" s="957"/>
      <c r="XDL138" s="957"/>
      <c r="XDM138" s="1209"/>
      <c r="XDN138" s="1248"/>
      <c r="XDO138" s="1537"/>
      <c r="XDP138" s="955"/>
      <c r="XDQ138" s="1144"/>
      <c r="XDR138" s="1167"/>
      <c r="XDS138" s="1163"/>
      <c r="XDT138" s="1163"/>
      <c r="XDU138" s="1455"/>
      <c r="XDV138" s="957"/>
      <c r="XDW138" s="1163"/>
      <c r="XDX138" s="1163"/>
      <c r="XDY138" s="957"/>
      <c r="XDZ138" s="957"/>
      <c r="XEA138" s="1730"/>
      <c r="XEB138" s="957"/>
      <c r="XEC138" s="957"/>
      <c r="XED138" s="957"/>
      <c r="XEE138" s="1209"/>
      <c r="XEF138" s="1248"/>
      <c r="XEG138" s="1537"/>
      <c r="XEH138" s="955"/>
      <c r="XEI138" s="1144"/>
      <c r="XEJ138" s="1167"/>
      <c r="XEK138" s="1163"/>
      <c r="XEL138" s="1163"/>
      <c r="XEM138" s="1455"/>
      <c r="XEN138" s="957"/>
      <c r="XEO138" s="1163"/>
      <c r="XEP138" s="1163"/>
      <c r="XEQ138" s="957"/>
      <c r="XER138" s="957"/>
      <c r="XES138" s="1730"/>
      <c r="XET138" s="957"/>
      <c r="XEU138" s="957"/>
      <c r="XEV138" s="957"/>
      <c r="XEW138" s="1209"/>
      <c r="XEX138" s="1248"/>
      <c r="XEY138" s="1537"/>
      <c r="XEZ138" s="955"/>
      <c r="XFA138" s="1144"/>
      <c r="XFB138" s="1167"/>
      <c r="XFC138" s="1163"/>
      <c r="XFD138" s="1163"/>
    </row>
    <row r="139" spans="1:16384" x14ac:dyDescent="0.2">
      <c r="A139" s="1144" t="s">
        <v>2491</v>
      </c>
      <c r="B139" s="1167" t="s">
        <v>1887</v>
      </c>
      <c r="C139" s="957" t="s">
        <v>599</v>
      </c>
      <c r="D139" s="957">
        <v>9</v>
      </c>
      <c r="E139" s="1455">
        <v>1700944</v>
      </c>
      <c r="F139" s="955">
        <v>1</v>
      </c>
      <c r="G139" s="1163">
        <v>11452500</v>
      </c>
      <c r="H139" s="1163">
        <v>201612111500</v>
      </c>
      <c r="I139" s="1163" t="s">
        <v>672</v>
      </c>
      <c r="J139" s="1163" t="s">
        <v>1783</v>
      </c>
      <c r="K139" s="1165" t="s">
        <v>1773</v>
      </c>
      <c r="L139" s="1166" t="s">
        <v>972</v>
      </c>
      <c r="M139" s="957"/>
      <c r="N139" s="957"/>
      <c r="O139" s="957"/>
      <c r="P139" s="1169">
        <v>42715</v>
      </c>
      <c r="Q139" s="960">
        <v>0.625</v>
      </c>
      <c r="R139" s="957" t="s">
        <v>1774</v>
      </c>
      <c r="S139" s="1343" t="s">
        <v>1774</v>
      </c>
      <c r="T139" s="1602">
        <v>128.6</v>
      </c>
      <c r="U139" s="1552">
        <v>162.70000000000002</v>
      </c>
      <c r="V139" s="1393">
        <v>34.100000000000023</v>
      </c>
      <c r="W139" s="1097">
        <v>152</v>
      </c>
      <c r="X139" s="1236">
        <v>224.34210526315806</v>
      </c>
      <c r="Y139" s="1154" t="str">
        <f>IF(V139&lt;Y$5,"&lt;MDL",IF(V139&lt;Y$6,"E, &lt;RL",IF(V139&gt;Y$6,"  ",)))</f>
        <v xml:space="preserve">  </v>
      </c>
      <c r="Z139" s="1343" t="s">
        <v>1774</v>
      </c>
      <c r="AA139" s="1189">
        <v>129.1</v>
      </c>
      <c r="AB139" s="1189">
        <v>163.30000000000001</v>
      </c>
      <c r="AC139" s="1189">
        <v>34.200000000000017</v>
      </c>
      <c r="AD139" s="1189">
        <v>154</v>
      </c>
      <c r="AE139" s="1189">
        <v>222.07792207792218</v>
      </c>
      <c r="AF139" s="1154" t="str">
        <f>IF(AC139&lt;AF$5,"&lt;MDL",IF(AC139&lt;AF$6,"E, &lt;RL",IF(AC139&gt;AF$6,"  ",)))</f>
        <v xml:space="preserve">  </v>
      </c>
      <c r="AG139" s="1343" t="s">
        <v>1774</v>
      </c>
      <c r="AH139" s="1344">
        <v>129</v>
      </c>
      <c r="AI139" s="1638">
        <v>161.70000000000002</v>
      </c>
      <c r="AJ139" s="1344">
        <v>32.700000000000017</v>
      </c>
      <c r="AK139" s="1344">
        <v>142</v>
      </c>
      <c r="AL139" s="1344">
        <v>230.2816901408452</v>
      </c>
      <c r="AM139" s="1154" t="str">
        <f>IF(AJ139&lt;AM$5,"&lt;MDL",IF(AJ139&lt;AM$6,"E, &lt;RL",IF(AJ139&gt;AM$6,"  ",)))</f>
        <v xml:space="preserve">  </v>
      </c>
      <c r="AN139" s="1344">
        <v>225.56723916064183</v>
      </c>
      <c r="AO139" s="1344">
        <v>4.236881802414568</v>
      </c>
      <c r="AP139" s="1344">
        <v>1.8783232078294823</v>
      </c>
      <c r="AQ139" s="1343">
        <v>3</v>
      </c>
      <c r="AR139" s="1154" t="str">
        <f>IF(AN139&lt;AR$5,"&lt;MDL",IF(AN139&lt;AR$6,"E, &lt;RL",IF(AN139&gt;AR$6,"  ",)))</f>
        <v xml:space="preserve">  </v>
      </c>
      <c r="AS139" s="1343"/>
      <c r="AT139" s="86" t="s">
        <v>191</v>
      </c>
      <c r="AU139" s="86" t="s">
        <v>191</v>
      </c>
      <c r="AV139" s="86" t="s">
        <v>191</v>
      </c>
      <c r="AW139" s="1323" t="str">
        <f t="shared" ref="AW139:AW156" si="109">IF(AU139&lt;AW$7,"E, &lt;PRL",IF(AU139&gt;AW$7,"  ",))</f>
        <v xml:space="preserve">  </v>
      </c>
      <c r="AX139" s="1154" t="str">
        <f>IF(AU139&lt;AX$5,"&lt;MDL",IF(AU139&lt;AX$6,"E, &lt;RL",IF(AU139&gt;AX$6,"  ",)))</f>
        <v xml:space="preserve">  </v>
      </c>
      <c r="AY139" s="86" t="s">
        <v>191</v>
      </c>
      <c r="AZ139" s="86" t="s">
        <v>191</v>
      </c>
      <c r="BA139" s="86" t="s">
        <v>191</v>
      </c>
      <c r="BB139" s="1323"/>
      <c r="BC139" s="1154" t="str">
        <f>IF(AZ139&lt;BC$5,"&lt;MDL",IF(AZ139&lt;BC$6,"E, &lt;RL",IF(AZ139&gt;BC$6,"  ",)))</f>
        <v xml:space="preserve">  </v>
      </c>
      <c r="BD139" s="801" t="s">
        <v>191</v>
      </c>
      <c r="BE139" s="1203" t="s">
        <v>1774</v>
      </c>
      <c r="BF139" s="1312">
        <v>0.99536124973390971</v>
      </c>
      <c r="BG139" s="1312">
        <v>6.4465507285643986E-2</v>
      </c>
      <c r="BH139" s="1203"/>
      <c r="BI139" s="1154" t="str">
        <f>IF(BF139&lt;BI$5,"&lt;MDL",IF(BF139&lt;BI$6,"E, &lt;RL",IF(BF139&gt;BI$6,"  ",)))</f>
        <v>E, &lt;RL</v>
      </c>
      <c r="BJ139" s="957" t="s">
        <v>1774</v>
      </c>
      <c r="BK139" s="1595">
        <v>3.958992126420223E-2</v>
      </c>
      <c r="BL139" s="1595"/>
      <c r="BM139" s="1203"/>
      <c r="BN139" s="1158" t="str">
        <f>IF(BK139&lt;BN$5,"&lt;MDL",IF(BK139&lt;BN$6,"E, &lt;RL",IF(BK139&gt;BN$6,"  ",)))</f>
        <v xml:space="preserve">  </v>
      </c>
      <c r="BO139" s="1157" t="str">
        <f>IF(BK139&lt;BO$5,"&lt;MDL",IF(BK139&lt;BO$6,"E, &lt;RL",IF(BK139&gt;BO$6,"  ",)))</f>
        <v xml:space="preserve">  </v>
      </c>
      <c r="BP139" s="1310">
        <f t="shared" ref="BP139:BP161" si="110">BK139/BF139*100</f>
        <v>3.9774424888236126</v>
      </c>
      <c r="BQ139" s="1642">
        <v>179.56608863697519</v>
      </c>
      <c r="BR139" s="1203"/>
      <c r="BS139" s="1203"/>
      <c r="BT139" s="1158" t="str">
        <f>IF(BQ139&lt;BT$5,"&lt;MDL",IF(BQ139&lt;BT$6,"E, &lt;RL",IF(BQ139&gt;BT$6,"  ",)))</f>
        <v xml:space="preserve">  </v>
      </c>
      <c r="BU139" s="1642">
        <v>40.284234358689865</v>
      </c>
      <c r="BV139" s="1203"/>
      <c r="BW139" s="1203"/>
      <c r="BX139" s="1154" t="str">
        <f>IF(BU139&lt;BX$5,"&lt;MDL",IF(BU139&lt;BX$6,"E, &lt;RL",IF(BU139&gt;BX$6,"  ",)))</f>
        <v xml:space="preserve">  </v>
      </c>
      <c r="BY139" s="1312">
        <v>3.0183884680447677</v>
      </c>
      <c r="BZ139" s="1312"/>
      <c r="CA139" s="1594"/>
      <c r="CB139" s="1594"/>
      <c r="CC139" s="1154" t="str">
        <f>IF(BY139&lt;CC$5,"&lt;MDL",IF(BY139&lt;CC$6,"E, &lt;RL",IF(BY139&gt;CC$6,"  ",)))</f>
        <v xml:space="preserve">  </v>
      </c>
      <c r="CD139" s="1595">
        <v>0.67031743900734464</v>
      </c>
      <c r="CE139" s="1595"/>
      <c r="CF139" s="1594"/>
      <c r="CG139" s="1158" t="str">
        <f>IF(CD139&lt;CG$5,"&lt;MDL",IF(CD139&lt;CG$6,"E, &lt;RL",IF(CD139&gt;CG$6,"  ",)))</f>
        <v xml:space="preserve">  </v>
      </c>
      <c r="CH139" s="1239">
        <f t="shared" ref="CH139:CH161" si="111">BY139/BQ139*100</f>
        <v>1.6809345745381676</v>
      </c>
      <c r="CI139" s="1312">
        <v>3.5219647279460591</v>
      </c>
      <c r="CJ139" s="1203"/>
      <c r="CK139" s="1203"/>
      <c r="CL139" s="1154" t="str">
        <f>IF(CI139&lt;CL$5,"&lt;MDL",IF(CI139&lt;CL$6,"E, &lt;RL",IF(CI139&gt;CL$6,"  ",)))</f>
        <v xml:space="preserve">  </v>
      </c>
      <c r="CM139" s="1312">
        <v>0.81104399016786044</v>
      </c>
      <c r="CN139" s="1203" t="s">
        <v>602</v>
      </c>
      <c r="CO139" s="1203"/>
      <c r="CP139" s="1158" t="str">
        <f>IF(CM139&lt;CP$5,"&lt;MDL",IF(CM139&lt;CP$6,"E, &lt;RL",IF(CM139&gt;CP$6,"  ",)))</f>
        <v xml:space="preserve">  </v>
      </c>
      <c r="CQ139" s="1201">
        <f t="shared" ref="CQ139:CQ165" si="112">CI139/BQ139*100</f>
        <v>1.9613751987806214</v>
      </c>
      <c r="CR139" s="1201">
        <f t="shared" ref="CR139:CR165" si="113">100*CM139/BU139</f>
        <v>2.0133037231050341</v>
      </c>
      <c r="CS139" s="1203"/>
    </row>
    <row r="140" spans="1:16384" x14ac:dyDescent="0.2">
      <c r="A140" s="1144" t="s">
        <v>2494</v>
      </c>
      <c r="B140" s="1167" t="s">
        <v>1890</v>
      </c>
      <c r="C140" s="957" t="s">
        <v>599</v>
      </c>
      <c r="D140" s="957">
        <v>9</v>
      </c>
      <c r="E140" s="1455">
        <v>1701221</v>
      </c>
      <c r="F140" s="955">
        <v>1</v>
      </c>
      <c r="G140" s="1163">
        <v>11452500</v>
      </c>
      <c r="H140" s="1163">
        <v>201612161240</v>
      </c>
      <c r="I140" s="1163" t="s">
        <v>672</v>
      </c>
      <c r="J140" s="1163" t="s">
        <v>1786</v>
      </c>
      <c r="K140" s="1165" t="s">
        <v>1773</v>
      </c>
      <c r="L140" s="1166" t="s">
        <v>972</v>
      </c>
      <c r="M140" s="957"/>
      <c r="N140" s="957"/>
      <c r="O140" s="957"/>
      <c r="P140" s="1169">
        <v>42720</v>
      </c>
      <c r="Q140" s="960">
        <v>0.52777777777777779</v>
      </c>
      <c r="R140" s="957" t="s">
        <v>1777</v>
      </c>
      <c r="S140" s="1343" t="s">
        <v>1777</v>
      </c>
      <c r="T140" s="1602">
        <v>132</v>
      </c>
      <c r="U140" s="1552">
        <v>150.29999999999998</v>
      </c>
      <c r="V140" s="1393">
        <v>18.299999999999983</v>
      </c>
      <c r="W140" s="1097">
        <v>20</v>
      </c>
      <c r="X140" s="1236">
        <v>914.99999999999909</v>
      </c>
      <c r="Y140" s="1154" t="str">
        <f>IF(V140&lt;Y$5,"&lt;MDL",IF(V140&lt;Y$6,"E, &lt;RL",IF(V140&gt;Y$6,"  ",)))</f>
        <v xml:space="preserve">  </v>
      </c>
      <c r="Z140" s="1343" t="s">
        <v>1777</v>
      </c>
      <c r="AA140" s="1189">
        <v>132.5</v>
      </c>
      <c r="AB140" s="1189">
        <v>158.70000000000002</v>
      </c>
      <c r="AC140" s="1189">
        <v>26.200000000000017</v>
      </c>
      <c r="AD140" s="1189">
        <v>26</v>
      </c>
      <c r="AE140" s="1189">
        <v>1007.6923076923084</v>
      </c>
      <c r="AF140" s="1154" t="str">
        <f>IF(AC140&lt;AF$5,"&lt;MDL",IF(AC140&lt;AF$6,"E, &lt;RL",IF(AC140&gt;AF$6,"  ",)))</f>
        <v xml:space="preserve">  </v>
      </c>
      <c r="AG140" s="1343" t="s">
        <v>1777</v>
      </c>
      <c r="AH140" s="1344">
        <v>128</v>
      </c>
      <c r="AI140" s="1638">
        <v>142.9</v>
      </c>
      <c r="AJ140" s="1344">
        <v>14.900000000000006</v>
      </c>
      <c r="AK140" s="1344">
        <v>10</v>
      </c>
      <c r="AL140" s="1344">
        <v>1490.0000000000005</v>
      </c>
      <c r="AM140" s="1154" t="str">
        <f>IF(AJ140&lt;AM$5,"&lt;MDL",IF(AJ140&lt;AM$6,"E, &lt;RL",IF(AJ140&gt;AM$6,"  ",)))</f>
        <v xml:space="preserve">  </v>
      </c>
      <c r="AN140" s="1344">
        <v>1137.5641025641028</v>
      </c>
      <c r="AO140" s="1344">
        <v>308.71712347619479</v>
      </c>
      <c r="AP140" s="1344">
        <v>27.138437542142668</v>
      </c>
      <c r="AQ140" s="1343">
        <v>3</v>
      </c>
      <c r="AR140" s="1154" t="str">
        <f>IF(AN140&lt;AR$5,"&lt;MDL",IF(AN140&lt;AR$6,"E, &lt;RL",IF(AN140&gt;AR$6,"  ",)))</f>
        <v xml:space="preserve">  </v>
      </c>
      <c r="AS140" s="1343"/>
      <c r="AT140" s="86" t="s">
        <v>191</v>
      </c>
      <c r="AU140" s="86" t="s">
        <v>191</v>
      </c>
      <c r="AV140" s="86" t="s">
        <v>191</v>
      </c>
      <c r="AW140" s="1323" t="str">
        <f t="shared" si="109"/>
        <v xml:space="preserve">  </v>
      </c>
      <c r="AX140" s="1154" t="str">
        <f>IF(AU140&lt;AX$5,"&lt;MDL",IF(AU140&lt;AX$6,"E, &lt;RL",IF(AU140&gt;AX$6,"  ",)))</f>
        <v xml:space="preserve">  </v>
      </c>
      <c r="AY140" s="86" t="s">
        <v>191</v>
      </c>
      <c r="AZ140" s="86" t="s">
        <v>191</v>
      </c>
      <c r="BA140" s="86" t="s">
        <v>191</v>
      </c>
      <c r="BB140" s="1323"/>
      <c r="BC140" s="1154" t="str">
        <f>IF(AZ140&lt;BC$5,"&lt;MDL",IF(AZ140&lt;BC$6,"E, &lt;RL",IF(AZ140&gt;BC$6,"  ",)))</f>
        <v xml:space="preserve">  </v>
      </c>
      <c r="BD140" s="801" t="s">
        <v>191</v>
      </c>
      <c r="BE140" s="1203" t="s">
        <v>1777</v>
      </c>
      <c r="BF140" s="1312">
        <v>12.329098565562832</v>
      </c>
      <c r="BG140" s="1312"/>
      <c r="BH140" s="1203"/>
      <c r="BI140" s="1154" t="str">
        <f>IF(BF140&lt;BI$5,"&lt;MDL",IF(BF140&lt;BI$6,"E, &lt;RL",IF(BF140&gt;BI$6,"  ",)))</f>
        <v xml:space="preserve">  </v>
      </c>
      <c r="BJ140" s="957" t="s">
        <v>1777</v>
      </c>
      <c r="BK140" s="1595">
        <v>8.8039082109337308E-2</v>
      </c>
      <c r="BL140" s="1595"/>
      <c r="BM140" s="1203"/>
      <c r="BN140" s="1158" t="str">
        <f>IF(BK140&lt;BN$5,"&lt;MDL",IF(BK140&lt;BN$6,"E, &lt;RL",IF(BK140&gt;BN$6,"  ",)))</f>
        <v xml:space="preserve">  </v>
      </c>
      <c r="BO140" s="1157" t="str">
        <f>IF(BK140&lt;BO$5,"&lt;MDL",IF(BK140&lt;BO$6,"E, &lt;RL",IF(BK140&gt;BO$6,"  ",)))</f>
        <v xml:space="preserve">  </v>
      </c>
      <c r="BP140" s="1310">
        <f t="shared" si="110"/>
        <v>0.71407558015023676</v>
      </c>
      <c r="BQ140" s="1642">
        <v>256.98587826755067</v>
      </c>
      <c r="BR140" s="1203"/>
      <c r="BS140" s="1203"/>
      <c r="BT140" s="1158" t="str">
        <f>IF(BQ140&lt;BT$5,"&lt;MDL",IF(BQ140&lt;BT$6,"E, &lt;RL",IF(BQ140&gt;BT$6,"  ",)))</f>
        <v xml:space="preserve">  </v>
      </c>
      <c r="BU140" s="1642">
        <v>235.14207861480867</v>
      </c>
      <c r="BV140" s="1203"/>
      <c r="BW140" s="1203"/>
      <c r="BX140" s="1154" t="str">
        <f>IF(BU140&lt;BX$5,"&lt;MDL",IF(BU140&lt;BX$6,"E, &lt;RL",IF(BU140&gt;BX$6,"  ",)))</f>
        <v xml:space="preserve">  </v>
      </c>
      <c r="BY140" s="1312">
        <v>2.4593230467397329</v>
      </c>
      <c r="BZ140" s="1312"/>
      <c r="CA140" s="1594"/>
      <c r="CB140" s="1594"/>
      <c r="CC140" s="1154" t="str">
        <f>IF(BY140&lt;CC$5,"&lt;MDL",IF(BY140&lt;CC$6,"E, &lt;RL",IF(BY140&gt;CC$6,"  ",)))</f>
        <v xml:space="preserve">  </v>
      </c>
      <c r="CD140" s="1595">
        <v>2.478240916330039</v>
      </c>
      <c r="CE140" s="1595"/>
      <c r="CF140" s="1594"/>
      <c r="CG140" s="1158" t="str">
        <f>IF(CD140&lt;CG$5,"&lt;MDL",IF(CD140&lt;CG$6,"E, &lt;RL",IF(CD140&gt;CG$6,"  ",)))</f>
        <v xml:space="preserve">  </v>
      </c>
      <c r="CH140" s="1239">
        <f t="shared" si="111"/>
        <v>0.95698762255695069</v>
      </c>
      <c r="CI140" s="1312">
        <v>5.1113857011877917</v>
      </c>
      <c r="CJ140" s="1203"/>
      <c r="CK140" s="1203"/>
      <c r="CL140" s="1154" t="str">
        <f>IF(CI140&lt;CL$5,"&lt;MDL",IF(CI140&lt;CL$6,"E, &lt;RL",IF(CI140&gt;CL$6,"  ",)))</f>
        <v xml:space="preserve">  </v>
      </c>
      <c r="CM140" s="1312">
        <v>7.6159646947698114</v>
      </c>
      <c r="CN140" s="1203" t="s">
        <v>602</v>
      </c>
      <c r="CO140" s="1203"/>
      <c r="CP140" s="1158" t="str">
        <f>IF(CM140&lt;CP$5,"&lt;MDL",IF(CM140&lt;CP$6,"E, &lt;RL",IF(CM140&gt;CP$6,"  ",)))</f>
        <v xml:space="preserve">  </v>
      </c>
      <c r="CQ140" s="1201">
        <f t="shared" si="112"/>
        <v>1.9889753225530451</v>
      </c>
      <c r="CR140" s="1201">
        <f t="shared" si="113"/>
        <v>3.2388778476546891</v>
      </c>
      <c r="CS140" s="1203"/>
    </row>
    <row r="141" spans="1:16384" x14ac:dyDescent="0.2">
      <c r="A141" s="1144" t="s">
        <v>2497</v>
      </c>
      <c r="B141" s="1167" t="s">
        <v>1893</v>
      </c>
      <c r="C141" s="957" t="s">
        <v>599</v>
      </c>
      <c r="D141" s="957">
        <v>9</v>
      </c>
      <c r="E141" s="1455">
        <v>1701218</v>
      </c>
      <c r="F141" s="955">
        <v>1</v>
      </c>
      <c r="G141" s="1163">
        <v>11452500</v>
      </c>
      <c r="H141" s="1163">
        <v>201612171140</v>
      </c>
      <c r="I141" s="1163" t="s">
        <v>672</v>
      </c>
      <c r="J141" s="1163" t="s">
        <v>1789</v>
      </c>
      <c r="K141" s="1165" t="s">
        <v>1773</v>
      </c>
      <c r="L141" s="1166" t="s">
        <v>972</v>
      </c>
      <c r="M141" s="957"/>
      <c r="N141" s="957"/>
      <c r="O141" s="957"/>
      <c r="P141" s="1169">
        <v>42721</v>
      </c>
      <c r="Q141" s="960">
        <v>0.4861111111111111</v>
      </c>
      <c r="R141" s="957" t="s">
        <v>1780</v>
      </c>
      <c r="S141" s="1343" t="s">
        <v>1780</v>
      </c>
      <c r="T141" s="1602">
        <v>129.5</v>
      </c>
      <c r="U141" s="1552">
        <v>144</v>
      </c>
      <c r="V141" s="1393">
        <v>14.5</v>
      </c>
      <c r="W141" s="1097">
        <v>66</v>
      </c>
      <c r="X141" s="1236">
        <v>219.69696969696969</v>
      </c>
      <c r="Y141" s="1154" t="str">
        <f>IF(V141&lt;Y$5,"&lt;MDL",IF(V141&lt;Y$6,"E, &lt;RL",IF(V141&gt;Y$6,"  ",)))</f>
        <v xml:space="preserve">  </v>
      </c>
      <c r="Z141" s="1343" t="s">
        <v>1780</v>
      </c>
      <c r="AA141" s="1189">
        <v>127.9</v>
      </c>
      <c r="AB141" s="1189">
        <v>145.69999999999999</v>
      </c>
      <c r="AC141" s="1189">
        <v>17.799999999999983</v>
      </c>
      <c r="AD141" s="1189">
        <v>82</v>
      </c>
      <c r="AE141" s="1189">
        <v>217.07317073170711</v>
      </c>
      <c r="AF141" s="1154" t="str">
        <f>IF(AC141&lt;AF$5,"&lt;MDL",IF(AC141&lt;AF$6,"E, &lt;RL",IF(AC141&gt;AF$6,"  ",)))</f>
        <v xml:space="preserve">  </v>
      </c>
      <c r="AG141" s="1343" t="s">
        <v>1780</v>
      </c>
      <c r="AH141" s="1344">
        <v>128.30000000000001</v>
      </c>
      <c r="AI141" s="1638">
        <v>141.9</v>
      </c>
      <c r="AJ141" s="1344">
        <v>13.599999999999994</v>
      </c>
      <c r="AK141" s="1344">
        <v>60</v>
      </c>
      <c r="AL141" s="1344">
        <v>226.66666666666657</v>
      </c>
      <c r="AM141" s="1154" t="str">
        <f>IF(AJ141&lt;AM$5,"&lt;MDL",IF(AJ141&lt;AM$6,"E, &lt;RL",IF(AJ141&gt;AM$6,"  ",)))</f>
        <v xml:space="preserve">  </v>
      </c>
      <c r="AN141" s="1344">
        <v>221.14560236511443</v>
      </c>
      <c r="AO141" s="1344">
        <v>4.958093738417328</v>
      </c>
      <c r="AP141" s="1344">
        <v>2.2420042204734631</v>
      </c>
      <c r="AQ141" s="1343">
        <v>3</v>
      </c>
      <c r="AR141" s="1154" t="str">
        <f>IF(AN141&lt;AR$5,"&lt;MDL",IF(AN141&lt;AR$6,"E, &lt;RL",IF(AN141&gt;AR$6,"  ",)))</f>
        <v xml:space="preserve">  </v>
      </c>
      <c r="AS141" s="1343"/>
      <c r="AT141" s="86" t="s">
        <v>191</v>
      </c>
      <c r="AU141" s="86" t="s">
        <v>191</v>
      </c>
      <c r="AV141" s="86" t="s">
        <v>191</v>
      </c>
      <c r="AW141" s="1323" t="str">
        <f t="shared" si="109"/>
        <v xml:space="preserve">  </v>
      </c>
      <c r="AX141" s="1154" t="str">
        <f>IF(AU141&lt;AX$5,"&lt;MDL",IF(AU141&lt;AX$6,"E, &lt;RL",IF(AU141&gt;AX$6,"  ",)))</f>
        <v xml:space="preserve">  </v>
      </c>
      <c r="AY141" s="86" t="s">
        <v>191</v>
      </c>
      <c r="AZ141" s="86" t="s">
        <v>191</v>
      </c>
      <c r="BA141" s="86" t="s">
        <v>191</v>
      </c>
      <c r="BB141" s="1323"/>
      <c r="BC141" s="1154" t="str">
        <f>IF(AZ141&lt;BC$5,"&lt;MDL",IF(AZ141&lt;BC$6,"E, &lt;RL",IF(AZ141&gt;BC$6,"  ",)))</f>
        <v xml:space="preserve">  </v>
      </c>
      <c r="BD141" s="801" t="s">
        <v>191</v>
      </c>
      <c r="BE141" s="1203" t="s">
        <v>1865</v>
      </c>
      <c r="BF141" s="1312">
        <v>8.200906152464384</v>
      </c>
      <c r="BG141" s="1312">
        <v>8.8491599582696701E-2</v>
      </c>
      <c r="BH141" s="1203"/>
      <c r="BI141" s="1154" t="str">
        <f>IF(BF141&lt;BI$5,"&lt;MDL",IF(BF141&lt;BI$6,"E, &lt;RL",IF(BF141&gt;BI$6,"  ",)))</f>
        <v xml:space="preserve">  </v>
      </c>
      <c r="BJ141" s="957" t="s">
        <v>1780</v>
      </c>
      <c r="BK141" s="1595">
        <v>7.9268181591691037E-2</v>
      </c>
      <c r="BL141" s="1595"/>
      <c r="BM141" s="1203"/>
      <c r="BN141" s="1158" t="str">
        <f>IF(BK141&lt;BN$5,"&lt;MDL",IF(BK141&lt;BN$6,"E, &lt;RL",IF(BK141&gt;BN$6,"  ",)))</f>
        <v xml:space="preserve">  </v>
      </c>
      <c r="BO141" s="1157" t="str">
        <f>IF(BK141&lt;BO$5,"&lt;MDL",IF(BK141&lt;BO$6,"E, &lt;RL",IF(BK141&gt;BO$6,"  ",)))</f>
        <v xml:space="preserve">  </v>
      </c>
      <c r="BP141" s="1310">
        <f t="shared" si="110"/>
        <v>0.96657832827255119</v>
      </c>
      <c r="BQ141" s="1642">
        <v>189.59652372625473</v>
      </c>
      <c r="BR141" s="1203"/>
      <c r="BS141" s="1203"/>
      <c r="BT141" s="1158" t="str">
        <f>IF(BQ141&lt;BT$5,"&lt;MDL",IF(BQ141&lt;BT$6,"E, &lt;RL",IF(BQ141&gt;BT$6,"  ",)))</f>
        <v xml:space="preserve">  </v>
      </c>
      <c r="BU141" s="1642">
        <v>41.65378172773778</v>
      </c>
      <c r="BV141" s="1203"/>
      <c r="BW141" s="1203"/>
      <c r="BX141" s="1154" t="str">
        <f>IF(BU141&lt;BX$5,"&lt;MDL",IF(BU141&lt;BX$6,"E, &lt;RL",IF(BU141&gt;BX$6,"  ",)))</f>
        <v xml:space="preserve">  </v>
      </c>
      <c r="BY141" s="1312">
        <v>2.598421533230721</v>
      </c>
      <c r="BZ141" s="1312"/>
      <c r="CA141" s="1594"/>
      <c r="CB141" s="1594"/>
      <c r="CC141" s="1154" t="str">
        <f>IF(BY141&lt;CC$5,"&lt;MDL",IF(BY141&lt;CC$6,"E, &lt;RL",IF(BY141&gt;CC$6,"  ",)))</f>
        <v xml:space="preserve">  </v>
      </c>
      <c r="CD141" s="1595">
        <v>0.56404760111593644</v>
      </c>
      <c r="CE141" s="1595"/>
      <c r="CF141" s="1594"/>
      <c r="CG141" s="1158" t="str">
        <f>IF(CD141&lt;CG$5,"&lt;MDL",IF(CD141&lt;CG$6,"E, &lt;RL",IF(CD141&gt;CG$6,"  ",)))</f>
        <v xml:space="preserve">  </v>
      </c>
      <c r="CH141" s="1239">
        <f t="shared" si="111"/>
        <v>1.3705006200337311</v>
      </c>
      <c r="CI141" s="1312">
        <v>4.9170503768241272</v>
      </c>
      <c r="CJ141" s="1203"/>
      <c r="CK141" s="1203"/>
      <c r="CL141" s="1154" t="str">
        <f>IF(CI141&lt;CL$5,"&lt;MDL",IF(CI141&lt;CL$6,"E, &lt;RL",IF(CI141&gt;CL$6,"  ",)))</f>
        <v xml:space="preserve">  </v>
      </c>
      <c r="CM141" s="1312">
        <v>1.1145314187468016</v>
      </c>
      <c r="CN141" s="1203" t="s">
        <v>602</v>
      </c>
      <c r="CO141" s="1203"/>
      <c r="CP141" s="1158" t="str">
        <f>IF(CM141&lt;CP$5,"&lt;MDL",IF(CM141&lt;CP$6,"E, &lt;RL",IF(CM141&gt;CP$6,"  ",)))</f>
        <v xml:space="preserve">  </v>
      </c>
      <c r="CQ141" s="1201">
        <f t="shared" si="112"/>
        <v>2.5934285503691594</v>
      </c>
      <c r="CR141" s="1201">
        <f t="shared" si="113"/>
        <v>2.6757028354153518</v>
      </c>
      <c r="CS141" s="1203"/>
    </row>
    <row r="142" spans="1:16384" x14ac:dyDescent="0.2">
      <c r="A142" s="1144" t="s">
        <v>2501</v>
      </c>
      <c r="B142" s="1167" t="s">
        <v>1897</v>
      </c>
      <c r="C142" s="957" t="s">
        <v>599</v>
      </c>
      <c r="D142" s="957">
        <v>9</v>
      </c>
      <c r="E142" s="1455">
        <v>1701633</v>
      </c>
      <c r="F142" s="955">
        <v>1</v>
      </c>
      <c r="G142" s="1163">
        <v>11452500</v>
      </c>
      <c r="H142" s="1163">
        <v>201701041640</v>
      </c>
      <c r="I142" s="1163"/>
      <c r="J142" s="1163"/>
      <c r="K142" s="1165" t="s">
        <v>1773</v>
      </c>
      <c r="L142" s="1166" t="s">
        <v>972</v>
      </c>
      <c r="M142" s="957"/>
      <c r="N142" s="957"/>
      <c r="O142" s="957"/>
      <c r="P142" s="1169">
        <v>42739</v>
      </c>
      <c r="Q142" s="960">
        <v>0.69444444444444453</v>
      </c>
      <c r="R142" s="957" t="s">
        <v>1792</v>
      </c>
      <c r="S142" s="1566" t="s">
        <v>1792</v>
      </c>
      <c r="T142" s="1566">
        <v>127.8</v>
      </c>
      <c r="U142" s="1602">
        <v>207.6</v>
      </c>
      <c r="V142" s="1566">
        <v>79.8</v>
      </c>
      <c r="W142" s="1393">
        <v>78</v>
      </c>
      <c r="X142" s="1393">
        <v>1023.0769230769231</v>
      </c>
      <c r="Y142" s="1154"/>
      <c r="Z142" s="1566" t="s">
        <v>1792</v>
      </c>
      <c r="AA142" s="1189">
        <v>127.5</v>
      </c>
      <c r="AB142" s="1189">
        <v>213.29999999999998</v>
      </c>
      <c r="AC142" s="1189">
        <v>85.799999999999983</v>
      </c>
      <c r="AD142" s="1189">
        <v>86</v>
      </c>
      <c r="AE142" s="1189">
        <v>997.67441860465101</v>
      </c>
      <c r="AF142" s="1154"/>
      <c r="AG142" s="1566" t="s">
        <v>1792</v>
      </c>
      <c r="AH142" s="1664">
        <v>127.2</v>
      </c>
      <c r="AI142" s="1635">
        <v>208</v>
      </c>
      <c r="AJ142" s="1344">
        <v>80.8</v>
      </c>
      <c r="AK142" s="1344">
        <v>80</v>
      </c>
      <c r="AL142" s="1344">
        <v>1010</v>
      </c>
      <c r="AM142" s="1154"/>
      <c r="AN142" s="1344">
        <v>1010.2504472271913</v>
      </c>
      <c r="AO142" s="1344">
        <v>12.703103999659165</v>
      </c>
      <c r="AP142" s="1344">
        <v>1.2574212695995384</v>
      </c>
      <c r="AQ142" s="1343">
        <v>3</v>
      </c>
      <c r="AR142" s="1154"/>
      <c r="AS142" s="1343"/>
      <c r="AT142" s="86" t="s">
        <v>191</v>
      </c>
      <c r="AU142" s="86" t="s">
        <v>191</v>
      </c>
      <c r="AV142" s="86" t="s">
        <v>191</v>
      </c>
      <c r="AW142" s="1323" t="str">
        <f t="shared" si="109"/>
        <v xml:space="preserve">  </v>
      </c>
      <c r="AX142" s="1154"/>
      <c r="AY142" s="86" t="s">
        <v>191</v>
      </c>
      <c r="AZ142" s="86" t="s">
        <v>191</v>
      </c>
      <c r="BA142" s="86" t="s">
        <v>191</v>
      </c>
      <c r="BB142" s="1323" t="str">
        <f t="shared" ref="BB142:BB161" si="114">IF(AZ142&lt;BB$7,"E, &lt;PRL",IF(AZ142&gt;BB$7,"  ",))</f>
        <v xml:space="preserve">  </v>
      </c>
      <c r="BC142" s="1154"/>
      <c r="BD142" s="801" t="s">
        <v>191</v>
      </c>
      <c r="BE142" s="1203" t="s">
        <v>1792</v>
      </c>
      <c r="BF142" s="1312">
        <v>4.4521587216260583</v>
      </c>
      <c r="BG142" s="1312"/>
      <c r="BH142" s="1203"/>
      <c r="BI142" s="1154"/>
      <c r="BJ142" s="957" t="s">
        <v>1792</v>
      </c>
      <c r="BK142" s="1595">
        <v>5.6713388661606981E-2</v>
      </c>
      <c r="BL142" s="1595"/>
      <c r="BM142" s="1203"/>
      <c r="BN142" s="1158"/>
      <c r="BO142" s="1157"/>
      <c r="BP142" s="1310">
        <f t="shared" si="110"/>
        <v>1.2738402246560876</v>
      </c>
      <c r="BQ142" s="1228">
        <v>164.19753549994331</v>
      </c>
      <c r="BT142" s="1158"/>
      <c r="BU142" s="1228">
        <v>167.98670939609585</v>
      </c>
      <c r="BV142" s="1203"/>
      <c r="BW142" s="1203"/>
      <c r="BX142" s="1154"/>
      <c r="BY142" s="1312">
        <v>1.2974789930825075</v>
      </c>
      <c r="BZ142" s="1203"/>
      <c r="CA142" s="1594"/>
      <c r="CB142" s="1594"/>
      <c r="CC142" s="1154"/>
      <c r="CD142" s="1312">
        <v>1.2944616000753386</v>
      </c>
      <c r="CE142" s="1595"/>
      <c r="CF142" s="1594"/>
      <c r="CG142" s="1158"/>
      <c r="CH142" s="1239">
        <f t="shared" si="111"/>
        <v>0.79019395092136158</v>
      </c>
      <c r="CI142" s="1312">
        <v>3.4486190273369144</v>
      </c>
      <c r="CJ142" s="1203"/>
      <c r="CK142" s="1203"/>
      <c r="CL142" s="1154"/>
      <c r="CM142" s="1312">
        <v>3.4831052176102832</v>
      </c>
      <c r="CN142" s="1203"/>
      <c r="CO142" s="1203"/>
      <c r="CP142" s="1158"/>
      <c r="CQ142" s="1201">
        <f t="shared" si="112"/>
        <v>2.1002867167504502</v>
      </c>
      <c r="CR142" s="1201">
        <f t="shared" si="113"/>
        <v>2.0734409466867225</v>
      </c>
      <c r="CS142" s="1203"/>
    </row>
    <row r="143" spans="1:16384" x14ac:dyDescent="0.2">
      <c r="A143" s="1144" t="s">
        <v>2507</v>
      </c>
      <c r="B143" s="1167" t="s">
        <v>1903</v>
      </c>
      <c r="C143" s="957" t="s">
        <v>599</v>
      </c>
      <c r="D143" s="957">
        <v>9</v>
      </c>
      <c r="E143" s="1455">
        <v>1701634</v>
      </c>
      <c r="F143" s="955">
        <v>1</v>
      </c>
      <c r="G143" s="1163">
        <v>11452500</v>
      </c>
      <c r="H143" s="1163">
        <v>201701081430</v>
      </c>
      <c r="I143" s="1163"/>
      <c r="J143" s="1163"/>
      <c r="K143" s="1165" t="s">
        <v>1773</v>
      </c>
      <c r="L143" s="1166" t="s">
        <v>972</v>
      </c>
      <c r="M143" s="957"/>
      <c r="N143" s="957"/>
      <c r="O143" s="957"/>
      <c r="P143" s="1169">
        <v>42743</v>
      </c>
      <c r="Q143" s="960">
        <v>0.60416666666666663</v>
      </c>
      <c r="R143" s="957" t="s">
        <v>1796</v>
      </c>
      <c r="S143" s="1566" t="s">
        <v>1796</v>
      </c>
      <c r="T143" s="1566">
        <v>131.6</v>
      </c>
      <c r="U143" s="1602">
        <v>261.5</v>
      </c>
      <c r="V143" s="1566">
        <v>129.9</v>
      </c>
      <c r="W143" s="1393">
        <v>68</v>
      </c>
      <c r="X143" s="1393">
        <v>1910.2941176470588</v>
      </c>
      <c r="Y143" s="1154"/>
      <c r="Z143" s="1566" t="s">
        <v>1796</v>
      </c>
      <c r="AA143" s="1189">
        <v>130.19999999999999</v>
      </c>
      <c r="AB143" s="1189">
        <v>226.70000000000002</v>
      </c>
      <c r="AC143" s="1189">
        <v>96.500000000000028</v>
      </c>
      <c r="AD143" s="1189">
        <v>48</v>
      </c>
      <c r="AE143" s="1189">
        <v>2010.4166666666672</v>
      </c>
      <c r="AF143" s="1154"/>
      <c r="AG143" s="1566" t="s">
        <v>1796</v>
      </c>
      <c r="AH143" s="1664">
        <v>131</v>
      </c>
      <c r="AI143" s="1635">
        <v>253.9</v>
      </c>
      <c r="AJ143" s="1344">
        <v>122.9</v>
      </c>
      <c r="AK143" s="1344">
        <v>62</v>
      </c>
      <c r="AL143" s="1344">
        <v>1982.258064516129</v>
      </c>
      <c r="AM143" s="1154"/>
      <c r="AN143" s="1344">
        <v>1967.6562829432851</v>
      </c>
      <c r="AO143" s="1344">
        <v>51.633712091730906</v>
      </c>
      <c r="AP143" s="1344">
        <v>2.6241225431148729</v>
      </c>
      <c r="AQ143" s="1343">
        <v>3</v>
      </c>
      <c r="AR143" s="1154"/>
      <c r="AS143" s="1343"/>
      <c r="AT143" s="86" t="s">
        <v>191</v>
      </c>
      <c r="AU143" s="86" t="s">
        <v>191</v>
      </c>
      <c r="AV143" s="86" t="s">
        <v>191</v>
      </c>
      <c r="AW143" s="1323" t="str">
        <f t="shared" si="109"/>
        <v xml:space="preserve">  </v>
      </c>
      <c r="AX143" s="1154"/>
      <c r="AY143" s="86" t="s">
        <v>191</v>
      </c>
      <c r="AZ143" s="86" t="s">
        <v>191</v>
      </c>
      <c r="BA143" s="86" t="s">
        <v>191</v>
      </c>
      <c r="BB143" s="1323" t="str">
        <f t="shared" si="114"/>
        <v xml:space="preserve">  </v>
      </c>
      <c r="BC143" s="1154"/>
      <c r="BD143" s="801" t="s">
        <v>191</v>
      </c>
      <c r="BE143" s="1203" t="s">
        <v>1796</v>
      </c>
      <c r="BF143" s="1312">
        <v>5.4826993992599844</v>
      </c>
      <c r="BG143" s="1312"/>
      <c r="BH143" s="1203"/>
      <c r="BI143" s="1154"/>
      <c r="BJ143" s="1092" t="s">
        <v>1796</v>
      </c>
      <c r="BK143" s="1595">
        <v>2.3660827705594033E-2</v>
      </c>
      <c r="BL143" s="1595"/>
      <c r="BM143" s="1203"/>
      <c r="BN143" s="1158"/>
      <c r="BO143" s="1157"/>
      <c r="BP143" s="1310">
        <f t="shared" si="110"/>
        <v>0.4315543491001459</v>
      </c>
      <c r="BQ143" s="1228">
        <v>154.6574512964352</v>
      </c>
      <c r="BT143" s="1158"/>
      <c r="BU143" s="1228">
        <v>295.44121946186669</v>
      </c>
      <c r="BV143" s="1203"/>
      <c r="BW143" s="1203"/>
      <c r="BX143" s="1154"/>
      <c r="BY143" s="1312">
        <v>1.074513603281519</v>
      </c>
      <c r="BZ143" s="1203"/>
      <c r="CA143" s="1594"/>
      <c r="CB143" s="1594"/>
      <c r="CC143" s="1154"/>
      <c r="CD143" s="1312">
        <v>2.1602200565972214</v>
      </c>
      <c r="CE143" s="1595"/>
      <c r="CF143" s="1594"/>
      <c r="CG143" s="1158"/>
      <c r="CH143" s="1239">
        <f t="shared" si="111"/>
        <v>0.69477001869245614</v>
      </c>
      <c r="CI143" s="1312">
        <v>2.8478261933887969</v>
      </c>
      <c r="CJ143" s="1203"/>
      <c r="CK143" s="1203"/>
      <c r="CL143" s="1154"/>
      <c r="CM143" s="1312">
        <v>5.6451264381852129</v>
      </c>
      <c r="CN143" s="1203"/>
      <c r="CO143" s="1203"/>
      <c r="CP143" s="1158"/>
      <c r="CQ143" s="1201">
        <f t="shared" si="112"/>
        <v>1.8413766485329621</v>
      </c>
      <c r="CR143" s="1201">
        <f t="shared" si="113"/>
        <v>1.9107443600684983</v>
      </c>
      <c r="CS143" s="1203"/>
    </row>
    <row r="144" spans="1:16384" x14ac:dyDescent="0.2">
      <c r="A144" s="1144" t="s">
        <v>2511</v>
      </c>
      <c r="B144" s="1167" t="s">
        <v>1907</v>
      </c>
      <c r="C144" s="957" t="s">
        <v>599</v>
      </c>
      <c r="D144" s="957">
        <v>9</v>
      </c>
      <c r="E144" s="1455">
        <v>1701635</v>
      </c>
      <c r="F144" s="955">
        <v>1</v>
      </c>
      <c r="G144" s="1163">
        <v>11452500</v>
      </c>
      <c r="H144" s="1163">
        <v>201901091330</v>
      </c>
      <c r="I144" s="1163"/>
      <c r="J144" s="1163"/>
      <c r="K144" s="1165" t="s">
        <v>1773</v>
      </c>
      <c r="L144" s="1166" t="s">
        <v>972</v>
      </c>
      <c r="M144" s="957"/>
      <c r="N144" s="957"/>
      <c r="O144" s="957"/>
      <c r="P144" s="1169">
        <v>42744</v>
      </c>
      <c r="Q144" s="960">
        <v>0.5625</v>
      </c>
      <c r="R144" s="957" t="s">
        <v>1798</v>
      </c>
      <c r="S144" s="1566" t="s">
        <v>1798</v>
      </c>
      <c r="T144" s="1566">
        <v>126.8</v>
      </c>
      <c r="U144" s="1602">
        <v>226.6</v>
      </c>
      <c r="V144" s="1566">
        <v>99.8</v>
      </c>
      <c r="W144" s="1393">
        <v>56</v>
      </c>
      <c r="X144" s="1393">
        <v>1782.1428571428571</v>
      </c>
      <c r="Y144" s="1154"/>
      <c r="Z144" s="1566" t="s">
        <v>1798</v>
      </c>
      <c r="AA144" s="1189">
        <v>122</v>
      </c>
      <c r="AB144" s="1189">
        <v>227.70000000000002</v>
      </c>
      <c r="AC144" s="1189">
        <v>105.70000000000002</v>
      </c>
      <c r="AD144" s="1189">
        <v>60</v>
      </c>
      <c r="AE144" s="1189">
        <v>1761.666666666667</v>
      </c>
      <c r="AF144" s="1154"/>
      <c r="AG144" s="1566" t="s">
        <v>1798</v>
      </c>
      <c r="AH144" s="1664">
        <v>125.3</v>
      </c>
      <c r="AI144" s="1635">
        <v>234.9</v>
      </c>
      <c r="AJ144" s="1344">
        <v>109.60000000000001</v>
      </c>
      <c r="AK144" s="1344">
        <v>62</v>
      </c>
      <c r="AL144" s="1344">
        <v>1767.7419354838712</v>
      </c>
      <c r="AM144" s="1154"/>
      <c r="AN144" s="1344">
        <v>1770.5171530977984</v>
      </c>
      <c r="AO144" s="1344">
        <v>10.516414251435414</v>
      </c>
      <c r="AP144" s="1344">
        <v>0.5939741522998121</v>
      </c>
      <c r="AQ144" s="1343">
        <v>3</v>
      </c>
      <c r="AR144" s="1154"/>
      <c r="AS144" s="1343"/>
      <c r="AT144" s="86" t="s">
        <v>191</v>
      </c>
      <c r="AU144" s="86" t="s">
        <v>191</v>
      </c>
      <c r="AV144" s="86" t="s">
        <v>191</v>
      </c>
      <c r="AW144" s="1323" t="str">
        <f t="shared" si="109"/>
        <v xml:space="preserve">  </v>
      </c>
      <c r="AX144" s="1154"/>
      <c r="AY144" s="86" t="s">
        <v>191</v>
      </c>
      <c r="AZ144" s="86" t="s">
        <v>191</v>
      </c>
      <c r="BA144" s="86" t="s">
        <v>191</v>
      </c>
      <c r="BB144" s="1323" t="str">
        <f t="shared" si="114"/>
        <v xml:space="preserve">  </v>
      </c>
      <c r="BC144" s="1154"/>
      <c r="BD144" s="801" t="s">
        <v>191</v>
      </c>
      <c r="BE144" s="1203" t="s">
        <v>1798</v>
      </c>
      <c r="BF144" s="1312">
        <v>10.114004588503638</v>
      </c>
      <c r="BG144" s="1312"/>
      <c r="BH144" s="1203"/>
      <c r="BI144" s="1154"/>
      <c r="BJ144" s="1092" t="s">
        <v>1798</v>
      </c>
      <c r="BK144" s="1595">
        <v>4.4717873006859893E-2</v>
      </c>
      <c r="BL144" s="1595"/>
      <c r="BM144" s="1203"/>
      <c r="BN144" s="1158"/>
      <c r="BO144" s="1157"/>
      <c r="BP144" s="1310">
        <f t="shared" si="110"/>
        <v>0.44213815225761016</v>
      </c>
      <c r="BQ144" s="1228">
        <v>319.22037913633977</v>
      </c>
      <c r="BT144" s="1158"/>
      <c r="BU144" s="1228">
        <v>568.89631853226263</v>
      </c>
      <c r="BV144" s="1203"/>
      <c r="BW144" s="1203"/>
      <c r="BX144" s="1154"/>
      <c r="BY144" s="1312">
        <v>1.3323278187229222</v>
      </c>
      <c r="BZ144" s="1203"/>
      <c r="CA144" s="1594"/>
      <c r="CB144" s="1594"/>
      <c r="CC144" s="1154"/>
      <c r="CD144" s="1312">
        <v>2.3471175073168813</v>
      </c>
      <c r="CE144" s="1595"/>
      <c r="CF144" s="1594"/>
      <c r="CG144" s="1158"/>
      <c r="CH144" s="1239">
        <f t="shared" si="111"/>
        <v>0.41736928648715177</v>
      </c>
      <c r="CI144" s="1312">
        <v>4.3722458342442119</v>
      </c>
      <c r="CJ144" s="1203"/>
      <c r="CK144" s="1203"/>
      <c r="CL144" s="1154"/>
      <c r="CM144" s="1312">
        <v>7.7290023134381558</v>
      </c>
      <c r="CN144" s="1203"/>
      <c r="CO144" s="1203"/>
      <c r="CP144" s="1158"/>
      <c r="CQ144" s="1201">
        <f t="shared" si="112"/>
        <v>1.3696637558270723</v>
      </c>
      <c r="CR144" s="1201">
        <f t="shared" si="113"/>
        <v>1.3585959447547096</v>
      </c>
      <c r="CS144" s="1203"/>
    </row>
    <row r="145" spans="1:97" x14ac:dyDescent="0.2">
      <c r="A145" s="1144" t="s">
        <v>2523</v>
      </c>
      <c r="B145" s="1167" t="s">
        <v>1919</v>
      </c>
      <c r="C145" s="957" t="s">
        <v>599</v>
      </c>
      <c r="D145" s="957">
        <v>9</v>
      </c>
      <c r="E145" s="1455">
        <v>1701636</v>
      </c>
      <c r="F145" s="955">
        <v>1</v>
      </c>
      <c r="G145" s="1163">
        <v>11452500</v>
      </c>
      <c r="H145" s="1163">
        <v>201701111200</v>
      </c>
      <c r="I145" s="1163"/>
      <c r="J145" s="1163"/>
      <c r="K145" s="1165" t="s">
        <v>1773</v>
      </c>
      <c r="L145" s="1166" t="s">
        <v>972</v>
      </c>
      <c r="M145" s="957"/>
      <c r="N145" s="957"/>
      <c r="O145" s="957"/>
      <c r="P145" s="1169">
        <v>42746</v>
      </c>
      <c r="Q145" s="960">
        <v>0.5</v>
      </c>
      <c r="R145" s="957" t="s">
        <v>1808</v>
      </c>
      <c r="S145" s="1566" t="s">
        <v>1808</v>
      </c>
      <c r="T145" s="1566">
        <v>129.30000000000001</v>
      </c>
      <c r="U145" s="1602">
        <v>245.10000000000002</v>
      </c>
      <c r="V145" s="1566">
        <v>115.80000000000001</v>
      </c>
      <c r="W145" s="1393">
        <v>56</v>
      </c>
      <c r="X145" s="1393">
        <v>2067.8571428571431</v>
      </c>
      <c r="Y145" s="1154"/>
      <c r="Z145" s="1566" t="s">
        <v>1808</v>
      </c>
      <c r="AA145" s="1189">
        <v>126.9</v>
      </c>
      <c r="AB145" s="1189">
        <v>240.1</v>
      </c>
      <c r="AC145" s="1189">
        <v>113.19999999999999</v>
      </c>
      <c r="AD145" s="1189">
        <v>58</v>
      </c>
      <c r="AE145" s="1189">
        <v>1951.7241379310342</v>
      </c>
      <c r="AF145" s="1154"/>
      <c r="AG145" s="1566" t="s">
        <v>1808</v>
      </c>
      <c r="AH145" s="1664">
        <v>130.19999999999999</v>
      </c>
      <c r="AI145" s="1635">
        <v>248</v>
      </c>
      <c r="AJ145" s="1344">
        <v>117.80000000000001</v>
      </c>
      <c r="AK145" s="1344">
        <v>58</v>
      </c>
      <c r="AL145" s="1344">
        <v>2031.0344827586207</v>
      </c>
      <c r="AM145" s="1154"/>
      <c r="AN145" s="1344">
        <v>2016.8719211822661</v>
      </c>
      <c r="AO145" s="1344">
        <v>59.347723807193645</v>
      </c>
      <c r="AP145" s="1344">
        <v>2.9425628461526068</v>
      </c>
      <c r="AQ145" s="1343">
        <v>3</v>
      </c>
      <c r="AR145" s="1154"/>
      <c r="AS145" s="1343"/>
      <c r="AT145" s="86" t="s">
        <v>191</v>
      </c>
      <c r="AU145" s="86" t="s">
        <v>191</v>
      </c>
      <c r="AV145" s="86" t="s">
        <v>191</v>
      </c>
      <c r="AW145" s="1323" t="str">
        <f t="shared" si="109"/>
        <v xml:space="preserve">  </v>
      </c>
      <c r="AX145" s="1154"/>
      <c r="AY145" s="86" t="s">
        <v>191</v>
      </c>
      <c r="AZ145" s="86" t="s">
        <v>191</v>
      </c>
      <c r="BA145" s="86" t="s">
        <v>191</v>
      </c>
      <c r="BB145" s="1323" t="str">
        <f t="shared" si="114"/>
        <v xml:space="preserve">  </v>
      </c>
      <c r="BC145" s="1154"/>
      <c r="BD145" s="801" t="s">
        <v>191</v>
      </c>
      <c r="BE145" s="1203" t="s">
        <v>1808</v>
      </c>
      <c r="BF145" s="1312">
        <v>11.009587914417333</v>
      </c>
      <c r="BG145" s="1312"/>
      <c r="BH145" s="1203"/>
      <c r="BI145" s="1154"/>
      <c r="BJ145" s="1092" t="s">
        <v>1808</v>
      </c>
      <c r="BK145" s="1595">
        <v>4.1207156842881523E-2</v>
      </c>
      <c r="BL145" s="1092"/>
      <c r="BM145" s="1203"/>
      <c r="BN145" s="1158"/>
      <c r="BO145" s="1157"/>
      <c r="BP145" s="1310">
        <f t="shared" si="110"/>
        <v>0.37428427987681279</v>
      </c>
      <c r="BQ145" s="1200">
        <v>286.69246727845041</v>
      </c>
      <c r="BT145" s="1158"/>
      <c r="BU145" s="1200">
        <v>592.83906626508144</v>
      </c>
      <c r="BV145" s="1203"/>
      <c r="BW145" s="1203"/>
      <c r="BX145" s="1154"/>
      <c r="BY145" s="1312">
        <v>0.75702645798219803</v>
      </c>
      <c r="BZ145" s="1203"/>
      <c r="CA145" s="1594"/>
      <c r="CB145" s="1594"/>
      <c r="CC145" s="1154"/>
      <c r="CD145" s="1312">
        <v>1.4775068110962899</v>
      </c>
      <c r="CE145" s="1595"/>
      <c r="CF145" s="1594"/>
      <c r="CG145" s="1158"/>
      <c r="CH145" s="1239">
        <f t="shared" si="111"/>
        <v>0.26405523143617693</v>
      </c>
      <c r="CI145" s="1312">
        <v>3.9696771386397383</v>
      </c>
      <c r="CJ145" s="1203"/>
      <c r="CK145" s="1203"/>
      <c r="CL145" s="1154"/>
      <c r="CM145" s="1312">
        <v>8.0625511539958836</v>
      </c>
      <c r="CN145" s="1203"/>
      <c r="CO145" s="1203"/>
      <c r="CP145" s="1158"/>
      <c r="CQ145" s="1201">
        <f t="shared" si="112"/>
        <v>1.3846464737366764</v>
      </c>
      <c r="CR145" s="1201">
        <f t="shared" si="113"/>
        <v>1.3599898543782543</v>
      </c>
      <c r="CS145" s="1203"/>
    </row>
    <row r="146" spans="1:97" x14ac:dyDescent="0.2">
      <c r="A146" s="1144" t="s">
        <v>2529</v>
      </c>
      <c r="B146" s="1167" t="s">
        <v>1925</v>
      </c>
      <c r="C146" s="957" t="s">
        <v>599</v>
      </c>
      <c r="D146" s="957">
        <v>9</v>
      </c>
      <c r="E146" s="1455">
        <v>1701637</v>
      </c>
      <c r="F146" s="955">
        <v>1</v>
      </c>
      <c r="G146" s="1163">
        <v>11452500</v>
      </c>
      <c r="H146" s="1163">
        <v>201701141210</v>
      </c>
      <c r="I146" s="1163"/>
      <c r="J146" s="1163"/>
      <c r="K146" s="1165" t="s">
        <v>1773</v>
      </c>
      <c r="L146" s="1166" t="s">
        <v>972</v>
      </c>
      <c r="M146" s="957"/>
      <c r="N146" s="957"/>
      <c r="O146" s="957"/>
      <c r="P146" s="1169">
        <v>42749</v>
      </c>
      <c r="Q146" s="960">
        <v>0.50694444444444442</v>
      </c>
      <c r="R146" s="957" t="s">
        <v>1813</v>
      </c>
      <c r="S146" s="1566" t="s">
        <v>1813</v>
      </c>
      <c r="T146" s="1566">
        <v>129.5</v>
      </c>
      <c r="U146" s="1602">
        <v>172.1</v>
      </c>
      <c r="V146" s="1566">
        <v>42.599999999999994</v>
      </c>
      <c r="W146" s="1393">
        <v>54</v>
      </c>
      <c r="X146" s="1393">
        <v>788.8888888888888</v>
      </c>
      <c r="Y146" s="1154"/>
      <c r="Z146" s="1566" t="s">
        <v>1813</v>
      </c>
      <c r="AA146" s="1189">
        <v>126.6</v>
      </c>
      <c r="AB146" s="1189">
        <v>193.8</v>
      </c>
      <c r="AC146" s="1189">
        <v>67.200000000000017</v>
      </c>
      <c r="AD146" s="1189">
        <v>84</v>
      </c>
      <c r="AE146" s="1189">
        <v>800.00000000000011</v>
      </c>
      <c r="AF146" s="1154"/>
      <c r="AG146" s="1566" t="s">
        <v>1813</v>
      </c>
      <c r="AH146" s="1664">
        <v>129.4</v>
      </c>
      <c r="AI146" s="1635">
        <v>165.9</v>
      </c>
      <c r="AJ146" s="1344">
        <v>36.5</v>
      </c>
      <c r="AK146" s="1344">
        <v>46</v>
      </c>
      <c r="AL146" s="1344">
        <v>793.47826086956525</v>
      </c>
      <c r="AM146" s="1154"/>
      <c r="AN146" s="1344">
        <v>794.12238325281805</v>
      </c>
      <c r="AO146" s="1344">
        <v>5.583490643344966</v>
      </c>
      <c r="AP146" s="1344">
        <v>0.70310203579382002</v>
      </c>
      <c r="AQ146" s="1343">
        <v>3</v>
      </c>
      <c r="AR146" s="1154"/>
      <c r="AS146" s="1343"/>
      <c r="AT146" s="86" t="s">
        <v>191</v>
      </c>
      <c r="AU146" s="86" t="s">
        <v>191</v>
      </c>
      <c r="AV146" s="86" t="s">
        <v>191</v>
      </c>
      <c r="AW146" s="1323" t="str">
        <f t="shared" si="109"/>
        <v xml:space="preserve">  </v>
      </c>
      <c r="AX146" s="1154"/>
      <c r="AY146" s="86" t="s">
        <v>191</v>
      </c>
      <c r="AZ146" s="86" t="s">
        <v>191</v>
      </c>
      <c r="BA146" s="86" t="s">
        <v>191</v>
      </c>
      <c r="BB146" s="1323" t="str">
        <f t="shared" si="114"/>
        <v xml:space="preserve">  </v>
      </c>
      <c r="BC146" s="1154"/>
      <c r="BD146" s="801" t="s">
        <v>191</v>
      </c>
      <c r="BE146" s="1203" t="s">
        <v>1813</v>
      </c>
      <c r="BF146" s="1312">
        <v>2.4876564905202883</v>
      </c>
      <c r="BG146" s="1312"/>
      <c r="BH146" s="1203"/>
      <c r="BI146" s="1154"/>
      <c r="BJ146" s="1092" t="s">
        <v>1813</v>
      </c>
      <c r="BK146" s="1595">
        <v>2.6965129841244995E-2</v>
      </c>
      <c r="BL146" s="1092"/>
      <c r="BM146" s="1203"/>
      <c r="BN146" s="1158"/>
      <c r="BO146" s="1157"/>
      <c r="BP146" s="1310">
        <f t="shared" si="110"/>
        <v>1.0839571276822586</v>
      </c>
      <c r="BQ146" s="1228">
        <v>852.89623817113011</v>
      </c>
      <c r="BT146" s="1158"/>
      <c r="BU146" s="1228">
        <v>672.84036566833595</v>
      </c>
      <c r="BV146" s="1203"/>
      <c r="BW146" s="1203"/>
      <c r="BX146" s="1154"/>
      <c r="BY146" s="1312">
        <v>0.8700220365356488</v>
      </c>
      <c r="BZ146" s="1203">
        <v>6.9753953366561983E-3</v>
      </c>
      <c r="CA146" s="1594"/>
      <c r="CB146" s="1594"/>
      <c r="CC146" s="1154"/>
      <c r="CD146" s="1312">
        <v>0.69601762922851917</v>
      </c>
      <c r="CE146" s="1595">
        <v>5.5803162693249253E-3</v>
      </c>
      <c r="CF146" s="1594"/>
      <c r="CG146" s="1158"/>
      <c r="CH146" s="1239">
        <f t="shared" si="111"/>
        <v>0.10200795801388943</v>
      </c>
      <c r="CI146" s="1312">
        <v>3.325881252900682</v>
      </c>
      <c r="CJ146" s="1203"/>
      <c r="CK146" s="1203"/>
      <c r="CL146" s="1158"/>
      <c r="CM146" s="1312">
        <v>2.6390144724103237</v>
      </c>
      <c r="CN146" s="1203"/>
      <c r="CO146" s="1203"/>
      <c r="CP146" s="1158"/>
      <c r="CQ146" s="1201">
        <f t="shared" si="112"/>
        <v>0.38995145060463471</v>
      </c>
      <c r="CR146" s="1201">
        <f t="shared" si="113"/>
        <v>0.39221999854140388</v>
      </c>
      <c r="CS146" s="1203"/>
    </row>
    <row r="147" spans="1:97" x14ac:dyDescent="0.2">
      <c r="A147" s="1144" t="s">
        <v>2534</v>
      </c>
      <c r="B147" s="1247" t="s">
        <v>1930</v>
      </c>
      <c r="C147" s="957" t="s">
        <v>599</v>
      </c>
      <c r="D147" s="957">
        <v>9</v>
      </c>
      <c r="E147" s="1455">
        <v>1701638</v>
      </c>
      <c r="F147" s="955">
        <v>1</v>
      </c>
      <c r="G147" s="1163">
        <v>11452500</v>
      </c>
      <c r="H147" s="1163">
        <v>201701191030</v>
      </c>
      <c r="I147" s="1163"/>
      <c r="J147" s="1163"/>
      <c r="K147" s="1165" t="s">
        <v>1773</v>
      </c>
      <c r="L147" s="1166" t="s">
        <v>972</v>
      </c>
      <c r="M147" s="957"/>
      <c r="N147" s="957"/>
      <c r="O147" s="957"/>
      <c r="P147" s="1169">
        <v>42754</v>
      </c>
      <c r="Q147" s="960">
        <v>0.4375</v>
      </c>
      <c r="R147" s="957" t="s">
        <v>1817</v>
      </c>
      <c r="S147" s="1566" t="s">
        <v>1817</v>
      </c>
      <c r="T147" s="1566">
        <v>127</v>
      </c>
      <c r="U147" s="1602">
        <v>268.29999999999995</v>
      </c>
      <c r="V147" s="1566">
        <v>141.29999999999995</v>
      </c>
      <c r="W147" s="1393">
        <v>54</v>
      </c>
      <c r="X147" s="1393">
        <v>2616.6666666666661</v>
      </c>
      <c r="Y147" s="1154"/>
      <c r="Z147" s="1566" t="s">
        <v>1817</v>
      </c>
      <c r="AA147" s="1189">
        <v>127.5</v>
      </c>
      <c r="AB147" s="1189">
        <v>277.89999999999998</v>
      </c>
      <c r="AC147" s="1189">
        <v>150.39999999999998</v>
      </c>
      <c r="AD147" s="1189">
        <v>54</v>
      </c>
      <c r="AE147" s="1189">
        <v>2785.1851851851848</v>
      </c>
      <c r="AF147" s="1154"/>
      <c r="AG147" s="1566" t="s">
        <v>1817</v>
      </c>
      <c r="AH147" s="1344">
        <v>128.19999999999999</v>
      </c>
      <c r="AI147" s="1638">
        <v>220.5</v>
      </c>
      <c r="AJ147" s="1344">
        <v>92.300000000000011</v>
      </c>
      <c r="AK147" s="1344">
        <v>28</v>
      </c>
      <c r="AL147" s="1344">
        <v>3296.4285714285716</v>
      </c>
      <c r="AM147" s="1154"/>
      <c r="AN147" s="1344">
        <v>2899.4268077601409</v>
      </c>
      <c r="AO147" s="1344">
        <v>353.98788543932193</v>
      </c>
      <c r="AP147" s="1344">
        <v>12.208891926221236</v>
      </c>
      <c r="AQ147" s="1343">
        <v>3</v>
      </c>
      <c r="AR147" s="1154"/>
      <c r="AS147" s="1343"/>
      <c r="AT147" s="86" t="s">
        <v>191</v>
      </c>
      <c r="AU147" s="86" t="s">
        <v>191</v>
      </c>
      <c r="AV147" s="86" t="s">
        <v>191</v>
      </c>
      <c r="AW147" s="1323" t="str">
        <f t="shared" si="109"/>
        <v xml:space="preserve">  </v>
      </c>
      <c r="AX147" s="1154"/>
      <c r="AY147" s="86" t="s">
        <v>191</v>
      </c>
      <c r="AZ147" s="86" t="s">
        <v>191</v>
      </c>
      <c r="BA147" s="86" t="s">
        <v>191</v>
      </c>
      <c r="BB147" s="1323" t="str">
        <f t="shared" si="114"/>
        <v xml:space="preserve">  </v>
      </c>
      <c r="BC147" s="1154"/>
      <c r="BD147" s="801" t="s">
        <v>191</v>
      </c>
      <c r="BE147" s="1203" t="s">
        <v>1817</v>
      </c>
      <c r="BF147" s="1312">
        <v>4.0165500411591486</v>
      </c>
      <c r="BG147" s="1312"/>
      <c r="BH147" s="1203"/>
      <c r="BI147" s="1154"/>
      <c r="BJ147" s="1203" t="s">
        <v>1817</v>
      </c>
      <c r="BK147" s="1599">
        <v>3.1663822243977194E-2</v>
      </c>
      <c r="BL147" s="1203"/>
      <c r="BM147" s="1203"/>
      <c r="BN147" s="1158"/>
      <c r="BO147" s="1157"/>
      <c r="BP147" s="1310">
        <f t="shared" si="110"/>
        <v>0.78833381682054759</v>
      </c>
      <c r="BQ147" s="1201">
        <v>202.02734951127505</v>
      </c>
      <c r="BR147" s="1366"/>
      <c r="BS147" s="1201"/>
      <c r="BT147" s="1158"/>
      <c r="BU147" s="1201">
        <v>528.63823122116958</v>
      </c>
      <c r="BV147" s="1203"/>
      <c r="BW147" s="1203"/>
      <c r="BX147" s="1154"/>
      <c r="BY147" s="1312">
        <v>0.6185278908264964</v>
      </c>
      <c r="BZ147" s="1312"/>
      <c r="CA147" s="1312"/>
      <c r="CB147" s="1203"/>
      <c r="CC147" s="1154"/>
      <c r="CD147" s="1312">
        <v>1.7227147181537972</v>
      </c>
      <c r="CE147" s="1312"/>
      <c r="CF147" s="1203"/>
      <c r="CG147" s="1158"/>
      <c r="CH147" s="1239">
        <f t="shared" si="111"/>
        <v>0.30616047397680513</v>
      </c>
      <c r="CI147" s="1312">
        <v>3.5919832444926882</v>
      </c>
      <c r="CJ147" s="1203"/>
      <c r="CK147" s="1203"/>
      <c r="CL147" s="1154"/>
      <c r="CM147" s="1312">
        <v>11.840716195238398</v>
      </c>
      <c r="CN147" s="1203"/>
      <c r="CO147" s="1203"/>
      <c r="CP147" s="1158"/>
      <c r="CQ147" s="1201">
        <f t="shared" si="112"/>
        <v>1.7779688013440087</v>
      </c>
      <c r="CR147" s="1201">
        <f t="shared" si="113"/>
        <v>2.2398524162518481</v>
      </c>
      <c r="CS147" s="1203"/>
    </row>
    <row r="148" spans="1:97" x14ac:dyDescent="0.2">
      <c r="A148" s="1144" t="s">
        <v>2538</v>
      </c>
      <c r="B148" s="1167" t="s">
        <v>1934</v>
      </c>
      <c r="C148" s="957" t="s">
        <v>599</v>
      </c>
      <c r="D148" s="957">
        <v>9</v>
      </c>
      <c r="E148" s="1455">
        <v>1701639</v>
      </c>
      <c r="F148" s="955">
        <v>1</v>
      </c>
      <c r="G148" s="1163">
        <v>11452500</v>
      </c>
      <c r="H148" s="1163">
        <v>201701191430</v>
      </c>
      <c r="I148" s="1163"/>
      <c r="J148" s="1163"/>
      <c r="K148" s="1165" t="s">
        <v>1773</v>
      </c>
      <c r="L148" s="1166" t="s">
        <v>972</v>
      </c>
      <c r="M148" s="957"/>
      <c r="N148" s="957"/>
      <c r="O148" s="957"/>
      <c r="P148" s="1169">
        <v>42754</v>
      </c>
      <c r="Q148" s="960">
        <v>0.60416666666666663</v>
      </c>
      <c r="R148" s="957" t="s">
        <v>1821</v>
      </c>
      <c r="S148" s="1566" t="s">
        <v>1821</v>
      </c>
      <c r="T148" s="1566">
        <v>128.19999999999999</v>
      </c>
      <c r="U148" s="1602">
        <v>213</v>
      </c>
      <c r="V148" s="1566">
        <v>84.800000000000011</v>
      </c>
      <c r="W148" s="1393">
        <v>42</v>
      </c>
      <c r="X148" s="1393">
        <v>2019.0476190476193</v>
      </c>
      <c r="Y148" s="1154"/>
      <c r="Z148" s="1566" t="s">
        <v>1821</v>
      </c>
      <c r="AA148" s="1189">
        <v>127.3</v>
      </c>
      <c r="AB148" s="1189">
        <v>207.1</v>
      </c>
      <c r="AC148" s="1189">
        <v>79.8</v>
      </c>
      <c r="AD148" s="1189">
        <v>40</v>
      </c>
      <c r="AE148" s="1189">
        <v>1995</v>
      </c>
      <c r="AF148" s="1154"/>
      <c r="AG148" s="1566" t="s">
        <v>1821</v>
      </c>
      <c r="AH148" s="1344">
        <v>128.1</v>
      </c>
      <c r="AI148" s="1638">
        <v>216.4</v>
      </c>
      <c r="AJ148" s="1344">
        <v>88.300000000000011</v>
      </c>
      <c r="AK148" s="1344">
        <v>42</v>
      </c>
      <c r="AL148" s="1344">
        <v>2102.3809523809523</v>
      </c>
      <c r="AM148" s="1154"/>
      <c r="AN148" s="1344">
        <v>2038.8095238095239</v>
      </c>
      <c r="AO148" s="1344">
        <v>56.35216848910099</v>
      </c>
      <c r="AP148" s="1344">
        <v>2.7639741638937774</v>
      </c>
      <c r="AQ148" s="1343">
        <v>3</v>
      </c>
      <c r="AR148" s="1154"/>
      <c r="AS148" s="1343"/>
      <c r="AT148" s="86" t="s">
        <v>191</v>
      </c>
      <c r="AU148" s="86" t="s">
        <v>191</v>
      </c>
      <c r="AV148" s="86" t="s">
        <v>191</v>
      </c>
      <c r="AW148" s="1323" t="str">
        <f t="shared" si="109"/>
        <v xml:space="preserve">  </v>
      </c>
      <c r="AX148" s="1154"/>
      <c r="AY148" s="86" t="s">
        <v>191</v>
      </c>
      <c r="AZ148" s="86" t="s">
        <v>191</v>
      </c>
      <c r="BA148" s="86" t="s">
        <v>191</v>
      </c>
      <c r="BB148" s="1323" t="str">
        <f t="shared" si="114"/>
        <v xml:space="preserve">  </v>
      </c>
      <c r="BC148" s="1154"/>
      <c r="BD148" s="801" t="s">
        <v>191</v>
      </c>
      <c r="BE148" s="1203" t="s">
        <v>1821</v>
      </c>
      <c r="BF148" s="1312">
        <v>6.7832407113369948</v>
      </c>
      <c r="BG148" s="1312"/>
      <c r="BH148" s="1203"/>
      <c r="BI148" s="1154"/>
      <c r="BJ148" s="1203" t="s">
        <v>1821</v>
      </c>
      <c r="BK148" s="1599">
        <v>3.4515284277166804E-2</v>
      </c>
      <c r="BL148" s="1203"/>
      <c r="BM148" s="1203"/>
      <c r="BN148" s="1158"/>
      <c r="BO148" s="1157"/>
      <c r="BP148" s="1310">
        <f t="shared" si="110"/>
        <v>0.50883177740516516</v>
      </c>
      <c r="BQ148" s="1201">
        <v>232.58839532157572</v>
      </c>
      <c r="BR148" s="1366"/>
      <c r="BS148" s="1201"/>
      <c r="BT148" s="1158"/>
      <c r="BU148" s="1201">
        <v>469.60704579213387</v>
      </c>
      <c r="BV148" s="1203"/>
      <c r="BW148" s="1203"/>
      <c r="BX148" s="1154"/>
      <c r="BY148" s="1312">
        <v>0.90078109604923429</v>
      </c>
      <c r="BZ148" s="1312"/>
      <c r="CA148" s="1312"/>
      <c r="CB148" s="1203"/>
      <c r="CC148" s="1154"/>
      <c r="CD148" s="1312">
        <v>1.7970582866182228</v>
      </c>
      <c r="CE148" s="1312"/>
      <c r="CF148" s="1203"/>
      <c r="CG148" s="1158"/>
      <c r="CH148" s="1239">
        <f t="shared" si="111"/>
        <v>0.38728548550490588</v>
      </c>
      <c r="CI148" s="1312">
        <v>3.8240180398107655</v>
      </c>
      <c r="CJ148" s="1203"/>
      <c r="CK148" s="1203"/>
      <c r="CL148" s="1154"/>
      <c r="CM148" s="1312">
        <v>8.0395426884593011</v>
      </c>
      <c r="CN148" s="1203"/>
      <c r="CO148" s="1203"/>
      <c r="CP148" s="1158"/>
      <c r="CQ148" s="1201">
        <f t="shared" si="112"/>
        <v>1.6441138580984209</v>
      </c>
      <c r="CR148" s="1201">
        <f t="shared" si="113"/>
        <v>1.7119723310152188</v>
      </c>
      <c r="CS148" s="1203"/>
    </row>
    <row r="149" spans="1:97" x14ac:dyDescent="0.2">
      <c r="A149" s="1144" t="s">
        <v>2542</v>
      </c>
      <c r="B149" s="1167" t="s">
        <v>1938</v>
      </c>
      <c r="C149" s="957" t="s">
        <v>599</v>
      </c>
      <c r="D149" s="957">
        <v>9</v>
      </c>
      <c r="E149" s="1455">
        <v>1701640</v>
      </c>
      <c r="F149" s="955">
        <v>1</v>
      </c>
      <c r="G149" s="1163">
        <v>11452500</v>
      </c>
      <c r="H149" s="1163">
        <v>201701201330</v>
      </c>
      <c r="I149" s="1163"/>
      <c r="J149" s="1163"/>
      <c r="K149" s="1165" t="s">
        <v>1773</v>
      </c>
      <c r="L149" s="1166" t="s">
        <v>972</v>
      </c>
      <c r="M149" s="957"/>
      <c r="N149" s="957"/>
      <c r="O149" s="957"/>
      <c r="P149" s="1169">
        <v>42755</v>
      </c>
      <c r="Q149" s="960">
        <v>0.5625</v>
      </c>
      <c r="R149" s="957" t="s">
        <v>1825</v>
      </c>
      <c r="S149" s="1566" t="s">
        <v>1825</v>
      </c>
      <c r="T149" s="1566">
        <v>126.9</v>
      </c>
      <c r="U149" s="1602">
        <v>276.60000000000002</v>
      </c>
      <c r="V149" s="1566">
        <v>149.70000000000002</v>
      </c>
      <c r="W149" s="1393">
        <v>72</v>
      </c>
      <c r="X149" s="1393">
        <v>2079.166666666667</v>
      </c>
      <c r="Y149" s="1154"/>
      <c r="Z149" s="1566" t="s">
        <v>1825</v>
      </c>
      <c r="AA149" s="1189">
        <v>128</v>
      </c>
      <c r="AB149" s="1189">
        <v>284.60000000000002</v>
      </c>
      <c r="AC149" s="1189">
        <v>156.60000000000002</v>
      </c>
      <c r="AD149" s="1189">
        <v>72</v>
      </c>
      <c r="AE149" s="1189">
        <v>2175.0000000000005</v>
      </c>
      <c r="AF149" s="1154"/>
      <c r="AG149" s="1566" t="s">
        <v>1825</v>
      </c>
      <c r="AH149" s="1344">
        <v>126.2</v>
      </c>
      <c r="AI149" s="1638">
        <v>308.3</v>
      </c>
      <c r="AJ149" s="1344">
        <v>182.10000000000002</v>
      </c>
      <c r="AK149" s="1344">
        <v>82</v>
      </c>
      <c r="AL149" s="1344">
        <v>2220.7317073170734</v>
      </c>
      <c r="AM149" s="1154"/>
      <c r="AN149" s="1344">
        <v>2158.2994579945803</v>
      </c>
      <c r="AO149" s="1344">
        <v>72.245043158987116</v>
      </c>
      <c r="AP149" s="1344">
        <v>3.3473132234446643</v>
      </c>
      <c r="AQ149" s="1343">
        <v>3</v>
      </c>
      <c r="AR149" s="1154"/>
      <c r="AS149" s="1343"/>
      <c r="AT149" s="86" t="s">
        <v>191</v>
      </c>
      <c r="AU149" s="86" t="s">
        <v>191</v>
      </c>
      <c r="AV149" s="86" t="s">
        <v>191</v>
      </c>
      <c r="AW149" s="1323" t="str">
        <f t="shared" si="109"/>
        <v xml:space="preserve">  </v>
      </c>
      <c r="AX149" s="1154"/>
      <c r="AY149" s="86" t="s">
        <v>191</v>
      </c>
      <c r="AZ149" s="86" t="s">
        <v>191</v>
      </c>
      <c r="BA149" s="86" t="s">
        <v>191</v>
      </c>
      <c r="BB149" s="1323" t="str">
        <f t="shared" si="114"/>
        <v xml:space="preserve">  </v>
      </c>
      <c r="BC149" s="1154"/>
      <c r="BD149" s="801" t="s">
        <v>191</v>
      </c>
      <c r="BE149" s="1203" t="s">
        <v>1825</v>
      </c>
      <c r="BF149" s="1312">
        <v>4.3103923643846453</v>
      </c>
      <c r="BG149" s="1312"/>
      <c r="BH149" s="1203"/>
      <c r="BI149" s="1154"/>
      <c r="BJ149" s="1203" t="s">
        <v>1825</v>
      </c>
      <c r="BK149" s="1599">
        <v>3.0177157355522878E-2</v>
      </c>
      <c r="BL149" s="1203"/>
      <c r="BM149" s="1203"/>
      <c r="BN149" s="1158"/>
      <c r="BO149" s="1157"/>
      <c r="BP149" s="1310">
        <f t="shared" si="110"/>
        <v>0.70010232954351925</v>
      </c>
      <c r="BQ149" s="1201">
        <v>168.49697888386015</v>
      </c>
      <c r="BR149" s="1366"/>
      <c r="BS149" s="1201"/>
      <c r="BT149" s="1158"/>
      <c r="BU149" s="1201">
        <v>350.33330192935932</v>
      </c>
      <c r="BV149" s="1203"/>
      <c r="BW149" s="1203"/>
      <c r="BX149" s="1154"/>
      <c r="BY149" s="1312">
        <v>0.64200062804508962</v>
      </c>
      <c r="BZ149" s="1312"/>
      <c r="CA149" s="1312"/>
      <c r="CB149" s="1203"/>
      <c r="CC149" s="1154"/>
      <c r="CD149" s="1312">
        <v>1.39635136599807</v>
      </c>
      <c r="CE149" s="1312"/>
      <c r="CF149" s="1203"/>
      <c r="CG149" s="1158"/>
      <c r="CH149" s="1239">
        <f t="shared" si="111"/>
        <v>0.38101610622205939</v>
      </c>
      <c r="CI149" s="1312">
        <v>3.1315150574556903</v>
      </c>
      <c r="CJ149" s="1203"/>
      <c r="CK149" s="1203"/>
      <c r="CL149" s="1154"/>
      <c r="CM149" s="1312">
        <v>6.9542547800326977</v>
      </c>
      <c r="CN149" s="1203"/>
      <c r="CO149" s="1203"/>
      <c r="CP149" s="1158"/>
      <c r="CQ149" s="1201">
        <f t="shared" si="112"/>
        <v>1.8584992313803732</v>
      </c>
      <c r="CR149" s="1201">
        <f t="shared" si="113"/>
        <v>1.9850396013550955</v>
      </c>
      <c r="CS149" s="1203"/>
    </row>
    <row r="150" spans="1:97" ht="25.5" x14ac:dyDescent="0.2">
      <c r="A150" s="1144" t="s">
        <v>2546</v>
      </c>
      <c r="B150" s="1167" t="s">
        <v>1942</v>
      </c>
      <c r="C150" s="957" t="s">
        <v>601</v>
      </c>
      <c r="D150" s="1105">
        <v>2</v>
      </c>
      <c r="E150" s="1455">
        <v>1700246</v>
      </c>
      <c r="F150" s="955">
        <v>4</v>
      </c>
      <c r="G150" s="1163">
        <v>11452500</v>
      </c>
      <c r="H150" s="1163">
        <v>201701211025</v>
      </c>
      <c r="I150" s="1163"/>
      <c r="J150" s="1163"/>
      <c r="K150" s="1165" t="s">
        <v>1773</v>
      </c>
      <c r="L150" s="1166" t="s">
        <v>1829</v>
      </c>
      <c r="M150" s="957"/>
      <c r="N150" s="957"/>
      <c r="O150" s="957"/>
      <c r="P150" s="1169">
        <v>42756</v>
      </c>
      <c r="Q150" s="960">
        <v>0.43402777777777773</v>
      </c>
      <c r="R150" s="957" t="s">
        <v>1830</v>
      </c>
      <c r="S150" s="1566" t="s">
        <v>1830</v>
      </c>
      <c r="T150" s="1566">
        <v>127.1</v>
      </c>
      <c r="U150" s="1602">
        <v>126.7</v>
      </c>
      <c r="V150" s="1566">
        <v>-0.39999999999999147</v>
      </c>
      <c r="W150" s="1393">
        <v>118</v>
      </c>
      <c r="X150" s="1393">
        <v>-3.3898305084745042</v>
      </c>
      <c r="Y150" s="1154"/>
      <c r="Z150" s="1566" t="s">
        <v>1830</v>
      </c>
      <c r="AA150" s="1189">
        <v>129</v>
      </c>
      <c r="AB150" s="1189">
        <v>128.70000000000002</v>
      </c>
      <c r="AC150" s="1189">
        <v>-0.29999999999998295</v>
      </c>
      <c r="AD150" s="1189">
        <v>122</v>
      </c>
      <c r="AE150" s="1189">
        <v>-2.4590163934424831</v>
      </c>
      <c r="AF150" s="1154"/>
      <c r="AG150" s="1566" t="s">
        <v>1830</v>
      </c>
      <c r="AH150" s="1344">
        <v>128</v>
      </c>
      <c r="AI150" s="1638">
        <v>127.90000000000002</v>
      </c>
      <c r="AJ150" s="1344">
        <v>-9.9999999999980105E-2</v>
      </c>
      <c r="AK150" s="1344">
        <v>134</v>
      </c>
      <c r="AL150" s="1344">
        <v>-0.74626865671626941</v>
      </c>
      <c r="AM150" s="1154"/>
      <c r="AN150" s="1344">
        <v>-2.1983718528777523</v>
      </c>
      <c r="AO150" s="1344">
        <v>1.3409162906059817</v>
      </c>
      <c r="AP150" s="1344">
        <v>-60.995881513433289</v>
      </c>
      <c r="AQ150" s="1343">
        <v>3</v>
      </c>
      <c r="AR150" s="1154"/>
      <c r="AS150" s="1343" t="s">
        <v>1880</v>
      </c>
      <c r="AT150" s="86" t="s">
        <v>191</v>
      </c>
      <c r="AU150" s="86" t="s">
        <v>191</v>
      </c>
      <c r="AV150" s="86" t="s">
        <v>191</v>
      </c>
      <c r="AW150" s="1323" t="str">
        <f t="shared" si="109"/>
        <v xml:space="preserve">  </v>
      </c>
      <c r="AX150" s="1154"/>
      <c r="AY150" s="86" t="s">
        <v>191</v>
      </c>
      <c r="AZ150" s="86" t="s">
        <v>191</v>
      </c>
      <c r="BA150" s="86" t="s">
        <v>191</v>
      </c>
      <c r="BB150" s="1323" t="str">
        <f t="shared" si="114"/>
        <v xml:space="preserve">  </v>
      </c>
      <c r="BC150" s="1154"/>
      <c r="BD150" s="801" t="s">
        <v>191</v>
      </c>
      <c r="BE150" s="1203" t="s">
        <v>1830</v>
      </c>
      <c r="BF150" s="1312">
        <v>9.5719509233273062E-2</v>
      </c>
      <c r="BG150" s="1312"/>
      <c r="BH150" s="1203"/>
      <c r="BI150" s="1154"/>
      <c r="BJ150" s="1203" t="s">
        <v>1830</v>
      </c>
      <c r="BK150" s="1599">
        <v>1.2857625656479271E-3</v>
      </c>
      <c r="BL150" s="1203"/>
      <c r="BM150" s="1203"/>
      <c r="BN150" s="1158"/>
      <c r="BO150" s="1157"/>
      <c r="BP150" s="1310">
        <f t="shared" si="110"/>
        <v>1.3432607165948394</v>
      </c>
      <c r="BQ150" s="679" t="s">
        <v>1033</v>
      </c>
      <c r="BR150" s="1366"/>
      <c r="BS150" s="1666"/>
      <c r="BT150" s="1158"/>
      <c r="BU150" s="1352" t="s">
        <v>1033</v>
      </c>
      <c r="BV150" s="1203"/>
      <c r="BW150" s="1203"/>
      <c r="BX150" s="1154"/>
      <c r="BY150" s="1667">
        <v>8.0413511065028924</v>
      </c>
      <c r="BZ150" s="1312" t="s">
        <v>1982</v>
      </c>
      <c r="CA150" s="1203"/>
      <c r="CB150" s="1312" t="s">
        <v>1032</v>
      </c>
      <c r="CC150" s="1154"/>
      <c r="CD150" s="1312">
        <v>6.5912713987728633E-2</v>
      </c>
      <c r="CE150" s="1312"/>
      <c r="CF150" s="1312" t="s">
        <v>1032</v>
      </c>
      <c r="CG150" s="1158"/>
      <c r="CH150" s="1239" t="e">
        <f t="shared" si="111"/>
        <v>#VALUE!</v>
      </c>
      <c r="CI150" s="1600">
        <v>-3.0603697243077703E-3</v>
      </c>
      <c r="CJ150" s="1668" t="s">
        <v>1985</v>
      </c>
      <c r="CK150" s="1203" t="s">
        <v>88</v>
      </c>
      <c r="CL150" s="1158"/>
      <c r="CM150" s="1312">
        <v>-2.2838580032147539E-2</v>
      </c>
      <c r="CN150" s="1203"/>
      <c r="CO150" s="1203" t="s">
        <v>88</v>
      </c>
      <c r="CP150" s="1158"/>
      <c r="CQ150" s="1201" t="e">
        <f t="shared" si="112"/>
        <v>#VALUE!</v>
      </c>
      <c r="CR150" s="1201" t="e">
        <f t="shared" si="113"/>
        <v>#VALUE!</v>
      </c>
      <c r="CS150" s="1203"/>
    </row>
    <row r="151" spans="1:97" x14ac:dyDescent="0.2">
      <c r="A151" s="1144" t="s">
        <v>2547</v>
      </c>
      <c r="B151" s="1167" t="s">
        <v>1943</v>
      </c>
      <c r="C151" s="957" t="s">
        <v>599</v>
      </c>
      <c r="D151" s="957">
        <v>9</v>
      </c>
      <c r="E151" s="1455">
        <v>1701641</v>
      </c>
      <c r="F151" s="955">
        <v>1</v>
      </c>
      <c r="G151" s="1163">
        <v>11452500</v>
      </c>
      <c r="H151" s="1163">
        <v>201701211140</v>
      </c>
      <c r="I151" s="1163"/>
      <c r="J151" s="1163"/>
      <c r="K151" s="1165" t="s">
        <v>1773</v>
      </c>
      <c r="L151" s="1166" t="s">
        <v>972</v>
      </c>
      <c r="M151" s="957"/>
      <c r="N151" s="957"/>
      <c r="O151" s="957"/>
      <c r="P151" s="1169">
        <v>42756</v>
      </c>
      <c r="Q151" s="960">
        <v>0.4861111111111111</v>
      </c>
      <c r="R151" s="957" t="s">
        <v>1831</v>
      </c>
      <c r="S151" s="1566" t="s">
        <v>1831</v>
      </c>
      <c r="T151" s="1566">
        <v>128.30000000000001</v>
      </c>
      <c r="U151" s="1602">
        <v>194.6</v>
      </c>
      <c r="V151" s="1566">
        <v>66.299999999999983</v>
      </c>
      <c r="W151" s="1393">
        <v>62</v>
      </c>
      <c r="X151" s="1393">
        <v>1069.3548387096771</v>
      </c>
      <c r="Y151" s="1154"/>
      <c r="Z151" s="1566" t="s">
        <v>1831</v>
      </c>
      <c r="AA151" s="1189">
        <v>127.4</v>
      </c>
      <c r="AB151" s="1189">
        <v>175.8</v>
      </c>
      <c r="AC151" s="1189">
        <v>48.400000000000006</v>
      </c>
      <c r="AD151" s="1189">
        <v>46</v>
      </c>
      <c r="AE151" s="1189">
        <v>1052.1739130434785</v>
      </c>
      <c r="AF151" s="1154"/>
      <c r="AG151" s="1566" t="s">
        <v>1831</v>
      </c>
      <c r="AH151" s="1344">
        <v>128</v>
      </c>
      <c r="AI151" s="1638">
        <v>182.2</v>
      </c>
      <c r="AJ151" s="1344">
        <v>54.199999999999989</v>
      </c>
      <c r="AK151" s="1344">
        <v>52</v>
      </c>
      <c r="AL151" s="1344">
        <v>1042.3076923076922</v>
      </c>
      <c r="AM151" s="1154"/>
      <c r="AN151" s="1344">
        <v>1054.6121480202826</v>
      </c>
      <c r="AO151" s="1344">
        <v>13.687431259158343</v>
      </c>
      <c r="AP151" s="1344">
        <v>1.2978639858124508</v>
      </c>
      <c r="AQ151" s="1343">
        <v>3</v>
      </c>
      <c r="AR151" s="1154"/>
      <c r="AS151" s="1343"/>
      <c r="AT151" s="86" t="s">
        <v>191</v>
      </c>
      <c r="AU151" s="86" t="s">
        <v>191</v>
      </c>
      <c r="AV151" s="86" t="s">
        <v>191</v>
      </c>
      <c r="AW151" s="1323" t="str">
        <f t="shared" si="109"/>
        <v xml:space="preserve">  </v>
      </c>
      <c r="AX151" s="1158"/>
      <c r="AY151" s="86" t="s">
        <v>191</v>
      </c>
      <c r="AZ151" s="86" t="s">
        <v>191</v>
      </c>
      <c r="BA151" s="86" t="s">
        <v>191</v>
      </c>
      <c r="BB151" s="1323" t="str">
        <f t="shared" si="114"/>
        <v xml:space="preserve">  </v>
      </c>
      <c r="BC151" s="1158"/>
      <c r="BD151" s="801" t="s">
        <v>191</v>
      </c>
      <c r="BE151" s="1203" t="s">
        <v>1831</v>
      </c>
      <c r="BF151" s="1312">
        <v>5.4329941196602221</v>
      </c>
      <c r="BG151" s="1312"/>
      <c r="BH151" s="1203"/>
      <c r="BI151" s="1154"/>
      <c r="BJ151" s="1203" t="s">
        <v>1831</v>
      </c>
      <c r="BK151" s="1599">
        <v>2.3362061924691389E-2</v>
      </c>
      <c r="BL151" s="1599">
        <v>1.3681091520660518E-3</v>
      </c>
      <c r="BM151" s="1203"/>
      <c r="BN151" s="1158"/>
      <c r="BO151" s="1157"/>
      <c r="BP151" s="1310">
        <f t="shared" si="110"/>
        <v>0.43000344580075578</v>
      </c>
      <c r="BQ151" s="1201">
        <v>343.41859450241316</v>
      </c>
      <c r="BR151" s="1366"/>
      <c r="BS151" s="1666"/>
      <c r="BT151" s="1158"/>
      <c r="BU151" s="1201">
        <v>367.23633573403208</v>
      </c>
      <c r="BV151" s="1203"/>
      <c r="BW151" s="1203"/>
      <c r="BX151" s="1158"/>
      <c r="BY151" s="1312">
        <v>0.97746422918538978</v>
      </c>
      <c r="BZ151" s="1312">
        <v>1.6867372375933831E-3</v>
      </c>
      <c r="CA151" s="1312"/>
      <c r="CB151" s="1203"/>
      <c r="CC151" s="1154"/>
      <c r="CD151" s="1312">
        <v>1.0284623628820189</v>
      </c>
      <c r="CE151" s="1312">
        <v>1.7747409195547625E-3</v>
      </c>
      <c r="CF151" s="1203"/>
      <c r="CG151" s="1158"/>
      <c r="CH151" s="1239">
        <f t="shared" si="111"/>
        <v>0.28462763660239754</v>
      </c>
      <c r="CI151" s="1312">
        <v>3.2184700052683199</v>
      </c>
      <c r="CJ151" s="1203"/>
      <c r="CK151" s="1203"/>
      <c r="CL151" s="1158"/>
      <c r="CM151" s="1312">
        <v>3.3546360439527487</v>
      </c>
      <c r="CN151" s="1203"/>
      <c r="CO151" s="1203"/>
      <c r="CP151" s="1158"/>
      <c r="CQ151" s="1201">
        <f t="shared" si="112"/>
        <v>0.93718571352597624</v>
      </c>
      <c r="CR151" s="1201">
        <f t="shared" si="113"/>
        <v>0.91348151517945564</v>
      </c>
      <c r="CS151" s="1203"/>
    </row>
    <row r="152" spans="1:97" x14ac:dyDescent="0.2">
      <c r="A152" s="1144" t="s">
        <v>2551</v>
      </c>
      <c r="B152" s="1117" t="s">
        <v>1947</v>
      </c>
      <c r="C152" s="957" t="s">
        <v>599</v>
      </c>
      <c r="D152" s="957">
        <v>7</v>
      </c>
      <c r="E152" s="1455">
        <v>1701642</v>
      </c>
      <c r="F152" s="955">
        <v>1</v>
      </c>
      <c r="G152" s="1163">
        <v>11452500</v>
      </c>
      <c r="H152" s="1163">
        <v>201701241100</v>
      </c>
      <c r="I152" s="1163"/>
      <c r="J152" s="1163"/>
      <c r="K152" s="1165" t="s">
        <v>1773</v>
      </c>
      <c r="L152" s="1166" t="s">
        <v>972</v>
      </c>
      <c r="M152" s="957"/>
      <c r="N152" s="957"/>
      <c r="O152" s="957"/>
      <c r="P152" s="1169">
        <v>42759</v>
      </c>
      <c r="Q152" s="960">
        <v>0.45833333333333331</v>
      </c>
      <c r="R152" s="957" t="s">
        <v>1835</v>
      </c>
      <c r="S152" s="1566" t="s">
        <v>1835</v>
      </c>
      <c r="T152" s="1566">
        <v>125.7</v>
      </c>
      <c r="U152" s="1602">
        <v>207.6</v>
      </c>
      <c r="V152" s="1566">
        <v>81.899999999999991</v>
      </c>
      <c r="W152" s="1393">
        <v>110</v>
      </c>
      <c r="X152" s="1393">
        <v>744.5454545454545</v>
      </c>
      <c r="Y152" s="1154"/>
      <c r="Z152" s="1566" t="s">
        <v>1835</v>
      </c>
      <c r="AA152" s="1189">
        <v>128.5</v>
      </c>
      <c r="AB152" s="1189">
        <v>203.9</v>
      </c>
      <c r="AC152" s="1189">
        <v>75.400000000000006</v>
      </c>
      <c r="AD152" s="1189">
        <v>104</v>
      </c>
      <c r="AE152" s="1189">
        <v>725.00000000000011</v>
      </c>
      <c r="AF152" s="1154"/>
      <c r="AG152" s="1566" t="s">
        <v>1835</v>
      </c>
      <c r="AH152" s="1344">
        <v>127.7</v>
      </c>
      <c r="AI152" s="1638">
        <v>212.9</v>
      </c>
      <c r="AJ152" s="1344">
        <v>85.2</v>
      </c>
      <c r="AK152" s="1344">
        <v>116</v>
      </c>
      <c r="AL152" s="1344">
        <v>734.48275862068965</v>
      </c>
      <c r="AM152" s="1154"/>
      <c r="AN152" s="1344">
        <v>734.67607105538139</v>
      </c>
      <c r="AO152" s="1344">
        <v>9.7741611210456707</v>
      </c>
      <c r="AP152" s="1344">
        <v>1.3304041748637372</v>
      </c>
      <c r="AQ152" s="1343">
        <v>3</v>
      </c>
      <c r="AR152" s="1154"/>
      <c r="AS152" s="1343"/>
      <c r="AT152" s="86" t="s">
        <v>191</v>
      </c>
      <c r="AU152" s="86" t="s">
        <v>191</v>
      </c>
      <c r="AV152" s="86" t="s">
        <v>191</v>
      </c>
      <c r="AW152" s="1323" t="str">
        <f t="shared" si="109"/>
        <v xml:space="preserve">  </v>
      </c>
      <c r="AX152" s="1158"/>
      <c r="AY152" s="86" t="s">
        <v>191</v>
      </c>
      <c r="AZ152" s="86" t="s">
        <v>191</v>
      </c>
      <c r="BA152" s="86" t="s">
        <v>191</v>
      </c>
      <c r="BB152" s="1323" t="str">
        <f t="shared" si="114"/>
        <v xml:space="preserve">  </v>
      </c>
      <c r="BC152" s="1158"/>
      <c r="BD152" s="801" t="s">
        <v>191</v>
      </c>
      <c r="BE152" s="1203" t="s">
        <v>1835</v>
      </c>
      <c r="BF152" s="1312">
        <v>1.7280407684533663</v>
      </c>
      <c r="BG152" s="1312"/>
      <c r="BH152" s="1203"/>
      <c r="BI152" s="1154"/>
      <c r="BJ152" s="1203" t="s">
        <v>1835</v>
      </c>
      <c r="BK152" s="1599">
        <v>1.2139240755744584E-2</v>
      </c>
      <c r="BL152" s="1203"/>
      <c r="BM152" s="1203"/>
      <c r="BN152" s="1158"/>
      <c r="BO152" s="1157"/>
      <c r="BP152" s="1310">
        <f t="shared" si="110"/>
        <v>0.70248578490480096</v>
      </c>
      <c r="BQ152" s="1201">
        <v>216.2532771841897</v>
      </c>
      <c r="BR152" s="1366"/>
      <c r="BS152" s="1666"/>
      <c r="BT152" s="1158"/>
      <c r="BU152" s="1201">
        <v>161.01039455804667</v>
      </c>
      <c r="BV152" s="1203"/>
      <c r="BW152" s="1203"/>
      <c r="BX152" s="1158"/>
      <c r="BY152" s="1312">
        <v>1.0439417859083786</v>
      </c>
      <c r="BZ152" s="1312"/>
      <c r="CA152" s="1312"/>
      <c r="CB152" s="1203"/>
      <c r="CC152" s="1154"/>
      <c r="CD152" s="1312">
        <v>0.75685779478357429</v>
      </c>
      <c r="CE152" s="1203"/>
      <c r="CF152" s="1203"/>
      <c r="CG152" s="1158"/>
      <c r="CH152" s="1239">
        <f t="shared" si="111"/>
        <v>0.48274033092188501</v>
      </c>
      <c r="CI152" s="1312">
        <v>2.8376667631492238</v>
      </c>
      <c r="CJ152" s="1203"/>
      <c r="CK152" s="1203"/>
      <c r="CL152" s="1158"/>
      <c r="CM152" s="1312">
        <v>2.084217312244085</v>
      </c>
      <c r="CN152" s="1203"/>
      <c r="CO152" s="1203"/>
      <c r="CP152" s="1158"/>
      <c r="CQ152" s="1201">
        <f t="shared" si="112"/>
        <v>1.3121959584142135</v>
      </c>
      <c r="CR152" s="1201">
        <f t="shared" si="113"/>
        <v>1.2944613408128089</v>
      </c>
      <c r="CS152" s="1203"/>
    </row>
    <row r="153" spans="1:97" x14ac:dyDescent="0.2">
      <c r="A153" s="1144" t="s">
        <v>2552</v>
      </c>
      <c r="B153" s="1117" t="s">
        <v>1948</v>
      </c>
      <c r="C153" s="1209" t="s">
        <v>600</v>
      </c>
      <c r="D153" s="1209">
        <v>7</v>
      </c>
      <c r="E153" s="1614">
        <v>1700247</v>
      </c>
      <c r="F153" s="1669">
        <v>4</v>
      </c>
      <c r="G153" s="1210">
        <v>11452500</v>
      </c>
      <c r="H153" s="1210">
        <v>201701241101</v>
      </c>
      <c r="I153" s="1210"/>
      <c r="J153" s="1210"/>
      <c r="K153" s="1457" t="s">
        <v>1773</v>
      </c>
      <c r="L153" s="1481" t="s">
        <v>1836</v>
      </c>
      <c r="M153" s="1209"/>
      <c r="N153" s="1209"/>
      <c r="O153" s="1209" t="s">
        <v>45</v>
      </c>
      <c r="P153" s="1288">
        <v>42759</v>
      </c>
      <c r="Q153" s="1213">
        <v>0.45902777777777781</v>
      </c>
      <c r="R153" s="1209" t="s">
        <v>1837</v>
      </c>
      <c r="S153" s="1634" t="s">
        <v>1837</v>
      </c>
      <c r="T153" s="1566">
        <v>127.7</v>
      </c>
      <c r="U153" s="1602">
        <v>221.4</v>
      </c>
      <c r="V153" s="1566">
        <v>93.7</v>
      </c>
      <c r="W153" s="1393">
        <v>110</v>
      </c>
      <c r="X153" s="1393">
        <v>851.81818181818187</v>
      </c>
      <c r="Y153" s="1154"/>
      <c r="Z153" s="1634" t="s">
        <v>1837</v>
      </c>
      <c r="AA153" s="1189">
        <v>128.6</v>
      </c>
      <c r="AB153" s="1189">
        <v>216.5</v>
      </c>
      <c r="AC153" s="1189">
        <v>87.9</v>
      </c>
      <c r="AD153" s="1189">
        <v>106</v>
      </c>
      <c r="AE153" s="1189">
        <v>829.24528301886801</v>
      </c>
      <c r="AF153" s="1154"/>
      <c r="AG153" s="1634" t="s">
        <v>1837</v>
      </c>
      <c r="AH153" s="1359">
        <v>127.4</v>
      </c>
      <c r="AI153" s="1639">
        <v>217.6</v>
      </c>
      <c r="AJ153" s="1359">
        <v>90.199999999999989</v>
      </c>
      <c r="AK153" s="1359">
        <v>106</v>
      </c>
      <c r="AL153" s="1359">
        <v>850.94339622641496</v>
      </c>
      <c r="AM153" s="1154"/>
      <c r="AN153" s="1359">
        <v>844.00228702115498</v>
      </c>
      <c r="AO153" s="1359">
        <v>12.787423032046968</v>
      </c>
      <c r="AP153" s="1359">
        <v>1.5150934101350901</v>
      </c>
      <c r="AQ153" s="1343">
        <v>3</v>
      </c>
      <c r="AR153" s="1154"/>
      <c r="AS153" s="1358"/>
      <c r="AT153" s="272" t="s">
        <v>191</v>
      </c>
      <c r="AU153" s="272" t="s">
        <v>191</v>
      </c>
      <c r="AV153" s="272" t="s">
        <v>191</v>
      </c>
      <c r="AW153" s="1323" t="str">
        <f t="shared" si="109"/>
        <v xml:space="preserve">  </v>
      </c>
      <c r="AX153" s="1158"/>
      <c r="AY153" s="272" t="s">
        <v>191</v>
      </c>
      <c r="AZ153" s="272" t="s">
        <v>191</v>
      </c>
      <c r="BA153" s="272" t="s">
        <v>191</v>
      </c>
      <c r="BB153" s="1323" t="str">
        <f t="shared" si="114"/>
        <v xml:space="preserve">  </v>
      </c>
      <c r="BC153" s="1158"/>
      <c r="BD153" s="802" t="s">
        <v>191</v>
      </c>
      <c r="BE153" s="1222" t="s">
        <v>1837</v>
      </c>
      <c r="BF153" s="1610">
        <v>1.6276148902504404</v>
      </c>
      <c r="BG153" s="1610"/>
      <c r="BH153" s="1222"/>
      <c r="BI153" s="1154"/>
      <c r="BJ153" s="1203" t="s">
        <v>1837</v>
      </c>
      <c r="BK153" s="1599">
        <v>1.7468709341048633E-2</v>
      </c>
      <c r="BL153" s="1203"/>
      <c r="BM153" s="1203"/>
      <c r="BN153" s="1158"/>
      <c r="BO153" s="1157"/>
      <c r="BP153" s="1310">
        <f t="shared" si="110"/>
        <v>1.0732704305968062</v>
      </c>
      <c r="BQ153" s="1201">
        <v>534.34689053800469</v>
      </c>
      <c r="BR153" s="1366"/>
      <c r="BS153" s="1666"/>
      <c r="BT153" s="1158"/>
      <c r="BU153" s="1201">
        <v>455.16639675828219</v>
      </c>
      <c r="BV153" s="1203"/>
      <c r="BW153" s="1203"/>
      <c r="BX153" s="1158"/>
      <c r="BY153" s="1312">
        <v>0.89744004325832916</v>
      </c>
      <c r="BZ153" s="1610"/>
      <c r="CA153" s="1610"/>
      <c r="CB153" s="1203"/>
      <c r="CC153" s="1154"/>
      <c r="CD153" s="1312">
        <v>0.74419792266421825</v>
      </c>
      <c r="CE153" s="1222"/>
      <c r="CF153" s="1203"/>
      <c r="CG153" s="1158"/>
      <c r="CH153" s="1239">
        <f t="shared" si="111"/>
        <v>0.16795083103314137</v>
      </c>
      <c r="CI153" s="1312">
        <v>2.6803681620877366</v>
      </c>
      <c r="CJ153" s="1203"/>
      <c r="CK153" s="1203"/>
      <c r="CL153" s="1158"/>
      <c r="CM153" s="1312">
        <v>2.280841586984093</v>
      </c>
      <c r="CN153" s="1203"/>
      <c r="CO153" s="1203"/>
      <c r="CP153" s="1158"/>
      <c r="CQ153" s="1201">
        <f t="shared" si="112"/>
        <v>0.50161574990901892</v>
      </c>
      <c r="CR153" s="1201">
        <f t="shared" si="113"/>
        <v>0.50110060919003707</v>
      </c>
      <c r="CS153" s="1222"/>
    </row>
    <row r="154" spans="1:97" x14ac:dyDescent="0.2">
      <c r="A154" s="1144" t="s">
        <v>2561</v>
      </c>
      <c r="B154" s="1167" t="s">
        <v>1957</v>
      </c>
      <c r="C154" s="957" t="s">
        <v>599</v>
      </c>
      <c r="D154" s="957">
        <v>9</v>
      </c>
      <c r="E154" s="1455">
        <v>1702289</v>
      </c>
      <c r="F154" s="955">
        <v>1</v>
      </c>
      <c r="G154" s="1163">
        <v>11452500</v>
      </c>
      <c r="H154" s="1163">
        <v>201702021030</v>
      </c>
      <c r="I154" s="1163"/>
      <c r="J154" s="1163"/>
      <c r="K154" s="1165" t="s">
        <v>1773</v>
      </c>
      <c r="L154" s="1166" t="s">
        <v>972</v>
      </c>
      <c r="M154" s="957"/>
      <c r="N154" s="957"/>
      <c r="O154" s="957"/>
      <c r="P154" s="1169">
        <v>42768</v>
      </c>
      <c r="Q154" s="960">
        <v>0.4375</v>
      </c>
      <c r="R154" s="957" t="s">
        <v>1847</v>
      </c>
      <c r="S154" s="1566" t="s">
        <v>1847</v>
      </c>
      <c r="T154" s="1566">
        <v>128.69999999999999</v>
      </c>
      <c r="U154" s="1602">
        <v>184.10000000000002</v>
      </c>
      <c r="V154" s="1566">
        <v>55.400000000000034</v>
      </c>
      <c r="W154" s="1393">
        <v>114</v>
      </c>
      <c r="X154" s="1393">
        <v>485.96491228070204</v>
      </c>
      <c r="Y154" s="1154"/>
      <c r="Z154" s="1566" t="s">
        <v>1847</v>
      </c>
      <c r="AA154" s="1189">
        <v>128.19999999999999</v>
      </c>
      <c r="AB154" s="1189">
        <v>182.2</v>
      </c>
      <c r="AC154" s="1189">
        <v>54</v>
      </c>
      <c r="AD154" s="1189">
        <v>116</v>
      </c>
      <c r="AE154" s="1189">
        <v>465.51724137931035</v>
      </c>
      <c r="AF154" s="1154"/>
      <c r="AG154" s="1566" t="s">
        <v>1847</v>
      </c>
      <c r="AH154" s="1344">
        <v>127.1</v>
      </c>
      <c r="AI154" s="1638">
        <v>180.2</v>
      </c>
      <c r="AJ154" s="1344">
        <v>53.099999999999994</v>
      </c>
      <c r="AK154" s="1344">
        <v>110</v>
      </c>
      <c r="AL154" s="1344">
        <v>482.72727272727269</v>
      </c>
      <c r="AM154" s="1154"/>
      <c r="AN154" s="1344">
        <v>478.06980879576167</v>
      </c>
      <c r="AO154" s="1344">
        <v>10.990713763350382</v>
      </c>
      <c r="AP154" s="1344">
        <v>2.2989767521683793</v>
      </c>
      <c r="AQ154" s="1343">
        <v>3</v>
      </c>
      <c r="AR154" s="1154"/>
      <c r="AS154" s="1343"/>
      <c r="AT154" s="86" t="s">
        <v>191</v>
      </c>
      <c r="AU154" s="86" t="s">
        <v>191</v>
      </c>
      <c r="AV154" s="86" t="s">
        <v>191</v>
      </c>
      <c r="AW154" s="1323" t="str">
        <f t="shared" si="109"/>
        <v xml:space="preserve">  </v>
      </c>
      <c r="AX154" s="1158"/>
      <c r="AY154" s="86" t="s">
        <v>191</v>
      </c>
      <c r="AZ154" s="86" t="s">
        <v>191</v>
      </c>
      <c r="BA154" s="86" t="s">
        <v>191</v>
      </c>
      <c r="BB154" s="1323" t="str">
        <f t="shared" si="114"/>
        <v xml:space="preserve">  </v>
      </c>
      <c r="BC154" s="1158"/>
      <c r="BD154" s="801" t="s">
        <v>191</v>
      </c>
      <c r="BE154" s="1203" t="s">
        <v>1847</v>
      </c>
      <c r="BF154" s="1312">
        <v>1.478155521306064</v>
      </c>
      <c r="BG154" s="1312"/>
      <c r="BH154" s="1203"/>
      <c r="BI154" s="1154"/>
      <c r="BJ154" s="1203" t="s">
        <v>1847</v>
      </c>
      <c r="BK154" s="1599">
        <v>1.0631769214253461E-2</v>
      </c>
      <c r="BL154" s="1203"/>
      <c r="BM154" s="1203"/>
      <c r="BN154" s="1158"/>
      <c r="BO154" s="1157"/>
      <c r="BP154" s="1310">
        <f t="shared" si="110"/>
        <v>0.71925917543909568</v>
      </c>
      <c r="BQ154" s="1201">
        <v>206.2024540614234</v>
      </c>
      <c r="BR154" s="1366"/>
      <c r="BS154" s="1666"/>
      <c r="BT154" s="1158"/>
      <c r="BU154" s="1201">
        <v>100.2071575000251</v>
      </c>
      <c r="BV154" s="1203"/>
      <c r="BW154" s="1203"/>
      <c r="BX154" s="1158"/>
      <c r="BY154" s="1312">
        <v>1.1618274107473618</v>
      </c>
      <c r="BZ154" s="1312"/>
      <c r="CA154" s="1312"/>
      <c r="CB154" s="1203"/>
      <c r="CC154" s="1154"/>
      <c r="CD154" s="1312">
        <v>0.54085069120997908</v>
      </c>
      <c r="CE154" s="1203"/>
      <c r="CF154" s="1203"/>
      <c r="CG154" s="1158"/>
      <c r="CH154" s="1239">
        <f t="shared" si="111"/>
        <v>0.56344014722602553</v>
      </c>
      <c r="CI154" s="1312">
        <v>2.2477291760452554</v>
      </c>
      <c r="CJ154" s="1203"/>
      <c r="CK154" s="1203"/>
      <c r="CL154" s="1158"/>
      <c r="CM154" s="1312">
        <v>1.0850401749818457</v>
      </c>
      <c r="CN154" s="1203"/>
      <c r="CO154" s="1203"/>
      <c r="CP154" s="1158"/>
      <c r="CQ154" s="1201">
        <f t="shared" si="112"/>
        <v>1.0900593721235265</v>
      </c>
      <c r="CR154" s="1201">
        <f t="shared" si="113"/>
        <v>1.0827970796213573</v>
      </c>
      <c r="CS154" s="1203"/>
    </row>
    <row r="155" spans="1:97" x14ac:dyDescent="0.2">
      <c r="A155" s="1144" t="s">
        <v>2564</v>
      </c>
      <c r="B155" s="1167" t="s">
        <v>1960</v>
      </c>
      <c r="C155" s="957" t="s">
        <v>599</v>
      </c>
      <c r="D155" s="957">
        <v>9</v>
      </c>
      <c r="E155" s="1455">
        <v>1702444</v>
      </c>
      <c r="F155" s="955">
        <v>1</v>
      </c>
      <c r="G155" s="1163">
        <v>11452500</v>
      </c>
      <c r="H155" s="1163">
        <v>20170208</v>
      </c>
      <c r="I155" s="1163"/>
      <c r="J155" s="1163"/>
      <c r="K155" s="1165" t="s">
        <v>1773</v>
      </c>
      <c r="L155" s="1166" t="s">
        <v>972</v>
      </c>
      <c r="M155" s="957"/>
      <c r="N155" s="957"/>
      <c r="O155" s="957"/>
      <c r="P155" s="1169">
        <v>42774</v>
      </c>
      <c r="Q155" s="960">
        <v>0.4375</v>
      </c>
      <c r="R155" s="957" t="s">
        <v>1866</v>
      </c>
      <c r="S155" s="1566" t="s">
        <v>1866</v>
      </c>
      <c r="T155" s="1566">
        <v>128.30000000000001</v>
      </c>
      <c r="U155" s="1602">
        <v>240.5</v>
      </c>
      <c r="V155" s="1566">
        <v>112.19999999999999</v>
      </c>
      <c r="W155" s="1393">
        <v>80</v>
      </c>
      <c r="X155" s="1393">
        <v>1402.4999999999998</v>
      </c>
      <c r="Y155" s="1154"/>
      <c r="Z155" s="1566" t="s">
        <v>1866</v>
      </c>
      <c r="AA155" s="1189">
        <v>128.80000000000001</v>
      </c>
      <c r="AB155" s="1189">
        <v>244.60000000000002</v>
      </c>
      <c r="AC155" s="1189">
        <v>115.80000000000001</v>
      </c>
      <c r="AD155" s="1189">
        <v>84</v>
      </c>
      <c r="AE155" s="1189">
        <v>1378.5714285714287</v>
      </c>
      <c r="AF155" s="1154"/>
      <c r="AG155" s="1566" t="s">
        <v>1866</v>
      </c>
      <c r="AH155" s="1344">
        <v>129.5</v>
      </c>
      <c r="AI155" s="1638">
        <v>247.5</v>
      </c>
      <c r="AJ155" s="1344">
        <v>118</v>
      </c>
      <c r="AK155" s="1344">
        <v>88</v>
      </c>
      <c r="AL155" s="1344">
        <v>1340.909090909091</v>
      </c>
      <c r="AM155" s="1154"/>
      <c r="AN155" s="1344">
        <v>1373.9935064935064</v>
      </c>
      <c r="AO155" s="1344">
        <v>31.049606254746504</v>
      </c>
      <c r="AP155" s="1344">
        <v>2.2598073504718741</v>
      </c>
      <c r="AQ155" s="1343">
        <v>3</v>
      </c>
      <c r="AR155" s="1154"/>
      <c r="AS155" s="1343"/>
      <c r="AT155" s="272" t="s">
        <v>191</v>
      </c>
      <c r="AU155" s="272" t="s">
        <v>191</v>
      </c>
      <c r="AV155" s="272" t="s">
        <v>191</v>
      </c>
      <c r="AW155" s="1323" t="str">
        <f t="shared" si="109"/>
        <v xml:space="preserve">  </v>
      </c>
      <c r="AX155" s="1154"/>
      <c r="AY155" s="272" t="s">
        <v>191</v>
      </c>
      <c r="AZ155" s="272" t="s">
        <v>191</v>
      </c>
      <c r="BA155" s="272" t="s">
        <v>191</v>
      </c>
      <c r="BB155" s="1323" t="str">
        <f t="shared" si="114"/>
        <v xml:space="preserve">  </v>
      </c>
      <c r="BC155" s="1154"/>
      <c r="BD155" s="802" t="s">
        <v>191</v>
      </c>
      <c r="BE155" s="1203" t="s">
        <v>1866</v>
      </c>
      <c r="BF155" s="1312">
        <v>4.4844644709006509</v>
      </c>
      <c r="BG155" s="1312"/>
      <c r="BH155" s="1203"/>
      <c r="BI155" s="1154"/>
      <c r="BJ155" s="1203" t="s">
        <v>1866</v>
      </c>
      <c r="BK155" s="1599">
        <v>2.5899261982719295E-2</v>
      </c>
      <c r="BL155" s="1599"/>
      <c r="BM155" s="1203"/>
      <c r="BN155" s="1158"/>
      <c r="BO155" s="1157"/>
      <c r="BP155" s="1310">
        <f t="shared" si="110"/>
        <v>0.57753299531700253</v>
      </c>
      <c r="BQ155" s="1201">
        <v>303.79954159669103</v>
      </c>
      <c r="BR155" s="1366"/>
      <c r="BS155" s="1666"/>
      <c r="BT155" s="1158"/>
      <c r="BU155" s="1201">
        <v>426.07885708935919</v>
      </c>
      <c r="BV155" s="1203"/>
      <c r="BW155" s="1203"/>
      <c r="BX155" s="1154"/>
      <c r="BY155" s="1312">
        <v>0.92485372931576026</v>
      </c>
      <c r="BZ155" s="1599">
        <v>2.7070698572594476E-2</v>
      </c>
      <c r="CA155" s="1312"/>
      <c r="CB155" s="1203"/>
      <c r="CC155" s="1154"/>
      <c r="CD155" s="1312">
        <v>1.2749769268424411</v>
      </c>
      <c r="CE155" s="1203">
        <v>3.7318891603648097E-2</v>
      </c>
      <c r="CF155" s="1203"/>
      <c r="CG155" s="1158"/>
      <c r="CH155" s="1239">
        <f t="shared" si="111"/>
        <v>0.30442894168140305</v>
      </c>
      <c r="CI155" s="1312">
        <v>3.3456584274212067</v>
      </c>
      <c r="CJ155" s="1203"/>
      <c r="CK155" s="1203"/>
      <c r="CL155" s="1154"/>
      <c r="CM155" s="1312">
        <v>4.4862238004057096</v>
      </c>
      <c r="CN155" s="1203"/>
      <c r="CO155" s="1203"/>
      <c r="CP155" s="1158"/>
      <c r="CQ155" s="1201">
        <f t="shared" si="112"/>
        <v>1.1012717168160622</v>
      </c>
      <c r="CR155" s="1201">
        <f t="shared" si="113"/>
        <v>1.0529092738964134</v>
      </c>
      <c r="CS155" s="1203"/>
    </row>
    <row r="156" spans="1:97" x14ac:dyDescent="0.2">
      <c r="A156" s="1144" t="s">
        <v>2570</v>
      </c>
      <c r="B156" s="1167" t="s">
        <v>1966</v>
      </c>
      <c r="C156" s="957" t="s">
        <v>599</v>
      </c>
      <c r="D156" s="957">
        <v>9</v>
      </c>
      <c r="E156" s="1455">
        <v>1702438</v>
      </c>
      <c r="F156" s="955">
        <v>1</v>
      </c>
      <c r="G156" s="1163">
        <v>11452500</v>
      </c>
      <c r="H156" s="1163">
        <v>20170210</v>
      </c>
      <c r="I156" s="1163"/>
      <c r="J156" s="1163"/>
      <c r="K156" s="1165" t="s">
        <v>1773</v>
      </c>
      <c r="L156" s="1166" t="s">
        <v>972</v>
      </c>
      <c r="M156" s="957"/>
      <c r="N156" s="957"/>
      <c r="O156" s="957"/>
      <c r="P156" s="1169">
        <v>42776</v>
      </c>
      <c r="Q156" s="960">
        <v>0.46527777777777773</v>
      </c>
      <c r="R156" s="957" t="s">
        <v>1872</v>
      </c>
      <c r="S156" s="1566" t="s">
        <v>1872</v>
      </c>
      <c r="T156" s="1566">
        <v>130.30000000000001</v>
      </c>
      <c r="U156" s="1602">
        <v>182.4</v>
      </c>
      <c r="V156" s="1566">
        <v>52.099999999999994</v>
      </c>
      <c r="W156" s="1393">
        <v>40</v>
      </c>
      <c r="X156" s="1393">
        <v>1302.4999999999998</v>
      </c>
      <c r="Y156" s="1154"/>
      <c r="Z156" s="1566" t="s">
        <v>1872</v>
      </c>
      <c r="AA156" s="1189">
        <v>127.6</v>
      </c>
      <c r="AB156" s="1189">
        <v>199.7</v>
      </c>
      <c r="AC156" s="1189">
        <v>72.099999999999994</v>
      </c>
      <c r="AD156" s="1189">
        <v>54</v>
      </c>
      <c r="AE156" s="1189">
        <v>1335.185185185185</v>
      </c>
      <c r="AF156" s="1154"/>
      <c r="AG156" s="1566" t="s">
        <v>1872</v>
      </c>
      <c r="AH156" s="1344">
        <v>127.4</v>
      </c>
      <c r="AI156" s="1638">
        <v>186.79999999999998</v>
      </c>
      <c r="AJ156" s="1344">
        <v>59.399999999999977</v>
      </c>
      <c r="AK156" s="1344">
        <v>44</v>
      </c>
      <c r="AL156" s="1344">
        <v>1349.9999999999995</v>
      </c>
      <c r="AM156" s="1154"/>
      <c r="AN156" s="1344">
        <v>1329.2283950617282</v>
      </c>
      <c r="AO156" s="1344">
        <v>24.303806521431571</v>
      </c>
      <c r="AP156" s="1344">
        <v>1.8284146360191864</v>
      </c>
      <c r="AQ156" s="1343">
        <v>3</v>
      </c>
      <c r="AR156" s="1154"/>
      <c r="AS156" s="1343"/>
      <c r="AT156" s="272" t="s">
        <v>191</v>
      </c>
      <c r="AU156" s="272" t="s">
        <v>191</v>
      </c>
      <c r="AV156" s="272" t="s">
        <v>191</v>
      </c>
      <c r="AW156" s="1323" t="str">
        <f t="shared" si="109"/>
        <v xml:space="preserve">  </v>
      </c>
      <c r="AX156" s="1154"/>
      <c r="AY156" s="272" t="s">
        <v>191</v>
      </c>
      <c r="AZ156" s="272" t="s">
        <v>191</v>
      </c>
      <c r="BA156" s="272" t="s">
        <v>191</v>
      </c>
      <c r="BB156" s="1323" t="str">
        <f t="shared" si="114"/>
        <v xml:space="preserve">  </v>
      </c>
      <c r="BC156" s="1154"/>
      <c r="BD156" s="802" t="s">
        <v>191</v>
      </c>
      <c r="BE156" s="1203" t="s">
        <v>1872</v>
      </c>
      <c r="BF156" s="1312">
        <v>6.27141273657372</v>
      </c>
      <c r="BG156" s="1312"/>
      <c r="BH156" s="1203"/>
      <c r="BI156" s="1154"/>
      <c r="BJ156" s="1203" t="s">
        <v>1872</v>
      </c>
      <c r="BK156" s="1599">
        <v>4.6029683348302271E-2</v>
      </c>
      <c r="BL156" s="1599"/>
      <c r="BM156" s="1203"/>
      <c r="BN156" s="1158"/>
      <c r="BO156" s="1157"/>
      <c r="BP156" s="1310">
        <f t="shared" si="110"/>
        <v>0.73396035760596112</v>
      </c>
      <c r="BQ156" s="1201">
        <v>271.89226972510255</v>
      </c>
      <c r="BR156" s="1366"/>
      <c r="BS156" s="1666"/>
      <c r="BT156" s="1158"/>
      <c r="BU156" s="1201">
        <v>354.13968131694605</v>
      </c>
      <c r="BV156" s="1203"/>
      <c r="BW156" s="1203"/>
      <c r="BX156" s="1154"/>
      <c r="BY156" s="1312">
        <v>0.93847199066699827</v>
      </c>
      <c r="BZ156" s="1312"/>
      <c r="CA156" s="1312"/>
      <c r="CB156" s="1203"/>
      <c r="CC156" s="1154"/>
      <c r="CD156" s="1312">
        <v>1.2530338986498253</v>
      </c>
      <c r="CE156" s="1203"/>
      <c r="CF156" s="1203"/>
      <c r="CG156" s="1158"/>
      <c r="CH156" s="1239">
        <f t="shared" si="111"/>
        <v>0.34516317496479137</v>
      </c>
      <c r="CI156" s="1312">
        <v>3.5549749322767039</v>
      </c>
      <c r="CJ156" s="1203"/>
      <c r="CK156" s="1203"/>
      <c r="CL156" s="1154"/>
      <c r="CM156" s="1312">
        <v>4.7992161585735493</v>
      </c>
      <c r="CN156" s="1203"/>
      <c r="CO156" s="1203"/>
      <c r="CP156" s="1158"/>
      <c r="CQ156" s="1201">
        <f t="shared" si="112"/>
        <v>1.3074939334873226</v>
      </c>
      <c r="CR156" s="1201">
        <f t="shared" si="113"/>
        <v>1.3551760539024071</v>
      </c>
      <c r="CS156" s="1203"/>
    </row>
    <row r="157" spans="1:97" x14ac:dyDescent="0.2">
      <c r="A157" s="1144" t="s">
        <v>2591</v>
      </c>
      <c r="B157" s="1199" t="s">
        <v>1286</v>
      </c>
      <c r="C157" s="957" t="s">
        <v>599</v>
      </c>
      <c r="D157" s="957">
        <v>9</v>
      </c>
      <c r="E157" s="1455">
        <v>1703200</v>
      </c>
      <c r="F157" s="955"/>
      <c r="G157" s="1163">
        <v>11452500</v>
      </c>
      <c r="H157" s="1163" t="s">
        <v>2018</v>
      </c>
      <c r="I157" s="1163"/>
      <c r="J157" s="1163"/>
      <c r="K157" s="1165" t="s">
        <v>1773</v>
      </c>
      <c r="L157" s="1166" t="s">
        <v>972</v>
      </c>
      <c r="M157" s="957"/>
      <c r="N157" s="957"/>
      <c r="O157" s="957"/>
      <c r="P157" s="1169">
        <v>42787</v>
      </c>
      <c r="Q157" s="960">
        <v>0.45833333333333331</v>
      </c>
      <c r="R157" s="957" t="s">
        <v>1992</v>
      </c>
      <c r="S157" s="1678" t="s">
        <v>1992</v>
      </c>
      <c r="T157" s="1678">
        <v>127.6</v>
      </c>
      <c r="U157" s="1678">
        <v>260</v>
      </c>
      <c r="V157" s="1678">
        <v>132.4</v>
      </c>
      <c r="W157" s="1678">
        <v>72</v>
      </c>
      <c r="X157" s="1678">
        <v>1838.8888888888891</v>
      </c>
      <c r="Y157" s="1154"/>
      <c r="Z157" s="1678" t="s">
        <v>1992</v>
      </c>
      <c r="AA157" s="1678">
        <v>127.9</v>
      </c>
      <c r="AB157" s="1678">
        <v>258.7</v>
      </c>
      <c r="AC157" s="1678">
        <v>130.79999999999998</v>
      </c>
      <c r="AD157" s="1678">
        <v>72</v>
      </c>
      <c r="AE157" s="1678">
        <v>1816.6666666666665</v>
      </c>
      <c r="AF157" s="1154"/>
      <c r="AG157" s="1678" t="s">
        <v>1992</v>
      </c>
      <c r="AH157" s="1678">
        <v>128.5</v>
      </c>
      <c r="AI157" s="1678">
        <v>271</v>
      </c>
      <c r="AJ157" s="1678">
        <v>142.5</v>
      </c>
      <c r="AK157" s="1678">
        <v>76</v>
      </c>
      <c r="AL157" s="1678">
        <v>1875</v>
      </c>
      <c r="AM157" s="1154"/>
      <c r="AN157" s="1678">
        <v>1843.5185185185185</v>
      </c>
      <c r="AO157" s="1678">
        <v>29.440950177008652</v>
      </c>
      <c r="AP157" s="1678">
        <v>1.5969977996569233</v>
      </c>
      <c r="AQ157" s="1343">
        <v>3</v>
      </c>
      <c r="AR157" s="1154"/>
      <c r="AS157" s="1097"/>
      <c r="AT157" s="86" t="s">
        <v>191</v>
      </c>
      <c r="AU157" s="86" t="s">
        <v>191</v>
      </c>
      <c r="AV157" s="86" t="s">
        <v>191</v>
      </c>
      <c r="AW157" s="1323"/>
      <c r="AX157" s="1154"/>
      <c r="AY157" s="86" t="s">
        <v>191</v>
      </c>
      <c r="AZ157" s="86" t="s">
        <v>191</v>
      </c>
      <c r="BA157" s="86" t="s">
        <v>191</v>
      </c>
      <c r="BB157" s="1323" t="str">
        <f t="shared" si="114"/>
        <v xml:space="preserve">  </v>
      </c>
      <c r="BC157" s="1154"/>
      <c r="BD157" s="801" t="s">
        <v>191</v>
      </c>
      <c r="BE157" s="1203" t="s">
        <v>1992</v>
      </c>
      <c r="BF157" s="1312">
        <v>4.9403520018839995</v>
      </c>
      <c r="BG157" s="1678"/>
      <c r="BH157" s="1678"/>
      <c r="BI157" s="1154"/>
      <c r="BJ157" s="1203" t="s">
        <v>1992</v>
      </c>
      <c r="BK157" s="1599">
        <v>3.5482385050003194E-2</v>
      </c>
      <c r="BL157" s="1203"/>
      <c r="BM157" s="1203"/>
      <c r="BN157" s="1158"/>
      <c r="BO157" s="1157"/>
      <c r="BP157" s="1310">
        <f t="shared" si="110"/>
        <v>0.7182157270670595</v>
      </c>
      <c r="BQ157" s="1201">
        <v>292.59614139132015</v>
      </c>
      <c r="BR157" s="1366"/>
      <c r="BS157" s="1666"/>
      <c r="BT157" s="1158"/>
      <c r="BU157" s="1201">
        <v>538.05179333626097</v>
      </c>
      <c r="BV157" s="1203"/>
      <c r="BW157" s="1203"/>
      <c r="BX157" s="1154"/>
      <c r="BY157" s="1312">
        <v>0.90248235387182407</v>
      </c>
      <c r="BZ157" s="952">
        <v>1.4664574470496849E-2</v>
      </c>
      <c r="CA157" s="1678"/>
      <c r="CB157" s="1678"/>
      <c r="CC157" s="1154"/>
      <c r="CD157" s="1679">
        <v>1.6128689659124109</v>
      </c>
      <c r="CE157" s="1680"/>
      <c r="CF157" s="1203"/>
      <c r="CG157" s="1158"/>
      <c r="CH157" s="1239">
        <f t="shared" si="111"/>
        <v>0.30843959512946473</v>
      </c>
      <c r="CI157" s="1312">
        <v>4.4149111659633204</v>
      </c>
      <c r="CJ157" s="1203"/>
      <c r="CK157" s="1203"/>
      <c r="CL157" s="1158" t="s">
        <v>602</v>
      </c>
      <c r="CM157" s="1312">
        <v>8.2779584361812244</v>
      </c>
      <c r="CN157" s="1203"/>
      <c r="CO157" s="1203"/>
      <c r="CP157" s="1158" t="s">
        <v>602</v>
      </c>
      <c r="CQ157" s="1201">
        <f t="shared" si="112"/>
        <v>1.5088753887765003</v>
      </c>
      <c r="CR157" s="1201">
        <f t="shared" si="113"/>
        <v>1.5385058722418996</v>
      </c>
      <c r="CS157" s="1203"/>
    </row>
    <row r="158" spans="1:97" x14ac:dyDescent="0.2">
      <c r="A158" s="1144" t="s">
        <v>2596</v>
      </c>
      <c r="B158" s="1199" t="s">
        <v>1291</v>
      </c>
      <c r="C158" s="957" t="s">
        <v>599</v>
      </c>
      <c r="D158" s="957">
        <v>9</v>
      </c>
      <c r="E158" s="1455" t="s">
        <v>1864</v>
      </c>
      <c r="F158" s="955"/>
      <c r="G158" s="1163">
        <v>11452500</v>
      </c>
      <c r="H158" s="1163" t="s">
        <v>2023</v>
      </c>
      <c r="I158" s="1163"/>
      <c r="J158" s="1163"/>
      <c r="K158" s="1165" t="s">
        <v>1773</v>
      </c>
      <c r="L158" s="1166" t="s">
        <v>972</v>
      </c>
      <c r="M158" s="957"/>
      <c r="N158" s="957"/>
      <c r="O158" s="957"/>
      <c r="P158" s="1169">
        <v>42810</v>
      </c>
      <c r="Q158" s="960">
        <v>0.4513888888888889</v>
      </c>
      <c r="R158" s="957" t="s">
        <v>1997</v>
      </c>
      <c r="S158" s="1678" t="s">
        <v>1997</v>
      </c>
      <c r="T158" s="1678">
        <v>127.5</v>
      </c>
      <c r="U158" s="1678">
        <v>203.3</v>
      </c>
      <c r="V158" s="1678">
        <v>75.800000000000011</v>
      </c>
      <c r="W158" s="1678">
        <v>230</v>
      </c>
      <c r="X158" s="1678">
        <v>329.56521739130437</v>
      </c>
      <c r="Y158" s="1154"/>
      <c r="Z158" s="1678" t="s">
        <v>1997</v>
      </c>
      <c r="AA158" s="1678">
        <v>127.7</v>
      </c>
      <c r="AB158" s="1678">
        <v>203.2</v>
      </c>
      <c r="AC158" s="1678">
        <v>75.499999999999986</v>
      </c>
      <c r="AD158" s="1678">
        <v>220</v>
      </c>
      <c r="AE158" s="1678">
        <v>343.18181818181813</v>
      </c>
      <c r="AF158" s="1154"/>
      <c r="AG158" s="1678" t="s">
        <v>1997</v>
      </c>
      <c r="AH158" s="1678">
        <v>128.30000000000001</v>
      </c>
      <c r="AI158" s="1678">
        <v>202.9</v>
      </c>
      <c r="AJ158" s="1678">
        <v>74.599999999999994</v>
      </c>
      <c r="AK158" s="1678">
        <v>228</v>
      </c>
      <c r="AL158" s="1678">
        <v>327.19298245614033</v>
      </c>
      <c r="AM158" s="1154"/>
      <c r="AN158" s="1678">
        <v>333.31333934308759</v>
      </c>
      <c r="AO158" s="1678">
        <v>8.6282692696598922</v>
      </c>
      <c r="AP158" s="1678">
        <v>2.5886360523899117</v>
      </c>
      <c r="AQ158" s="1343">
        <v>3</v>
      </c>
      <c r="AR158" s="1154"/>
      <c r="AS158" s="1097"/>
      <c r="AT158" s="86" t="s">
        <v>191</v>
      </c>
      <c r="AU158" s="86" t="s">
        <v>191</v>
      </c>
      <c r="AV158" s="86" t="s">
        <v>191</v>
      </c>
      <c r="AW158" s="1323"/>
      <c r="AX158" s="1154"/>
      <c r="AY158" s="86" t="s">
        <v>191</v>
      </c>
      <c r="AZ158" s="86" t="s">
        <v>191</v>
      </c>
      <c r="BA158" s="86" t="s">
        <v>191</v>
      </c>
      <c r="BB158" s="1323" t="str">
        <f t="shared" si="114"/>
        <v xml:space="preserve">  </v>
      </c>
      <c r="BC158" s="1154"/>
      <c r="BD158" s="801" t="s">
        <v>191</v>
      </c>
      <c r="BE158" s="1203" t="s">
        <v>1997</v>
      </c>
      <c r="BF158" s="1312">
        <v>1.1785738180511238</v>
      </c>
      <c r="BG158" s="1678"/>
      <c r="BH158" s="1678"/>
      <c r="BI158" s="1154"/>
      <c r="BJ158" s="1203" t="s">
        <v>1997</v>
      </c>
      <c r="BK158" s="1599">
        <v>2.4341181096142462E-2</v>
      </c>
      <c r="BL158" s="1203"/>
      <c r="BM158" s="1203"/>
      <c r="BN158" s="1158"/>
      <c r="BO158" s="1157"/>
      <c r="BP158" s="1310">
        <f t="shared" si="110"/>
        <v>2.0653081481474587</v>
      </c>
      <c r="BQ158" s="1201">
        <v>230.13634921236843</v>
      </c>
      <c r="BR158" s="1366"/>
      <c r="BS158" s="1666"/>
      <c r="BT158" s="1158"/>
      <c r="BU158" s="1201">
        <v>75.844935957815338</v>
      </c>
      <c r="BV158" s="1203"/>
      <c r="BW158" s="1203"/>
      <c r="BX158" s="1154"/>
      <c r="BY158" s="1312">
        <v>1.1369026986511117</v>
      </c>
      <c r="CA158" s="1678"/>
      <c r="CB158" s="1678"/>
      <c r="CC158" s="1154"/>
      <c r="CD158" s="1312">
        <v>0.3901643352189042</v>
      </c>
      <c r="CE158" s="1203"/>
      <c r="CF158" s="1203"/>
      <c r="CG158" s="1158"/>
      <c r="CH158" s="1239">
        <f t="shared" si="111"/>
        <v>0.49401265925270454</v>
      </c>
      <c r="CI158" s="1312">
        <v>2.9310890559027878</v>
      </c>
      <c r="CJ158" s="1203"/>
      <c r="CK158" s="1203"/>
      <c r="CL158" s="1154" t="s">
        <v>602</v>
      </c>
      <c r="CM158" s="1312">
        <v>0.95903177004538576</v>
      </c>
      <c r="CN158" s="1203"/>
      <c r="CO158" s="1203"/>
      <c r="CP158" s="1158" t="s">
        <v>602</v>
      </c>
      <c r="CQ158" s="1201">
        <f t="shared" si="112"/>
        <v>1.2736315084228595</v>
      </c>
      <c r="CR158" s="1201">
        <f t="shared" si="113"/>
        <v>1.264463814141521</v>
      </c>
      <c r="CS158" s="1203"/>
    </row>
    <row r="159" spans="1:97" x14ac:dyDescent="0.2">
      <c r="A159" s="1144" t="s">
        <v>2602</v>
      </c>
      <c r="B159" s="1199" t="s">
        <v>1297</v>
      </c>
      <c r="C159" s="957" t="s">
        <v>599</v>
      </c>
      <c r="D159" s="957">
        <v>7</v>
      </c>
      <c r="E159" s="1455" t="s">
        <v>1864</v>
      </c>
      <c r="F159" s="955"/>
      <c r="G159" s="1163">
        <v>11452500</v>
      </c>
      <c r="H159" s="1163" t="s">
        <v>2029</v>
      </c>
      <c r="I159" s="1163"/>
      <c r="J159" s="1163"/>
      <c r="K159" s="1165" t="s">
        <v>1773</v>
      </c>
      <c r="L159" s="1166" t="s">
        <v>972</v>
      </c>
      <c r="M159" s="957"/>
      <c r="N159" s="957"/>
      <c r="O159" s="957"/>
      <c r="P159" s="1169">
        <v>42829</v>
      </c>
      <c r="Q159" s="960">
        <v>0.4375</v>
      </c>
      <c r="R159" s="957" t="s">
        <v>2003</v>
      </c>
      <c r="S159" s="1678" t="s">
        <v>2003</v>
      </c>
      <c r="T159" s="1678">
        <v>130.1</v>
      </c>
      <c r="U159" s="1678">
        <v>154.70000000000002</v>
      </c>
      <c r="V159" s="1678">
        <v>24.600000000000023</v>
      </c>
      <c r="W159" s="1678">
        <v>250</v>
      </c>
      <c r="X159" s="1678">
        <v>98.400000000000091</v>
      </c>
      <c r="Y159" s="1154"/>
      <c r="Z159" s="1678" t="s">
        <v>2003</v>
      </c>
      <c r="AA159" s="1678">
        <v>130.6</v>
      </c>
      <c r="AB159" s="1678">
        <v>153.9</v>
      </c>
      <c r="AC159" s="1678">
        <v>23.300000000000011</v>
      </c>
      <c r="AD159" s="1678">
        <v>256</v>
      </c>
      <c r="AE159" s="1678">
        <v>91.015625000000043</v>
      </c>
      <c r="AF159" s="1154"/>
      <c r="AG159" s="1678" t="s">
        <v>2003</v>
      </c>
      <c r="AH159" s="1678">
        <v>127.5</v>
      </c>
      <c r="AI159" s="1678">
        <v>149.79999999999998</v>
      </c>
      <c r="AJ159" s="1678">
        <v>22.299999999999983</v>
      </c>
      <c r="AK159" s="1678">
        <v>240</v>
      </c>
      <c r="AL159" s="1678">
        <v>92.9166666666666</v>
      </c>
      <c r="AM159" s="1154"/>
      <c r="AN159" s="1678">
        <v>94.110763888888911</v>
      </c>
      <c r="AO159" s="1678">
        <v>3.8342730298253027</v>
      </c>
      <c r="AP159" s="1678">
        <v>4.0742130563855641</v>
      </c>
      <c r="AQ159" s="1343">
        <v>3</v>
      </c>
      <c r="AR159" s="1154"/>
      <c r="AS159" s="1097"/>
      <c r="AT159" s="86" t="s">
        <v>191</v>
      </c>
      <c r="AU159" s="86" t="s">
        <v>191</v>
      </c>
      <c r="AV159" s="86" t="s">
        <v>191</v>
      </c>
      <c r="AW159" s="1323"/>
      <c r="AX159" s="1154"/>
      <c r="AY159" s="86" t="s">
        <v>191</v>
      </c>
      <c r="AZ159" s="86" t="s">
        <v>191</v>
      </c>
      <c r="BA159" s="86" t="s">
        <v>191</v>
      </c>
      <c r="BB159" s="1323" t="str">
        <f t="shared" si="114"/>
        <v xml:space="preserve">  </v>
      </c>
      <c r="BC159" s="1154"/>
      <c r="BD159" s="801" t="s">
        <v>191</v>
      </c>
      <c r="BE159" s="1203" t="s">
        <v>2003</v>
      </c>
      <c r="BF159" s="1312">
        <v>1.6273776564719844</v>
      </c>
      <c r="BG159" s="1678"/>
      <c r="BH159" s="1678"/>
      <c r="BI159" s="1154"/>
      <c r="BJ159" s="1203" t="s">
        <v>2003</v>
      </c>
      <c r="BK159" s="1599">
        <v>4.6653282954157924E-2</v>
      </c>
      <c r="BL159" s="1203"/>
      <c r="BM159" s="1203"/>
      <c r="BN159" s="1158"/>
      <c r="BO159" s="1157"/>
      <c r="BP159" s="1310">
        <f t="shared" si="110"/>
        <v>2.866776667887788</v>
      </c>
      <c r="BQ159" s="1201">
        <v>948.13803740211745</v>
      </c>
      <c r="BR159" s="1366"/>
      <c r="BS159" s="1666"/>
      <c r="BT159" s="1158"/>
      <c r="BU159" s="1201">
        <v>93.29678288036844</v>
      </c>
      <c r="BV159" s="1203"/>
      <c r="BW159" s="1203"/>
      <c r="BX159" s="1154"/>
      <c r="BY159" s="1312">
        <v>2.2810336491286693</v>
      </c>
      <c r="CA159" s="1678"/>
      <c r="CB159" s="1678"/>
      <c r="CC159" s="1154"/>
      <c r="CD159" s="1312">
        <v>0.2076097032214767</v>
      </c>
      <c r="CE159" s="1203"/>
      <c r="CF159" s="1203"/>
      <c r="CG159" s="1158"/>
      <c r="CH159" s="1239">
        <f t="shared" si="111"/>
        <v>0.24058033315261393</v>
      </c>
      <c r="CI159" s="1312">
        <v>5.0746972585361254</v>
      </c>
      <c r="CJ159" s="1203"/>
      <c r="CK159" s="1203"/>
      <c r="CL159" s="1154" t="s">
        <v>602</v>
      </c>
      <c r="CM159" s="1312">
        <v>0.47152395360564803</v>
      </c>
      <c r="CN159" s="1203"/>
      <c r="CO159" s="1203"/>
      <c r="CP159" s="1158" t="s">
        <v>602</v>
      </c>
      <c r="CQ159" s="1201">
        <f t="shared" si="112"/>
        <v>0.53522768398161857</v>
      </c>
      <c r="CR159" s="1201">
        <f t="shared" si="113"/>
        <v>0.50540215755378026</v>
      </c>
      <c r="CS159" s="1203"/>
    </row>
    <row r="160" spans="1:97" x14ac:dyDescent="0.2">
      <c r="A160" s="1144" t="s">
        <v>2603</v>
      </c>
      <c r="B160" s="1199" t="s">
        <v>1298</v>
      </c>
      <c r="C160" s="957" t="s">
        <v>599</v>
      </c>
      <c r="D160" s="957">
        <v>7</v>
      </c>
      <c r="E160" s="1455" t="s">
        <v>1864</v>
      </c>
      <c r="F160" s="955"/>
      <c r="G160" s="1163">
        <v>11452500</v>
      </c>
      <c r="H160" s="1163" t="s">
        <v>2030</v>
      </c>
      <c r="I160" s="1163"/>
      <c r="J160" s="1163"/>
      <c r="K160" s="1165" t="s">
        <v>1773</v>
      </c>
      <c r="L160" s="1166" t="s">
        <v>972</v>
      </c>
      <c r="M160" s="957"/>
      <c r="N160" s="957"/>
      <c r="O160" s="1209" t="s">
        <v>45</v>
      </c>
      <c r="P160" s="1169">
        <v>42829</v>
      </c>
      <c r="Q160" s="960">
        <v>0.4381944444444445</v>
      </c>
      <c r="R160" s="957" t="s">
        <v>2004</v>
      </c>
      <c r="S160" s="1678" t="s">
        <v>2004</v>
      </c>
      <c r="T160" s="1678">
        <v>127.2</v>
      </c>
      <c r="U160" s="1678">
        <v>151.19999999999999</v>
      </c>
      <c r="V160" s="1678">
        <v>23.999999999999986</v>
      </c>
      <c r="W160" s="1678">
        <v>252</v>
      </c>
      <c r="X160" s="1678">
        <v>95.238095238095184</v>
      </c>
      <c r="Y160" s="1154"/>
      <c r="Z160" s="1678" t="s">
        <v>2004</v>
      </c>
      <c r="AA160" s="1678">
        <v>130.19999999999999</v>
      </c>
      <c r="AB160" s="1678">
        <v>153.79999999999998</v>
      </c>
      <c r="AC160" s="1678">
        <v>23.599999999999994</v>
      </c>
      <c r="AD160" s="1678">
        <v>244</v>
      </c>
      <c r="AE160" s="1678">
        <v>96.72131147540982</v>
      </c>
      <c r="AF160" s="1154"/>
      <c r="AG160" s="1678" t="s">
        <v>2004</v>
      </c>
      <c r="AH160" s="1678">
        <v>128.1</v>
      </c>
      <c r="AI160" s="1678">
        <v>150.10000000000002</v>
      </c>
      <c r="AJ160" s="1678">
        <v>22.000000000000028</v>
      </c>
      <c r="AK160" s="1678">
        <v>242</v>
      </c>
      <c r="AL160" s="1678">
        <v>90.909090909091034</v>
      </c>
      <c r="AM160" s="1154"/>
      <c r="AN160" s="1678">
        <v>94.289499207532018</v>
      </c>
      <c r="AO160" s="1678">
        <v>3.0199921853847438</v>
      </c>
      <c r="AP160" s="1678">
        <v>3.2028934406976903</v>
      </c>
      <c r="AQ160" s="1343">
        <v>3</v>
      </c>
      <c r="AR160" s="1154"/>
      <c r="AS160" s="1097"/>
      <c r="AT160" s="86" t="s">
        <v>191</v>
      </c>
      <c r="AU160" s="86" t="s">
        <v>191</v>
      </c>
      <c r="AV160" s="86" t="s">
        <v>191</v>
      </c>
      <c r="AW160" s="1323"/>
      <c r="AX160" s="1154"/>
      <c r="AY160" s="86" t="s">
        <v>191</v>
      </c>
      <c r="AZ160" s="86" t="s">
        <v>191</v>
      </c>
      <c r="BA160" s="86" t="s">
        <v>191</v>
      </c>
      <c r="BB160" s="1323" t="str">
        <f t="shared" si="114"/>
        <v xml:space="preserve">  </v>
      </c>
      <c r="BC160" s="1154"/>
      <c r="BD160" s="801" t="s">
        <v>191</v>
      </c>
      <c r="BE160" s="1203" t="s">
        <v>2004</v>
      </c>
      <c r="BF160" s="1312">
        <v>1.4958172551210844</v>
      </c>
      <c r="BG160" s="1678"/>
      <c r="BH160" s="1678"/>
      <c r="BI160" s="1154"/>
      <c r="BJ160" s="1203" t="s">
        <v>2004</v>
      </c>
      <c r="BK160" s="1599">
        <v>5.2962843507826055E-2</v>
      </c>
      <c r="BL160" s="1203"/>
      <c r="BM160" s="1203"/>
      <c r="BN160" s="1158"/>
      <c r="BO160" s="1157"/>
      <c r="BP160" s="1310">
        <f t="shared" si="110"/>
        <v>3.5407295461061374</v>
      </c>
      <c r="BQ160" s="1201">
        <v>366.7819494166215</v>
      </c>
      <c r="BR160" s="1366"/>
      <c r="BS160" s="1666"/>
      <c r="BT160" s="1158"/>
      <c r="BU160" s="1201">
        <v>34.931614230154409</v>
      </c>
      <c r="BV160" s="1203"/>
      <c r="BW160" s="1203"/>
      <c r="BX160" s="1154"/>
      <c r="BY160" s="1312">
        <v>2.0251404515591576</v>
      </c>
      <c r="CA160" s="1678"/>
      <c r="CB160" s="1678"/>
      <c r="CC160" s="1154"/>
      <c r="CD160" s="1312">
        <v>0.19587424039670548</v>
      </c>
      <c r="CE160" s="1203"/>
      <c r="CF160" s="1203"/>
      <c r="CG160" s="1158"/>
      <c r="CH160" s="1239">
        <f t="shared" si="111"/>
        <v>0.55213743609253629</v>
      </c>
      <c r="CI160" s="1312">
        <v>5.2310823820657335</v>
      </c>
      <c r="CJ160" s="1203"/>
      <c r="CK160" s="1203"/>
      <c r="CL160" s="1154" t="s">
        <v>602</v>
      </c>
      <c r="CM160" s="1312">
        <v>0.47555294382415825</v>
      </c>
      <c r="CN160" s="1203"/>
      <c r="CO160" s="1203"/>
      <c r="CP160" s="1158" t="s">
        <v>602</v>
      </c>
      <c r="CQ160" s="1201">
        <f t="shared" si="112"/>
        <v>1.426210420219953</v>
      </c>
      <c r="CR160" s="1201">
        <f t="shared" si="113"/>
        <v>1.3613826738463215</v>
      </c>
      <c r="CS160" s="1203"/>
    </row>
    <row r="161" spans="1:16384" x14ac:dyDescent="0.2">
      <c r="A161" s="1144" t="s">
        <v>2608</v>
      </c>
      <c r="B161" s="1199" t="s">
        <v>1303</v>
      </c>
      <c r="C161" s="957" t="s">
        <v>599</v>
      </c>
      <c r="D161" s="957">
        <v>9</v>
      </c>
      <c r="E161" s="1455" t="s">
        <v>1864</v>
      </c>
      <c r="F161" s="955"/>
      <c r="G161" s="1163">
        <v>11452500</v>
      </c>
      <c r="H161" s="1163" t="s">
        <v>2035</v>
      </c>
      <c r="I161" s="1163"/>
      <c r="J161" s="1163"/>
      <c r="K161" s="1165" t="s">
        <v>1773</v>
      </c>
      <c r="L161" s="1166" t="s">
        <v>972</v>
      </c>
      <c r="M161" s="957"/>
      <c r="N161" s="957"/>
      <c r="O161" s="957"/>
      <c r="P161" s="1169">
        <v>42851</v>
      </c>
      <c r="Q161" s="960">
        <v>0.4375</v>
      </c>
      <c r="R161" s="957" t="s">
        <v>2009</v>
      </c>
      <c r="S161" s="1678" t="s">
        <v>2009</v>
      </c>
      <c r="T161" s="1678">
        <v>127</v>
      </c>
      <c r="U161" s="1678">
        <v>224.89999999999998</v>
      </c>
      <c r="V161" s="1678">
        <v>97.899999999999977</v>
      </c>
      <c r="W161" s="1678">
        <v>714</v>
      </c>
      <c r="X161" s="1678">
        <v>137.11484593837531</v>
      </c>
      <c r="Y161" s="1154"/>
      <c r="Z161" s="1678" t="s">
        <v>2009</v>
      </c>
      <c r="AA161" s="1678">
        <v>128.30000000000001</v>
      </c>
      <c r="AB161" s="1678">
        <v>259.79999999999995</v>
      </c>
      <c r="AC161" s="1678">
        <v>131.49999999999994</v>
      </c>
      <c r="AD161" s="1678">
        <v>688</v>
      </c>
      <c r="AE161" s="1678">
        <v>191.1337209302325</v>
      </c>
      <c r="AF161" s="1154"/>
      <c r="AG161" s="1678" t="s">
        <v>2009</v>
      </c>
      <c r="AH161" s="1678">
        <v>127.4</v>
      </c>
      <c r="AI161" s="1678">
        <v>240.1</v>
      </c>
      <c r="AJ161" s="1678">
        <v>112.69999999999999</v>
      </c>
      <c r="AK161" s="1678">
        <v>680</v>
      </c>
      <c r="AL161" s="1678">
        <v>165.73529411764704</v>
      </c>
      <c r="AM161" s="1154"/>
      <c r="AN161" s="1678">
        <v>164.66128699541829</v>
      </c>
      <c r="AO161" s="1678">
        <v>27.025447865306877</v>
      </c>
      <c r="AP161" s="1678">
        <v>16.412751508530878</v>
      </c>
      <c r="AQ161" s="1343">
        <v>3</v>
      </c>
      <c r="AR161" s="1154"/>
      <c r="AS161" s="1097"/>
      <c r="AT161" s="86" t="s">
        <v>191</v>
      </c>
      <c r="AU161" s="86" t="s">
        <v>191</v>
      </c>
      <c r="AV161" s="86" t="s">
        <v>191</v>
      </c>
      <c r="AW161" s="1323"/>
      <c r="AX161" s="1154"/>
      <c r="AY161" s="86" t="s">
        <v>191</v>
      </c>
      <c r="AZ161" s="86" t="s">
        <v>191</v>
      </c>
      <c r="BA161" s="86" t="s">
        <v>191</v>
      </c>
      <c r="BB161" s="1323" t="str">
        <f t="shared" si="114"/>
        <v xml:space="preserve">  </v>
      </c>
      <c r="BC161" s="1154"/>
      <c r="BD161" s="801" t="s">
        <v>191</v>
      </c>
      <c r="BE161" s="1203" t="s">
        <v>2009</v>
      </c>
      <c r="BF161" s="1312">
        <v>1.2312626687488191</v>
      </c>
      <c r="BG161" s="1678"/>
      <c r="BH161" s="1678"/>
      <c r="BI161" s="1154"/>
      <c r="BJ161" s="1203" t="s">
        <v>2009</v>
      </c>
      <c r="BK161" s="1599">
        <v>5.4996063292036025E-2</v>
      </c>
      <c r="BL161" s="1203"/>
      <c r="BM161" s="1203"/>
      <c r="BN161" s="1158"/>
      <c r="BO161" s="1157"/>
      <c r="BP161" s="1310">
        <f t="shared" si="110"/>
        <v>4.4666393847481594</v>
      </c>
      <c r="BQ161" s="1201">
        <v>199.65127288037459</v>
      </c>
      <c r="BR161" s="1366"/>
      <c r="BS161" s="1666"/>
      <c r="BT161" s="1158"/>
      <c r="BU161" s="1201">
        <v>27.375153522393095</v>
      </c>
      <c r="BV161" s="1203"/>
      <c r="BW161" s="1203"/>
      <c r="BX161" s="1154"/>
      <c r="BY161" s="1312">
        <v>1.3498601402996584</v>
      </c>
      <c r="CA161" s="1678"/>
      <c r="CB161" s="1678"/>
      <c r="CC161" s="1154"/>
      <c r="CD161" s="1312">
        <v>0.25800379135087942</v>
      </c>
      <c r="CE161" s="1203"/>
      <c r="CF161" s="1203"/>
      <c r="CG161" s="1158"/>
      <c r="CH161" s="1239">
        <f t="shared" si="111"/>
        <v>0.67610895779685631</v>
      </c>
      <c r="CI161" s="1312">
        <v>2.5698987981695343</v>
      </c>
      <c r="CJ161" s="1203"/>
      <c r="CK161" s="1203"/>
      <c r="CL161" s="1158" t="s">
        <v>602</v>
      </c>
      <c r="CM161" s="1312">
        <v>0.42592293316721541</v>
      </c>
      <c r="CN161" s="1203"/>
      <c r="CO161" s="1203"/>
      <c r="CP161" s="1158" t="s">
        <v>602</v>
      </c>
      <c r="CQ161" s="1201">
        <f t="shared" si="112"/>
        <v>1.287193796009177</v>
      </c>
      <c r="CR161" s="1201">
        <f t="shared" si="113"/>
        <v>1.5558741353498053</v>
      </c>
      <c r="CS161" s="1203"/>
    </row>
    <row r="162" spans="1:16384" s="949" customFormat="1" x14ac:dyDescent="0.2">
      <c r="A162" s="1144" t="s">
        <v>2709</v>
      </c>
      <c r="B162" s="1167" t="s">
        <v>1312</v>
      </c>
      <c r="C162" s="1163" t="s">
        <v>599</v>
      </c>
      <c r="D162" s="1163">
        <v>9</v>
      </c>
      <c r="E162" s="1455" t="s">
        <v>1864</v>
      </c>
      <c r="F162" s="957"/>
      <c r="G162" s="1163" t="s">
        <v>1864</v>
      </c>
      <c r="H162" s="1163" t="s">
        <v>2682</v>
      </c>
      <c r="I162" s="957"/>
      <c r="K162" s="957" t="s">
        <v>1773</v>
      </c>
      <c r="L162" s="957" t="s">
        <v>2733</v>
      </c>
      <c r="O162" s="1209"/>
      <c r="P162" s="1248">
        <v>43109</v>
      </c>
      <c r="Q162" s="1537">
        <v>0.65277777777777779</v>
      </c>
      <c r="R162" s="955" t="s">
        <v>2681</v>
      </c>
      <c r="S162" s="955" t="s">
        <v>2681</v>
      </c>
      <c r="T162" s="1678">
        <v>128.19999999999999</v>
      </c>
      <c r="U162" s="1678">
        <v>148.29999999999998</v>
      </c>
      <c r="V162" s="1683">
        <v>20.099999999999994</v>
      </c>
      <c r="W162" s="1678">
        <v>66</v>
      </c>
      <c r="X162" s="1678">
        <v>304.54545454545445</v>
      </c>
      <c r="Y162" s="1154"/>
      <c r="Z162" s="955" t="s">
        <v>2681</v>
      </c>
      <c r="AA162" s="1678">
        <v>128</v>
      </c>
      <c r="AB162" s="1678">
        <v>150.69999999999999</v>
      </c>
      <c r="AC162" s="1678">
        <v>22.699999999999989</v>
      </c>
      <c r="AD162" s="1678">
        <v>78</v>
      </c>
      <c r="AE162" s="1678">
        <v>291.02564102564088</v>
      </c>
      <c r="AF162" s="1154"/>
      <c r="AG162" s="955" t="s">
        <v>2681</v>
      </c>
      <c r="AH162" s="1678">
        <v>129.69999999999999</v>
      </c>
      <c r="AI162" s="1678">
        <v>150.19999999999999</v>
      </c>
      <c r="AJ162" s="1678">
        <v>20.5</v>
      </c>
      <c r="AK162" s="1678">
        <v>68</v>
      </c>
      <c r="AL162" s="1678">
        <v>301.47058823529409</v>
      </c>
      <c r="AM162" s="1154"/>
      <c r="AN162" s="1678">
        <v>299.01389460212982</v>
      </c>
      <c r="AO162" s="1678">
        <v>7.0868079632550982</v>
      </c>
      <c r="AP162" s="1678">
        <v>2.370059750127953</v>
      </c>
      <c r="AQ162" s="1724">
        <v>3</v>
      </c>
      <c r="AR162" s="1154"/>
      <c r="AS162" s="1678"/>
      <c r="AT162" s="86" t="s">
        <v>191</v>
      </c>
      <c r="AU162" s="86" t="s">
        <v>191</v>
      </c>
      <c r="AV162" s="86" t="s">
        <v>191</v>
      </c>
      <c r="AW162" s="1323"/>
      <c r="AX162" s="1154"/>
      <c r="AY162" s="86" t="s">
        <v>191</v>
      </c>
      <c r="AZ162" s="86" t="s">
        <v>191</v>
      </c>
      <c r="BA162" s="86" t="s">
        <v>191</v>
      </c>
      <c r="BB162" s="86"/>
      <c r="BC162" s="1154"/>
      <c r="BD162" s="801"/>
      <c r="BE162" s="1203" t="s">
        <v>2681</v>
      </c>
      <c r="BF162" s="1312">
        <v>2.5938511648048785</v>
      </c>
      <c r="BG162" s="1678"/>
      <c r="BH162" s="1678"/>
      <c r="BI162" s="1154"/>
      <c r="BJ162" s="1203" t="s">
        <v>2681</v>
      </c>
      <c r="BK162" s="1599">
        <v>7.5277286096349608E-2</v>
      </c>
      <c r="BL162" s="1599"/>
      <c r="BM162" s="1203"/>
      <c r="BN162" s="1158"/>
      <c r="BO162" s="1157"/>
      <c r="BP162" s="1310"/>
      <c r="BQ162" s="1725">
        <v>104.26506264683056</v>
      </c>
      <c r="BR162" s="1726"/>
      <c r="BS162" s="596"/>
      <c r="BT162" s="1158"/>
      <c r="BU162" s="1726">
        <v>31.753450896989293</v>
      </c>
      <c r="BV162" s="1726"/>
      <c r="BW162" s="1203"/>
      <c r="BX162" s="1154"/>
      <c r="BY162" s="1726">
        <v>1.9166947544114603</v>
      </c>
      <c r="BZ162" s="1726"/>
      <c r="CA162" s="1678"/>
      <c r="CB162" s="1678"/>
      <c r="CC162" s="1154"/>
      <c r="CD162" s="1727">
        <v>0.55780731955307883</v>
      </c>
      <c r="CE162" s="1726"/>
      <c r="CF162" s="1678"/>
      <c r="CG162" s="1158"/>
      <c r="CH162" s="1239"/>
      <c r="CI162" s="1347">
        <v>2.4127180425646544</v>
      </c>
      <c r="CJ162" s="1678"/>
      <c r="CK162" s="1678"/>
      <c r="CL162" s="1154"/>
      <c r="CM162" s="1728">
        <v>0.72736352753787392</v>
      </c>
      <c r="CO162" s="1678" t="s">
        <v>602</v>
      </c>
      <c r="CP162" s="1158"/>
      <c r="CQ162" s="1201">
        <f t="shared" si="112"/>
        <v>2.3140234910106736</v>
      </c>
      <c r="CR162" s="1201">
        <f t="shared" si="113"/>
        <v>2.2906597770979245</v>
      </c>
      <c r="CS162" s="1203"/>
    </row>
    <row r="163" spans="1:16384" s="949" customFormat="1" x14ac:dyDescent="0.2">
      <c r="A163" s="1144" t="s">
        <v>2711</v>
      </c>
      <c r="B163" s="1167" t="s">
        <v>1314</v>
      </c>
      <c r="C163" s="1163" t="s">
        <v>599</v>
      </c>
      <c r="D163" s="1163">
        <v>9</v>
      </c>
      <c r="E163" s="1455" t="s">
        <v>1864</v>
      </c>
      <c r="F163" s="957"/>
      <c r="G163" s="1163" t="s">
        <v>1864</v>
      </c>
      <c r="H163" s="1163" t="s">
        <v>2686</v>
      </c>
      <c r="I163" s="957"/>
      <c r="K163" s="957" t="s">
        <v>1773</v>
      </c>
      <c r="L163" s="957" t="s">
        <v>2733</v>
      </c>
      <c r="O163" s="1209"/>
      <c r="P163" s="1248">
        <v>43110</v>
      </c>
      <c r="Q163" s="1537">
        <v>0.3888888888888889</v>
      </c>
      <c r="R163" s="955" t="s">
        <v>2685</v>
      </c>
      <c r="S163" s="955" t="s">
        <v>2685</v>
      </c>
      <c r="T163" s="1678">
        <v>128.9</v>
      </c>
      <c r="U163" s="1678">
        <v>143.69999999999999</v>
      </c>
      <c r="V163" s="1683">
        <v>14.799999999999983</v>
      </c>
      <c r="W163" s="1678">
        <v>184</v>
      </c>
      <c r="X163" s="1678">
        <v>80.434782608695556</v>
      </c>
      <c r="Y163" s="1154"/>
      <c r="Z163" s="955" t="s">
        <v>2685</v>
      </c>
      <c r="AA163" s="1678">
        <v>127</v>
      </c>
      <c r="AB163" s="1678">
        <v>141.5</v>
      </c>
      <c r="AC163" s="1678">
        <v>14.5</v>
      </c>
      <c r="AD163" s="1678">
        <v>182</v>
      </c>
      <c r="AE163" s="1678">
        <v>79.670329670329679</v>
      </c>
      <c r="AF163" s="1154"/>
      <c r="AG163" s="955" t="s">
        <v>2685</v>
      </c>
      <c r="AH163" s="1678">
        <v>127.4</v>
      </c>
      <c r="AI163" s="1678">
        <v>141.6</v>
      </c>
      <c r="AJ163" s="1678">
        <v>14.199999999999989</v>
      </c>
      <c r="AK163" s="1678">
        <v>176</v>
      </c>
      <c r="AL163" s="1678">
        <v>80.681818181818116</v>
      </c>
      <c r="AM163" s="1154"/>
      <c r="AN163" s="1678">
        <v>80.26231015361445</v>
      </c>
      <c r="AO163" s="1678">
        <v>0.5273398458674935</v>
      </c>
      <c r="AP163" s="1678">
        <v>0.65702051792206706</v>
      </c>
      <c r="AQ163" s="1724">
        <v>3</v>
      </c>
      <c r="AR163" s="1154"/>
      <c r="AS163" s="1678"/>
      <c r="AT163" s="86" t="s">
        <v>191</v>
      </c>
      <c r="AU163" s="86" t="s">
        <v>191</v>
      </c>
      <c r="AV163" s="86" t="s">
        <v>191</v>
      </c>
      <c r="AW163" s="1323"/>
      <c r="AX163" s="1154"/>
      <c r="AY163" s="86" t="s">
        <v>191</v>
      </c>
      <c r="AZ163" s="86" t="s">
        <v>191</v>
      </c>
      <c r="BA163" s="86" t="s">
        <v>191</v>
      </c>
      <c r="BB163" s="86"/>
      <c r="BC163" s="1154"/>
      <c r="BD163" s="801"/>
      <c r="BE163" s="1203" t="s">
        <v>2685</v>
      </c>
      <c r="BF163" s="1312">
        <v>1.3897539325332007</v>
      </c>
      <c r="BG163" s="1678">
        <v>2.2038385282842632E-2</v>
      </c>
      <c r="BH163" s="1678" t="s">
        <v>2722</v>
      </c>
      <c r="BI163" s="1154"/>
      <c r="BJ163" s="1203" t="s">
        <v>2685</v>
      </c>
      <c r="BK163" s="1599">
        <v>3.0925709409735675E-2</v>
      </c>
      <c r="BL163" s="1599"/>
      <c r="BM163" s="1203"/>
      <c r="BN163" s="1158"/>
      <c r="BO163" s="1157"/>
      <c r="BP163" s="1310"/>
      <c r="BQ163" s="1725">
        <v>143.47427549261661</v>
      </c>
      <c r="BR163" s="1726"/>
      <c r="BS163" s="596"/>
      <c r="BT163" s="1158"/>
      <c r="BU163" s="1726">
        <v>11.540322159188715</v>
      </c>
      <c r="BV163" s="1726"/>
      <c r="BW163" s="1203"/>
      <c r="BX163" s="1154"/>
      <c r="BY163" s="1726">
        <v>1.9061307217062546</v>
      </c>
      <c r="BZ163" s="1726"/>
      <c r="CA163" s="1678"/>
      <c r="CB163" s="1678"/>
      <c r="CC163" s="1154"/>
      <c r="CD163" s="1727">
        <v>0.15186206299308058</v>
      </c>
      <c r="CE163" s="1726"/>
      <c r="CF163" s="1678"/>
      <c r="CG163" s="1158"/>
      <c r="CH163" s="1239"/>
      <c r="CI163" s="1347">
        <v>1.9252698829307413</v>
      </c>
      <c r="CJ163" s="1678"/>
      <c r="CK163" s="1678"/>
      <c r="CL163" s="1154"/>
      <c r="CM163" s="1728">
        <v>0.15533427464554833</v>
      </c>
      <c r="CO163" s="1678" t="s">
        <v>1983</v>
      </c>
      <c r="CP163" s="1158"/>
      <c r="CQ163" s="1201">
        <f t="shared" si="112"/>
        <v>1.3418920404514039</v>
      </c>
      <c r="CR163" s="1201">
        <f t="shared" si="113"/>
        <v>1.3460133305019306</v>
      </c>
      <c r="CS163" s="1203"/>
    </row>
    <row r="164" spans="1:16384" s="949" customFormat="1" x14ac:dyDescent="0.2">
      <c r="A164" s="1144" t="s">
        <v>2714</v>
      </c>
      <c r="B164" s="1167" t="s">
        <v>1317</v>
      </c>
      <c r="C164" s="1163" t="s">
        <v>599</v>
      </c>
      <c r="D164" s="1163">
        <v>9</v>
      </c>
      <c r="E164" s="1455" t="s">
        <v>1864</v>
      </c>
      <c r="F164" s="957"/>
      <c r="G164" s="1163" t="s">
        <v>1864</v>
      </c>
      <c r="H164" s="1163" t="s">
        <v>2692</v>
      </c>
      <c r="I164" s="957"/>
      <c r="J164" s="957"/>
      <c r="K164" s="957" t="s">
        <v>1773</v>
      </c>
      <c r="L164" s="957" t="s">
        <v>2733</v>
      </c>
      <c r="M164" s="957"/>
      <c r="N164" s="957"/>
      <c r="O164" s="1209"/>
      <c r="P164" s="1248">
        <v>43125</v>
      </c>
      <c r="Q164" s="1537">
        <v>0.625</v>
      </c>
      <c r="R164" s="955" t="s">
        <v>2691</v>
      </c>
      <c r="S164" s="955" t="s">
        <v>2691</v>
      </c>
      <c r="T164" s="1678">
        <v>126.4</v>
      </c>
      <c r="U164" s="1678">
        <v>135.9</v>
      </c>
      <c r="V164" s="1683">
        <v>9.5</v>
      </c>
      <c r="W164" s="1678">
        <v>554</v>
      </c>
      <c r="X164" s="1678">
        <v>17.148014440433212</v>
      </c>
      <c r="Y164" s="1154"/>
      <c r="Z164" s="955" t="s">
        <v>2691</v>
      </c>
      <c r="AA164" s="1678">
        <v>127.2</v>
      </c>
      <c r="AB164" s="1678">
        <v>136.4</v>
      </c>
      <c r="AC164" s="1678">
        <v>9.2000000000000028</v>
      </c>
      <c r="AD164" s="1678">
        <v>546</v>
      </c>
      <c r="AE164" s="1678">
        <v>16.849816849816854</v>
      </c>
      <c r="AF164" s="1154"/>
      <c r="AG164" s="955" t="s">
        <v>2691</v>
      </c>
      <c r="AH164" s="1678">
        <v>126.4</v>
      </c>
      <c r="AI164" s="1678">
        <v>135.69999999999999</v>
      </c>
      <c r="AJ164" s="1678">
        <v>9.2999999999999829</v>
      </c>
      <c r="AK164" s="1678">
        <v>552</v>
      </c>
      <c r="AL164" s="1678">
        <v>16.847826086956488</v>
      </c>
      <c r="AM164" s="1154"/>
      <c r="AN164" s="1678">
        <v>16.94855245906885</v>
      </c>
      <c r="AO164" s="1678">
        <v>0.17274201078932397</v>
      </c>
      <c r="AP164" s="1678">
        <v>1.0192139488401735</v>
      </c>
      <c r="AQ164" s="1724">
        <v>3</v>
      </c>
      <c r="AR164" s="1154"/>
      <c r="AS164" s="1678"/>
      <c r="AT164" s="86" t="s">
        <v>191</v>
      </c>
      <c r="AU164" s="86" t="s">
        <v>191</v>
      </c>
      <c r="AV164" s="86" t="s">
        <v>191</v>
      </c>
      <c r="AW164" s="1323"/>
      <c r="AX164" s="1154"/>
      <c r="AY164" s="86" t="s">
        <v>191</v>
      </c>
      <c r="AZ164" s="86" t="s">
        <v>191</v>
      </c>
      <c r="BA164" s="86" t="s">
        <v>191</v>
      </c>
      <c r="BB164" s="86"/>
      <c r="BC164" s="1154"/>
      <c r="BD164" s="801"/>
      <c r="BE164" s="1203" t="s">
        <v>2691</v>
      </c>
      <c r="BF164" s="1312">
        <v>0.83879430046213388</v>
      </c>
      <c r="BG164" s="1678"/>
      <c r="BH164" s="1678"/>
      <c r="BI164" s="1154"/>
      <c r="BJ164" s="1203" t="s">
        <v>2691</v>
      </c>
      <c r="BK164" s="1599">
        <v>3.0988745870393124E-2</v>
      </c>
      <c r="BL164" s="1599"/>
      <c r="BM164" s="1203"/>
      <c r="BN164" s="1158"/>
      <c r="BO164" s="1157"/>
      <c r="BP164" s="1310"/>
      <c r="BQ164" s="1725">
        <v>236.82819242879009</v>
      </c>
      <c r="BR164" s="1726"/>
      <c r="BS164" s="596"/>
      <c r="BT164" s="1158"/>
      <c r="BU164" s="1726">
        <v>4.0611332636705875</v>
      </c>
      <c r="BV164" s="1726"/>
      <c r="BW164" s="1203"/>
      <c r="BX164" s="1154"/>
      <c r="BY164" s="1726">
        <v>3.9248782129102335</v>
      </c>
      <c r="BZ164" s="1726"/>
      <c r="CA164" s="1678"/>
      <c r="CB164" s="1678"/>
      <c r="CC164" s="1154"/>
      <c r="CD164" s="1727">
        <v>6.6133479045373797E-2</v>
      </c>
      <c r="CE164" s="1726"/>
      <c r="CF164" s="1678"/>
      <c r="CG164" s="1158"/>
      <c r="CH164" s="1239"/>
      <c r="CI164" s="1678">
        <v>7.0272007346973497</v>
      </c>
      <c r="CK164" s="1678"/>
      <c r="CL164" s="1154"/>
      <c r="CM164" s="1728">
        <v>0.11839305585631382</v>
      </c>
      <c r="CO164" s="1678"/>
      <c r="CP164" s="1158"/>
      <c r="CQ164" s="1201">
        <f t="shared" si="112"/>
        <v>2.9672146135263437</v>
      </c>
      <c r="CR164" s="1201">
        <f t="shared" si="113"/>
        <v>2.9152713828776515</v>
      </c>
      <c r="CS164" s="1203"/>
    </row>
    <row r="165" spans="1:16384" s="949" customFormat="1" x14ac:dyDescent="0.2">
      <c r="A165" s="1144" t="s">
        <v>2728</v>
      </c>
      <c r="B165" s="1167" t="s">
        <v>1321</v>
      </c>
      <c r="C165" s="1163" t="s">
        <v>599</v>
      </c>
      <c r="D165" s="1163">
        <v>9</v>
      </c>
      <c r="E165" s="1455" t="s">
        <v>1864</v>
      </c>
      <c r="F165" s="957"/>
      <c r="G165" s="1163" t="s">
        <v>1864</v>
      </c>
      <c r="H165" s="1163" t="s">
        <v>2700</v>
      </c>
      <c r="I165" s="957"/>
      <c r="J165" s="957"/>
      <c r="K165" s="957" t="s">
        <v>1773</v>
      </c>
      <c r="L165" s="957" t="s">
        <v>2733</v>
      </c>
      <c r="M165" s="957"/>
      <c r="N165" s="957"/>
      <c r="O165" s="1209"/>
      <c r="P165" s="1248">
        <v>43143</v>
      </c>
      <c r="Q165" s="1537">
        <v>0.5625</v>
      </c>
      <c r="R165" s="955" t="s">
        <v>2699</v>
      </c>
      <c r="S165" s="955" t="s">
        <v>2699</v>
      </c>
      <c r="T165" s="1678">
        <v>127.4</v>
      </c>
      <c r="U165" s="1678">
        <v>130</v>
      </c>
      <c r="V165" s="1683">
        <v>2.5999999999999943</v>
      </c>
      <c r="W165" s="1678">
        <v>726</v>
      </c>
      <c r="X165" s="1678">
        <v>3.5812672176308462</v>
      </c>
      <c r="Y165" s="1154"/>
      <c r="Z165" s="955" t="s">
        <v>2699</v>
      </c>
      <c r="AA165" s="1678">
        <v>126.3</v>
      </c>
      <c r="AB165" s="1678">
        <v>129.20000000000002</v>
      </c>
      <c r="AC165" s="1678">
        <v>2.9000000000000199</v>
      </c>
      <c r="AD165" s="1678">
        <v>728</v>
      </c>
      <c r="AE165" s="1678">
        <v>3.9835164835165111</v>
      </c>
      <c r="AF165" s="1154"/>
      <c r="AG165" s="955" t="s">
        <v>2699</v>
      </c>
      <c r="AH165" s="1678">
        <v>128.19999999999999</v>
      </c>
      <c r="AI165" s="1678">
        <v>131.1</v>
      </c>
      <c r="AJ165" s="1678">
        <v>2.9000000000000057</v>
      </c>
      <c r="AK165" s="1678">
        <v>730</v>
      </c>
      <c r="AL165" s="1678">
        <v>3.9726027397260353</v>
      </c>
      <c r="AM165" s="1154"/>
      <c r="AN165" s="1678">
        <v>3.8457954802911307</v>
      </c>
      <c r="AO165" s="1678">
        <v>0.22915317750455141</v>
      </c>
      <c r="AP165" s="1678">
        <v>5.9585378026187774</v>
      </c>
      <c r="AQ165" s="1724">
        <v>3</v>
      </c>
      <c r="AR165" s="1154"/>
      <c r="AS165" s="1678"/>
      <c r="AT165" s="86" t="s">
        <v>191</v>
      </c>
      <c r="AU165" s="86" t="s">
        <v>191</v>
      </c>
      <c r="AV165" s="86" t="s">
        <v>191</v>
      </c>
      <c r="AW165" s="1323"/>
      <c r="AX165" s="1154"/>
      <c r="AY165" s="86" t="s">
        <v>191</v>
      </c>
      <c r="AZ165" s="86" t="s">
        <v>191</v>
      </c>
      <c r="BA165" s="86" t="s">
        <v>191</v>
      </c>
      <c r="BB165" s="86"/>
      <c r="BC165" s="1154"/>
      <c r="BD165" s="801"/>
      <c r="BE165" s="1203" t="s">
        <v>2699</v>
      </c>
      <c r="BF165" s="1312">
        <v>0.64645930163005216</v>
      </c>
      <c r="BG165" s="1678"/>
      <c r="BH165" s="1678"/>
      <c r="BI165" s="1154"/>
      <c r="BJ165" s="1203" t="s">
        <v>2699</v>
      </c>
      <c r="BK165" s="1599">
        <v>2.7454662503403886E-2</v>
      </c>
      <c r="BL165" s="1599"/>
      <c r="BM165" s="1203"/>
      <c r="BN165" s="1158"/>
      <c r="BO165" s="1157"/>
      <c r="BP165" s="1310"/>
      <c r="BQ165" s="1725">
        <v>171.90181956511518</v>
      </c>
      <c r="BR165" s="1726">
        <v>0.13607890538148126</v>
      </c>
      <c r="BS165" s="1394" t="s">
        <v>2722</v>
      </c>
      <c r="BT165" s="1158"/>
      <c r="BU165" s="1726">
        <v>0.61562635105963981</v>
      </c>
      <c r="BV165" s="1726">
        <v>4.8733492285379931E-4</v>
      </c>
      <c r="BW165" s="1203" t="s">
        <v>2722</v>
      </c>
      <c r="BX165" s="1154"/>
      <c r="BY165" s="1726">
        <v>5.9336004724081448</v>
      </c>
      <c r="BZ165" s="1726"/>
      <c r="CA165" s="1678"/>
      <c r="CB165" s="1678"/>
      <c r="CC165" s="1154"/>
      <c r="CD165" s="1727">
        <v>2.3636595288439151E-2</v>
      </c>
      <c r="CE165" s="1726"/>
      <c r="CF165" s="1678"/>
      <c r="CG165" s="1158"/>
      <c r="CH165" s="1239"/>
      <c r="CI165" s="1678">
        <v>11.024075793160868</v>
      </c>
      <c r="CK165" s="1678"/>
      <c r="CL165" s="1158"/>
      <c r="CM165" s="1728">
        <v>4.3794273698858334E-2</v>
      </c>
      <c r="CO165" s="1678"/>
      <c r="CP165" s="1158"/>
      <c r="CQ165" s="1201">
        <f t="shared" si="112"/>
        <v>6.4130070414903466</v>
      </c>
      <c r="CR165" s="1201">
        <f t="shared" si="113"/>
        <v>7.1137750395963302</v>
      </c>
      <c r="CS165" s="1203"/>
    </row>
    <row r="166" spans="1:16384" s="949" customFormat="1" x14ac:dyDescent="0.2">
      <c r="A166" s="1144" t="s">
        <v>2737</v>
      </c>
      <c r="B166" s="1167" t="s">
        <v>1325</v>
      </c>
      <c r="C166" s="1163" t="s">
        <v>599</v>
      </c>
      <c r="D166" s="1163">
        <v>9</v>
      </c>
      <c r="E166" s="1455" t="s">
        <v>1864</v>
      </c>
      <c r="F166" s="957"/>
      <c r="G166" s="1163">
        <v>11452500</v>
      </c>
      <c r="H166" s="1163">
        <v>201803071300</v>
      </c>
      <c r="I166" s="957"/>
      <c r="J166" s="957"/>
      <c r="K166" s="957" t="s">
        <v>1773</v>
      </c>
      <c r="L166" s="957" t="s">
        <v>2733</v>
      </c>
      <c r="M166" s="957"/>
      <c r="N166" s="957"/>
      <c r="O166" s="1209"/>
      <c r="P166" s="1248">
        <v>43166</v>
      </c>
      <c r="Q166" s="1537">
        <v>0.54166666666666663</v>
      </c>
      <c r="R166" s="955" t="s">
        <v>2732</v>
      </c>
      <c r="S166" s="955" t="s">
        <v>2732</v>
      </c>
      <c r="T166" s="949">
        <v>127.6</v>
      </c>
      <c r="U166" s="949">
        <v>133.70000000000002</v>
      </c>
      <c r="V166" s="949">
        <f>U166-T166</f>
        <v>6.1000000000000227</v>
      </c>
      <c r="W166" s="949">
        <v>730</v>
      </c>
      <c r="X166" s="1678">
        <v>8.3561643835616746</v>
      </c>
      <c r="Y166" s="1154"/>
      <c r="Z166" s="955" t="s">
        <v>2732</v>
      </c>
      <c r="AA166" s="1678">
        <v>128.5</v>
      </c>
      <c r="AB166" s="1678">
        <v>134.69999999999999</v>
      </c>
      <c r="AC166" s="1678">
        <v>6.1999999999999886</v>
      </c>
      <c r="AD166" s="1678">
        <v>724</v>
      </c>
      <c r="AE166" s="1678">
        <v>8.5635359116021945</v>
      </c>
      <c r="AF166" s="1154"/>
      <c r="AG166" s="955" t="s">
        <v>2732</v>
      </c>
      <c r="AH166" s="1678">
        <v>127.8</v>
      </c>
      <c r="AI166" s="1678">
        <v>134.1</v>
      </c>
      <c r="AJ166" s="1678">
        <v>6.2999999999999972</v>
      </c>
      <c r="AK166" s="1678">
        <v>720</v>
      </c>
      <c r="AL166" s="1678">
        <v>8.7499999999999964</v>
      </c>
      <c r="AM166" s="1154"/>
      <c r="AN166" s="1678">
        <v>8.5565667650546224</v>
      </c>
      <c r="AO166" s="1678">
        <v>0.19701027878397462</v>
      </c>
      <c r="AP166" s="1678">
        <v>2.3024454105655185</v>
      </c>
      <c r="AQ166" s="1724">
        <v>3</v>
      </c>
      <c r="AR166" s="1154"/>
      <c r="AS166" s="957"/>
      <c r="AT166" s="86" t="s">
        <v>191</v>
      </c>
      <c r="AU166" s="86" t="s">
        <v>191</v>
      </c>
      <c r="AV166" s="86" t="s">
        <v>191</v>
      </c>
      <c r="AW166" s="957"/>
      <c r="AX166" s="1846"/>
      <c r="AY166" s="86" t="s">
        <v>191</v>
      </c>
      <c r="AZ166" s="86" t="s">
        <v>191</v>
      </c>
      <c r="BA166" s="86" t="s">
        <v>191</v>
      </c>
      <c r="BB166" s="955"/>
      <c r="BC166" s="1849"/>
      <c r="BD166" s="1851"/>
      <c r="BE166" s="1203" t="s">
        <v>2732</v>
      </c>
      <c r="BF166" s="1312">
        <v>1.0851344780609535</v>
      </c>
      <c r="BG166" s="1678">
        <v>4.1751234956540983E-2</v>
      </c>
      <c r="BH166" s="957" t="s">
        <v>2722</v>
      </c>
      <c r="BI166" s="1858"/>
      <c r="BJ166" s="1163"/>
      <c r="BK166" s="957"/>
      <c r="BL166" s="957"/>
      <c r="BM166" s="1730"/>
      <c r="BN166" s="957"/>
      <c r="BO166" s="957"/>
      <c r="BP166" s="1846"/>
      <c r="BQ166" s="1209"/>
      <c r="BR166" s="1248"/>
      <c r="BS166" s="1537"/>
      <c r="BT166" s="955"/>
      <c r="BU166" s="1144"/>
      <c r="BV166" s="1167"/>
      <c r="BW166" s="1163"/>
      <c r="BX166" s="1858"/>
      <c r="BY166" s="1455"/>
      <c r="BZ166" s="957"/>
      <c r="CA166" s="1163"/>
      <c r="CB166" s="1163"/>
      <c r="CC166" s="1846"/>
      <c r="CD166" s="957"/>
      <c r="CE166" s="1730"/>
      <c r="CF166" s="957"/>
      <c r="CG166" s="957"/>
      <c r="CH166" s="1846"/>
      <c r="CI166" s="1209"/>
      <c r="CJ166" s="1248"/>
      <c r="CK166" s="1537"/>
      <c r="CL166" s="1879"/>
      <c r="CM166" s="1144"/>
      <c r="CN166" s="1167"/>
      <c r="CO166" s="1163"/>
      <c r="CP166" s="1163"/>
      <c r="CQ166" s="1455"/>
      <c r="CR166" s="957"/>
      <c r="CS166" s="1163"/>
      <c r="CT166" s="1163"/>
      <c r="CU166" s="957"/>
      <c r="CV166" s="957"/>
      <c r="CW166" s="1730"/>
      <c r="CX166" s="957"/>
      <c r="CY166" s="957"/>
      <c r="CZ166" s="957"/>
      <c r="DA166" s="1209"/>
      <c r="DB166" s="1248"/>
      <c r="DC166" s="1537"/>
      <c r="DD166" s="955"/>
      <c r="DE166" s="1144"/>
      <c r="DF166" s="1167"/>
      <c r="DG166" s="1163"/>
      <c r="DH166" s="1163"/>
      <c r="DI166" s="1455"/>
      <c r="DJ166" s="957"/>
      <c r="DK166" s="1163"/>
      <c r="DL166" s="1163"/>
      <c r="DM166" s="957"/>
      <c r="DN166" s="957"/>
      <c r="DO166" s="1730"/>
      <c r="DP166" s="957"/>
      <c r="DQ166" s="957"/>
      <c r="DR166" s="957"/>
      <c r="DS166" s="1209"/>
      <c r="DT166" s="1248"/>
      <c r="DU166" s="1537"/>
      <c r="DV166" s="955"/>
      <c r="DW166" s="1144"/>
      <c r="DX166" s="1167"/>
      <c r="DY166" s="1163"/>
      <c r="DZ166" s="1163"/>
      <c r="EA166" s="1455"/>
      <c r="EB166" s="957"/>
      <c r="EC166" s="1163"/>
      <c r="ED166" s="1163"/>
      <c r="EE166" s="957"/>
      <c r="EF166" s="957"/>
      <c r="EG166" s="1730"/>
      <c r="EH166" s="957"/>
      <c r="EI166" s="957"/>
      <c r="EJ166" s="957"/>
      <c r="EK166" s="1209"/>
      <c r="EL166" s="1248"/>
      <c r="EM166" s="1537"/>
      <c r="EN166" s="955"/>
      <c r="EO166" s="1144"/>
      <c r="EP166" s="1167"/>
      <c r="EQ166" s="1163"/>
      <c r="ER166" s="1163"/>
      <c r="ES166" s="1455"/>
      <c r="ET166" s="957"/>
      <c r="EU166" s="1163"/>
      <c r="EV166" s="1163"/>
      <c r="EW166" s="957"/>
      <c r="EX166" s="957"/>
      <c r="EY166" s="1730"/>
      <c r="EZ166" s="957"/>
      <c r="FA166" s="957"/>
      <c r="FB166" s="957"/>
      <c r="FC166" s="1209"/>
      <c r="FD166" s="1248"/>
      <c r="FE166" s="1537"/>
      <c r="FF166" s="955"/>
      <c r="FG166" s="1144"/>
      <c r="FH166" s="1167"/>
      <c r="FI166" s="1163"/>
      <c r="FJ166" s="1163"/>
      <c r="FK166" s="1455"/>
      <c r="FL166" s="957"/>
      <c r="FM166" s="1163"/>
      <c r="FN166" s="1163"/>
      <c r="FO166" s="957"/>
      <c r="FP166" s="957"/>
      <c r="FQ166" s="1730"/>
      <c r="FR166" s="957"/>
      <c r="FS166" s="957"/>
      <c r="FT166" s="957"/>
      <c r="FU166" s="1209"/>
      <c r="FV166" s="1248"/>
      <c r="FW166" s="1537"/>
      <c r="FX166" s="955"/>
      <c r="FY166" s="1144"/>
      <c r="FZ166" s="1167"/>
      <c r="GA166" s="1163"/>
      <c r="GB166" s="1163"/>
      <c r="GC166" s="1455"/>
      <c r="GD166" s="957"/>
      <c r="GE166" s="1163"/>
      <c r="GF166" s="1163"/>
      <c r="GG166" s="957"/>
      <c r="GH166" s="957"/>
      <c r="GI166" s="1730"/>
      <c r="GJ166" s="957"/>
      <c r="GK166" s="957"/>
      <c r="GL166" s="957"/>
      <c r="GM166" s="1209"/>
      <c r="GN166" s="1248"/>
      <c r="GO166" s="1537"/>
      <c r="GP166" s="955"/>
      <c r="GQ166" s="1144"/>
      <c r="GR166" s="1167"/>
      <c r="GS166" s="1163"/>
      <c r="GT166" s="1163"/>
      <c r="GU166" s="1455"/>
      <c r="GV166" s="957"/>
      <c r="GW166" s="1163"/>
      <c r="GX166" s="1163"/>
      <c r="GY166" s="957"/>
      <c r="GZ166" s="957"/>
      <c r="HA166" s="1730"/>
      <c r="HB166" s="957"/>
      <c r="HC166" s="957"/>
      <c r="HD166" s="957"/>
      <c r="HE166" s="1209"/>
      <c r="HF166" s="1248"/>
      <c r="HG166" s="1537"/>
      <c r="HH166" s="955"/>
      <c r="HI166" s="1144"/>
      <c r="HJ166" s="1167"/>
      <c r="HK166" s="1163"/>
      <c r="HL166" s="1163"/>
      <c r="HM166" s="1455"/>
      <c r="HN166" s="957"/>
      <c r="HO166" s="1163"/>
      <c r="HP166" s="1163"/>
      <c r="HQ166" s="957"/>
      <c r="HR166" s="957"/>
      <c r="HS166" s="1730"/>
      <c r="HT166" s="957"/>
      <c r="HU166" s="957"/>
      <c r="HV166" s="957"/>
      <c r="HW166" s="1209"/>
      <c r="HX166" s="1248"/>
      <c r="HY166" s="1537"/>
      <c r="HZ166" s="955"/>
      <c r="IA166" s="1144"/>
      <c r="IB166" s="1167"/>
      <c r="IC166" s="1163"/>
      <c r="ID166" s="1163"/>
      <c r="IE166" s="1455"/>
      <c r="IF166" s="957"/>
      <c r="IG166" s="1163"/>
      <c r="IH166" s="1163"/>
      <c r="II166" s="957"/>
      <c r="IJ166" s="957"/>
      <c r="IK166" s="1730"/>
      <c r="IL166" s="957"/>
      <c r="IM166" s="957"/>
      <c r="IN166" s="957"/>
      <c r="IO166" s="1209"/>
      <c r="IP166" s="1248"/>
      <c r="IQ166" s="1537"/>
      <c r="IR166" s="955"/>
      <c r="IS166" s="1144"/>
      <c r="IT166" s="1167"/>
      <c r="IU166" s="1163"/>
      <c r="IV166" s="1163"/>
      <c r="IW166" s="1455"/>
      <c r="IX166" s="957"/>
      <c r="IY166" s="1163"/>
      <c r="IZ166" s="1163"/>
      <c r="JA166" s="957"/>
      <c r="JB166" s="957"/>
      <c r="JC166" s="1730"/>
      <c r="JD166" s="957"/>
      <c r="JE166" s="957"/>
      <c r="JF166" s="957"/>
      <c r="JG166" s="1209"/>
      <c r="JH166" s="1248"/>
      <c r="JI166" s="1537"/>
      <c r="JJ166" s="955"/>
      <c r="JK166" s="1144"/>
      <c r="JL166" s="1167"/>
      <c r="JM166" s="1163"/>
      <c r="JN166" s="1163"/>
      <c r="JO166" s="1455"/>
      <c r="JP166" s="957"/>
      <c r="JQ166" s="1163"/>
      <c r="JR166" s="1163"/>
      <c r="JS166" s="957"/>
      <c r="JT166" s="957"/>
      <c r="JU166" s="1730"/>
      <c r="JV166" s="957"/>
      <c r="JW166" s="957"/>
      <c r="JX166" s="957"/>
      <c r="JY166" s="1209"/>
      <c r="JZ166" s="1248"/>
      <c r="KA166" s="1537"/>
      <c r="KB166" s="955"/>
      <c r="KC166" s="1144"/>
      <c r="KD166" s="1167"/>
      <c r="KE166" s="1163"/>
      <c r="KF166" s="1163"/>
      <c r="KG166" s="1455"/>
      <c r="KH166" s="957"/>
      <c r="KI166" s="1163"/>
      <c r="KJ166" s="1163"/>
      <c r="KK166" s="957"/>
      <c r="KL166" s="957"/>
      <c r="KM166" s="1730"/>
      <c r="KN166" s="957"/>
      <c r="KO166" s="957"/>
      <c r="KP166" s="957"/>
      <c r="KQ166" s="1209"/>
      <c r="KR166" s="1248"/>
      <c r="KS166" s="1537"/>
      <c r="KT166" s="955"/>
      <c r="KU166" s="1144"/>
      <c r="KV166" s="1167"/>
      <c r="KW166" s="1163"/>
      <c r="KX166" s="1163"/>
      <c r="KY166" s="1455"/>
      <c r="KZ166" s="957"/>
      <c r="LA166" s="1163"/>
      <c r="LB166" s="1163"/>
      <c r="LC166" s="957"/>
      <c r="LD166" s="957"/>
      <c r="LE166" s="1730"/>
      <c r="LF166" s="957"/>
      <c r="LG166" s="957"/>
      <c r="LH166" s="957"/>
      <c r="LI166" s="1209"/>
      <c r="LJ166" s="1248"/>
      <c r="LK166" s="1537"/>
      <c r="LL166" s="955"/>
      <c r="LM166" s="1144"/>
      <c r="LN166" s="1167"/>
      <c r="LO166" s="1163"/>
      <c r="LP166" s="1163"/>
      <c r="LQ166" s="1455"/>
      <c r="LR166" s="957"/>
      <c r="LS166" s="1163"/>
      <c r="LT166" s="1163"/>
      <c r="LU166" s="957"/>
      <c r="LV166" s="957"/>
      <c r="LW166" s="1730"/>
      <c r="LX166" s="957"/>
      <c r="LY166" s="957"/>
      <c r="LZ166" s="957"/>
      <c r="MA166" s="1209"/>
      <c r="MB166" s="1248"/>
      <c r="MC166" s="1537"/>
      <c r="MD166" s="955"/>
      <c r="ME166" s="1144"/>
      <c r="MF166" s="1167"/>
      <c r="MG166" s="1163"/>
      <c r="MH166" s="1163"/>
      <c r="MI166" s="1455"/>
      <c r="MJ166" s="957"/>
      <c r="MK166" s="1163"/>
      <c r="ML166" s="1163"/>
      <c r="MM166" s="957"/>
      <c r="MN166" s="957"/>
      <c r="MO166" s="1730"/>
      <c r="MP166" s="957"/>
      <c r="MQ166" s="957"/>
      <c r="MR166" s="957"/>
      <c r="MS166" s="1209"/>
      <c r="MT166" s="1248"/>
      <c r="MU166" s="1537"/>
      <c r="MV166" s="955"/>
      <c r="MW166" s="1144"/>
      <c r="MX166" s="1167"/>
      <c r="MY166" s="1163"/>
      <c r="MZ166" s="1163"/>
      <c r="NA166" s="1455"/>
      <c r="NB166" s="957"/>
      <c r="NC166" s="1163"/>
      <c r="ND166" s="1163"/>
      <c r="NE166" s="957"/>
      <c r="NF166" s="957"/>
      <c r="NG166" s="1730"/>
      <c r="NH166" s="957"/>
      <c r="NI166" s="957"/>
      <c r="NJ166" s="957"/>
      <c r="NK166" s="1209"/>
      <c r="NL166" s="1248"/>
      <c r="NM166" s="1537"/>
      <c r="NN166" s="955"/>
      <c r="NO166" s="1144"/>
      <c r="NP166" s="1167"/>
      <c r="NQ166" s="1163"/>
      <c r="NR166" s="1163"/>
      <c r="NS166" s="1455"/>
      <c r="NT166" s="957"/>
      <c r="NU166" s="1163"/>
      <c r="NV166" s="1163"/>
      <c r="NW166" s="957"/>
      <c r="NX166" s="957"/>
      <c r="NY166" s="1730"/>
      <c r="NZ166" s="957"/>
      <c r="OA166" s="957"/>
      <c r="OB166" s="957"/>
      <c r="OC166" s="1209"/>
      <c r="OD166" s="1248"/>
      <c r="OE166" s="1537"/>
      <c r="OF166" s="955"/>
      <c r="OG166" s="1144"/>
      <c r="OH166" s="1167"/>
      <c r="OI166" s="1163"/>
      <c r="OJ166" s="1163"/>
      <c r="OK166" s="1455"/>
      <c r="OL166" s="957"/>
      <c r="OM166" s="1163"/>
      <c r="ON166" s="1163"/>
      <c r="OO166" s="957"/>
      <c r="OP166" s="957"/>
      <c r="OQ166" s="1730"/>
      <c r="OR166" s="957"/>
      <c r="OS166" s="957"/>
      <c r="OT166" s="957"/>
      <c r="OU166" s="1209"/>
      <c r="OV166" s="1248"/>
      <c r="OW166" s="1537"/>
      <c r="OX166" s="955"/>
      <c r="OY166" s="1144"/>
      <c r="OZ166" s="1167"/>
      <c r="PA166" s="1163"/>
      <c r="PB166" s="1163"/>
      <c r="PC166" s="1455"/>
      <c r="PD166" s="957"/>
      <c r="PE166" s="1163"/>
      <c r="PF166" s="1163"/>
      <c r="PG166" s="957"/>
      <c r="PH166" s="957"/>
      <c r="PI166" s="1730"/>
      <c r="PJ166" s="957"/>
      <c r="PK166" s="957"/>
      <c r="PL166" s="957"/>
      <c r="PM166" s="1209"/>
      <c r="PN166" s="1248"/>
      <c r="PO166" s="1537"/>
      <c r="PP166" s="955"/>
      <c r="PQ166" s="1144"/>
      <c r="PR166" s="1167"/>
      <c r="PS166" s="1163"/>
      <c r="PT166" s="1163"/>
      <c r="PU166" s="1455"/>
      <c r="PV166" s="957"/>
      <c r="PW166" s="1163"/>
      <c r="PX166" s="1163"/>
      <c r="PY166" s="957"/>
      <c r="PZ166" s="957"/>
      <c r="QA166" s="1730"/>
      <c r="QB166" s="957"/>
      <c r="QC166" s="957"/>
      <c r="QD166" s="957"/>
      <c r="QE166" s="1209"/>
      <c r="QF166" s="1248"/>
      <c r="QG166" s="1537"/>
      <c r="QH166" s="955"/>
      <c r="QI166" s="1144"/>
      <c r="QJ166" s="1167"/>
      <c r="QK166" s="1163"/>
      <c r="QL166" s="1163"/>
      <c r="QM166" s="1455"/>
      <c r="QN166" s="957"/>
      <c r="QO166" s="1163"/>
      <c r="QP166" s="1163"/>
      <c r="QQ166" s="957"/>
      <c r="QR166" s="957"/>
      <c r="QS166" s="1730"/>
      <c r="QT166" s="957"/>
      <c r="QU166" s="957"/>
      <c r="QV166" s="957"/>
      <c r="QW166" s="1209"/>
      <c r="QX166" s="1248"/>
      <c r="QY166" s="1537"/>
      <c r="QZ166" s="955"/>
      <c r="RA166" s="1144"/>
      <c r="RB166" s="1167"/>
      <c r="RC166" s="1163"/>
      <c r="RD166" s="1163"/>
      <c r="RE166" s="1455"/>
      <c r="RF166" s="957"/>
      <c r="RG166" s="1163"/>
      <c r="RH166" s="1163"/>
      <c r="RI166" s="957"/>
      <c r="RJ166" s="957"/>
      <c r="RK166" s="1730"/>
      <c r="RL166" s="957"/>
      <c r="RM166" s="957"/>
      <c r="RN166" s="957"/>
      <c r="RO166" s="1209"/>
      <c r="RP166" s="1248"/>
      <c r="RQ166" s="1537"/>
      <c r="RR166" s="955"/>
      <c r="RS166" s="1144"/>
      <c r="RT166" s="1167"/>
      <c r="RU166" s="1163"/>
      <c r="RV166" s="1163"/>
      <c r="RW166" s="1455"/>
      <c r="RX166" s="957"/>
      <c r="RY166" s="1163"/>
      <c r="RZ166" s="1163"/>
      <c r="SA166" s="957"/>
      <c r="SB166" s="957"/>
      <c r="SC166" s="1730"/>
      <c r="SD166" s="957"/>
      <c r="SE166" s="957"/>
      <c r="SF166" s="957"/>
      <c r="SG166" s="1209"/>
      <c r="SH166" s="1248"/>
      <c r="SI166" s="1537"/>
      <c r="SJ166" s="955"/>
      <c r="SK166" s="1144"/>
      <c r="SL166" s="1167"/>
      <c r="SM166" s="1163"/>
      <c r="SN166" s="1163"/>
      <c r="SO166" s="1455"/>
      <c r="SP166" s="957"/>
      <c r="SQ166" s="1163"/>
      <c r="SR166" s="1163"/>
      <c r="SS166" s="957"/>
      <c r="ST166" s="957"/>
      <c r="SU166" s="1730"/>
      <c r="SV166" s="957"/>
      <c r="SW166" s="957"/>
      <c r="SX166" s="957"/>
      <c r="SY166" s="1209"/>
      <c r="SZ166" s="1248"/>
      <c r="TA166" s="1537"/>
      <c r="TB166" s="955"/>
      <c r="TC166" s="1144"/>
      <c r="TD166" s="1167"/>
      <c r="TE166" s="1163"/>
      <c r="TF166" s="1163"/>
      <c r="TG166" s="1455"/>
      <c r="TH166" s="957"/>
      <c r="TI166" s="1163"/>
      <c r="TJ166" s="1163"/>
      <c r="TK166" s="957"/>
      <c r="TL166" s="957"/>
      <c r="TM166" s="1730"/>
      <c r="TN166" s="957"/>
      <c r="TO166" s="957"/>
      <c r="TP166" s="957"/>
      <c r="TQ166" s="1209"/>
      <c r="TR166" s="1248"/>
      <c r="TS166" s="1537"/>
      <c r="TT166" s="955"/>
      <c r="TU166" s="1144"/>
      <c r="TV166" s="1167"/>
      <c r="TW166" s="1163"/>
      <c r="TX166" s="1163"/>
      <c r="TY166" s="1455"/>
      <c r="TZ166" s="957"/>
      <c r="UA166" s="1163"/>
      <c r="UB166" s="1163"/>
      <c r="UC166" s="957"/>
      <c r="UD166" s="957"/>
      <c r="UE166" s="1730"/>
      <c r="UF166" s="957"/>
      <c r="UG166" s="957"/>
      <c r="UH166" s="957"/>
      <c r="UI166" s="1209"/>
      <c r="UJ166" s="1248"/>
      <c r="UK166" s="1537"/>
      <c r="UL166" s="955"/>
      <c r="UM166" s="1144"/>
      <c r="UN166" s="1167"/>
      <c r="UO166" s="1163"/>
      <c r="UP166" s="1163"/>
      <c r="UQ166" s="1455"/>
      <c r="UR166" s="957"/>
      <c r="US166" s="1163"/>
      <c r="UT166" s="1163"/>
      <c r="UU166" s="957"/>
      <c r="UV166" s="957"/>
      <c r="UW166" s="1730"/>
      <c r="UX166" s="957"/>
      <c r="UY166" s="957"/>
      <c r="UZ166" s="957"/>
      <c r="VA166" s="1209"/>
      <c r="VB166" s="1248"/>
      <c r="VC166" s="1537"/>
      <c r="VD166" s="955"/>
      <c r="VE166" s="1144"/>
      <c r="VF166" s="1167"/>
      <c r="VG166" s="1163"/>
      <c r="VH166" s="1163"/>
      <c r="VI166" s="1455"/>
      <c r="VJ166" s="957"/>
      <c r="VK166" s="1163"/>
      <c r="VL166" s="1163"/>
      <c r="VM166" s="957"/>
      <c r="VN166" s="957"/>
      <c r="VO166" s="1730"/>
      <c r="VP166" s="957"/>
      <c r="VQ166" s="957"/>
      <c r="VR166" s="957"/>
      <c r="VS166" s="1209"/>
      <c r="VT166" s="1248"/>
      <c r="VU166" s="1537"/>
      <c r="VV166" s="955"/>
      <c r="VW166" s="1144"/>
      <c r="VX166" s="1167"/>
      <c r="VY166" s="1163"/>
      <c r="VZ166" s="1163"/>
      <c r="WA166" s="1455"/>
      <c r="WB166" s="957"/>
      <c r="WC166" s="1163"/>
      <c r="WD166" s="1163"/>
      <c r="WE166" s="957"/>
      <c r="WF166" s="957"/>
      <c r="WG166" s="1730"/>
      <c r="WH166" s="957"/>
      <c r="WI166" s="957"/>
      <c r="WJ166" s="957"/>
      <c r="WK166" s="1209"/>
      <c r="WL166" s="1248"/>
      <c r="WM166" s="1537"/>
      <c r="WN166" s="955"/>
      <c r="WO166" s="1144"/>
      <c r="WP166" s="1167"/>
      <c r="WQ166" s="1163"/>
      <c r="WR166" s="1163"/>
      <c r="WS166" s="1455"/>
      <c r="WT166" s="957"/>
      <c r="WU166" s="1163"/>
      <c r="WV166" s="1163"/>
      <c r="WW166" s="957"/>
      <c r="WX166" s="957"/>
      <c r="WY166" s="1730"/>
      <c r="WZ166" s="957"/>
      <c r="XA166" s="957"/>
      <c r="XB166" s="957"/>
      <c r="XC166" s="1209"/>
      <c r="XD166" s="1248"/>
      <c r="XE166" s="1537"/>
      <c r="XF166" s="955"/>
      <c r="XG166" s="1144"/>
      <c r="XH166" s="1167"/>
      <c r="XI166" s="1163"/>
      <c r="XJ166" s="1163"/>
      <c r="XK166" s="1455"/>
      <c r="XL166" s="957"/>
      <c r="XM166" s="1163"/>
      <c r="XN166" s="1163"/>
      <c r="XO166" s="957"/>
      <c r="XP166" s="957"/>
      <c r="XQ166" s="1730"/>
      <c r="XR166" s="957"/>
      <c r="XS166" s="957"/>
      <c r="XT166" s="957"/>
      <c r="XU166" s="1209"/>
      <c r="XV166" s="1248"/>
      <c r="XW166" s="1537"/>
      <c r="XX166" s="955"/>
      <c r="XY166" s="1144"/>
      <c r="XZ166" s="1167"/>
      <c r="YA166" s="1163"/>
      <c r="YB166" s="1163"/>
      <c r="YC166" s="1455"/>
      <c r="YD166" s="957"/>
      <c r="YE166" s="1163"/>
      <c r="YF166" s="1163"/>
      <c r="YG166" s="957"/>
      <c r="YH166" s="957"/>
      <c r="YI166" s="1730"/>
      <c r="YJ166" s="957"/>
      <c r="YK166" s="957"/>
      <c r="YL166" s="957"/>
      <c r="YM166" s="1209"/>
      <c r="YN166" s="1248"/>
      <c r="YO166" s="1537"/>
      <c r="YP166" s="955"/>
      <c r="YQ166" s="1144"/>
      <c r="YR166" s="1167"/>
      <c r="YS166" s="1163"/>
      <c r="YT166" s="1163"/>
      <c r="YU166" s="1455"/>
      <c r="YV166" s="957"/>
      <c r="YW166" s="1163"/>
      <c r="YX166" s="1163"/>
      <c r="YY166" s="957"/>
      <c r="YZ166" s="957"/>
      <c r="ZA166" s="1730"/>
      <c r="ZB166" s="957"/>
      <c r="ZC166" s="957"/>
      <c r="ZD166" s="957"/>
      <c r="ZE166" s="1209"/>
      <c r="ZF166" s="1248"/>
      <c r="ZG166" s="1537"/>
      <c r="ZH166" s="955"/>
      <c r="ZI166" s="1144"/>
      <c r="ZJ166" s="1167"/>
      <c r="ZK166" s="1163"/>
      <c r="ZL166" s="1163"/>
      <c r="ZM166" s="1455"/>
      <c r="ZN166" s="957"/>
      <c r="ZO166" s="1163"/>
      <c r="ZP166" s="1163"/>
      <c r="ZQ166" s="957"/>
      <c r="ZR166" s="957"/>
      <c r="ZS166" s="1730"/>
      <c r="ZT166" s="957"/>
      <c r="ZU166" s="957"/>
      <c r="ZV166" s="957"/>
      <c r="ZW166" s="1209"/>
      <c r="ZX166" s="1248"/>
      <c r="ZY166" s="1537"/>
      <c r="ZZ166" s="955"/>
      <c r="AAA166" s="1144"/>
      <c r="AAB166" s="1167"/>
      <c r="AAC166" s="1163"/>
      <c r="AAD166" s="1163"/>
      <c r="AAE166" s="1455"/>
      <c r="AAF166" s="957"/>
      <c r="AAG166" s="1163"/>
      <c r="AAH166" s="1163"/>
      <c r="AAI166" s="957"/>
      <c r="AAJ166" s="957"/>
      <c r="AAK166" s="1730"/>
      <c r="AAL166" s="957"/>
      <c r="AAM166" s="957"/>
      <c r="AAN166" s="957"/>
      <c r="AAO166" s="1209"/>
      <c r="AAP166" s="1248"/>
      <c r="AAQ166" s="1537"/>
      <c r="AAR166" s="955"/>
      <c r="AAS166" s="1144"/>
      <c r="AAT166" s="1167"/>
      <c r="AAU166" s="1163"/>
      <c r="AAV166" s="1163"/>
      <c r="AAW166" s="1455"/>
      <c r="AAX166" s="957"/>
      <c r="AAY166" s="1163"/>
      <c r="AAZ166" s="1163"/>
      <c r="ABA166" s="957"/>
      <c r="ABB166" s="957"/>
      <c r="ABC166" s="1730"/>
      <c r="ABD166" s="957"/>
      <c r="ABE166" s="957"/>
      <c r="ABF166" s="957"/>
      <c r="ABG166" s="1209"/>
      <c r="ABH166" s="1248"/>
      <c r="ABI166" s="1537"/>
      <c r="ABJ166" s="955"/>
      <c r="ABK166" s="1144"/>
      <c r="ABL166" s="1167"/>
      <c r="ABM166" s="1163"/>
      <c r="ABN166" s="1163"/>
      <c r="ABO166" s="1455"/>
      <c r="ABP166" s="957"/>
      <c r="ABQ166" s="1163"/>
      <c r="ABR166" s="1163"/>
      <c r="ABS166" s="957"/>
      <c r="ABT166" s="957"/>
      <c r="ABU166" s="1730"/>
      <c r="ABV166" s="957"/>
      <c r="ABW166" s="957"/>
      <c r="ABX166" s="957"/>
      <c r="ABY166" s="1209"/>
      <c r="ABZ166" s="1248"/>
      <c r="ACA166" s="1537"/>
      <c r="ACB166" s="955"/>
      <c r="ACC166" s="1144"/>
      <c r="ACD166" s="1167"/>
      <c r="ACE166" s="1163"/>
      <c r="ACF166" s="1163"/>
      <c r="ACG166" s="1455"/>
      <c r="ACH166" s="957"/>
      <c r="ACI166" s="1163"/>
      <c r="ACJ166" s="1163"/>
      <c r="ACK166" s="957"/>
      <c r="ACL166" s="957"/>
      <c r="ACM166" s="1730"/>
      <c r="ACN166" s="957"/>
      <c r="ACO166" s="957"/>
      <c r="ACP166" s="957"/>
      <c r="ACQ166" s="1209"/>
      <c r="ACR166" s="1248"/>
      <c r="ACS166" s="1537"/>
      <c r="ACT166" s="955"/>
      <c r="ACU166" s="1144"/>
      <c r="ACV166" s="1167"/>
      <c r="ACW166" s="1163"/>
      <c r="ACX166" s="1163"/>
      <c r="ACY166" s="1455"/>
      <c r="ACZ166" s="957"/>
      <c r="ADA166" s="1163"/>
      <c r="ADB166" s="1163"/>
      <c r="ADC166" s="957"/>
      <c r="ADD166" s="957"/>
      <c r="ADE166" s="1730"/>
      <c r="ADF166" s="957"/>
      <c r="ADG166" s="957"/>
      <c r="ADH166" s="957"/>
      <c r="ADI166" s="1209"/>
      <c r="ADJ166" s="1248"/>
      <c r="ADK166" s="1537"/>
      <c r="ADL166" s="955"/>
      <c r="ADM166" s="1144"/>
      <c r="ADN166" s="1167"/>
      <c r="ADO166" s="1163"/>
      <c r="ADP166" s="1163"/>
      <c r="ADQ166" s="1455"/>
      <c r="ADR166" s="957"/>
      <c r="ADS166" s="1163"/>
      <c r="ADT166" s="1163"/>
      <c r="ADU166" s="957"/>
      <c r="ADV166" s="957"/>
      <c r="ADW166" s="1730"/>
      <c r="ADX166" s="957"/>
      <c r="ADY166" s="957"/>
      <c r="ADZ166" s="957"/>
      <c r="AEA166" s="1209"/>
      <c r="AEB166" s="1248"/>
      <c r="AEC166" s="1537"/>
      <c r="AED166" s="955"/>
      <c r="AEE166" s="1144"/>
      <c r="AEF166" s="1167"/>
      <c r="AEG166" s="1163"/>
      <c r="AEH166" s="1163"/>
      <c r="AEI166" s="1455"/>
      <c r="AEJ166" s="957"/>
      <c r="AEK166" s="1163"/>
      <c r="AEL166" s="1163"/>
      <c r="AEM166" s="957"/>
      <c r="AEN166" s="957"/>
      <c r="AEO166" s="1730"/>
      <c r="AEP166" s="957"/>
      <c r="AEQ166" s="957"/>
      <c r="AER166" s="957"/>
      <c r="AES166" s="1209"/>
      <c r="AET166" s="1248"/>
      <c r="AEU166" s="1537"/>
      <c r="AEV166" s="955"/>
      <c r="AEW166" s="1144"/>
      <c r="AEX166" s="1167"/>
      <c r="AEY166" s="1163"/>
      <c r="AEZ166" s="1163"/>
      <c r="AFA166" s="1455"/>
      <c r="AFB166" s="957"/>
      <c r="AFC166" s="1163"/>
      <c r="AFD166" s="1163"/>
      <c r="AFE166" s="957"/>
      <c r="AFF166" s="957"/>
      <c r="AFG166" s="1730"/>
      <c r="AFH166" s="957"/>
      <c r="AFI166" s="957"/>
      <c r="AFJ166" s="957"/>
      <c r="AFK166" s="1209"/>
      <c r="AFL166" s="1248"/>
      <c r="AFM166" s="1537"/>
      <c r="AFN166" s="955"/>
      <c r="AFO166" s="1144"/>
      <c r="AFP166" s="1167"/>
      <c r="AFQ166" s="1163"/>
      <c r="AFR166" s="1163"/>
      <c r="AFS166" s="1455"/>
      <c r="AFT166" s="957"/>
      <c r="AFU166" s="1163"/>
      <c r="AFV166" s="1163"/>
      <c r="AFW166" s="957"/>
      <c r="AFX166" s="957"/>
      <c r="AFY166" s="1730"/>
      <c r="AFZ166" s="957"/>
      <c r="AGA166" s="957"/>
      <c r="AGB166" s="957"/>
      <c r="AGC166" s="1209"/>
      <c r="AGD166" s="1248"/>
      <c r="AGE166" s="1537"/>
      <c r="AGF166" s="955"/>
      <c r="AGG166" s="1144"/>
      <c r="AGH166" s="1167"/>
      <c r="AGI166" s="1163"/>
      <c r="AGJ166" s="1163"/>
      <c r="AGK166" s="1455"/>
      <c r="AGL166" s="957"/>
      <c r="AGM166" s="1163"/>
      <c r="AGN166" s="1163"/>
      <c r="AGO166" s="957"/>
      <c r="AGP166" s="957"/>
      <c r="AGQ166" s="1730"/>
      <c r="AGR166" s="957"/>
      <c r="AGS166" s="957"/>
      <c r="AGT166" s="957"/>
      <c r="AGU166" s="1209"/>
      <c r="AGV166" s="1248"/>
      <c r="AGW166" s="1537"/>
      <c r="AGX166" s="955"/>
      <c r="AGY166" s="1144"/>
      <c r="AGZ166" s="1167"/>
      <c r="AHA166" s="1163"/>
      <c r="AHB166" s="1163"/>
      <c r="AHC166" s="1455"/>
      <c r="AHD166" s="957"/>
      <c r="AHE166" s="1163"/>
      <c r="AHF166" s="1163"/>
      <c r="AHG166" s="957"/>
      <c r="AHH166" s="957"/>
      <c r="AHI166" s="1730"/>
      <c r="AHJ166" s="957"/>
      <c r="AHK166" s="957"/>
      <c r="AHL166" s="957"/>
      <c r="AHM166" s="1209"/>
      <c r="AHN166" s="1248"/>
      <c r="AHO166" s="1537"/>
      <c r="AHP166" s="955"/>
      <c r="AHQ166" s="1144"/>
      <c r="AHR166" s="1167"/>
      <c r="AHS166" s="1163"/>
      <c r="AHT166" s="1163"/>
      <c r="AHU166" s="1455"/>
      <c r="AHV166" s="957"/>
      <c r="AHW166" s="1163"/>
      <c r="AHX166" s="1163"/>
      <c r="AHY166" s="957"/>
      <c r="AHZ166" s="957"/>
      <c r="AIA166" s="1730"/>
      <c r="AIB166" s="957"/>
      <c r="AIC166" s="957"/>
      <c r="AID166" s="957"/>
      <c r="AIE166" s="1209"/>
      <c r="AIF166" s="1248"/>
      <c r="AIG166" s="1537"/>
      <c r="AIH166" s="955"/>
      <c r="AII166" s="1144"/>
      <c r="AIJ166" s="1167"/>
      <c r="AIK166" s="1163"/>
      <c r="AIL166" s="1163"/>
      <c r="AIM166" s="1455"/>
      <c r="AIN166" s="957"/>
      <c r="AIO166" s="1163"/>
      <c r="AIP166" s="1163"/>
      <c r="AIQ166" s="957"/>
      <c r="AIR166" s="957"/>
      <c r="AIS166" s="1730"/>
      <c r="AIT166" s="957"/>
      <c r="AIU166" s="957"/>
      <c r="AIV166" s="957"/>
      <c r="AIW166" s="1209"/>
      <c r="AIX166" s="1248"/>
      <c r="AIY166" s="1537"/>
      <c r="AIZ166" s="955"/>
      <c r="AJA166" s="1144"/>
      <c r="AJB166" s="1167"/>
      <c r="AJC166" s="1163"/>
      <c r="AJD166" s="1163"/>
      <c r="AJE166" s="1455"/>
      <c r="AJF166" s="957"/>
      <c r="AJG166" s="1163"/>
      <c r="AJH166" s="1163"/>
      <c r="AJI166" s="957"/>
      <c r="AJJ166" s="957"/>
      <c r="AJK166" s="1730"/>
      <c r="AJL166" s="957"/>
      <c r="AJM166" s="957"/>
      <c r="AJN166" s="957"/>
      <c r="AJO166" s="1209"/>
      <c r="AJP166" s="1248"/>
      <c r="AJQ166" s="1537"/>
      <c r="AJR166" s="955"/>
      <c r="AJS166" s="1144"/>
      <c r="AJT166" s="1167"/>
      <c r="AJU166" s="1163"/>
      <c r="AJV166" s="1163"/>
      <c r="AJW166" s="1455"/>
      <c r="AJX166" s="957"/>
      <c r="AJY166" s="1163"/>
      <c r="AJZ166" s="1163"/>
      <c r="AKA166" s="957"/>
      <c r="AKB166" s="957"/>
      <c r="AKC166" s="1730"/>
      <c r="AKD166" s="957"/>
      <c r="AKE166" s="957"/>
      <c r="AKF166" s="957"/>
      <c r="AKG166" s="1209"/>
      <c r="AKH166" s="1248"/>
      <c r="AKI166" s="1537"/>
      <c r="AKJ166" s="955"/>
      <c r="AKK166" s="1144"/>
      <c r="AKL166" s="1167"/>
      <c r="AKM166" s="1163"/>
      <c r="AKN166" s="1163"/>
      <c r="AKO166" s="1455"/>
      <c r="AKP166" s="957"/>
      <c r="AKQ166" s="1163"/>
      <c r="AKR166" s="1163"/>
      <c r="AKS166" s="957"/>
      <c r="AKT166" s="957"/>
      <c r="AKU166" s="1730"/>
      <c r="AKV166" s="957"/>
      <c r="AKW166" s="957"/>
      <c r="AKX166" s="957"/>
      <c r="AKY166" s="1209"/>
      <c r="AKZ166" s="1248"/>
      <c r="ALA166" s="1537"/>
      <c r="ALB166" s="955"/>
      <c r="ALC166" s="1144"/>
      <c r="ALD166" s="1167"/>
      <c r="ALE166" s="1163"/>
      <c r="ALF166" s="1163"/>
      <c r="ALG166" s="1455"/>
      <c r="ALH166" s="957"/>
      <c r="ALI166" s="1163"/>
      <c r="ALJ166" s="1163"/>
      <c r="ALK166" s="957"/>
      <c r="ALL166" s="957"/>
      <c r="ALM166" s="1730"/>
      <c r="ALN166" s="957"/>
      <c r="ALO166" s="957"/>
      <c r="ALP166" s="957"/>
      <c r="ALQ166" s="1209"/>
      <c r="ALR166" s="1248"/>
      <c r="ALS166" s="1537"/>
      <c r="ALT166" s="955"/>
      <c r="ALU166" s="1144"/>
      <c r="ALV166" s="1167"/>
      <c r="ALW166" s="1163"/>
      <c r="ALX166" s="1163"/>
      <c r="ALY166" s="1455"/>
      <c r="ALZ166" s="957"/>
      <c r="AMA166" s="1163"/>
      <c r="AMB166" s="1163"/>
      <c r="AMC166" s="957"/>
      <c r="AMD166" s="957"/>
      <c r="AME166" s="1730"/>
      <c r="AMF166" s="957"/>
      <c r="AMG166" s="957"/>
      <c r="AMH166" s="957"/>
      <c r="AMI166" s="1209"/>
      <c r="AMJ166" s="1248"/>
      <c r="AMK166" s="1537"/>
      <c r="AML166" s="955"/>
      <c r="AMM166" s="1144"/>
      <c r="AMN166" s="1167"/>
      <c r="AMO166" s="1163"/>
      <c r="AMP166" s="1163"/>
      <c r="AMQ166" s="1455"/>
      <c r="AMR166" s="957"/>
      <c r="AMS166" s="1163"/>
      <c r="AMT166" s="1163"/>
      <c r="AMU166" s="957"/>
      <c r="AMV166" s="957"/>
      <c r="AMW166" s="1730"/>
      <c r="AMX166" s="957"/>
      <c r="AMY166" s="957"/>
      <c r="AMZ166" s="957"/>
      <c r="ANA166" s="1209"/>
      <c r="ANB166" s="1248"/>
      <c r="ANC166" s="1537"/>
      <c r="AND166" s="955"/>
      <c r="ANE166" s="1144"/>
      <c r="ANF166" s="1167"/>
      <c r="ANG166" s="1163"/>
      <c r="ANH166" s="1163"/>
      <c r="ANI166" s="1455"/>
      <c r="ANJ166" s="957"/>
      <c r="ANK166" s="1163"/>
      <c r="ANL166" s="1163"/>
      <c r="ANM166" s="957"/>
      <c r="ANN166" s="957"/>
      <c r="ANO166" s="1730"/>
      <c r="ANP166" s="957"/>
      <c r="ANQ166" s="957"/>
      <c r="ANR166" s="957"/>
      <c r="ANS166" s="1209"/>
      <c r="ANT166" s="1248"/>
      <c r="ANU166" s="1537"/>
      <c r="ANV166" s="955"/>
      <c r="ANW166" s="1144"/>
      <c r="ANX166" s="1167"/>
      <c r="ANY166" s="1163"/>
      <c r="ANZ166" s="1163"/>
      <c r="AOA166" s="1455"/>
      <c r="AOB166" s="957"/>
      <c r="AOC166" s="1163"/>
      <c r="AOD166" s="1163"/>
      <c r="AOE166" s="957"/>
      <c r="AOF166" s="957"/>
      <c r="AOG166" s="1730"/>
      <c r="AOH166" s="957"/>
      <c r="AOI166" s="957"/>
      <c r="AOJ166" s="957"/>
      <c r="AOK166" s="1209"/>
      <c r="AOL166" s="1248"/>
      <c r="AOM166" s="1537"/>
      <c r="AON166" s="955"/>
      <c r="AOO166" s="1144"/>
      <c r="AOP166" s="1167"/>
      <c r="AOQ166" s="1163"/>
      <c r="AOR166" s="1163"/>
      <c r="AOS166" s="1455"/>
      <c r="AOT166" s="957"/>
      <c r="AOU166" s="1163"/>
      <c r="AOV166" s="1163"/>
      <c r="AOW166" s="957"/>
      <c r="AOX166" s="957"/>
      <c r="AOY166" s="1730"/>
      <c r="AOZ166" s="957"/>
      <c r="APA166" s="957"/>
      <c r="APB166" s="957"/>
      <c r="APC166" s="1209"/>
      <c r="APD166" s="1248"/>
      <c r="APE166" s="1537"/>
      <c r="APF166" s="955"/>
      <c r="APG166" s="1144"/>
      <c r="APH166" s="1167"/>
      <c r="API166" s="1163"/>
      <c r="APJ166" s="1163"/>
      <c r="APK166" s="1455"/>
      <c r="APL166" s="957"/>
      <c r="APM166" s="1163"/>
      <c r="APN166" s="1163"/>
      <c r="APO166" s="957"/>
      <c r="APP166" s="957"/>
      <c r="APQ166" s="1730"/>
      <c r="APR166" s="957"/>
      <c r="APS166" s="957"/>
      <c r="APT166" s="957"/>
      <c r="APU166" s="1209"/>
      <c r="APV166" s="1248"/>
      <c r="APW166" s="1537"/>
      <c r="APX166" s="955"/>
      <c r="APY166" s="1144"/>
      <c r="APZ166" s="1167"/>
      <c r="AQA166" s="1163"/>
      <c r="AQB166" s="1163"/>
      <c r="AQC166" s="1455"/>
      <c r="AQD166" s="957"/>
      <c r="AQE166" s="1163"/>
      <c r="AQF166" s="1163"/>
      <c r="AQG166" s="957"/>
      <c r="AQH166" s="957"/>
      <c r="AQI166" s="1730"/>
      <c r="AQJ166" s="957"/>
      <c r="AQK166" s="957"/>
      <c r="AQL166" s="957"/>
      <c r="AQM166" s="1209"/>
      <c r="AQN166" s="1248"/>
      <c r="AQO166" s="1537"/>
      <c r="AQP166" s="955"/>
      <c r="AQQ166" s="1144"/>
      <c r="AQR166" s="1167"/>
      <c r="AQS166" s="1163"/>
      <c r="AQT166" s="1163"/>
      <c r="AQU166" s="1455"/>
      <c r="AQV166" s="957"/>
      <c r="AQW166" s="1163"/>
      <c r="AQX166" s="1163"/>
      <c r="AQY166" s="957"/>
      <c r="AQZ166" s="957"/>
      <c r="ARA166" s="1730"/>
      <c r="ARB166" s="957"/>
      <c r="ARC166" s="957"/>
      <c r="ARD166" s="957"/>
      <c r="ARE166" s="1209"/>
      <c r="ARF166" s="1248"/>
      <c r="ARG166" s="1537"/>
      <c r="ARH166" s="955"/>
      <c r="ARI166" s="1144"/>
      <c r="ARJ166" s="1167"/>
      <c r="ARK166" s="1163"/>
      <c r="ARL166" s="1163"/>
      <c r="ARM166" s="1455"/>
      <c r="ARN166" s="957"/>
      <c r="ARO166" s="1163"/>
      <c r="ARP166" s="1163"/>
      <c r="ARQ166" s="957"/>
      <c r="ARR166" s="957"/>
      <c r="ARS166" s="1730"/>
      <c r="ART166" s="957"/>
      <c r="ARU166" s="957"/>
      <c r="ARV166" s="957"/>
      <c r="ARW166" s="1209"/>
      <c r="ARX166" s="1248"/>
      <c r="ARY166" s="1537"/>
      <c r="ARZ166" s="955"/>
      <c r="ASA166" s="1144"/>
      <c r="ASB166" s="1167"/>
      <c r="ASC166" s="1163"/>
      <c r="ASD166" s="1163"/>
      <c r="ASE166" s="1455"/>
      <c r="ASF166" s="957"/>
      <c r="ASG166" s="1163"/>
      <c r="ASH166" s="1163"/>
      <c r="ASI166" s="957"/>
      <c r="ASJ166" s="957"/>
      <c r="ASK166" s="1730"/>
      <c r="ASL166" s="957"/>
      <c r="ASM166" s="957"/>
      <c r="ASN166" s="957"/>
      <c r="ASO166" s="1209"/>
      <c r="ASP166" s="1248"/>
      <c r="ASQ166" s="1537"/>
      <c r="ASR166" s="955"/>
      <c r="ASS166" s="1144"/>
      <c r="AST166" s="1167"/>
      <c r="ASU166" s="1163"/>
      <c r="ASV166" s="1163"/>
      <c r="ASW166" s="1455"/>
      <c r="ASX166" s="957"/>
      <c r="ASY166" s="1163"/>
      <c r="ASZ166" s="1163"/>
      <c r="ATA166" s="957"/>
      <c r="ATB166" s="957"/>
      <c r="ATC166" s="1730"/>
      <c r="ATD166" s="957"/>
      <c r="ATE166" s="957"/>
      <c r="ATF166" s="957"/>
      <c r="ATG166" s="1209"/>
      <c r="ATH166" s="1248"/>
      <c r="ATI166" s="1537"/>
      <c r="ATJ166" s="955"/>
      <c r="ATK166" s="1144"/>
      <c r="ATL166" s="1167"/>
      <c r="ATM166" s="1163"/>
      <c r="ATN166" s="1163"/>
      <c r="ATO166" s="1455"/>
      <c r="ATP166" s="957"/>
      <c r="ATQ166" s="1163"/>
      <c r="ATR166" s="1163"/>
      <c r="ATS166" s="957"/>
      <c r="ATT166" s="957"/>
      <c r="ATU166" s="1730"/>
      <c r="ATV166" s="957"/>
      <c r="ATW166" s="957"/>
      <c r="ATX166" s="957"/>
      <c r="ATY166" s="1209"/>
      <c r="ATZ166" s="1248"/>
      <c r="AUA166" s="1537"/>
      <c r="AUB166" s="955"/>
      <c r="AUC166" s="1144"/>
      <c r="AUD166" s="1167"/>
      <c r="AUE166" s="1163"/>
      <c r="AUF166" s="1163"/>
      <c r="AUG166" s="1455"/>
      <c r="AUH166" s="957"/>
      <c r="AUI166" s="1163"/>
      <c r="AUJ166" s="1163"/>
      <c r="AUK166" s="957"/>
      <c r="AUL166" s="957"/>
      <c r="AUM166" s="1730"/>
      <c r="AUN166" s="957"/>
      <c r="AUO166" s="957"/>
      <c r="AUP166" s="957"/>
      <c r="AUQ166" s="1209"/>
      <c r="AUR166" s="1248"/>
      <c r="AUS166" s="1537"/>
      <c r="AUT166" s="955"/>
      <c r="AUU166" s="1144"/>
      <c r="AUV166" s="1167"/>
      <c r="AUW166" s="1163"/>
      <c r="AUX166" s="1163"/>
      <c r="AUY166" s="1455"/>
      <c r="AUZ166" s="957"/>
      <c r="AVA166" s="1163"/>
      <c r="AVB166" s="1163"/>
      <c r="AVC166" s="957"/>
      <c r="AVD166" s="957"/>
      <c r="AVE166" s="1730"/>
      <c r="AVF166" s="957"/>
      <c r="AVG166" s="957"/>
      <c r="AVH166" s="957"/>
      <c r="AVI166" s="1209"/>
      <c r="AVJ166" s="1248"/>
      <c r="AVK166" s="1537"/>
      <c r="AVL166" s="955"/>
      <c r="AVM166" s="1144"/>
      <c r="AVN166" s="1167"/>
      <c r="AVO166" s="1163"/>
      <c r="AVP166" s="1163"/>
      <c r="AVQ166" s="1455"/>
      <c r="AVR166" s="957"/>
      <c r="AVS166" s="1163"/>
      <c r="AVT166" s="1163"/>
      <c r="AVU166" s="957"/>
      <c r="AVV166" s="957"/>
      <c r="AVW166" s="1730"/>
      <c r="AVX166" s="957"/>
      <c r="AVY166" s="957"/>
      <c r="AVZ166" s="957"/>
      <c r="AWA166" s="1209"/>
      <c r="AWB166" s="1248"/>
      <c r="AWC166" s="1537"/>
      <c r="AWD166" s="955"/>
      <c r="AWE166" s="1144"/>
      <c r="AWF166" s="1167"/>
      <c r="AWG166" s="1163"/>
      <c r="AWH166" s="1163"/>
      <c r="AWI166" s="1455"/>
      <c r="AWJ166" s="957"/>
      <c r="AWK166" s="1163"/>
      <c r="AWL166" s="1163"/>
      <c r="AWM166" s="957"/>
      <c r="AWN166" s="957"/>
      <c r="AWO166" s="1730"/>
      <c r="AWP166" s="957"/>
      <c r="AWQ166" s="957"/>
      <c r="AWR166" s="957"/>
      <c r="AWS166" s="1209"/>
      <c r="AWT166" s="1248"/>
      <c r="AWU166" s="1537"/>
      <c r="AWV166" s="955"/>
      <c r="AWW166" s="1144"/>
      <c r="AWX166" s="1167"/>
      <c r="AWY166" s="1163"/>
      <c r="AWZ166" s="1163"/>
      <c r="AXA166" s="1455"/>
      <c r="AXB166" s="957"/>
      <c r="AXC166" s="1163"/>
      <c r="AXD166" s="1163"/>
      <c r="AXE166" s="957"/>
      <c r="AXF166" s="957"/>
      <c r="AXG166" s="1730"/>
      <c r="AXH166" s="957"/>
      <c r="AXI166" s="957"/>
      <c r="AXJ166" s="957"/>
      <c r="AXK166" s="1209"/>
      <c r="AXL166" s="1248"/>
      <c r="AXM166" s="1537"/>
      <c r="AXN166" s="955"/>
      <c r="AXO166" s="1144"/>
      <c r="AXP166" s="1167"/>
      <c r="AXQ166" s="1163"/>
      <c r="AXR166" s="1163"/>
      <c r="AXS166" s="1455"/>
      <c r="AXT166" s="957"/>
      <c r="AXU166" s="1163"/>
      <c r="AXV166" s="1163"/>
      <c r="AXW166" s="957"/>
      <c r="AXX166" s="957"/>
      <c r="AXY166" s="1730"/>
      <c r="AXZ166" s="957"/>
      <c r="AYA166" s="957"/>
      <c r="AYB166" s="957"/>
      <c r="AYC166" s="1209"/>
      <c r="AYD166" s="1248"/>
      <c r="AYE166" s="1537"/>
      <c r="AYF166" s="955"/>
      <c r="AYG166" s="1144"/>
      <c r="AYH166" s="1167"/>
      <c r="AYI166" s="1163"/>
      <c r="AYJ166" s="1163"/>
      <c r="AYK166" s="1455"/>
      <c r="AYL166" s="957"/>
      <c r="AYM166" s="1163"/>
      <c r="AYN166" s="1163"/>
      <c r="AYO166" s="957"/>
      <c r="AYP166" s="957"/>
      <c r="AYQ166" s="1730"/>
      <c r="AYR166" s="957"/>
      <c r="AYS166" s="957"/>
      <c r="AYT166" s="957"/>
      <c r="AYU166" s="1209"/>
      <c r="AYV166" s="1248"/>
      <c r="AYW166" s="1537"/>
      <c r="AYX166" s="955"/>
      <c r="AYY166" s="1144"/>
      <c r="AYZ166" s="1167"/>
      <c r="AZA166" s="1163"/>
      <c r="AZB166" s="1163"/>
      <c r="AZC166" s="1455"/>
      <c r="AZD166" s="957"/>
      <c r="AZE166" s="1163"/>
      <c r="AZF166" s="1163"/>
      <c r="AZG166" s="957"/>
      <c r="AZH166" s="957"/>
      <c r="AZI166" s="1730"/>
      <c r="AZJ166" s="957"/>
      <c r="AZK166" s="957"/>
      <c r="AZL166" s="957"/>
      <c r="AZM166" s="1209"/>
      <c r="AZN166" s="1248"/>
      <c r="AZO166" s="1537"/>
      <c r="AZP166" s="955"/>
      <c r="AZQ166" s="1144"/>
      <c r="AZR166" s="1167"/>
      <c r="AZS166" s="1163"/>
      <c r="AZT166" s="1163"/>
      <c r="AZU166" s="1455"/>
      <c r="AZV166" s="957"/>
      <c r="AZW166" s="1163"/>
      <c r="AZX166" s="1163"/>
      <c r="AZY166" s="957"/>
      <c r="AZZ166" s="957"/>
      <c r="BAA166" s="1730"/>
      <c r="BAB166" s="957"/>
      <c r="BAC166" s="957"/>
      <c r="BAD166" s="957"/>
      <c r="BAE166" s="1209"/>
      <c r="BAF166" s="1248"/>
      <c r="BAG166" s="1537"/>
      <c r="BAH166" s="955"/>
      <c r="BAI166" s="1144"/>
      <c r="BAJ166" s="1167"/>
      <c r="BAK166" s="1163"/>
      <c r="BAL166" s="1163"/>
      <c r="BAM166" s="1455"/>
      <c r="BAN166" s="957"/>
      <c r="BAO166" s="1163"/>
      <c r="BAP166" s="1163"/>
      <c r="BAQ166" s="957"/>
      <c r="BAR166" s="957"/>
      <c r="BAS166" s="1730"/>
      <c r="BAT166" s="957"/>
      <c r="BAU166" s="957"/>
      <c r="BAV166" s="957"/>
      <c r="BAW166" s="1209"/>
      <c r="BAX166" s="1248"/>
      <c r="BAY166" s="1537"/>
      <c r="BAZ166" s="955"/>
      <c r="BBA166" s="1144"/>
      <c r="BBB166" s="1167"/>
      <c r="BBC166" s="1163"/>
      <c r="BBD166" s="1163"/>
      <c r="BBE166" s="1455"/>
      <c r="BBF166" s="957"/>
      <c r="BBG166" s="1163"/>
      <c r="BBH166" s="1163"/>
      <c r="BBI166" s="957"/>
      <c r="BBJ166" s="957"/>
      <c r="BBK166" s="1730"/>
      <c r="BBL166" s="957"/>
      <c r="BBM166" s="957"/>
      <c r="BBN166" s="957"/>
      <c r="BBO166" s="1209"/>
      <c r="BBP166" s="1248"/>
      <c r="BBQ166" s="1537"/>
      <c r="BBR166" s="955"/>
      <c r="BBS166" s="1144"/>
      <c r="BBT166" s="1167"/>
      <c r="BBU166" s="1163"/>
      <c r="BBV166" s="1163"/>
      <c r="BBW166" s="1455"/>
      <c r="BBX166" s="957"/>
      <c r="BBY166" s="1163"/>
      <c r="BBZ166" s="1163"/>
      <c r="BCA166" s="957"/>
      <c r="BCB166" s="957"/>
      <c r="BCC166" s="1730"/>
      <c r="BCD166" s="957"/>
      <c r="BCE166" s="957"/>
      <c r="BCF166" s="957"/>
      <c r="BCG166" s="1209"/>
      <c r="BCH166" s="1248"/>
      <c r="BCI166" s="1537"/>
      <c r="BCJ166" s="955"/>
      <c r="BCK166" s="1144"/>
      <c r="BCL166" s="1167"/>
      <c r="BCM166" s="1163"/>
      <c r="BCN166" s="1163"/>
      <c r="BCO166" s="1455"/>
      <c r="BCP166" s="957"/>
      <c r="BCQ166" s="1163"/>
      <c r="BCR166" s="1163"/>
      <c r="BCS166" s="957"/>
      <c r="BCT166" s="957"/>
      <c r="BCU166" s="1730"/>
      <c r="BCV166" s="957"/>
      <c r="BCW166" s="957"/>
      <c r="BCX166" s="957"/>
      <c r="BCY166" s="1209"/>
      <c r="BCZ166" s="1248"/>
      <c r="BDA166" s="1537"/>
      <c r="BDB166" s="955"/>
      <c r="BDC166" s="1144"/>
      <c r="BDD166" s="1167"/>
      <c r="BDE166" s="1163"/>
      <c r="BDF166" s="1163"/>
      <c r="BDG166" s="1455"/>
      <c r="BDH166" s="957"/>
      <c r="BDI166" s="1163"/>
      <c r="BDJ166" s="1163"/>
      <c r="BDK166" s="957"/>
      <c r="BDL166" s="957"/>
      <c r="BDM166" s="1730"/>
      <c r="BDN166" s="957"/>
      <c r="BDO166" s="957"/>
      <c r="BDP166" s="957"/>
      <c r="BDQ166" s="1209"/>
      <c r="BDR166" s="1248"/>
      <c r="BDS166" s="1537"/>
      <c r="BDT166" s="955"/>
      <c r="BDU166" s="1144"/>
      <c r="BDV166" s="1167"/>
      <c r="BDW166" s="1163"/>
      <c r="BDX166" s="1163"/>
      <c r="BDY166" s="1455"/>
      <c r="BDZ166" s="957"/>
      <c r="BEA166" s="1163"/>
      <c r="BEB166" s="1163"/>
      <c r="BEC166" s="957"/>
      <c r="BED166" s="957"/>
      <c r="BEE166" s="1730"/>
      <c r="BEF166" s="957"/>
      <c r="BEG166" s="957"/>
      <c r="BEH166" s="957"/>
      <c r="BEI166" s="1209"/>
      <c r="BEJ166" s="1248"/>
      <c r="BEK166" s="1537"/>
      <c r="BEL166" s="955"/>
      <c r="BEM166" s="1144"/>
      <c r="BEN166" s="1167"/>
      <c r="BEO166" s="1163"/>
      <c r="BEP166" s="1163"/>
      <c r="BEQ166" s="1455"/>
      <c r="BER166" s="957"/>
      <c r="BES166" s="1163"/>
      <c r="BET166" s="1163"/>
      <c r="BEU166" s="957"/>
      <c r="BEV166" s="957"/>
      <c r="BEW166" s="1730"/>
      <c r="BEX166" s="957"/>
      <c r="BEY166" s="957"/>
      <c r="BEZ166" s="957"/>
      <c r="BFA166" s="1209"/>
      <c r="BFB166" s="1248"/>
      <c r="BFC166" s="1537"/>
      <c r="BFD166" s="955"/>
      <c r="BFE166" s="1144"/>
      <c r="BFF166" s="1167"/>
      <c r="BFG166" s="1163"/>
      <c r="BFH166" s="1163"/>
      <c r="BFI166" s="1455"/>
      <c r="BFJ166" s="957"/>
      <c r="BFK166" s="1163"/>
      <c r="BFL166" s="1163"/>
      <c r="BFM166" s="957"/>
      <c r="BFN166" s="957"/>
      <c r="BFO166" s="1730"/>
      <c r="BFP166" s="957"/>
      <c r="BFQ166" s="957"/>
      <c r="BFR166" s="957"/>
      <c r="BFS166" s="1209"/>
      <c r="BFT166" s="1248"/>
      <c r="BFU166" s="1537"/>
      <c r="BFV166" s="955"/>
      <c r="BFW166" s="1144"/>
      <c r="BFX166" s="1167"/>
      <c r="BFY166" s="1163"/>
      <c r="BFZ166" s="1163"/>
      <c r="BGA166" s="1455"/>
      <c r="BGB166" s="957"/>
      <c r="BGC166" s="1163"/>
      <c r="BGD166" s="1163"/>
      <c r="BGE166" s="957"/>
      <c r="BGF166" s="957"/>
      <c r="BGG166" s="1730"/>
      <c r="BGH166" s="957"/>
      <c r="BGI166" s="957"/>
      <c r="BGJ166" s="957"/>
      <c r="BGK166" s="1209"/>
      <c r="BGL166" s="1248"/>
      <c r="BGM166" s="1537"/>
      <c r="BGN166" s="955"/>
      <c r="BGO166" s="1144"/>
      <c r="BGP166" s="1167"/>
      <c r="BGQ166" s="1163"/>
      <c r="BGR166" s="1163"/>
      <c r="BGS166" s="1455"/>
      <c r="BGT166" s="957"/>
      <c r="BGU166" s="1163"/>
      <c r="BGV166" s="1163"/>
      <c r="BGW166" s="957"/>
      <c r="BGX166" s="957"/>
      <c r="BGY166" s="1730"/>
      <c r="BGZ166" s="957"/>
      <c r="BHA166" s="957"/>
      <c r="BHB166" s="957"/>
      <c r="BHC166" s="1209"/>
      <c r="BHD166" s="1248"/>
      <c r="BHE166" s="1537"/>
      <c r="BHF166" s="955"/>
      <c r="BHG166" s="1144"/>
      <c r="BHH166" s="1167"/>
      <c r="BHI166" s="1163"/>
      <c r="BHJ166" s="1163"/>
      <c r="BHK166" s="1455"/>
      <c r="BHL166" s="957"/>
      <c r="BHM166" s="1163"/>
      <c r="BHN166" s="1163"/>
      <c r="BHO166" s="957"/>
      <c r="BHP166" s="957"/>
      <c r="BHQ166" s="1730"/>
      <c r="BHR166" s="957"/>
      <c r="BHS166" s="957"/>
      <c r="BHT166" s="957"/>
      <c r="BHU166" s="1209"/>
      <c r="BHV166" s="1248"/>
      <c r="BHW166" s="1537"/>
      <c r="BHX166" s="955"/>
      <c r="BHY166" s="1144"/>
      <c r="BHZ166" s="1167"/>
      <c r="BIA166" s="1163"/>
      <c r="BIB166" s="1163"/>
      <c r="BIC166" s="1455"/>
      <c r="BID166" s="957"/>
      <c r="BIE166" s="1163"/>
      <c r="BIF166" s="1163"/>
      <c r="BIG166" s="957"/>
      <c r="BIH166" s="957"/>
      <c r="BII166" s="1730"/>
      <c r="BIJ166" s="957"/>
      <c r="BIK166" s="957"/>
      <c r="BIL166" s="957"/>
      <c r="BIM166" s="1209"/>
      <c r="BIN166" s="1248"/>
      <c r="BIO166" s="1537"/>
      <c r="BIP166" s="955"/>
      <c r="BIQ166" s="1144"/>
      <c r="BIR166" s="1167"/>
      <c r="BIS166" s="1163"/>
      <c r="BIT166" s="1163"/>
      <c r="BIU166" s="1455"/>
      <c r="BIV166" s="957"/>
      <c r="BIW166" s="1163"/>
      <c r="BIX166" s="1163"/>
      <c r="BIY166" s="957"/>
      <c r="BIZ166" s="957"/>
      <c r="BJA166" s="1730"/>
      <c r="BJB166" s="957"/>
      <c r="BJC166" s="957"/>
      <c r="BJD166" s="957"/>
      <c r="BJE166" s="1209"/>
      <c r="BJF166" s="1248"/>
      <c r="BJG166" s="1537"/>
      <c r="BJH166" s="955"/>
      <c r="BJI166" s="1144"/>
      <c r="BJJ166" s="1167"/>
      <c r="BJK166" s="1163"/>
      <c r="BJL166" s="1163"/>
      <c r="BJM166" s="1455"/>
      <c r="BJN166" s="957"/>
      <c r="BJO166" s="1163"/>
      <c r="BJP166" s="1163"/>
      <c r="BJQ166" s="957"/>
      <c r="BJR166" s="957"/>
      <c r="BJS166" s="1730"/>
      <c r="BJT166" s="957"/>
      <c r="BJU166" s="957"/>
      <c r="BJV166" s="957"/>
      <c r="BJW166" s="1209"/>
      <c r="BJX166" s="1248"/>
      <c r="BJY166" s="1537"/>
      <c r="BJZ166" s="955"/>
      <c r="BKA166" s="1144"/>
      <c r="BKB166" s="1167"/>
      <c r="BKC166" s="1163"/>
      <c r="BKD166" s="1163"/>
      <c r="BKE166" s="1455"/>
      <c r="BKF166" s="957"/>
      <c r="BKG166" s="1163"/>
      <c r="BKH166" s="1163"/>
      <c r="BKI166" s="957"/>
      <c r="BKJ166" s="957"/>
      <c r="BKK166" s="1730"/>
      <c r="BKL166" s="957"/>
      <c r="BKM166" s="957"/>
      <c r="BKN166" s="957"/>
      <c r="BKO166" s="1209"/>
      <c r="BKP166" s="1248"/>
      <c r="BKQ166" s="1537"/>
      <c r="BKR166" s="955"/>
      <c r="BKS166" s="1144"/>
      <c r="BKT166" s="1167"/>
      <c r="BKU166" s="1163"/>
      <c r="BKV166" s="1163"/>
      <c r="BKW166" s="1455"/>
      <c r="BKX166" s="957"/>
      <c r="BKY166" s="1163"/>
      <c r="BKZ166" s="1163"/>
      <c r="BLA166" s="957"/>
      <c r="BLB166" s="957"/>
      <c r="BLC166" s="1730"/>
      <c r="BLD166" s="957"/>
      <c r="BLE166" s="957"/>
      <c r="BLF166" s="957"/>
      <c r="BLG166" s="1209"/>
      <c r="BLH166" s="1248"/>
      <c r="BLI166" s="1537"/>
      <c r="BLJ166" s="955"/>
      <c r="BLK166" s="1144"/>
      <c r="BLL166" s="1167"/>
      <c r="BLM166" s="1163"/>
      <c r="BLN166" s="1163"/>
      <c r="BLO166" s="1455"/>
      <c r="BLP166" s="957"/>
      <c r="BLQ166" s="1163"/>
      <c r="BLR166" s="1163"/>
      <c r="BLS166" s="957"/>
      <c r="BLT166" s="957"/>
      <c r="BLU166" s="1730"/>
      <c r="BLV166" s="957"/>
      <c r="BLW166" s="957"/>
      <c r="BLX166" s="957"/>
      <c r="BLY166" s="1209"/>
      <c r="BLZ166" s="1248"/>
      <c r="BMA166" s="1537"/>
      <c r="BMB166" s="955"/>
      <c r="BMC166" s="1144"/>
      <c r="BMD166" s="1167"/>
      <c r="BME166" s="1163"/>
      <c r="BMF166" s="1163"/>
      <c r="BMG166" s="1455"/>
      <c r="BMH166" s="957"/>
      <c r="BMI166" s="1163"/>
      <c r="BMJ166" s="1163"/>
      <c r="BMK166" s="957"/>
      <c r="BML166" s="957"/>
      <c r="BMM166" s="1730"/>
      <c r="BMN166" s="957"/>
      <c r="BMO166" s="957"/>
      <c r="BMP166" s="957"/>
      <c r="BMQ166" s="1209"/>
      <c r="BMR166" s="1248"/>
      <c r="BMS166" s="1537"/>
      <c r="BMT166" s="955"/>
      <c r="BMU166" s="1144"/>
      <c r="BMV166" s="1167"/>
      <c r="BMW166" s="1163"/>
      <c r="BMX166" s="1163"/>
      <c r="BMY166" s="1455"/>
      <c r="BMZ166" s="957"/>
      <c r="BNA166" s="1163"/>
      <c r="BNB166" s="1163"/>
      <c r="BNC166" s="957"/>
      <c r="BND166" s="957"/>
      <c r="BNE166" s="1730"/>
      <c r="BNF166" s="957"/>
      <c r="BNG166" s="957"/>
      <c r="BNH166" s="957"/>
      <c r="BNI166" s="1209"/>
      <c r="BNJ166" s="1248"/>
      <c r="BNK166" s="1537"/>
      <c r="BNL166" s="955"/>
      <c r="BNM166" s="1144"/>
      <c r="BNN166" s="1167"/>
      <c r="BNO166" s="1163"/>
      <c r="BNP166" s="1163"/>
      <c r="BNQ166" s="1455"/>
      <c r="BNR166" s="957"/>
      <c r="BNS166" s="1163"/>
      <c r="BNT166" s="1163"/>
      <c r="BNU166" s="957"/>
      <c r="BNV166" s="957"/>
      <c r="BNW166" s="1730"/>
      <c r="BNX166" s="957"/>
      <c r="BNY166" s="957"/>
      <c r="BNZ166" s="957"/>
      <c r="BOA166" s="1209"/>
      <c r="BOB166" s="1248"/>
      <c r="BOC166" s="1537"/>
      <c r="BOD166" s="955"/>
      <c r="BOE166" s="1144"/>
      <c r="BOF166" s="1167"/>
      <c r="BOG166" s="1163"/>
      <c r="BOH166" s="1163"/>
      <c r="BOI166" s="1455"/>
      <c r="BOJ166" s="957"/>
      <c r="BOK166" s="1163"/>
      <c r="BOL166" s="1163"/>
      <c r="BOM166" s="957"/>
      <c r="BON166" s="957"/>
      <c r="BOO166" s="1730"/>
      <c r="BOP166" s="957"/>
      <c r="BOQ166" s="957"/>
      <c r="BOR166" s="957"/>
      <c r="BOS166" s="1209"/>
      <c r="BOT166" s="1248"/>
      <c r="BOU166" s="1537"/>
      <c r="BOV166" s="955"/>
      <c r="BOW166" s="1144"/>
      <c r="BOX166" s="1167"/>
      <c r="BOY166" s="1163"/>
      <c r="BOZ166" s="1163"/>
      <c r="BPA166" s="1455"/>
      <c r="BPB166" s="957"/>
      <c r="BPC166" s="1163"/>
      <c r="BPD166" s="1163"/>
      <c r="BPE166" s="957"/>
      <c r="BPF166" s="957"/>
      <c r="BPG166" s="1730"/>
      <c r="BPH166" s="957"/>
      <c r="BPI166" s="957"/>
      <c r="BPJ166" s="957"/>
      <c r="BPK166" s="1209"/>
      <c r="BPL166" s="1248"/>
      <c r="BPM166" s="1537"/>
      <c r="BPN166" s="955"/>
      <c r="BPO166" s="1144"/>
      <c r="BPP166" s="1167"/>
      <c r="BPQ166" s="1163"/>
      <c r="BPR166" s="1163"/>
      <c r="BPS166" s="1455"/>
      <c r="BPT166" s="957"/>
      <c r="BPU166" s="1163"/>
      <c r="BPV166" s="1163"/>
      <c r="BPW166" s="957"/>
      <c r="BPX166" s="957"/>
      <c r="BPY166" s="1730"/>
      <c r="BPZ166" s="957"/>
      <c r="BQA166" s="957"/>
      <c r="BQB166" s="957"/>
      <c r="BQC166" s="1209"/>
      <c r="BQD166" s="1248"/>
      <c r="BQE166" s="1537"/>
      <c r="BQF166" s="955"/>
      <c r="BQG166" s="1144"/>
      <c r="BQH166" s="1167"/>
      <c r="BQI166" s="1163"/>
      <c r="BQJ166" s="1163"/>
      <c r="BQK166" s="1455"/>
      <c r="BQL166" s="957"/>
      <c r="BQM166" s="1163"/>
      <c r="BQN166" s="1163"/>
      <c r="BQO166" s="957"/>
      <c r="BQP166" s="957"/>
      <c r="BQQ166" s="1730"/>
      <c r="BQR166" s="957"/>
      <c r="BQS166" s="957"/>
      <c r="BQT166" s="957"/>
      <c r="BQU166" s="1209"/>
      <c r="BQV166" s="1248"/>
      <c r="BQW166" s="1537"/>
      <c r="BQX166" s="955"/>
      <c r="BQY166" s="1144"/>
      <c r="BQZ166" s="1167"/>
      <c r="BRA166" s="1163"/>
      <c r="BRB166" s="1163"/>
      <c r="BRC166" s="1455"/>
      <c r="BRD166" s="957"/>
      <c r="BRE166" s="1163"/>
      <c r="BRF166" s="1163"/>
      <c r="BRG166" s="957"/>
      <c r="BRH166" s="957"/>
      <c r="BRI166" s="1730"/>
      <c r="BRJ166" s="957"/>
      <c r="BRK166" s="957"/>
      <c r="BRL166" s="957"/>
      <c r="BRM166" s="1209"/>
      <c r="BRN166" s="1248"/>
      <c r="BRO166" s="1537"/>
      <c r="BRP166" s="955"/>
      <c r="BRQ166" s="1144"/>
      <c r="BRR166" s="1167"/>
      <c r="BRS166" s="1163"/>
      <c r="BRT166" s="1163"/>
      <c r="BRU166" s="1455"/>
      <c r="BRV166" s="957"/>
      <c r="BRW166" s="1163"/>
      <c r="BRX166" s="1163"/>
      <c r="BRY166" s="957"/>
      <c r="BRZ166" s="957"/>
      <c r="BSA166" s="1730"/>
      <c r="BSB166" s="957"/>
      <c r="BSC166" s="957"/>
      <c r="BSD166" s="957"/>
      <c r="BSE166" s="1209"/>
      <c r="BSF166" s="1248"/>
      <c r="BSG166" s="1537"/>
      <c r="BSH166" s="955"/>
      <c r="BSI166" s="1144"/>
      <c r="BSJ166" s="1167"/>
      <c r="BSK166" s="1163"/>
      <c r="BSL166" s="1163"/>
      <c r="BSM166" s="1455"/>
      <c r="BSN166" s="957"/>
      <c r="BSO166" s="1163"/>
      <c r="BSP166" s="1163"/>
      <c r="BSQ166" s="957"/>
      <c r="BSR166" s="957"/>
      <c r="BSS166" s="1730"/>
      <c r="BST166" s="957"/>
      <c r="BSU166" s="957"/>
      <c r="BSV166" s="957"/>
      <c r="BSW166" s="1209"/>
      <c r="BSX166" s="1248"/>
      <c r="BSY166" s="1537"/>
      <c r="BSZ166" s="955"/>
      <c r="BTA166" s="1144"/>
      <c r="BTB166" s="1167"/>
      <c r="BTC166" s="1163"/>
      <c r="BTD166" s="1163"/>
      <c r="BTE166" s="1455"/>
      <c r="BTF166" s="957"/>
      <c r="BTG166" s="1163"/>
      <c r="BTH166" s="1163"/>
      <c r="BTI166" s="957"/>
      <c r="BTJ166" s="957"/>
      <c r="BTK166" s="1730"/>
      <c r="BTL166" s="957"/>
      <c r="BTM166" s="957"/>
      <c r="BTN166" s="957"/>
      <c r="BTO166" s="1209"/>
      <c r="BTP166" s="1248"/>
      <c r="BTQ166" s="1537"/>
      <c r="BTR166" s="955"/>
      <c r="BTS166" s="1144"/>
      <c r="BTT166" s="1167"/>
      <c r="BTU166" s="1163"/>
      <c r="BTV166" s="1163"/>
      <c r="BTW166" s="1455"/>
      <c r="BTX166" s="957"/>
      <c r="BTY166" s="1163"/>
      <c r="BTZ166" s="1163"/>
      <c r="BUA166" s="957"/>
      <c r="BUB166" s="957"/>
      <c r="BUC166" s="1730"/>
      <c r="BUD166" s="957"/>
      <c r="BUE166" s="957"/>
      <c r="BUF166" s="957"/>
      <c r="BUG166" s="1209"/>
      <c r="BUH166" s="1248"/>
      <c r="BUI166" s="1537"/>
      <c r="BUJ166" s="955"/>
      <c r="BUK166" s="1144"/>
      <c r="BUL166" s="1167"/>
      <c r="BUM166" s="1163"/>
      <c r="BUN166" s="1163"/>
      <c r="BUO166" s="1455"/>
      <c r="BUP166" s="957"/>
      <c r="BUQ166" s="1163"/>
      <c r="BUR166" s="1163"/>
      <c r="BUS166" s="957"/>
      <c r="BUT166" s="957"/>
      <c r="BUU166" s="1730"/>
      <c r="BUV166" s="957"/>
      <c r="BUW166" s="957"/>
      <c r="BUX166" s="957"/>
      <c r="BUY166" s="1209"/>
      <c r="BUZ166" s="1248"/>
      <c r="BVA166" s="1537"/>
      <c r="BVB166" s="955"/>
      <c r="BVC166" s="1144"/>
      <c r="BVD166" s="1167"/>
      <c r="BVE166" s="1163"/>
      <c r="BVF166" s="1163"/>
      <c r="BVG166" s="1455"/>
      <c r="BVH166" s="957"/>
      <c r="BVI166" s="1163"/>
      <c r="BVJ166" s="1163"/>
      <c r="BVK166" s="957"/>
      <c r="BVL166" s="957"/>
      <c r="BVM166" s="1730"/>
      <c r="BVN166" s="957"/>
      <c r="BVO166" s="957"/>
      <c r="BVP166" s="957"/>
      <c r="BVQ166" s="1209"/>
      <c r="BVR166" s="1248"/>
      <c r="BVS166" s="1537"/>
      <c r="BVT166" s="955"/>
      <c r="BVU166" s="1144"/>
      <c r="BVV166" s="1167"/>
      <c r="BVW166" s="1163"/>
      <c r="BVX166" s="1163"/>
      <c r="BVY166" s="1455"/>
      <c r="BVZ166" s="957"/>
      <c r="BWA166" s="1163"/>
      <c r="BWB166" s="1163"/>
      <c r="BWC166" s="957"/>
      <c r="BWD166" s="957"/>
      <c r="BWE166" s="1730"/>
      <c r="BWF166" s="957"/>
      <c r="BWG166" s="957"/>
      <c r="BWH166" s="957"/>
      <c r="BWI166" s="1209"/>
      <c r="BWJ166" s="1248"/>
      <c r="BWK166" s="1537"/>
      <c r="BWL166" s="955"/>
      <c r="BWM166" s="1144"/>
      <c r="BWN166" s="1167"/>
      <c r="BWO166" s="1163"/>
      <c r="BWP166" s="1163"/>
      <c r="BWQ166" s="1455"/>
      <c r="BWR166" s="957"/>
      <c r="BWS166" s="1163"/>
      <c r="BWT166" s="1163"/>
      <c r="BWU166" s="957"/>
      <c r="BWV166" s="957"/>
      <c r="BWW166" s="1730"/>
      <c r="BWX166" s="957"/>
      <c r="BWY166" s="957"/>
      <c r="BWZ166" s="957"/>
      <c r="BXA166" s="1209"/>
      <c r="BXB166" s="1248"/>
      <c r="BXC166" s="1537"/>
      <c r="BXD166" s="955"/>
      <c r="BXE166" s="1144"/>
      <c r="BXF166" s="1167"/>
      <c r="BXG166" s="1163"/>
      <c r="BXH166" s="1163"/>
      <c r="BXI166" s="1455"/>
      <c r="BXJ166" s="957"/>
      <c r="BXK166" s="1163"/>
      <c r="BXL166" s="1163"/>
      <c r="BXM166" s="957"/>
      <c r="BXN166" s="957"/>
      <c r="BXO166" s="1730"/>
      <c r="BXP166" s="957"/>
      <c r="BXQ166" s="957"/>
      <c r="BXR166" s="957"/>
      <c r="BXS166" s="1209"/>
      <c r="BXT166" s="1248"/>
      <c r="BXU166" s="1537"/>
      <c r="BXV166" s="955"/>
      <c r="BXW166" s="1144"/>
      <c r="BXX166" s="1167"/>
      <c r="BXY166" s="1163"/>
      <c r="BXZ166" s="1163"/>
      <c r="BYA166" s="1455"/>
      <c r="BYB166" s="957"/>
      <c r="BYC166" s="1163"/>
      <c r="BYD166" s="1163"/>
      <c r="BYE166" s="957"/>
      <c r="BYF166" s="957"/>
      <c r="BYG166" s="1730"/>
      <c r="BYH166" s="957"/>
      <c r="BYI166" s="957"/>
      <c r="BYJ166" s="957"/>
      <c r="BYK166" s="1209"/>
      <c r="BYL166" s="1248"/>
      <c r="BYM166" s="1537"/>
      <c r="BYN166" s="955"/>
      <c r="BYO166" s="1144"/>
      <c r="BYP166" s="1167"/>
      <c r="BYQ166" s="1163"/>
      <c r="BYR166" s="1163"/>
      <c r="BYS166" s="1455"/>
      <c r="BYT166" s="957"/>
      <c r="BYU166" s="1163"/>
      <c r="BYV166" s="1163"/>
      <c r="BYW166" s="957"/>
      <c r="BYX166" s="957"/>
      <c r="BYY166" s="1730"/>
      <c r="BYZ166" s="957"/>
      <c r="BZA166" s="957"/>
      <c r="BZB166" s="957"/>
      <c r="BZC166" s="1209"/>
      <c r="BZD166" s="1248"/>
      <c r="BZE166" s="1537"/>
      <c r="BZF166" s="955"/>
      <c r="BZG166" s="1144"/>
      <c r="BZH166" s="1167"/>
      <c r="BZI166" s="1163"/>
      <c r="BZJ166" s="1163"/>
      <c r="BZK166" s="1455"/>
      <c r="BZL166" s="957"/>
      <c r="BZM166" s="1163"/>
      <c r="BZN166" s="1163"/>
      <c r="BZO166" s="957"/>
      <c r="BZP166" s="957"/>
      <c r="BZQ166" s="1730"/>
      <c r="BZR166" s="957"/>
      <c r="BZS166" s="957"/>
      <c r="BZT166" s="957"/>
      <c r="BZU166" s="1209"/>
      <c r="BZV166" s="1248"/>
      <c r="BZW166" s="1537"/>
      <c r="BZX166" s="955"/>
      <c r="BZY166" s="1144"/>
      <c r="BZZ166" s="1167"/>
      <c r="CAA166" s="1163"/>
      <c r="CAB166" s="1163"/>
      <c r="CAC166" s="1455"/>
      <c r="CAD166" s="957"/>
      <c r="CAE166" s="1163"/>
      <c r="CAF166" s="1163"/>
      <c r="CAG166" s="957"/>
      <c r="CAH166" s="957"/>
      <c r="CAI166" s="1730"/>
      <c r="CAJ166" s="957"/>
      <c r="CAK166" s="957"/>
      <c r="CAL166" s="957"/>
      <c r="CAM166" s="1209"/>
      <c r="CAN166" s="1248"/>
      <c r="CAO166" s="1537"/>
      <c r="CAP166" s="955"/>
      <c r="CAQ166" s="1144"/>
      <c r="CAR166" s="1167"/>
      <c r="CAS166" s="1163"/>
      <c r="CAT166" s="1163"/>
      <c r="CAU166" s="1455"/>
      <c r="CAV166" s="957"/>
      <c r="CAW166" s="1163"/>
      <c r="CAX166" s="1163"/>
      <c r="CAY166" s="957"/>
      <c r="CAZ166" s="957"/>
      <c r="CBA166" s="1730"/>
      <c r="CBB166" s="957"/>
      <c r="CBC166" s="957"/>
      <c r="CBD166" s="957"/>
      <c r="CBE166" s="1209"/>
      <c r="CBF166" s="1248"/>
      <c r="CBG166" s="1537"/>
      <c r="CBH166" s="955"/>
      <c r="CBI166" s="1144"/>
      <c r="CBJ166" s="1167"/>
      <c r="CBK166" s="1163"/>
      <c r="CBL166" s="1163"/>
      <c r="CBM166" s="1455"/>
      <c r="CBN166" s="957"/>
      <c r="CBO166" s="1163"/>
      <c r="CBP166" s="1163"/>
      <c r="CBQ166" s="957"/>
      <c r="CBR166" s="957"/>
      <c r="CBS166" s="1730"/>
      <c r="CBT166" s="957"/>
      <c r="CBU166" s="957"/>
      <c r="CBV166" s="957"/>
      <c r="CBW166" s="1209"/>
      <c r="CBX166" s="1248"/>
      <c r="CBY166" s="1537"/>
      <c r="CBZ166" s="955"/>
      <c r="CCA166" s="1144"/>
      <c r="CCB166" s="1167"/>
      <c r="CCC166" s="1163"/>
      <c r="CCD166" s="1163"/>
      <c r="CCE166" s="1455"/>
      <c r="CCF166" s="957"/>
      <c r="CCG166" s="1163"/>
      <c r="CCH166" s="1163"/>
      <c r="CCI166" s="957"/>
      <c r="CCJ166" s="957"/>
      <c r="CCK166" s="1730"/>
      <c r="CCL166" s="957"/>
      <c r="CCM166" s="957"/>
      <c r="CCN166" s="957"/>
      <c r="CCO166" s="1209"/>
      <c r="CCP166" s="1248"/>
      <c r="CCQ166" s="1537"/>
      <c r="CCR166" s="955"/>
      <c r="CCS166" s="1144"/>
      <c r="CCT166" s="1167"/>
      <c r="CCU166" s="1163"/>
      <c r="CCV166" s="1163"/>
      <c r="CCW166" s="1455"/>
      <c r="CCX166" s="957"/>
      <c r="CCY166" s="1163"/>
      <c r="CCZ166" s="1163"/>
      <c r="CDA166" s="957"/>
      <c r="CDB166" s="957"/>
      <c r="CDC166" s="1730"/>
      <c r="CDD166" s="957"/>
      <c r="CDE166" s="957"/>
      <c r="CDF166" s="957"/>
      <c r="CDG166" s="1209"/>
      <c r="CDH166" s="1248"/>
      <c r="CDI166" s="1537"/>
      <c r="CDJ166" s="955"/>
      <c r="CDK166" s="1144"/>
      <c r="CDL166" s="1167"/>
      <c r="CDM166" s="1163"/>
      <c r="CDN166" s="1163"/>
      <c r="CDO166" s="1455"/>
      <c r="CDP166" s="957"/>
      <c r="CDQ166" s="1163"/>
      <c r="CDR166" s="1163"/>
      <c r="CDS166" s="957"/>
      <c r="CDT166" s="957"/>
      <c r="CDU166" s="1730"/>
      <c r="CDV166" s="957"/>
      <c r="CDW166" s="957"/>
      <c r="CDX166" s="957"/>
      <c r="CDY166" s="1209"/>
      <c r="CDZ166" s="1248"/>
      <c r="CEA166" s="1537"/>
      <c r="CEB166" s="955"/>
      <c r="CEC166" s="1144"/>
      <c r="CED166" s="1167"/>
      <c r="CEE166" s="1163"/>
      <c r="CEF166" s="1163"/>
      <c r="CEG166" s="1455"/>
      <c r="CEH166" s="957"/>
      <c r="CEI166" s="1163"/>
      <c r="CEJ166" s="1163"/>
      <c r="CEK166" s="957"/>
      <c r="CEL166" s="957"/>
      <c r="CEM166" s="1730"/>
      <c r="CEN166" s="957"/>
      <c r="CEO166" s="957"/>
      <c r="CEP166" s="957"/>
      <c r="CEQ166" s="1209"/>
      <c r="CER166" s="1248"/>
      <c r="CES166" s="1537"/>
      <c r="CET166" s="955"/>
      <c r="CEU166" s="1144"/>
      <c r="CEV166" s="1167"/>
      <c r="CEW166" s="1163"/>
      <c r="CEX166" s="1163"/>
      <c r="CEY166" s="1455"/>
      <c r="CEZ166" s="957"/>
      <c r="CFA166" s="1163"/>
      <c r="CFB166" s="1163"/>
      <c r="CFC166" s="957"/>
      <c r="CFD166" s="957"/>
      <c r="CFE166" s="1730"/>
      <c r="CFF166" s="957"/>
      <c r="CFG166" s="957"/>
      <c r="CFH166" s="957"/>
      <c r="CFI166" s="1209"/>
      <c r="CFJ166" s="1248"/>
      <c r="CFK166" s="1537"/>
      <c r="CFL166" s="955"/>
      <c r="CFM166" s="1144"/>
      <c r="CFN166" s="1167"/>
      <c r="CFO166" s="1163"/>
      <c r="CFP166" s="1163"/>
      <c r="CFQ166" s="1455"/>
      <c r="CFR166" s="957"/>
      <c r="CFS166" s="1163"/>
      <c r="CFT166" s="1163"/>
      <c r="CFU166" s="957"/>
      <c r="CFV166" s="957"/>
      <c r="CFW166" s="1730"/>
      <c r="CFX166" s="957"/>
      <c r="CFY166" s="957"/>
      <c r="CFZ166" s="957"/>
      <c r="CGA166" s="1209"/>
      <c r="CGB166" s="1248"/>
      <c r="CGC166" s="1537"/>
      <c r="CGD166" s="955"/>
      <c r="CGE166" s="1144"/>
      <c r="CGF166" s="1167"/>
      <c r="CGG166" s="1163"/>
      <c r="CGH166" s="1163"/>
      <c r="CGI166" s="1455"/>
      <c r="CGJ166" s="957"/>
      <c r="CGK166" s="1163"/>
      <c r="CGL166" s="1163"/>
      <c r="CGM166" s="957"/>
      <c r="CGN166" s="957"/>
      <c r="CGO166" s="1730"/>
      <c r="CGP166" s="957"/>
      <c r="CGQ166" s="957"/>
      <c r="CGR166" s="957"/>
      <c r="CGS166" s="1209"/>
      <c r="CGT166" s="1248"/>
      <c r="CGU166" s="1537"/>
      <c r="CGV166" s="955"/>
      <c r="CGW166" s="1144"/>
      <c r="CGX166" s="1167"/>
      <c r="CGY166" s="1163"/>
      <c r="CGZ166" s="1163"/>
      <c r="CHA166" s="1455"/>
      <c r="CHB166" s="957"/>
      <c r="CHC166" s="1163"/>
      <c r="CHD166" s="1163"/>
      <c r="CHE166" s="957"/>
      <c r="CHF166" s="957"/>
      <c r="CHG166" s="1730"/>
      <c r="CHH166" s="957"/>
      <c r="CHI166" s="957"/>
      <c r="CHJ166" s="957"/>
      <c r="CHK166" s="1209"/>
      <c r="CHL166" s="1248"/>
      <c r="CHM166" s="1537"/>
      <c r="CHN166" s="955"/>
      <c r="CHO166" s="1144"/>
      <c r="CHP166" s="1167"/>
      <c r="CHQ166" s="1163"/>
      <c r="CHR166" s="1163"/>
      <c r="CHS166" s="1455"/>
      <c r="CHT166" s="957"/>
      <c r="CHU166" s="1163"/>
      <c r="CHV166" s="1163"/>
      <c r="CHW166" s="957"/>
      <c r="CHX166" s="957"/>
      <c r="CHY166" s="1730"/>
      <c r="CHZ166" s="957"/>
      <c r="CIA166" s="957"/>
      <c r="CIB166" s="957"/>
      <c r="CIC166" s="1209"/>
      <c r="CID166" s="1248"/>
      <c r="CIE166" s="1537"/>
      <c r="CIF166" s="955"/>
      <c r="CIG166" s="1144"/>
      <c r="CIH166" s="1167"/>
      <c r="CII166" s="1163"/>
      <c r="CIJ166" s="1163"/>
      <c r="CIK166" s="1455"/>
      <c r="CIL166" s="957"/>
      <c r="CIM166" s="1163"/>
      <c r="CIN166" s="1163"/>
      <c r="CIO166" s="957"/>
      <c r="CIP166" s="957"/>
      <c r="CIQ166" s="1730"/>
      <c r="CIR166" s="957"/>
      <c r="CIS166" s="957"/>
      <c r="CIT166" s="957"/>
      <c r="CIU166" s="1209"/>
      <c r="CIV166" s="1248"/>
      <c r="CIW166" s="1537"/>
      <c r="CIX166" s="955"/>
      <c r="CIY166" s="1144"/>
      <c r="CIZ166" s="1167"/>
      <c r="CJA166" s="1163"/>
      <c r="CJB166" s="1163"/>
      <c r="CJC166" s="1455"/>
      <c r="CJD166" s="957"/>
      <c r="CJE166" s="1163"/>
      <c r="CJF166" s="1163"/>
      <c r="CJG166" s="957"/>
      <c r="CJH166" s="957"/>
      <c r="CJI166" s="1730"/>
      <c r="CJJ166" s="957"/>
      <c r="CJK166" s="957"/>
      <c r="CJL166" s="957"/>
      <c r="CJM166" s="1209"/>
      <c r="CJN166" s="1248"/>
      <c r="CJO166" s="1537"/>
      <c r="CJP166" s="955"/>
      <c r="CJQ166" s="1144"/>
      <c r="CJR166" s="1167"/>
      <c r="CJS166" s="1163"/>
      <c r="CJT166" s="1163"/>
      <c r="CJU166" s="1455"/>
      <c r="CJV166" s="957"/>
      <c r="CJW166" s="1163"/>
      <c r="CJX166" s="1163"/>
      <c r="CJY166" s="957"/>
      <c r="CJZ166" s="957"/>
      <c r="CKA166" s="1730"/>
      <c r="CKB166" s="957"/>
      <c r="CKC166" s="957"/>
      <c r="CKD166" s="957"/>
      <c r="CKE166" s="1209"/>
      <c r="CKF166" s="1248"/>
      <c r="CKG166" s="1537"/>
      <c r="CKH166" s="955"/>
      <c r="CKI166" s="1144"/>
      <c r="CKJ166" s="1167"/>
      <c r="CKK166" s="1163"/>
      <c r="CKL166" s="1163"/>
      <c r="CKM166" s="1455"/>
      <c r="CKN166" s="957"/>
      <c r="CKO166" s="1163"/>
      <c r="CKP166" s="1163"/>
      <c r="CKQ166" s="957"/>
      <c r="CKR166" s="957"/>
      <c r="CKS166" s="1730"/>
      <c r="CKT166" s="957"/>
      <c r="CKU166" s="957"/>
      <c r="CKV166" s="957"/>
      <c r="CKW166" s="1209"/>
      <c r="CKX166" s="1248"/>
      <c r="CKY166" s="1537"/>
      <c r="CKZ166" s="955"/>
      <c r="CLA166" s="1144"/>
      <c r="CLB166" s="1167"/>
      <c r="CLC166" s="1163"/>
      <c r="CLD166" s="1163"/>
      <c r="CLE166" s="1455"/>
      <c r="CLF166" s="957"/>
      <c r="CLG166" s="1163"/>
      <c r="CLH166" s="1163"/>
      <c r="CLI166" s="957"/>
      <c r="CLJ166" s="957"/>
      <c r="CLK166" s="1730"/>
      <c r="CLL166" s="957"/>
      <c r="CLM166" s="957"/>
      <c r="CLN166" s="957"/>
      <c r="CLO166" s="1209"/>
      <c r="CLP166" s="1248"/>
      <c r="CLQ166" s="1537"/>
      <c r="CLR166" s="955"/>
      <c r="CLS166" s="1144"/>
      <c r="CLT166" s="1167"/>
      <c r="CLU166" s="1163"/>
      <c r="CLV166" s="1163"/>
      <c r="CLW166" s="1455"/>
      <c r="CLX166" s="957"/>
      <c r="CLY166" s="1163"/>
      <c r="CLZ166" s="1163"/>
      <c r="CMA166" s="957"/>
      <c r="CMB166" s="957"/>
      <c r="CMC166" s="1730"/>
      <c r="CMD166" s="957"/>
      <c r="CME166" s="957"/>
      <c r="CMF166" s="957"/>
      <c r="CMG166" s="1209"/>
      <c r="CMH166" s="1248"/>
      <c r="CMI166" s="1537"/>
      <c r="CMJ166" s="955"/>
      <c r="CMK166" s="1144"/>
      <c r="CML166" s="1167"/>
      <c r="CMM166" s="1163"/>
      <c r="CMN166" s="1163"/>
      <c r="CMO166" s="1455"/>
      <c r="CMP166" s="957"/>
      <c r="CMQ166" s="1163"/>
      <c r="CMR166" s="1163"/>
      <c r="CMS166" s="957"/>
      <c r="CMT166" s="957"/>
      <c r="CMU166" s="1730"/>
      <c r="CMV166" s="957"/>
      <c r="CMW166" s="957"/>
      <c r="CMX166" s="957"/>
      <c r="CMY166" s="1209"/>
      <c r="CMZ166" s="1248"/>
      <c r="CNA166" s="1537"/>
      <c r="CNB166" s="955"/>
      <c r="CNC166" s="1144"/>
      <c r="CND166" s="1167"/>
      <c r="CNE166" s="1163"/>
      <c r="CNF166" s="1163"/>
      <c r="CNG166" s="1455"/>
      <c r="CNH166" s="957"/>
      <c r="CNI166" s="1163"/>
      <c r="CNJ166" s="1163"/>
      <c r="CNK166" s="957"/>
      <c r="CNL166" s="957"/>
      <c r="CNM166" s="1730"/>
      <c r="CNN166" s="957"/>
      <c r="CNO166" s="957"/>
      <c r="CNP166" s="957"/>
      <c r="CNQ166" s="1209"/>
      <c r="CNR166" s="1248"/>
      <c r="CNS166" s="1537"/>
      <c r="CNT166" s="955"/>
      <c r="CNU166" s="1144"/>
      <c r="CNV166" s="1167"/>
      <c r="CNW166" s="1163"/>
      <c r="CNX166" s="1163"/>
      <c r="CNY166" s="1455"/>
      <c r="CNZ166" s="957"/>
      <c r="COA166" s="1163"/>
      <c r="COB166" s="1163"/>
      <c r="COC166" s="957"/>
      <c r="COD166" s="957"/>
      <c r="COE166" s="1730"/>
      <c r="COF166" s="957"/>
      <c r="COG166" s="957"/>
      <c r="COH166" s="957"/>
      <c r="COI166" s="1209"/>
      <c r="COJ166" s="1248"/>
      <c r="COK166" s="1537"/>
      <c r="COL166" s="955"/>
      <c r="COM166" s="1144"/>
      <c r="CON166" s="1167"/>
      <c r="COO166" s="1163"/>
      <c r="COP166" s="1163"/>
      <c r="COQ166" s="1455"/>
      <c r="COR166" s="957"/>
      <c r="COS166" s="1163"/>
      <c r="COT166" s="1163"/>
      <c r="COU166" s="957"/>
      <c r="COV166" s="957"/>
      <c r="COW166" s="1730"/>
      <c r="COX166" s="957"/>
      <c r="COY166" s="957"/>
      <c r="COZ166" s="957"/>
      <c r="CPA166" s="1209"/>
      <c r="CPB166" s="1248"/>
      <c r="CPC166" s="1537"/>
      <c r="CPD166" s="955"/>
      <c r="CPE166" s="1144"/>
      <c r="CPF166" s="1167"/>
      <c r="CPG166" s="1163"/>
      <c r="CPH166" s="1163"/>
      <c r="CPI166" s="1455"/>
      <c r="CPJ166" s="957"/>
      <c r="CPK166" s="1163"/>
      <c r="CPL166" s="1163"/>
      <c r="CPM166" s="957"/>
      <c r="CPN166" s="957"/>
      <c r="CPO166" s="1730"/>
      <c r="CPP166" s="957"/>
      <c r="CPQ166" s="957"/>
      <c r="CPR166" s="957"/>
      <c r="CPS166" s="1209"/>
      <c r="CPT166" s="1248"/>
      <c r="CPU166" s="1537"/>
      <c r="CPV166" s="955"/>
      <c r="CPW166" s="1144"/>
      <c r="CPX166" s="1167"/>
      <c r="CPY166" s="1163"/>
      <c r="CPZ166" s="1163"/>
      <c r="CQA166" s="1455"/>
      <c r="CQB166" s="957"/>
      <c r="CQC166" s="1163"/>
      <c r="CQD166" s="1163"/>
      <c r="CQE166" s="957"/>
      <c r="CQF166" s="957"/>
      <c r="CQG166" s="1730"/>
      <c r="CQH166" s="957"/>
      <c r="CQI166" s="957"/>
      <c r="CQJ166" s="957"/>
      <c r="CQK166" s="1209"/>
      <c r="CQL166" s="1248"/>
      <c r="CQM166" s="1537"/>
      <c r="CQN166" s="955"/>
      <c r="CQO166" s="1144"/>
      <c r="CQP166" s="1167"/>
      <c r="CQQ166" s="1163"/>
      <c r="CQR166" s="1163"/>
      <c r="CQS166" s="1455"/>
      <c r="CQT166" s="957"/>
      <c r="CQU166" s="1163"/>
      <c r="CQV166" s="1163"/>
      <c r="CQW166" s="957"/>
      <c r="CQX166" s="957"/>
      <c r="CQY166" s="1730"/>
      <c r="CQZ166" s="957"/>
      <c r="CRA166" s="957"/>
      <c r="CRB166" s="957"/>
      <c r="CRC166" s="1209"/>
      <c r="CRD166" s="1248"/>
      <c r="CRE166" s="1537"/>
      <c r="CRF166" s="955"/>
      <c r="CRG166" s="1144"/>
      <c r="CRH166" s="1167"/>
      <c r="CRI166" s="1163"/>
      <c r="CRJ166" s="1163"/>
      <c r="CRK166" s="1455"/>
      <c r="CRL166" s="957"/>
      <c r="CRM166" s="1163"/>
      <c r="CRN166" s="1163"/>
      <c r="CRO166" s="957"/>
      <c r="CRP166" s="957"/>
      <c r="CRQ166" s="1730"/>
      <c r="CRR166" s="957"/>
      <c r="CRS166" s="957"/>
      <c r="CRT166" s="957"/>
      <c r="CRU166" s="1209"/>
      <c r="CRV166" s="1248"/>
      <c r="CRW166" s="1537"/>
      <c r="CRX166" s="955"/>
      <c r="CRY166" s="1144"/>
      <c r="CRZ166" s="1167"/>
      <c r="CSA166" s="1163"/>
      <c r="CSB166" s="1163"/>
      <c r="CSC166" s="1455"/>
      <c r="CSD166" s="957"/>
      <c r="CSE166" s="1163"/>
      <c r="CSF166" s="1163"/>
      <c r="CSG166" s="957"/>
      <c r="CSH166" s="957"/>
      <c r="CSI166" s="1730"/>
      <c r="CSJ166" s="957"/>
      <c r="CSK166" s="957"/>
      <c r="CSL166" s="957"/>
      <c r="CSM166" s="1209"/>
      <c r="CSN166" s="1248"/>
      <c r="CSO166" s="1537"/>
      <c r="CSP166" s="955"/>
      <c r="CSQ166" s="1144"/>
      <c r="CSR166" s="1167"/>
      <c r="CSS166" s="1163"/>
      <c r="CST166" s="1163"/>
      <c r="CSU166" s="1455"/>
      <c r="CSV166" s="957"/>
      <c r="CSW166" s="1163"/>
      <c r="CSX166" s="1163"/>
      <c r="CSY166" s="957"/>
      <c r="CSZ166" s="957"/>
      <c r="CTA166" s="1730"/>
      <c r="CTB166" s="957"/>
      <c r="CTC166" s="957"/>
      <c r="CTD166" s="957"/>
      <c r="CTE166" s="1209"/>
      <c r="CTF166" s="1248"/>
      <c r="CTG166" s="1537"/>
      <c r="CTH166" s="955"/>
      <c r="CTI166" s="1144"/>
      <c r="CTJ166" s="1167"/>
      <c r="CTK166" s="1163"/>
      <c r="CTL166" s="1163"/>
      <c r="CTM166" s="1455"/>
      <c r="CTN166" s="957"/>
      <c r="CTO166" s="1163"/>
      <c r="CTP166" s="1163"/>
      <c r="CTQ166" s="957"/>
      <c r="CTR166" s="957"/>
      <c r="CTS166" s="1730"/>
      <c r="CTT166" s="957"/>
      <c r="CTU166" s="957"/>
      <c r="CTV166" s="957"/>
      <c r="CTW166" s="1209"/>
      <c r="CTX166" s="1248"/>
      <c r="CTY166" s="1537"/>
      <c r="CTZ166" s="955"/>
      <c r="CUA166" s="1144"/>
      <c r="CUB166" s="1167"/>
      <c r="CUC166" s="1163"/>
      <c r="CUD166" s="1163"/>
      <c r="CUE166" s="1455"/>
      <c r="CUF166" s="957"/>
      <c r="CUG166" s="1163"/>
      <c r="CUH166" s="1163"/>
      <c r="CUI166" s="957"/>
      <c r="CUJ166" s="957"/>
      <c r="CUK166" s="1730"/>
      <c r="CUL166" s="957"/>
      <c r="CUM166" s="957"/>
      <c r="CUN166" s="957"/>
      <c r="CUO166" s="1209"/>
      <c r="CUP166" s="1248"/>
      <c r="CUQ166" s="1537"/>
      <c r="CUR166" s="955"/>
      <c r="CUS166" s="1144"/>
      <c r="CUT166" s="1167"/>
      <c r="CUU166" s="1163"/>
      <c r="CUV166" s="1163"/>
      <c r="CUW166" s="1455"/>
      <c r="CUX166" s="957"/>
      <c r="CUY166" s="1163"/>
      <c r="CUZ166" s="1163"/>
      <c r="CVA166" s="957"/>
      <c r="CVB166" s="957"/>
      <c r="CVC166" s="1730"/>
      <c r="CVD166" s="957"/>
      <c r="CVE166" s="957"/>
      <c r="CVF166" s="957"/>
      <c r="CVG166" s="1209"/>
      <c r="CVH166" s="1248"/>
      <c r="CVI166" s="1537"/>
      <c r="CVJ166" s="955"/>
      <c r="CVK166" s="1144"/>
      <c r="CVL166" s="1167"/>
      <c r="CVM166" s="1163"/>
      <c r="CVN166" s="1163"/>
      <c r="CVO166" s="1455"/>
      <c r="CVP166" s="957"/>
      <c r="CVQ166" s="1163"/>
      <c r="CVR166" s="1163"/>
      <c r="CVS166" s="957"/>
      <c r="CVT166" s="957"/>
      <c r="CVU166" s="1730"/>
      <c r="CVV166" s="957"/>
      <c r="CVW166" s="957"/>
      <c r="CVX166" s="957"/>
      <c r="CVY166" s="1209"/>
      <c r="CVZ166" s="1248"/>
      <c r="CWA166" s="1537"/>
      <c r="CWB166" s="955"/>
      <c r="CWC166" s="1144"/>
      <c r="CWD166" s="1167"/>
      <c r="CWE166" s="1163"/>
      <c r="CWF166" s="1163"/>
      <c r="CWG166" s="1455"/>
      <c r="CWH166" s="957"/>
      <c r="CWI166" s="1163"/>
      <c r="CWJ166" s="1163"/>
      <c r="CWK166" s="957"/>
      <c r="CWL166" s="957"/>
      <c r="CWM166" s="1730"/>
      <c r="CWN166" s="957"/>
      <c r="CWO166" s="957"/>
      <c r="CWP166" s="957"/>
      <c r="CWQ166" s="1209"/>
      <c r="CWR166" s="1248"/>
      <c r="CWS166" s="1537"/>
      <c r="CWT166" s="955"/>
      <c r="CWU166" s="1144"/>
      <c r="CWV166" s="1167"/>
      <c r="CWW166" s="1163"/>
      <c r="CWX166" s="1163"/>
      <c r="CWY166" s="1455"/>
      <c r="CWZ166" s="957"/>
      <c r="CXA166" s="1163"/>
      <c r="CXB166" s="1163"/>
      <c r="CXC166" s="957"/>
      <c r="CXD166" s="957"/>
      <c r="CXE166" s="1730"/>
      <c r="CXF166" s="957"/>
      <c r="CXG166" s="957"/>
      <c r="CXH166" s="957"/>
      <c r="CXI166" s="1209"/>
      <c r="CXJ166" s="1248"/>
      <c r="CXK166" s="1537"/>
      <c r="CXL166" s="955"/>
      <c r="CXM166" s="1144"/>
      <c r="CXN166" s="1167"/>
      <c r="CXO166" s="1163"/>
      <c r="CXP166" s="1163"/>
      <c r="CXQ166" s="1455"/>
      <c r="CXR166" s="957"/>
      <c r="CXS166" s="1163"/>
      <c r="CXT166" s="1163"/>
      <c r="CXU166" s="957"/>
      <c r="CXV166" s="957"/>
      <c r="CXW166" s="1730"/>
      <c r="CXX166" s="957"/>
      <c r="CXY166" s="957"/>
      <c r="CXZ166" s="957"/>
      <c r="CYA166" s="1209"/>
      <c r="CYB166" s="1248"/>
      <c r="CYC166" s="1537"/>
      <c r="CYD166" s="955"/>
      <c r="CYE166" s="1144"/>
      <c r="CYF166" s="1167"/>
      <c r="CYG166" s="1163"/>
      <c r="CYH166" s="1163"/>
      <c r="CYI166" s="1455"/>
      <c r="CYJ166" s="957"/>
      <c r="CYK166" s="1163"/>
      <c r="CYL166" s="1163"/>
      <c r="CYM166" s="957"/>
      <c r="CYN166" s="957"/>
      <c r="CYO166" s="1730"/>
      <c r="CYP166" s="957"/>
      <c r="CYQ166" s="957"/>
      <c r="CYR166" s="957"/>
      <c r="CYS166" s="1209"/>
      <c r="CYT166" s="1248"/>
      <c r="CYU166" s="1537"/>
      <c r="CYV166" s="955"/>
      <c r="CYW166" s="1144"/>
      <c r="CYX166" s="1167"/>
      <c r="CYY166" s="1163"/>
      <c r="CYZ166" s="1163"/>
      <c r="CZA166" s="1455"/>
      <c r="CZB166" s="957"/>
      <c r="CZC166" s="1163"/>
      <c r="CZD166" s="1163"/>
      <c r="CZE166" s="957"/>
      <c r="CZF166" s="957"/>
      <c r="CZG166" s="1730"/>
      <c r="CZH166" s="957"/>
      <c r="CZI166" s="957"/>
      <c r="CZJ166" s="957"/>
      <c r="CZK166" s="1209"/>
      <c r="CZL166" s="1248"/>
      <c r="CZM166" s="1537"/>
      <c r="CZN166" s="955"/>
      <c r="CZO166" s="1144"/>
      <c r="CZP166" s="1167"/>
      <c r="CZQ166" s="1163"/>
      <c r="CZR166" s="1163"/>
      <c r="CZS166" s="1455"/>
      <c r="CZT166" s="957"/>
      <c r="CZU166" s="1163"/>
      <c r="CZV166" s="1163"/>
      <c r="CZW166" s="957"/>
      <c r="CZX166" s="957"/>
      <c r="CZY166" s="1730"/>
      <c r="CZZ166" s="957"/>
      <c r="DAA166" s="957"/>
      <c r="DAB166" s="957"/>
      <c r="DAC166" s="1209"/>
      <c r="DAD166" s="1248"/>
      <c r="DAE166" s="1537"/>
      <c r="DAF166" s="955"/>
      <c r="DAG166" s="1144"/>
      <c r="DAH166" s="1167"/>
      <c r="DAI166" s="1163"/>
      <c r="DAJ166" s="1163"/>
      <c r="DAK166" s="1455"/>
      <c r="DAL166" s="957"/>
      <c r="DAM166" s="1163"/>
      <c r="DAN166" s="1163"/>
      <c r="DAO166" s="957"/>
      <c r="DAP166" s="957"/>
      <c r="DAQ166" s="1730"/>
      <c r="DAR166" s="957"/>
      <c r="DAS166" s="957"/>
      <c r="DAT166" s="957"/>
      <c r="DAU166" s="1209"/>
      <c r="DAV166" s="1248"/>
      <c r="DAW166" s="1537"/>
      <c r="DAX166" s="955"/>
      <c r="DAY166" s="1144"/>
      <c r="DAZ166" s="1167"/>
      <c r="DBA166" s="1163"/>
      <c r="DBB166" s="1163"/>
      <c r="DBC166" s="1455"/>
      <c r="DBD166" s="957"/>
      <c r="DBE166" s="1163"/>
      <c r="DBF166" s="1163"/>
      <c r="DBG166" s="957"/>
      <c r="DBH166" s="957"/>
      <c r="DBI166" s="1730"/>
      <c r="DBJ166" s="957"/>
      <c r="DBK166" s="957"/>
      <c r="DBL166" s="957"/>
      <c r="DBM166" s="1209"/>
      <c r="DBN166" s="1248"/>
      <c r="DBO166" s="1537"/>
      <c r="DBP166" s="955"/>
      <c r="DBQ166" s="1144"/>
      <c r="DBR166" s="1167"/>
      <c r="DBS166" s="1163"/>
      <c r="DBT166" s="1163"/>
      <c r="DBU166" s="1455"/>
      <c r="DBV166" s="957"/>
      <c r="DBW166" s="1163"/>
      <c r="DBX166" s="1163"/>
      <c r="DBY166" s="957"/>
      <c r="DBZ166" s="957"/>
      <c r="DCA166" s="1730"/>
      <c r="DCB166" s="957"/>
      <c r="DCC166" s="957"/>
      <c r="DCD166" s="957"/>
      <c r="DCE166" s="1209"/>
      <c r="DCF166" s="1248"/>
      <c r="DCG166" s="1537"/>
      <c r="DCH166" s="955"/>
      <c r="DCI166" s="1144"/>
      <c r="DCJ166" s="1167"/>
      <c r="DCK166" s="1163"/>
      <c r="DCL166" s="1163"/>
      <c r="DCM166" s="1455"/>
      <c r="DCN166" s="957"/>
      <c r="DCO166" s="1163"/>
      <c r="DCP166" s="1163"/>
      <c r="DCQ166" s="957"/>
      <c r="DCR166" s="957"/>
      <c r="DCS166" s="1730"/>
      <c r="DCT166" s="957"/>
      <c r="DCU166" s="957"/>
      <c r="DCV166" s="957"/>
      <c r="DCW166" s="1209"/>
      <c r="DCX166" s="1248"/>
      <c r="DCY166" s="1537"/>
      <c r="DCZ166" s="955"/>
      <c r="DDA166" s="1144"/>
      <c r="DDB166" s="1167"/>
      <c r="DDC166" s="1163"/>
      <c r="DDD166" s="1163"/>
      <c r="DDE166" s="1455"/>
      <c r="DDF166" s="957"/>
      <c r="DDG166" s="1163"/>
      <c r="DDH166" s="1163"/>
      <c r="DDI166" s="957"/>
      <c r="DDJ166" s="957"/>
      <c r="DDK166" s="1730"/>
      <c r="DDL166" s="957"/>
      <c r="DDM166" s="957"/>
      <c r="DDN166" s="957"/>
      <c r="DDO166" s="1209"/>
      <c r="DDP166" s="1248"/>
      <c r="DDQ166" s="1537"/>
      <c r="DDR166" s="955"/>
      <c r="DDS166" s="1144"/>
      <c r="DDT166" s="1167"/>
      <c r="DDU166" s="1163"/>
      <c r="DDV166" s="1163"/>
      <c r="DDW166" s="1455"/>
      <c r="DDX166" s="957"/>
      <c r="DDY166" s="1163"/>
      <c r="DDZ166" s="1163"/>
      <c r="DEA166" s="957"/>
      <c r="DEB166" s="957"/>
      <c r="DEC166" s="1730"/>
      <c r="DED166" s="957"/>
      <c r="DEE166" s="957"/>
      <c r="DEF166" s="957"/>
      <c r="DEG166" s="1209"/>
      <c r="DEH166" s="1248"/>
      <c r="DEI166" s="1537"/>
      <c r="DEJ166" s="955"/>
      <c r="DEK166" s="1144"/>
      <c r="DEL166" s="1167"/>
      <c r="DEM166" s="1163"/>
      <c r="DEN166" s="1163"/>
      <c r="DEO166" s="1455"/>
      <c r="DEP166" s="957"/>
      <c r="DEQ166" s="1163"/>
      <c r="DER166" s="1163"/>
      <c r="DES166" s="957"/>
      <c r="DET166" s="957"/>
      <c r="DEU166" s="1730"/>
      <c r="DEV166" s="957"/>
      <c r="DEW166" s="957"/>
      <c r="DEX166" s="957"/>
      <c r="DEY166" s="1209"/>
      <c r="DEZ166" s="1248"/>
      <c r="DFA166" s="1537"/>
      <c r="DFB166" s="955"/>
      <c r="DFC166" s="1144"/>
      <c r="DFD166" s="1167"/>
      <c r="DFE166" s="1163"/>
      <c r="DFF166" s="1163"/>
      <c r="DFG166" s="1455"/>
      <c r="DFH166" s="957"/>
      <c r="DFI166" s="1163"/>
      <c r="DFJ166" s="1163"/>
      <c r="DFK166" s="957"/>
      <c r="DFL166" s="957"/>
      <c r="DFM166" s="1730"/>
      <c r="DFN166" s="957"/>
      <c r="DFO166" s="957"/>
      <c r="DFP166" s="957"/>
      <c r="DFQ166" s="1209"/>
      <c r="DFR166" s="1248"/>
      <c r="DFS166" s="1537"/>
      <c r="DFT166" s="955"/>
      <c r="DFU166" s="1144"/>
      <c r="DFV166" s="1167"/>
      <c r="DFW166" s="1163"/>
      <c r="DFX166" s="1163"/>
      <c r="DFY166" s="1455"/>
      <c r="DFZ166" s="957"/>
      <c r="DGA166" s="1163"/>
      <c r="DGB166" s="1163"/>
      <c r="DGC166" s="957"/>
      <c r="DGD166" s="957"/>
      <c r="DGE166" s="1730"/>
      <c r="DGF166" s="957"/>
      <c r="DGG166" s="957"/>
      <c r="DGH166" s="957"/>
      <c r="DGI166" s="1209"/>
      <c r="DGJ166" s="1248"/>
      <c r="DGK166" s="1537"/>
      <c r="DGL166" s="955"/>
      <c r="DGM166" s="1144"/>
      <c r="DGN166" s="1167"/>
      <c r="DGO166" s="1163"/>
      <c r="DGP166" s="1163"/>
      <c r="DGQ166" s="1455"/>
      <c r="DGR166" s="957"/>
      <c r="DGS166" s="1163"/>
      <c r="DGT166" s="1163"/>
      <c r="DGU166" s="957"/>
      <c r="DGV166" s="957"/>
      <c r="DGW166" s="1730"/>
      <c r="DGX166" s="957"/>
      <c r="DGY166" s="957"/>
      <c r="DGZ166" s="957"/>
      <c r="DHA166" s="1209"/>
      <c r="DHB166" s="1248"/>
      <c r="DHC166" s="1537"/>
      <c r="DHD166" s="955"/>
      <c r="DHE166" s="1144"/>
      <c r="DHF166" s="1167"/>
      <c r="DHG166" s="1163"/>
      <c r="DHH166" s="1163"/>
      <c r="DHI166" s="1455"/>
      <c r="DHJ166" s="957"/>
      <c r="DHK166" s="1163"/>
      <c r="DHL166" s="1163"/>
      <c r="DHM166" s="957"/>
      <c r="DHN166" s="957"/>
      <c r="DHO166" s="1730"/>
      <c r="DHP166" s="957"/>
      <c r="DHQ166" s="957"/>
      <c r="DHR166" s="957"/>
      <c r="DHS166" s="1209"/>
      <c r="DHT166" s="1248"/>
      <c r="DHU166" s="1537"/>
      <c r="DHV166" s="955"/>
      <c r="DHW166" s="1144"/>
      <c r="DHX166" s="1167"/>
      <c r="DHY166" s="1163"/>
      <c r="DHZ166" s="1163"/>
      <c r="DIA166" s="1455"/>
      <c r="DIB166" s="957"/>
      <c r="DIC166" s="1163"/>
      <c r="DID166" s="1163"/>
      <c r="DIE166" s="957"/>
      <c r="DIF166" s="957"/>
      <c r="DIG166" s="1730"/>
      <c r="DIH166" s="957"/>
      <c r="DII166" s="957"/>
      <c r="DIJ166" s="957"/>
      <c r="DIK166" s="1209"/>
      <c r="DIL166" s="1248"/>
      <c r="DIM166" s="1537"/>
      <c r="DIN166" s="955"/>
      <c r="DIO166" s="1144"/>
      <c r="DIP166" s="1167"/>
      <c r="DIQ166" s="1163"/>
      <c r="DIR166" s="1163"/>
      <c r="DIS166" s="1455"/>
      <c r="DIT166" s="957"/>
      <c r="DIU166" s="1163"/>
      <c r="DIV166" s="1163"/>
      <c r="DIW166" s="957"/>
      <c r="DIX166" s="957"/>
      <c r="DIY166" s="1730"/>
      <c r="DIZ166" s="957"/>
      <c r="DJA166" s="957"/>
      <c r="DJB166" s="957"/>
      <c r="DJC166" s="1209"/>
      <c r="DJD166" s="1248"/>
      <c r="DJE166" s="1537"/>
      <c r="DJF166" s="955"/>
      <c r="DJG166" s="1144"/>
      <c r="DJH166" s="1167"/>
      <c r="DJI166" s="1163"/>
      <c r="DJJ166" s="1163"/>
      <c r="DJK166" s="1455"/>
      <c r="DJL166" s="957"/>
      <c r="DJM166" s="1163"/>
      <c r="DJN166" s="1163"/>
      <c r="DJO166" s="957"/>
      <c r="DJP166" s="957"/>
      <c r="DJQ166" s="1730"/>
      <c r="DJR166" s="957"/>
      <c r="DJS166" s="957"/>
      <c r="DJT166" s="957"/>
      <c r="DJU166" s="1209"/>
      <c r="DJV166" s="1248"/>
      <c r="DJW166" s="1537"/>
      <c r="DJX166" s="955"/>
      <c r="DJY166" s="1144"/>
      <c r="DJZ166" s="1167"/>
      <c r="DKA166" s="1163"/>
      <c r="DKB166" s="1163"/>
      <c r="DKC166" s="1455"/>
      <c r="DKD166" s="957"/>
      <c r="DKE166" s="1163"/>
      <c r="DKF166" s="1163"/>
      <c r="DKG166" s="957"/>
      <c r="DKH166" s="957"/>
      <c r="DKI166" s="1730"/>
      <c r="DKJ166" s="957"/>
      <c r="DKK166" s="957"/>
      <c r="DKL166" s="957"/>
      <c r="DKM166" s="1209"/>
      <c r="DKN166" s="1248"/>
      <c r="DKO166" s="1537"/>
      <c r="DKP166" s="955"/>
      <c r="DKQ166" s="1144"/>
      <c r="DKR166" s="1167"/>
      <c r="DKS166" s="1163"/>
      <c r="DKT166" s="1163"/>
      <c r="DKU166" s="1455"/>
      <c r="DKV166" s="957"/>
      <c r="DKW166" s="1163"/>
      <c r="DKX166" s="1163"/>
      <c r="DKY166" s="957"/>
      <c r="DKZ166" s="957"/>
      <c r="DLA166" s="1730"/>
      <c r="DLB166" s="957"/>
      <c r="DLC166" s="957"/>
      <c r="DLD166" s="957"/>
      <c r="DLE166" s="1209"/>
      <c r="DLF166" s="1248"/>
      <c r="DLG166" s="1537"/>
      <c r="DLH166" s="955"/>
      <c r="DLI166" s="1144"/>
      <c r="DLJ166" s="1167"/>
      <c r="DLK166" s="1163"/>
      <c r="DLL166" s="1163"/>
      <c r="DLM166" s="1455"/>
      <c r="DLN166" s="957"/>
      <c r="DLO166" s="1163"/>
      <c r="DLP166" s="1163"/>
      <c r="DLQ166" s="957"/>
      <c r="DLR166" s="957"/>
      <c r="DLS166" s="1730"/>
      <c r="DLT166" s="957"/>
      <c r="DLU166" s="957"/>
      <c r="DLV166" s="957"/>
      <c r="DLW166" s="1209"/>
      <c r="DLX166" s="1248"/>
      <c r="DLY166" s="1537"/>
      <c r="DLZ166" s="955"/>
      <c r="DMA166" s="1144"/>
      <c r="DMB166" s="1167"/>
      <c r="DMC166" s="1163"/>
      <c r="DMD166" s="1163"/>
      <c r="DME166" s="1455"/>
      <c r="DMF166" s="957"/>
      <c r="DMG166" s="1163"/>
      <c r="DMH166" s="1163"/>
      <c r="DMI166" s="957"/>
      <c r="DMJ166" s="957"/>
      <c r="DMK166" s="1730"/>
      <c r="DML166" s="957"/>
      <c r="DMM166" s="957"/>
      <c r="DMN166" s="957"/>
      <c r="DMO166" s="1209"/>
      <c r="DMP166" s="1248"/>
      <c r="DMQ166" s="1537"/>
      <c r="DMR166" s="955"/>
      <c r="DMS166" s="1144"/>
      <c r="DMT166" s="1167"/>
      <c r="DMU166" s="1163"/>
      <c r="DMV166" s="1163"/>
      <c r="DMW166" s="1455"/>
      <c r="DMX166" s="957"/>
      <c r="DMY166" s="1163"/>
      <c r="DMZ166" s="1163"/>
      <c r="DNA166" s="957"/>
      <c r="DNB166" s="957"/>
      <c r="DNC166" s="1730"/>
      <c r="DND166" s="957"/>
      <c r="DNE166" s="957"/>
      <c r="DNF166" s="957"/>
      <c r="DNG166" s="1209"/>
      <c r="DNH166" s="1248"/>
      <c r="DNI166" s="1537"/>
      <c r="DNJ166" s="955"/>
      <c r="DNK166" s="1144"/>
      <c r="DNL166" s="1167"/>
      <c r="DNM166" s="1163"/>
      <c r="DNN166" s="1163"/>
      <c r="DNO166" s="1455"/>
      <c r="DNP166" s="957"/>
      <c r="DNQ166" s="1163"/>
      <c r="DNR166" s="1163"/>
      <c r="DNS166" s="957"/>
      <c r="DNT166" s="957"/>
      <c r="DNU166" s="1730"/>
      <c r="DNV166" s="957"/>
      <c r="DNW166" s="957"/>
      <c r="DNX166" s="957"/>
      <c r="DNY166" s="1209"/>
      <c r="DNZ166" s="1248"/>
      <c r="DOA166" s="1537"/>
      <c r="DOB166" s="955"/>
      <c r="DOC166" s="1144"/>
      <c r="DOD166" s="1167"/>
      <c r="DOE166" s="1163"/>
      <c r="DOF166" s="1163"/>
      <c r="DOG166" s="1455"/>
      <c r="DOH166" s="957"/>
      <c r="DOI166" s="1163"/>
      <c r="DOJ166" s="1163"/>
      <c r="DOK166" s="957"/>
      <c r="DOL166" s="957"/>
      <c r="DOM166" s="1730"/>
      <c r="DON166" s="957"/>
      <c r="DOO166" s="957"/>
      <c r="DOP166" s="957"/>
      <c r="DOQ166" s="1209"/>
      <c r="DOR166" s="1248"/>
      <c r="DOS166" s="1537"/>
      <c r="DOT166" s="955"/>
      <c r="DOU166" s="1144"/>
      <c r="DOV166" s="1167"/>
      <c r="DOW166" s="1163"/>
      <c r="DOX166" s="1163"/>
      <c r="DOY166" s="1455"/>
      <c r="DOZ166" s="957"/>
      <c r="DPA166" s="1163"/>
      <c r="DPB166" s="1163"/>
      <c r="DPC166" s="957"/>
      <c r="DPD166" s="957"/>
      <c r="DPE166" s="1730"/>
      <c r="DPF166" s="957"/>
      <c r="DPG166" s="957"/>
      <c r="DPH166" s="957"/>
      <c r="DPI166" s="1209"/>
      <c r="DPJ166" s="1248"/>
      <c r="DPK166" s="1537"/>
      <c r="DPL166" s="955"/>
      <c r="DPM166" s="1144"/>
      <c r="DPN166" s="1167"/>
      <c r="DPO166" s="1163"/>
      <c r="DPP166" s="1163"/>
      <c r="DPQ166" s="1455"/>
      <c r="DPR166" s="957"/>
      <c r="DPS166" s="1163"/>
      <c r="DPT166" s="1163"/>
      <c r="DPU166" s="957"/>
      <c r="DPV166" s="957"/>
      <c r="DPW166" s="1730"/>
      <c r="DPX166" s="957"/>
      <c r="DPY166" s="957"/>
      <c r="DPZ166" s="957"/>
      <c r="DQA166" s="1209"/>
      <c r="DQB166" s="1248"/>
      <c r="DQC166" s="1537"/>
      <c r="DQD166" s="955"/>
      <c r="DQE166" s="1144"/>
      <c r="DQF166" s="1167"/>
      <c r="DQG166" s="1163"/>
      <c r="DQH166" s="1163"/>
      <c r="DQI166" s="1455"/>
      <c r="DQJ166" s="957"/>
      <c r="DQK166" s="1163"/>
      <c r="DQL166" s="1163"/>
      <c r="DQM166" s="957"/>
      <c r="DQN166" s="957"/>
      <c r="DQO166" s="1730"/>
      <c r="DQP166" s="957"/>
      <c r="DQQ166" s="957"/>
      <c r="DQR166" s="957"/>
      <c r="DQS166" s="1209"/>
      <c r="DQT166" s="1248"/>
      <c r="DQU166" s="1537"/>
      <c r="DQV166" s="955"/>
      <c r="DQW166" s="1144"/>
      <c r="DQX166" s="1167"/>
      <c r="DQY166" s="1163"/>
      <c r="DQZ166" s="1163"/>
      <c r="DRA166" s="1455"/>
      <c r="DRB166" s="957"/>
      <c r="DRC166" s="1163"/>
      <c r="DRD166" s="1163"/>
      <c r="DRE166" s="957"/>
      <c r="DRF166" s="957"/>
      <c r="DRG166" s="1730"/>
      <c r="DRH166" s="957"/>
      <c r="DRI166" s="957"/>
      <c r="DRJ166" s="957"/>
      <c r="DRK166" s="1209"/>
      <c r="DRL166" s="1248"/>
      <c r="DRM166" s="1537"/>
      <c r="DRN166" s="955"/>
      <c r="DRO166" s="1144"/>
      <c r="DRP166" s="1167"/>
      <c r="DRQ166" s="1163"/>
      <c r="DRR166" s="1163"/>
      <c r="DRS166" s="1455"/>
      <c r="DRT166" s="957"/>
      <c r="DRU166" s="1163"/>
      <c r="DRV166" s="1163"/>
      <c r="DRW166" s="957"/>
      <c r="DRX166" s="957"/>
      <c r="DRY166" s="1730"/>
      <c r="DRZ166" s="957"/>
      <c r="DSA166" s="957"/>
      <c r="DSB166" s="957"/>
      <c r="DSC166" s="1209"/>
      <c r="DSD166" s="1248"/>
      <c r="DSE166" s="1537"/>
      <c r="DSF166" s="955"/>
      <c r="DSG166" s="1144"/>
      <c r="DSH166" s="1167"/>
      <c r="DSI166" s="1163"/>
      <c r="DSJ166" s="1163"/>
      <c r="DSK166" s="1455"/>
      <c r="DSL166" s="957"/>
      <c r="DSM166" s="1163"/>
      <c r="DSN166" s="1163"/>
      <c r="DSO166" s="957"/>
      <c r="DSP166" s="957"/>
      <c r="DSQ166" s="1730"/>
      <c r="DSR166" s="957"/>
      <c r="DSS166" s="957"/>
      <c r="DST166" s="957"/>
      <c r="DSU166" s="1209"/>
      <c r="DSV166" s="1248"/>
      <c r="DSW166" s="1537"/>
      <c r="DSX166" s="955"/>
      <c r="DSY166" s="1144"/>
      <c r="DSZ166" s="1167"/>
      <c r="DTA166" s="1163"/>
      <c r="DTB166" s="1163"/>
      <c r="DTC166" s="1455"/>
      <c r="DTD166" s="957"/>
      <c r="DTE166" s="1163"/>
      <c r="DTF166" s="1163"/>
      <c r="DTG166" s="957"/>
      <c r="DTH166" s="957"/>
      <c r="DTI166" s="1730"/>
      <c r="DTJ166" s="957"/>
      <c r="DTK166" s="957"/>
      <c r="DTL166" s="957"/>
      <c r="DTM166" s="1209"/>
      <c r="DTN166" s="1248"/>
      <c r="DTO166" s="1537"/>
      <c r="DTP166" s="955"/>
      <c r="DTQ166" s="1144"/>
      <c r="DTR166" s="1167"/>
      <c r="DTS166" s="1163"/>
      <c r="DTT166" s="1163"/>
      <c r="DTU166" s="1455"/>
      <c r="DTV166" s="957"/>
      <c r="DTW166" s="1163"/>
      <c r="DTX166" s="1163"/>
      <c r="DTY166" s="957"/>
      <c r="DTZ166" s="957"/>
      <c r="DUA166" s="1730"/>
      <c r="DUB166" s="957"/>
      <c r="DUC166" s="957"/>
      <c r="DUD166" s="957"/>
      <c r="DUE166" s="1209"/>
      <c r="DUF166" s="1248"/>
      <c r="DUG166" s="1537"/>
      <c r="DUH166" s="955"/>
      <c r="DUI166" s="1144"/>
      <c r="DUJ166" s="1167"/>
      <c r="DUK166" s="1163"/>
      <c r="DUL166" s="1163"/>
      <c r="DUM166" s="1455"/>
      <c r="DUN166" s="957"/>
      <c r="DUO166" s="1163"/>
      <c r="DUP166" s="1163"/>
      <c r="DUQ166" s="957"/>
      <c r="DUR166" s="957"/>
      <c r="DUS166" s="1730"/>
      <c r="DUT166" s="957"/>
      <c r="DUU166" s="957"/>
      <c r="DUV166" s="957"/>
      <c r="DUW166" s="1209"/>
      <c r="DUX166" s="1248"/>
      <c r="DUY166" s="1537"/>
      <c r="DUZ166" s="955"/>
      <c r="DVA166" s="1144"/>
      <c r="DVB166" s="1167"/>
      <c r="DVC166" s="1163"/>
      <c r="DVD166" s="1163"/>
      <c r="DVE166" s="1455"/>
      <c r="DVF166" s="957"/>
      <c r="DVG166" s="1163"/>
      <c r="DVH166" s="1163"/>
      <c r="DVI166" s="957"/>
      <c r="DVJ166" s="957"/>
      <c r="DVK166" s="1730"/>
      <c r="DVL166" s="957"/>
      <c r="DVM166" s="957"/>
      <c r="DVN166" s="957"/>
      <c r="DVO166" s="1209"/>
      <c r="DVP166" s="1248"/>
      <c r="DVQ166" s="1537"/>
      <c r="DVR166" s="955"/>
      <c r="DVS166" s="1144"/>
      <c r="DVT166" s="1167"/>
      <c r="DVU166" s="1163"/>
      <c r="DVV166" s="1163"/>
      <c r="DVW166" s="1455"/>
      <c r="DVX166" s="957"/>
      <c r="DVY166" s="1163"/>
      <c r="DVZ166" s="1163"/>
      <c r="DWA166" s="957"/>
      <c r="DWB166" s="957"/>
      <c r="DWC166" s="1730"/>
      <c r="DWD166" s="957"/>
      <c r="DWE166" s="957"/>
      <c r="DWF166" s="957"/>
      <c r="DWG166" s="1209"/>
      <c r="DWH166" s="1248"/>
      <c r="DWI166" s="1537"/>
      <c r="DWJ166" s="955"/>
      <c r="DWK166" s="1144"/>
      <c r="DWL166" s="1167"/>
      <c r="DWM166" s="1163"/>
      <c r="DWN166" s="1163"/>
      <c r="DWO166" s="1455"/>
      <c r="DWP166" s="957"/>
      <c r="DWQ166" s="1163"/>
      <c r="DWR166" s="1163"/>
      <c r="DWS166" s="957"/>
      <c r="DWT166" s="957"/>
      <c r="DWU166" s="1730"/>
      <c r="DWV166" s="957"/>
      <c r="DWW166" s="957"/>
      <c r="DWX166" s="957"/>
      <c r="DWY166" s="1209"/>
      <c r="DWZ166" s="1248"/>
      <c r="DXA166" s="1537"/>
      <c r="DXB166" s="955"/>
      <c r="DXC166" s="1144"/>
      <c r="DXD166" s="1167"/>
      <c r="DXE166" s="1163"/>
      <c r="DXF166" s="1163"/>
      <c r="DXG166" s="1455"/>
      <c r="DXH166" s="957"/>
      <c r="DXI166" s="1163"/>
      <c r="DXJ166" s="1163"/>
      <c r="DXK166" s="957"/>
      <c r="DXL166" s="957"/>
      <c r="DXM166" s="1730"/>
      <c r="DXN166" s="957"/>
      <c r="DXO166" s="957"/>
      <c r="DXP166" s="957"/>
      <c r="DXQ166" s="1209"/>
      <c r="DXR166" s="1248"/>
      <c r="DXS166" s="1537"/>
      <c r="DXT166" s="955"/>
      <c r="DXU166" s="1144"/>
      <c r="DXV166" s="1167"/>
      <c r="DXW166" s="1163"/>
      <c r="DXX166" s="1163"/>
      <c r="DXY166" s="1455"/>
      <c r="DXZ166" s="957"/>
      <c r="DYA166" s="1163"/>
      <c r="DYB166" s="1163"/>
      <c r="DYC166" s="957"/>
      <c r="DYD166" s="957"/>
      <c r="DYE166" s="1730"/>
      <c r="DYF166" s="957"/>
      <c r="DYG166" s="957"/>
      <c r="DYH166" s="957"/>
      <c r="DYI166" s="1209"/>
      <c r="DYJ166" s="1248"/>
      <c r="DYK166" s="1537"/>
      <c r="DYL166" s="955"/>
      <c r="DYM166" s="1144"/>
      <c r="DYN166" s="1167"/>
      <c r="DYO166" s="1163"/>
      <c r="DYP166" s="1163"/>
      <c r="DYQ166" s="1455"/>
      <c r="DYR166" s="957"/>
      <c r="DYS166" s="1163"/>
      <c r="DYT166" s="1163"/>
      <c r="DYU166" s="957"/>
      <c r="DYV166" s="957"/>
      <c r="DYW166" s="1730"/>
      <c r="DYX166" s="957"/>
      <c r="DYY166" s="957"/>
      <c r="DYZ166" s="957"/>
      <c r="DZA166" s="1209"/>
      <c r="DZB166" s="1248"/>
      <c r="DZC166" s="1537"/>
      <c r="DZD166" s="955"/>
      <c r="DZE166" s="1144"/>
      <c r="DZF166" s="1167"/>
      <c r="DZG166" s="1163"/>
      <c r="DZH166" s="1163"/>
      <c r="DZI166" s="1455"/>
      <c r="DZJ166" s="957"/>
      <c r="DZK166" s="1163"/>
      <c r="DZL166" s="1163"/>
      <c r="DZM166" s="957"/>
      <c r="DZN166" s="957"/>
      <c r="DZO166" s="1730"/>
      <c r="DZP166" s="957"/>
      <c r="DZQ166" s="957"/>
      <c r="DZR166" s="957"/>
      <c r="DZS166" s="1209"/>
      <c r="DZT166" s="1248"/>
      <c r="DZU166" s="1537"/>
      <c r="DZV166" s="955"/>
      <c r="DZW166" s="1144"/>
      <c r="DZX166" s="1167"/>
      <c r="DZY166" s="1163"/>
      <c r="DZZ166" s="1163"/>
      <c r="EAA166" s="1455"/>
      <c r="EAB166" s="957"/>
      <c r="EAC166" s="1163"/>
      <c r="EAD166" s="1163"/>
      <c r="EAE166" s="957"/>
      <c r="EAF166" s="957"/>
      <c r="EAG166" s="1730"/>
      <c r="EAH166" s="957"/>
      <c r="EAI166" s="957"/>
      <c r="EAJ166" s="957"/>
      <c r="EAK166" s="1209"/>
      <c r="EAL166" s="1248"/>
      <c r="EAM166" s="1537"/>
      <c r="EAN166" s="955"/>
      <c r="EAO166" s="1144"/>
      <c r="EAP166" s="1167"/>
      <c r="EAQ166" s="1163"/>
      <c r="EAR166" s="1163"/>
      <c r="EAS166" s="1455"/>
      <c r="EAT166" s="957"/>
      <c r="EAU166" s="1163"/>
      <c r="EAV166" s="1163"/>
      <c r="EAW166" s="957"/>
      <c r="EAX166" s="957"/>
      <c r="EAY166" s="1730"/>
      <c r="EAZ166" s="957"/>
      <c r="EBA166" s="957"/>
      <c r="EBB166" s="957"/>
      <c r="EBC166" s="1209"/>
      <c r="EBD166" s="1248"/>
      <c r="EBE166" s="1537"/>
      <c r="EBF166" s="955"/>
      <c r="EBG166" s="1144"/>
      <c r="EBH166" s="1167"/>
      <c r="EBI166" s="1163"/>
      <c r="EBJ166" s="1163"/>
      <c r="EBK166" s="1455"/>
      <c r="EBL166" s="957"/>
      <c r="EBM166" s="1163"/>
      <c r="EBN166" s="1163"/>
      <c r="EBO166" s="957"/>
      <c r="EBP166" s="957"/>
      <c r="EBQ166" s="1730"/>
      <c r="EBR166" s="957"/>
      <c r="EBS166" s="957"/>
      <c r="EBT166" s="957"/>
      <c r="EBU166" s="1209"/>
      <c r="EBV166" s="1248"/>
      <c r="EBW166" s="1537"/>
      <c r="EBX166" s="955"/>
      <c r="EBY166" s="1144"/>
      <c r="EBZ166" s="1167"/>
      <c r="ECA166" s="1163"/>
      <c r="ECB166" s="1163"/>
      <c r="ECC166" s="1455"/>
      <c r="ECD166" s="957"/>
      <c r="ECE166" s="1163"/>
      <c r="ECF166" s="1163"/>
      <c r="ECG166" s="957"/>
      <c r="ECH166" s="957"/>
      <c r="ECI166" s="1730"/>
      <c r="ECJ166" s="957"/>
      <c r="ECK166" s="957"/>
      <c r="ECL166" s="957"/>
      <c r="ECM166" s="1209"/>
      <c r="ECN166" s="1248"/>
      <c r="ECO166" s="1537"/>
      <c r="ECP166" s="955"/>
      <c r="ECQ166" s="1144"/>
      <c r="ECR166" s="1167"/>
      <c r="ECS166" s="1163"/>
      <c r="ECT166" s="1163"/>
      <c r="ECU166" s="1455"/>
      <c r="ECV166" s="957"/>
      <c r="ECW166" s="1163"/>
      <c r="ECX166" s="1163"/>
      <c r="ECY166" s="957"/>
      <c r="ECZ166" s="957"/>
      <c r="EDA166" s="1730"/>
      <c r="EDB166" s="957"/>
      <c r="EDC166" s="957"/>
      <c r="EDD166" s="957"/>
      <c r="EDE166" s="1209"/>
      <c r="EDF166" s="1248"/>
      <c r="EDG166" s="1537"/>
      <c r="EDH166" s="955"/>
      <c r="EDI166" s="1144"/>
      <c r="EDJ166" s="1167"/>
      <c r="EDK166" s="1163"/>
      <c r="EDL166" s="1163"/>
      <c r="EDM166" s="1455"/>
      <c r="EDN166" s="957"/>
      <c r="EDO166" s="1163"/>
      <c r="EDP166" s="1163"/>
      <c r="EDQ166" s="957"/>
      <c r="EDR166" s="957"/>
      <c r="EDS166" s="1730"/>
      <c r="EDT166" s="957"/>
      <c r="EDU166" s="957"/>
      <c r="EDV166" s="957"/>
      <c r="EDW166" s="1209"/>
      <c r="EDX166" s="1248"/>
      <c r="EDY166" s="1537"/>
      <c r="EDZ166" s="955"/>
      <c r="EEA166" s="1144"/>
      <c r="EEB166" s="1167"/>
      <c r="EEC166" s="1163"/>
      <c r="EED166" s="1163"/>
      <c r="EEE166" s="1455"/>
      <c r="EEF166" s="957"/>
      <c r="EEG166" s="1163"/>
      <c r="EEH166" s="1163"/>
      <c r="EEI166" s="957"/>
      <c r="EEJ166" s="957"/>
      <c r="EEK166" s="1730"/>
      <c r="EEL166" s="957"/>
      <c r="EEM166" s="957"/>
      <c r="EEN166" s="957"/>
      <c r="EEO166" s="1209"/>
      <c r="EEP166" s="1248"/>
      <c r="EEQ166" s="1537"/>
      <c r="EER166" s="955"/>
      <c r="EES166" s="1144"/>
      <c r="EET166" s="1167"/>
      <c r="EEU166" s="1163"/>
      <c r="EEV166" s="1163"/>
      <c r="EEW166" s="1455"/>
      <c r="EEX166" s="957"/>
      <c r="EEY166" s="1163"/>
      <c r="EEZ166" s="1163"/>
      <c r="EFA166" s="957"/>
      <c r="EFB166" s="957"/>
      <c r="EFC166" s="1730"/>
      <c r="EFD166" s="957"/>
      <c r="EFE166" s="957"/>
      <c r="EFF166" s="957"/>
      <c r="EFG166" s="1209"/>
      <c r="EFH166" s="1248"/>
      <c r="EFI166" s="1537"/>
      <c r="EFJ166" s="955"/>
      <c r="EFK166" s="1144"/>
      <c r="EFL166" s="1167"/>
      <c r="EFM166" s="1163"/>
      <c r="EFN166" s="1163"/>
      <c r="EFO166" s="1455"/>
      <c r="EFP166" s="957"/>
      <c r="EFQ166" s="1163"/>
      <c r="EFR166" s="1163"/>
      <c r="EFS166" s="957"/>
      <c r="EFT166" s="957"/>
      <c r="EFU166" s="1730"/>
      <c r="EFV166" s="957"/>
      <c r="EFW166" s="957"/>
      <c r="EFX166" s="957"/>
      <c r="EFY166" s="1209"/>
      <c r="EFZ166" s="1248"/>
      <c r="EGA166" s="1537"/>
      <c r="EGB166" s="955"/>
      <c r="EGC166" s="1144"/>
      <c r="EGD166" s="1167"/>
      <c r="EGE166" s="1163"/>
      <c r="EGF166" s="1163"/>
      <c r="EGG166" s="1455"/>
      <c r="EGH166" s="957"/>
      <c r="EGI166" s="1163"/>
      <c r="EGJ166" s="1163"/>
      <c r="EGK166" s="957"/>
      <c r="EGL166" s="957"/>
      <c r="EGM166" s="1730"/>
      <c r="EGN166" s="957"/>
      <c r="EGO166" s="957"/>
      <c r="EGP166" s="957"/>
      <c r="EGQ166" s="1209"/>
      <c r="EGR166" s="1248"/>
      <c r="EGS166" s="1537"/>
      <c r="EGT166" s="955"/>
      <c r="EGU166" s="1144"/>
      <c r="EGV166" s="1167"/>
      <c r="EGW166" s="1163"/>
      <c r="EGX166" s="1163"/>
      <c r="EGY166" s="1455"/>
      <c r="EGZ166" s="957"/>
      <c r="EHA166" s="1163"/>
      <c r="EHB166" s="1163"/>
      <c r="EHC166" s="957"/>
      <c r="EHD166" s="957"/>
      <c r="EHE166" s="1730"/>
      <c r="EHF166" s="957"/>
      <c r="EHG166" s="957"/>
      <c r="EHH166" s="957"/>
      <c r="EHI166" s="1209"/>
      <c r="EHJ166" s="1248"/>
      <c r="EHK166" s="1537"/>
      <c r="EHL166" s="955"/>
      <c r="EHM166" s="1144"/>
      <c r="EHN166" s="1167"/>
      <c r="EHO166" s="1163"/>
      <c r="EHP166" s="1163"/>
      <c r="EHQ166" s="1455"/>
      <c r="EHR166" s="957"/>
      <c r="EHS166" s="1163"/>
      <c r="EHT166" s="1163"/>
      <c r="EHU166" s="957"/>
      <c r="EHV166" s="957"/>
      <c r="EHW166" s="1730"/>
      <c r="EHX166" s="957"/>
      <c r="EHY166" s="957"/>
      <c r="EHZ166" s="957"/>
      <c r="EIA166" s="1209"/>
      <c r="EIB166" s="1248"/>
      <c r="EIC166" s="1537"/>
      <c r="EID166" s="955"/>
      <c r="EIE166" s="1144"/>
      <c r="EIF166" s="1167"/>
      <c r="EIG166" s="1163"/>
      <c r="EIH166" s="1163"/>
      <c r="EII166" s="1455"/>
      <c r="EIJ166" s="957"/>
      <c r="EIK166" s="1163"/>
      <c r="EIL166" s="1163"/>
      <c r="EIM166" s="957"/>
      <c r="EIN166" s="957"/>
      <c r="EIO166" s="1730"/>
      <c r="EIP166" s="957"/>
      <c r="EIQ166" s="957"/>
      <c r="EIR166" s="957"/>
      <c r="EIS166" s="1209"/>
      <c r="EIT166" s="1248"/>
      <c r="EIU166" s="1537"/>
      <c r="EIV166" s="955"/>
      <c r="EIW166" s="1144"/>
      <c r="EIX166" s="1167"/>
      <c r="EIY166" s="1163"/>
      <c r="EIZ166" s="1163"/>
      <c r="EJA166" s="1455"/>
      <c r="EJB166" s="957"/>
      <c r="EJC166" s="1163"/>
      <c r="EJD166" s="1163"/>
      <c r="EJE166" s="957"/>
      <c r="EJF166" s="957"/>
      <c r="EJG166" s="1730"/>
      <c r="EJH166" s="957"/>
      <c r="EJI166" s="957"/>
      <c r="EJJ166" s="957"/>
      <c r="EJK166" s="1209"/>
      <c r="EJL166" s="1248"/>
      <c r="EJM166" s="1537"/>
      <c r="EJN166" s="955"/>
      <c r="EJO166" s="1144"/>
      <c r="EJP166" s="1167"/>
      <c r="EJQ166" s="1163"/>
      <c r="EJR166" s="1163"/>
      <c r="EJS166" s="1455"/>
      <c r="EJT166" s="957"/>
      <c r="EJU166" s="1163"/>
      <c r="EJV166" s="1163"/>
      <c r="EJW166" s="957"/>
      <c r="EJX166" s="957"/>
      <c r="EJY166" s="1730"/>
      <c r="EJZ166" s="957"/>
      <c r="EKA166" s="957"/>
      <c r="EKB166" s="957"/>
      <c r="EKC166" s="1209"/>
      <c r="EKD166" s="1248"/>
      <c r="EKE166" s="1537"/>
      <c r="EKF166" s="955"/>
      <c r="EKG166" s="1144"/>
      <c r="EKH166" s="1167"/>
      <c r="EKI166" s="1163"/>
      <c r="EKJ166" s="1163"/>
      <c r="EKK166" s="1455"/>
      <c r="EKL166" s="957"/>
      <c r="EKM166" s="1163"/>
      <c r="EKN166" s="1163"/>
      <c r="EKO166" s="957"/>
      <c r="EKP166" s="957"/>
      <c r="EKQ166" s="1730"/>
      <c r="EKR166" s="957"/>
      <c r="EKS166" s="957"/>
      <c r="EKT166" s="957"/>
      <c r="EKU166" s="1209"/>
      <c r="EKV166" s="1248"/>
      <c r="EKW166" s="1537"/>
      <c r="EKX166" s="955"/>
      <c r="EKY166" s="1144"/>
      <c r="EKZ166" s="1167"/>
      <c r="ELA166" s="1163"/>
      <c r="ELB166" s="1163"/>
      <c r="ELC166" s="1455"/>
      <c r="ELD166" s="957"/>
      <c r="ELE166" s="1163"/>
      <c r="ELF166" s="1163"/>
      <c r="ELG166" s="957"/>
      <c r="ELH166" s="957"/>
      <c r="ELI166" s="1730"/>
      <c r="ELJ166" s="957"/>
      <c r="ELK166" s="957"/>
      <c r="ELL166" s="957"/>
      <c r="ELM166" s="1209"/>
      <c r="ELN166" s="1248"/>
      <c r="ELO166" s="1537"/>
      <c r="ELP166" s="955"/>
      <c r="ELQ166" s="1144"/>
      <c r="ELR166" s="1167"/>
      <c r="ELS166" s="1163"/>
      <c r="ELT166" s="1163"/>
      <c r="ELU166" s="1455"/>
      <c r="ELV166" s="957"/>
      <c r="ELW166" s="1163"/>
      <c r="ELX166" s="1163"/>
      <c r="ELY166" s="957"/>
      <c r="ELZ166" s="957"/>
      <c r="EMA166" s="1730"/>
      <c r="EMB166" s="957"/>
      <c r="EMC166" s="957"/>
      <c r="EMD166" s="957"/>
      <c r="EME166" s="1209"/>
      <c r="EMF166" s="1248"/>
      <c r="EMG166" s="1537"/>
      <c r="EMH166" s="955"/>
      <c r="EMI166" s="1144"/>
      <c r="EMJ166" s="1167"/>
      <c r="EMK166" s="1163"/>
      <c r="EML166" s="1163"/>
      <c r="EMM166" s="1455"/>
      <c r="EMN166" s="957"/>
      <c r="EMO166" s="1163"/>
      <c r="EMP166" s="1163"/>
      <c r="EMQ166" s="957"/>
      <c r="EMR166" s="957"/>
      <c r="EMS166" s="1730"/>
      <c r="EMT166" s="957"/>
      <c r="EMU166" s="957"/>
      <c r="EMV166" s="957"/>
      <c r="EMW166" s="1209"/>
      <c r="EMX166" s="1248"/>
      <c r="EMY166" s="1537"/>
      <c r="EMZ166" s="955"/>
      <c r="ENA166" s="1144"/>
      <c r="ENB166" s="1167"/>
      <c r="ENC166" s="1163"/>
      <c r="END166" s="1163"/>
      <c r="ENE166" s="1455"/>
      <c r="ENF166" s="957"/>
      <c r="ENG166" s="1163"/>
      <c r="ENH166" s="1163"/>
      <c r="ENI166" s="957"/>
      <c r="ENJ166" s="957"/>
      <c r="ENK166" s="1730"/>
      <c r="ENL166" s="957"/>
      <c r="ENM166" s="957"/>
      <c r="ENN166" s="957"/>
      <c r="ENO166" s="1209"/>
      <c r="ENP166" s="1248"/>
      <c r="ENQ166" s="1537"/>
      <c r="ENR166" s="955"/>
      <c r="ENS166" s="1144"/>
      <c r="ENT166" s="1167"/>
      <c r="ENU166" s="1163"/>
      <c r="ENV166" s="1163"/>
      <c r="ENW166" s="1455"/>
      <c r="ENX166" s="957"/>
      <c r="ENY166" s="1163"/>
      <c r="ENZ166" s="1163"/>
      <c r="EOA166" s="957"/>
      <c r="EOB166" s="957"/>
      <c r="EOC166" s="1730"/>
      <c r="EOD166" s="957"/>
      <c r="EOE166" s="957"/>
      <c r="EOF166" s="957"/>
      <c r="EOG166" s="1209"/>
      <c r="EOH166" s="1248"/>
      <c r="EOI166" s="1537"/>
      <c r="EOJ166" s="955"/>
      <c r="EOK166" s="1144"/>
      <c r="EOL166" s="1167"/>
      <c r="EOM166" s="1163"/>
      <c r="EON166" s="1163"/>
      <c r="EOO166" s="1455"/>
      <c r="EOP166" s="957"/>
      <c r="EOQ166" s="1163"/>
      <c r="EOR166" s="1163"/>
      <c r="EOS166" s="957"/>
      <c r="EOT166" s="957"/>
      <c r="EOU166" s="1730"/>
      <c r="EOV166" s="957"/>
      <c r="EOW166" s="957"/>
      <c r="EOX166" s="957"/>
      <c r="EOY166" s="1209"/>
      <c r="EOZ166" s="1248"/>
      <c r="EPA166" s="1537"/>
      <c r="EPB166" s="955"/>
      <c r="EPC166" s="1144"/>
      <c r="EPD166" s="1167"/>
      <c r="EPE166" s="1163"/>
      <c r="EPF166" s="1163"/>
      <c r="EPG166" s="1455"/>
      <c r="EPH166" s="957"/>
      <c r="EPI166" s="1163"/>
      <c r="EPJ166" s="1163"/>
      <c r="EPK166" s="957"/>
      <c r="EPL166" s="957"/>
      <c r="EPM166" s="1730"/>
      <c r="EPN166" s="957"/>
      <c r="EPO166" s="957"/>
      <c r="EPP166" s="957"/>
      <c r="EPQ166" s="1209"/>
      <c r="EPR166" s="1248"/>
      <c r="EPS166" s="1537"/>
      <c r="EPT166" s="955"/>
      <c r="EPU166" s="1144"/>
      <c r="EPV166" s="1167"/>
      <c r="EPW166" s="1163"/>
      <c r="EPX166" s="1163"/>
      <c r="EPY166" s="1455"/>
      <c r="EPZ166" s="957"/>
      <c r="EQA166" s="1163"/>
      <c r="EQB166" s="1163"/>
      <c r="EQC166" s="957"/>
      <c r="EQD166" s="957"/>
      <c r="EQE166" s="1730"/>
      <c r="EQF166" s="957"/>
      <c r="EQG166" s="957"/>
      <c r="EQH166" s="957"/>
      <c r="EQI166" s="1209"/>
      <c r="EQJ166" s="1248"/>
      <c r="EQK166" s="1537"/>
      <c r="EQL166" s="955"/>
      <c r="EQM166" s="1144"/>
      <c r="EQN166" s="1167"/>
      <c r="EQO166" s="1163"/>
      <c r="EQP166" s="1163"/>
      <c r="EQQ166" s="1455"/>
      <c r="EQR166" s="957"/>
      <c r="EQS166" s="1163"/>
      <c r="EQT166" s="1163"/>
      <c r="EQU166" s="957"/>
      <c r="EQV166" s="957"/>
      <c r="EQW166" s="1730"/>
      <c r="EQX166" s="957"/>
      <c r="EQY166" s="957"/>
      <c r="EQZ166" s="957"/>
      <c r="ERA166" s="1209"/>
      <c r="ERB166" s="1248"/>
      <c r="ERC166" s="1537"/>
      <c r="ERD166" s="955"/>
      <c r="ERE166" s="1144"/>
      <c r="ERF166" s="1167"/>
      <c r="ERG166" s="1163"/>
      <c r="ERH166" s="1163"/>
      <c r="ERI166" s="1455"/>
      <c r="ERJ166" s="957"/>
      <c r="ERK166" s="1163"/>
      <c r="ERL166" s="1163"/>
      <c r="ERM166" s="957"/>
      <c r="ERN166" s="957"/>
      <c r="ERO166" s="1730"/>
      <c r="ERP166" s="957"/>
      <c r="ERQ166" s="957"/>
      <c r="ERR166" s="957"/>
      <c r="ERS166" s="1209"/>
      <c r="ERT166" s="1248"/>
      <c r="ERU166" s="1537"/>
      <c r="ERV166" s="955"/>
      <c r="ERW166" s="1144"/>
      <c r="ERX166" s="1167"/>
      <c r="ERY166" s="1163"/>
      <c r="ERZ166" s="1163"/>
      <c r="ESA166" s="1455"/>
      <c r="ESB166" s="957"/>
      <c r="ESC166" s="1163"/>
      <c r="ESD166" s="1163"/>
      <c r="ESE166" s="957"/>
      <c r="ESF166" s="957"/>
      <c r="ESG166" s="1730"/>
      <c r="ESH166" s="957"/>
      <c r="ESI166" s="957"/>
      <c r="ESJ166" s="957"/>
      <c r="ESK166" s="1209"/>
      <c r="ESL166" s="1248"/>
      <c r="ESM166" s="1537"/>
      <c r="ESN166" s="955"/>
      <c r="ESO166" s="1144"/>
      <c r="ESP166" s="1167"/>
      <c r="ESQ166" s="1163"/>
      <c r="ESR166" s="1163"/>
      <c r="ESS166" s="1455"/>
      <c r="EST166" s="957"/>
      <c r="ESU166" s="1163"/>
      <c r="ESV166" s="1163"/>
      <c r="ESW166" s="957"/>
      <c r="ESX166" s="957"/>
      <c r="ESY166" s="1730"/>
      <c r="ESZ166" s="957"/>
      <c r="ETA166" s="957"/>
      <c r="ETB166" s="957"/>
      <c r="ETC166" s="1209"/>
      <c r="ETD166" s="1248"/>
      <c r="ETE166" s="1537"/>
      <c r="ETF166" s="955"/>
      <c r="ETG166" s="1144"/>
      <c r="ETH166" s="1167"/>
      <c r="ETI166" s="1163"/>
      <c r="ETJ166" s="1163"/>
      <c r="ETK166" s="1455"/>
      <c r="ETL166" s="957"/>
      <c r="ETM166" s="1163"/>
      <c r="ETN166" s="1163"/>
      <c r="ETO166" s="957"/>
      <c r="ETP166" s="957"/>
      <c r="ETQ166" s="1730"/>
      <c r="ETR166" s="957"/>
      <c r="ETS166" s="957"/>
      <c r="ETT166" s="957"/>
      <c r="ETU166" s="1209"/>
      <c r="ETV166" s="1248"/>
      <c r="ETW166" s="1537"/>
      <c r="ETX166" s="955"/>
      <c r="ETY166" s="1144"/>
      <c r="ETZ166" s="1167"/>
      <c r="EUA166" s="1163"/>
      <c r="EUB166" s="1163"/>
      <c r="EUC166" s="1455"/>
      <c r="EUD166" s="957"/>
      <c r="EUE166" s="1163"/>
      <c r="EUF166" s="1163"/>
      <c r="EUG166" s="957"/>
      <c r="EUH166" s="957"/>
      <c r="EUI166" s="1730"/>
      <c r="EUJ166" s="957"/>
      <c r="EUK166" s="957"/>
      <c r="EUL166" s="957"/>
      <c r="EUM166" s="1209"/>
      <c r="EUN166" s="1248"/>
      <c r="EUO166" s="1537"/>
      <c r="EUP166" s="955"/>
      <c r="EUQ166" s="1144"/>
      <c r="EUR166" s="1167"/>
      <c r="EUS166" s="1163"/>
      <c r="EUT166" s="1163"/>
      <c r="EUU166" s="1455"/>
      <c r="EUV166" s="957"/>
      <c r="EUW166" s="1163"/>
      <c r="EUX166" s="1163"/>
      <c r="EUY166" s="957"/>
      <c r="EUZ166" s="957"/>
      <c r="EVA166" s="1730"/>
      <c r="EVB166" s="957"/>
      <c r="EVC166" s="957"/>
      <c r="EVD166" s="957"/>
      <c r="EVE166" s="1209"/>
      <c r="EVF166" s="1248"/>
      <c r="EVG166" s="1537"/>
      <c r="EVH166" s="955"/>
      <c r="EVI166" s="1144"/>
      <c r="EVJ166" s="1167"/>
      <c r="EVK166" s="1163"/>
      <c r="EVL166" s="1163"/>
      <c r="EVM166" s="1455"/>
      <c r="EVN166" s="957"/>
      <c r="EVO166" s="1163"/>
      <c r="EVP166" s="1163"/>
      <c r="EVQ166" s="957"/>
      <c r="EVR166" s="957"/>
      <c r="EVS166" s="1730"/>
      <c r="EVT166" s="957"/>
      <c r="EVU166" s="957"/>
      <c r="EVV166" s="957"/>
      <c r="EVW166" s="1209"/>
      <c r="EVX166" s="1248"/>
      <c r="EVY166" s="1537"/>
      <c r="EVZ166" s="955"/>
      <c r="EWA166" s="1144"/>
      <c r="EWB166" s="1167"/>
      <c r="EWC166" s="1163"/>
      <c r="EWD166" s="1163"/>
      <c r="EWE166" s="1455"/>
      <c r="EWF166" s="957"/>
      <c r="EWG166" s="1163"/>
      <c r="EWH166" s="1163"/>
      <c r="EWI166" s="957"/>
      <c r="EWJ166" s="957"/>
      <c r="EWK166" s="1730"/>
      <c r="EWL166" s="957"/>
      <c r="EWM166" s="957"/>
      <c r="EWN166" s="957"/>
      <c r="EWO166" s="1209"/>
      <c r="EWP166" s="1248"/>
      <c r="EWQ166" s="1537"/>
      <c r="EWR166" s="955"/>
      <c r="EWS166" s="1144"/>
      <c r="EWT166" s="1167"/>
      <c r="EWU166" s="1163"/>
      <c r="EWV166" s="1163"/>
      <c r="EWW166" s="1455"/>
      <c r="EWX166" s="957"/>
      <c r="EWY166" s="1163"/>
      <c r="EWZ166" s="1163"/>
      <c r="EXA166" s="957"/>
      <c r="EXB166" s="957"/>
      <c r="EXC166" s="1730"/>
      <c r="EXD166" s="957"/>
      <c r="EXE166" s="957"/>
      <c r="EXF166" s="957"/>
      <c r="EXG166" s="1209"/>
      <c r="EXH166" s="1248"/>
      <c r="EXI166" s="1537"/>
      <c r="EXJ166" s="955"/>
      <c r="EXK166" s="1144"/>
      <c r="EXL166" s="1167"/>
      <c r="EXM166" s="1163"/>
      <c r="EXN166" s="1163"/>
      <c r="EXO166" s="1455"/>
      <c r="EXP166" s="957"/>
      <c r="EXQ166" s="1163"/>
      <c r="EXR166" s="1163"/>
      <c r="EXS166" s="957"/>
      <c r="EXT166" s="957"/>
      <c r="EXU166" s="1730"/>
      <c r="EXV166" s="957"/>
      <c r="EXW166" s="957"/>
      <c r="EXX166" s="957"/>
      <c r="EXY166" s="1209"/>
      <c r="EXZ166" s="1248"/>
      <c r="EYA166" s="1537"/>
      <c r="EYB166" s="955"/>
      <c r="EYC166" s="1144"/>
      <c r="EYD166" s="1167"/>
      <c r="EYE166" s="1163"/>
      <c r="EYF166" s="1163"/>
      <c r="EYG166" s="1455"/>
      <c r="EYH166" s="957"/>
      <c r="EYI166" s="1163"/>
      <c r="EYJ166" s="1163"/>
      <c r="EYK166" s="957"/>
      <c r="EYL166" s="957"/>
      <c r="EYM166" s="1730"/>
      <c r="EYN166" s="957"/>
      <c r="EYO166" s="957"/>
      <c r="EYP166" s="957"/>
      <c r="EYQ166" s="1209"/>
      <c r="EYR166" s="1248"/>
      <c r="EYS166" s="1537"/>
      <c r="EYT166" s="955"/>
      <c r="EYU166" s="1144"/>
      <c r="EYV166" s="1167"/>
      <c r="EYW166" s="1163"/>
      <c r="EYX166" s="1163"/>
      <c r="EYY166" s="1455"/>
      <c r="EYZ166" s="957"/>
      <c r="EZA166" s="1163"/>
      <c r="EZB166" s="1163"/>
      <c r="EZC166" s="957"/>
      <c r="EZD166" s="957"/>
      <c r="EZE166" s="1730"/>
      <c r="EZF166" s="957"/>
      <c r="EZG166" s="957"/>
      <c r="EZH166" s="957"/>
      <c r="EZI166" s="1209"/>
      <c r="EZJ166" s="1248"/>
      <c r="EZK166" s="1537"/>
      <c r="EZL166" s="955"/>
      <c r="EZM166" s="1144"/>
      <c r="EZN166" s="1167"/>
      <c r="EZO166" s="1163"/>
      <c r="EZP166" s="1163"/>
      <c r="EZQ166" s="1455"/>
      <c r="EZR166" s="957"/>
      <c r="EZS166" s="1163"/>
      <c r="EZT166" s="1163"/>
      <c r="EZU166" s="957"/>
      <c r="EZV166" s="957"/>
      <c r="EZW166" s="1730"/>
      <c r="EZX166" s="957"/>
      <c r="EZY166" s="957"/>
      <c r="EZZ166" s="957"/>
      <c r="FAA166" s="1209"/>
      <c r="FAB166" s="1248"/>
      <c r="FAC166" s="1537"/>
      <c r="FAD166" s="955"/>
      <c r="FAE166" s="1144"/>
      <c r="FAF166" s="1167"/>
      <c r="FAG166" s="1163"/>
      <c r="FAH166" s="1163"/>
      <c r="FAI166" s="1455"/>
      <c r="FAJ166" s="957"/>
      <c r="FAK166" s="1163"/>
      <c r="FAL166" s="1163"/>
      <c r="FAM166" s="957"/>
      <c r="FAN166" s="957"/>
      <c r="FAO166" s="1730"/>
      <c r="FAP166" s="957"/>
      <c r="FAQ166" s="957"/>
      <c r="FAR166" s="957"/>
      <c r="FAS166" s="1209"/>
      <c r="FAT166" s="1248"/>
      <c r="FAU166" s="1537"/>
      <c r="FAV166" s="955"/>
      <c r="FAW166" s="1144"/>
      <c r="FAX166" s="1167"/>
      <c r="FAY166" s="1163"/>
      <c r="FAZ166" s="1163"/>
      <c r="FBA166" s="1455"/>
      <c r="FBB166" s="957"/>
      <c r="FBC166" s="1163"/>
      <c r="FBD166" s="1163"/>
      <c r="FBE166" s="957"/>
      <c r="FBF166" s="957"/>
      <c r="FBG166" s="1730"/>
      <c r="FBH166" s="957"/>
      <c r="FBI166" s="957"/>
      <c r="FBJ166" s="957"/>
      <c r="FBK166" s="1209"/>
      <c r="FBL166" s="1248"/>
      <c r="FBM166" s="1537"/>
      <c r="FBN166" s="955"/>
      <c r="FBO166" s="1144"/>
      <c r="FBP166" s="1167"/>
      <c r="FBQ166" s="1163"/>
      <c r="FBR166" s="1163"/>
      <c r="FBS166" s="1455"/>
      <c r="FBT166" s="957"/>
      <c r="FBU166" s="1163"/>
      <c r="FBV166" s="1163"/>
      <c r="FBW166" s="957"/>
      <c r="FBX166" s="957"/>
      <c r="FBY166" s="1730"/>
      <c r="FBZ166" s="957"/>
      <c r="FCA166" s="957"/>
      <c r="FCB166" s="957"/>
      <c r="FCC166" s="1209"/>
      <c r="FCD166" s="1248"/>
      <c r="FCE166" s="1537"/>
      <c r="FCF166" s="955"/>
      <c r="FCG166" s="1144"/>
      <c r="FCH166" s="1167"/>
      <c r="FCI166" s="1163"/>
      <c r="FCJ166" s="1163"/>
      <c r="FCK166" s="1455"/>
      <c r="FCL166" s="957"/>
      <c r="FCM166" s="1163"/>
      <c r="FCN166" s="1163"/>
      <c r="FCO166" s="957"/>
      <c r="FCP166" s="957"/>
      <c r="FCQ166" s="1730"/>
      <c r="FCR166" s="957"/>
      <c r="FCS166" s="957"/>
      <c r="FCT166" s="957"/>
      <c r="FCU166" s="1209"/>
      <c r="FCV166" s="1248"/>
      <c r="FCW166" s="1537"/>
      <c r="FCX166" s="955"/>
      <c r="FCY166" s="1144"/>
      <c r="FCZ166" s="1167"/>
      <c r="FDA166" s="1163"/>
      <c r="FDB166" s="1163"/>
      <c r="FDC166" s="1455"/>
      <c r="FDD166" s="957"/>
      <c r="FDE166" s="1163"/>
      <c r="FDF166" s="1163"/>
      <c r="FDG166" s="957"/>
      <c r="FDH166" s="957"/>
      <c r="FDI166" s="1730"/>
      <c r="FDJ166" s="957"/>
      <c r="FDK166" s="957"/>
      <c r="FDL166" s="957"/>
      <c r="FDM166" s="1209"/>
      <c r="FDN166" s="1248"/>
      <c r="FDO166" s="1537"/>
      <c r="FDP166" s="955"/>
      <c r="FDQ166" s="1144"/>
      <c r="FDR166" s="1167"/>
      <c r="FDS166" s="1163"/>
      <c r="FDT166" s="1163"/>
      <c r="FDU166" s="1455"/>
      <c r="FDV166" s="957"/>
      <c r="FDW166" s="1163"/>
      <c r="FDX166" s="1163"/>
      <c r="FDY166" s="957"/>
      <c r="FDZ166" s="957"/>
      <c r="FEA166" s="1730"/>
      <c r="FEB166" s="957"/>
      <c r="FEC166" s="957"/>
      <c r="FED166" s="957"/>
      <c r="FEE166" s="1209"/>
      <c r="FEF166" s="1248"/>
      <c r="FEG166" s="1537"/>
      <c r="FEH166" s="955"/>
      <c r="FEI166" s="1144"/>
      <c r="FEJ166" s="1167"/>
      <c r="FEK166" s="1163"/>
      <c r="FEL166" s="1163"/>
      <c r="FEM166" s="1455"/>
      <c r="FEN166" s="957"/>
      <c r="FEO166" s="1163"/>
      <c r="FEP166" s="1163"/>
      <c r="FEQ166" s="957"/>
      <c r="FER166" s="957"/>
      <c r="FES166" s="1730"/>
      <c r="FET166" s="957"/>
      <c r="FEU166" s="957"/>
      <c r="FEV166" s="957"/>
      <c r="FEW166" s="1209"/>
      <c r="FEX166" s="1248"/>
      <c r="FEY166" s="1537"/>
      <c r="FEZ166" s="955"/>
      <c r="FFA166" s="1144"/>
      <c r="FFB166" s="1167"/>
      <c r="FFC166" s="1163"/>
      <c r="FFD166" s="1163"/>
      <c r="FFE166" s="1455"/>
      <c r="FFF166" s="957"/>
      <c r="FFG166" s="1163"/>
      <c r="FFH166" s="1163"/>
      <c r="FFI166" s="957"/>
      <c r="FFJ166" s="957"/>
      <c r="FFK166" s="1730"/>
      <c r="FFL166" s="957"/>
      <c r="FFM166" s="957"/>
      <c r="FFN166" s="957"/>
      <c r="FFO166" s="1209"/>
      <c r="FFP166" s="1248"/>
      <c r="FFQ166" s="1537"/>
      <c r="FFR166" s="955"/>
      <c r="FFS166" s="1144"/>
      <c r="FFT166" s="1167"/>
      <c r="FFU166" s="1163"/>
      <c r="FFV166" s="1163"/>
      <c r="FFW166" s="1455"/>
      <c r="FFX166" s="957"/>
      <c r="FFY166" s="1163"/>
      <c r="FFZ166" s="1163"/>
      <c r="FGA166" s="957"/>
      <c r="FGB166" s="957"/>
      <c r="FGC166" s="1730"/>
      <c r="FGD166" s="957"/>
      <c r="FGE166" s="957"/>
      <c r="FGF166" s="957"/>
      <c r="FGG166" s="1209"/>
      <c r="FGH166" s="1248"/>
      <c r="FGI166" s="1537"/>
      <c r="FGJ166" s="955"/>
      <c r="FGK166" s="1144"/>
      <c r="FGL166" s="1167"/>
      <c r="FGM166" s="1163"/>
      <c r="FGN166" s="1163"/>
      <c r="FGO166" s="1455"/>
      <c r="FGP166" s="957"/>
      <c r="FGQ166" s="1163"/>
      <c r="FGR166" s="1163"/>
      <c r="FGS166" s="957"/>
      <c r="FGT166" s="957"/>
      <c r="FGU166" s="1730"/>
      <c r="FGV166" s="957"/>
      <c r="FGW166" s="957"/>
      <c r="FGX166" s="957"/>
      <c r="FGY166" s="1209"/>
      <c r="FGZ166" s="1248"/>
      <c r="FHA166" s="1537"/>
      <c r="FHB166" s="955"/>
      <c r="FHC166" s="1144"/>
      <c r="FHD166" s="1167"/>
      <c r="FHE166" s="1163"/>
      <c r="FHF166" s="1163"/>
      <c r="FHG166" s="1455"/>
      <c r="FHH166" s="957"/>
      <c r="FHI166" s="1163"/>
      <c r="FHJ166" s="1163"/>
      <c r="FHK166" s="957"/>
      <c r="FHL166" s="957"/>
      <c r="FHM166" s="1730"/>
      <c r="FHN166" s="957"/>
      <c r="FHO166" s="957"/>
      <c r="FHP166" s="957"/>
      <c r="FHQ166" s="1209"/>
      <c r="FHR166" s="1248"/>
      <c r="FHS166" s="1537"/>
      <c r="FHT166" s="955"/>
      <c r="FHU166" s="1144"/>
      <c r="FHV166" s="1167"/>
      <c r="FHW166" s="1163"/>
      <c r="FHX166" s="1163"/>
      <c r="FHY166" s="1455"/>
      <c r="FHZ166" s="957"/>
      <c r="FIA166" s="1163"/>
      <c r="FIB166" s="1163"/>
      <c r="FIC166" s="957"/>
      <c r="FID166" s="957"/>
      <c r="FIE166" s="1730"/>
      <c r="FIF166" s="957"/>
      <c r="FIG166" s="957"/>
      <c r="FIH166" s="957"/>
      <c r="FII166" s="1209"/>
      <c r="FIJ166" s="1248"/>
      <c r="FIK166" s="1537"/>
      <c r="FIL166" s="955"/>
      <c r="FIM166" s="1144"/>
      <c r="FIN166" s="1167"/>
      <c r="FIO166" s="1163"/>
      <c r="FIP166" s="1163"/>
      <c r="FIQ166" s="1455"/>
      <c r="FIR166" s="957"/>
      <c r="FIS166" s="1163"/>
      <c r="FIT166" s="1163"/>
      <c r="FIU166" s="957"/>
      <c r="FIV166" s="957"/>
      <c r="FIW166" s="1730"/>
      <c r="FIX166" s="957"/>
      <c r="FIY166" s="957"/>
      <c r="FIZ166" s="957"/>
      <c r="FJA166" s="1209"/>
      <c r="FJB166" s="1248"/>
      <c r="FJC166" s="1537"/>
      <c r="FJD166" s="955"/>
      <c r="FJE166" s="1144"/>
      <c r="FJF166" s="1167"/>
      <c r="FJG166" s="1163"/>
      <c r="FJH166" s="1163"/>
      <c r="FJI166" s="1455"/>
      <c r="FJJ166" s="957"/>
      <c r="FJK166" s="1163"/>
      <c r="FJL166" s="1163"/>
      <c r="FJM166" s="957"/>
      <c r="FJN166" s="957"/>
      <c r="FJO166" s="1730"/>
      <c r="FJP166" s="957"/>
      <c r="FJQ166" s="957"/>
      <c r="FJR166" s="957"/>
      <c r="FJS166" s="1209"/>
      <c r="FJT166" s="1248"/>
      <c r="FJU166" s="1537"/>
      <c r="FJV166" s="955"/>
      <c r="FJW166" s="1144"/>
      <c r="FJX166" s="1167"/>
      <c r="FJY166" s="1163"/>
      <c r="FJZ166" s="1163"/>
      <c r="FKA166" s="1455"/>
      <c r="FKB166" s="957"/>
      <c r="FKC166" s="1163"/>
      <c r="FKD166" s="1163"/>
      <c r="FKE166" s="957"/>
      <c r="FKF166" s="957"/>
      <c r="FKG166" s="1730"/>
      <c r="FKH166" s="957"/>
      <c r="FKI166" s="957"/>
      <c r="FKJ166" s="957"/>
      <c r="FKK166" s="1209"/>
      <c r="FKL166" s="1248"/>
      <c r="FKM166" s="1537"/>
      <c r="FKN166" s="955"/>
      <c r="FKO166" s="1144"/>
      <c r="FKP166" s="1167"/>
      <c r="FKQ166" s="1163"/>
      <c r="FKR166" s="1163"/>
      <c r="FKS166" s="1455"/>
      <c r="FKT166" s="957"/>
      <c r="FKU166" s="1163"/>
      <c r="FKV166" s="1163"/>
      <c r="FKW166" s="957"/>
      <c r="FKX166" s="957"/>
      <c r="FKY166" s="1730"/>
      <c r="FKZ166" s="957"/>
      <c r="FLA166" s="957"/>
      <c r="FLB166" s="957"/>
      <c r="FLC166" s="1209"/>
      <c r="FLD166" s="1248"/>
      <c r="FLE166" s="1537"/>
      <c r="FLF166" s="955"/>
      <c r="FLG166" s="1144"/>
      <c r="FLH166" s="1167"/>
      <c r="FLI166" s="1163"/>
      <c r="FLJ166" s="1163"/>
      <c r="FLK166" s="1455"/>
      <c r="FLL166" s="957"/>
      <c r="FLM166" s="1163"/>
      <c r="FLN166" s="1163"/>
      <c r="FLO166" s="957"/>
      <c r="FLP166" s="957"/>
      <c r="FLQ166" s="1730"/>
      <c r="FLR166" s="957"/>
      <c r="FLS166" s="957"/>
      <c r="FLT166" s="957"/>
      <c r="FLU166" s="1209"/>
      <c r="FLV166" s="1248"/>
      <c r="FLW166" s="1537"/>
      <c r="FLX166" s="955"/>
      <c r="FLY166" s="1144"/>
      <c r="FLZ166" s="1167"/>
      <c r="FMA166" s="1163"/>
      <c r="FMB166" s="1163"/>
      <c r="FMC166" s="1455"/>
      <c r="FMD166" s="957"/>
      <c r="FME166" s="1163"/>
      <c r="FMF166" s="1163"/>
      <c r="FMG166" s="957"/>
      <c r="FMH166" s="957"/>
      <c r="FMI166" s="1730"/>
      <c r="FMJ166" s="957"/>
      <c r="FMK166" s="957"/>
      <c r="FML166" s="957"/>
      <c r="FMM166" s="1209"/>
      <c r="FMN166" s="1248"/>
      <c r="FMO166" s="1537"/>
      <c r="FMP166" s="955"/>
      <c r="FMQ166" s="1144"/>
      <c r="FMR166" s="1167"/>
      <c r="FMS166" s="1163"/>
      <c r="FMT166" s="1163"/>
      <c r="FMU166" s="1455"/>
      <c r="FMV166" s="957"/>
      <c r="FMW166" s="1163"/>
      <c r="FMX166" s="1163"/>
      <c r="FMY166" s="957"/>
      <c r="FMZ166" s="957"/>
      <c r="FNA166" s="1730"/>
      <c r="FNB166" s="957"/>
      <c r="FNC166" s="957"/>
      <c r="FND166" s="957"/>
      <c r="FNE166" s="1209"/>
      <c r="FNF166" s="1248"/>
      <c r="FNG166" s="1537"/>
      <c r="FNH166" s="955"/>
      <c r="FNI166" s="1144"/>
      <c r="FNJ166" s="1167"/>
      <c r="FNK166" s="1163"/>
      <c r="FNL166" s="1163"/>
      <c r="FNM166" s="1455"/>
      <c r="FNN166" s="957"/>
      <c r="FNO166" s="1163"/>
      <c r="FNP166" s="1163"/>
      <c r="FNQ166" s="957"/>
      <c r="FNR166" s="957"/>
      <c r="FNS166" s="1730"/>
      <c r="FNT166" s="957"/>
      <c r="FNU166" s="957"/>
      <c r="FNV166" s="957"/>
      <c r="FNW166" s="1209"/>
      <c r="FNX166" s="1248"/>
      <c r="FNY166" s="1537"/>
      <c r="FNZ166" s="955"/>
      <c r="FOA166" s="1144"/>
      <c r="FOB166" s="1167"/>
      <c r="FOC166" s="1163"/>
      <c r="FOD166" s="1163"/>
      <c r="FOE166" s="1455"/>
      <c r="FOF166" s="957"/>
      <c r="FOG166" s="1163"/>
      <c r="FOH166" s="1163"/>
      <c r="FOI166" s="957"/>
      <c r="FOJ166" s="957"/>
      <c r="FOK166" s="1730"/>
      <c r="FOL166" s="957"/>
      <c r="FOM166" s="957"/>
      <c r="FON166" s="957"/>
      <c r="FOO166" s="1209"/>
      <c r="FOP166" s="1248"/>
      <c r="FOQ166" s="1537"/>
      <c r="FOR166" s="955"/>
      <c r="FOS166" s="1144"/>
      <c r="FOT166" s="1167"/>
      <c r="FOU166" s="1163"/>
      <c r="FOV166" s="1163"/>
      <c r="FOW166" s="1455"/>
      <c r="FOX166" s="957"/>
      <c r="FOY166" s="1163"/>
      <c r="FOZ166" s="1163"/>
      <c r="FPA166" s="957"/>
      <c r="FPB166" s="957"/>
      <c r="FPC166" s="1730"/>
      <c r="FPD166" s="957"/>
      <c r="FPE166" s="957"/>
      <c r="FPF166" s="957"/>
      <c r="FPG166" s="1209"/>
      <c r="FPH166" s="1248"/>
      <c r="FPI166" s="1537"/>
      <c r="FPJ166" s="955"/>
      <c r="FPK166" s="1144"/>
      <c r="FPL166" s="1167"/>
      <c r="FPM166" s="1163"/>
      <c r="FPN166" s="1163"/>
      <c r="FPO166" s="1455"/>
      <c r="FPP166" s="957"/>
      <c r="FPQ166" s="1163"/>
      <c r="FPR166" s="1163"/>
      <c r="FPS166" s="957"/>
      <c r="FPT166" s="957"/>
      <c r="FPU166" s="1730"/>
      <c r="FPV166" s="957"/>
      <c r="FPW166" s="957"/>
      <c r="FPX166" s="957"/>
      <c r="FPY166" s="1209"/>
      <c r="FPZ166" s="1248"/>
      <c r="FQA166" s="1537"/>
      <c r="FQB166" s="955"/>
      <c r="FQC166" s="1144"/>
      <c r="FQD166" s="1167"/>
      <c r="FQE166" s="1163"/>
      <c r="FQF166" s="1163"/>
      <c r="FQG166" s="1455"/>
      <c r="FQH166" s="957"/>
      <c r="FQI166" s="1163"/>
      <c r="FQJ166" s="1163"/>
      <c r="FQK166" s="957"/>
      <c r="FQL166" s="957"/>
      <c r="FQM166" s="1730"/>
      <c r="FQN166" s="957"/>
      <c r="FQO166" s="957"/>
      <c r="FQP166" s="957"/>
      <c r="FQQ166" s="1209"/>
      <c r="FQR166" s="1248"/>
      <c r="FQS166" s="1537"/>
      <c r="FQT166" s="955"/>
      <c r="FQU166" s="1144"/>
      <c r="FQV166" s="1167"/>
      <c r="FQW166" s="1163"/>
      <c r="FQX166" s="1163"/>
      <c r="FQY166" s="1455"/>
      <c r="FQZ166" s="957"/>
      <c r="FRA166" s="1163"/>
      <c r="FRB166" s="1163"/>
      <c r="FRC166" s="957"/>
      <c r="FRD166" s="957"/>
      <c r="FRE166" s="1730"/>
      <c r="FRF166" s="957"/>
      <c r="FRG166" s="957"/>
      <c r="FRH166" s="957"/>
      <c r="FRI166" s="1209"/>
      <c r="FRJ166" s="1248"/>
      <c r="FRK166" s="1537"/>
      <c r="FRL166" s="955"/>
      <c r="FRM166" s="1144"/>
      <c r="FRN166" s="1167"/>
      <c r="FRO166" s="1163"/>
      <c r="FRP166" s="1163"/>
      <c r="FRQ166" s="1455"/>
      <c r="FRR166" s="957"/>
      <c r="FRS166" s="1163"/>
      <c r="FRT166" s="1163"/>
      <c r="FRU166" s="957"/>
      <c r="FRV166" s="957"/>
      <c r="FRW166" s="1730"/>
      <c r="FRX166" s="957"/>
      <c r="FRY166" s="957"/>
      <c r="FRZ166" s="957"/>
      <c r="FSA166" s="1209"/>
      <c r="FSB166" s="1248"/>
      <c r="FSC166" s="1537"/>
      <c r="FSD166" s="955"/>
      <c r="FSE166" s="1144"/>
      <c r="FSF166" s="1167"/>
      <c r="FSG166" s="1163"/>
      <c r="FSH166" s="1163"/>
      <c r="FSI166" s="1455"/>
      <c r="FSJ166" s="957"/>
      <c r="FSK166" s="1163"/>
      <c r="FSL166" s="1163"/>
      <c r="FSM166" s="957"/>
      <c r="FSN166" s="957"/>
      <c r="FSO166" s="1730"/>
      <c r="FSP166" s="957"/>
      <c r="FSQ166" s="957"/>
      <c r="FSR166" s="957"/>
      <c r="FSS166" s="1209"/>
      <c r="FST166" s="1248"/>
      <c r="FSU166" s="1537"/>
      <c r="FSV166" s="955"/>
      <c r="FSW166" s="1144"/>
      <c r="FSX166" s="1167"/>
      <c r="FSY166" s="1163"/>
      <c r="FSZ166" s="1163"/>
      <c r="FTA166" s="1455"/>
      <c r="FTB166" s="957"/>
      <c r="FTC166" s="1163"/>
      <c r="FTD166" s="1163"/>
      <c r="FTE166" s="957"/>
      <c r="FTF166" s="957"/>
      <c r="FTG166" s="1730"/>
      <c r="FTH166" s="957"/>
      <c r="FTI166" s="957"/>
      <c r="FTJ166" s="957"/>
      <c r="FTK166" s="1209"/>
      <c r="FTL166" s="1248"/>
      <c r="FTM166" s="1537"/>
      <c r="FTN166" s="955"/>
      <c r="FTO166" s="1144"/>
      <c r="FTP166" s="1167"/>
      <c r="FTQ166" s="1163"/>
      <c r="FTR166" s="1163"/>
      <c r="FTS166" s="1455"/>
      <c r="FTT166" s="957"/>
      <c r="FTU166" s="1163"/>
      <c r="FTV166" s="1163"/>
      <c r="FTW166" s="957"/>
      <c r="FTX166" s="957"/>
      <c r="FTY166" s="1730"/>
      <c r="FTZ166" s="957"/>
      <c r="FUA166" s="957"/>
      <c r="FUB166" s="957"/>
      <c r="FUC166" s="1209"/>
      <c r="FUD166" s="1248"/>
      <c r="FUE166" s="1537"/>
      <c r="FUF166" s="955"/>
      <c r="FUG166" s="1144"/>
      <c r="FUH166" s="1167"/>
      <c r="FUI166" s="1163"/>
      <c r="FUJ166" s="1163"/>
      <c r="FUK166" s="1455"/>
      <c r="FUL166" s="957"/>
      <c r="FUM166" s="1163"/>
      <c r="FUN166" s="1163"/>
      <c r="FUO166" s="957"/>
      <c r="FUP166" s="957"/>
      <c r="FUQ166" s="1730"/>
      <c r="FUR166" s="957"/>
      <c r="FUS166" s="957"/>
      <c r="FUT166" s="957"/>
      <c r="FUU166" s="1209"/>
      <c r="FUV166" s="1248"/>
      <c r="FUW166" s="1537"/>
      <c r="FUX166" s="955"/>
      <c r="FUY166" s="1144"/>
      <c r="FUZ166" s="1167"/>
      <c r="FVA166" s="1163"/>
      <c r="FVB166" s="1163"/>
      <c r="FVC166" s="1455"/>
      <c r="FVD166" s="957"/>
      <c r="FVE166" s="1163"/>
      <c r="FVF166" s="1163"/>
      <c r="FVG166" s="957"/>
      <c r="FVH166" s="957"/>
      <c r="FVI166" s="1730"/>
      <c r="FVJ166" s="957"/>
      <c r="FVK166" s="957"/>
      <c r="FVL166" s="957"/>
      <c r="FVM166" s="1209"/>
      <c r="FVN166" s="1248"/>
      <c r="FVO166" s="1537"/>
      <c r="FVP166" s="955"/>
      <c r="FVQ166" s="1144"/>
      <c r="FVR166" s="1167"/>
      <c r="FVS166" s="1163"/>
      <c r="FVT166" s="1163"/>
      <c r="FVU166" s="1455"/>
      <c r="FVV166" s="957"/>
      <c r="FVW166" s="1163"/>
      <c r="FVX166" s="1163"/>
      <c r="FVY166" s="957"/>
      <c r="FVZ166" s="957"/>
      <c r="FWA166" s="1730"/>
      <c r="FWB166" s="957"/>
      <c r="FWC166" s="957"/>
      <c r="FWD166" s="957"/>
      <c r="FWE166" s="1209"/>
      <c r="FWF166" s="1248"/>
      <c r="FWG166" s="1537"/>
      <c r="FWH166" s="955"/>
      <c r="FWI166" s="1144"/>
      <c r="FWJ166" s="1167"/>
      <c r="FWK166" s="1163"/>
      <c r="FWL166" s="1163"/>
      <c r="FWM166" s="1455"/>
      <c r="FWN166" s="957"/>
      <c r="FWO166" s="1163"/>
      <c r="FWP166" s="1163"/>
      <c r="FWQ166" s="957"/>
      <c r="FWR166" s="957"/>
      <c r="FWS166" s="1730"/>
      <c r="FWT166" s="957"/>
      <c r="FWU166" s="957"/>
      <c r="FWV166" s="957"/>
      <c r="FWW166" s="1209"/>
      <c r="FWX166" s="1248"/>
      <c r="FWY166" s="1537"/>
      <c r="FWZ166" s="955"/>
      <c r="FXA166" s="1144"/>
      <c r="FXB166" s="1167"/>
      <c r="FXC166" s="1163"/>
      <c r="FXD166" s="1163"/>
      <c r="FXE166" s="1455"/>
      <c r="FXF166" s="957"/>
      <c r="FXG166" s="1163"/>
      <c r="FXH166" s="1163"/>
      <c r="FXI166" s="957"/>
      <c r="FXJ166" s="957"/>
      <c r="FXK166" s="1730"/>
      <c r="FXL166" s="957"/>
      <c r="FXM166" s="957"/>
      <c r="FXN166" s="957"/>
      <c r="FXO166" s="1209"/>
      <c r="FXP166" s="1248"/>
      <c r="FXQ166" s="1537"/>
      <c r="FXR166" s="955"/>
      <c r="FXS166" s="1144"/>
      <c r="FXT166" s="1167"/>
      <c r="FXU166" s="1163"/>
      <c r="FXV166" s="1163"/>
      <c r="FXW166" s="1455"/>
      <c r="FXX166" s="957"/>
      <c r="FXY166" s="1163"/>
      <c r="FXZ166" s="1163"/>
      <c r="FYA166" s="957"/>
      <c r="FYB166" s="957"/>
      <c r="FYC166" s="1730"/>
      <c r="FYD166" s="957"/>
      <c r="FYE166" s="957"/>
      <c r="FYF166" s="957"/>
      <c r="FYG166" s="1209"/>
      <c r="FYH166" s="1248"/>
      <c r="FYI166" s="1537"/>
      <c r="FYJ166" s="955"/>
      <c r="FYK166" s="1144"/>
      <c r="FYL166" s="1167"/>
      <c r="FYM166" s="1163"/>
      <c r="FYN166" s="1163"/>
      <c r="FYO166" s="1455"/>
      <c r="FYP166" s="957"/>
      <c r="FYQ166" s="1163"/>
      <c r="FYR166" s="1163"/>
      <c r="FYS166" s="957"/>
      <c r="FYT166" s="957"/>
      <c r="FYU166" s="1730"/>
      <c r="FYV166" s="957"/>
      <c r="FYW166" s="957"/>
      <c r="FYX166" s="957"/>
      <c r="FYY166" s="1209"/>
      <c r="FYZ166" s="1248"/>
      <c r="FZA166" s="1537"/>
      <c r="FZB166" s="955"/>
      <c r="FZC166" s="1144"/>
      <c r="FZD166" s="1167"/>
      <c r="FZE166" s="1163"/>
      <c r="FZF166" s="1163"/>
      <c r="FZG166" s="1455"/>
      <c r="FZH166" s="957"/>
      <c r="FZI166" s="1163"/>
      <c r="FZJ166" s="1163"/>
      <c r="FZK166" s="957"/>
      <c r="FZL166" s="957"/>
      <c r="FZM166" s="1730"/>
      <c r="FZN166" s="957"/>
      <c r="FZO166" s="957"/>
      <c r="FZP166" s="957"/>
      <c r="FZQ166" s="1209"/>
      <c r="FZR166" s="1248"/>
      <c r="FZS166" s="1537"/>
      <c r="FZT166" s="955"/>
      <c r="FZU166" s="1144"/>
      <c r="FZV166" s="1167"/>
      <c r="FZW166" s="1163"/>
      <c r="FZX166" s="1163"/>
      <c r="FZY166" s="1455"/>
      <c r="FZZ166" s="957"/>
      <c r="GAA166" s="1163"/>
      <c r="GAB166" s="1163"/>
      <c r="GAC166" s="957"/>
      <c r="GAD166" s="957"/>
      <c r="GAE166" s="1730"/>
      <c r="GAF166" s="957"/>
      <c r="GAG166" s="957"/>
      <c r="GAH166" s="957"/>
      <c r="GAI166" s="1209"/>
      <c r="GAJ166" s="1248"/>
      <c r="GAK166" s="1537"/>
      <c r="GAL166" s="955"/>
      <c r="GAM166" s="1144"/>
      <c r="GAN166" s="1167"/>
      <c r="GAO166" s="1163"/>
      <c r="GAP166" s="1163"/>
      <c r="GAQ166" s="1455"/>
      <c r="GAR166" s="957"/>
      <c r="GAS166" s="1163"/>
      <c r="GAT166" s="1163"/>
      <c r="GAU166" s="957"/>
      <c r="GAV166" s="957"/>
      <c r="GAW166" s="1730"/>
      <c r="GAX166" s="957"/>
      <c r="GAY166" s="957"/>
      <c r="GAZ166" s="957"/>
      <c r="GBA166" s="1209"/>
      <c r="GBB166" s="1248"/>
      <c r="GBC166" s="1537"/>
      <c r="GBD166" s="955"/>
      <c r="GBE166" s="1144"/>
      <c r="GBF166" s="1167"/>
      <c r="GBG166" s="1163"/>
      <c r="GBH166" s="1163"/>
      <c r="GBI166" s="1455"/>
      <c r="GBJ166" s="957"/>
      <c r="GBK166" s="1163"/>
      <c r="GBL166" s="1163"/>
      <c r="GBM166" s="957"/>
      <c r="GBN166" s="957"/>
      <c r="GBO166" s="1730"/>
      <c r="GBP166" s="957"/>
      <c r="GBQ166" s="957"/>
      <c r="GBR166" s="957"/>
      <c r="GBS166" s="1209"/>
      <c r="GBT166" s="1248"/>
      <c r="GBU166" s="1537"/>
      <c r="GBV166" s="955"/>
      <c r="GBW166" s="1144"/>
      <c r="GBX166" s="1167"/>
      <c r="GBY166" s="1163"/>
      <c r="GBZ166" s="1163"/>
      <c r="GCA166" s="1455"/>
      <c r="GCB166" s="957"/>
      <c r="GCC166" s="1163"/>
      <c r="GCD166" s="1163"/>
      <c r="GCE166" s="957"/>
      <c r="GCF166" s="957"/>
      <c r="GCG166" s="1730"/>
      <c r="GCH166" s="957"/>
      <c r="GCI166" s="957"/>
      <c r="GCJ166" s="957"/>
      <c r="GCK166" s="1209"/>
      <c r="GCL166" s="1248"/>
      <c r="GCM166" s="1537"/>
      <c r="GCN166" s="955"/>
      <c r="GCO166" s="1144"/>
      <c r="GCP166" s="1167"/>
      <c r="GCQ166" s="1163"/>
      <c r="GCR166" s="1163"/>
      <c r="GCS166" s="1455"/>
      <c r="GCT166" s="957"/>
      <c r="GCU166" s="1163"/>
      <c r="GCV166" s="1163"/>
      <c r="GCW166" s="957"/>
      <c r="GCX166" s="957"/>
      <c r="GCY166" s="1730"/>
      <c r="GCZ166" s="957"/>
      <c r="GDA166" s="957"/>
      <c r="GDB166" s="957"/>
      <c r="GDC166" s="1209"/>
      <c r="GDD166" s="1248"/>
      <c r="GDE166" s="1537"/>
      <c r="GDF166" s="955"/>
      <c r="GDG166" s="1144"/>
      <c r="GDH166" s="1167"/>
      <c r="GDI166" s="1163"/>
      <c r="GDJ166" s="1163"/>
      <c r="GDK166" s="1455"/>
      <c r="GDL166" s="957"/>
      <c r="GDM166" s="1163"/>
      <c r="GDN166" s="1163"/>
      <c r="GDO166" s="957"/>
      <c r="GDP166" s="957"/>
      <c r="GDQ166" s="1730"/>
      <c r="GDR166" s="957"/>
      <c r="GDS166" s="957"/>
      <c r="GDT166" s="957"/>
      <c r="GDU166" s="1209"/>
      <c r="GDV166" s="1248"/>
      <c r="GDW166" s="1537"/>
      <c r="GDX166" s="955"/>
      <c r="GDY166" s="1144"/>
      <c r="GDZ166" s="1167"/>
      <c r="GEA166" s="1163"/>
      <c r="GEB166" s="1163"/>
      <c r="GEC166" s="1455"/>
      <c r="GED166" s="957"/>
      <c r="GEE166" s="1163"/>
      <c r="GEF166" s="1163"/>
      <c r="GEG166" s="957"/>
      <c r="GEH166" s="957"/>
      <c r="GEI166" s="1730"/>
      <c r="GEJ166" s="957"/>
      <c r="GEK166" s="957"/>
      <c r="GEL166" s="957"/>
      <c r="GEM166" s="1209"/>
      <c r="GEN166" s="1248"/>
      <c r="GEO166" s="1537"/>
      <c r="GEP166" s="955"/>
      <c r="GEQ166" s="1144"/>
      <c r="GER166" s="1167"/>
      <c r="GES166" s="1163"/>
      <c r="GET166" s="1163"/>
      <c r="GEU166" s="1455"/>
      <c r="GEV166" s="957"/>
      <c r="GEW166" s="1163"/>
      <c r="GEX166" s="1163"/>
      <c r="GEY166" s="957"/>
      <c r="GEZ166" s="957"/>
      <c r="GFA166" s="1730"/>
      <c r="GFB166" s="957"/>
      <c r="GFC166" s="957"/>
      <c r="GFD166" s="957"/>
      <c r="GFE166" s="1209"/>
      <c r="GFF166" s="1248"/>
      <c r="GFG166" s="1537"/>
      <c r="GFH166" s="955"/>
      <c r="GFI166" s="1144"/>
      <c r="GFJ166" s="1167"/>
      <c r="GFK166" s="1163"/>
      <c r="GFL166" s="1163"/>
      <c r="GFM166" s="1455"/>
      <c r="GFN166" s="957"/>
      <c r="GFO166" s="1163"/>
      <c r="GFP166" s="1163"/>
      <c r="GFQ166" s="957"/>
      <c r="GFR166" s="957"/>
      <c r="GFS166" s="1730"/>
      <c r="GFT166" s="957"/>
      <c r="GFU166" s="957"/>
      <c r="GFV166" s="957"/>
      <c r="GFW166" s="1209"/>
      <c r="GFX166" s="1248"/>
      <c r="GFY166" s="1537"/>
      <c r="GFZ166" s="955"/>
      <c r="GGA166" s="1144"/>
      <c r="GGB166" s="1167"/>
      <c r="GGC166" s="1163"/>
      <c r="GGD166" s="1163"/>
      <c r="GGE166" s="1455"/>
      <c r="GGF166" s="957"/>
      <c r="GGG166" s="1163"/>
      <c r="GGH166" s="1163"/>
      <c r="GGI166" s="957"/>
      <c r="GGJ166" s="957"/>
      <c r="GGK166" s="1730"/>
      <c r="GGL166" s="957"/>
      <c r="GGM166" s="957"/>
      <c r="GGN166" s="957"/>
      <c r="GGO166" s="1209"/>
      <c r="GGP166" s="1248"/>
      <c r="GGQ166" s="1537"/>
      <c r="GGR166" s="955"/>
      <c r="GGS166" s="1144"/>
      <c r="GGT166" s="1167"/>
      <c r="GGU166" s="1163"/>
      <c r="GGV166" s="1163"/>
      <c r="GGW166" s="1455"/>
      <c r="GGX166" s="957"/>
      <c r="GGY166" s="1163"/>
      <c r="GGZ166" s="1163"/>
      <c r="GHA166" s="957"/>
      <c r="GHB166" s="957"/>
      <c r="GHC166" s="1730"/>
      <c r="GHD166" s="957"/>
      <c r="GHE166" s="957"/>
      <c r="GHF166" s="957"/>
      <c r="GHG166" s="1209"/>
      <c r="GHH166" s="1248"/>
      <c r="GHI166" s="1537"/>
      <c r="GHJ166" s="955"/>
      <c r="GHK166" s="1144"/>
      <c r="GHL166" s="1167"/>
      <c r="GHM166" s="1163"/>
      <c r="GHN166" s="1163"/>
      <c r="GHO166" s="1455"/>
      <c r="GHP166" s="957"/>
      <c r="GHQ166" s="1163"/>
      <c r="GHR166" s="1163"/>
      <c r="GHS166" s="957"/>
      <c r="GHT166" s="957"/>
      <c r="GHU166" s="1730"/>
      <c r="GHV166" s="957"/>
      <c r="GHW166" s="957"/>
      <c r="GHX166" s="957"/>
      <c r="GHY166" s="1209"/>
      <c r="GHZ166" s="1248"/>
      <c r="GIA166" s="1537"/>
      <c r="GIB166" s="955"/>
      <c r="GIC166" s="1144"/>
      <c r="GID166" s="1167"/>
      <c r="GIE166" s="1163"/>
      <c r="GIF166" s="1163"/>
      <c r="GIG166" s="1455"/>
      <c r="GIH166" s="957"/>
      <c r="GII166" s="1163"/>
      <c r="GIJ166" s="1163"/>
      <c r="GIK166" s="957"/>
      <c r="GIL166" s="957"/>
      <c r="GIM166" s="1730"/>
      <c r="GIN166" s="957"/>
      <c r="GIO166" s="957"/>
      <c r="GIP166" s="957"/>
      <c r="GIQ166" s="1209"/>
      <c r="GIR166" s="1248"/>
      <c r="GIS166" s="1537"/>
      <c r="GIT166" s="955"/>
      <c r="GIU166" s="1144"/>
      <c r="GIV166" s="1167"/>
      <c r="GIW166" s="1163"/>
      <c r="GIX166" s="1163"/>
      <c r="GIY166" s="1455"/>
      <c r="GIZ166" s="957"/>
      <c r="GJA166" s="1163"/>
      <c r="GJB166" s="1163"/>
      <c r="GJC166" s="957"/>
      <c r="GJD166" s="957"/>
      <c r="GJE166" s="1730"/>
      <c r="GJF166" s="957"/>
      <c r="GJG166" s="957"/>
      <c r="GJH166" s="957"/>
      <c r="GJI166" s="1209"/>
      <c r="GJJ166" s="1248"/>
      <c r="GJK166" s="1537"/>
      <c r="GJL166" s="955"/>
      <c r="GJM166" s="1144"/>
      <c r="GJN166" s="1167"/>
      <c r="GJO166" s="1163"/>
      <c r="GJP166" s="1163"/>
      <c r="GJQ166" s="1455"/>
      <c r="GJR166" s="957"/>
      <c r="GJS166" s="1163"/>
      <c r="GJT166" s="1163"/>
      <c r="GJU166" s="957"/>
      <c r="GJV166" s="957"/>
      <c r="GJW166" s="1730"/>
      <c r="GJX166" s="957"/>
      <c r="GJY166" s="957"/>
      <c r="GJZ166" s="957"/>
      <c r="GKA166" s="1209"/>
      <c r="GKB166" s="1248"/>
      <c r="GKC166" s="1537"/>
      <c r="GKD166" s="955"/>
      <c r="GKE166" s="1144"/>
      <c r="GKF166" s="1167"/>
      <c r="GKG166" s="1163"/>
      <c r="GKH166" s="1163"/>
      <c r="GKI166" s="1455"/>
      <c r="GKJ166" s="957"/>
      <c r="GKK166" s="1163"/>
      <c r="GKL166" s="1163"/>
      <c r="GKM166" s="957"/>
      <c r="GKN166" s="957"/>
      <c r="GKO166" s="1730"/>
      <c r="GKP166" s="957"/>
      <c r="GKQ166" s="957"/>
      <c r="GKR166" s="957"/>
      <c r="GKS166" s="1209"/>
      <c r="GKT166" s="1248"/>
      <c r="GKU166" s="1537"/>
      <c r="GKV166" s="955"/>
      <c r="GKW166" s="1144"/>
      <c r="GKX166" s="1167"/>
      <c r="GKY166" s="1163"/>
      <c r="GKZ166" s="1163"/>
      <c r="GLA166" s="1455"/>
      <c r="GLB166" s="957"/>
      <c r="GLC166" s="1163"/>
      <c r="GLD166" s="1163"/>
      <c r="GLE166" s="957"/>
      <c r="GLF166" s="957"/>
      <c r="GLG166" s="1730"/>
      <c r="GLH166" s="957"/>
      <c r="GLI166" s="957"/>
      <c r="GLJ166" s="957"/>
      <c r="GLK166" s="1209"/>
      <c r="GLL166" s="1248"/>
      <c r="GLM166" s="1537"/>
      <c r="GLN166" s="955"/>
      <c r="GLO166" s="1144"/>
      <c r="GLP166" s="1167"/>
      <c r="GLQ166" s="1163"/>
      <c r="GLR166" s="1163"/>
      <c r="GLS166" s="1455"/>
      <c r="GLT166" s="957"/>
      <c r="GLU166" s="1163"/>
      <c r="GLV166" s="1163"/>
      <c r="GLW166" s="957"/>
      <c r="GLX166" s="957"/>
      <c r="GLY166" s="1730"/>
      <c r="GLZ166" s="957"/>
      <c r="GMA166" s="957"/>
      <c r="GMB166" s="957"/>
      <c r="GMC166" s="1209"/>
      <c r="GMD166" s="1248"/>
      <c r="GME166" s="1537"/>
      <c r="GMF166" s="955"/>
      <c r="GMG166" s="1144"/>
      <c r="GMH166" s="1167"/>
      <c r="GMI166" s="1163"/>
      <c r="GMJ166" s="1163"/>
      <c r="GMK166" s="1455"/>
      <c r="GML166" s="957"/>
      <c r="GMM166" s="1163"/>
      <c r="GMN166" s="1163"/>
      <c r="GMO166" s="957"/>
      <c r="GMP166" s="957"/>
      <c r="GMQ166" s="1730"/>
      <c r="GMR166" s="957"/>
      <c r="GMS166" s="957"/>
      <c r="GMT166" s="957"/>
      <c r="GMU166" s="1209"/>
      <c r="GMV166" s="1248"/>
      <c r="GMW166" s="1537"/>
      <c r="GMX166" s="955"/>
      <c r="GMY166" s="1144"/>
      <c r="GMZ166" s="1167"/>
      <c r="GNA166" s="1163"/>
      <c r="GNB166" s="1163"/>
      <c r="GNC166" s="1455"/>
      <c r="GND166" s="957"/>
      <c r="GNE166" s="1163"/>
      <c r="GNF166" s="1163"/>
      <c r="GNG166" s="957"/>
      <c r="GNH166" s="957"/>
      <c r="GNI166" s="1730"/>
      <c r="GNJ166" s="957"/>
      <c r="GNK166" s="957"/>
      <c r="GNL166" s="957"/>
      <c r="GNM166" s="1209"/>
      <c r="GNN166" s="1248"/>
      <c r="GNO166" s="1537"/>
      <c r="GNP166" s="955"/>
      <c r="GNQ166" s="1144"/>
      <c r="GNR166" s="1167"/>
      <c r="GNS166" s="1163"/>
      <c r="GNT166" s="1163"/>
      <c r="GNU166" s="1455"/>
      <c r="GNV166" s="957"/>
      <c r="GNW166" s="1163"/>
      <c r="GNX166" s="1163"/>
      <c r="GNY166" s="957"/>
      <c r="GNZ166" s="957"/>
      <c r="GOA166" s="1730"/>
      <c r="GOB166" s="957"/>
      <c r="GOC166" s="957"/>
      <c r="GOD166" s="957"/>
      <c r="GOE166" s="1209"/>
      <c r="GOF166" s="1248"/>
      <c r="GOG166" s="1537"/>
      <c r="GOH166" s="955"/>
      <c r="GOI166" s="1144"/>
      <c r="GOJ166" s="1167"/>
      <c r="GOK166" s="1163"/>
      <c r="GOL166" s="1163"/>
      <c r="GOM166" s="1455"/>
      <c r="GON166" s="957"/>
      <c r="GOO166" s="1163"/>
      <c r="GOP166" s="1163"/>
      <c r="GOQ166" s="957"/>
      <c r="GOR166" s="957"/>
      <c r="GOS166" s="1730"/>
      <c r="GOT166" s="957"/>
      <c r="GOU166" s="957"/>
      <c r="GOV166" s="957"/>
      <c r="GOW166" s="1209"/>
      <c r="GOX166" s="1248"/>
      <c r="GOY166" s="1537"/>
      <c r="GOZ166" s="955"/>
      <c r="GPA166" s="1144"/>
      <c r="GPB166" s="1167"/>
      <c r="GPC166" s="1163"/>
      <c r="GPD166" s="1163"/>
      <c r="GPE166" s="1455"/>
      <c r="GPF166" s="957"/>
      <c r="GPG166" s="1163"/>
      <c r="GPH166" s="1163"/>
      <c r="GPI166" s="957"/>
      <c r="GPJ166" s="957"/>
      <c r="GPK166" s="1730"/>
      <c r="GPL166" s="957"/>
      <c r="GPM166" s="957"/>
      <c r="GPN166" s="957"/>
      <c r="GPO166" s="1209"/>
      <c r="GPP166" s="1248"/>
      <c r="GPQ166" s="1537"/>
      <c r="GPR166" s="955"/>
      <c r="GPS166" s="1144"/>
      <c r="GPT166" s="1167"/>
      <c r="GPU166" s="1163"/>
      <c r="GPV166" s="1163"/>
      <c r="GPW166" s="1455"/>
      <c r="GPX166" s="957"/>
      <c r="GPY166" s="1163"/>
      <c r="GPZ166" s="1163"/>
      <c r="GQA166" s="957"/>
      <c r="GQB166" s="957"/>
      <c r="GQC166" s="1730"/>
      <c r="GQD166" s="957"/>
      <c r="GQE166" s="957"/>
      <c r="GQF166" s="957"/>
      <c r="GQG166" s="1209"/>
      <c r="GQH166" s="1248"/>
      <c r="GQI166" s="1537"/>
      <c r="GQJ166" s="955"/>
      <c r="GQK166" s="1144"/>
      <c r="GQL166" s="1167"/>
      <c r="GQM166" s="1163"/>
      <c r="GQN166" s="1163"/>
      <c r="GQO166" s="1455"/>
      <c r="GQP166" s="957"/>
      <c r="GQQ166" s="1163"/>
      <c r="GQR166" s="1163"/>
      <c r="GQS166" s="957"/>
      <c r="GQT166" s="957"/>
      <c r="GQU166" s="1730"/>
      <c r="GQV166" s="957"/>
      <c r="GQW166" s="957"/>
      <c r="GQX166" s="957"/>
      <c r="GQY166" s="1209"/>
      <c r="GQZ166" s="1248"/>
      <c r="GRA166" s="1537"/>
      <c r="GRB166" s="955"/>
      <c r="GRC166" s="1144"/>
      <c r="GRD166" s="1167"/>
      <c r="GRE166" s="1163"/>
      <c r="GRF166" s="1163"/>
      <c r="GRG166" s="1455"/>
      <c r="GRH166" s="957"/>
      <c r="GRI166" s="1163"/>
      <c r="GRJ166" s="1163"/>
      <c r="GRK166" s="957"/>
      <c r="GRL166" s="957"/>
      <c r="GRM166" s="1730"/>
      <c r="GRN166" s="957"/>
      <c r="GRO166" s="957"/>
      <c r="GRP166" s="957"/>
      <c r="GRQ166" s="1209"/>
      <c r="GRR166" s="1248"/>
      <c r="GRS166" s="1537"/>
      <c r="GRT166" s="955"/>
      <c r="GRU166" s="1144"/>
      <c r="GRV166" s="1167"/>
      <c r="GRW166" s="1163"/>
      <c r="GRX166" s="1163"/>
      <c r="GRY166" s="1455"/>
      <c r="GRZ166" s="957"/>
      <c r="GSA166" s="1163"/>
      <c r="GSB166" s="1163"/>
      <c r="GSC166" s="957"/>
      <c r="GSD166" s="957"/>
      <c r="GSE166" s="1730"/>
      <c r="GSF166" s="957"/>
      <c r="GSG166" s="957"/>
      <c r="GSH166" s="957"/>
      <c r="GSI166" s="1209"/>
      <c r="GSJ166" s="1248"/>
      <c r="GSK166" s="1537"/>
      <c r="GSL166" s="955"/>
      <c r="GSM166" s="1144"/>
      <c r="GSN166" s="1167"/>
      <c r="GSO166" s="1163"/>
      <c r="GSP166" s="1163"/>
      <c r="GSQ166" s="1455"/>
      <c r="GSR166" s="957"/>
      <c r="GSS166" s="1163"/>
      <c r="GST166" s="1163"/>
      <c r="GSU166" s="957"/>
      <c r="GSV166" s="957"/>
      <c r="GSW166" s="1730"/>
      <c r="GSX166" s="957"/>
      <c r="GSY166" s="957"/>
      <c r="GSZ166" s="957"/>
      <c r="GTA166" s="1209"/>
      <c r="GTB166" s="1248"/>
      <c r="GTC166" s="1537"/>
      <c r="GTD166" s="955"/>
      <c r="GTE166" s="1144"/>
      <c r="GTF166" s="1167"/>
      <c r="GTG166" s="1163"/>
      <c r="GTH166" s="1163"/>
      <c r="GTI166" s="1455"/>
      <c r="GTJ166" s="957"/>
      <c r="GTK166" s="1163"/>
      <c r="GTL166" s="1163"/>
      <c r="GTM166" s="957"/>
      <c r="GTN166" s="957"/>
      <c r="GTO166" s="1730"/>
      <c r="GTP166" s="957"/>
      <c r="GTQ166" s="957"/>
      <c r="GTR166" s="957"/>
      <c r="GTS166" s="1209"/>
      <c r="GTT166" s="1248"/>
      <c r="GTU166" s="1537"/>
      <c r="GTV166" s="955"/>
      <c r="GTW166" s="1144"/>
      <c r="GTX166" s="1167"/>
      <c r="GTY166" s="1163"/>
      <c r="GTZ166" s="1163"/>
      <c r="GUA166" s="1455"/>
      <c r="GUB166" s="957"/>
      <c r="GUC166" s="1163"/>
      <c r="GUD166" s="1163"/>
      <c r="GUE166" s="957"/>
      <c r="GUF166" s="957"/>
      <c r="GUG166" s="1730"/>
      <c r="GUH166" s="957"/>
      <c r="GUI166" s="957"/>
      <c r="GUJ166" s="957"/>
      <c r="GUK166" s="1209"/>
      <c r="GUL166" s="1248"/>
      <c r="GUM166" s="1537"/>
      <c r="GUN166" s="955"/>
      <c r="GUO166" s="1144"/>
      <c r="GUP166" s="1167"/>
      <c r="GUQ166" s="1163"/>
      <c r="GUR166" s="1163"/>
      <c r="GUS166" s="1455"/>
      <c r="GUT166" s="957"/>
      <c r="GUU166" s="1163"/>
      <c r="GUV166" s="1163"/>
      <c r="GUW166" s="957"/>
      <c r="GUX166" s="957"/>
      <c r="GUY166" s="1730"/>
      <c r="GUZ166" s="957"/>
      <c r="GVA166" s="957"/>
      <c r="GVB166" s="957"/>
      <c r="GVC166" s="1209"/>
      <c r="GVD166" s="1248"/>
      <c r="GVE166" s="1537"/>
      <c r="GVF166" s="955"/>
      <c r="GVG166" s="1144"/>
      <c r="GVH166" s="1167"/>
      <c r="GVI166" s="1163"/>
      <c r="GVJ166" s="1163"/>
      <c r="GVK166" s="1455"/>
      <c r="GVL166" s="957"/>
      <c r="GVM166" s="1163"/>
      <c r="GVN166" s="1163"/>
      <c r="GVO166" s="957"/>
      <c r="GVP166" s="957"/>
      <c r="GVQ166" s="1730"/>
      <c r="GVR166" s="957"/>
      <c r="GVS166" s="957"/>
      <c r="GVT166" s="957"/>
      <c r="GVU166" s="1209"/>
      <c r="GVV166" s="1248"/>
      <c r="GVW166" s="1537"/>
      <c r="GVX166" s="955"/>
      <c r="GVY166" s="1144"/>
      <c r="GVZ166" s="1167"/>
      <c r="GWA166" s="1163"/>
      <c r="GWB166" s="1163"/>
      <c r="GWC166" s="1455"/>
      <c r="GWD166" s="957"/>
      <c r="GWE166" s="1163"/>
      <c r="GWF166" s="1163"/>
      <c r="GWG166" s="957"/>
      <c r="GWH166" s="957"/>
      <c r="GWI166" s="1730"/>
      <c r="GWJ166" s="957"/>
      <c r="GWK166" s="957"/>
      <c r="GWL166" s="957"/>
      <c r="GWM166" s="1209"/>
      <c r="GWN166" s="1248"/>
      <c r="GWO166" s="1537"/>
      <c r="GWP166" s="955"/>
      <c r="GWQ166" s="1144"/>
      <c r="GWR166" s="1167"/>
      <c r="GWS166" s="1163"/>
      <c r="GWT166" s="1163"/>
      <c r="GWU166" s="1455"/>
      <c r="GWV166" s="957"/>
      <c r="GWW166" s="1163"/>
      <c r="GWX166" s="1163"/>
      <c r="GWY166" s="957"/>
      <c r="GWZ166" s="957"/>
      <c r="GXA166" s="1730"/>
      <c r="GXB166" s="957"/>
      <c r="GXC166" s="957"/>
      <c r="GXD166" s="957"/>
      <c r="GXE166" s="1209"/>
      <c r="GXF166" s="1248"/>
      <c r="GXG166" s="1537"/>
      <c r="GXH166" s="955"/>
      <c r="GXI166" s="1144"/>
      <c r="GXJ166" s="1167"/>
      <c r="GXK166" s="1163"/>
      <c r="GXL166" s="1163"/>
      <c r="GXM166" s="1455"/>
      <c r="GXN166" s="957"/>
      <c r="GXO166" s="1163"/>
      <c r="GXP166" s="1163"/>
      <c r="GXQ166" s="957"/>
      <c r="GXR166" s="957"/>
      <c r="GXS166" s="1730"/>
      <c r="GXT166" s="957"/>
      <c r="GXU166" s="957"/>
      <c r="GXV166" s="957"/>
      <c r="GXW166" s="1209"/>
      <c r="GXX166" s="1248"/>
      <c r="GXY166" s="1537"/>
      <c r="GXZ166" s="955"/>
      <c r="GYA166" s="1144"/>
      <c r="GYB166" s="1167"/>
      <c r="GYC166" s="1163"/>
      <c r="GYD166" s="1163"/>
      <c r="GYE166" s="1455"/>
      <c r="GYF166" s="957"/>
      <c r="GYG166" s="1163"/>
      <c r="GYH166" s="1163"/>
      <c r="GYI166" s="957"/>
      <c r="GYJ166" s="957"/>
      <c r="GYK166" s="1730"/>
      <c r="GYL166" s="957"/>
      <c r="GYM166" s="957"/>
      <c r="GYN166" s="957"/>
      <c r="GYO166" s="1209"/>
      <c r="GYP166" s="1248"/>
      <c r="GYQ166" s="1537"/>
      <c r="GYR166" s="955"/>
      <c r="GYS166" s="1144"/>
      <c r="GYT166" s="1167"/>
      <c r="GYU166" s="1163"/>
      <c r="GYV166" s="1163"/>
      <c r="GYW166" s="1455"/>
      <c r="GYX166" s="957"/>
      <c r="GYY166" s="1163"/>
      <c r="GYZ166" s="1163"/>
      <c r="GZA166" s="957"/>
      <c r="GZB166" s="957"/>
      <c r="GZC166" s="1730"/>
      <c r="GZD166" s="957"/>
      <c r="GZE166" s="957"/>
      <c r="GZF166" s="957"/>
      <c r="GZG166" s="1209"/>
      <c r="GZH166" s="1248"/>
      <c r="GZI166" s="1537"/>
      <c r="GZJ166" s="955"/>
      <c r="GZK166" s="1144"/>
      <c r="GZL166" s="1167"/>
      <c r="GZM166" s="1163"/>
      <c r="GZN166" s="1163"/>
      <c r="GZO166" s="1455"/>
      <c r="GZP166" s="957"/>
      <c r="GZQ166" s="1163"/>
      <c r="GZR166" s="1163"/>
      <c r="GZS166" s="957"/>
      <c r="GZT166" s="957"/>
      <c r="GZU166" s="1730"/>
      <c r="GZV166" s="957"/>
      <c r="GZW166" s="957"/>
      <c r="GZX166" s="957"/>
      <c r="GZY166" s="1209"/>
      <c r="GZZ166" s="1248"/>
      <c r="HAA166" s="1537"/>
      <c r="HAB166" s="955"/>
      <c r="HAC166" s="1144"/>
      <c r="HAD166" s="1167"/>
      <c r="HAE166" s="1163"/>
      <c r="HAF166" s="1163"/>
      <c r="HAG166" s="1455"/>
      <c r="HAH166" s="957"/>
      <c r="HAI166" s="1163"/>
      <c r="HAJ166" s="1163"/>
      <c r="HAK166" s="957"/>
      <c r="HAL166" s="957"/>
      <c r="HAM166" s="1730"/>
      <c r="HAN166" s="957"/>
      <c r="HAO166" s="957"/>
      <c r="HAP166" s="957"/>
      <c r="HAQ166" s="1209"/>
      <c r="HAR166" s="1248"/>
      <c r="HAS166" s="1537"/>
      <c r="HAT166" s="955"/>
      <c r="HAU166" s="1144"/>
      <c r="HAV166" s="1167"/>
      <c r="HAW166" s="1163"/>
      <c r="HAX166" s="1163"/>
      <c r="HAY166" s="1455"/>
      <c r="HAZ166" s="957"/>
      <c r="HBA166" s="1163"/>
      <c r="HBB166" s="1163"/>
      <c r="HBC166" s="957"/>
      <c r="HBD166" s="957"/>
      <c r="HBE166" s="1730"/>
      <c r="HBF166" s="957"/>
      <c r="HBG166" s="957"/>
      <c r="HBH166" s="957"/>
      <c r="HBI166" s="1209"/>
      <c r="HBJ166" s="1248"/>
      <c r="HBK166" s="1537"/>
      <c r="HBL166" s="955"/>
      <c r="HBM166" s="1144"/>
      <c r="HBN166" s="1167"/>
      <c r="HBO166" s="1163"/>
      <c r="HBP166" s="1163"/>
      <c r="HBQ166" s="1455"/>
      <c r="HBR166" s="957"/>
      <c r="HBS166" s="1163"/>
      <c r="HBT166" s="1163"/>
      <c r="HBU166" s="957"/>
      <c r="HBV166" s="957"/>
      <c r="HBW166" s="1730"/>
      <c r="HBX166" s="957"/>
      <c r="HBY166" s="957"/>
      <c r="HBZ166" s="957"/>
      <c r="HCA166" s="1209"/>
      <c r="HCB166" s="1248"/>
      <c r="HCC166" s="1537"/>
      <c r="HCD166" s="955"/>
      <c r="HCE166" s="1144"/>
      <c r="HCF166" s="1167"/>
      <c r="HCG166" s="1163"/>
      <c r="HCH166" s="1163"/>
      <c r="HCI166" s="1455"/>
      <c r="HCJ166" s="957"/>
      <c r="HCK166" s="1163"/>
      <c r="HCL166" s="1163"/>
      <c r="HCM166" s="957"/>
      <c r="HCN166" s="957"/>
      <c r="HCO166" s="1730"/>
      <c r="HCP166" s="957"/>
      <c r="HCQ166" s="957"/>
      <c r="HCR166" s="957"/>
      <c r="HCS166" s="1209"/>
      <c r="HCT166" s="1248"/>
      <c r="HCU166" s="1537"/>
      <c r="HCV166" s="955"/>
      <c r="HCW166" s="1144"/>
      <c r="HCX166" s="1167"/>
      <c r="HCY166" s="1163"/>
      <c r="HCZ166" s="1163"/>
      <c r="HDA166" s="1455"/>
      <c r="HDB166" s="957"/>
      <c r="HDC166" s="1163"/>
      <c r="HDD166" s="1163"/>
      <c r="HDE166" s="957"/>
      <c r="HDF166" s="957"/>
      <c r="HDG166" s="1730"/>
      <c r="HDH166" s="957"/>
      <c r="HDI166" s="957"/>
      <c r="HDJ166" s="957"/>
      <c r="HDK166" s="1209"/>
      <c r="HDL166" s="1248"/>
      <c r="HDM166" s="1537"/>
      <c r="HDN166" s="955"/>
      <c r="HDO166" s="1144"/>
      <c r="HDP166" s="1167"/>
      <c r="HDQ166" s="1163"/>
      <c r="HDR166" s="1163"/>
      <c r="HDS166" s="1455"/>
      <c r="HDT166" s="957"/>
      <c r="HDU166" s="1163"/>
      <c r="HDV166" s="1163"/>
      <c r="HDW166" s="957"/>
      <c r="HDX166" s="957"/>
      <c r="HDY166" s="1730"/>
      <c r="HDZ166" s="957"/>
      <c r="HEA166" s="957"/>
      <c r="HEB166" s="957"/>
      <c r="HEC166" s="1209"/>
      <c r="HED166" s="1248"/>
      <c r="HEE166" s="1537"/>
      <c r="HEF166" s="955"/>
      <c r="HEG166" s="1144"/>
      <c r="HEH166" s="1167"/>
      <c r="HEI166" s="1163"/>
      <c r="HEJ166" s="1163"/>
      <c r="HEK166" s="1455"/>
      <c r="HEL166" s="957"/>
      <c r="HEM166" s="1163"/>
      <c r="HEN166" s="1163"/>
      <c r="HEO166" s="957"/>
      <c r="HEP166" s="957"/>
      <c r="HEQ166" s="1730"/>
      <c r="HER166" s="957"/>
      <c r="HES166" s="957"/>
      <c r="HET166" s="957"/>
      <c r="HEU166" s="1209"/>
      <c r="HEV166" s="1248"/>
      <c r="HEW166" s="1537"/>
      <c r="HEX166" s="955"/>
      <c r="HEY166" s="1144"/>
      <c r="HEZ166" s="1167"/>
      <c r="HFA166" s="1163"/>
      <c r="HFB166" s="1163"/>
      <c r="HFC166" s="1455"/>
      <c r="HFD166" s="957"/>
      <c r="HFE166" s="1163"/>
      <c r="HFF166" s="1163"/>
      <c r="HFG166" s="957"/>
      <c r="HFH166" s="957"/>
      <c r="HFI166" s="1730"/>
      <c r="HFJ166" s="957"/>
      <c r="HFK166" s="957"/>
      <c r="HFL166" s="957"/>
      <c r="HFM166" s="1209"/>
      <c r="HFN166" s="1248"/>
      <c r="HFO166" s="1537"/>
      <c r="HFP166" s="955"/>
      <c r="HFQ166" s="1144"/>
      <c r="HFR166" s="1167"/>
      <c r="HFS166" s="1163"/>
      <c r="HFT166" s="1163"/>
      <c r="HFU166" s="1455"/>
      <c r="HFV166" s="957"/>
      <c r="HFW166" s="1163"/>
      <c r="HFX166" s="1163"/>
      <c r="HFY166" s="957"/>
      <c r="HFZ166" s="957"/>
      <c r="HGA166" s="1730"/>
      <c r="HGB166" s="957"/>
      <c r="HGC166" s="957"/>
      <c r="HGD166" s="957"/>
      <c r="HGE166" s="1209"/>
      <c r="HGF166" s="1248"/>
      <c r="HGG166" s="1537"/>
      <c r="HGH166" s="955"/>
      <c r="HGI166" s="1144"/>
      <c r="HGJ166" s="1167"/>
      <c r="HGK166" s="1163"/>
      <c r="HGL166" s="1163"/>
      <c r="HGM166" s="1455"/>
      <c r="HGN166" s="957"/>
      <c r="HGO166" s="1163"/>
      <c r="HGP166" s="1163"/>
      <c r="HGQ166" s="957"/>
      <c r="HGR166" s="957"/>
      <c r="HGS166" s="1730"/>
      <c r="HGT166" s="957"/>
      <c r="HGU166" s="957"/>
      <c r="HGV166" s="957"/>
      <c r="HGW166" s="1209"/>
      <c r="HGX166" s="1248"/>
      <c r="HGY166" s="1537"/>
      <c r="HGZ166" s="955"/>
      <c r="HHA166" s="1144"/>
      <c r="HHB166" s="1167"/>
      <c r="HHC166" s="1163"/>
      <c r="HHD166" s="1163"/>
      <c r="HHE166" s="1455"/>
      <c r="HHF166" s="957"/>
      <c r="HHG166" s="1163"/>
      <c r="HHH166" s="1163"/>
      <c r="HHI166" s="957"/>
      <c r="HHJ166" s="957"/>
      <c r="HHK166" s="1730"/>
      <c r="HHL166" s="957"/>
      <c r="HHM166" s="957"/>
      <c r="HHN166" s="957"/>
      <c r="HHO166" s="1209"/>
      <c r="HHP166" s="1248"/>
      <c r="HHQ166" s="1537"/>
      <c r="HHR166" s="955"/>
      <c r="HHS166" s="1144"/>
      <c r="HHT166" s="1167"/>
      <c r="HHU166" s="1163"/>
      <c r="HHV166" s="1163"/>
      <c r="HHW166" s="1455"/>
      <c r="HHX166" s="957"/>
      <c r="HHY166" s="1163"/>
      <c r="HHZ166" s="1163"/>
      <c r="HIA166" s="957"/>
      <c r="HIB166" s="957"/>
      <c r="HIC166" s="1730"/>
      <c r="HID166" s="957"/>
      <c r="HIE166" s="957"/>
      <c r="HIF166" s="957"/>
      <c r="HIG166" s="1209"/>
      <c r="HIH166" s="1248"/>
      <c r="HII166" s="1537"/>
      <c r="HIJ166" s="955"/>
      <c r="HIK166" s="1144"/>
      <c r="HIL166" s="1167"/>
      <c r="HIM166" s="1163"/>
      <c r="HIN166" s="1163"/>
      <c r="HIO166" s="1455"/>
      <c r="HIP166" s="957"/>
      <c r="HIQ166" s="1163"/>
      <c r="HIR166" s="1163"/>
      <c r="HIS166" s="957"/>
      <c r="HIT166" s="957"/>
      <c r="HIU166" s="1730"/>
      <c r="HIV166" s="957"/>
      <c r="HIW166" s="957"/>
      <c r="HIX166" s="957"/>
      <c r="HIY166" s="1209"/>
      <c r="HIZ166" s="1248"/>
      <c r="HJA166" s="1537"/>
      <c r="HJB166" s="955"/>
      <c r="HJC166" s="1144"/>
      <c r="HJD166" s="1167"/>
      <c r="HJE166" s="1163"/>
      <c r="HJF166" s="1163"/>
      <c r="HJG166" s="1455"/>
      <c r="HJH166" s="957"/>
      <c r="HJI166" s="1163"/>
      <c r="HJJ166" s="1163"/>
      <c r="HJK166" s="957"/>
      <c r="HJL166" s="957"/>
      <c r="HJM166" s="1730"/>
      <c r="HJN166" s="957"/>
      <c r="HJO166" s="957"/>
      <c r="HJP166" s="957"/>
      <c r="HJQ166" s="1209"/>
      <c r="HJR166" s="1248"/>
      <c r="HJS166" s="1537"/>
      <c r="HJT166" s="955"/>
      <c r="HJU166" s="1144"/>
      <c r="HJV166" s="1167"/>
      <c r="HJW166" s="1163"/>
      <c r="HJX166" s="1163"/>
      <c r="HJY166" s="1455"/>
      <c r="HJZ166" s="957"/>
      <c r="HKA166" s="1163"/>
      <c r="HKB166" s="1163"/>
      <c r="HKC166" s="957"/>
      <c r="HKD166" s="957"/>
      <c r="HKE166" s="1730"/>
      <c r="HKF166" s="957"/>
      <c r="HKG166" s="957"/>
      <c r="HKH166" s="957"/>
      <c r="HKI166" s="1209"/>
      <c r="HKJ166" s="1248"/>
      <c r="HKK166" s="1537"/>
      <c r="HKL166" s="955"/>
      <c r="HKM166" s="1144"/>
      <c r="HKN166" s="1167"/>
      <c r="HKO166" s="1163"/>
      <c r="HKP166" s="1163"/>
      <c r="HKQ166" s="1455"/>
      <c r="HKR166" s="957"/>
      <c r="HKS166" s="1163"/>
      <c r="HKT166" s="1163"/>
      <c r="HKU166" s="957"/>
      <c r="HKV166" s="957"/>
      <c r="HKW166" s="1730"/>
      <c r="HKX166" s="957"/>
      <c r="HKY166" s="957"/>
      <c r="HKZ166" s="957"/>
      <c r="HLA166" s="1209"/>
      <c r="HLB166" s="1248"/>
      <c r="HLC166" s="1537"/>
      <c r="HLD166" s="955"/>
      <c r="HLE166" s="1144"/>
      <c r="HLF166" s="1167"/>
      <c r="HLG166" s="1163"/>
      <c r="HLH166" s="1163"/>
      <c r="HLI166" s="1455"/>
      <c r="HLJ166" s="957"/>
      <c r="HLK166" s="1163"/>
      <c r="HLL166" s="1163"/>
      <c r="HLM166" s="957"/>
      <c r="HLN166" s="957"/>
      <c r="HLO166" s="1730"/>
      <c r="HLP166" s="957"/>
      <c r="HLQ166" s="957"/>
      <c r="HLR166" s="957"/>
      <c r="HLS166" s="1209"/>
      <c r="HLT166" s="1248"/>
      <c r="HLU166" s="1537"/>
      <c r="HLV166" s="955"/>
      <c r="HLW166" s="1144"/>
      <c r="HLX166" s="1167"/>
      <c r="HLY166" s="1163"/>
      <c r="HLZ166" s="1163"/>
      <c r="HMA166" s="1455"/>
      <c r="HMB166" s="957"/>
      <c r="HMC166" s="1163"/>
      <c r="HMD166" s="1163"/>
      <c r="HME166" s="957"/>
      <c r="HMF166" s="957"/>
      <c r="HMG166" s="1730"/>
      <c r="HMH166" s="957"/>
      <c r="HMI166" s="957"/>
      <c r="HMJ166" s="957"/>
      <c r="HMK166" s="1209"/>
      <c r="HML166" s="1248"/>
      <c r="HMM166" s="1537"/>
      <c r="HMN166" s="955"/>
      <c r="HMO166" s="1144"/>
      <c r="HMP166" s="1167"/>
      <c r="HMQ166" s="1163"/>
      <c r="HMR166" s="1163"/>
      <c r="HMS166" s="1455"/>
      <c r="HMT166" s="957"/>
      <c r="HMU166" s="1163"/>
      <c r="HMV166" s="1163"/>
      <c r="HMW166" s="957"/>
      <c r="HMX166" s="957"/>
      <c r="HMY166" s="1730"/>
      <c r="HMZ166" s="957"/>
      <c r="HNA166" s="957"/>
      <c r="HNB166" s="957"/>
      <c r="HNC166" s="1209"/>
      <c r="HND166" s="1248"/>
      <c r="HNE166" s="1537"/>
      <c r="HNF166" s="955"/>
      <c r="HNG166" s="1144"/>
      <c r="HNH166" s="1167"/>
      <c r="HNI166" s="1163"/>
      <c r="HNJ166" s="1163"/>
      <c r="HNK166" s="1455"/>
      <c r="HNL166" s="957"/>
      <c r="HNM166" s="1163"/>
      <c r="HNN166" s="1163"/>
      <c r="HNO166" s="957"/>
      <c r="HNP166" s="957"/>
      <c r="HNQ166" s="1730"/>
      <c r="HNR166" s="957"/>
      <c r="HNS166" s="957"/>
      <c r="HNT166" s="957"/>
      <c r="HNU166" s="1209"/>
      <c r="HNV166" s="1248"/>
      <c r="HNW166" s="1537"/>
      <c r="HNX166" s="955"/>
      <c r="HNY166" s="1144"/>
      <c r="HNZ166" s="1167"/>
      <c r="HOA166" s="1163"/>
      <c r="HOB166" s="1163"/>
      <c r="HOC166" s="1455"/>
      <c r="HOD166" s="957"/>
      <c r="HOE166" s="1163"/>
      <c r="HOF166" s="1163"/>
      <c r="HOG166" s="957"/>
      <c r="HOH166" s="957"/>
      <c r="HOI166" s="1730"/>
      <c r="HOJ166" s="957"/>
      <c r="HOK166" s="957"/>
      <c r="HOL166" s="957"/>
      <c r="HOM166" s="1209"/>
      <c r="HON166" s="1248"/>
      <c r="HOO166" s="1537"/>
      <c r="HOP166" s="955"/>
      <c r="HOQ166" s="1144"/>
      <c r="HOR166" s="1167"/>
      <c r="HOS166" s="1163"/>
      <c r="HOT166" s="1163"/>
      <c r="HOU166" s="1455"/>
      <c r="HOV166" s="957"/>
      <c r="HOW166" s="1163"/>
      <c r="HOX166" s="1163"/>
      <c r="HOY166" s="957"/>
      <c r="HOZ166" s="957"/>
      <c r="HPA166" s="1730"/>
      <c r="HPB166" s="957"/>
      <c r="HPC166" s="957"/>
      <c r="HPD166" s="957"/>
      <c r="HPE166" s="1209"/>
      <c r="HPF166" s="1248"/>
      <c r="HPG166" s="1537"/>
      <c r="HPH166" s="955"/>
      <c r="HPI166" s="1144"/>
      <c r="HPJ166" s="1167"/>
      <c r="HPK166" s="1163"/>
      <c r="HPL166" s="1163"/>
      <c r="HPM166" s="1455"/>
      <c r="HPN166" s="957"/>
      <c r="HPO166" s="1163"/>
      <c r="HPP166" s="1163"/>
      <c r="HPQ166" s="957"/>
      <c r="HPR166" s="957"/>
      <c r="HPS166" s="1730"/>
      <c r="HPT166" s="957"/>
      <c r="HPU166" s="957"/>
      <c r="HPV166" s="957"/>
      <c r="HPW166" s="1209"/>
      <c r="HPX166" s="1248"/>
      <c r="HPY166" s="1537"/>
      <c r="HPZ166" s="955"/>
      <c r="HQA166" s="1144"/>
      <c r="HQB166" s="1167"/>
      <c r="HQC166" s="1163"/>
      <c r="HQD166" s="1163"/>
      <c r="HQE166" s="1455"/>
      <c r="HQF166" s="957"/>
      <c r="HQG166" s="1163"/>
      <c r="HQH166" s="1163"/>
      <c r="HQI166" s="957"/>
      <c r="HQJ166" s="957"/>
      <c r="HQK166" s="1730"/>
      <c r="HQL166" s="957"/>
      <c r="HQM166" s="957"/>
      <c r="HQN166" s="957"/>
      <c r="HQO166" s="1209"/>
      <c r="HQP166" s="1248"/>
      <c r="HQQ166" s="1537"/>
      <c r="HQR166" s="955"/>
      <c r="HQS166" s="1144"/>
      <c r="HQT166" s="1167"/>
      <c r="HQU166" s="1163"/>
      <c r="HQV166" s="1163"/>
      <c r="HQW166" s="1455"/>
      <c r="HQX166" s="957"/>
      <c r="HQY166" s="1163"/>
      <c r="HQZ166" s="1163"/>
      <c r="HRA166" s="957"/>
      <c r="HRB166" s="957"/>
      <c r="HRC166" s="1730"/>
      <c r="HRD166" s="957"/>
      <c r="HRE166" s="957"/>
      <c r="HRF166" s="957"/>
      <c r="HRG166" s="1209"/>
      <c r="HRH166" s="1248"/>
      <c r="HRI166" s="1537"/>
      <c r="HRJ166" s="955"/>
      <c r="HRK166" s="1144"/>
      <c r="HRL166" s="1167"/>
      <c r="HRM166" s="1163"/>
      <c r="HRN166" s="1163"/>
      <c r="HRO166" s="1455"/>
      <c r="HRP166" s="957"/>
      <c r="HRQ166" s="1163"/>
      <c r="HRR166" s="1163"/>
      <c r="HRS166" s="957"/>
      <c r="HRT166" s="957"/>
      <c r="HRU166" s="1730"/>
      <c r="HRV166" s="957"/>
      <c r="HRW166" s="957"/>
      <c r="HRX166" s="957"/>
      <c r="HRY166" s="1209"/>
      <c r="HRZ166" s="1248"/>
      <c r="HSA166" s="1537"/>
      <c r="HSB166" s="955"/>
      <c r="HSC166" s="1144"/>
      <c r="HSD166" s="1167"/>
      <c r="HSE166" s="1163"/>
      <c r="HSF166" s="1163"/>
      <c r="HSG166" s="1455"/>
      <c r="HSH166" s="957"/>
      <c r="HSI166" s="1163"/>
      <c r="HSJ166" s="1163"/>
      <c r="HSK166" s="957"/>
      <c r="HSL166" s="957"/>
      <c r="HSM166" s="1730"/>
      <c r="HSN166" s="957"/>
      <c r="HSO166" s="957"/>
      <c r="HSP166" s="957"/>
      <c r="HSQ166" s="1209"/>
      <c r="HSR166" s="1248"/>
      <c r="HSS166" s="1537"/>
      <c r="HST166" s="955"/>
      <c r="HSU166" s="1144"/>
      <c r="HSV166" s="1167"/>
      <c r="HSW166" s="1163"/>
      <c r="HSX166" s="1163"/>
      <c r="HSY166" s="1455"/>
      <c r="HSZ166" s="957"/>
      <c r="HTA166" s="1163"/>
      <c r="HTB166" s="1163"/>
      <c r="HTC166" s="957"/>
      <c r="HTD166" s="957"/>
      <c r="HTE166" s="1730"/>
      <c r="HTF166" s="957"/>
      <c r="HTG166" s="957"/>
      <c r="HTH166" s="957"/>
      <c r="HTI166" s="1209"/>
      <c r="HTJ166" s="1248"/>
      <c r="HTK166" s="1537"/>
      <c r="HTL166" s="955"/>
      <c r="HTM166" s="1144"/>
      <c r="HTN166" s="1167"/>
      <c r="HTO166" s="1163"/>
      <c r="HTP166" s="1163"/>
      <c r="HTQ166" s="1455"/>
      <c r="HTR166" s="957"/>
      <c r="HTS166" s="1163"/>
      <c r="HTT166" s="1163"/>
      <c r="HTU166" s="957"/>
      <c r="HTV166" s="957"/>
      <c r="HTW166" s="1730"/>
      <c r="HTX166" s="957"/>
      <c r="HTY166" s="957"/>
      <c r="HTZ166" s="957"/>
      <c r="HUA166" s="1209"/>
      <c r="HUB166" s="1248"/>
      <c r="HUC166" s="1537"/>
      <c r="HUD166" s="955"/>
      <c r="HUE166" s="1144"/>
      <c r="HUF166" s="1167"/>
      <c r="HUG166" s="1163"/>
      <c r="HUH166" s="1163"/>
      <c r="HUI166" s="1455"/>
      <c r="HUJ166" s="957"/>
      <c r="HUK166" s="1163"/>
      <c r="HUL166" s="1163"/>
      <c r="HUM166" s="957"/>
      <c r="HUN166" s="957"/>
      <c r="HUO166" s="1730"/>
      <c r="HUP166" s="957"/>
      <c r="HUQ166" s="957"/>
      <c r="HUR166" s="957"/>
      <c r="HUS166" s="1209"/>
      <c r="HUT166" s="1248"/>
      <c r="HUU166" s="1537"/>
      <c r="HUV166" s="955"/>
      <c r="HUW166" s="1144"/>
      <c r="HUX166" s="1167"/>
      <c r="HUY166" s="1163"/>
      <c r="HUZ166" s="1163"/>
      <c r="HVA166" s="1455"/>
      <c r="HVB166" s="957"/>
      <c r="HVC166" s="1163"/>
      <c r="HVD166" s="1163"/>
      <c r="HVE166" s="957"/>
      <c r="HVF166" s="957"/>
      <c r="HVG166" s="1730"/>
      <c r="HVH166" s="957"/>
      <c r="HVI166" s="957"/>
      <c r="HVJ166" s="957"/>
      <c r="HVK166" s="1209"/>
      <c r="HVL166" s="1248"/>
      <c r="HVM166" s="1537"/>
      <c r="HVN166" s="955"/>
      <c r="HVO166" s="1144"/>
      <c r="HVP166" s="1167"/>
      <c r="HVQ166" s="1163"/>
      <c r="HVR166" s="1163"/>
      <c r="HVS166" s="1455"/>
      <c r="HVT166" s="957"/>
      <c r="HVU166" s="1163"/>
      <c r="HVV166" s="1163"/>
      <c r="HVW166" s="957"/>
      <c r="HVX166" s="957"/>
      <c r="HVY166" s="1730"/>
      <c r="HVZ166" s="957"/>
      <c r="HWA166" s="957"/>
      <c r="HWB166" s="957"/>
      <c r="HWC166" s="1209"/>
      <c r="HWD166" s="1248"/>
      <c r="HWE166" s="1537"/>
      <c r="HWF166" s="955"/>
      <c r="HWG166" s="1144"/>
      <c r="HWH166" s="1167"/>
      <c r="HWI166" s="1163"/>
      <c r="HWJ166" s="1163"/>
      <c r="HWK166" s="1455"/>
      <c r="HWL166" s="957"/>
      <c r="HWM166" s="1163"/>
      <c r="HWN166" s="1163"/>
      <c r="HWO166" s="957"/>
      <c r="HWP166" s="957"/>
      <c r="HWQ166" s="1730"/>
      <c r="HWR166" s="957"/>
      <c r="HWS166" s="957"/>
      <c r="HWT166" s="957"/>
      <c r="HWU166" s="1209"/>
      <c r="HWV166" s="1248"/>
      <c r="HWW166" s="1537"/>
      <c r="HWX166" s="955"/>
      <c r="HWY166" s="1144"/>
      <c r="HWZ166" s="1167"/>
      <c r="HXA166" s="1163"/>
      <c r="HXB166" s="1163"/>
      <c r="HXC166" s="1455"/>
      <c r="HXD166" s="957"/>
      <c r="HXE166" s="1163"/>
      <c r="HXF166" s="1163"/>
      <c r="HXG166" s="957"/>
      <c r="HXH166" s="957"/>
      <c r="HXI166" s="1730"/>
      <c r="HXJ166" s="957"/>
      <c r="HXK166" s="957"/>
      <c r="HXL166" s="957"/>
      <c r="HXM166" s="1209"/>
      <c r="HXN166" s="1248"/>
      <c r="HXO166" s="1537"/>
      <c r="HXP166" s="955"/>
      <c r="HXQ166" s="1144"/>
      <c r="HXR166" s="1167"/>
      <c r="HXS166" s="1163"/>
      <c r="HXT166" s="1163"/>
      <c r="HXU166" s="1455"/>
      <c r="HXV166" s="957"/>
      <c r="HXW166" s="1163"/>
      <c r="HXX166" s="1163"/>
      <c r="HXY166" s="957"/>
      <c r="HXZ166" s="957"/>
      <c r="HYA166" s="1730"/>
      <c r="HYB166" s="957"/>
      <c r="HYC166" s="957"/>
      <c r="HYD166" s="957"/>
      <c r="HYE166" s="1209"/>
      <c r="HYF166" s="1248"/>
      <c r="HYG166" s="1537"/>
      <c r="HYH166" s="955"/>
      <c r="HYI166" s="1144"/>
      <c r="HYJ166" s="1167"/>
      <c r="HYK166" s="1163"/>
      <c r="HYL166" s="1163"/>
      <c r="HYM166" s="1455"/>
      <c r="HYN166" s="957"/>
      <c r="HYO166" s="1163"/>
      <c r="HYP166" s="1163"/>
      <c r="HYQ166" s="957"/>
      <c r="HYR166" s="957"/>
      <c r="HYS166" s="1730"/>
      <c r="HYT166" s="957"/>
      <c r="HYU166" s="957"/>
      <c r="HYV166" s="957"/>
      <c r="HYW166" s="1209"/>
      <c r="HYX166" s="1248"/>
      <c r="HYY166" s="1537"/>
      <c r="HYZ166" s="955"/>
      <c r="HZA166" s="1144"/>
      <c r="HZB166" s="1167"/>
      <c r="HZC166" s="1163"/>
      <c r="HZD166" s="1163"/>
      <c r="HZE166" s="1455"/>
      <c r="HZF166" s="957"/>
      <c r="HZG166" s="1163"/>
      <c r="HZH166" s="1163"/>
      <c r="HZI166" s="957"/>
      <c r="HZJ166" s="957"/>
      <c r="HZK166" s="1730"/>
      <c r="HZL166" s="957"/>
      <c r="HZM166" s="957"/>
      <c r="HZN166" s="957"/>
      <c r="HZO166" s="1209"/>
      <c r="HZP166" s="1248"/>
      <c r="HZQ166" s="1537"/>
      <c r="HZR166" s="955"/>
      <c r="HZS166" s="1144"/>
      <c r="HZT166" s="1167"/>
      <c r="HZU166" s="1163"/>
      <c r="HZV166" s="1163"/>
      <c r="HZW166" s="1455"/>
      <c r="HZX166" s="957"/>
      <c r="HZY166" s="1163"/>
      <c r="HZZ166" s="1163"/>
      <c r="IAA166" s="957"/>
      <c r="IAB166" s="957"/>
      <c r="IAC166" s="1730"/>
      <c r="IAD166" s="957"/>
      <c r="IAE166" s="957"/>
      <c r="IAF166" s="957"/>
      <c r="IAG166" s="1209"/>
      <c r="IAH166" s="1248"/>
      <c r="IAI166" s="1537"/>
      <c r="IAJ166" s="955"/>
      <c r="IAK166" s="1144"/>
      <c r="IAL166" s="1167"/>
      <c r="IAM166" s="1163"/>
      <c r="IAN166" s="1163"/>
      <c r="IAO166" s="1455"/>
      <c r="IAP166" s="957"/>
      <c r="IAQ166" s="1163"/>
      <c r="IAR166" s="1163"/>
      <c r="IAS166" s="957"/>
      <c r="IAT166" s="957"/>
      <c r="IAU166" s="1730"/>
      <c r="IAV166" s="957"/>
      <c r="IAW166" s="957"/>
      <c r="IAX166" s="957"/>
      <c r="IAY166" s="1209"/>
      <c r="IAZ166" s="1248"/>
      <c r="IBA166" s="1537"/>
      <c r="IBB166" s="955"/>
      <c r="IBC166" s="1144"/>
      <c r="IBD166" s="1167"/>
      <c r="IBE166" s="1163"/>
      <c r="IBF166" s="1163"/>
      <c r="IBG166" s="1455"/>
      <c r="IBH166" s="957"/>
      <c r="IBI166" s="1163"/>
      <c r="IBJ166" s="1163"/>
      <c r="IBK166" s="957"/>
      <c r="IBL166" s="957"/>
      <c r="IBM166" s="1730"/>
      <c r="IBN166" s="957"/>
      <c r="IBO166" s="957"/>
      <c r="IBP166" s="957"/>
      <c r="IBQ166" s="1209"/>
      <c r="IBR166" s="1248"/>
      <c r="IBS166" s="1537"/>
      <c r="IBT166" s="955"/>
      <c r="IBU166" s="1144"/>
      <c r="IBV166" s="1167"/>
      <c r="IBW166" s="1163"/>
      <c r="IBX166" s="1163"/>
      <c r="IBY166" s="1455"/>
      <c r="IBZ166" s="957"/>
      <c r="ICA166" s="1163"/>
      <c r="ICB166" s="1163"/>
      <c r="ICC166" s="957"/>
      <c r="ICD166" s="957"/>
      <c r="ICE166" s="1730"/>
      <c r="ICF166" s="957"/>
      <c r="ICG166" s="957"/>
      <c r="ICH166" s="957"/>
      <c r="ICI166" s="1209"/>
      <c r="ICJ166" s="1248"/>
      <c r="ICK166" s="1537"/>
      <c r="ICL166" s="955"/>
      <c r="ICM166" s="1144"/>
      <c r="ICN166" s="1167"/>
      <c r="ICO166" s="1163"/>
      <c r="ICP166" s="1163"/>
      <c r="ICQ166" s="1455"/>
      <c r="ICR166" s="957"/>
      <c r="ICS166" s="1163"/>
      <c r="ICT166" s="1163"/>
      <c r="ICU166" s="957"/>
      <c r="ICV166" s="957"/>
      <c r="ICW166" s="1730"/>
      <c r="ICX166" s="957"/>
      <c r="ICY166" s="957"/>
      <c r="ICZ166" s="957"/>
      <c r="IDA166" s="1209"/>
      <c r="IDB166" s="1248"/>
      <c r="IDC166" s="1537"/>
      <c r="IDD166" s="955"/>
      <c r="IDE166" s="1144"/>
      <c r="IDF166" s="1167"/>
      <c r="IDG166" s="1163"/>
      <c r="IDH166" s="1163"/>
      <c r="IDI166" s="1455"/>
      <c r="IDJ166" s="957"/>
      <c r="IDK166" s="1163"/>
      <c r="IDL166" s="1163"/>
      <c r="IDM166" s="957"/>
      <c r="IDN166" s="957"/>
      <c r="IDO166" s="1730"/>
      <c r="IDP166" s="957"/>
      <c r="IDQ166" s="957"/>
      <c r="IDR166" s="957"/>
      <c r="IDS166" s="1209"/>
      <c r="IDT166" s="1248"/>
      <c r="IDU166" s="1537"/>
      <c r="IDV166" s="955"/>
      <c r="IDW166" s="1144"/>
      <c r="IDX166" s="1167"/>
      <c r="IDY166" s="1163"/>
      <c r="IDZ166" s="1163"/>
      <c r="IEA166" s="1455"/>
      <c r="IEB166" s="957"/>
      <c r="IEC166" s="1163"/>
      <c r="IED166" s="1163"/>
      <c r="IEE166" s="957"/>
      <c r="IEF166" s="957"/>
      <c r="IEG166" s="1730"/>
      <c r="IEH166" s="957"/>
      <c r="IEI166" s="957"/>
      <c r="IEJ166" s="957"/>
      <c r="IEK166" s="1209"/>
      <c r="IEL166" s="1248"/>
      <c r="IEM166" s="1537"/>
      <c r="IEN166" s="955"/>
      <c r="IEO166" s="1144"/>
      <c r="IEP166" s="1167"/>
      <c r="IEQ166" s="1163"/>
      <c r="IER166" s="1163"/>
      <c r="IES166" s="1455"/>
      <c r="IET166" s="957"/>
      <c r="IEU166" s="1163"/>
      <c r="IEV166" s="1163"/>
      <c r="IEW166" s="957"/>
      <c r="IEX166" s="957"/>
      <c r="IEY166" s="1730"/>
      <c r="IEZ166" s="957"/>
      <c r="IFA166" s="957"/>
      <c r="IFB166" s="957"/>
      <c r="IFC166" s="1209"/>
      <c r="IFD166" s="1248"/>
      <c r="IFE166" s="1537"/>
      <c r="IFF166" s="955"/>
      <c r="IFG166" s="1144"/>
      <c r="IFH166" s="1167"/>
      <c r="IFI166" s="1163"/>
      <c r="IFJ166" s="1163"/>
      <c r="IFK166" s="1455"/>
      <c r="IFL166" s="957"/>
      <c r="IFM166" s="1163"/>
      <c r="IFN166" s="1163"/>
      <c r="IFO166" s="957"/>
      <c r="IFP166" s="957"/>
      <c r="IFQ166" s="1730"/>
      <c r="IFR166" s="957"/>
      <c r="IFS166" s="957"/>
      <c r="IFT166" s="957"/>
      <c r="IFU166" s="1209"/>
      <c r="IFV166" s="1248"/>
      <c r="IFW166" s="1537"/>
      <c r="IFX166" s="955"/>
      <c r="IFY166" s="1144"/>
      <c r="IFZ166" s="1167"/>
      <c r="IGA166" s="1163"/>
      <c r="IGB166" s="1163"/>
      <c r="IGC166" s="1455"/>
      <c r="IGD166" s="957"/>
      <c r="IGE166" s="1163"/>
      <c r="IGF166" s="1163"/>
      <c r="IGG166" s="957"/>
      <c r="IGH166" s="957"/>
      <c r="IGI166" s="1730"/>
      <c r="IGJ166" s="957"/>
      <c r="IGK166" s="957"/>
      <c r="IGL166" s="957"/>
      <c r="IGM166" s="1209"/>
      <c r="IGN166" s="1248"/>
      <c r="IGO166" s="1537"/>
      <c r="IGP166" s="955"/>
      <c r="IGQ166" s="1144"/>
      <c r="IGR166" s="1167"/>
      <c r="IGS166" s="1163"/>
      <c r="IGT166" s="1163"/>
      <c r="IGU166" s="1455"/>
      <c r="IGV166" s="957"/>
      <c r="IGW166" s="1163"/>
      <c r="IGX166" s="1163"/>
      <c r="IGY166" s="957"/>
      <c r="IGZ166" s="957"/>
      <c r="IHA166" s="1730"/>
      <c r="IHB166" s="957"/>
      <c r="IHC166" s="957"/>
      <c r="IHD166" s="957"/>
      <c r="IHE166" s="1209"/>
      <c r="IHF166" s="1248"/>
      <c r="IHG166" s="1537"/>
      <c r="IHH166" s="955"/>
      <c r="IHI166" s="1144"/>
      <c r="IHJ166" s="1167"/>
      <c r="IHK166" s="1163"/>
      <c r="IHL166" s="1163"/>
      <c r="IHM166" s="1455"/>
      <c r="IHN166" s="957"/>
      <c r="IHO166" s="1163"/>
      <c r="IHP166" s="1163"/>
      <c r="IHQ166" s="957"/>
      <c r="IHR166" s="957"/>
      <c r="IHS166" s="1730"/>
      <c r="IHT166" s="957"/>
      <c r="IHU166" s="957"/>
      <c r="IHV166" s="957"/>
      <c r="IHW166" s="1209"/>
      <c r="IHX166" s="1248"/>
      <c r="IHY166" s="1537"/>
      <c r="IHZ166" s="955"/>
      <c r="IIA166" s="1144"/>
      <c r="IIB166" s="1167"/>
      <c r="IIC166" s="1163"/>
      <c r="IID166" s="1163"/>
      <c r="IIE166" s="1455"/>
      <c r="IIF166" s="957"/>
      <c r="IIG166" s="1163"/>
      <c r="IIH166" s="1163"/>
      <c r="III166" s="957"/>
      <c r="IIJ166" s="957"/>
      <c r="IIK166" s="1730"/>
      <c r="IIL166" s="957"/>
      <c r="IIM166" s="957"/>
      <c r="IIN166" s="957"/>
      <c r="IIO166" s="1209"/>
      <c r="IIP166" s="1248"/>
      <c r="IIQ166" s="1537"/>
      <c r="IIR166" s="955"/>
      <c r="IIS166" s="1144"/>
      <c r="IIT166" s="1167"/>
      <c r="IIU166" s="1163"/>
      <c r="IIV166" s="1163"/>
      <c r="IIW166" s="1455"/>
      <c r="IIX166" s="957"/>
      <c r="IIY166" s="1163"/>
      <c r="IIZ166" s="1163"/>
      <c r="IJA166" s="957"/>
      <c r="IJB166" s="957"/>
      <c r="IJC166" s="1730"/>
      <c r="IJD166" s="957"/>
      <c r="IJE166" s="957"/>
      <c r="IJF166" s="957"/>
      <c r="IJG166" s="1209"/>
      <c r="IJH166" s="1248"/>
      <c r="IJI166" s="1537"/>
      <c r="IJJ166" s="955"/>
      <c r="IJK166" s="1144"/>
      <c r="IJL166" s="1167"/>
      <c r="IJM166" s="1163"/>
      <c r="IJN166" s="1163"/>
      <c r="IJO166" s="1455"/>
      <c r="IJP166" s="957"/>
      <c r="IJQ166" s="1163"/>
      <c r="IJR166" s="1163"/>
      <c r="IJS166" s="957"/>
      <c r="IJT166" s="957"/>
      <c r="IJU166" s="1730"/>
      <c r="IJV166" s="957"/>
      <c r="IJW166" s="957"/>
      <c r="IJX166" s="957"/>
      <c r="IJY166" s="1209"/>
      <c r="IJZ166" s="1248"/>
      <c r="IKA166" s="1537"/>
      <c r="IKB166" s="955"/>
      <c r="IKC166" s="1144"/>
      <c r="IKD166" s="1167"/>
      <c r="IKE166" s="1163"/>
      <c r="IKF166" s="1163"/>
      <c r="IKG166" s="1455"/>
      <c r="IKH166" s="957"/>
      <c r="IKI166" s="1163"/>
      <c r="IKJ166" s="1163"/>
      <c r="IKK166" s="957"/>
      <c r="IKL166" s="957"/>
      <c r="IKM166" s="1730"/>
      <c r="IKN166" s="957"/>
      <c r="IKO166" s="957"/>
      <c r="IKP166" s="957"/>
      <c r="IKQ166" s="1209"/>
      <c r="IKR166" s="1248"/>
      <c r="IKS166" s="1537"/>
      <c r="IKT166" s="955"/>
      <c r="IKU166" s="1144"/>
      <c r="IKV166" s="1167"/>
      <c r="IKW166" s="1163"/>
      <c r="IKX166" s="1163"/>
      <c r="IKY166" s="1455"/>
      <c r="IKZ166" s="957"/>
      <c r="ILA166" s="1163"/>
      <c r="ILB166" s="1163"/>
      <c r="ILC166" s="957"/>
      <c r="ILD166" s="957"/>
      <c r="ILE166" s="1730"/>
      <c r="ILF166" s="957"/>
      <c r="ILG166" s="957"/>
      <c r="ILH166" s="957"/>
      <c r="ILI166" s="1209"/>
      <c r="ILJ166" s="1248"/>
      <c r="ILK166" s="1537"/>
      <c r="ILL166" s="955"/>
      <c r="ILM166" s="1144"/>
      <c r="ILN166" s="1167"/>
      <c r="ILO166" s="1163"/>
      <c r="ILP166" s="1163"/>
      <c r="ILQ166" s="1455"/>
      <c r="ILR166" s="957"/>
      <c r="ILS166" s="1163"/>
      <c r="ILT166" s="1163"/>
      <c r="ILU166" s="957"/>
      <c r="ILV166" s="957"/>
      <c r="ILW166" s="1730"/>
      <c r="ILX166" s="957"/>
      <c r="ILY166" s="957"/>
      <c r="ILZ166" s="957"/>
      <c r="IMA166" s="1209"/>
      <c r="IMB166" s="1248"/>
      <c r="IMC166" s="1537"/>
      <c r="IMD166" s="955"/>
      <c r="IME166" s="1144"/>
      <c r="IMF166" s="1167"/>
      <c r="IMG166" s="1163"/>
      <c r="IMH166" s="1163"/>
      <c r="IMI166" s="1455"/>
      <c r="IMJ166" s="957"/>
      <c r="IMK166" s="1163"/>
      <c r="IML166" s="1163"/>
      <c r="IMM166" s="957"/>
      <c r="IMN166" s="957"/>
      <c r="IMO166" s="1730"/>
      <c r="IMP166" s="957"/>
      <c r="IMQ166" s="957"/>
      <c r="IMR166" s="957"/>
      <c r="IMS166" s="1209"/>
      <c r="IMT166" s="1248"/>
      <c r="IMU166" s="1537"/>
      <c r="IMV166" s="955"/>
      <c r="IMW166" s="1144"/>
      <c r="IMX166" s="1167"/>
      <c r="IMY166" s="1163"/>
      <c r="IMZ166" s="1163"/>
      <c r="INA166" s="1455"/>
      <c r="INB166" s="957"/>
      <c r="INC166" s="1163"/>
      <c r="IND166" s="1163"/>
      <c r="INE166" s="957"/>
      <c r="INF166" s="957"/>
      <c r="ING166" s="1730"/>
      <c r="INH166" s="957"/>
      <c r="INI166" s="957"/>
      <c r="INJ166" s="957"/>
      <c r="INK166" s="1209"/>
      <c r="INL166" s="1248"/>
      <c r="INM166" s="1537"/>
      <c r="INN166" s="955"/>
      <c r="INO166" s="1144"/>
      <c r="INP166" s="1167"/>
      <c r="INQ166" s="1163"/>
      <c r="INR166" s="1163"/>
      <c r="INS166" s="1455"/>
      <c r="INT166" s="957"/>
      <c r="INU166" s="1163"/>
      <c r="INV166" s="1163"/>
      <c r="INW166" s="957"/>
      <c r="INX166" s="957"/>
      <c r="INY166" s="1730"/>
      <c r="INZ166" s="957"/>
      <c r="IOA166" s="957"/>
      <c r="IOB166" s="957"/>
      <c r="IOC166" s="1209"/>
      <c r="IOD166" s="1248"/>
      <c r="IOE166" s="1537"/>
      <c r="IOF166" s="955"/>
      <c r="IOG166" s="1144"/>
      <c r="IOH166" s="1167"/>
      <c r="IOI166" s="1163"/>
      <c r="IOJ166" s="1163"/>
      <c r="IOK166" s="1455"/>
      <c r="IOL166" s="957"/>
      <c r="IOM166" s="1163"/>
      <c r="ION166" s="1163"/>
      <c r="IOO166" s="957"/>
      <c r="IOP166" s="957"/>
      <c r="IOQ166" s="1730"/>
      <c r="IOR166" s="957"/>
      <c r="IOS166" s="957"/>
      <c r="IOT166" s="957"/>
      <c r="IOU166" s="1209"/>
      <c r="IOV166" s="1248"/>
      <c r="IOW166" s="1537"/>
      <c r="IOX166" s="955"/>
      <c r="IOY166" s="1144"/>
      <c r="IOZ166" s="1167"/>
      <c r="IPA166" s="1163"/>
      <c r="IPB166" s="1163"/>
      <c r="IPC166" s="1455"/>
      <c r="IPD166" s="957"/>
      <c r="IPE166" s="1163"/>
      <c r="IPF166" s="1163"/>
      <c r="IPG166" s="957"/>
      <c r="IPH166" s="957"/>
      <c r="IPI166" s="1730"/>
      <c r="IPJ166" s="957"/>
      <c r="IPK166" s="957"/>
      <c r="IPL166" s="957"/>
      <c r="IPM166" s="1209"/>
      <c r="IPN166" s="1248"/>
      <c r="IPO166" s="1537"/>
      <c r="IPP166" s="955"/>
      <c r="IPQ166" s="1144"/>
      <c r="IPR166" s="1167"/>
      <c r="IPS166" s="1163"/>
      <c r="IPT166" s="1163"/>
      <c r="IPU166" s="1455"/>
      <c r="IPV166" s="957"/>
      <c r="IPW166" s="1163"/>
      <c r="IPX166" s="1163"/>
      <c r="IPY166" s="957"/>
      <c r="IPZ166" s="957"/>
      <c r="IQA166" s="1730"/>
      <c r="IQB166" s="957"/>
      <c r="IQC166" s="957"/>
      <c r="IQD166" s="957"/>
      <c r="IQE166" s="1209"/>
      <c r="IQF166" s="1248"/>
      <c r="IQG166" s="1537"/>
      <c r="IQH166" s="955"/>
      <c r="IQI166" s="1144"/>
      <c r="IQJ166" s="1167"/>
      <c r="IQK166" s="1163"/>
      <c r="IQL166" s="1163"/>
      <c r="IQM166" s="1455"/>
      <c r="IQN166" s="957"/>
      <c r="IQO166" s="1163"/>
      <c r="IQP166" s="1163"/>
      <c r="IQQ166" s="957"/>
      <c r="IQR166" s="957"/>
      <c r="IQS166" s="1730"/>
      <c r="IQT166" s="957"/>
      <c r="IQU166" s="957"/>
      <c r="IQV166" s="957"/>
      <c r="IQW166" s="1209"/>
      <c r="IQX166" s="1248"/>
      <c r="IQY166" s="1537"/>
      <c r="IQZ166" s="955"/>
      <c r="IRA166" s="1144"/>
      <c r="IRB166" s="1167"/>
      <c r="IRC166" s="1163"/>
      <c r="IRD166" s="1163"/>
      <c r="IRE166" s="1455"/>
      <c r="IRF166" s="957"/>
      <c r="IRG166" s="1163"/>
      <c r="IRH166" s="1163"/>
      <c r="IRI166" s="957"/>
      <c r="IRJ166" s="957"/>
      <c r="IRK166" s="1730"/>
      <c r="IRL166" s="957"/>
      <c r="IRM166" s="957"/>
      <c r="IRN166" s="957"/>
      <c r="IRO166" s="1209"/>
      <c r="IRP166" s="1248"/>
      <c r="IRQ166" s="1537"/>
      <c r="IRR166" s="955"/>
      <c r="IRS166" s="1144"/>
      <c r="IRT166" s="1167"/>
      <c r="IRU166" s="1163"/>
      <c r="IRV166" s="1163"/>
      <c r="IRW166" s="1455"/>
      <c r="IRX166" s="957"/>
      <c r="IRY166" s="1163"/>
      <c r="IRZ166" s="1163"/>
      <c r="ISA166" s="957"/>
      <c r="ISB166" s="957"/>
      <c r="ISC166" s="1730"/>
      <c r="ISD166" s="957"/>
      <c r="ISE166" s="957"/>
      <c r="ISF166" s="957"/>
      <c r="ISG166" s="1209"/>
      <c r="ISH166" s="1248"/>
      <c r="ISI166" s="1537"/>
      <c r="ISJ166" s="955"/>
      <c r="ISK166" s="1144"/>
      <c r="ISL166" s="1167"/>
      <c r="ISM166" s="1163"/>
      <c r="ISN166" s="1163"/>
      <c r="ISO166" s="1455"/>
      <c r="ISP166" s="957"/>
      <c r="ISQ166" s="1163"/>
      <c r="ISR166" s="1163"/>
      <c r="ISS166" s="957"/>
      <c r="IST166" s="957"/>
      <c r="ISU166" s="1730"/>
      <c r="ISV166" s="957"/>
      <c r="ISW166" s="957"/>
      <c r="ISX166" s="957"/>
      <c r="ISY166" s="1209"/>
      <c r="ISZ166" s="1248"/>
      <c r="ITA166" s="1537"/>
      <c r="ITB166" s="955"/>
      <c r="ITC166" s="1144"/>
      <c r="ITD166" s="1167"/>
      <c r="ITE166" s="1163"/>
      <c r="ITF166" s="1163"/>
      <c r="ITG166" s="1455"/>
      <c r="ITH166" s="957"/>
      <c r="ITI166" s="1163"/>
      <c r="ITJ166" s="1163"/>
      <c r="ITK166" s="957"/>
      <c r="ITL166" s="957"/>
      <c r="ITM166" s="1730"/>
      <c r="ITN166" s="957"/>
      <c r="ITO166" s="957"/>
      <c r="ITP166" s="957"/>
      <c r="ITQ166" s="1209"/>
      <c r="ITR166" s="1248"/>
      <c r="ITS166" s="1537"/>
      <c r="ITT166" s="955"/>
      <c r="ITU166" s="1144"/>
      <c r="ITV166" s="1167"/>
      <c r="ITW166" s="1163"/>
      <c r="ITX166" s="1163"/>
      <c r="ITY166" s="1455"/>
      <c r="ITZ166" s="957"/>
      <c r="IUA166" s="1163"/>
      <c r="IUB166" s="1163"/>
      <c r="IUC166" s="957"/>
      <c r="IUD166" s="957"/>
      <c r="IUE166" s="1730"/>
      <c r="IUF166" s="957"/>
      <c r="IUG166" s="957"/>
      <c r="IUH166" s="957"/>
      <c r="IUI166" s="1209"/>
      <c r="IUJ166" s="1248"/>
      <c r="IUK166" s="1537"/>
      <c r="IUL166" s="955"/>
      <c r="IUM166" s="1144"/>
      <c r="IUN166" s="1167"/>
      <c r="IUO166" s="1163"/>
      <c r="IUP166" s="1163"/>
      <c r="IUQ166" s="1455"/>
      <c r="IUR166" s="957"/>
      <c r="IUS166" s="1163"/>
      <c r="IUT166" s="1163"/>
      <c r="IUU166" s="957"/>
      <c r="IUV166" s="957"/>
      <c r="IUW166" s="1730"/>
      <c r="IUX166" s="957"/>
      <c r="IUY166" s="957"/>
      <c r="IUZ166" s="957"/>
      <c r="IVA166" s="1209"/>
      <c r="IVB166" s="1248"/>
      <c r="IVC166" s="1537"/>
      <c r="IVD166" s="955"/>
      <c r="IVE166" s="1144"/>
      <c r="IVF166" s="1167"/>
      <c r="IVG166" s="1163"/>
      <c r="IVH166" s="1163"/>
      <c r="IVI166" s="1455"/>
      <c r="IVJ166" s="957"/>
      <c r="IVK166" s="1163"/>
      <c r="IVL166" s="1163"/>
      <c r="IVM166" s="957"/>
      <c r="IVN166" s="957"/>
      <c r="IVO166" s="1730"/>
      <c r="IVP166" s="957"/>
      <c r="IVQ166" s="957"/>
      <c r="IVR166" s="957"/>
      <c r="IVS166" s="1209"/>
      <c r="IVT166" s="1248"/>
      <c r="IVU166" s="1537"/>
      <c r="IVV166" s="955"/>
      <c r="IVW166" s="1144"/>
      <c r="IVX166" s="1167"/>
      <c r="IVY166" s="1163"/>
      <c r="IVZ166" s="1163"/>
      <c r="IWA166" s="1455"/>
      <c r="IWB166" s="957"/>
      <c r="IWC166" s="1163"/>
      <c r="IWD166" s="1163"/>
      <c r="IWE166" s="957"/>
      <c r="IWF166" s="957"/>
      <c r="IWG166" s="1730"/>
      <c r="IWH166" s="957"/>
      <c r="IWI166" s="957"/>
      <c r="IWJ166" s="957"/>
      <c r="IWK166" s="1209"/>
      <c r="IWL166" s="1248"/>
      <c r="IWM166" s="1537"/>
      <c r="IWN166" s="955"/>
      <c r="IWO166" s="1144"/>
      <c r="IWP166" s="1167"/>
      <c r="IWQ166" s="1163"/>
      <c r="IWR166" s="1163"/>
      <c r="IWS166" s="1455"/>
      <c r="IWT166" s="957"/>
      <c r="IWU166" s="1163"/>
      <c r="IWV166" s="1163"/>
      <c r="IWW166" s="957"/>
      <c r="IWX166" s="957"/>
      <c r="IWY166" s="1730"/>
      <c r="IWZ166" s="957"/>
      <c r="IXA166" s="957"/>
      <c r="IXB166" s="957"/>
      <c r="IXC166" s="1209"/>
      <c r="IXD166" s="1248"/>
      <c r="IXE166" s="1537"/>
      <c r="IXF166" s="955"/>
      <c r="IXG166" s="1144"/>
      <c r="IXH166" s="1167"/>
      <c r="IXI166" s="1163"/>
      <c r="IXJ166" s="1163"/>
      <c r="IXK166" s="1455"/>
      <c r="IXL166" s="957"/>
      <c r="IXM166" s="1163"/>
      <c r="IXN166" s="1163"/>
      <c r="IXO166" s="957"/>
      <c r="IXP166" s="957"/>
      <c r="IXQ166" s="1730"/>
      <c r="IXR166" s="957"/>
      <c r="IXS166" s="957"/>
      <c r="IXT166" s="957"/>
      <c r="IXU166" s="1209"/>
      <c r="IXV166" s="1248"/>
      <c r="IXW166" s="1537"/>
      <c r="IXX166" s="955"/>
      <c r="IXY166" s="1144"/>
      <c r="IXZ166" s="1167"/>
      <c r="IYA166" s="1163"/>
      <c r="IYB166" s="1163"/>
      <c r="IYC166" s="1455"/>
      <c r="IYD166" s="957"/>
      <c r="IYE166" s="1163"/>
      <c r="IYF166" s="1163"/>
      <c r="IYG166" s="957"/>
      <c r="IYH166" s="957"/>
      <c r="IYI166" s="1730"/>
      <c r="IYJ166" s="957"/>
      <c r="IYK166" s="957"/>
      <c r="IYL166" s="957"/>
      <c r="IYM166" s="1209"/>
      <c r="IYN166" s="1248"/>
      <c r="IYO166" s="1537"/>
      <c r="IYP166" s="955"/>
      <c r="IYQ166" s="1144"/>
      <c r="IYR166" s="1167"/>
      <c r="IYS166" s="1163"/>
      <c r="IYT166" s="1163"/>
      <c r="IYU166" s="1455"/>
      <c r="IYV166" s="957"/>
      <c r="IYW166" s="1163"/>
      <c r="IYX166" s="1163"/>
      <c r="IYY166" s="957"/>
      <c r="IYZ166" s="957"/>
      <c r="IZA166" s="1730"/>
      <c r="IZB166" s="957"/>
      <c r="IZC166" s="957"/>
      <c r="IZD166" s="957"/>
      <c r="IZE166" s="1209"/>
      <c r="IZF166" s="1248"/>
      <c r="IZG166" s="1537"/>
      <c r="IZH166" s="955"/>
      <c r="IZI166" s="1144"/>
      <c r="IZJ166" s="1167"/>
      <c r="IZK166" s="1163"/>
      <c r="IZL166" s="1163"/>
      <c r="IZM166" s="1455"/>
      <c r="IZN166" s="957"/>
      <c r="IZO166" s="1163"/>
      <c r="IZP166" s="1163"/>
      <c r="IZQ166" s="957"/>
      <c r="IZR166" s="957"/>
      <c r="IZS166" s="1730"/>
      <c r="IZT166" s="957"/>
      <c r="IZU166" s="957"/>
      <c r="IZV166" s="957"/>
      <c r="IZW166" s="1209"/>
      <c r="IZX166" s="1248"/>
      <c r="IZY166" s="1537"/>
      <c r="IZZ166" s="955"/>
      <c r="JAA166" s="1144"/>
      <c r="JAB166" s="1167"/>
      <c r="JAC166" s="1163"/>
      <c r="JAD166" s="1163"/>
      <c r="JAE166" s="1455"/>
      <c r="JAF166" s="957"/>
      <c r="JAG166" s="1163"/>
      <c r="JAH166" s="1163"/>
      <c r="JAI166" s="957"/>
      <c r="JAJ166" s="957"/>
      <c r="JAK166" s="1730"/>
      <c r="JAL166" s="957"/>
      <c r="JAM166" s="957"/>
      <c r="JAN166" s="957"/>
      <c r="JAO166" s="1209"/>
      <c r="JAP166" s="1248"/>
      <c r="JAQ166" s="1537"/>
      <c r="JAR166" s="955"/>
      <c r="JAS166" s="1144"/>
      <c r="JAT166" s="1167"/>
      <c r="JAU166" s="1163"/>
      <c r="JAV166" s="1163"/>
      <c r="JAW166" s="1455"/>
      <c r="JAX166" s="957"/>
      <c r="JAY166" s="1163"/>
      <c r="JAZ166" s="1163"/>
      <c r="JBA166" s="957"/>
      <c r="JBB166" s="957"/>
      <c r="JBC166" s="1730"/>
      <c r="JBD166" s="957"/>
      <c r="JBE166" s="957"/>
      <c r="JBF166" s="957"/>
      <c r="JBG166" s="1209"/>
      <c r="JBH166" s="1248"/>
      <c r="JBI166" s="1537"/>
      <c r="JBJ166" s="955"/>
      <c r="JBK166" s="1144"/>
      <c r="JBL166" s="1167"/>
      <c r="JBM166" s="1163"/>
      <c r="JBN166" s="1163"/>
      <c r="JBO166" s="1455"/>
      <c r="JBP166" s="957"/>
      <c r="JBQ166" s="1163"/>
      <c r="JBR166" s="1163"/>
      <c r="JBS166" s="957"/>
      <c r="JBT166" s="957"/>
      <c r="JBU166" s="1730"/>
      <c r="JBV166" s="957"/>
      <c r="JBW166" s="957"/>
      <c r="JBX166" s="957"/>
      <c r="JBY166" s="1209"/>
      <c r="JBZ166" s="1248"/>
      <c r="JCA166" s="1537"/>
      <c r="JCB166" s="955"/>
      <c r="JCC166" s="1144"/>
      <c r="JCD166" s="1167"/>
      <c r="JCE166" s="1163"/>
      <c r="JCF166" s="1163"/>
      <c r="JCG166" s="1455"/>
      <c r="JCH166" s="957"/>
      <c r="JCI166" s="1163"/>
      <c r="JCJ166" s="1163"/>
      <c r="JCK166" s="957"/>
      <c r="JCL166" s="957"/>
      <c r="JCM166" s="1730"/>
      <c r="JCN166" s="957"/>
      <c r="JCO166" s="957"/>
      <c r="JCP166" s="957"/>
      <c r="JCQ166" s="1209"/>
      <c r="JCR166" s="1248"/>
      <c r="JCS166" s="1537"/>
      <c r="JCT166" s="955"/>
      <c r="JCU166" s="1144"/>
      <c r="JCV166" s="1167"/>
      <c r="JCW166" s="1163"/>
      <c r="JCX166" s="1163"/>
      <c r="JCY166" s="1455"/>
      <c r="JCZ166" s="957"/>
      <c r="JDA166" s="1163"/>
      <c r="JDB166" s="1163"/>
      <c r="JDC166" s="957"/>
      <c r="JDD166" s="957"/>
      <c r="JDE166" s="1730"/>
      <c r="JDF166" s="957"/>
      <c r="JDG166" s="957"/>
      <c r="JDH166" s="957"/>
      <c r="JDI166" s="1209"/>
      <c r="JDJ166" s="1248"/>
      <c r="JDK166" s="1537"/>
      <c r="JDL166" s="955"/>
      <c r="JDM166" s="1144"/>
      <c r="JDN166" s="1167"/>
      <c r="JDO166" s="1163"/>
      <c r="JDP166" s="1163"/>
      <c r="JDQ166" s="1455"/>
      <c r="JDR166" s="957"/>
      <c r="JDS166" s="1163"/>
      <c r="JDT166" s="1163"/>
      <c r="JDU166" s="957"/>
      <c r="JDV166" s="957"/>
      <c r="JDW166" s="1730"/>
      <c r="JDX166" s="957"/>
      <c r="JDY166" s="957"/>
      <c r="JDZ166" s="957"/>
      <c r="JEA166" s="1209"/>
      <c r="JEB166" s="1248"/>
      <c r="JEC166" s="1537"/>
      <c r="JED166" s="955"/>
      <c r="JEE166" s="1144"/>
      <c r="JEF166" s="1167"/>
      <c r="JEG166" s="1163"/>
      <c r="JEH166" s="1163"/>
      <c r="JEI166" s="1455"/>
      <c r="JEJ166" s="957"/>
      <c r="JEK166" s="1163"/>
      <c r="JEL166" s="1163"/>
      <c r="JEM166" s="957"/>
      <c r="JEN166" s="957"/>
      <c r="JEO166" s="1730"/>
      <c r="JEP166" s="957"/>
      <c r="JEQ166" s="957"/>
      <c r="JER166" s="957"/>
      <c r="JES166" s="1209"/>
      <c r="JET166" s="1248"/>
      <c r="JEU166" s="1537"/>
      <c r="JEV166" s="955"/>
      <c r="JEW166" s="1144"/>
      <c r="JEX166" s="1167"/>
      <c r="JEY166" s="1163"/>
      <c r="JEZ166" s="1163"/>
      <c r="JFA166" s="1455"/>
      <c r="JFB166" s="957"/>
      <c r="JFC166" s="1163"/>
      <c r="JFD166" s="1163"/>
      <c r="JFE166" s="957"/>
      <c r="JFF166" s="957"/>
      <c r="JFG166" s="1730"/>
      <c r="JFH166" s="957"/>
      <c r="JFI166" s="957"/>
      <c r="JFJ166" s="957"/>
      <c r="JFK166" s="1209"/>
      <c r="JFL166" s="1248"/>
      <c r="JFM166" s="1537"/>
      <c r="JFN166" s="955"/>
      <c r="JFO166" s="1144"/>
      <c r="JFP166" s="1167"/>
      <c r="JFQ166" s="1163"/>
      <c r="JFR166" s="1163"/>
      <c r="JFS166" s="1455"/>
      <c r="JFT166" s="957"/>
      <c r="JFU166" s="1163"/>
      <c r="JFV166" s="1163"/>
      <c r="JFW166" s="957"/>
      <c r="JFX166" s="957"/>
      <c r="JFY166" s="1730"/>
      <c r="JFZ166" s="957"/>
      <c r="JGA166" s="957"/>
      <c r="JGB166" s="957"/>
      <c r="JGC166" s="1209"/>
      <c r="JGD166" s="1248"/>
      <c r="JGE166" s="1537"/>
      <c r="JGF166" s="955"/>
      <c r="JGG166" s="1144"/>
      <c r="JGH166" s="1167"/>
      <c r="JGI166" s="1163"/>
      <c r="JGJ166" s="1163"/>
      <c r="JGK166" s="1455"/>
      <c r="JGL166" s="957"/>
      <c r="JGM166" s="1163"/>
      <c r="JGN166" s="1163"/>
      <c r="JGO166" s="957"/>
      <c r="JGP166" s="957"/>
      <c r="JGQ166" s="1730"/>
      <c r="JGR166" s="957"/>
      <c r="JGS166" s="957"/>
      <c r="JGT166" s="957"/>
      <c r="JGU166" s="1209"/>
      <c r="JGV166" s="1248"/>
      <c r="JGW166" s="1537"/>
      <c r="JGX166" s="955"/>
      <c r="JGY166" s="1144"/>
      <c r="JGZ166" s="1167"/>
      <c r="JHA166" s="1163"/>
      <c r="JHB166" s="1163"/>
      <c r="JHC166" s="1455"/>
      <c r="JHD166" s="957"/>
      <c r="JHE166" s="1163"/>
      <c r="JHF166" s="1163"/>
      <c r="JHG166" s="957"/>
      <c r="JHH166" s="957"/>
      <c r="JHI166" s="1730"/>
      <c r="JHJ166" s="957"/>
      <c r="JHK166" s="957"/>
      <c r="JHL166" s="957"/>
      <c r="JHM166" s="1209"/>
      <c r="JHN166" s="1248"/>
      <c r="JHO166" s="1537"/>
      <c r="JHP166" s="955"/>
      <c r="JHQ166" s="1144"/>
      <c r="JHR166" s="1167"/>
      <c r="JHS166" s="1163"/>
      <c r="JHT166" s="1163"/>
      <c r="JHU166" s="1455"/>
      <c r="JHV166" s="957"/>
      <c r="JHW166" s="1163"/>
      <c r="JHX166" s="1163"/>
      <c r="JHY166" s="957"/>
      <c r="JHZ166" s="957"/>
      <c r="JIA166" s="1730"/>
      <c r="JIB166" s="957"/>
      <c r="JIC166" s="957"/>
      <c r="JID166" s="957"/>
      <c r="JIE166" s="1209"/>
      <c r="JIF166" s="1248"/>
      <c r="JIG166" s="1537"/>
      <c r="JIH166" s="955"/>
      <c r="JII166" s="1144"/>
      <c r="JIJ166" s="1167"/>
      <c r="JIK166" s="1163"/>
      <c r="JIL166" s="1163"/>
      <c r="JIM166" s="1455"/>
      <c r="JIN166" s="957"/>
      <c r="JIO166" s="1163"/>
      <c r="JIP166" s="1163"/>
      <c r="JIQ166" s="957"/>
      <c r="JIR166" s="957"/>
      <c r="JIS166" s="1730"/>
      <c r="JIT166" s="957"/>
      <c r="JIU166" s="957"/>
      <c r="JIV166" s="957"/>
      <c r="JIW166" s="1209"/>
      <c r="JIX166" s="1248"/>
      <c r="JIY166" s="1537"/>
      <c r="JIZ166" s="955"/>
      <c r="JJA166" s="1144"/>
      <c r="JJB166" s="1167"/>
      <c r="JJC166" s="1163"/>
      <c r="JJD166" s="1163"/>
      <c r="JJE166" s="1455"/>
      <c r="JJF166" s="957"/>
      <c r="JJG166" s="1163"/>
      <c r="JJH166" s="1163"/>
      <c r="JJI166" s="957"/>
      <c r="JJJ166" s="957"/>
      <c r="JJK166" s="1730"/>
      <c r="JJL166" s="957"/>
      <c r="JJM166" s="957"/>
      <c r="JJN166" s="957"/>
      <c r="JJO166" s="1209"/>
      <c r="JJP166" s="1248"/>
      <c r="JJQ166" s="1537"/>
      <c r="JJR166" s="955"/>
      <c r="JJS166" s="1144"/>
      <c r="JJT166" s="1167"/>
      <c r="JJU166" s="1163"/>
      <c r="JJV166" s="1163"/>
      <c r="JJW166" s="1455"/>
      <c r="JJX166" s="957"/>
      <c r="JJY166" s="1163"/>
      <c r="JJZ166" s="1163"/>
      <c r="JKA166" s="957"/>
      <c r="JKB166" s="957"/>
      <c r="JKC166" s="1730"/>
      <c r="JKD166" s="957"/>
      <c r="JKE166" s="957"/>
      <c r="JKF166" s="957"/>
      <c r="JKG166" s="1209"/>
      <c r="JKH166" s="1248"/>
      <c r="JKI166" s="1537"/>
      <c r="JKJ166" s="955"/>
      <c r="JKK166" s="1144"/>
      <c r="JKL166" s="1167"/>
      <c r="JKM166" s="1163"/>
      <c r="JKN166" s="1163"/>
      <c r="JKO166" s="1455"/>
      <c r="JKP166" s="957"/>
      <c r="JKQ166" s="1163"/>
      <c r="JKR166" s="1163"/>
      <c r="JKS166" s="957"/>
      <c r="JKT166" s="957"/>
      <c r="JKU166" s="1730"/>
      <c r="JKV166" s="957"/>
      <c r="JKW166" s="957"/>
      <c r="JKX166" s="957"/>
      <c r="JKY166" s="1209"/>
      <c r="JKZ166" s="1248"/>
      <c r="JLA166" s="1537"/>
      <c r="JLB166" s="955"/>
      <c r="JLC166" s="1144"/>
      <c r="JLD166" s="1167"/>
      <c r="JLE166" s="1163"/>
      <c r="JLF166" s="1163"/>
      <c r="JLG166" s="1455"/>
      <c r="JLH166" s="957"/>
      <c r="JLI166" s="1163"/>
      <c r="JLJ166" s="1163"/>
      <c r="JLK166" s="957"/>
      <c r="JLL166" s="957"/>
      <c r="JLM166" s="1730"/>
      <c r="JLN166" s="957"/>
      <c r="JLO166" s="957"/>
      <c r="JLP166" s="957"/>
      <c r="JLQ166" s="1209"/>
      <c r="JLR166" s="1248"/>
      <c r="JLS166" s="1537"/>
      <c r="JLT166" s="955"/>
      <c r="JLU166" s="1144"/>
      <c r="JLV166" s="1167"/>
      <c r="JLW166" s="1163"/>
      <c r="JLX166" s="1163"/>
      <c r="JLY166" s="1455"/>
      <c r="JLZ166" s="957"/>
      <c r="JMA166" s="1163"/>
      <c r="JMB166" s="1163"/>
      <c r="JMC166" s="957"/>
      <c r="JMD166" s="957"/>
      <c r="JME166" s="1730"/>
      <c r="JMF166" s="957"/>
      <c r="JMG166" s="957"/>
      <c r="JMH166" s="957"/>
      <c r="JMI166" s="1209"/>
      <c r="JMJ166" s="1248"/>
      <c r="JMK166" s="1537"/>
      <c r="JML166" s="955"/>
      <c r="JMM166" s="1144"/>
      <c r="JMN166" s="1167"/>
      <c r="JMO166" s="1163"/>
      <c r="JMP166" s="1163"/>
      <c r="JMQ166" s="1455"/>
      <c r="JMR166" s="957"/>
      <c r="JMS166" s="1163"/>
      <c r="JMT166" s="1163"/>
      <c r="JMU166" s="957"/>
      <c r="JMV166" s="957"/>
      <c r="JMW166" s="1730"/>
      <c r="JMX166" s="957"/>
      <c r="JMY166" s="957"/>
      <c r="JMZ166" s="957"/>
      <c r="JNA166" s="1209"/>
      <c r="JNB166" s="1248"/>
      <c r="JNC166" s="1537"/>
      <c r="JND166" s="955"/>
      <c r="JNE166" s="1144"/>
      <c r="JNF166" s="1167"/>
      <c r="JNG166" s="1163"/>
      <c r="JNH166" s="1163"/>
      <c r="JNI166" s="1455"/>
      <c r="JNJ166" s="957"/>
      <c r="JNK166" s="1163"/>
      <c r="JNL166" s="1163"/>
      <c r="JNM166" s="957"/>
      <c r="JNN166" s="957"/>
      <c r="JNO166" s="1730"/>
      <c r="JNP166" s="957"/>
      <c r="JNQ166" s="957"/>
      <c r="JNR166" s="957"/>
      <c r="JNS166" s="1209"/>
      <c r="JNT166" s="1248"/>
      <c r="JNU166" s="1537"/>
      <c r="JNV166" s="955"/>
      <c r="JNW166" s="1144"/>
      <c r="JNX166" s="1167"/>
      <c r="JNY166" s="1163"/>
      <c r="JNZ166" s="1163"/>
      <c r="JOA166" s="1455"/>
      <c r="JOB166" s="957"/>
      <c r="JOC166" s="1163"/>
      <c r="JOD166" s="1163"/>
      <c r="JOE166" s="957"/>
      <c r="JOF166" s="957"/>
      <c r="JOG166" s="1730"/>
      <c r="JOH166" s="957"/>
      <c r="JOI166" s="957"/>
      <c r="JOJ166" s="957"/>
      <c r="JOK166" s="1209"/>
      <c r="JOL166" s="1248"/>
      <c r="JOM166" s="1537"/>
      <c r="JON166" s="955"/>
      <c r="JOO166" s="1144"/>
      <c r="JOP166" s="1167"/>
      <c r="JOQ166" s="1163"/>
      <c r="JOR166" s="1163"/>
      <c r="JOS166" s="1455"/>
      <c r="JOT166" s="957"/>
      <c r="JOU166" s="1163"/>
      <c r="JOV166" s="1163"/>
      <c r="JOW166" s="957"/>
      <c r="JOX166" s="957"/>
      <c r="JOY166" s="1730"/>
      <c r="JOZ166" s="957"/>
      <c r="JPA166" s="957"/>
      <c r="JPB166" s="957"/>
      <c r="JPC166" s="1209"/>
      <c r="JPD166" s="1248"/>
      <c r="JPE166" s="1537"/>
      <c r="JPF166" s="955"/>
      <c r="JPG166" s="1144"/>
      <c r="JPH166" s="1167"/>
      <c r="JPI166" s="1163"/>
      <c r="JPJ166" s="1163"/>
      <c r="JPK166" s="1455"/>
      <c r="JPL166" s="957"/>
      <c r="JPM166" s="1163"/>
      <c r="JPN166" s="1163"/>
      <c r="JPO166" s="957"/>
      <c r="JPP166" s="957"/>
      <c r="JPQ166" s="1730"/>
      <c r="JPR166" s="957"/>
      <c r="JPS166" s="957"/>
      <c r="JPT166" s="957"/>
      <c r="JPU166" s="1209"/>
      <c r="JPV166" s="1248"/>
      <c r="JPW166" s="1537"/>
      <c r="JPX166" s="955"/>
      <c r="JPY166" s="1144"/>
      <c r="JPZ166" s="1167"/>
      <c r="JQA166" s="1163"/>
      <c r="JQB166" s="1163"/>
      <c r="JQC166" s="1455"/>
      <c r="JQD166" s="957"/>
      <c r="JQE166" s="1163"/>
      <c r="JQF166" s="1163"/>
      <c r="JQG166" s="957"/>
      <c r="JQH166" s="957"/>
      <c r="JQI166" s="1730"/>
      <c r="JQJ166" s="957"/>
      <c r="JQK166" s="957"/>
      <c r="JQL166" s="957"/>
      <c r="JQM166" s="1209"/>
      <c r="JQN166" s="1248"/>
      <c r="JQO166" s="1537"/>
      <c r="JQP166" s="955"/>
      <c r="JQQ166" s="1144"/>
      <c r="JQR166" s="1167"/>
      <c r="JQS166" s="1163"/>
      <c r="JQT166" s="1163"/>
      <c r="JQU166" s="1455"/>
      <c r="JQV166" s="957"/>
      <c r="JQW166" s="1163"/>
      <c r="JQX166" s="1163"/>
      <c r="JQY166" s="957"/>
      <c r="JQZ166" s="957"/>
      <c r="JRA166" s="1730"/>
      <c r="JRB166" s="957"/>
      <c r="JRC166" s="957"/>
      <c r="JRD166" s="957"/>
      <c r="JRE166" s="1209"/>
      <c r="JRF166" s="1248"/>
      <c r="JRG166" s="1537"/>
      <c r="JRH166" s="955"/>
      <c r="JRI166" s="1144"/>
      <c r="JRJ166" s="1167"/>
      <c r="JRK166" s="1163"/>
      <c r="JRL166" s="1163"/>
      <c r="JRM166" s="1455"/>
      <c r="JRN166" s="957"/>
      <c r="JRO166" s="1163"/>
      <c r="JRP166" s="1163"/>
      <c r="JRQ166" s="957"/>
      <c r="JRR166" s="957"/>
      <c r="JRS166" s="1730"/>
      <c r="JRT166" s="957"/>
      <c r="JRU166" s="957"/>
      <c r="JRV166" s="957"/>
      <c r="JRW166" s="1209"/>
      <c r="JRX166" s="1248"/>
      <c r="JRY166" s="1537"/>
      <c r="JRZ166" s="955"/>
      <c r="JSA166" s="1144"/>
      <c r="JSB166" s="1167"/>
      <c r="JSC166" s="1163"/>
      <c r="JSD166" s="1163"/>
      <c r="JSE166" s="1455"/>
      <c r="JSF166" s="957"/>
      <c r="JSG166" s="1163"/>
      <c r="JSH166" s="1163"/>
      <c r="JSI166" s="957"/>
      <c r="JSJ166" s="957"/>
      <c r="JSK166" s="1730"/>
      <c r="JSL166" s="957"/>
      <c r="JSM166" s="957"/>
      <c r="JSN166" s="957"/>
      <c r="JSO166" s="1209"/>
      <c r="JSP166" s="1248"/>
      <c r="JSQ166" s="1537"/>
      <c r="JSR166" s="955"/>
      <c r="JSS166" s="1144"/>
      <c r="JST166" s="1167"/>
      <c r="JSU166" s="1163"/>
      <c r="JSV166" s="1163"/>
      <c r="JSW166" s="1455"/>
      <c r="JSX166" s="957"/>
      <c r="JSY166" s="1163"/>
      <c r="JSZ166" s="1163"/>
      <c r="JTA166" s="957"/>
      <c r="JTB166" s="957"/>
      <c r="JTC166" s="1730"/>
      <c r="JTD166" s="957"/>
      <c r="JTE166" s="957"/>
      <c r="JTF166" s="957"/>
      <c r="JTG166" s="1209"/>
      <c r="JTH166" s="1248"/>
      <c r="JTI166" s="1537"/>
      <c r="JTJ166" s="955"/>
      <c r="JTK166" s="1144"/>
      <c r="JTL166" s="1167"/>
      <c r="JTM166" s="1163"/>
      <c r="JTN166" s="1163"/>
      <c r="JTO166" s="1455"/>
      <c r="JTP166" s="957"/>
      <c r="JTQ166" s="1163"/>
      <c r="JTR166" s="1163"/>
      <c r="JTS166" s="957"/>
      <c r="JTT166" s="957"/>
      <c r="JTU166" s="1730"/>
      <c r="JTV166" s="957"/>
      <c r="JTW166" s="957"/>
      <c r="JTX166" s="957"/>
      <c r="JTY166" s="1209"/>
      <c r="JTZ166" s="1248"/>
      <c r="JUA166" s="1537"/>
      <c r="JUB166" s="955"/>
      <c r="JUC166" s="1144"/>
      <c r="JUD166" s="1167"/>
      <c r="JUE166" s="1163"/>
      <c r="JUF166" s="1163"/>
      <c r="JUG166" s="1455"/>
      <c r="JUH166" s="957"/>
      <c r="JUI166" s="1163"/>
      <c r="JUJ166" s="1163"/>
      <c r="JUK166" s="957"/>
      <c r="JUL166" s="957"/>
      <c r="JUM166" s="1730"/>
      <c r="JUN166" s="957"/>
      <c r="JUO166" s="957"/>
      <c r="JUP166" s="957"/>
      <c r="JUQ166" s="1209"/>
      <c r="JUR166" s="1248"/>
      <c r="JUS166" s="1537"/>
      <c r="JUT166" s="955"/>
      <c r="JUU166" s="1144"/>
      <c r="JUV166" s="1167"/>
      <c r="JUW166" s="1163"/>
      <c r="JUX166" s="1163"/>
      <c r="JUY166" s="1455"/>
      <c r="JUZ166" s="957"/>
      <c r="JVA166" s="1163"/>
      <c r="JVB166" s="1163"/>
      <c r="JVC166" s="957"/>
      <c r="JVD166" s="957"/>
      <c r="JVE166" s="1730"/>
      <c r="JVF166" s="957"/>
      <c r="JVG166" s="957"/>
      <c r="JVH166" s="957"/>
      <c r="JVI166" s="1209"/>
      <c r="JVJ166" s="1248"/>
      <c r="JVK166" s="1537"/>
      <c r="JVL166" s="955"/>
      <c r="JVM166" s="1144"/>
      <c r="JVN166" s="1167"/>
      <c r="JVO166" s="1163"/>
      <c r="JVP166" s="1163"/>
      <c r="JVQ166" s="1455"/>
      <c r="JVR166" s="957"/>
      <c r="JVS166" s="1163"/>
      <c r="JVT166" s="1163"/>
      <c r="JVU166" s="957"/>
      <c r="JVV166" s="957"/>
      <c r="JVW166" s="1730"/>
      <c r="JVX166" s="957"/>
      <c r="JVY166" s="957"/>
      <c r="JVZ166" s="957"/>
      <c r="JWA166" s="1209"/>
      <c r="JWB166" s="1248"/>
      <c r="JWC166" s="1537"/>
      <c r="JWD166" s="955"/>
      <c r="JWE166" s="1144"/>
      <c r="JWF166" s="1167"/>
      <c r="JWG166" s="1163"/>
      <c r="JWH166" s="1163"/>
      <c r="JWI166" s="1455"/>
      <c r="JWJ166" s="957"/>
      <c r="JWK166" s="1163"/>
      <c r="JWL166" s="1163"/>
      <c r="JWM166" s="957"/>
      <c r="JWN166" s="957"/>
      <c r="JWO166" s="1730"/>
      <c r="JWP166" s="957"/>
      <c r="JWQ166" s="957"/>
      <c r="JWR166" s="957"/>
      <c r="JWS166" s="1209"/>
      <c r="JWT166" s="1248"/>
      <c r="JWU166" s="1537"/>
      <c r="JWV166" s="955"/>
      <c r="JWW166" s="1144"/>
      <c r="JWX166" s="1167"/>
      <c r="JWY166" s="1163"/>
      <c r="JWZ166" s="1163"/>
      <c r="JXA166" s="1455"/>
      <c r="JXB166" s="957"/>
      <c r="JXC166" s="1163"/>
      <c r="JXD166" s="1163"/>
      <c r="JXE166" s="957"/>
      <c r="JXF166" s="957"/>
      <c r="JXG166" s="1730"/>
      <c r="JXH166" s="957"/>
      <c r="JXI166" s="957"/>
      <c r="JXJ166" s="957"/>
      <c r="JXK166" s="1209"/>
      <c r="JXL166" s="1248"/>
      <c r="JXM166" s="1537"/>
      <c r="JXN166" s="955"/>
      <c r="JXO166" s="1144"/>
      <c r="JXP166" s="1167"/>
      <c r="JXQ166" s="1163"/>
      <c r="JXR166" s="1163"/>
      <c r="JXS166" s="1455"/>
      <c r="JXT166" s="957"/>
      <c r="JXU166" s="1163"/>
      <c r="JXV166" s="1163"/>
      <c r="JXW166" s="957"/>
      <c r="JXX166" s="957"/>
      <c r="JXY166" s="1730"/>
      <c r="JXZ166" s="957"/>
      <c r="JYA166" s="957"/>
      <c r="JYB166" s="957"/>
      <c r="JYC166" s="1209"/>
      <c r="JYD166" s="1248"/>
      <c r="JYE166" s="1537"/>
      <c r="JYF166" s="955"/>
      <c r="JYG166" s="1144"/>
      <c r="JYH166" s="1167"/>
      <c r="JYI166" s="1163"/>
      <c r="JYJ166" s="1163"/>
      <c r="JYK166" s="1455"/>
      <c r="JYL166" s="957"/>
      <c r="JYM166" s="1163"/>
      <c r="JYN166" s="1163"/>
      <c r="JYO166" s="957"/>
      <c r="JYP166" s="957"/>
      <c r="JYQ166" s="1730"/>
      <c r="JYR166" s="957"/>
      <c r="JYS166" s="957"/>
      <c r="JYT166" s="957"/>
      <c r="JYU166" s="1209"/>
      <c r="JYV166" s="1248"/>
      <c r="JYW166" s="1537"/>
      <c r="JYX166" s="955"/>
      <c r="JYY166" s="1144"/>
      <c r="JYZ166" s="1167"/>
      <c r="JZA166" s="1163"/>
      <c r="JZB166" s="1163"/>
      <c r="JZC166" s="1455"/>
      <c r="JZD166" s="957"/>
      <c r="JZE166" s="1163"/>
      <c r="JZF166" s="1163"/>
      <c r="JZG166" s="957"/>
      <c r="JZH166" s="957"/>
      <c r="JZI166" s="1730"/>
      <c r="JZJ166" s="957"/>
      <c r="JZK166" s="957"/>
      <c r="JZL166" s="957"/>
      <c r="JZM166" s="1209"/>
      <c r="JZN166" s="1248"/>
      <c r="JZO166" s="1537"/>
      <c r="JZP166" s="955"/>
      <c r="JZQ166" s="1144"/>
      <c r="JZR166" s="1167"/>
      <c r="JZS166" s="1163"/>
      <c r="JZT166" s="1163"/>
      <c r="JZU166" s="1455"/>
      <c r="JZV166" s="957"/>
      <c r="JZW166" s="1163"/>
      <c r="JZX166" s="1163"/>
      <c r="JZY166" s="957"/>
      <c r="JZZ166" s="957"/>
      <c r="KAA166" s="1730"/>
      <c r="KAB166" s="957"/>
      <c r="KAC166" s="957"/>
      <c r="KAD166" s="957"/>
      <c r="KAE166" s="1209"/>
      <c r="KAF166" s="1248"/>
      <c r="KAG166" s="1537"/>
      <c r="KAH166" s="955"/>
      <c r="KAI166" s="1144"/>
      <c r="KAJ166" s="1167"/>
      <c r="KAK166" s="1163"/>
      <c r="KAL166" s="1163"/>
      <c r="KAM166" s="1455"/>
      <c r="KAN166" s="957"/>
      <c r="KAO166" s="1163"/>
      <c r="KAP166" s="1163"/>
      <c r="KAQ166" s="957"/>
      <c r="KAR166" s="957"/>
      <c r="KAS166" s="1730"/>
      <c r="KAT166" s="957"/>
      <c r="KAU166" s="957"/>
      <c r="KAV166" s="957"/>
      <c r="KAW166" s="1209"/>
      <c r="KAX166" s="1248"/>
      <c r="KAY166" s="1537"/>
      <c r="KAZ166" s="955"/>
      <c r="KBA166" s="1144"/>
      <c r="KBB166" s="1167"/>
      <c r="KBC166" s="1163"/>
      <c r="KBD166" s="1163"/>
      <c r="KBE166" s="1455"/>
      <c r="KBF166" s="957"/>
      <c r="KBG166" s="1163"/>
      <c r="KBH166" s="1163"/>
      <c r="KBI166" s="957"/>
      <c r="KBJ166" s="957"/>
      <c r="KBK166" s="1730"/>
      <c r="KBL166" s="957"/>
      <c r="KBM166" s="957"/>
      <c r="KBN166" s="957"/>
      <c r="KBO166" s="1209"/>
      <c r="KBP166" s="1248"/>
      <c r="KBQ166" s="1537"/>
      <c r="KBR166" s="955"/>
      <c r="KBS166" s="1144"/>
      <c r="KBT166" s="1167"/>
      <c r="KBU166" s="1163"/>
      <c r="KBV166" s="1163"/>
      <c r="KBW166" s="1455"/>
      <c r="KBX166" s="957"/>
      <c r="KBY166" s="1163"/>
      <c r="KBZ166" s="1163"/>
      <c r="KCA166" s="957"/>
      <c r="KCB166" s="957"/>
      <c r="KCC166" s="1730"/>
      <c r="KCD166" s="957"/>
      <c r="KCE166" s="957"/>
      <c r="KCF166" s="957"/>
      <c r="KCG166" s="1209"/>
      <c r="KCH166" s="1248"/>
      <c r="KCI166" s="1537"/>
      <c r="KCJ166" s="955"/>
      <c r="KCK166" s="1144"/>
      <c r="KCL166" s="1167"/>
      <c r="KCM166" s="1163"/>
      <c r="KCN166" s="1163"/>
      <c r="KCO166" s="1455"/>
      <c r="KCP166" s="957"/>
      <c r="KCQ166" s="1163"/>
      <c r="KCR166" s="1163"/>
      <c r="KCS166" s="957"/>
      <c r="KCT166" s="957"/>
      <c r="KCU166" s="1730"/>
      <c r="KCV166" s="957"/>
      <c r="KCW166" s="957"/>
      <c r="KCX166" s="957"/>
      <c r="KCY166" s="1209"/>
      <c r="KCZ166" s="1248"/>
      <c r="KDA166" s="1537"/>
      <c r="KDB166" s="955"/>
      <c r="KDC166" s="1144"/>
      <c r="KDD166" s="1167"/>
      <c r="KDE166" s="1163"/>
      <c r="KDF166" s="1163"/>
      <c r="KDG166" s="1455"/>
      <c r="KDH166" s="957"/>
      <c r="KDI166" s="1163"/>
      <c r="KDJ166" s="1163"/>
      <c r="KDK166" s="957"/>
      <c r="KDL166" s="957"/>
      <c r="KDM166" s="1730"/>
      <c r="KDN166" s="957"/>
      <c r="KDO166" s="957"/>
      <c r="KDP166" s="957"/>
      <c r="KDQ166" s="1209"/>
      <c r="KDR166" s="1248"/>
      <c r="KDS166" s="1537"/>
      <c r="KDT166" s="955"/>
      <c r="KDU166" s="1144"/>
      <c r="KDV166" s="1167"/>
      <c r="KDW166" s="1163"/>
      <c r="KDX166" s="1163"/>
      <c r="KDY166" s="1455"/>
      <c r="KDZ166" s="957"/>
      <c r="KEA166" s="1163"/>
      <c r="KEB166" s="1163"/>
      <c r="KEC166" s="957"/>
      <c r="KED166" s="957"/>
      <c r="KEE166" s="1730"/>
      <c r="KEF166" s="957"/>
      <c r="KEG166" s="957"/>
      <c r="KEH166" s="957"/>
      <c r="KEI166" s="1209"/>
      <c r="KEJ166" s="1248"/>
      <c r="KEK166" s="1537"/>
      <c r="KEL166" s="955"/>
      <c r="KEM166" s="1144"/>
      <c r="KEN166" s="1167"/>
      <c r="KEO166" s="1163"/>
      <c r="KEP166" s="1163"/>
      <c r="KEQ166" s="1455"/>
      <c r="KER166" s="957"/>
      <c r="KES166" s="1163"/>
      <c r="KET166" s="1163"/>
      <c r="KEU166" s="957"/>
      <c r="KEV166" s="957"/>
      <c r="KEW166" s="1730"/>
      <c r="KEX166" s="957"/>
      <c r="KEY166" s="957"/>
      <c r="KEZ166" s="957"/>
      <c r="KFA166" s="1209"/>
      <c r="KFB166" s="1248"/>
      <c r="KFC166" s="1537"/>
      <c r="KFD166" s="955"/>
      <c r="KFE166" s="1144"/>
      <c r="KFF166" s="1167"/>
      <c r="KFG166" s="1163"/>
      <c r="KFH166" s="1163"/>
      <c r="KFI166" s="1455"/>
      <c r="KFJ166" s="957"/>
      <c r="KFK166" s="1163"/>
      <c r="KFL166" s="1163"/>
      <c r="KFM166" s="957"/>
      <c r="KFN166" s="957"/>
      <c r="KFO166" s="1730"/>
      <c r="KFP166" s="957"/>
      <c r="KFQ166" s="957"/>
      <c r="KFR166" s="957"/>
      <c r="KFS166" s="1209"/>
      <c r="KFT166" s="1248"/>
      <c r="KFU166" s="1537"/>
      <c r="KFV166" s="955"/>
      <c r="KFW166" s="1144"/>
      <c r="KFX166" s="1167"/>
      <c r="KFY166" s="1163"/>
      <c r="KFZ166" s="1163"/>
      <c r="KGA166" s="1455"/>
      <c r="KGB166" s="957"/>
      <c r="KGC166" s="1163"/>
      <c r="KGD166" s="1163"/>
      <c r="KGE166" s="957"/>
      <c r="KGF166" s="957"/>
      <c r="KGG166" s="1730"/>
      <c r="KGH166" s="957"/>
      <c r="KGI166" s="957"/>
      <c r="KGJ166" s="957"/>
      <c r="KGK166" s="1209"/>
      <c r="KGL166" s="1248"/>
      <c r="KGM166" s="1537"/>
      <c r="KGN166" s="955"/>
      <c r="KGO166" s="1144"/>
      <c r="KGP166" s="1167"/>
      <c r="KGQ166" s="1163"/>
      <c r="KGR166" s="1163"/>
      <c r="KGS166" s="1455"/>
      <c r="KGT166" s="957"/>
      <c r="KGU166" s="1163"/>
      <c r="KGV166" s="1163"/>
      <c r="KGW166" s="957"/>
      <c r="KGX166" s="957"/>
      <c r="KGY166" s="1730"/>
      <c r="KGZ166" s="957"/>
      <c r="KHA166" s="957"/>
      <c r="KHB166" s="957"/>
      <c r="KHC166" s="1209"/>
      <c r="KHD166" s="1248"/>
      <c r="KHE166" s="1537"/>
      <c r="KHF166" s="955"/>
      <c r="KHG166" s="1144"/>
      <c r="KHH166" s="1167"/>
      <c r="KHI166" s="1163"/>
      <c r="KHJ166" s="1163"/>
      <c r="KHK166" s="1455"/>
      <c r="KHL166" s="957"/>
      <c r="KHM166" s="1163"/>
      <c r="KHN166" s="1163"/>
      <c r="KHO166" s="957"/>
      <c r="KHP166" s="957"/>
      <c r="KHQ166" s="1730"/>
      <c r="KHR166" s="957"/>
      <c r="KHS166" s="957"/>
      <c r="KHT166" s="957"/>
      <c r="KHU166" s="1209"/>
      <c r="KHV166" s="1248"/>
      <c r="KHW166" s="1537"/>
      <c r="KHX166" s="955"/>
      <c r="KHY166" s="1144"/>
      <c r="KHZ166" s="1167"/>
      <c r="KIA166" s="1163"/>
      <c r="KIB166" s="1163"/>
      <c r="KIC166" s="1455"/>
      <c r="KID166" s="957"/>
      <c r="KIE166" s="1163"/>
      <c r="KIF166" s="1163"/>
      <c r="KIG166" s="957"/>
      <c r="KIH166" s="957"/>
      <c r="KII166" s="1730"/>
      <c r="KIJ166" s="957"/>
      <c r="KIK166" s="957"/>
      <c r="KIL166" s="957"/>
      <c r="KIM166" s="1209"/>
      <c r="KIN166" s="1248"/>
      <c r="KIO166" s="1537"/>
      <c r="KIP166" s="955"/>
      <c r="KIQ166" s="1144"/>
      <c r="KIR166" s="1167"/>
      <c r="KIS166" s="1163"/>
      <c r="KIT166" s="1163"/>
      <c r="KIU166" s="1455"/>
      <c r="KIV166" s="957"/>
      <c r="KIW166" s="1163"/>
      <c r="KIX166" s="1163"/>
      <c r="KIY166" s="957"/>
      <c r="KIZ166" s="957"/>
      <c r="KJA166" s="1730"/>
      <c r="KJB166" s="957"/>
      <c r="KJC166" s="957"/>
      <c r="KJD166" s="957"/>
      <c r="KJE166" s="1209"/>
      <c r="KJF166" s="1248"/>
      <c r="KJG166" s="1537"/>
      <c r="KJH166" s="955"/>
      <c r="KJI166" s="1144"/>
      <c r="KJJ166" s="1167"/>
      <c r="KJK166" s="1163"/>
      <c r="KJL166" s="1163"/>
      <c r="KJM166" s="1455"/>
      <c r="KJN166" s="957"/>
      <c r="KJO166" s="1163"/>
      <c r="KJP166" s="1163"/>
      <c r="KJQ166" s="957"/>
      <c r="KJR166" s="957"/>
      <c r="KJS166" s="1730"/>
      <c r="KJT166" s="957"/>
      <c r="KJU166" s="957"/>
      <c r="KJV166" s="957"/>
      <c r="KJW166" s="1209"/>
      <c r="KJX166" s="1248"/>
      <c r="KJY166" s="1537"/>
      <c r="KJZ166" s="955"/>
      <c r="KKA166" s="1144"/>
      <c r="KKB166" s="1167"/>
      <c r="KKC166" s="1163"/>
      <c r="KKD166" s="1163"/>
      <c r="KKE166" s="1455"/>
      <c r="KKF166" s="957"/>
      <c r="KKG166" s="1163"/>
      <c r="KKH166" s="1163"/>
      <c r="KKI166" s="957"/>
      <c r="KKJ166" s="957"/>
      <c r="KKK166" s="1730"/>
      <c r="KKL166" s="957"/>
      <c r="KKM166" s="957"/>
      <c r="KKN166" s="957"/>
      <c r="KKO166" s="1209"/>
      <c r="KKP166" s="1248"/>
      <c r="KKQ166" s="1537"/>
      <c r="KKR166" s="955"/>
      <c r="KKS166" s="1144"/>
      <c r="KKT166" s="1167"/>
      <c r="KKU166" s="1163"/>
      <c r="KKV166" s="1163"/>
      <c r="KKW166" s="1455"/>
      <c r="KKX166" s="957"/>
      <c r="KKY166" s="1163"/>
      <c r="KKZ166" s="1163"/>
      <c r="KLA166" s="957"/>
      <c r="KLB166" s="957"/>
      <c r="KLC166" s="1730"/>
      <c r="KLD166" s="957"/>
      <c r="KLE166" s="957"/>
      <c r="KLF166" s="957"/>
      <c r="KLG166" s="1209"/>
      <c r="KLH166" s="1248"/>
      <c r="KLI166" s="1537"/>
      <c r="KLJ166" s="955"/>
      <c r="KLK166" s="1144"/>
      <c r="KLL166" s="1167"/>
      <c r="KLM166" s="1163"/>
      <c r="KLN166" s="1163"/>
      <c r="KLO166" s="1455"/>
      <c r="KLP166" s="957"/>
      <c r="KLQ166" s="1163"/>
      <c r="KLR166" s="1163"/>
      <c r="KLS166" s="957"/>
      <c r="KLT166" s="957"/>
      <c r="KLU166" s="1730"/>
      <c r="KLV166" s="957"/>
      <c r="KLW166" s="957"/>
      <c r="KLX166" s="957"/>
      <c r="KLY166" s="1209"/>
      <c r="KLZ166" s="1248"/>
      <c r="KMA166" s="1537"/>
      <c r="KMB166" s="955"/>
      <c r="KMC166" s="1144"/>
      <c r="KMD166" s="1167"/>
      <c r="KME166" s="1163"/>
      <c r="KMF166" s="1163"/>
      <c r="KMG166" s="1455"/>
      <c r="KMH166" s="957"/>
      <c r="KMI166" s="1163"/>
      <c r="KMJ166" s="1163"/>
      <c r="KMK166" s="957"/>
      <c r="KML166" s="957"/>
      <c r="KMM166" s="1730"/>
      <c r="KMN166" s="957"/>
      <c r="KMO166" s="957"/>
      <c r="KMP166" s="957"/>
      <c r="KMQ166" s="1209"/>
      <c r="KMR166" s="1248"/>
      <c r="KMS166" s="1537"/>
      <c r="KMT166" s="955"/>
      <c r="KMU166" s="1144"/>
      <c r="KMV166" s="1167"/>
      <c r="KMW166" s="1163"/>
      <c r="KMX166" s="1163"/>
      <c r="KMY166" s="1455"/>
      <c r="KMZ166" s="957"/>
      <c r="KNA166" s="1163"/>
      <c r="KNB166" s="1163"/>
      <c r="KNC166" s="957"/>
      <c r="KND166" s="957"/>
      <c r="KNE166" s="1730"/>
      <c r="KNF166" s="957"/>
      <c r="KNG166" s="957"/>
      <c r="KNH166" s="957"/>
      <c r="KNI166" s="1209"/>
      <c r="KNJ166" s="1248"/>
      <c r="KNK166" s="1537"/>
      <c r="KNL166" s="955"/>
      <c r="KNM166" s="1144"/>
      <c r="KNN166" s="1167"/>
      <c r="KNO166" s="1163"/>
      <c r="KNP166" s="1163"/>
      <c r="KNQ166" s="1455"/>
      <c r="KNR166" s="957"/>
      <c r="KNS166" s="1163"/>
      <c r="KNT166" s="1163"/>
      <c r="KNU166" s="957"/>
      <c r="KNV166" s="957"/>
      <c r="KNW166" s="1730"/>
      <c r="KNX166" s="957"/>
      <c r="KNY166" s="957"/>
      <c r="KNZ166" s="957"/>
      <c r="KOA166" s="1209"/>
      <c r="KOB166" s="1248"/>
      <c r="KOC166" s="1537"/>
      <c r="KOD166" s="955"/>
      <c r="KOE166" s="1144"/>
      <c r="KOF166" s="1167"/>
      <c r="KOG166" s="1163"/>
      <c r="KOH166" s="1163"/>
      <c r="KOI166" s="1455"/>
      <c r="KOJ166" s="957"/>
      <c r="KOK166" s="1163"/>
      <c r="KOL166" s="1163"/>
      <c r="KOM166" s="957"/>
      <c r="KON166" s="957"/>
      <c r="KOO166" s="1730"/>
      <c r="KOP166" s="957"/>
      <c r="KOQ166" s="957"/>
      <c r="KOR166" s="957"/>
      <c r="KOS166" s="1209"/>
      <c r="KOT166" s="1248"/>
      <c r="KOU166" s="1537"/>
      <c r="KOV166" s="955"/>
      <c r="KOW166" s="1144"/>
      <c r="KOX166" s="1167"/>
      <c r="KOY166" s="1163"/>
      <c r="KOZ166" s="1163"/>
      <c r="KPA166" s="1455"/>
      <c r="KPB166" s="957"/>
      <c r="KPC166" s="1163"/>
      <c r="KPD166" s="1163"/>
      <c r="KPE166" s="957"/>
      <c r="KPF166" s="957"/>
      <c r="KPG166" s="1730"/>
      <c r="KPH166" s="957"/>
      <c r="KPI166" s="957"/>
      <c r="KPJ166" s="957"/>
      <c r="KPK166" s="1209"/>
      <c r="KPL166" s="1248"/>
      <c r="KPM166" s="1537"/>
      <c r="KPN166" s="955"/>
      <c r="KPO166" s="1144"/>
      <c r="KPP166" s="1167"/>
      <c r="KPQ166" s="1163"/>
      <c r="KPR166" s="1163"/>
      <c r="KPS166" s="1455"/>
      <c r="KPT166" s="957"/>
      <c r="KPU166" s="1163"/>
      <c r="KPV166" s="1163"/>
      <c r="KPW166" s="957"/>
      <c r="KPX166" s="957"/>
      <c r="KPY166" s="1730"/>
      <c r="KPZ166" s="957"/>
      <c r="KQA166" s="957"/>
      <c r="KQB166" s="957"/>
      <c r="KQC166" s="1209"/>
      <c r="KQD166" s="1248"/>
      <c r="KQE166" s="1537"/>
      <c r="KQF166" s="955"/>
      <c r="KQG166" s="1144"/>
      <c r="KQH166" s="1167"/>
      <c r="KQI166" s="1163"/>
      <c r="KQJ166" s="1163"/>
      <c r="KQK166" s="1455"/>
      <c r="KQL166" s="957"/>
      <c r="KQM166" s="1163"/>
      <c r="KQN166" s="1163"/>
      <c r="KQO166" s="957"/>
      <c r="KQP166" s="957"/>
      <c r="KQQ166" s="1730"/>
      <c r="KQR166" s="957"/>
      <c r="KQS166" s="957"/>
      <c r="KQT166" s="957"/>
      <c r="KQU166" s="1209"/>
      <c r="KQV166" s="1248"/>
      <c r="KQW166" s="1537"/>
      <c r="KQX166" s="955"/>
      <c r="KQY166" s="1144"/>
      <c r="KQZ166" s="1167"/>
      <c r="KRA166" s="1163"/>
      <c r="KRB166" s="1163"/>
      <c r="KRC166" s="1455"/>
      <c r="KRD166" s="957"/>
      <c r="KRE166" s="1163"/>
      <c r="KRF166" s="1163"/>
      <c r="KRG166" s="957"/>
      <c r="KRH166" s="957"/>
      <c r="KRI166" s="1730"/>
      <c r="KRJ166" s="957"/>
      <c r="KRK166" s="957"/>
      <c r="KRL166" s="957"/>
      <c r="KRM166" s="1209"/>
      <c r="KRN166" s="1248"/>
      <c r="KRO166" s="1537"/>
      <c r="KRP166" s="955"/>
      <c r="KRQ166" s="1144"/>
      <c r="KRR166" s="1167"/>
      <c r="KRS166" s="1163"/>
      <c r="KRT166" s="1163"/>
      <c r="KRU166" s="1455"/>
      <c r="KRV166" s="957"/>
      <c r="KRW166" s="1163"/>
      <c r="KRX166" s="1163"/>
      <c r="KRY166" s="957"/>
      <c r="KRZ166" s="957"/>
      <c r="KSA166" s="1730"/>
      <c r="KSB166" s="957"/>
      <c r="KSC166" s="957"/>
      <c r="KSD166" s="957"/>
      <c r="KSE166" s="1209"/>
      <c r="KSF166" s="1248"/>
      <c r="KSG166" s="1537"/>
      <c r="KSH166" s="955"/>
      <c r="KSI166" s="1144"/>
      <c r="KSJ166" s="1167"/>
      <c r="KSK166" s="1163"/>
      <c r="KSL166" s="1163"/>
      <c r="KSM166" s="1455"/>
      <c r="KSN166" s="957"/>
      <c r="KSO166" s="1163"/>
      <c r="KSP166" s="1163"/>
      <c r="KSQ166" s="957"/>
      <c r="KSR166" s="957"/>
      <c r="KSS166" s="1730"/>
      <c r="KST166" s="957"/>
      <c r="KSU166" s="957"/>
      <c r="KSV166" s="957"/>
      <c r="KSW166" s="1209"/>
      <c r="KSX166" s="1248"/>
      <c r="KSY166" s="1537"/>
      <c r="KSZ166" s="955"/>
      <c r="KTA166" s="1144"/>
      <c r="KTB166" s="1167"/>
      <c r="KTC166" s="1163"/>
      <c r="KTD166" s="1163"/>
      <c r="KTE166" s="1455"/>
      <c r="KTF166" s="957"/>
      <c r="KTG166" s="1163"/>
      <c r="KTH166" s="1163"/>
      <c r="KTI166" s="957"/>
      <c r="KTJ166" s="957"/>
      <c r="KTK166" s="1730"/>
      <c r="KTL166" s="957"/>
      <c r="KTM166" s="957"/>
      <c r="KTN166" s="957"/>
      <c r="KTO166" s="1209"/>
      <c r="KTP166" s="1248"/>
      <c r="KTQ166" s="1537"/>
      <c r="KTR166" s="955"/>
      <c r="KTS166" s="1144"/>
      <c r="KTT166" s="1167"/>
      <c r="KTU166" s="1163"/>
      <c r="KTV166" s="1163"/>
      <c r="KTW166" s="1455"/>
      <c r="KTX166" s="957"/>
      <c r="KTY166" s="1163"/>
      <c r="KTZ166" s="1163"/>
      <c r="KUA166" s="957"/>
      <c r="KUB166" s="957"/>
      <c r="KUC166" s="1730"/>
      <c r="KUD166" s="957"/>
      <c r="KUE166" s="957"/>
      <c r="KUF166" s="957"/>
      <c r="KUG166" s="1209"/>
      <c r="KUH166" s="1248"/>
      <c r="KUI166" s="1537"/>
      <c r="KUJ166" s="955"/>
      <c r="KUK166" s="1144"/>
      <c r="KUL166" s="1167"/>
      <c r="KUM166" s="1163"/>
      <c r="KUN166" s="1163"/>
      <c r="KUO166" s="1455"/>
      <c r="KUP166" s="957"/>
      <c r="KUQ166" s="1163"/>
      <c r="KUR166" s="1163"/>
      <c r="KUS166" s="957"/>
      <c r="KUT166" s="957"/>
      <c r="KUU166" s="1730"/>
      <c r="KUV166" s="957"/>
      <c r="KUW166" s="957"/>
      <c r="KUX166" s="957"/>
      <c r="KUY166" s="1209"/>
      <c r="KUZ166" s="1248"/>
      <c r="KVA166" s="1537"/>
      <c r="KVB166" s="955"/>
      <c r="KVC166" s="1144"/>
      <c r="KVD166" s="1167"/>
      <c r="KVE166" s="1163"/>
      <c r="KVF166" s="1163"/>
      <c r="KVG166" s="1455"/>
      <c r="KVH166" s="957"/>
      <c r="KVI166" s="1163"/>
      <c r="KVJ166" s="1163"/>
      <c r="KVK166" s="957"/>
      <c r="KVL166" s="957"/>
      <c r="KVM166" s="1730"/>
      <c r="KVN166" s="957"/>
      <c r="KVO166" s="957"/>
      <c r="KVP166" s="957"/>
      <c r="KVQ166" s="1209"/>
      <c r="KVR166" s="1248"/>
      <c r="KVS166" s="1537"/>
      <c r="KVT166" s="955"/>
      <c r="KVU166" s="1144"/>
      <c r="KVV166" s="1167"/>
      <c r="KVW166" s="1163"/>
      <c r="KVX166" s="1163"/>
      <c r="KVY166" s="1455"/>
      <c r="KVZ166" s="957"/>
      <c r="KWA166" s="1163"/>
      <c r="KWB166" s="1163"/>
      <c r="KWC166" s="957"/>
      <c r="KWD166" s="957"/>
      <c r="KWE166" s="1730"/>
      <c r="KWF166" s="957"/>
      <c r="KWG166" s="957"/>
      <c r="KWH166" s="957"/>
      <c r="KWI166" s="1209"/>
      <c r="KWJ166" s="1248"/>
      <c r="KWK166" s="1537"/>
      <c r="KWL166" s="955"/>
      <c r="KWM166" s="1144"/>
      <c r="KWN166" s="1167"/>
      <c r="KWO166" s="1163"/>
      <c r="KWP166" s="1163"/>
      <c r="KWQ166" s="1455"/>
      <c r="KWR166" s="957"/>
      <c r="KWS166" s="1163"/>
      <c r="KWT166" s="1163"/>
      <c r="KWU166" s="957"/>
      <c r="KWV166" s="957"/>
      <c r="KWW166" s="1730"/>
      <c r="KWX166" s="957"/>
      <c r="KWY166" s="957"/>
      <c r="KWZ166" s="957"/>
      <c r="KXA166" s="1209"/>
      <c r="KXB166" s="1248"/>
      <c r="KXC166" s="1537"/>
      <c r="KXD166" s="955"/>
      <c r="KXE166" s="1144"/>
      <c r="KXF166" s="1167"/>
      <c r="KXG166" s="1163"/>
      <c r="KXH166" s="1163"/>
      <c r="KXI166" s="1455"/>
      <c r="KXJ166" s="957"/>
      <c r="KXK166" s="1163"/>
      <c r="KXL166" s="1163"/>
      <c r="KXM166" s="957"/>
      <c r="KXN166" s="957"/>
      <c r="KXO166" s="1730"/>
      <c r="KXP166" s="957"/>
      <c r="KXQ166" s="957"/>
      <c r="KXR166" s="957"/>
      <c r="KXS166" s="1209"/>
      <c r="KXT166" s="1248"/>
      <c r="KXU166" s="1537"/>
      <c r="KXV166" s="955"/>
      <c r="KXW166" s="1144"/>
      <c r="KXX166" s="1167"/>
      <c r="KXY166" s="1163"/>
      <c r="KXZ166" s="1163"/>
      <c r="KYA166" s="1455"/>
      <c r="KYB166" s="957"/>
      <c r="KYC166" s="1163"/>
      <c r="KYD166" s="1163"/>
      <c r="KYE166" s="957"/>
      <c r="KYF166" s="957"/>
      <c r="KYG166" s="1730"/>
      <c r="KYH166" s="957"/>
      <c r="KYI166" s="957"/>
      <c r="KYJ166" s="957"/>
      <c r="KYK166" s="1209"/>
      <c r="KYL166" s="1248"/>
      <c r="KYM166" s="1537"/>
      <c r="KYN166" s="955"/>
      <c r="KYO166" s="1144"/>
      <c r="KYP166" s="1167"/>
      <c r="KYQ166" s="1163"/>
      <c r="KYR166" s="1163"/>
      <c r="KYS166" s="1455"/>
      <c r="KYT166" s="957"/>
      <c r="KYU166" s="1163"/>
      <c r="KYV166" s="1163"/>
      <c r="KYW166" s="957"/>
      <c r="KYX166" s="957"/>
      <c r="KYY166" s="1730"/>
      <c r="KYZ166" s="957"/>
      <c r="KZA166" s="957"/>
      <c r="KZB166" s="957"/>
      <c r="KZC166" s="1209"/>
      <c r="KZD166" s="1248"/>
      <c r="KZE166" s="1537"/>
      <c r="KZF166" s="955"/>
      <c r="KZG166" s="1144"/>
      <c r="KZH166" s="1167"/>
      <c r="KZI166" s="1163"/>
      <c r="KZJ166" s="1163"/>
      <c r="KZK166" s="1455"/>
      <c r="KZL166" s="957"/>
      <c r="KZM166" s="1163"/>
      <c r="KZN166" s="1163"/>
      <c r="KZO166" s="957"/>
      <c r="KZP166" s="957"/>
      <c r="KZQ166" s="1730"/>
      <c r="KZR166" s="957"/>
      <c r="KZS166" s="957"/>
      <c r="KZT166" s="957"/>
      <c r="KZU166" s="1209"/>
      <c r="KZV166" s="1248"/>
      <c r="KZW166" s="1537"/>
      <c r="KZX166" s="955"/>
      <c r="KZY166" s="1144"/>
      <c r="KZZ166" s="1167"/>
      <c r="LAA166" s="1163"/>
      <c r="LAB166" s="1163"/>
      <c r="LAC166" s="1455"/>
      <c r="LAD166" s="957"/>
      <c r="LAE166" s="1163"/>
      <c r="LAF166" s="1163"/>
      <c r="LAG166" s="957"/>
      <c r="LAH166" s="957"/>
      <c r="LAI166" s="1730"/>
      <c r="LAJ166" s="957"/>
      <c r="LAK166" s="957"/>
      <c r="LAL166" s="957"/>
      <c r="LAM166" s="1209"/>
      <c r="LAN166" s="1248"/>
      <c r="LAO166" s="1537"/>
      <c r="LAP166" s="955"/>
      <c r="LAQ166" s="1144"/>
      <c r="LAR166" s="1167"/>
      <c r="LAS166" s="1163"/>
      <c r="LAT166" s="1163"/>
      <c r="LAU166" s="1455"/>
      <c r="LAV166" s="957"/>
      <c r="LAW166" s="1163"/>
      <c r="LAX166" s="1163"/>
      <c r="LAY166" s="957"/>
      <c r="LAZ166" s="957"/>
      <c r="LBA166" s="1730"/>
      <c r="LBB166" s="957"/>
      <c r="LBC166" s="957"/>
      <c r="LBD166" s="957"/>
      <c r="LBE166" s="1209"/>
      <c r="LBF166" s="1248"/>
      <c r="LBG166" s="1537"/>
      <c r="LBH166" s="955"/>
      <c r="LBI166" s="1144"/>
      <c r="LBJ166" s="1167"/>
      <c r="LBK166" s="1163"/>
      <c r="LBL166" s="1163"/>
      <c r="LBM166" s="1455"/>
      <c r="LBN166" s="957"/>
      <c r="LBO166" s="1163"/>
      <c r="LBP166" s="1163"/>
      <c r="LBQ166" s="957"/>
      <c r="LBR166" s="957"/>
      <c r="LBS166" s="1730"/>
      <c r="LBT166" s="957"/>
      <c r="LBU166" s="957"/>
      <c r="LBV166" s="957"/>
      <c r="LBW166" s="1209"/>
      <c r="LBX166" s="1248"/>
      <c r="LBY166" s="1537"/>
      <c r="LBZ166" s="955"/>
      <c r="LCA166" s="1144"/>
      <c r="LCB166" s="1167"/>
      <c r="LCC166" s="1163"/>
      <c r="LCD166" s="1163"/>
      <c r="LCE166" s="1455"/>
      <c r="LCF166" s="957"/>
      <c r="LCG166" s="1163"/>
      <c r="LCH166" s="1163"/>
      <c r="LCI166" s="957"/>
      <c r="LCJ166" s="957"/>
      <c r="LCK166" s="1730"/>
      <c r="LCL166" s="957"/>
      <c r="LCM166" s="957"/>
      <c r="LCN166" s="957"/>
      <c r="LCO166" s="1209"/>
      <c r="LCP166" s="1248"/>
      <c r="LCQ166" s="1537"/>
      <c r="LCR166" s="955"/>
      <c r="LCS166" s="1144"/>
      <c r="LCT166" s="1167"/>
      <c r="LCU166" s="1163"/>
      <c r="LCV166" s="1163"/>
      <c r="LCW166" s="1455"/>
      <c r="LCX166" s="957"/>
      <c r="LCY166" s="1163"/>
      <c r="LCZ166" s="1163"/>
      <c r="LDA166" s="957"/>
      <c r="LDB166" s="957"/>
      <c r="LDC166" s="1730"/>
      <c r="LDD166" s="957"/>
      <c r="LDE166" s="957"/>
      <c r="LDF166" s="957"/>
      <c r="LDG166" s="1209"/>
      <c r="LDH166" s="1248"/>
      <c r="LDI166" s="1537"/>
      <c r="LDJ166" s="955"/>
      <c r="LDK166" s="1144"/>
      <c r="LDL166" s="1167"/>
      <c r="LDM166" s="1163"/>
      <c r="LDN166" s="1163"/>
      <c r="LDO166" s="1455"/>
      <c r="LDP166" s="957"/>
      <c r="LDQ166" s="1163"/>
      <c r="LDR166" s="1163"/>
      <c r="LDS166" s="957"/>
      <c r="LDT166" s="957"/>
      <c r="LDU166" s="1730"/>
      <c r="LDV166" s="957"/>
      <c r="LDW166" s="957"/>
      <c r="LDX166" s="957"/>
      <c r="LDY166" s="1209"/>
      <c r="LDZ166" s="1248"/>
      <c r="LEA166" s="1537"/>
      <c r="LEB166" s="955"/>
      <c r="LEC166" s="1144"/>
      <c r="LED166" s="1167"/>
      <c r="LEE166" s="1163"/>
      <c r="LEF166" s="1163"/>
      <c r="LEG166" s="1455"/>
      <c r="LEH166" s="957"/>
      <c r="LEI166" s="1163"/>
      <c r="LEJ166" s="1163"/>
      <c r="LEK166" s="957"/>
      <c r="LEL166" s="957"/>
      <c r="LEM166" s="1730"/>
      <c r="LEN166" s="957"/>
      <c r="LEO166" s="957"/>
      <c r="LEP166" s="957"/>
      <c r="LEQ166" s="1209"/>
      <c r="LER166" s="1248"/>
      <c r="LES166" s="1537"/>
      <c r="LET166" s="955"/>
      <c r="LEU166" s="1144"/>
      <c r="LEV166" s="1167"/>
      <c r="LEW166" s="1163"/>
      <c r="LEX166" s="1163"/>
      <c r="LEY166" s="1455"/>
      <c r="LEZ166" s="957"/>
      <c r="LFA166" s="1163"/>
      <c r="LFB166" s="1163"/>
      <c r="LFC166" s="957"/>
      <c r="LFD166" s="957"/>
      <c r="LFE166" s="1730"/>
      <c r="LFF166" s="957"/>
      <c r="LFG166" s="957"/>
      <c r="LFH166" s="957"/>
      <c r="LFI166" s="1209"/>
      <c r="LFJ166" s="1248"/>
      <c r="LFK166" s="1537"/>
      <c r="LFL166" s="955"/>
      <c r="LFM166" s="1144"/>
      <c r="LFN166" s="1167"/>
      <c r="LFO166" s="1163"/>
      <c r="LFP166" s="1163"/>
      <c r="LFQ166" s="1455"/>
      <c r="LFR166" s="957"/>
      <c r="LFS166" s="1163"/>
      <c r="LFT166" s="1163"/>
      <c r="LFU166" s="957"/>
      <c r="LFV166" s="957"/>
      <c r="LFW166" s="1730"/>
      <c r="LFX166" s="957"/>
      <c r="LFY166" s="957"/>
      <c r="LFZ166" s="957"/>
      <c r="LGA166" s="1209"/>
      <c r="LGB166" s="1248"/>
      <c r="LGC166" s="1537"/>
      <c r="LGD166" s="955"/>
      <c r="LGE166" s="1144"/>
      <c r="LGF166" s="1167"/>
      <c r="LGG166" s="1163"/>
      <c r="LGH166" s="1163"/>
      <c r="LGI166" s="1455"/>
      <c r="LGJ166" s="957"/>
      <c r="LGK166" s="1163"/>
      <c r="LGL166" s="1163"/>
      <c r="LGM166" s="957"/>
      <c r="LGN166" s="957"/>
      <c r="LGO166" s="1730"/>
      <c r="LGP166" s="957"/>
      <c r="LGQ166" s="957"/>
      <c r="LGR166" s="957"/>
      <c r="LGS166" s="1209"/>
      <c r="LGT166" s="1248"/>
      <c r="LGU166" s="1537"/>
      <c r="LGV166" s="955"/>
      <c r="LGW166" s="1144"/>
      <c r="LGX166" s="1167"/>
      <c r="LGY166" s="1163"/>
      <c r="LGZ166" s="1163"/>
      <c r="LHA166" s="1455"/>
      <c r="LHB166" s="957"/>
      <c r="LHC166" s="1163"/>
      <c r="LHD166" s="1163"/>
      <c r="LHE166" s="957"/>
      <c r="LHF166" s="957"/>
      <c r="LHG166" s="1730"/>
      <c r="LHH166" s="957"/>
      <c r="LHI166" s="957"/>
      <c r="LHJ166" s="957"/>
      <c r="LHK166" s="1209"/>
      <c r="LHL166" s="1248"/>
      <c r="LHM166" s="1537"/>
      <c r="LHN166" s="955"/>
      <c r="LHO166" s="1144"/>
      <c r="LHP166" s="1167"/>
      <c r="LHQ166" s="1163"/>
      <c r="LHR166" s="1163"/>
      <c r="LHS166" s="1455"/>
      <c r="LHT166" s="957"/>
      <c r="LHU166" s="1163"/>
      <c r="LHV166" s="1163"/>
      <c r="LHW166" s="957"/>
      <c r="LHX166" s="957"/>
      <c r="LHY166" s="1730"/>
      <c r="LHZ166" s="957"/>
      <c r="LIA166" s="957"/>
      <c r="LIB166" s="957"/>
      <c r="LIC166" s="1209"/>
      <c r="LID166" s="1248"/>
      <c r="LIE166" s="1537"/>
      <c r="LIF166" s="955"/>
      <c r="LIG166" s="1144"/>
      <c r="LIH166" s="1167"/>
      <c r="LII166" s="1163"/>
      <c r="LIJ166" s="1163"/>
      <c r="LIK166" s="1455"/>
      <c r="LIL166" s="957"/>
      <c r="LIM166" s="1163"/>
      <c r="LIN166" s="1163"/>
      <c r="LIO166" s="957"/>
      <c r="LIP166" s="957"/>
      <c r="LIQ166" s="1730"/>
      <c r="LIR166" s="957"/>
      <c r="LIS166" s="957"/>
      <c r="LIT166" s="957"/>
      <c r="LIU166" s="1209"/>
      <c r="LIV166" s="1248"/>
      <c r="LIW166" s="1537"/>
      <c r="LIX166" s="955"/>
      <c r="LIY166" s="1144"/>
      <c r="LIZ166" s="1167"/>
      <c r="LJA166" s="1163"/>
      <c r="LJB166" s="1163"/>
      <c r="LJC166" s="1455"/>
      <c r="LJD166" s="957"/>
      <c r="LJE166" s="1163"/>
      <c r="LJF166" s="1163"/>
      <c r="LJG166" s="957"/>
      <c r="LJH166" s="957"/>
      <c r="LJI166" s="1730"/>
      <c r="LJJ166" s="957"/>
      <c r="LJK166" s="957"/>
      <c r="LJL166" s="957"/>
      <c r="LJM166" s="1209"/>
      <c r="LJN166" s="1248"/>
      <c r="LJO166" s="1537"/>
      <c r="LJP166" s="955"/>
      <c r="LJQ166" s="1144"/>
      <c r="LJR166" s="1167"/>
      <c r="LJS166" s="1163"/>
      <c r="LJT166" s="1163"/>
      <c r="LJU166" s="1455"/>
      <c r="LJV166" s="957"/>
      <c r="LJW166" s="1163"/>
      <c r="LJX166" s="1163"/>
      <c r="LJY166" s="957"/>
      <c r="LJZ166" s="957"/>
      <c r="LKA166" s="1730"/>
      <c r="LKB166" s="957"/>
      <c r="LKC166" s="957"/>
      <c r="LKD166" s="957"/>
      <c r="LKE166" s="1209"/>
      <c r="LKF166" s="1248"/>
      <c r="LKG166" s="1537"/>
      <c r="LKH166" s="955"/>
      <c r="LKI166" s="1144"/>
      <c r="LKJ166" s="1167"/>
      <c r="LKK166" s="1163"/>
      <c r="LKL166" s="1163"/>
      <c r="LKM166" s="1455"/>
      <c r="LKN166" s="957"/>
      <c r="LKO166" s="1163"/>
      <c r="LKP166" s="1163"/>
      <c r="LKQ166" s="957"/>
      <c r="LKR166" s="957"/>
      <c r="LKS166" s="1730"/>
      <c r="LKT166" s="957"/>
      <c r="LKU166" s="957"/>
      <c r="LKV166" s="957"/>
      <c r="LKW166" s="1209"/>
      <c r="LKX166" s="1248"/>
      <c r="LKY166" s="1537"/>
      <c r="LKZ166" s="955"/>
      <c r="LLA166" s="1144"/>
      <c r="LLB166" s="1167"/>
      <c r="LLC166" s="1163"/>
      <c r="LLD166" s="1163"/>
      <c r="LLE166" s="1455"/>
      <c r="LLF166" s="957"/>
      <c r="LLG166" s="1163"/>
      <c r="LLH166" s="1163"/>
      <c r="LLI166" s="957"/>
      <c r="LLJ166" s="957"/>
      <c r="LLK166" s="1730"/>
      <c r="LLL166" s="957"/>
      <c r="LLM166" s="957"/>
      <c r="LLN166" s="957"/>
      <c r="LLO166" s="1209"/>
      <c r="LLP166" s="1248"/>
      <c r="LLQ166" s="1537"/>
      <c r="LLR166" s="955"/>
      <c r="LLS166" s="1144"/>
      <c r="LLT166" s="1167"/>
      <c r="LLU166" s="1163"/>
      <c r="LLV166" s="1163"/>
      <c r="LLW166" s="1455"/>
      <c r="LLX166" s="957"/>
      <c r="LLY166" s="1163"/>
      <c r="LLZ166" s="1163"/>
      <c r="LMA166" s="957"/>
      <c r="LMB166" s="957"/>
      <c r="LMC166" s="1730"/>
      <c r="LMD166" s="957"/>
      <c r="LME166" s="957"/>
      <c r="LMF166" s="957"/>
      <c r="LMG166" s="1209"/>
      <c r="LMH166" s="1248"/>
      <c r="LMI166" s="1537"/>
      <c r="LMJ166" s="955"/>
      <c r="LMK166" s="1144"/>
      <c r="LML166" s="1167"/>
      <c r="LMM166" s="1163"/>
      <c r="LMN166" s="1163"/>
      <c r="LMO166" s="1455"/>
      <c r="LMP166" s="957"/>
      <c r="LMQ166" s="1163"/>
      <c r="LMR166" s="1163"/>
      <c r="LMS166" s="957"/>
      <c r="LMT166" s="957"/>
      <c r="LMU166" s="1730"/>
      <c r="LMV166" s="957"/>
      <c r="LMW166" s="957"/>
      <c r="LMX166" s="957"/>
      <c r="LMY166" s="1209"/>
      <c r="LMZ166" s="1248"/>
      <c r="LNA166" s="1537"/>
      <c r="LNB166" s="955"/>
      <c r="LNC166" s="1144"/>
      <c r="LND166" s="1167"/>
      <c r="LNE166" s="1163"/>
      <c r="LNF166" s="1163"/>
      <c r="LNG166" s="1455"/>
      <c r="LNH166" s="957"/>
      <c r="LNI166" s="1163"/>
      <c r="LNJ166" s="1163"/>
      <c r="LNK166" s="957"/>
      <c r="LNL166" s="957"/>
      <c r="LNM166" s="1730"/>
      <c r="LNN166" s="957"/>
      <c r="LNO166" s="957"/>
      <c r="LNP166" s="957"/>
      <c r="LNQ166" s="1209"/>
      <c r="LNR166" s="1248"/>
      <c r="LNS166" s="1537"/>
      <c r="LNT166" s="955"/>
      <c r="LNU166" s="1144"/>
      <c r="LNV166" s="1167"/>
      <c r="LNW166" s="1163"/>
      <c r="LNX166" s="1163"/>
      <c r="LNY166" s="1455"/>
      <c r="LNZ166" s="957"/>
      <c r="LOA166" s="1163"/>
      <c r="LOB166" s="1163"/>
      <c r="LOC166" s="957"/>
      <c r="LOD166" s="957"/>
      <c r="LOE166" s="1730"/>
      <c r="LOF166" s="957"/>
      <c r="LOG166" s="957"/>
      <c r="LOH166" s="957"/>
      <c r="LOI166" s="1209"/>
      <c r="LOJ166" s="1248"/>
      <c r="LOK166" s="1537"/>
      <c r="LOL166" s="955"/>
      <c r="LOM166" s="1144"/>
      <c r="LON166" s="1167"/>
      <c r="LOO166" s="1163"/>
      <c r="LOP166" s="1163"/>
      <c r="LOQ166" s="1455"/>
      <c r="LOR166" s="957"/>
      <c r="LOS166" s="1163"/>
      <c r="LOT166" s="1163"/>
      <c r="LOU166" s="957"/>
      <c r="LOV166" s="957"/>
      <c r="LOW166" s="1730"/>
      <c r="LOX166" s="957"/>
      <c r="LOY166" s="957"/>
      <c r="LOZ166" s="957"/>
      <c r="LPA166" s="1209"/>
      <c r="LPB166" s="1248"/>
      <c r="LPC166" s="1537"/>
      <c r="LPD166" s="955"/>
      <c r="LPE166" s="1144"/>
      <c r="LPF166" s="1167"/>
      <c r="LPG166" s="1163"/>
      <c r="LPH166" s="1163"/>
      <c r="LPI166" s="1455"/>
      <c r="LPJ166" s="957"/>
      <c r="LPK166" s="1163"/>
      <c r="LPL166" s="1163"/>
      <c r="LPM166" s="957"/>
      <c r="LPN166" s="957"/>
      <c r="LPO166" s="1730"/>
      <c r="LPP166" s="957"/>
      <c r="LPQ166" s="957"/>
      <c r="LPR166" s="957"/>
      <c r="LPS166" s="1209"/>
      <c r="LPT166" s="1248"/>
      <c r="LPU166" s="1537"/>
      <c r="LPV166" s="955"/>
      <c r="LPW166" s="1144"/>
      <c r="LPX166" s="1167"/>
      <c r="LPY166" s="1163"/>
      <c r="LPZ166" s="1163"/>
      <c r="LQA166" s="1455"/>
      <c r="LQB166" s="957"/>
      <c r="LQC166" s="1163"/>
      <c r="LQD166" s="1163"/>
      <c r="LQE166" s="957"/>
      <c r="LQF166" s="957"/>
      <c r="LQG166" s="1730"/>
      <c r="LQH166" s="957"/>
      <c r="LQI166" s="957"/>
      <c r="LQJ166" s="957"/>
      <c r="LQK166" s="1209"/>
      <c r="LQL166" s="1248"/>
      <c r="LQM166" s="1537"/>
      <c r="LQN166" s="955"/>
      <c r="LQO166" s="1144"/>
      <c r="LQP166" s="1167"/>
      <c r="LQQ166" s="1163"/>
      <c r="LQR166" s="1163"/>
      <c r="LQS166" s="1455"/>
      <c r="LQT166" s="957"/>
      <c r="LQU166" s="1163"/>
      <c r="LQV166" s="1163"/>
      <c r="LQW166" s="957"/>
      <c r="LQX166" s="957"/>
      <c r="LQY166" s="1730"/>
      <c r="LQZ166" s="957"/>
      <c r="LRA166" s="957"/>
      <c r="LRB166" s="957"/>
      <c r="LRC166" s="1209"/>
      <c r="LRD166" s="1248"/>
      <c r="LRE166" s="1537"/>
      <c r="LRF166" s="955"/>
      <c r="LRG166" s="1144"/>
      <c r="LRH166" s="1167"/>
      <c r="LRI166" s="1163"/>
      <c r="LRJ166" s="1163"/>
      <c r="LRK166" s="1455"/>
      <c r="LRL166" s="957"/>
      <c r="LRM166" s="1163"/>
      <c r="LRN166" s="1163"/>
      <c r="LRO166" s="957"/>
      <c r="LRP166" s="957"/>
      <c r="LRQ166" s="1730"/>
      <c r="LRR166" s="957"/>
      <c r="LRS166" s="957"/>
      <c r="LRT166" s="957"/>
      <c r="LRU166" s="1209"/>
      <c r="LRV166" s="1248"/>
      <c r="LRW166" s="1537"/>
      <c r="LRX166" s="955"/>
      <c r="LRY166" s="1144"/>
      <c r="LRZ166" s="1167"/>
      <c r="LSA166" s="1163"/>
      <c r="LSB166" s="1163"/>
      <c r="LSC166" s="1455"/>
      <c r="LSD166" s="957"/>
      <c r="LSE166" s="1163"/>
      <c r="LSF166" s="1163"/>
      <c r="LSG166" s="957"/>
      <c r="LSH166" s="957"/>
      <c r="LSI166" s="1730"/>
      <c r="LSJ166" s="957"/>
      <c r="LSK166" s="957"/>
      <c r="LSL166" s="957"/>
      <c r="LSM166" s="1209"/>
      <c r="LSN166" s="1248"/>
      <c r="LSO166" s="1537"/>
      <c r="LSP166" s="955"/>
      <c r="LSQ166" s="1144"/>
      <c r="LSR166" s="1167"/>
      <c r="LSS166" s="1163"/>
      <c r="LST166" s="1163"/>
      <c r="LSU166" s="1455"/>
      <c r="LSV166" s="957"/>
      <c r="LSW166" s="1163"/>
      <c r="LSX166" s="1163"/>
      <c r="LSY166" s="957"/>
      <c r="LSZ166" s="957"/>
      <c r="LTA166" s="1730"/>
      <c r="LTB166" s="957"/>
      <c r="LTC166" s="957"/>
      <c r="LTD166" s="957"/>
      <c r="LTE166" s="1209"/>
      <c r="LTF166" s="1248"/>
      <c r="LTG166" s="1537"/>
      <c r="LTH166" s="955"/>
      <c r="LTI166" s="1144"/>
      <c r="LTJ166" s="1167"/>
      <c r="LTK166" s="1163"/>
      <c r="LTL166" s="1163"/>
      <c r="LTM166" s="1455"/>
      <c r="LTN166" s="957"/>
      <c r="LTO166" s="1163"/>
      <c r="LTP166" s="1163"/>
      <c r="LTQ166" s="957"/>
      <c r="LTR166" s="957"/>
      <c r="LTS166" s="1730"/>
      <c r="LTT166" s="957"/>
      <c r="LTU166" s="957"/>
      <c r="LTV166" s="957"/>
      <c r="LTW166" s="1209"/>
      <c r="LTX166" s="1248"/>
      <c r="LTY166" s="1537"/>
      <c r="LTZ166" s="955"/>
      <c r="LUA166" s="1144"/>
      <c r="LUB166" s="1167"/>
      <c r="LUC166" s="1163"/>
      <c r="LUD166" s="1163"/>
      <c r="LUE166" s="1455"/>
      <c r="LUF166" s="957"/>
      <c r="LUG166" s="1163"/>
      <c r="LUH166" s="1163"/>
      <c r="LUI166" s="957"/>
      <c r="LUJ166" s="957"/>
      <c r="LUK166" s="1730"/>
      <c r="LUL166" s="957"/>
      <c r="LUM166" s="957"/>
      <c r="LUN166" s="957"/>
      <c r="LUO166" s="1209"/>
      <c r="LUP166" s="1248"/>
      <c r="LUQ166" s="1537"/>
      <c r="LUR166" s="955"/>
      <c r="LUS166" s="1144"/>
      <c r="LUT166" s="1167"/>
      <c r="LUU166" s="1163"/>
      <c r="LUV166" s="1163"/>
      <c r="LUW166" s="1455"/>
      <c r="LUX166" s="957"/>
      <c r="LUY166" s="1163"/>
      <c r="LUZ166" s="1163"/>
      <c r="LVA166" s="957"/>
      <c r="LVB166" s="957"/>
      <c r="LVC166" s="1730"/>
      <c r="LVD166" s="957"/>
      <c r="LVE166" s="957"/>
      <c r="LVF166" s="957"/>
      <c r="LVG166" s="1209"/>
      <c r="LVH166" s="1248"/>
      <c r="LVI166" s="1537"/>
      <c r="LVJ166" s="955"/>
      <c r="LVK166" s="1144"/>
      <c r="LVL166" s="1167"/>
      <c r="LVM166" s="1163"/>
      <c r="LVN166" s="1163"/>
      <c r="LVO166" s="1455"/>
      <c r="LVP166" s="957"/>
      <c r="LVQ166" s="1163"/>
      <c r="LVR166" s="1163"/>
      <c r="LVS166" s="957"/>
      <c r="LVT166" s="957"/>
      <c r="LVU166" s="1730"/>
      <c r="LVV166" s="957"/>
      <c r="LVW166" s="957"/>
      <c r="LVX166" s="957"/>
      <c r="LVY166" s="1209"/>
      <c r="LVZ166" s="1248"/>
      <c r="LWA166" s="1537"/>
      <c r="LWB166" s="955"/>
      <c r="LWC166" s="1144"/>
      <c r="LWD166" s="1167"/>
      <c r="LWE166" s="1163"/>
      <c r="LWF166" s="1163"/>
      <c r="LWG166" s="1455"/>
      <c r="LWH166" s="957"/>
      <c r="LWI166" s="1163"/>
      <c r="LWJ166" s="1163"/>
      <c r="LWK166" s="957"/>
      <c r="LWL166" s="957"/>
      <c r="LWM166" s="1730"/>
      <c r="LWN166" s="957"/>
      <c r="LWO166" s="957"/>
      <c r="LWP166" s="957"/>
      <c r="LWQ166" s="1209"/>
      <c r="LWR166" s="1248"/>
      <c r="LWS166" s="1537"/>
      <c r="LWT166" s="955"/>
      <c r="LWU166" s="1144"/>
      <c r="LWV166" s="1167"/>
      <c r="LWW166" s="1163"/>
      <c r="LWX166" s="1163"/>
      <c r="LWY166" s="1455"/>
      <c r="LWZ166" s="957"/>
      <c r="LXA166" s="1163"/>
      <c r="LXB166" s="1163"/>
      <c r="LXC166" s="957"/>
      <c r="LXD166" s="957"/>
      <c r="LXE166" s="1730"/>
      <c r="LXF166" s="957"/>
      <c r="LXG166" s="957"/>
      <c r="LXH166" s="957"/>
      <c r="LXI166" s="1209"/>
      <c r="LXJ166" s="1248"/>
      <c r="LXK166" s="1537"/>
      <c r="LXL166" s="955"/>
      <c r="LXM166" s="1144"/>
      <c r="LXN166" s="1167"/>
      <c r="LXO166" s="1163"/>
      <c r="LXP166" s="1163"/>
      <c r="LXQ166" s="1455"/>
      <c r="LXR166" s="957"/>
      <c r="LXS166" s="1163"/>
      <c r="LXT166" s="1163"/>
      <c r="LXU166" s="957"/>
      <c r="LXV166" s="957"/>
      <c r="LXW166" s="1730"/>
      <c r="LXX166" s="957"/>
      <c r="LXY166" s="957"/>
      <c r="LXZ166" s="957"/>
      <c r="LYA166" s="1209"/>
      <c r="LYB166" s="1248"/>
      <c r="LYC166" s="1537"/>
      <c r="LYD166" s="955"/>
      <c r="LYE166" s="1144"/>
      <c r="LYF166" s="1167"/>
      <c r="LYG166" s="1163"/>
      <c r="LYH166" s="1163"/>
      <c r="LYI166" s="1455"/>
      <c r="LYJ166" s="957"/>
      <c r="LYK166" s="1163"/>
      <c r="LYL166" s="1163"/>
      <c r="LYM166" s="957"/>
      <c r="LYN166" s="957"/>
      <c r="LYO166" s="1730"/>
      <c r="LYP166" s="957"/>
      <c r="LYQ166" s="957"/>
      <c r="LYR166" s="957"/>
      <c r="LYS166" s="1209"/>
      <c r="LYT166" s="1248"/>
      <c r="LYU166" s="1537"/>
      <c r="LYV166" s="955"/>
      <c r="LYW166" s="1144"/>
      <c r="LYX166" s="1167"/>
      <c r="LYY166" s="1163"/>
      <c r="LYZ166" s="1163"/>
      <c r="LZA166" s="1455"/>
      <c r="LZB166" s="957"/>
      <c r="LZC166" s="1163"/>
      <c r="LZD166" s="1163"/>
      <c r="LZE166" s="957"/>
      <c r="LZF166" s="957"/>
      <c r="LZG166" s="1730"/>
      <c r="LZH166" s="957"/>
      <c r="LZI166" s="957"/>
      <c r="LZJ166" s="957"/>
      <c r="LZK166" s="1209"/>
      <c r="LZL166" s="1248"/>
      <c r="LZM166" s="1537"/>
      <c r="LZN166" s="955"/>
      <c r="LZO166" s="1144"/>
      <c r="LZP166" s="1167"/>
      <c r="LZQ166" s="1163"/>
      <c r="LZR166" s="1163"/>
      <c r="LZS166" s="1455"/>
      <c r="LZT166" s="957"/>
      <c r="LZU166" s="1163"/>
      <c r="LZV166" s="1163"/>
      <c r="LZW166" s="957"/>
      <c r="LZX166" s="957"/>
      <c r="LZY166" s="1730"/>
      <c r="LZZ166" s="957"/>
      <c r="MAA166" s="957"/>
      <c r="MAB166" s="957"/>
      <c r="MAC166" s="1209"/>
      <c r="MAD166" s="1248"/>
      <c r="MAE166" s="1537"/>
      <c r="MAF166" s="955"/>
      <c r="MAG166" s="1144"/>
      <c r="MAH166" s="1167"/>
      <c r="MAI166" s="1163"/>
      <c r="MAJ166" s="1163"/>
      <c r="MAK166" s="1455"/>
      <c r="MAL166" s="957"/>
      <c r="MAM166" s="1163"/>
      <c r="MAN166" s="1163"/>
      <c r="MAO166" s="957"/>
      <c r="MAP166" s="957"/>
      <c r="MAQ166" s="1730"/>
      <c r="MAR166" s="957"/>
      <c r="MAS166" s="957"/>
      <c r="MAT166" s="957"/>
      <c r="MAU166" s="1209"/>
      <c r="MAV166" s="1248"/>
      <c r="MAW166" s="1537"/>
      <c r="MAX166" s="955"/>
      <c r="MAY166" s="1144"/>
      <c r="MAZ166" s="1167"/>
      <c r="MBA166" s="1163"/>
      <c r="MBB166" s="1163"/>
      <c r="MBC166" s="1455"/>
      <c r="MBD166" s="957"/>
      <c r="MBE166" s="1163"/>
      <c r="MBF166" s="1163"/>
      <c r="MBG166" s="957"/>
      <c r="MBH166" s="957"/>
      <c r="MBI166" s="1730"/>
      <c r="MBJ166" s="957"/>
      <c r="MBK166" s="957"/>
      <c r="MBL166" s="957"/>
      <c r="MBM166" s="1209"/>
      <c r="MBN166" s="1248"/>
      <c r="MBO166" s="1537"/>
      <c r="MBP166" s="955"/>
      <c r="MBQ166" s="1144"/>
      <c r="MBR166" s="1167"/>
      <c r="MBS166" s="1163"/>
      <c r="MBT166" s="1163"/>
      <c r="MBU166" s="1455"/>
      <c r="MBV166" s="957"/>
      <c r="MBW166" s="1163"/>
      <c r="MBX166" s="1163"/>
      <c r="MBY166" s="957"/>
      <c r="MBZ166" s="957"/>
      <c r="MCA166" s="1730"/>
      <c r="MCB166" s="957"/>
      <c r="MCC166" s="957"/>
      <c r="MCD166" s="957"/>
      <c r="MCE166" s="1209"/>
      <c r="MCF166" s="1248"/>
      <c r="MCG166" s="1537"/>
      <c r="MCH166" s="955"/>
      <c r="MCI166" s="1144"/>
      <c r="MCJ166" s="1167"/>
      <c r="MCK166" s="1163"/>
      <c r="MCL166" s="1163"/>
      <c r="MCM166" s="1455"/>
      <c r="MCN166" s="957"/>
      <c r="MCO166" s="1163"/>
      <c r="MCP166" s="1163"/>
      <c r="MCQ166" s="957"/>
      <c r="MCR166" s="957"/>
      <c r="MCS166" s="1730"/>
      <c r="MCT166" s="957"/>
      <c r="MCU166" s="957"/>
      <c r="MCV166" s="957"/>
      <c r="MCW166" s="1209"/>
      <c r="MCX166" s="1248"/>
      <c r="MCY166" s="1537"/>
      <c r="MCZ166" s="955"/>
      <c r="MDA166" s="1144"/>
      <c r="MDB166" s="1167"/>
      <c r="MDC166" s="1163"/>
      <c r="MDD166" s="1163"/>
      <c r="MDE166" s="1455"/>
      <c r="MDF166" s="957"/>
      <c r="MDG166" s="1163"/>
      <c r="MDH166" s="1163"/>
      <c r="MDI166" s="957"/>
      <c r="MDJ166" s="957"/>
      <c r="MDK166" s="1730"/>
      <c r="MDL166" s="957"/>
      <c r="MDM166" s="957"/>
      <c r="MDN166" s="957"/>
      <c r="MDO166" s="1209"/>
      <c r="MDP166" s="1248"/>
      <c r="MDQ166" s="1537"/>
      <c r="MDR166" s="955"/>
      <c r="MDS166" s="1144"/>
      <c r="MDT166" s="1167"/>
      <c r="MDU166" s="1163"/>
      <c r="MDV166" s="1163"/>
      <c r="MDW166" s="1455"/>
      <c r="MDX166" s="957"/>
      <c r="MDY166" s="1163"/>
      <c r="MDZ166" s="1163"/>
      <c r="MEA166" s="957"/>
      <c r="MEB166" s="957"/>
      <c r="MEC166" s="1730"/>
      <c r="MED166" s="957"/>
      <c r="MEE166" s="957"/>
      <c r="MEF166" s="957"/>
      <c r="MEG166" s="1209"/>
      <c r="MEH166" s="1248"/>
      <c r="MEI166" s="1537"/>
      <c r="MEJ166" s="955"/>
      <c r="MEK166" s="1144"/>
      <c r="MEL166" s="1167"/>
      <c r="MEM166" s="1163"/>
      <c r="MEN166" s="1163"/>
      <c r="MEO166" s="1455"/>
      <c r="MEP166" s="957"/>
      <c r="MEQ166" s="1163"/>
      <c r="MER166" s="1163"/>
      <c r="MES166" s="957"/>
      <c r="MET166" s="957"/>
      <c r="MEU166" s="1730"/>
      <c r="MEV166" s="957"/>
      <c r="MEW166" s="957"/>
      <c r="MEX166" s="957"/>
      <c r="MEY166" s="1209"/>
      <c r="MEZ166" s="1248"/>
      <c r="MFA166" s="1537"/>
      <c r="MFB166" s="955"/>
      <c r="MFC166" s="1144"/>
      <c r="MFD166" s="1167"/>
      <c r="MFE166" s="1163"/>
      <c r="MFF166" s="1163"/>
      <c r="MFG166" s="1455"/>
      <c r="MFH166" s="957"/>
      <c r="MFI166" s="1163"/>
      <c r="MFJ166" s="1163"/>
      <c r="MFK166" s="957"/>
      <c r="MFL166" s="957"/>
      <c r="MFM166" s="1730"/>
      <c r="MFN166" s="957"/>
      <c r="MFO166" s="957"/>
      <c r="MFP166" s="957"/>
      <c r="MFQ166" s="1209"/>
      <c r="MFR166" s="1248"/>
      <c r="MFS166" s="1537"/>
      <c r="MFT166" s="955"/>
      <c r="MFU166" s="1144"/>
      <c r="MFV166" s="1167"/>
      <c r="MFW166" s="1163"/>
      <c r="MFX166" s="1163"/>
      <c r="MFY166" s="1455"/>
      <c r="MFZ166" s="957"/>
      <c r="MGA166" s="1163"/>
      <c r="MGB166" s="1163"/>
      <c r="MGC166" s="957"/>
      <c r="MGD166" s="957"/>
      <c r="MGE166" s="1730"/>
      <c r="MGF166" s="957"/>
      <c r="MGG166" s="957"/>
      <c r="MGH166" s="957"/>
      <c r="MGI166" s="1209"/>
      <c r="MGJ166" s="1248"/>
      <c r="MGK166" s="1537"/>
      <c r="MGL166" s="955"/>
      <c r="MGM166" s="1144"/>
      <c r="MGN166" s="1167"/>
      <c r="MGO166" s="1163"/>
      <c r="MGP166" s="1163"/>
      <c r="MGQ166" s="1455"/>
      <c r="MGR166" s="957"/>
      <c r="MGS166" s="1163"/>
      <c r="MGT166" s="1163"/>
      <c r="MGU166" s="957"/>
      <c r="MGV166" s="957"/>
      <c r="MGW166" s="1730"/>
      <c r="MGX166" s="957"/>
      <c r="MGY166" s="957"/>
      <c r="MGZ166" s="957"/>
      <c r="MHA166" s="1209"/>
      <c r="MHB166" s="1248"/>
      <c r="MHC166" s="1537"/>
      <c r="MHD166" s="955"/>
      <c r="MHE166" s="1144"/>
      <c r="MHF166" s="1167"/>
      <c r="MHG166" s="1163"/>
      <c r="MHH166" s="1163"/>
      <c r="MHI166" s="1455"/>
      <c r="MHJ166" s="957"/>
      <c r="MHK166" s="1163"/>
      <c r="MHL166" s="1163"/>
      <c r="MHM166" s="957"/>
      <c r="MHN166" s="957"/>
      <c r="MHO166" s="1730"/>
      <c r="MHP166" s="957"/>
      <c r="MHQ166" s="957"/>
      <c r="MHR166" s="957"/>
      <c r="MHS166" s="1209"/>
      <c r="MHT166" s="1248"/>
      <c r="MHU166" s="1537"/>
      <c r="MHV166" s="955"/>
      <c r="MHW166" s="1144"/>
      <c r="MHX166" s="1167"/>
      <c r="MHY166" s="1163"/>
      <c r="MHZ166" s="1163"/>
      <c r="MIA166" s="1455"/>
      <c r="MIB166" s="957"/>
      <c r="MIC166" s="1163"/>
      <c r="MID166" s="1163"/>
      <c r="MIE166" s="957"/>
      <c r="MIF166" s="957"/>
      <c r="MIG166" s="1730"/>
      <c r="MIH166" s="957"/>
      <c r="MII166" s="957"/>
      <c r="MIJ166" s="957"/>
      <c r="MIK166" s="1209"/>
      <c r="MIL166" s="1248"/>
      <c r="MIM166" s="1537"/>
      <c r="MIN166" s="955"/>
      <c r="MIO166" s="1144"/>
      <c r="MIP166" s="1167"/>
      <c r="MIQ166" s="1163"/>
      <c r="MIR166" s="1163"/>
      <c r="MIS166" s="1455"/>
      <c r="MIT166" s="957"/>
      <c r="MIU166" s="1163"/>
      <c r="MIV166" s="1163"/>
      <c r="MIW166" s="957"/>
      <c r="MIX166" s="957"/>
      <c r="MIY166" s="1730"/>
      <c r="MIZ166" s="957"/>
      <c r="MJA166" s="957"/>
      <c r="MJB166" s="957"/>
      <c r="MJC166" s="1209"/>
      <c r="MJD166" s="1248"/>
      <c r="MJE166" s="1537"/>
      <c r="MJF166" s="955"/>
      <c r="MJG166" s="1144"/>
      <c r="MJH166" s="1167"/>
      <c r="MJI166" s="1163"/>
      <c r="MJJ166" s="1163"/>
      <c r="MJK166" s="1455"/>
      <c r="MJL166" s="957"/>
      <c r="MJM166" s="1163"/>
      <c r="MJN166" s="1163"/>
      <c r="MJO166" s="957"/>
      <c r="MJP166" s="957"/>
      <c r="MJQ166" s="1730"/>
      <c r="MJR166" s="957"/>
      <c r="MJS166" s="957"/>
      <c r="MJT166" s="957"/>
      <c r="MJU166" s="1209"/>
      <c r="MJV166" s="1248"/>
      <c r="MJW166" s="1537"/>
      <c r="MJX166" s="955"/>
      <c r="MJY166" s="1144"/>
      <c r="MJZ166" s="1167"/>
      <c r="MKA166" s="1163"/>
      <c r="MKB166" s="1163"/>
      <c r="MKC166" s="1455"/>
      <c r="MKD166" s="957"/>
      <c r="MKE166" s="1163"/>
      <c r="MKF166" s="1163"/>
      <c r="MKG166" s="957"/>
      <c r="MKH166" s="957"/>
      <c r="MKI166" s="1730"/>
      <c r="MKJ166" s="957"/>
      <c r="MKK166" s="957"/>
      <c r="MKL166" s="957"/>
      <c r="MKM166" s="1209"/>
      <c r="MKN166" s="1248"/>
      <c r="MKO166" s="1537"/>
      <c r="MKP166" s="955"/>
      <c r="MKQ166" s="1144"/>
      <c r="MKR166" s="1167"/>
      <c r="MKS166" s="1163"/>
      <c r="MKT166" s="1163"/>
      <c r="MKU166" s="1455"/>
      <c r="MKV166" s="957"/>
      <c r="MKW166" s="1163"/>
      <c r="MKX166" s="1163"/>
      <c r="MKY166" s="957"/>
      <c r="MKZ166" s="957"/>
      <c r="MLA166" s="1730"/>
      <c r="MLB166" s="957"/>
      <c r="MLC166" s="957"/>
      <c r="MLD166" s="957"/>
      <c r="MLE166" s="1209"/>
      <c r="MLF166" s="1248"/>
      <c r="MLG166" s="1537"/>
      <c r="MLH166" s="955"/>
      <c r="MLI166" s="1144"/>
      <c r="MLJ166" s="1167"/>
      <c r="MLK166" s="1163"/>
      <c r="MLL166" s="1163"/>
      <c r="MLM166" s="1455"/>
      <c r="MLN166" s="957"/>
      <c r="MLO166" s="1163"/>
      <c r="MLP166" s="1163"/>
      <c r="MLQ166" s="957"/>
      <c r="MLR166" s="957"/>
      <c r="MLS166" s="1730"/>
      <c r="MLT166" s="957"/>
      <c r="MLU166" s="957"/>
      <c r="MLV166" s="957"/>
      <c r="MLW166" s="1209"/>
      <c r="MLX166" s="1248"/>
      <c r="MLY166" s="1537"/>
      <c r="MLZ166" s="955"/>
      <c r="MMA166" s="1144"/>
      <c r="MMB166" s="1167"/>
      <c r="MMC166" s="1163"/>
      <c r="MMD166" s="1163"/>
      <c r="MME166" s="1455"/>
      <c r="MMF166" s="957"/>
      <c r="MMG166" s="1163"/>
      <c r="MMH166" s="1163"/>
      <c r="MMI166" s="957"/>
      <c r="MMJ166" s="957"/>
      <c r="MMK166" s="1730"/>
      <c r="MML166" s="957"/>
      <c r="MMM166" s="957"/>
      <c r="MMN166" s="957"/>
      <c r="MMO166" s="1209"/>
      <c r="MMP166" s="1248"/>
      <c r="MMQ166" s="1537"/>
      <c r="MMR166" s="955"/>
      <c r="MMS166" s="1144"/>
      <c r="MMT166" s="1167"/>
      <c r="MMU166" s="1163"/>
      <c r="MMV166" s="1163"/>
      <c r="MMW166" s="1455"/>
      <c r="MMX166" s="957"/>
      <c r="MMY166" s="1163"/>
      <c r="MMZ166" s="1163"/>
      <c r="MNA166" s="957"/>
      <c r="MNB166" s="957"/>
      <c r="MNC166" s="1730"/>
      <c r="MND166" s="957"/>
      <c r="MNE166" s="957"/>
      <c r="MNF166" s="957"/>
      <c r="MNG166" s="1209"/>
      <c r="MNH166" s="1248"/>
      <c r="MNI166" s="1537"/>
      <c r="MNJ166" s="955"/>
      <c r="MNK166" s="1144"/>
      <c r="MNL166" s="1167"/>
      <c r="MNM166" s="1163"/>
      <c r="MNN166" s="1163"/>
      <c r="MNO166" s="1455"/>
      <c r="MNP166" s="957"/>
      <c r="MNQ166" s="1163"/>
      <c r="MNR166" s="1163"/>
      <c r="MNS166" s="957"/>
      <c r="MNT166" s="957"/>
      <c r="MNU166" s="1730"/>
      <c r="MNV166" s="957"/>
      <c r="MNW166" s="957"/>
      <c r="MNX166" s="957"/>
      <c r="MNY166" s="1209"/>
      <c r="MNZ166" s="1248"/>
      <c r="MOA166" s="1537"/>
      <c r="MOB166" s="955"/>
      <c r="MOC166" s="1144"/>
      <c r="MOD166" s="1167"/>
      <c r="MOE166" s="1163"/>
      <c r="MOF166" s="1163"/>
      <c r="MOG166" s="1455"/>
      <c r="MOH166" s="957"/>
      <c r="MOI166" s="1163"/>
      <c r="MOJ166" s="1163"/>
      <c r="MOK166" s="957"/>
      <c r="MOL166" s="957"/>
      <c r="MOM166" s="1730"/>
      <c r="MON166" s="957"/>
      <c r="MOO166" s="957"/>
      <c r="MOP166" s="957"/>
      <c r="MOQ166" s="1209"/>
      <c r="MOR166" s="1248"/>
      <c r="MOS166" s="1537"/>
      <c r="MOT166" s="955"/>
      <c r="MOU166" s="1144"/>
      <c r="MOV166" s="1167"/>
      <c r="MOW166" s="1163"/>
      <c r="MOX166" s="1163"/>
      <c r="MOY166" s="1455"/>
      <c r="MOZ166" s="957"/>
      <c r="MPA166" s="1163"/>
      <c r="MPB166" s="1163"/>
      <c r="MPC166" s="957"/>
      <c r="MPD166" s="957"/>
      <c r="MPE166" s="1730"/>
      <c r="MPF166" s="957"/>
      <c r="MPG166" s="957"/>
      <c r="MPH166" s="957"/>
      <c r="MPI166" s="1209"/>
      <c r="MPJ166" s="1248"/>
      <c r="MPK166" s="1537"/>
      <c r="MPL166" s="955"/>
      <c r="MPM166" s="1144"/>
      <c r="MPN166" s="1167"/>
      <c r="MPO166" s="1163"/>
      <c r="MPP166" s="1163"/>
      <c r="MPQ166" s="1455"/>
      <c r="MPR166" s="957"/>
      <c r="MPS166" s="1163"/>
      <c r="MPT166" s="1163"/>
      <c r="MPU166" s="957"/>
      <c r="MPV166" s="957"/>
      <c r="MPW166" s="1730"/>
      <c r="MPX166" s="957"/>
      <c r="MPY166" s="957"/>
      <c r="MPZ166" s="957"/>
      <c r="MQA166" s="1209"/>
      <c r="MQB166" s="1248"/>
      <c r="MQC166" s="1537"/>
      <c r="MQD166" s="955"/>
      <c r="MQE166" s="1144"/>
      <c r="MQF166" s="1167"/>
      <c r="MQG166" s="1163"/>
      <c r="MQH166" s="1163"/>
      <c r="MQI166" s="1455"/>
      <c r="MQJ166" s="957"/>
      <c r="MQK166" s="1163"/>
      <c r="MQL166" s="1163"/>
      <c r="MQM166" s="957"/>
      <c r="MQN166" s="957"/>
      <c r="MQO166" s="1730"/>
      <c r="MQP166" s="957"/>
      <c r="MQQ166" s="957"/>
      <c r="MQR166" s="957"/>
      <c r="MQS166" s="1209"/>
      <c r="MQT166" s="1248"/>
      <c r="MQU166" s="1537"/>
      <c r="MQV166" s="955"/>
      <c r="MQW166" s="1144"/>
      <c r="MQX166" s="1167"/>
      <c r="MQY166" s="1163"/>
      <c r="MQZ166" s="1163"/>
      <c r="MRA166" s="1455"/>
      <c r="MRB166" s="957"/>
      <c r="MRC166" s="1163"/>
      <c r="MRD166" s="1163"/>
      <c r="MRE166" s="957"/>
      <c r="MRF166" s="957"/>
      <c r="MRG166" s="1730"/>
      <c r="MRH166" s="957"/>
      <c r="MRI166" s="957"/>
      <c r="MRJ166" s="957"/>
      <c r="MRK166" s="1209"/>
      <c r="MRL166" s="1248"/>
      <c r="MRM166" s="1537"/>
      <c r="MRN166" s="955"/>
      <c r="MRO166" s="1144"/>
      <c r="MRP166" s="1167"/>
      <c r="MRQ166" s="1163"/>
      <c r="MRR166" s="1163"/>
      <c r="MRS166" s="1455"/>
      <c r="MRT166" s="957"/>
      <c r="MRU166" s="1163"/>
      <c r="MRV166" s="1163"/>
      <c r="MRW166" s="957"/>
      <c r="MRX166" s="957"/>
      <c r="MRY166" s="1730"/>
      <c r="MRZ166" s="957"/>
      <c r="MSA166" s="957"/>
      <c r="MSB166" s="957"/>
      <c r="MSC166" s="1209"/>
      <c r="MSD166" s="1248"/>
      <c r="MSE166" s="1537"/>
      <c r="MSF166" s="955"/>
      <c r="MSG166" s="1144"/>
      <c r="MSH166" s="1167"/>
      <c r="MSI166" s="1163"/>
      <c r="MSJ166" s="1163"/>
      <c r="MSK166" s="1455"/>
      <c r="MSL166" s="957"/>
      <c r="MSM166" s="1163"/>
      <c r="MSN166" s="1163"/>
      <c r="MSO166" s="957"/>
      <c r="MSP166" s="957"/>
      <c r="MSQ166" s="1730"/>
      <c r="MSR166" s="957"/>
      <c r="MSS166" s="957"/>
      <c r="MST166" s="957"/>
      <c r="MSU166" s="1209"/>
      <c r="MSV166" s="1248"/>
      <c r="MSW166" s="1537"/>
      <c r="MSX166" s="955"/>
      <c r="MSY166" s="1144"/>
      <c r="MSZ166" s="1167"/>
      <c r="MTA166" s="1163"/>
      <c r="MTB166" s="1163"/>
      <c r="MTC166" s="1455"/>
      <c r="MTD166" s="957"/>
      <c r="MTE166" s="1163"/>
      <c r="MTF166" s="1163"/>
      <c r="MTG166" s="957"/>
      <c r="MTH166" s="957"/>
      <c r="MTI166" s="1730"/>
      <c r="MTJ166" s="957"/>
      <c r="MTK166" s="957"/>
      <c r="MTL166" s="957"/>
      <c r="MTM166" s="1209"/>
      <c r="MTN166" s="1248"/>
      <c r="MTO166" s="1537"/>
      <c r="MTP166" s="955"/>
      <c r="MTQ166" s="1144"/>
      <c r="MTR166" s="1167"/>
      <c r="MTS166" s="1163"/>
      <c r="MTT166" s="1163"/>
      <c r="MTU166" s="1455"/>
      <c r="MTV166" s="957"/>
      <c r="MTW166" s="1163"/>
      <c r="MTX166" s="1163"/>
      <c r="MTY166" s="957"/>
      <c r="MTZ166" s="957"/>
      <c r="MUA166" s="1730"/>
      <c r="MUB166" s="957"/>
      <c r="MUC166" s="957"/>
      <c r="MUD166" s="957"/>
      <c r="MUE166" s="1209"/>
      <c r="MUF166" s="1248"/>
      <c r="MUG166" s="1537"/>
      <c r="MUH166" s="955"/>
      <c r="MUI166" s="1144"/>
      <c r="MUJ166" s="1167"/>
      <c r="MUK166" s="1163"/>
      <c r="MUL166" s="1163"/>
      <c r="MUM166" s="1455"/>
      <c r="MUN166" s="957"/>
      <c r="MUO166" s="1163"/>
      <c r="MUP166" s="1163"/>
      <c r="MUQ166" s="957"/>
      <c r="MUR166" s="957"/>
      <c r="MUS166" s="1730"/>
      <c r="MUT166" s="957"/>
      <c r="MUU166" s="957"/>
      <c r="MUV166" s="957"/>
      <c r="MUW166" s="1209"/>
      <c r="MUX166" s="1248"/>
      <c r="MUY166" s="1537"/>
      <c r="MUZ166" s="955"/>
      <c r="MVA166" s="1144"/>
      <c r="MVB166" s="1167"/>
      <c r="MVC166" s="1163"/>
      <c r="MVD166" s="1163"/>
      <c r="MVE166" s="1455"/>
      <c r="MVF166" s="957"/>
      <c r="MVG166" s="1163"/>
      <c r="MVH166" s="1163"/>
      <c r="MVI166" s="957"/>
      <c r="MVJ166" s="957"/>
      <c r="MVK166" s="1730"/>
      <c r="MVL166" s="957"/>
      <c r="MVM166" s="957"/>
      <c r="MVN166" s="957"/>
      <c r="MVO166" s="1209"/>
      <c r="MVP166" s="1248"/>
      <c r="MVQ166" s="1537"/>
      <c r="MVR166" s="955"/>
      <c r="MVS166" s="1144"/>
      <c r="MVT166" s="1167"/>
      <c r="MVU166" s="1163"/>
      <c r="MVV166" s="1163"/>
      <c r="MVW166" s="1455"/>
      <c r="MVX166" s="957"/>
      <c r="MVY166" s="1163"/>
      <c r="MVZ166" s="1163"/>
      <c r="MWA166" s="957"/>
      <c r="MWB166" s="957"/>
      <c r="MWC166" s="1730"/>
      <c r="MWD166" s="957"/>
      <c r="MWE166" s="957"/>
      <c r="MWF166" s="957"/>
      <c r="MWG166" s="1209"/>
      <c r="MWH166" s="1248"/>
      <c r="MWI166" s="1537"/>
      <c r="MWJ166" s="955"/>
      <c r="MWK166" s="1144"/>
      <c r="MWL166" s="1167"/>
      <c r="MWM166" s="1163"/>
      <c r="MWN166" s="1163"/>
      <c r="MWO166" s="1455"/>
      <c r="MWP166" s="957"/>
      <c r="MWQ166" s="1163"/>
      <c r="MWR166" s="1163"/>
      <c r="MWS166" s="957"/>
      <c r="MWT166" s="957"/>
      <c r="MWU166" s="1730"/>
      <c r="MWV166" s="957"/>
      <c r="MWW166" s="957"/>
      <c r="MWX166" s="957"/>
      <c r="MWY166" s="1209"/>
      <c r="MWZ166" s="1248"/>
      <c r="MXA166" s="1537"/>
      <c r="MXB166" s="955"/>
      <c r="MXC166" s="1144"/>
      <c r="MXD166" s="1167"/>
      <c r="MXE166" s="1163"/>
      <c r="MXF166" s="1163"/>
      <c r="MXG166" s="1455"/>
      <c r="MXH166" s="957"/>
      <c r="MXI166" s="1163"/>
      <c r="MXJ166" s="1163"/>
      <c r="MXK166" s="957"/>
      <c r="MXL166" s="957"/>
      <c r="MXM166" s="1730"/>
      <c r="MXN166" s="957"/>
      <c r="MXO166" s="957"/>
      <c r="MXP166" s="957"/>
      <c r="MXQ166" s="1209"/>
      <c r="MXR166" s="1248"/>
      <c r="MXS166" s="1537"/>
      <c r="MXT166" s="955"/>
      <c r="MXU166" s="1144"/>
      <c r="MXV166" s="1167"/>
      <c r="MXW166" s="1163"/>
      <c r="MXX166" s="1163"/>
      <c r="MXY166" s="1455"/>
      <c r="MXZ166" s="957"/>
      <c r="MYA166" s="1163"/>
      <c r="MYB166" s="1163"/>
      <c r="MYC166" s="957"/>
      <c r="MYD166" s="957"/>
      <c r="MYE166" s="1730"/>
      <c r="MYF166" s="957"/>
      <c r="MYG166" s="957"/>
      <c r="MYH166" s="957"/>
      <c r="MYI166" s="1209"/>
      <c r="MYJ166" s="1248"/>
      <c r="MYK166" s="1537"/>
      <c r="MYL166" s="955"/>
      <c r="MYM166" s="1144"/>
      <c r="MYN166" s="1167"/>
      <c r="MYO166" s="1163"/>
      <c r="MYP166" s="1163"/>
      <c r="MYQ166" s="1455"/>
      <c r="MYR166" s="957"/>
      <c r="MYS166" s="1163"/>
      <c r="MYT166" s="1163"/>
      <c r="MYU166" s="957"/>
      <c r="MYV166" s="957"/>
      <c r="MYW166" s="1730"/>
      <c r="MYX166" s="957"/>
      <c r="MYY166" s="957"/>
      <c r="MYZ166" s="957"/>
      <c r="MZA166" s="1209"/>
      <c r="MZB166" s="1248"/>
      <c r="MZC166" s="1537"/>
      <c r="MZD166" s="955"/>
      <c r="MZE166" s="1144"/>
      <c r="MZF166" s="1167"/>
      <c r="MZG166" s="1163"/>
      <c r="MZH166" s="1163"/>
      <c r="MZI166" s="1455"/>
      <c r="MZJ166" s="957"/>
      <c r="MZK166" s="1163"/>
      <c r="MZL166" s="1163"/>
      <c r="MZM166" s="957"/>
      <c r="MZN166" s="957"/>
      <c r="MZO166" s="1730"/>
      <c r="MZP166" s="957"/>
      <c r="MZQ166" s="957"/>
      <c r="MZR166" s="957"/>
      <c r="MZS166" s="1209"/>
      <c r="MZT166" s="1248"/>
      <c r="MZU166" s="1537"/>
      <c r="MZV166" s="955"/>
      <c r="MZW166" s="1144"/>
      <c r="MZX166" s="1167"/>
      <c r="MZY166" s="1163"/>
      <c r="MZZ166" s="1163"/>
      <c r="NAA166" s="1455"/>
      <c r="NAB166" s="957"/>
      <c r="NAC166" s="1163"/>
      <c r="NAD166" s="1163"/>
      <c r="NAE166" s="957"/>
      <c r="NAF166" s="957"/>
      <c r="NAG166" s="1730"/>
      <c r="NAH166" s="957"/>
      <c r="NAI166" s="957"/>
      <c r="NAJ166" s="957"/>
      <c r="NAK166" s="1209"/>
      <c r="NAL166" s="1248"/>
      <c r="NAM166" s="1537"/>
      <c r="NAN166" s="955"/>
      <c r="NAO166" s="1144"/>
      <c r="NAP166" s="1167"/>
      <c r="NAQ166" s="1163"/>
      <c r="NAR166" s="1163"/>
      <c r="NAS166" s="1455"/>
      <c r="NAT166" s="957"/>
      <c r="NAU166" s="1163"/>
      <c r="NAV166" s="1163"/>
      <c r="NAW166" s="957"/>
      <c r="NAX166" s="957"/>
      <c r="NAY166" s="1730"/>
      <c r="NAZ166" s="957"/>
      <c r="NBA166" s="957"/>
      <c r="NBB166" s="957"/>
      <c r="NBC166" s="1209"/>
      <c r="NBD166" s="1248"/>
      <c r="NBE166" s="1537"/>
      <c r="NBF166" s="955"/>
      <c r="NBG166" s="1144"/>
      <c r="NBH166" s="1167"/>
      <c r="NBI166" s="1163"/>
      <c r="NBJ166" s="1163"/>
      <c r="NBK166" s="1455"/>
      <c r="NBL166" s="957"/>
      <c r="NBM166" s="1163"/>
      <c r="NBN166" s="1163"/>
      <c r="NBO166" s="957"/>
      <c r="NBP166" s="957"/>
      <c r="NBQ166" s="1730"/>
      <c r="NBR166" s="957"/>
      <c r="NBS166" s="957"/>
      <c r="NBT166" s="957"/>
      <c r="NBU166" s="1209"/>
      <c r="NBV166" s="1248"/>
      <c r="NBW166" s="1537"/>
      <c r="NBX166" s="955"/>
      <c r="NBY166" s="1144"/>
      <c r="NBZ166" s="1167"/>
      <c r="NCA166" s="1163"/>
      <c r="NCB166" s="1163"/>
      <c r="NCC166" s="1455"/>
      <c r="NCD166" s="957"/>
      <c r="NCE166" s="1163"/>
      <c r="NCF166" s="1163"/>
      <c r="NCG166" s="957"/>
      <c r="NCH166" s="957"/>
      <c r="NCI166" s="1730"/>
      <c r="NCJ166" s="957"/>
      <c r="NCK166" s="957"/>
      <c r="NCL166" s="957"/>
      <c r="NCM166" s="1209"/>
      <c r="NCN166" s="1248"/>
      <c r="NCO166" s="1537"/>
      <c r="NCP166" s="955"/>
      <c r="NCQ166" s="1144"/>
      <c r="NCR166" s="1167"/>
      <c r="NCS166" s="1163"/>
      <c r="NCT166" s="1163"/>
      <c r="NCU166" s="1455"/>
      <c r="NCV166" s="957"/>
      <c r="NCW166" s="1163"/>
      <c r="NCX166" s="1163"/>
      <c r="NCY166" s="957"/>
      <c r="NCZ166" s="957"/>
      <c r="NDA166" s="1730"/>
      <c r="NDB166" s="957"/>
      <c r="NDC166" s="957"/>
      <c r="NDD166" s="957"/>
      <c r="NDE166" s="1209"/>
      <c r="NDF166" s="1248"/>
      <c r="NDG166" s="1537"/>
      <c r="NDH166" s="955"/>
      <c r="NDI166" s="1144"/>
      <c r="NDJ166" s="1167"/>
      <c r="NDK166" s="1163"/>
      <c r="NDL166" s="1163"/>
      <c r="NDM166" s="1455"/>
      <c r="NDN166" s="957"/>
      <c r="NDO166" s="1163"/>
      <c r="NDP166" s="1163"/>
      <c r="NDQ166" s="957"/>
      <c r="NDR166" s="957"/>
      <c r="NDS166" s="1730"/>
      <c r="NDT166" s="957"/>
      <c r="NDU166" s="957"/>
      <c r="NDV166" s="957"/>
      <c r="NDW166" s="1209"/>
      <c r="NDX166" s="1248"/>
      <c r="NDY166" s="1537"/>
      <c r="NDZ166" s="955"/>
      <c r="NEA166" s="1144"/>
      <c r="NEB166" s="1167"/>
      <c r="NEC166" s="1163"/>
      <c r="NED166" s="1163"/>
      <c r="NEE166" s="1455"/>
      <c r="NEF166" s="957"/>
      <c r="NEG166" s="1163"/>
      <c r="NEH166" s="1163"/>
      <c r="NEI166" s="957"/>
      <c r="NEJ166" s="957"/>
      <c r="NEK166" s="1730"/>
      <c r="NEL166" s="957"/>
      <c r="NEM166" s="957"/>
      <c r="NEN166" s="957"/>
      <c r="NEO166" s="1209"/>
      <c r="NEP166" s="1248"/>
      <c r="NEQ166" s="1537"/>
      <c r="NER166" s="955"/>
      <c r="NES166" s="1144"/>
      <c r="NET166" s="1167"/>
      <c r="NEU166" s="1163"/>
      <c r="NEV166" s="1163"/>
      <c r="NEW166" s="1455"/>
      <c r="NEX166" s="957"/>
      <c r="NEY166" s="1163"/>
      <c r="NEZ166" s="1163"/>
      <c r="NFA166" s="957"/>
      <c r="NFB166" s="957"/>
      <c r="NFC166" s="1730"/>
      <c r="NFD166" s="957"/>
      <c r="NFE166" s="957"/>
      <c r="NFF166" s="957"/>
      <c r="NFG166" s="1209"/>
      <c r="NFH166" s="1248"/>
      <c r="NFI166" s="1537"/>
      <c r="NFJ166" s="955"/>
      <c r="NFK166" s="1144"/>
      <c r="NFL166" s="1167"/>
      <c r="NFM166" s="1163"/>
      <c r="NFN166" s="1163"/>
      <c r="NFO166" s="1455"/>
      <c r="NFP166" s="957"/>
      <c r="NFQ166" s="1163"/>
      <c r="NFR166" s="1163"/>
      <c r="NFS166" s="957"/>
      <c r="NFT166" s="957"/>
      <c r="NFU166" s="1730"/>
      <c r="NFV166" s="957"/>
      <c r="NFW166" s="957"/>
      <c r="NFX166" s="957"/>
      <c r="NFY166" s="1209"/>
      <c r="NFZ166" s="1248"/>
      <c r="NGA166" s="1537"/>
      <c r="NGB166" s="955"/>
      <c r="NGC166" s="1144"/>
      <c r="NGD166" s="1167"/>
      <c r="NGE166" s="1163"/>
      <c r="NGF166" s="1163"/>
      <c r="NGG166" s="1455"/>
      <c r="NGH166" s="957"/>
      <c r="NGI166" s="1163"/>
      <c r="NGJ166" s="1163"/>
      <c r="NGK166" s="957"/>
      <c r="NGL166" s="957"/>
      <c r="NGM166" s="1730"/>
      <c r="NGN166" s="957"/>
      <c r="NGO166" s="957"/>
      <c r="NGP166" s="957"/>
      <c r="NGQ166" s="1209"/>
      <c r="NGR166" s="1248"/>
      <c r="NGS166" s="1537"/>
      <c r="NGT166" s="955"/>
      <c r="NGU166" s="1144"/>
      <c r="NGV166" s="1167"/>
      <c r="NGW166" s="1163"/>
      <c r="NGX166" s="1163"/>
      <c r="NGY166" s="1455"/>
      <c r="NGZ166" s="957"/>
      <c r="NHA166" s="1163"/>
      <c r="NHB166" s="1163"/>
      <c r="NHC166" s="957"/>
      <c r="NHD166" s="957"/>
      <c r="NHE166" s="1730"/>
      <c r="NHF166" s="957"/>
      <c r="NHG166" s="957"/>
      <c r="NHH166" s="957"/>
      <c r="NHI166" s="1209"/>
      <c r="NHJ166" s="1248"/>
      <c r="NHK166" s="1537"/>
      <c r="NHL166" s="955"/>
      <c r="NHM166" s="1144"/>
      <c r="NHN166" s="1167"/>
      <c r="NHO166" s="1163"/>
      <c r="NHP166" s="1163"/>
      <c r="NHQ166" s="1455"/>
      <c r="NHR166" s="957"/>
      <c r="NHS166" s="1163"/>
      <c r="NHT166" s="1163"/>
      <c r="NHU166" s="957"/>
      <c r="NHV166" s="957"/>
      <c r="NHW166" s="1730"/>
      <c r="NHX166" s="957"/>
      <c r="NHY166" s="957"/>
      <c r="NHZ166" s="957"/>
      <c r="NIA166" s="1209"/>
      <c r="NIB166" s="1248"/>
      <c r="NIC166" s="1537"/>
      <c r="NID166" s="955"/>
      <c r="NIE166" s="1144"/>
      <c r="NIF166" s="1167"/>
      <c r="NIG166" s="1163"/>
      <c r="NIH166" s="1163"/>
      <c r="NII166" s="1455"/>
      <c r="NIJ166" s="957"/>
      <c r="NIK166" s="1163"/>
      <c r="NIL166" s="1163"/>
      <c r="NIM166" s="957"/>
      <c r="NIN166" s="957"/>
      <c r="NIO166" s="1730"/>
      <c r="NIP166" s="957"/>
      <c r="NIQ166" s="957"/>
      <c r="NIR166" s="957"/>
      <c r="NIS166" s="1209"/>
      <c r="NIT166" s="1248"/>
      <c r="NIU166" s="1537"/>
      <c r="NIV166" s="955"/>
      <c r="NIW166" s="1144"/>
      <c r="NIX166" s="1167"/>
      <c r="NIY166" s="1163"/>
      <c r="NIZ166" s="1163"/>
      <c r="NJA166" s="1455"/>
      <c r="NJB166" s="957"/>
      <c r="NJC166" s="1163"/>
      <c r="NJD166" s="1163"/>
      <c r="NJE166" s="957"/>
      <c r="NJF166" s="957"/>
      <c r="NJG166" s="1730"/>
      <c r="NJH166" s="957"/>
      <c r="NJI166" s="957"/>
      <c r="NJJ166" s="957"/>
      <c r="NJK166" s="1209"/>
      <c r="NJL166" s="1248"/>
      <c r="NJM166" s="1537"/>
      <c r="NJN166" s="955"/>
      <c r="NJO166" s="1144"/>
      <c r="NJP166" s="1167"/>
      <c r="NJQ166" s="1163"/>
      <c r="NJR166" s="1163"/>
      <c r="NJS166" s="1455"/>
      <c r="NJT166" s="957"/>
      <c r="NJU166" s="1163"/>
      <c r="NJV166" s="1163"/>
      <c r="NJW166" s="957"/>
      <c r="NJX166" s="957"/>
      <c r="NJY166" s="1730"/>
      <c r="NJZ166" s="957"/>
      <c r="NKA166" s="957"/>
      <c r="NKB166" s="957"/>
      <c r="NKC166" s="1209"/>
      <c r="NKD166" s="1248"/>
      <c r="NKE166" s="1537"/>
      <c r="NKF166" s="955"/>
      <c r="NKG166" s="1144"/>
      <c r="NKH166" s="1167"/>
      <c r="NKI166" s="1163"/>
      <c r="NKJ166" s="1163"/>
      <c r="NKK166" s="1455"/>
      <c r="NKL166" s="957"/>
      <c r="NKM166" s="1163"/>
      <c r="NKN166" s="1163"/>
      <c r="NKO166" s="957"/>
      <c r="NKP166" s="957"/>
      <c r="NKQ166" s="1730"/>
      <c r="NKR166" s="957"/>
      <c r="NKS166" s="957"/>
      <c r="NKT166" s="957"/>
      <c r="NKU166" s="1209"/>
      <c r="NKV166" s="1248"/>
      <c r="NKW166" s="1537"/>
      <c r="NKX166" s="955"/>
      <c r="NKY166" s="1144"/>
      <c r="NKZ166" s="1167"/>
      <c r="NLA166" s="1163"/>
      <c r="NLB166" s="1163"/>
      <c r="NLC166" s="1455"/>
      <c r="NLD166" s="957"/>
      <c r="NLE166" s="1163"/>
      <c r="NLF166" s="1163"/>
      <c r="NLG166" s="957"/>
      <c r="NLH166" s="957"/>
      <c r="NLI166" s="1730"/>
      <c r="NLJ166" s="957"/>
      <c r="NLK166" s="957"/>
      <c r="NLL166" s="957"/>
      <c r="NLM166" s="1209"/>
      <c r="NLN166" s="1248"/>
      <c r="NLO166" s="1537"/>
      <c r="NLP166" s="955"/>
      <c r="NLQ166" s="1144"/>
      <c r="NLR166" s="1167"/>
      <c r="NLS166" s="1163"/>
      <c r="NLT166" s="1163"/>
      <c r="NLU166" s="1455"/>
      <c r="NLV166" s="957"/>
      <c r="NLW166" s="1163"/>
      <c r="NLX166" s="1163"/>
      <c r="NLY166" s="957"/>
      <c r="NLZ166" s="957"/>
      <c r="NMA166" s="1730"/>
      <c r="NMB166" s="957"/>
      <c r="NMC166" s="957"/>
      <c r="NMD166" s="957"/>
      <c r="NME166" s="1209"/>
      <c r="NMF166" s="1248"/>
      <c r="NMG166" s="1537"/>
      <c r="NMH166" s="955"/>
      <c r="NMI166" s="1144"/>
      <c r="NMJ166" s="1167"/>
      <c r="NMK166" s="1163"/>
      <c r="NML166" s="1163"/>
      <c r="NMM166" s="1455"/>
      <c r="NMN166" s="957"/>
      <c r="NMO166" s="1163"/>
      <c r="NMP166" s="1163"/>
      <c r="NMQ166" s="957"/>
      <c r="NMR166" s="957"/>
      <c r="NMS166" s="1730"/>
      <c r="NMT166" s="957"/>
      <c r="NMU166" s="957"/>
      <c r="NMV166" s="957"/>
      <c r="NMW166" s="1209"/>
      <c r="NMX166" s="1248"/>
      <c r="NMY166" s="1537"/>
      <c r="NMZ166" s="955"/>
      <c r="NNA166" s="1144"/>
      <c r="NNB166" s="1167"/>
      <c r="NNC166" s="1163"/>
      <c r="NND166" s="1163"/>
      <c r="NNE166" s="1455"/>
      <c r="NNF166" s="957"/>
      <c r="NNG166" s="1163"/>
      <c r="NNH166" s="1163"/>
      <c r="NNI166" s="957"/>
      <c r="NNJ166" s="957"/>
      <c r="NNK166" s="1730"/>
      <c r="NNL166" s="957"/>
      <c r="NNM166" s="957"/>
      <c r="NNN166" s="957"/>
      <c r="NNO166" s="1209"/>
      <c r="NNP166" s="1248"/>
      <c r="NNQ166" s="1537"/>
      <c r="NNR166" s="955"/>
      <c r="NNS166" s="1144"/>
      <c r="NNT166" s="1167"/>
      <c r="NNU166" s="1163"/>
      <c r="NNV166" s="1163"/>
      <c r="NNW166" s="1455"/>
      <c r="NNX166" s="957"/>
      <c r="NNY166" s="1163"/>
      <c r="NNZ166" s="1163"/>
      <c r="NOA166" s="957"/>
      <c r="NOB166" s="957"/>
      <c r="NOC166" s="1730"/>
      <c r="NOD166" s="957"/>
      <c r="NOE166" s="957"/>
      <c r="NOF166" s="957"/>
      <c r="NOG166" s="1209"/>
      <c r="NOH166" s="1248"/>
      <c r="NOI166" s="1537"/>
      <c r="NOJ166" s="955"/>
      <c r="NOK166" s="1144"/>
      <c r="NOL166" s="1167"/>
      <c r="NOM166" s="1163"/>
      <c r="NON166" s="1163"/>
      <c r="NOO166" s="1455"/>
      <c r="NOP166" s="957"/>
      <c r="NOQ166" s="1163"/>
      <c r="NOR166" s="1163"/>
      <c r="NOS166" s="957"/>
      <c r="NOT166" s="957"/>
      <c r="NOU166" s="1730"/>
      <c r="NOV166" s="957"/>
      <c r="NOW166" s="957"/>
      <c r="NOX166" s="957"/>
      <c r="NOY166" s="1209"/>
      <c r="NOZ166" s="1248"/>
      <c r="NPA166" s="1537"/>
      <c r="NPB166" s="955"/>
      <c r="NPC166" s="1144"/>
      <c r="NPD166" s="1167"/>
      <c r="NPE166" s="1163"/>
      <c r="NPF166" s="1163"/>
      <c r="NPG166" s="1455"/>
      <c r="NPH166" s="957"/>
      <c r="NPI166" s="1163"/>
      <c r="NPJ166" s="1163"/>
      <c r="NPK166" s="957"/>
      <c r="NPL166" s="957"/>
      <c r="NPM166" s="1730"/>
      <c r="NPN166" s="957"/>
      <c r="NPO166" s="957"/>
      <c r="NPP166" s="957"/>
      <c r="NPQ166" s="1209"/>
      <c r="NPR166" s="1248"/>
      <c r="NPS166" s="1537"/>
      <c r="NPT166" s="955"/>
      <c r="NPU166" s="1144"/>
      <c r="NPV166" s="1167"/>
      <c r="NPW166" s="1163"/>
      <c r="NPX166" s="1163"/>
      <c r="NPY166" s="1455"/>
      <c r="NPZ166" s="957"/>
      <c r="NQA166" s="1163"/>
      <c r="NQB166" s="1163"/>
      <c r="NQC166" s="957"/>
      <c r="NQD166" s="957"/>
      <c r="NQE166" s="1730"/>
      <c r="NQF166" s="957"/>
      <c r="NQG166" s="957"/>
      <c r="NQH166" s="957"/>
      <c r="NQI166" s="1209"/>
      <c r="NQJ166" s="1248"/>
      <c r="NQK166" s="1537"/>
      <c r="NQL166" s="955"/>
      <c r="NQM166" s="1144"/>
      <c r="NQN166" s="1167"/>
      <c r="NQO166" s="1163"/>
      <c r="NQP166" s="1163"/>
      <c r="NQQ166" s="1455"/>
      <c r="NQR166" s="957"/>
      <c r="NQS166" s="1163"/>
      <c r="NQT166" s="1163"/>
      <c r="NQU166" s="957"/>
      <c r="NQV166" s="957"/>
      <c r="NQW166" s="1730"/>
      <c r="NQX166" s="957"/>
      <c r="NQY166" s="957"/>
      <c r="NQZ166" s="957"/>
      <c r="NRA166" s="1209"/>
      <c r="NRB166" s="1248"/>
      <c r="NRC166" s="1537"/>
      <c r="NRD166" s="955"/>
      <c r="NRE166" s="1144"/>
      <c r="NRF166" s="1167"/>
      <c r="NRG166" s="1163"/>
      <c r="NRH166" s="1163"/>
      <c r="NRI166" s="1455"/>
      <c r="NRJ166" s="957"/>
      <c r="NRK166" s="1163"/>
      <c r="NRL166" s="1163"/>
      <c r="NRM166" s="957"/>
      <c r="NRN166" s="957"/>
      <c r="NRO166" s="1730"/>
      <c r="NRP166" s="957"/>
      <c r="NRQ166" s="957"/>
      <c r="NRR166" s="957"/>
      <c r="NRS166" s="1209"/>
      <c r="NRT166" s="1248"/>
      <c r="NRU166" s="1537"/>
      <c r="NRV166" s="955"/>
      <c r="NRW166" s="1144"/>
      <c r="NRX166" s="1167"/>
      <c r="NRY166" s="1163"/>
      <c r="NRZ166" s="1163"/>
      <c r="NSA166" s="1455"/>
      <c r="NSB166" s="957"/>
      <c r="NSC166" s="1163"/>
      <c r="NSD166" s="1163"/>
      <c r="NSE166" s="957"/>
      <c r="NSF166" s="957"/>
      <c r="NSG166" s="1730"/>
      <c r="NSH166" s="957"/>
      <c r="NSI166" s="957"/>
      <c r="NSJ166" s="957"/>
      <c r="NSK166" s="1209"/>
      <c r="NSL166" s="1248"/>
      <c r="NSM166" s="1537"/>
      <c r="NSN166" s="955"/>
      <c r="NSO166" s="1144"/>
      <c r="NSP166" s="1167"/>
      <c r="NSQ166" s="1163"/>
      <c r="NSR166" s="1163"/>
      <c r="NSS166" s="1455"/>
      <c r="NST166" s="957"/>
      <c r="NSU166" s="1163"/>
      <c r="NSV166" s="1163"/>
      <c r="NSW166" s="957"/>
      <c r="NSX166" s="957"/>
      <c r="NSY166" s="1730"/>
      <c r="NSZ166" s="957"/>
      <c r="NTA166" s="957"/>
      <c r="NTB166" s="957"/>
      <c r="NTC166" s="1209"/>
      <c r="NTD166" s="1248"/>
      <c r="NTE166" s="1537"/>
      <c r="NTF166" s="955"/>
      <c r="NTG166" s="1144"/>
      <c r="NTH166" s="1167"/>
      <c r="NTI166" s="1163"/>
      <c r="NTJ166" s="1163"/>
      <c r="NTK166" s="1455"/>
      <c r="NTL166" s="957"/>
      <c r="NTM166" s="1163"/>
      <c r="NTN166" s="1163"/>
      <c r="NTO166" s="957"/>
      <c r="NTP166" s="957"/>
      <c r="NTQ166" s="1730"/>
      <c r="NTR166" s="957"/>
      <c r="NTS166" s="957"/>
      <c r="NTT166" s="957"/>
      <c r="NTU166" s="1209"/>
      <c r="NTV166" s="1248"/>
      <c r="NTW166" s="1537"/>
      <c r="NTX166" s="955"/>
      <c r="NTY166" s="1144"/>
      <c r="NTZ166" s="1167"/>
      <c r="NUA166" s="1163"/>
      <c r="NUB166" s="1163"/>
      <c r="NUC166" s="1455"/>
      <c r="NUD166" s="957"/>
      <c r="NUE166" s="1163"/>
      <c r="NUF166" s="1163"/>
      <c r="NUG166" s="957"/>
      <c r="NUH166" s="957"/>
      <c r="NUI166" s="1730"/>
      <c r="NUJ166" s="957"/>
      <c r="NUK166" s="957"/>
      <c r="NUL166" s="957"/>
      <c r="NUM166" s="1209"/>
      <c r="NUN166" s="1248"/>
      <c r="NUO166" s="1537"/>
      <c r="NUP166" s="955"/>
      <c r="NUQ166" s="1144"/>
      <c r="NUR166" s="1167"/>
      <c r="NUS166" s="1163"/>
      <c r="NUT166" s="1163"/>
      <c r="NUU166" s="1455"/>
      <c r="NUV166" s="957"/>
      <c r="NUW166" s="1163"/>
      <c r="NUX166" s="1163"/>
      <c r="NUY166" s="957"/>
      <c r="NUZ166" s="957"/>
      <c r="NVA166" s="1730"/>
      <c r="NVB166" s="957"/>
      <c r="NVC166" s="957"/>
      <c r="NVD166" s="957"/>
      <c r="NVE166" s="1209"/>
      <c r="NVF166" s="1248"/>
      <c r="NVG166" s="1537"/>
      <c r="NVH166" s="955"/>
      <c r="NVI166" s="1144"/>
      <c r="NVJ166" s="1167"/>
      <c r="NVK166" s="1163"/>
      <c r="NVL166" s="1163"/>
      <c r="NVM166" s="1455"/>
      <c r="NVN166" s="957"/>
      <c r="NVO166" s="1163"/>
      <c r="NVP166" s="1163"/>
      <c r="NVQ166" s="957"/>
      <c r="NVR166" s="957"/>
      <c r="NVS166" s="1730"/>
      <c r="NVT166" s="957"/>
      <c r="NVU166" s="957"/>
      <c r="NVV166" s="957"/>
      <c r="NVW166" s="1209"/>
      <c r="NVX166" s="1248"/>
      <c r="NVY166" s="1537"/>
      <c r="NVZ166" s="955"/>
      <c r="NWA166" s="1144"/>
      <c r="NWB166" s="1167"/>
      <c r="NWC166" s="1163"/>
      <c r="NWD166" s="1163"/>
      <c r="NWE166" s="1455"/>
      <c r="NWF166" s="957"/>
      <c r="NWG166" s="1163"/>
      <c r="NWH166" s="1163"/>
      <c r="NWI166" s="957"/>
      <c r="NWJ166" s="957"/>
      <c r="NWK166" s="1730"/>
      <c r="NWL166" s="957"/>
      <c r="NWM166" s="957"/>
      <c r="NWN166" s="957"/>
      <c r="NWO166" s="1209"/>
      <c r="NWP166" s="1248"/>
      <c r="NWQ166" s="1537"/>
      <c r="NWR166" s="955"/>
      <c r="NWS166" s="1144"/>
      <c r="NWT166" s="1167"/>
      <c r="NWU166" s="1163"/>
      <c r="NWV166" s="1163"/>
      <c r="NWW166" s="1455"/>
      <c r="NWX166" s="957"/>
      <c r="NWY166" s="1163"/>
      <c r="NWZ166" s="1163"/>
      <c r="NXA166" s="957"/>
      <c r="NXB166" s="957"/>
      <c r="NXC166" s="1730"/>
      <c r="NXD166" s="957"/>
      <c r="NXE166" s="957"/>
      <c r="NXF166" s="957"/>
      <c r="NXG166" s="1209"/>
      <c r="NXH166" s="1248"/>
      <c r="NXI166" s="1537"/>
      <c r="NXJ166" s="955"/>
      <c r="NXK166" s="1144"/>
      <c r="NXL166" s="1167"/>
      <c r="NXM166" s="1163"/>
      <c r="NXN166" s="1163"/>
      <c r="NXO166" s="1455"/>
      <c r="NXP166" s="957"/>
      <c r="NXQ166" s="1163"/>
      <c r="NXR166" s="1163"/>
      <c r="NXS166" s="957"/>
      <c r="NXT166" s="957"/>
      <c r="NXU166" s="1730"/>
      <c r="NXV166" s="957"/>
      <c r="NXW166" s="957"/>
      <c r="NXX166" s="957"/>
      <c r="NXY166" s="1209"/>
      <c r="NXZ166" s="1248"/>
      <c r="NYA166" s="1537"/>
      <c r="NYB166" s="955"/>
      <c r="NYC166" s="1144"/>
      <c r="NYD166" s="1167"/>
      <c r="NYE166" s="1163"/>
      <c r="NYF166" s="1163"/>
      <c r="NYG166" s="1455"/>
      <c r="NYH166" s="957"/>
      <c r="NYI166" s="1163"/>
      <c r="NYJ166" s="1163"/>
      <c r="NYK166" s="957"/>
      <c r="NYL166" s="957"/>
      <c r="NYM166" s="1730"/>
      <c r="NYN166" s="957"/>
      <c r="NYO166" s="957"/>
      <c r="NYP166" s="957"/>
      <c r="NYQ166" s="1209"/>
      <c r="NYR166" s="1248"/>
      <c r="NYS166" s="1537"/>
      <c r="NYT166" s="955"/>
      <c r="NYU166" s="1144"/>
      <c r="NYV166" s="1167"/>
      <c r="NYW166" s="1163"/>
      <c r="NYX166" s="1163"/>
      <c r="NYY166" s="1455"/>
      <c r="NYZ166" s="957"/>
      <c r="NZA166" s="1163"/>
      <c r="NZB166" s="1163"/>
      <c r="NZC166" s="957"/>
      <c r="NZD166" s="957"/>
      <c r="NZE166" s="1730"/>
      <c r="NZF166" s="957"/>
      <c r="NZG166" s="957"/>
      <c r="NZH166" s="957"/>
      <c r="NZI166" s="1209"/>
      <c r="NZJ166" s="1248"/>
      <c r="NZK166" s="1537"/>
      <c r="NZL166" s="955"/>
      <c r="NZM166" s="1144"/>
      <c r="NZN166" s="1167"/>
      <c r="NZO166" s="1163"/>
      <c r="NZP166" s="1163"/>
      <c r="NZQ166" s="1455"/>
      <c r="NZR166" s="957"/>
      <c r="NZS166" s="1163"/>
      <c r="NZT166" s="1163"/>
      <c r="NZU166" s="957"/>
      <c r="NZV166" s="957"/>
      <c r="NZW166" s="1730"/>
      <c r="NZX166" s="957"/>
      <c r="NZY166" s="957"/>
      <c r="NZZ166" s="957"/>
      <c r="OAA166" s="1209"/>
      <c r="OAB166" s="1248"/>
      <c r="OAC166" s="1537"/>
      <c r="OAD166" s="955"/>
      <c r="OAE166" s="1144"/>
      <c r="OAF166" s="1167"/>
      <c r="OAG166" s="1163"/>
      <c r="OAH166" s="1163"/>
      <c r="OAI166" s="1455"/>
      <c r="OAJ166" s="957"/>
      <c r="OAK166" s="1163"/>
      <c r="OAL166" s="1163"/>
      <c r="OAM166" s="957"/>
      <c r="OAN166" s="957"/>
      <c r="OAO166" s="1730"/>
      <c r="OAP166" s="957"/>
      <c r="OAQ166" s="957"/>
      <c r="OAR166" s="957"/>
      <c r="OAS166" s="1209"/>
      <c r="OAT166" s="1248"/>
      <c r="OAU166" s="1537"/>
      <c r="OAV166" s="955"/>
      <c r="OAW166" s="1144"/>
      <c r="OAX166" s="1167"/>
      <c r="OAY166" s="1163"/>
      <c r="OAZ166" s="1163"/>
      <c r="OBA166" s="1455"/>
      <c r="OBB166" s="957"/>
      <c r="OBC166" s="1163"/>
      <c r="OBD166" s="1163"/>
      <c r="OBE166" s="957"/>
      <c r="OBF166" s="957"/>
      <c r="OBG166" s="1730"/>
      <c r="OBH166" s="957"/>
      <c r="OBI166" s="957"/>
      <c r="OBJ166" s="957"/>
      <c r="OBK166" s="1209"/>
      <c r="OBL166" s="1248"/>
      <c r="OBM166" s="1537"/>
      <c r="OBN166" s="955"/>
      <c r="OBO166" s="1144"/>
      <c r="OBP166" s="1167"/>
      <c r="OBQ166" s="1163"/>
      <c r="OBR166" s="1163"/>
      <c r="OBS166" s="1455"/>
      <c r="OBT166" s="957"/>
      <c r="OBU166" s="1163"/>
      <c r="OBV166" s="1163"/>
      <c r="OBW166" s="957"/>
      <c r="OBX166" s="957"/>
      <c r="OBY166" s="1730"/>
      <c r="OBZ166" s="957"/>
      <c r="OCA166" s="957"/>
      <c r="OCB166" s="957"/>
      <c r="OCC166" s="1209"/>
      <c r="OCD166" s="1248"/>
      <c r="OCE166" s="1537"/>
      <c r="OCF166" s="955"/>
      <c r="OCG166" s="1144"/>
      <c r="OCH166" s="1167"/>
      <c r="OCI166" s="1163"/>
      <c r="OCJ166" s="1163"/>
      <c r="OCK166" s="1455"/>
      <c r="OCL166" s="957"/>
      <c r="OCM166" s="1163"/>
      <c r="OCN166" s="1163"/>
      <c r="OCO166" s="957"/>
      <c r="OCP166" s="957"/>
      <c r="OCQ166" s="1730"/>
      <c r="OCR166" s="957"/>
      <c r="OCS166" s="957"/>
      <c r="OCT166" s="957"/>
      <c r="OCU166" s="1209"/>
      <c r="OCV166" s="1248"/>
      <c r="OCW166" s="1537"/>
      <c r="OCX166" s="955"/>
      <c r="OCY166" s="1144"/>
      <c r="OCZ166" s="1167"/>
      <c r="ODA166" s="1163"/>
      <c r="ODB166" s="1163"/>
      <c r="ODC166" s="1455"/>
      <c r="ODD166" s="957"/>
      <c r="ODE166" s="1163"/>
      <c r="ODF166" s="1163"/>
      <c r="ODG166" s="957"/>
      <c r="ODH166" s="957"/>
      <c r="ODI166" s="1730"/>
      <c r="ODJ166" s="957"/>
      <c r="ODK166" s="957"/>
      <c r="ODL166" s="957"/>
      <c r="ODM166" s="1209"/>
      <c r="ODN166" s="1248"/>
      <c r="ODO166" s="1537"/>
      <c r="ODP166" s="955"/>
      <c r="ODQ166" s="1144"/>
      <c r="ODR166" s="1167"/>
      <c r="ODS166" s="1163"/>
      <c r="ODT166" s="1163"/>
      <c r="ODU166" s="1455"/>
      <c r="ODV166" s="957"/>
      <c r="ODW166" s="1163"/>
      <c r="ODX166" s="1163"/>
      <c r="ODY166" s="957"/>
      <c r="ODZ166" s="957"/>
      <c r="OEA166" s="1730"/>
      <c r="OEB166" s="957"/>
      <c r="OEC166" s="957"/>
      <c r="OED166" s="957"/>
      <c r="OEE166" s="1209"/>
      <c r="OEF166" s="1248"/>
      <c r="OEG166" s="1537"/>
      <c r="OEH166" s="955"/>
      <c r="OEI166" s="1144"/>
      <c r="OEJ166" s="1167"/>
      <c r="OEK166" s="1163"/>
      <c r="OEL166" s="1163"/>
      <c r="OEM166" s="1455"/>
      <c r="OEN166" s="957"/>
      <c r="OEO166" s="1163"/>
      <c r="OEP166" s="1163"/>
      <c r="OEQ166" s="957"/>
      <c r="OER166" s="957"/>
      <c r="OES166" s="1730"/>
      <c r="OET166" s="957"/>
      <c r="OEU166" s="957"/>
      <c r="OEV166" s="957"/>
      <c r="OEW166" s="1209"/>
      <c r="OEX166" s="1248"/>
      <c r="OEY166" s="1537"/>
      <c r="OEZ166" s="955"/>
      <c r="OFA166" s="1144"/>
      <c r="OFB166" s="1167"/>
      <c r="OFC166" s="1163"/>
      <c r="OFD166" s="1163"/>
      <c r="OFE166" s="1455"/>
      <c r="OFF166" s="957"/>
      <c r="OFG166" s="1163"/>
      <c r="OFH166" s="1163"/>
      <c r="OFI166" s="957"/>
      <c r="OFJ166" s="957"/>
      <c r="OFK166" s="1730"/>
      <c r="OFL166" s="957"/>
      <c r="OFM166" s="957"/>
      <c r="OFN166" s="957"/>
      <c r="OFO166" s="1209"/>
      <c r="OFP166" s="1248"/>
      <c r="OFQ166" s="1537"/>
      <c r="OFR166" s="955"/>
      <c r="OFS166" s="1144"/>
      <c r="OFT166" s="1167"/>
      <c r="OFU166" s="1163"/>
      <c r="OFV166" s="1163"/>
      <c r="OFW166" s="1455"/>
      <c r="OFX166" s="957"/>
      <c r="OFY166" s="1163"/>
      <c r="OFZ166" s="1163"/>
      <c r="OGA166" s="957"/>
      <c r="OGB166" s="957"/>
      <c r="OGC166" s="1730"/>
      <c r="OGD166" s="957"/>
      <c r="OGE166" s="957"/>
      <c r="OGF166" s="957"/>
      <c r="OGG166" s="1209"/>
      <c r="OGH166" s="1248"/>
      <c r="OGI166" s="1537"/>
      <c r="OGJ166" s="955"/>
      <c r="OGK166" s="1144"/>
      <c r="OGL166" s="1167"/>
      <c r="OGM166" s="1163"/>
      <c r="OGN166" s="1163"/>
      <c r="OGO166" s="1455"/>
      <c r="OGP166" s="957"/>
      <c r="OGQ166" s="1163"/>
      <c r="OGR166" s="1163"/>
      <c r="OGS166" s="957"/>
      <c r="OGT166" s="957"/>
      <c r="OGU166" s="1730"/>
      <c r="OGV166" s="957"/>
      <c r="OGW166" s="957"/>
      <c r="OGX166" s="957"/>
      <c r="OGY166" s="1209"/>
      <c r="OGZ166" s="1248"/>
      <c r="OHA166" s="1537"/>
      <c r="OHB166" s="955"/>
      <c r="OHC166" s="1144"/>
      <c r="OHD166" s="1167"/>
      <c r="OHE166" s="1163"/>
      <c r="OHF166" s="1163"/>
      <c r="OHG166" s="1455"/>
      <c r="OHH166" s="957"/>
      <c r="OHI166" s="1163"/>
      <c r="OHJ166" s="1163"/>
      <c r="OHK166" s="957"/>
      <c r="OHL166" s="957"/>
      <c r="OHM166" s="1730"/>
      <c r="OHN166" s="957"/>
      <c r="OHO166" s="957"/>
      <c r="OHP166" s="957"/>
      <c r="OHQ166" s="1209"/>
      <c r="OHR166" s="1248"/>
      <c r="OHS166" s="1537"/>
      <c r="OHT166" s="955"/>
      <c r="OHU166" s="1144"/>
      <c r="OHV166" s="1167"/>
      <c r="OHW166" s="1163"/>
      <c r="OHX166" s="1163"/>
      <c r="OHY166" s="1455"/>
      <c r="OHZ166" s="957"/>
      <c r="OIA166" s="1163"/>
      <c r="OIB166" s="1163"/>
      <c r="OIC166" s="957"/>
      <c r="OID166" s="957"/>
      <c r="OIE166" s="1730"/>
      <c r="OIF166" s="957"/>
      <c r="OIG166" s="957"/>
      <c r="OIH166" s="957"/>
      <c r="OII166" s="1209"/>
      <c r="OIJ166" s="1248"/>
      <c r="OIK166" s="1537"/>
      <c r="OIL166" s="955"/>
      <c r="OIM166" s="1144"/>
      <c r="OIN166" s="1167"/>
      <c r="OIO166" s="1163"/>
      <c r="OIP166" s="1163"/>
      <c r="OIQ166" s="1455"/>
      <c r="OIR166" s="957"/>
      <c r="OIS166" s="1163"/>
      <c r="OIT166" s="1163"/>
      <c r="OIU166" s="957"/>
      <c r="OIV166" s="957"/>
      <c r="OIW166" s="1730"/>
      <c r="OIX166" s="957"/>
      <c r="OIY166" s="957"/>
      <c r="OIZ166" s="957"/>
      <c r="OJA166" s="1209"/>
      <c r="OJB166" s="1248"/>
      <c r="OJC166" s="1537"/>
      <c r="OJD166" s="955"/>
      <c r="OJE166" s="1144"/>
      <c r="OJF166" s="1167"/>
      <c r="OJG166" s="1163"/>
      <c r="OJH166" s="1163"/>
      <c r="OJI166" s="1455"/>
      <c r="OJJ166" s="957"/>
      <c r="OJK166" s="1163"/>
      <c r="OJL166" s="1163"/>
      <c r="OJM166" s="957"/>
      <c r="OJN166" s="957"/>
      <c r="OJO166" s="1730"/>
      <c r="OJP166" s="957"/>
      <c r="OJQ166" s="957"/>
      <c r="OJR166" s="957"/>
      <c r="OJS166" s="1209"/>
      <c r="OJT166" s="1248"/>
      <c r="OJU166" s="1537"/>
      <c r="OJV166" s="955"/>
      <c r="OJW166" s="1144"/>
      <c r="OJX166" s="1167"/>
      <c r="OJY166" s="1163"/>
      <c r="OJZ166" s="1163"/>
      <c r="OKA166" s="1455"/>
      <c r="OKB166" s="957"/>
      <c r="OKC166" s="1163"/>
      <c r="OKD166" s="1163"/>
      <c r="OKE166" s="957"/>
      <c r="OKF166" s="957"/>
      <c r="OKG166" s="1730"/>
      <c r="OKH166" s="957"/>
      <c r="OKI166" s="957"/>
      <c r="OKJ166" s="957"/>
      <c r="OKK166" s="1209"/>
      <c r="OKL166" s="1248"/>
      <c r="OKM166" s="1537"/>
      <c r="OKN166" s="955"/>
      <c r="OKO166" s="1144"/>
      <c r="OKP166" s="1167"/>
      <c r="OKQ166" s="1163"/>
      <c r="OKR166" s="1163"/>
      <c r="OKS166" s="1455"/>
      <c r="OKT166" s="957"/>
      <c r="OKU166" s="1163"/>
      <c r="OKV166" s="1163"/>
      <c r="OKW166" s="957"/>
      <c r="OKX166" s="957"/>
      <c r="OKY166" s="1730"/>
      <c r="OKZ166" s="957"/>
      <c r="OLA166" s="957"/>
      <c r="OLB166" s="957"/>
      <c r="OLC166" s="1209"/>
      <c r="OLD166" s="1248"/>
      <c r="OLE166" s="1537"/>
      <c r="OLF166" s="955"/>
      <c r="OLG166" s="1144"/>
      <c r="OLH166" s="1167"/>
      <c r="OLI166" s="1163"/>
      <c r="OLJ166" s="1163"/>
      <c r="OLK166" s="1455"/>
      <c r="OLL166" s="957"/>
      <c r="OLM166" s="1163"/>
      <c r="OLN166" s="1163"/>
      <c r="OLO166" s="957"/>
      <c r="OLP166" s="957"/>
      <c r="OLQ166" s="1730"/>
      <c r="OLR166" s="957"/>
      <c r="OLS166" s="957"/>
      <c r="OLT166" s="957"/>
      <c r="OLU166" s="1209"/>
      <c r="OLV166" s="1248"/>
      <c r="OLW166" s="1537"/>
      <c r="OLX166" s="955"/>
      <c r="OLY166" s="1144"/>
      <c r="OLZ166" s="1167"/>
      <c r="OMA166" s="1163"/>
      <c r="OMB166" s="1163"/>
      <c r="OMC166" s="1455"/>
      <c r="OMD166" s="957"/>
      <c r="OME166" s="1163"/>
      <c r="OMF166" s="1163"/>
      <c r="OMG166" s="957"/>
      <c r="OMH166" s="957"/>
      <c r="OMI166" s="1730"/>
      <c r="OMJ166" s="957"/>
      <c r="OMK166" s="957"/>
      <c r="OML166" s="957"/>
      <c r="OMM166" s="1209"/>
      <c r="OMN166" s="1248"/>
      <c r="OMO166" s="1537"/>
      <c r="OMP166" s="955"/>
      <c r="OMQ166" s="1144"/>
      <c r="OMR166" s="1167"/>
      <c r="OMS166" s="1163"/>
      <c r="OMT166" s="1163"/>
      <c r="OMU166" s="1455"/>
      <c r="OMV166" s="957"/>
      <c r="OMW166" s="1163"/>
      <c r="OMX166" s="1163"/>
      <c r="OMY166" s="957"/>
      <c r="OMZ166" s="957"/>
      <c r="ONA166" s="1730"/>
      <c r="ONB166" s="957"/>
      <c r="ONC166" s="957"/>
      <c r="OND166" s="957"/>
      <c r="ONE166" s="1209"/>
      <c r="ONF166" s="1248"/>
      <c r="ONG166" s="1537"/>
      <c r="ONH166" s="955"/>
      <c r="ONI166" s="1144"/>
      <c r="ONJ166" s="1167"/>
      <c r="ONK166" s="1163"/>
      <c r="ONL166" s="1163"/>
      <c r="ONM166" s="1455"/>
      <c r="ONN166" s="957"/>
      <c r="ONO166" s="1163"/>
      <c r="ONP166" s="1163"/>
      <c r="ONQ166" s="957"/>
      <c r="ONR166" s="957"/>
      <c r="ONS166" s="1730"/>
      <c r="ONT166" s="957"/>
      <c r="ONU166" s="957"/>
      <c r="ONV166" s="957"/>
      <c r="ONW166" s="1209"/>
      <c r="ONX166" s="1248"/>
      <c r="ONY166" s="1537"/>
      <c r="ONZ166" s="955"/>
      <c r="OOA166" s="1144"/>
      <c r="OOB166" s="1167"/>
      <c r="OOC166" s="1163"/>
      <c r="OOD166" s="1163"/>
      <c r="OOE166" s="1455"/>
      <c r="OOF166" s="957"/>
      <c r="OOG166" s="1163"/>
      <c r="OOH166" s="1163"/>
      <c r="OOI166" s="957"/>
      <c r="OOJ166" s="957"/>
      <c r="OOK166" s="1730"/>
      <c r="OOL166" s="957"/>
      <c r="OOM166" s="957"/>
      <c r="OON166" s="957"/>
      <c r="OOO166" s="1209"/>
      <c r="OOP166" s="1248"/>
      <c r="OOQ166" s="1537"/>
      <c r="OOR166" s="955"/>
      <c r="OOS166" s="1144"/>
      <c r="OOT166" s="1167"/>
      <c r="OOU166" s="1163"/>
      <c r="OOV166" s="1163"/>
      <c r="OOW166" s="1455"/>
      <c r="OOX166" s="957"/>
      <c r="OOY166" s="1163"/>
      <c r="OOZ166" s="1163"/>
      <c r="OPA166" s="957"/>
      <c r="OPB166" s="957"/>
      <c r="OPC166" s="1730"/>
      <c r="OPD166" s="957"/>
      <c r="OPE166" s="957"/>
      <c r="OPF166" s="957"/>
      <c r="OPG166" s="1209"/>
      <c r="OPH166" s="1248"/>
      <c r="OPI166" s="1537"/>
      <c r="OPJ166" s="955"/>
      <c r="OPK166" s="1144"/>
      <c r="OPL166" s="1167"/>
      <c r="OPM166" s="1163"/>
      <c r="OPN166" s="1163"/>
      <c r="OPO166" s="1455"/>
      <c r="OPP166" s="957"/>
      <c r="OPQ166" s="1163"/>
      <c r="OPR166" s="1163"/>
      <c r="OPS166" s="957"/>
      <c r="OPT166" s="957"/>
      <c r="OPU166" s="1730"/>
      <c r="OPV166" s="957"/>
      <c r="OPW166" s="957"/>
      <c r="OPX166" s="957"/>
      <c r="OPY166" s="1209"/>
      <c r="OPZ166" s="1248"/>
      <c r="OQA166" s="1537"/>
      <c r="OQB166" s="955"/>
      <c r="OQC166" s="1144"/>
      <c r="OQD166" s="1167"/>
      <c r="OQE166" s="1163"/>
      <c r="OQF166" s="1163"/>
      <c r="OQG166" s="1455"/>
      <c r="OQH166" s="957"/>
      <c r="OQI166" s="1163"/>
      <c r="OQJ166" s="1163"/>
      <c r="OQK166" s="957"/>
      <c r="OQL166" s="957"/>
      <c r="OQM166" s="1730"/>
      <c r="OQN166" s="957"/>
      <c r="OQO166" s="957"/>
      <c r="OQP166" s="957"/>
      <c r="OQQ166" s="1209"/>
      <c r="OQR166" s="1248"/>
      <c r="OQS166" s="1537"/>
      <c r="OQT166" s="955"/>
      <c r="OQU166" s="1144"/>
      <c r="OQV166" s="1167"/>
      <c r="OQW166" s="1163"/>
      <c r="OQX166" s="1163"/>
      <c r="OQY166" s="1455"/>
      <c r="OQZ166" s="957"/>
      <c r="ORA166" s="1163"/>
      <c r="ORB166" s="1163"/>
      <c r="ORC166" s="957"/>
      <c r="ORD166" s="957"/>
      <c r="ORE166" s="1730"/>
      <c r="ORF166" s="957"/>
      <c r="ORG166" s="957"/>
      <c r="ORH166" s="957"/>
      <c r="ORI166" s="1209"/>
      <c r="ORJ166" s="1248"/>
      <c r="ORK166" s="1537"/>
      <c r="ORL166" s="955"/>
      <c r="ORM166" s="1144"/>
      <c r="ORN166" s="1167"/>
      <c r="ORO166" s="1163"/>
      <c r="ORP166" s="1163"/>
      <c r="ORQ166" s="1455"/>
      <c r="ORR166" s="957"/>
      <c r="ORS166" s="1163"/>
      <c r="ORT166" s="1163"/>
      <c r="ORU166" s="957"/>
      <c r="ORV166" s="957"/>
      <c r="ORW166" s="1730"/>
      <c r="ORX166" s="957"/>
      <c r="ORY166" s="957"/>
      <c r="ORZ166" s="957"/>
      <c r="OSA166" s="1209"/>
      <c r="OSB166" s="1248"/>
      <c r="OSC166" s="1537"/>
      <c r="OSD166" s="955"/>
      <c r="OSE166" s="1144"/>
      <c r="OSF166" s="1167"/>
      <c r="OSG166" s="1163"/>
      <c r="OSH166" s="1163"/>
      <c r="OSI166" s="1455"/>
      <c r="OSJ166" s="957"/>
      <c r="OSK166" s="1163"/>
      <c r="OSL166" s="1163"/>
      <c r="OSM166" s="957"/>
      <c r="OSN166" s="957"/>
      <c r="OSO166" s="1730"/>
      <c r="OSP166" s="957"/>
      <c r="OSQ166" s="957"/>
      <c r="OSR166" s="957"/>
      <c r="OSS166" s="1209"/>
      <c r="OST166" s="1248"/>
      <c r="OSU166" s="1537"/>
      <c r="OSV166" s="955"/>
      <c r="OSW166" s="1144"/>
      <c r="OSX166" s="1167"/>
      <c r="OSY166" s="1163"/>
      <c r="OSZ166" s="1163"/>
      <c r="OTA166" s="1455"/>
      <c r="OTB166" s="957"/>
      <c r="OTC166" s="1163"/>
      <c r="OTD166" s="1163"/>
      <c r="OTE166" s="957"/>
      <c r="OTF166" s="957"/>
      <c r="OTG166" s="1730"/>
      <c r="OTH166" s="957"/>
      <c r="OTI166" s="957"/>
      <c r="OTJ166" s="957"/>
      <c r="OTK166" s="1209"/>
      <c r="OTL166" s="1248"/>
      <c r="OTM166" s="1537"/>
      <c r="OTN166" s="955"/>
      <c r="OTO166" s="1144"/>
      <c r="OTP166" s="1167"/>
      <c r="OTQ166" s="1163"/>
      <c r="OTR166" s="1163"/>
      <c r="OTS166" s="1455"/>
      <c r="OTT166" s="957"/>
      <c r="OTU166" s="1163"/>
      <c r="OTV166" s="1163"/>
      <c r="OTW166" s="957"/>
      <c r="OTX166" s="957"/>
      <c r="OTY166" s="1730"/>
      <c r="OTZ166" s="957"/>
      <c r="OUA166" s="957"/>
      <c r="OUB166" s="957"/>
      <c r="OUC166" s="1209"/>
      <c r="OUD166" s="1248"/>
      <c r="OUE166" s="1537"/>
      <c r="OUF166" s="955"/>
      <c r="OUG166" s="1144"/>
      <c r="OUH166" s="1167"/>
      <c r="OUI166" s="1163"/>
      <c r="OUJ166" s="1163"/>
      <c r="OUK166" s="1455"/>
      <c r="OUL166" s="957"/>
      <c r="OUM166" s="1163"/>
      <c r="OUN166" s="1163"/>
      <c r="OUO166" s="957"/>
      <c r="OUP166" s="957"/>
      <c r="OUQ166" s="1730"/>
      <c r="OUR166" s="957"/>
      <c r="OUS166" s="957"/>
      <c r="OUT166" s="957"/>
      <c r="OUU166" s="1209"/>
      <c r="OUV166" s="1248"/>
      <c r="OUW166" s="1537"/>
      <c r="OUX166" s="955"/>
      <c r="OUY166" s="1144"/>
      <c r="OUZ166" s="1167"/>
      <c r="OVA166" s="1163"/>
      <c r="OVB166" s="1163"/>
      <c r="OVC166" s="1455"/>
      <c r="OVD166" s="957"/>
      <c r="OVE166" s="1163"/>
      <c r="OVF166" s="1163"/>
      <c r="OVG166" s="957"/>
      <c r="OVH166" s="957"/>
      <c r="OVI166" s="1730"/>
      <c r="OVJ166" s="957"/>
      <c r="OVK166" s="957"/>
      <c r="OVL166" s="957"/>
      <c r="OVM166" s="1209"/>
      <c r="OVN166" s="1248"/>
      <c r="OVO166" s="1537"/>
      <c r="OVP166" s="955"/>
      <c r="OVQ166" s="1144"/>
      <c r="OVR166" s="1167"/>
      <c r="OVS166" s="1163"/>
      <c r="OVT166" s="1163"/>
      <c r="OVU166" s="1455"/>
      <c r="OVV166" s="957"/>
      <c r="OVW166" s="1163"/>
      <c r="OVX166" s="1163"/>
      <c r="OVY166" s="957"/>
      <c r="OVZ166" s="957"/>
      <c r="OWA166" s="1730"/>
      <c r="OWB166" s="957"/>
      <c r="OWC166" s="957"/>
      <c r="OWD166" s="957"/>
      <c r="OWE166" s="1209"/>
      <c r="OWF166" s="1248"/>
      <c r="OWG166" s="1537"/>
      <c r="OWH166" s="955"/>
      <c r="OWI166" s="1144"/>
      <c r="OWJ166" s="1167"/>
      <c r="OWK166" s="1163"/>
      <c r="OWL166" s="1163"/>
      <c r="OWM166" s="1455"/>
      <c r="OWN166" s="957"/>
      <c r="OWO166" s="1163"/>
      <c r="OWP166" s="1163"/>
      <c r="OWQ166" s="957"/>
      <c r="OWR166" s="957"/>
      <c r="OWS166" s="1730"/>
      <c r="OWT166" s="957"/>
      <c r="OWU166" s="957"/>
      <c r="OWV166" s="957"/>
      <c r="OWW166" s="1209"/>
      <c r="OWX166" s="1248"/>
      <c r="OWY166" s="1537"/>
      <c r="OWZ166" s="955"/>
      <c r="OXA166" s="1144"/>
      <c r="OXB166" s="1167"/>
      <c r="OXC166" s="1163"/>
      <c r="OXD166" s="1163"/>
      <c r="OXE166" s="1455"/>
      <c r="OXF166" s="957"/>
      <c r="OXG166" s="1163"/>
      <c r="OXH166" s="1163"/>
      <c r="OXI166" s="957"/>
      <c r="OXJ166" s="957"/>
      <c r="OXK166" s="1730"/>
      <c r="OXL166" s="957"/>
      <c r="OXM166" s="957"/>
      <c r="OXN166" s="957"/>
      <c r="OXO166" s="1209"/>
      <c r="OXP166" s="1248"/>
      <c r="OXQ166" s="1537"/>
      <c r="OXR166" s="955"/>
      <c r="OXS166" s="1144"/>
      <c r="OXT166" s="1167"/>
      <c r="OXU166" s="1163"/>
      <c r="OXV166" s="1163"/>
      <c r="OXW166" s="1455"/>
      <c r="OXX166" s="957"/>
      <c r="OXY166" s="1163"/>
      <c r="OXZ166" s="1163"/>
      <c r="OYA166" s="957"/>
      <c r="OYB166" s="957"/>
      <c r="OYC166" s="1730"/>
      <c r="OYD166" s="957"/>
      <c r="OYE166" s="957"/>
      <c r="OYF166" s="957"/>
      <c r="OYG166" s="1209"/>
      <c r="OYH166" s="1248"/>
      <c r="OYI166" s="1537"/>
      <c r="OYJ166" s="955"/>
      <c r="OYK166" s="1144"/>
      <c r="OYL166" s="1167"/>
      <c r="OYM166" s="1163"/>
      <c r="OYN166" s="1163"/>
      <c r="OYO166" s="1455"/>
      <c r="OYP166" s="957"/>
      <c r="OYQ166" s="1163"/>
      <c r="OYR166" s="1163"/>
      <c r="OYS166" s="957"/>
      <c r="OYT166" s="957"/>
      <c r="OYU166" s="1730"/>
      <c r="OYV166" s="957"/>
      <c r="OYW166" s="957"/>
      <c r="OYX166" s="957"/>
      <c r="OYY166" s="1209"/>
      <c r="OYZ166" s="1248"/>
      <c r="OZA166" s="1537"/>
      <c r="OZB166" s="955"/>
      <c r="OZC166" s="1144"/>
      <c r="OZD166" s="1167"/>
      <c r="OZE166" s="1163"/>
      <c r="OZF166" s="1163"/>
      <c r="OZG166" s="1455"/>
      <c r="OZH166" s="957"/>
      <c r="OZI166" s="1163"/>
      <c r="OZJ166" s="1163"/>
      <c r="OZK166" s="957"/>
      <c r="OZL166" s="957"/>
      <c r="OZM166" s="1730"/>
      <c r="OZN166" s="957"/>
      <c r="OZO166" s="957"/>
      <c r="OZP166" s="957"/>
      <c r="OZQ166" s="1209"/>
      <c r="OZR166" s="1248"/>
      <c r="OZS166" s="1537"/>
      <c r="OZT166" s="955"/>
      <c r="OZU166" s="1144"/>
      <c r="OZV166" s="1167"/>
      <c r="OZW166" s="1163"/>
      <c r="OZX166" s="1163"/>
      <c r="OZY166" s="1455"/>
      <c r="OZZ166" s="957"/>
      <c r="PAA166" s="1163"/>
      <c r="PAB166" s="1163"/>
      <c r="PAC166" s="957"/>
      <c r="PAD166" s="957"/>
      <c r="PAE166" s="1730"/>
      <c r="PAF166" s="957"/>
      <c r="PAG166" s="957"/>
      <c r="PAH166" s="957"/>
      <c r="PAI166" s="1209"/>
      <c r="PAJ166" s="1248"/>
      <c r="PAK166" s="1537"/>
      <c r="PAL166" s="955"/>
      <c r="PAM166" s="1144"/>
      <c r="PAN166" s="1167"/>
      <c r="PAO166" s="1163"/>
      <c r="PAP166" s="1163"/>
      <c r="PAQ166" s="1455"/>
      <c r="PAR166" s="957"/>
      <c r="PAS166" s="1163"/>
      <c r="PAT166" s="1163"/>
      <c r="PAU166" s="957"/>
      <c r="PAV166" s="957"/>
      <c r="PAW166" s="1730"/>
      <c r="PAX166" s="957"/>
      <c r="PAY166" s="957"/>
      <c r="PAZ166" s="957"/>
      <c r="PBA166" s="1209"/>
      <c r="PBB166" s="1248"/>
      <c r="PBC166" s="1537"/>
      <c r="PBD166" s="955"/>
      <c r="PBE166" s="1144"/>
      <c r="PBF166" s="1167"/>
      <c r="PBG166" s="1163"/>
      <c r="PBH166" s="1163"/>
      <c r="PBI166" s="1455"/>
      <c r="PBJ166" s="957"/>
      <c r="PBK166" s="1163"/>
      <c r="PBL166" s="1163"/>
      <c r="PBM166" s="957"/>
      <c r="PBN166" s="957"/>
      <c r="PBO166" s="1730"/>
      <c r="PBP166" s="957"/>
      <c r="PBQ166" s="957"/>
      <c r="PBR166" s="957"/>
      <c r="PBS166" s="1209"/>
      <c r="PBT166" s="1248"/>
      <c r="PBU166" s="1537"/>
      <c r="PBV166" s="955"/>
      <c r="PBW166" s="1144"/>
      <c r="PBX166" s="1167"/>
      <c r="PBY166" s="1163"/>
      <c r="PBZ166" s="1163"/>
      <c r="PCA166" s="1455"/>
      <c r="PCB166" s="957"/>
      <c r="PCC166" s="1163"/>
      <c r="PCD166" s="1163"/>
      <c r="PCE166" s="957"/>
      <c r="PCF166" s="957"/>
      <c r="PCG166" s="1730"/>
      <c r="PCH166" s="957"/>
      <c r="PCI166" s="957"/>
      <c r="PCJ166" s="957"/>
      <c r="PCK166" s="1209"/>
      <c r="PCL166" s="1248"/>
      <c r="PCM166" s="1537"/>
      <c r="PCN166" s="955"/>
      <c r="PCO166" s="1144"/>
      <c r="PCP166" s="1167"/>
      <c r="PCQ166" s="1163"/>
      <c r="PCR166" s="1163"/>
      <c r="PCS166" s="1455"/>
      <c r="PCT166" s="957"/>
      <c r="PCU166" s="1163"/>
      <c r="PCV166" s="1163"/>
      <c r="PCW166" s="957"/>
      <c r="PCX166" s="957"/>
      <c r="PCY166" s="1730"/>
      <c r="PCZ166" s="957"/>
      <c r="PDA166" s="957"/>
      <c r="PDB166" s="957"/>
      <c r="PDC166" s="1209"/>
      <c r="PDD166" s="1248"/>
      <c r="PDE166" s="1537"/>
      <c r="PDF166" s="955"/>
      <c r="PDG166" s="1144"/>
      <c r="PDH166" s="1167"/>
      <c r="PDI166" s="1163"/>
      <c r="PDJ166" s="1163"/>
      <c r="PDK166" s="1455"/>
      <c r="PDL166" s="957"/>
      <c r="PDM166" s="1163"/>
      <c r="PDN166" s="1163"/>
      <c r="PDO166" s="957"/>
      <c r="PDP166" s="957"/>
      <c r="PDQ166" s="1730"/>
      <c r="PDR166" s="957"/>
      <c r="PDS166" s="957"/>
      <c r="PDT166" s="957"/>
      <c r="PDU166" s="1209"/>
      <c r="PDV166" s="1248"/>
      <c r="PDW166" s="1537"/>
      <c r="PDX166" s="955"/>
      <c r="PDY166" s="1144"/>
      <c r="PDZ166" s="1167"/>
      <c r="PEA166" s="1163"/>
      <c r="PEB166" s="1163"/>
      <c r="PEC166" s="1455"/>
      <c r="PED166" s="957"/>
      <c r="PEE166" s="1163"/>
      <c r="PEF166" s="1163"/>
      <c r="PEG166" s="957"/>
      <c r="PEH166" s="957"/>
      <c r="PEI166" s="1730"/>
      <c r="PEJ166" s="957"/>
      <c r="PEK166" s="957"/>
      <c r="PEL166" s="957"/>
      <c r="PEM166" s="1209"/>
      <c r="PEN166" s="1248"/>
      <c r="PEO166" s="1537"/>
      <c r="PEP166" s="955"/>
      <c r="PEQ166" s="1144"/>
      <c r="PER166" s="1167"/>
      <c r="PES166" s="1163"/>
      <c r="PET166" s="1163"/>
      <c r="PEU166" s="1455"/>
      <c r="PEV166" s="957"/>
      <c r="PEW166" s="1163"/>
      <c r="PEX166" s="1163"/>
      <c r="PEY166" s="957"/>
      <c r="PEZ166" s="957"/>
      <c r="PFA166" s="1730"/>
      <c r="PFB166" s="957"/>
      <c r="PFC166" s="957"/>
      <c r="PFD166" s="957"/>
      <c r="PFE166" s="1209"/>
      <c r="PFF166" s="1248"/>
      <c r="PFG166" s="1537"/>
      <c r="PFH166" s="955"/>
      <c r="PFI166" s="1144"/>
      <c r="PFJ166" s="1167"/>
      <c r="PFK166" s="1163"/>
      <c r="PFL166" s="1163"/>
      <c r="PFM166" s="1455"/>
      <c r="PFN166" s="957"/>
      <c r="PFO166" s="1163"/>
      <c r="PFP166" s="1163"/>
      <c r="PFQ166" s="957"/>
      <c r="PFR166" s="957"/>
      <c r="PFS166" s="1730"/>
      <c r="PFT166" s="957"/>
      <c r="PFU166" s="957"/>
      <c r="PFV166" s="957"/>
      <c r="PFW166" s="1209"/>
      <c r="PFX166" s="1248"/>
      <c r="PFY166" s="1537"/>
      <c r="PFZ166" s="955"/>
      <c r="PGA166" s="1144"/>
      <c r="PGB166" s="1167"/>
      <c r="PGC166" s="1163"/>
      <c r="PGD166" s="1163"/>
      <c r="PGE166" s="1455"/>
      <c r="PGF166" s="957"/>
      <c r="PGG166" s="1163"/>
      <c r="PGH166" s="1163"/>
      <c r="PGI166" s="957"/>
      <c r="PGJ166" s="957"/>
      <c r="PGK166" s="1730"/>
      <c r="PGL166" s="957"/>
      <c r="PGM166" s="957"/>
      <c r="PGN166" s="957"/>
      <c r="PGO166" s="1209"/>
      <c r="PGP166" s="1248"/>
      <c r="PGQ166" s="1537"/>
      <c r="PGR166" s="955"/>
      <c r="PGS166" s="1144"/>
      <c r="PGT166" s="1167"/>
      <c r="PGU166" s="1163"/>
      <c r="PGV166" s="1163"/>
      <c r="PGW166" s="1455"/>
      <c r="PGX166" s="957"/>
      <c r="PGY166" s="1163"/>
      <c r="PGZ166" s="1163"/>
      <c r="PHA166" s="957"/>
      <c r="PHB166" s="957"/>
      <c r="PHC166" s="1730"/>
      <c r="PHD166" s="957"/>
      <c r="PHE166" s="957"/>
      <c r="PHF166" s="957"/>
      <c r="PHG166" s="1209"/>
      <c r="PHH166" s="1248"/>
      <c r="PHI166" s="1537"/>
      <c r="PHJ166" s="955"/>
      <c r="PHK166" s="1144"/>
      <c r="PHL166" s="1167"/>
      <c r="PHM166" s="1163"/>
      <c r="PHN166" s="1163"/>
      <c r="PHO166" s="1455"/>
      <c r="PHP166" s="957"/>
      <c r="PHQ166" s="1163"/>
      <c r="PHR166" s="1163"/>
      <c r="PHS166" s="957"/>
      <c r="PHT166" s="957"/>
      <c r="PHU166" s="1730"/>
      <c r="PHV166" s="957"/>
      <c r="PHW166" s="957"/>
      <c r="PHX166" s="957"/>
      <c r="PHY166" s="1209"/>
      <c r="PHZ166" s="1248"/>
      <c r="PIA166" s="1537"/>
      <c r="PIB166" s="955"/>
      <c r="PIC166" s="1144"/>
      <c r="PID166" s="1167"/>
      <c r="PIE166" s="1163"/>
      <c r="PIF166" s="1163"/>
      <c r="PIG166" s="1455"/>
      <c r="PIH166" s="957"/>
      <c r="PII166" s="1163"/>
      <c r="PIJ166" s="1163"/>
      <c r="PIK166" s="957"/>
      <c r="PIL166" s="957"/>
      <c r="PIM166" s="1730"/>
      <c r="PIN166" s="957"/>
      <c r="PIO166" s="957"/>
      <c r="PIP166" s="957"/>
      <c r="PIQ166" s="1209"/>
      <c r="PIR166" s="1248"/>
      <c r="PIS166" s="1537"/>
      <c r="PIT166" s="955"/>
      <c r="PIU166" s="1144"/>
      <c r="PIV166" s="1167"/>
      <c r="PIW166" s="1163"/>
      <c r="PIX166" s="1163"/>
      <c r="PIY166" s="1455"/>
      <c r="PIZ166" s="957"/>
      <c r="PJA166" s="1163"/>
      <c r="PJB166" s="1163"/>
      <c r="PJC166" s="957"/>
      <c r="PJD166" s="957"/>
      <c r="PJE166" s="1730"/>
      <c r="PJF166" s="957"/>
      <c r="PJG166" s="957"/>
      <c r="PJH166" s="957"/>
      <c r="PJI166" s="1209"/>
      <c r="PJJ166" s="1248"/>
      <c r="PJK166" s="1537"/>
      <c r="PJL166" s="955"/>
      <c r="PJM166" s="1144"/>
      <c r="PJN166" s="1167"/>
      <c r="PJO166" s="1163"/>
      <c r="PJP166" s="1163"/>
      <c r="PJQ166" s="1455"/>
      <c r="PJR166" s="957"/>
      <c r="PJS166" s="1163"/>
      <c r="PJT166" s="1163"/>
      <c r="PJU166" s="957"/>
      <c r="PJV166" s="957"/>
      <c r="PJW166" s="1730"/>
      <c r="PJX166" s="957"/>
      <c r="PJY166" s="957"/>
      <c r="PJZ166" s="957"/>
      <c r="PKA166" s="1209"/>
      <c r="PKB166" s="1248"/>
      <c r="PKC166" s="1537"/>
      <c r="PKD166" s="955"/>
      <c r="PKE166" s="1144"/>
      <c r="PKF166" s="1167"/>
      <c r="PKG166" s="1163"/>
      <c r="PKH166" s="1163"/>
      <c r="PKI166" s="1455"/>
      <c r="PKJ166" s="957"/>
      <c r="PKK166" s="1163"/>
      <c r="PKL166" s="1163"/>
      <c r="PKM166" s="957"/>
      <c r="PKN166" s="957"/>
      <c r="PKO166" s="1730"/>
      <c r="PKP166" s="957"/>
      <c r="PKQ166" s="957"/>
      <c r="PKR166" s="957"/>
      <c r="PKS166" s="1209"/>
      <c r="PKT166" s="1248"/>
      <c r="PKU166" s="1537"/>
      <c r="PKV166" s="955"/>
      <c r="PKW166" s="1144"/>
      <c r="PKX166" s="1167"/>
      <c r="PKY166" s="1163"/>
      <c r="PKZ166" s="1163"/>
      <c r="PLA166" s="1455"/>
      <c r="PLB166" s="957"/>
      <c r="PLC166" s="1163"/>
      <c r="PLD166" s="1163"/>
      <c r="PLE166" s="957"/>
      <c r="PLF166" s="957"/>
      <c r="PLG166" s="1730"/>
      <c r="PLH166" s="957"/>
      <c r="PLI166" s="957"/>
      <c r="PLJ166" s="957"/>
      <c r="PLK166" s="1209"/>
      <c r="PLL166" s="1248"/>
      <c r="PLM166" s="1537"/>
      <c r="PLN166" s="955"/>
      <c r="PLO166" s="1144"/>
      <c r="PLP166" s="1167"/>
      <c r="PLQ166" s="1163"/>
      <c r="PLR166" s="1163"/>
      <c r="PLS166" s="1455"/>
      <c r="PLT166" s="957"/>
      <c r="PLU166" s="1163"/>
      <c r="PLV166" s="1163"/>
      <c r="PLW166" s="957"/>
      <c r="PLX166" s="957"/>
      <c r="PLY166" s="1730"/>
      <c r="PLZ166" s="957"/>
      <c r="PMA166" s="957"/>
      <c r="PMB166" s="957"/>
      <c r="PMC166" s="1209"/>
      <c r="PMD166" s="1248"/>
      <c r="PME166" s="1537"/>
      <c r="PMF166" s="955"/>
      <c r="PMG166" s="1144"/>
      <c r="PMH166" s="1167"/>
      <c r="PMI166" s="1163"/>
      <c r="PMJ166" s="1163"/>
      <c r="PMK166" s="1455"/>
      <c r="PML166" s="957"/>
      <c r="PMM166" s="1163"/>
      <c r="PMN166" s="1163"/>
      <c r="PMO166" s="957"/>
      <c r="PMP166" s="957"/>
      <c r="PMQ166" s="1730"/>
      <c r="PMR166" s="957"/>
      <c r="PMS166" s="957"/>
      <c r="PMT166" s="957"/>
      <c r="PMU166" s="1209"/>
      <c r="PMV166" s="1248"/>
      <c r="PMW166" s="1537"/>
      <c r="PMX166" s="955"/>
      <c r="PMY166" s="1144"/>
      <c r="PMZ166" s="1167"/>
      <c r="PNA166" s="1163"/>
      <c r="PNB166" s="1163"/>
      <c r="PNC166" s="1455"/>
      <c r="PND166" s="957"/>
      <c r="PNE166" s="1163"/>
      <c r="PNF166" s="1163"/>
      <c r="PNG166" s="957"/>
      <c r="PNH166" s="957"/>
      <c r="PNI166" s="1730"/>
      <c r="PNJ166" s="957"/>
      <c r="PNK166" s="957"/>
      <c r="PNL166" s="957"/>
      <c r="PNM166" s="1209"/>
      <c r="PNN166" s="1248"/>
      <c r="PNO166" s="1537"/>
      <c r="PNP166" s="955"/>
      <c r="PNQ166" s="1144"/>
      <c r="PNR166" s="1167"/>
      <c r="PNS166" s="1163"/>
      <c r="PNT166" s="1163"/>
      <c r="PNU166" s="1455"/>
      <c r="PNV166" s="957"/>
      <c r="PNW166" s="1163"/>
      <c r="PNX166" s="1163"/>
      <c r="PNY166" s="957"/>
      <c r="PNZ166" s="957"/>
      <c r="POA166" s="1730"/>
      <c r="POB166" s="957"/>
      <c r="POC166" s="957"/>
      <c r="POD166" s="957"/>
      <c r="POE166" s="1209"/>
      <c r="POF166" s="1248"/>
      <c r="POG166" s="1537"/>
      <c r="POH166" s="955"/>
      <c r="POI166" s="1144"/>
      <c r="POJ166" s="1167"/>
      <c r="POK166" s="1163"/>
      <c r="POL166" s="1163"/>
      <c r="POM166" s="1455"/>
      <c r="PON166" s="957"/>
      <c r="POO166" s="1163"/>
      <c r="POP166" s="1163"/>
      <c r="POQ166" s="957"/>
      <c r="POR166" s="957"/>
      <c r="POS166" s="1730"/>
      <c r="POT166" s="957"/>
      <c r="POU166" s="957"/>
      <c r="POV166" s="957"/>
      <c r="POW166" s="1209"/>
      <c r="POX166" s="1248"/>
      <c r="POY166" s="1537"/>
      <c r="POZ166" s="955"/>
      <c r="PPA166" s="1144"/>
      <c r="PPB166" s="1167"/>
      <c r="PPC166" s="1163"/>
      <c r="PPD166" s="1163"/>
      <c r="PPE166" s="1455"/>
      <c r="PPF166" s="957"/>
      <c r="PPG166" s="1163"/>
      <c r="PPH166" s="1163"/>
      <c r="PPI166" s="957"/>
      <c r="PPJ166" s="957"/>
      <c r="PPK166" s="1730"/>
      <c r="PPL166" s="957"/>
      <c r="PPM166" s="957"/>
      <c r="PPN166" s="957"/>
      <c r="PPO166" s="1209"/>
      <c r="PPP166" s="1248"/>
      <c r="PPQ166" s="1537"/>
      <c r="PPR166" s="955"/>
      <c r="PPS166" s="1144"/>
      <c r="PPT166" s="1167"/>
      <c r="PPU166" s="1163"/>
      <c r="PPV166" s="1163"/>
      <c r="PPW166" s="1455"/>
      <c r="PPX166" s="957"/>
      <c r="PPY166" s="1163"/>
      <c r="PPZ166" s="1163"/>
      <c r="PQA166" s="957"/>
      <c r="PQB166" s="957"/>
      <c r="PQC166" s="1730"/>
      <c r="PQD166" s="957"/>
      <c r="PQE166" s="957"/>
      <c r="PQF166" s="957"/>
      <c r="PQG166" s="1209"/>
      <c r="PQH166" s="1248"/>
      <c r="PQI166" s="1537"/>
      <c r="PQJ166" s="955"/>
      <c r="PQK166" s="1144"/>
      <c r="PQL166" s="1167"/>
      <c r="PQM166" s="1163"/>
      <c r="PQN166" s="1163"/>
      <c r="PQO166" s="1455"/>
      <c r="PQP166" s="957"/>
      <c r="PQQ166" s="1163"/>
      <c r="PQR166" s="1163"/>
      <c r="PQS166" s="957"/>
      <c r="PQT166" s="957"/>
      <c r="PQU166" s="1730"/>
      <c r="PQV166" s="957"/>
      <c r="PQW166" s="957"/>
      <c r="PQX166" s="957"/>
      <c r="PQY166" s="1209"/>
      <c r="PQZ166" s="1248"/>
      <c r="PRA166" s="1537"/>
      <c r="PRB166" s="955"/>
      <c r="PRC166" s="1144"/>
      <c r="PRD166" s="1167"/>
      <c r="PRE166" s="1163"/>
      <c r="PRF166" s="1163"/>
      <c r="PRG166" s="1455"/>
      <c r="PRH166" s="957"/>
      <c r="PRI166" s="1163"/>
      <c r="PRJ166" s="1163"/>
      <c r="PRK166" s="957"/>
      <c r="PRL166" s="957"/>
      <c r="PRM166" s="1730"/>
      <c r="PRN166" s="957"/>
      <c r="PRO166" s="957"/>
      <c r="PRP166" s="957"/>
      <c r="PRQ166" s="1209"/>
      <c r="PRR166" s="1248"/>
      <c r="PRS166" s="1537"/>
      <c r="PRT166" s="955"/>
      <c r="PRU166" s="1144"/>
      <c r="PRV166" s="1167"/>
      <c r="PRW166" s="1163"/>
      <c r="PRX166" s="1163"/>
      <c r="PRY166" s="1455"/>
      <c r="PRZ166" s="957"/>
      <c r="PSA166" s="1163"/>
      <c r="PSB166" s="1163"/>
      <c r="PSC166" s="957"/>
      <c r="PSD166" s="957"/>
      <c r="PSE166" s="1730"/>
      <c r="PSF166" s="957"/>
      <c r="PSG166" s="957"/>
      <c r="PSH166" s="957"/>
      <c r="PSI166" s="1209"/>
      <c r="PSJ166" s="1248"/>
      <c r="PSK166" s="1537"/>
      <c r="PSL166" s="955"/>
      <c r="PSM166" s="1144"/>
      <c r="PSN166" s="1167"/>
      <c r="PSO166" s="1163"/>
      <c r="PSP166" s="1163"/>
      <c r="PSQ166" s="1455"/>
      <c r="PSR166" s="957"/>
      <c r="PSS166" s="1163"/>
      <c r="PST166" s="1163"/>
      <c r="PSU166" s="957"/>
      <c r="PSV166" s="957"/>
      <c r="PSW166" s="1730"/>
      <c r="PSX166" s="957"/>
      <c r="PSY166" s="957"/>
      <c r="PSZ166" s="957"/>
      <c r="PTA166" s="1209"/>
      <c r="PTB166" s="1248"/>
      <c r="PTC166" s="1537"/>
      <c r="PTD166" s="955"/>
      <c r="PTE166" s="1144"/>
      <c r="PTF166" s="1167"/>
      <c r="PTG166" s="1163"/>
      <c r="PTH166" s="1163"/>
      <c r="PTI166" s="1455"/>
      <c r="PTJ166" s="957"/>
      <c r="PTK166" s="1163"/>
      <c r="PTL166" s="1163"/>
      <c r="PTM166" s="957"/>
      <c r="PTN166" s="957"/>
      <c r="PTO166" s="1730"/>
      <c r="PTP166" s="957"/>
      <c r="PTQ166" s="957"/>
      <c r="PTR166" s="957"/>
      <c r="PTS166" s="1209"/>
      <c r="PTT166" s="1248"/>
      <c r="PTU166" s="1537"/>
      <c r="PTV166" s="955"/>
      <c r="PTW166" s="1144"/>
      <c r="PTX166" s="1167"/>
      <c r="PTY166" s="1163"/>
      <c r="PTZ166" s="1163"/>
      <c r="PUA166" s="1455"/>
      <c r="PUB166" s="957"/>
      <c r="PUC166" s="1163"/>
      <c r="PUD166" s="1163"/>
      <c r="PUE166" s="957"/>
      <c r="PUF166" s="957"/>
      <c r="PUG166" s="1730"/>
      <c r="PUH166" s="957"/>
      <c r="PUI166" s="957"/>
      <c r="PUJ166" s="957"/>
      <c r="PUK166" s="1209"/>
      <c r="PUL166" s="1248"/>
      <c r="PUM166" s="1537"/>
      <c r="PUN166" s="955"/>
      <c r="PUO166" s="1144"/>
      <c r="PUP166" s="1167"/>
      <c r="PUQ166" s="1163"/>
      <c r="PUR166" s="1163"/>
      <c r="PUS166" s="1455"/>
      <c r="PUT166" s="957"/>
      <c r="PUU166" s="1163"/>
      <c r="PUV166" s="1163"/>
      <c r="PUW166" s="957"/>
      <c r="PUX166" s="957"/>
      <c r="PUY166" s="1730"/>
      <c r="PUZ166" s="957"/>
      <c r="PVA166" s="957"/>
      <c r="PVB166" s="957"/>
      <c r="PVC166" s="1209"/>
      <c r="PVD166" s="1248"/>
      <c r="PVE166" s="1537"/>
      <c r="PVF166" s="955"/>
      <c r="PVG166" s="1144"/>
      <c r="PVH166" s="1167"/>
      <c r="PVI166" s="1163"/>
      <c r="PVJ166" s="1163"/>
      <c r="PVK166" s="1455"/>
      <c r="PVL166" s="957"/>
      <c r="PVM166" s="1163"/>
      <c r="PVN166" s="1163"/>
      <c r="PVO166" s="957"/>
      <c r="PVP166" s="957"/>
      <c r="PVQ166" s="1730"/>
      <c r="PVR166" s="957"/>
      <c r="PVS166" s="957"/>
      <c r="PVT166" s="957"/>
      <c r="PVU166" s="1209"/>
      <c r="PVV166" s="1248"/>
      <c r="PVW166" s="1537"/>
      <c r="PVX166" s="955"/>
      <c r="PVY166" s="1144"/>
      <c r="PVZ166" s="1167"/>
      <c r="PWA166" s="1163"/>
      <c r="PWB166" s="1163"/>
      <c r="PWC166" s="1455"/>
      <c r="PWD166" s="957"/>
      <c r="PWE166" s="1163"/>
      <c r="PWF166" s="1163"/>
      <c r="PWG166" s="957"/>
      <c r="PWH166" s="957"/>
      <c r="PWI166" s="1730"/>
      <c r="PWJ166" s="957"/>
      <c r="PWK166" s="957"/>
      <c r="PWL166" s="957"/>
      <c r="PWM166" s="1209"/>
      <c r="PWN166" s="1248"/>
      <c r="PWO166" s="1537"/>
      <c r="PWP166" s="955"/>
      <c r="PWQ166" s="1144"/>
      <c r="PWR166" s="1167"/>
      <c r="PWS166" s="1163"/>
      <c r="PWT166" s="1163"/>
      <c r="PWU166" s="1455"/>
      <c r="PWV166" s="957"/>
      <c r="PWW166" s="1163"/>
      <c r="PWX166" s="1163"/>
      <c r="PWY166" s="957"/>
      <c r="PWZ166" s="957"/>
      <c r="PXA166" s="1730"/>
      <c r="PXB166" s="957"/>
      <c r="PXC166" s="957"/>
      <c r="PXD166" s="957"/>
      <c r="PXE166" s="1209"/>
      <c r="PXF166" s="1248"/>
      <c r="PXG166" s="1537"/>
      <c r="PXH166" s="955"/>
      <c r="PXI166" s="1144"/>
      <c r="PXJ166" s="1167"/>
      <c r="PXK166" s="1163"/>
      <c r="PXL166" s="1163"/>
      <c r="PXM166" s="1455"/>
      <c r="PXN166" s="957"/>
      <c r="PXO166" s="1163"/>
      <c r="PXP166" s="1163"/>
      <c r="PXQ166" s="957"/>
      <c r="PXR166" s="957"/>
      <c r="PXS166" s="1730"/>
      <c r="PXT166" s="957"/>
      <c r="PXU166" s="957"/>
      <c r="PXV166" s="957"/>
      <c r="PXW166" s="1209"/>
      <c r="PXX166" s="1248"/>
      <c r="PXY166" s="1537"/>
      <c r="PXZ166" s="955"/>
      <c r="PYA166" s="1144"/>
      <c r="PYB166" s="1167"/>
      <c r="PYC166" s="1163"/>
      <c r="PYD166" s="1163"/>
      <c r="PYE166" s="1455"/>
      <c r="PYF166" s="957"/>
      <c r="PYG166" s="1163"/>
      <c r="PYH166" s="1163"/>
      <c r="PYI166" s="957"/>
      <c r="PYJ166" s="957"/>
      <c r="PYK166" s="1730"/>
      <c r="PYL166" s="957"/>
      <c r="PYM166" s="957"/>
      <c r="PYN166" s="957"/>
      <c r="PYO166" s="1209"/>
      <c r="PYP166" s="1248"/>
      <c r="PYQ166" s="1537"/>
      <c r="PYR166" s="955"/>
      <c r="PYS166" s="1144"/>
      <c r="PYT166" s="1167"/>
      <c r="PYU166" s="1163"/>
      <c r="PYV166" s="1163"/>
      <c r="PYW166" s="1455"/>
      <c r="PYX166" s="957"/>
      <c r="PYY166" s="1163"/>
      <c r="PYZ166" s="1163"/>
      <c r="PZA166" s="957"/>
      <c r="PZB166" s="957"/>
      <c r="PZC166" s="1730"/>
      <c r="PZD166" s="957"/>
      <c r="PZE166" s="957"/>
      <c r="PZF166" s="957"/>
      <c r="PZG166" s="1209"/>
      <c r="PZH166" s="1248"/>
      <c r="PZI166" s="1537"/>
      <c r="PZJ166" s="955"/>
      <c r="PZK166" s="1144"/>
      <c r="PZL166" s="1167"/>
      <c r="PZM166" s="1163"/>
      <c r="PZN166" s="1163"/>
      <c r="PZO166" s="1455"/>
      <c r="PZP166" s="957"/>
      <c r="PZQ166" s="1163"/>
      <c r="PZR166" s="1163"/>
      <c r="PZS166" s="957"/>
      <c r="PZT166" s="957"/>
      <c r="PZU166" s="1730"/>
      <c r="PZV166" s="957"/>
      <c r="PZW166" s="957"/>
      <c r="PZX166" s="957"/>
      <c r="PZY166" s="1209"/>
      <c r="PZZ166" s="1248"/>
      <c r="QAA166" s="1537"/>
      <c r="QAB166" s="955"/>
      <c r="QAC166" s="1144"/>
      <c r="QAD166" s="1167"/>
      <c r="QAE166" s="1163"/>
      <c r="QAF166" s="1163"/>
      <c r="QAG166" s="1455"/>
      <c r="QAH166" s="957"/>
      <c r="QAI166" s="1163"/>
      <c r="QAJ166" s="1163"/>
      <c r="QAK166" s="957"/>
      <c r="QAL166" s="957"/>
      <c r="QAM166" s="1730"/>
      <c r="QAN166" s="957"/>
      <c r="QAO166" s="957"/>
      <c r="QAP166" s="957"/>
      <c r="QAQ166" s="1209"/>
      <c r="QAR166" s="1248"/>
      <c r="QAS166" s="1537"/>
      <c r="QAT166" s="955"/>
      <c r="QAU166" s="1144"/>
      <c r="QAV166" s="1167"/>
      <c r="QAW166" s="1163"/>
      <c r="QAX166" s="1163"/>
      <c r="QAY166" s="1455"/>
      <c r="QAZ166" s="957"/>
      <c r="QBA166" s="1163"/>
      <c r="QBB166" s="1163"/>
      <c r="QBC166" s="957"/>
      <c r="QBD166" s="957"/>
      <c r="QBE166" s="1730"/>
      <c r="QBF166" s="957"/>
      <c r="QBG166" s="957"/>
      <c r="QBH166" s="957"/>
      <c r="QBI166" s="1209"/>
      <c r="QBJ166" s="1248"/>
      <c r="QBK166" s="1537"/>
      <c r="QBL166" s="955"/>
      <c r="QBM166" s="1144"/>
      <c r="QBN166" s="1167"/>
      <c r="QBO166" s="1163"/>
      <c r="QBP166" s="1163"/>
      <c r="QBQ166" s="1455"/>
      <c r="QBR166" s="957"/>
      <c r="QBS166" s="1163"/>
      <c r="QBT166" s="1163"/>
      <c r="QBU166" s="957"/>
      <c r="QBV166" s="957"/>
      <c r="QBW166" s="1730"/>
      <c r="QBX166" s="957"/>
      <c r="QBY166" s="957"/>
      <c r="QBZ166" s="957"/>
      <c r="QCA166" s="1209"/>
      <c r="QCB166" s="1248"/>
      <c r="QCC166" s="1537"/>
      <c r="QCD166" s="955"/>
      <c r="QCE166" s="1144"/>
      <c r="QCF166" s="1167"/>
      <c r="QCG166" s="1163"/>
      <c r="QCH166" s="1163"/>
      <c r="QCI166" s="1455"/>
      <c r="QCJ166" s="957"/>
      <c r="QCK166" s="1163"/>
      <c r="QCL166" s="1163"/>
      <c r="QCM166" s="957"/>
      <c r="QCN166" s="957"/>
      <c r="QCO166" s="1730"/>
      <c r="QCP166" s="957"/>
      <c r="QCQ166" s="957"/>
      <c r="QCR166" s="957"/>
      <c r="QCS166" s="1209"/>
      <c r="QCT166" s="1248"/>
      <c r="QCU166" s="1537"/>
      <c r="QCV166" s="955"/>
      <c r="QCW166" s="1144"/>
      <c r="QCX166" s="1167"/>
      <c r="QCY166" s="1163"/>
      <c r="QCZ166" s="1163"/>
      <c r="QDA166" s="1455"/>
      <c r="QDB166" s="957"/>
      <c r="QDC166" s="1163"/>
      <c r="QDD166" s="1163"/>
      <c r="QDE166" s="957"/>
      <c r="QDF166" s="957"/>
      <c r="QDG166" s="1730"/>
      <c r="QDH166" s="957"/>
      <c r="QDI166" s="957"/>
      <c r="QDJ166" s="957"/>
      <c r="QDK166" s="1209"/>
      <c r="QDL166" s="1248"/>
      <c r="QDM166" s="1537"/>
      <c r="QDN166" s="955"/>
      <c r="QDO166" s="1144"/>
      <c r="QDP166" s="1167"/>
      <c r="QDQ166" s="1163"/>
      <c r="QDR166" s="1163"/>
      <c r="QDS166" s="1455"/>
      <c r="QDT166" s="957"/>
      <c r="QDU166" s="1163"/>
      <c r="QDV166" s="1163"/>
      <c r="QDW166" s="957"/>
      <c r="QDX166" s="957"/>
      <c r="QDY166" s="1730"/>
      <c r="QDZ166" s="957"/>
      <c r="QEA166" s="957"/>
      <c r="QEB166" s="957"/>
      <c r="QEC166" s="1209"/>
      <c r="QED166" s="1248"/>
      <c r="QEE166" s="1537"/>
      <c r="QEF166" s="955"/>
      <c r="QEG166" s="1144"/>
      <c r="QEH166" s="1167"/>
      <c r="QEI166" s="1163"/>
      <c r="QEJ166" s="1163"/>
      <c r="QEK166" s="1455"/>
      <c r="QEL166" s="957"/>
      <c r="QEM166" s="1163"/>
      <c r="QEN166" s="1163"/>
      <c r="QEO166" s="957"/>
      <c r="QEP166" s="957"/>
      <c r="QEQ166" s="1730"/>
      <c r="QER166" s="957"/>
      <c r="QES166" s="957"/>
      <c r="QET166" s="957"/>
      <c r="QEU166" s="1209"/>
      <c r="QEV166" s="1248"/>
      <c r="QEW166" s="1537"/>
      <c r="QEX166" s="955"/>
      <c r="QEY166" s="1144"/>
      <c r="QEZ166" s="1167"/>
      <c r="QFA166" s="1163"/>
      <c r="QFB166" s="1163"/>
      <c r="QFC166" s="1455"/>
      <c r="QFD166" s="957"/>
      <c r="QFE166" s="1163"/>
      <c r="QFF166" s="1163"/>
      <c r="QFG166" s="957"/>
      <c r="QFH166" s="957"/>
      <c r="QFI166" s="1730"/>
      <c r="QFJ166" s="957"/>
      <c r="QFK166" s="957"/>
      <c r="QFL166" s="957"/>
      <c r="QFM166" s="1209"/>
      <c r="QFN166" s="1248"/>
      <c r="QFO166" s="1537"/>
      <c r="QFP166" s="955"/>
      <c r="QFQ166" s="1144"/>
      <c r="QFR166" s="1167"/>
      <c r="QFS166" s="1163"/>
      <c r="QFT166" s="1163"/>
      <c r="QFU166" s="1455"/>
      <c r="QFV166" s="957"/>
      <c r="QFW166" s="1163"/>
      <c r="QFX166" s="1163"/>
      <c r="QFY166" s="957"/>
      <c r="QFZ166" s="957"/>
      <c r="QGA166" s="1730"/>
      <c r="QGB166" s="957"/>
      <c r="QGC166" s="957"/>
      <c r="QGD166" s="957"/>
      <c r="QGE166" s="1209"/>
      <c r="QGF166" s="1248"/>
      <c r="QGG166" s="1537"/>
      <c r="QGH166" s="955"/>
      <c r="QGI166" s="1144"/>
      <c r="QGJ166" s="1167"/>
      <c r="QGK166" s="1163"/>
      <c r="QGL166" s="1163"/>
      <c r="QGM166" s="1455"/>
      <c r="QGN166" s="957"/>
      <c r="QGO166" s="1163"/>
      <c r="QGP166" s="1163"/>
      <c r="QGQ166" s="957"/>
      <c r="QGR166" s="957"/>
      <c r="QGS166" s="1730"/>
      <c r="QGT166" s="957"/>
      <c r="QGU166" s="957"/>
      <c r="QGV166" s="957"/>
      <c r="QGW166" s="1209"/>
      <c r="QGX166" s="1248"/>
      <c r="QGY166" s="1537"/>
      <c r="QGZ166" s="955"/>
      <c r="QHA166" s="1144"/>
      <c r="QHB166" s="1167"/>
      <c r="QHC166" s="1163"/>
      <c r="QHD166" s="1163"/>
      <c r="QHE166" s="1455"/>
      <c r="QHF166" s="957"/>
      <c r="QHG166" s="1163"/>
      <c r="QHH166" s="1163"/>
      <c r="QHI166" s="957"/>
      <c r="QHJ166" s="957"/>
      <c r="QHK166" s="1730"/>
      <c r="QHL166" s="957"/>
      <c r="QHM166" s="957"/>
      <c r="QHN166" s="957"/>
      <c r="QHO166" s="1209"/>
      <c r="QHP166" s="1248"/>
      <c r="QHQ166" s="1537"/>
      <c r="QHR166" s="955"/>
      <c r="QHS166" s="1144"/>
      <c r="QHT166" s="1167"/>
      <c r="QHU166" s="1163"/>
      <c r="QHV166" s="1163"/>
      <c r="QHW166" s="1455"/>
      <c r="QHX166" s="957"/>
      <c r="QHY166" s="1163"/>
      <c r="QHZ166" s="1163"/>
      <c r="QIA166" s="957"/>
      <c r="QIB166" s="957"/>
      <c r="QIC166" s="1730"/>
      <c r="QID166" s="957"/>
      <c r="QIE166" s="957"/>
      <c r="QIF166" s="957"/>
      <c r="QIG166" s="1209"/>
      <c r="QIH166" s="1248"/>
      <c r="QII166" s="1537"/>
      <c r="QIJ166" s="955"/>
      <c r="QIK166" s="1144"/>
      <c r="QIL166" s="1167"/>
      <c r="QIM166" s="1163"/>
      <c r="QIN166" s="1163"/>
      <c r="QIO166" s="1455"/>
      <c r="QIP166" s="957"/>
      <c r="QIQ166" s="1163"/>
      <c r="QIR166" s="1163"/>
      <c r="QIS166" s="957"/>
      <c r="QIT166" s="957"/>
      <c r="QIU166" s="1730"/>
      <c r="QIV166" s="957"/>
      <c r="QIW166" s="957"/>
      <c r="QIX166" s="957"/>
      <c r="QIY166" s="1209"/>
      <c r="QIZ166" s="1248"/>
      <c r="QJA166" s="1537"/>
      <c r="QJB166" s="955"/>
      <c r="QJC166" s="1144"/>
      <c r="QJD166" s="1167"/>
      <c r="QJE166" s="1163"/>
      <c r="QJF166" s="1163"/>
      <c r="QJG166" s="1455"/>
      <c r="QJH166" s="957"/>
      <c r="QJI166" s="1163"/>
      <c r="QJJ166" s="1163"/>
      <c r="QJK166" s="957"/>
      <c r="QJL166" s="957"/>
      <c r="QJM166" s="1730"/>
      <c r="QJN166" s="957"/>
      <c r="QJO166" s="957"/>
      <c r="QJP166" s="957"/>
      <c r="QJQ166" s="1209"/>
      <c r="QJR166" s="1248"/>
      <c r="QJS166" s="1537"/>
      <c r="QJT166" s="955"/>
      <c r="QJU166" s="1144"/>
      <c r="QJV166" s="1167"/>
      <c r="QJW166" s="1163"/>
      <c r="QJX166" s="1163"/>
      <c r="QJY166" s="1455"/>
      <c r="QJZ166" s="957"/>
      <c r="QKA166" s="1163"/>
      <c r="QKB166" s="1163"/>
      <c r="QKC166" s="957"/>
      <c r="QKD166" s="957"/>
      <c r="QKE166" s="1730"/>
      <c r="QKF166" s="957"/>
      <c r="QKG166" s="957"/>
      <c r="QKH166" s="957"/>
      <c r="QKI166" s="1209"/>
      <c r="QKJ166" s="1248"/>
      <c r="QKK166" s="1537"/>
      <c r="QKL166" s="955"/>
      <c r="QKM166" s="1144"/>
      <c r="QKN166" s="1167"/>
      <c r="QKO166" s="1163"/>
      <c r="QKP166" s="1163"/>
      <c r="QKQ166" s="1455"/>
      <c r="QKR166" s="957"/>
      <c r="QKS166" s="1163"/>
      <c r="QKT166" s="1163"/>
      <c r="QKU166" s="957"/>
      <c r="QKV166" s="957"/>
      <c r="QKW166" s="1730"/>
      <c r="QKX166" s="957"/>
      <c r="QKY166" s="957"/>
      <c r="QKZ166" s="957"/>
      <c r="QLA166" s="1209"/>
      <c r="QLB166" s="1248"/>
      <c r="QLC166" s="1537"/>
      <c r="QLD166" s="955"/>
      <c r="QLE166" s="1144"/>
      <c r="QLF166" s="1167"/>
      <c r="QLG166" s="1163"/>
      <c r="QLH166" s="1163"/>
      <c r="QLI166" s="1455"/>
      <c r="QLJ166" s="957"/>
      <c r="QLK166" s="1163"/>
      <c r="QLL166" s="1163"/>
      <c r="QLM166" s="957"/>
      <c r="QLN166" s="957"/>
      <c r="QLO166" s="1730"/>
      <c r="QLP166" s="957"/>
      <c r="QLQ166" s="957"/>
      <c r="QLR166" s="957"/>
      <c r="QLS166" s="1209"/>
      <c r="QLT166" s="1248"/>
      <c r="QLU166" s="1537"/>
      <c r="QLV166" s="955"/>
      <c r="QLW166" s="1144"/>
      <c r="QLX166" s="1167"/>
      <c r="QLY166" s="1163"/>
      <c r="QLZ166" s="1163"/>
      <c r="QMA166" s="1455"/>
      <c r="QMB166" s="957"/>
      <c r="QMC166" s="1163"/>
      <c r="QMD166" s="1163"/>
      <c r="QME166" s="957"/>
      <c r="QMF166" s="957"/>
      <c r="QMG166" s="1730"/>
      <c r="QMH166" s="957"/>
      <c r="QMI166" s="957"/>
      <c r="QMJ166" s="957"/>
      <c r="QMK166" s="1209"/>
      <c r="QML166" s="1248"/>
      <c r="QMM166" s="1537"/>
      <c r="QMN166" s="955"/>
      <c r="QMO166" s="1144"/>
      <c r="QMP166" s="1167"/>
      <c r="QMQ166" s="1163"/>
      <c r="QMR166" s="1163"/>
      <c r="QMS166" s="1455"/>
      <c r="QMT166" s="957"/>
      <c r="QMU166" s="1163"/>
      <c r="QMV166" s="1163"/>
      <c r="QMW166" s="957"/>
      <c r="QMX166" s="957"/>
      <c r="QMY166" s="1730"/>
      <c r="QMZ166" s="957"/>
      <c r="QNA166" s="957"/>
      <c r="QNB166" s="957"/>
      <c r="QNC166" s="1209"/>
      <c r="QND166" s="1248"/>
      <c r="QNE166" s="1537"/>
      <c r="QNF166" s="955"/>
      <c r="QNG166" s="1144"/>
      <c r="QNH166" s="1167"/>
      <c r="QNI166" s="1163"/>
      <c r="QNJ166" s="1163"/>
      <c r="QNK166" s="1455"/>
      <c r="QNL166" s="957"/>
      <c r="QNM166" s="1163"/>
      <c r="QNN166" s="1163"/>
      <c r="QNO166" s="957"/>
      <c r="QNP166" s="957"/>
      <c r="QNQ166" s="1730"/>
      <c r="QNR166" s="957"/>
      <c r="QNS166" s="957"/>
      <c r="QNT166" s="957"/>
      <c r="QNU166" s="1209"/>
      <c r="QNV166" s="1248"/>
      <c r="QNW166" s="1537"/>
      <c r="QNX166" s="955"/>
      <c r="QNY166" s="1144"/>
      <c r="QNZ166" s="1167"/>
      <c r="QOA166" s="1163"/>
      <c r="QOB166" s="1163"/>
      <c r="QOC166" s="1455"/>
      <c r="QOD166" s="957"/>
      <c r="QOE166" s="1163"/>
      <c r="QOF166" s="1163"/>
      <c r="QOG166" s="957"/>
      <c r="QOH166" s="957"/>
      <c r="QOI166" s="1730"/>
      <c r="QOJ166" s="957"/>
      <c r="QOK166" s="957"/>
      <c r="QOL166" s="957"/>
      <c r="QOM166" s="1209"/>
      <c r="QON166" s="1248"/>
      <c r="QOO166" s="1537"/>
      <c r="QOP166" s="955"/>
      <c r="QOQ166" s="1144"/>
      <c r="QOR166" s="1167"/>
      <c r="QOS166" s="1163"/>
      <c r="QOT166" s="1163"/>
      <c r="QOU166" s="1455"/>
      <c r="QOV166" s="957"/>
      <c r="QOW166" s="1163"/>
      <c r="QOX166" s="1163"/>
      <c r="QOY166" s="957"/>
      <c r="QOZ166" s="957"/>
      <c r="QPA166" s="1730"/>
      <c r="QPB166" s="957"/>
      <c r="QPC166" s="957"/>
      <c r="QPD166" s="957"/>
      <c r="QPE166" s="1209"/>
      <c r="QPF166" s="1248"/>
      <c r="QPG166" s="1537"/>
      <c r="QPH166" s="955"/>
      <c r="QPI166" s="1144"/>
      <c r="QPJ166" s="1167"/>
      <c r="QPK166" s="1163"/>
      <c r="QPL166" s="1163"/>
      <c r="QPM166" s="1455"/>
      <c r="QPN166" s="957"/>
      <c r="QPO166" s="1163"/>
      <c r="QPP166" s="1163"/>
      <c r="QPQ166" s="957"/>
      <c r="QPR166" s="957"/>
      <c r="QPS166" s="1730"/>
      <c r="QPT166" s="957"/>
      <c r="QPU166" s="957"/>
      <c r="QPV166" s="957"/>
      <c r="QPW166" s="1209"/>
      <c r="QPX166" s="1248"/>
      <c r="QPY166" s="1537"/>
      <c r="QPZ166" s="955"/>
      <c r="QQA166" s="1144"/>
      <c r="QQB166" s="1167"/>
      <c r="QQC166" s="1163"/>
      <c r="QQD166" s="1163"/>
      <c r="QQE166" s="1455"/>
      <c r="QQF166" s="957"/>
      <c r="QQG166" s="1163"/>
      <c r="QQH166" s="1163"/>
      <c r="QQI166" s="957"/>
      <c r="QQJ166" s="957"/>
      <c r="QQK166" s="1730"/>
      <c r="QQL166" s="957"/>
      <c r="QQM166" s="957"/>
      <c r="QQN166" s="957"/>
      <c r="QQO166" s="1209"/>
      <c r="QQP166" s="1248"/>
      <c r="QQQ166" s="1537"/>
      <c r="QQR166" s="955"/>
      <c r="QQS166" s="1144"/>
      <c r="QQT166" s="1167"/>
      <c r="QQU166" s="1163"/>
      <c r="QQV166" s="1163"/>
      <c r="QQW166" s="1455"/>
      <c r="QQX166" s="957"/>
      <c r="QQY166" s="1163"/>
      <c r="QQZ166" s="1163"/>
      <c r="QRA166" s="957"/>
      <c r="QRB166" s="957"/>
      <c r="QRC166" s="1730"/>
      <c r="QRD166" s="957"/>
      <c r="QRE166" s="957"/>
      <c r="QRF166" s="957"/>
      <c r="QRG166" s="1209"/>
      <c r="QRH166" s="1248"/>
      <c r="QRI166" s="1537"/>
      <c r="QRJ166" s="955"/>
      <c r="QRK166" s="1144"/>
      <c r="QRL166" s="1167"/>
      <c r="QRM166" s="1163"/>
      <c r="QRN166" s="1163"/>
      <c r="QRO166" s="1455"/>
      <c r="QRP166" s="957"/>
      <c r="QRQ166" s="1163"/>
      <c r="QRR166" s="1163"/>
      <c r="QRS166" s="957"/>
      <c r="QRT166" s="957"/>
      <c r="QRU166" s="1730"/>
      <c r="QRV166" s="957"/>
      <c r="QRW166" s="957"/>
      <c r="QRX166" s="957"/>
      <c r="QRY166" s="1209"/>
      <c r="QRZ166" s="1248"/>
      <c r="QSA166" s="1537"/>
      <c r="QSB166" s="955"/>
      <c r="QSC166" s="1144"/>
      <c r="QSD166" s="1167"/>
      <c r="QSE166" s="1163"/>
      <c r="QSF166" s="1163"/>
      <c r="QSG166" s="1455"/>
      <c r="QSH166" s="957"/>
      <c r="QSI166" s="1163"/>
      <c r="QSJ166" s="1163"/>
      <c r="QSK166" s="957"/>
      <c r="QSL166" s="957"/>
      <c r="QSM166" s="1730"/>
      <c r="QSN166" s="957"/>
      <c r="QSO166" s="957"/>
      <c r="QSP166" s="957"/>
      <c r="QSQ166" s="1209"/>
      <c r="QSR166" s="1248"/>
      <c r="QSS166" s="1537"/>
      <c r="QST166" s="955"/>
      <c r="QSU166" s="1144"/>
      <c r="QSV166" s="1167"/>
      <c r="QSW166" s="1163"/>
      <c r="QSX166" s="1163"/>
      <c r="QSY166" s="1455"/>
      <c r="QSZ166" s="957"/>
      <c r="QTA166" s="1163"/>
      <c r="QTB166" s="1163"/>
      <c r="QTC166" s="957"/>
      <c r="QTD166" s="957"/>
      <c r="QTE166" s="1730"/>
      <c r="QTF166" s="957"/>
      <c r="QTG166" s="957"/>
      <c r="QTH166" s="957"/>
      <c r="QTI166" s="1209"/>
      <c r="QTJ166" s="1248"/>
      <c r="QTK166" s="1537"/>
      <c r="QTL166" s="955"/>
      <c r="QTM166" s="1144"/>
      <c r="QTN166" s="1167"/>
      <c r="QTO166" s="1163"/>
      <c r="QTP166" s="1163"/>
      <c r="QTQ166" s="1455"/>
      <c r="QTR166" s="957"/>
      <c r="QTS166" s="1163"/>
      <c r="QTT166" s="1163"/>
      <c r="QTU166" s="957"/>
      <c r="QTV166" s="957"/>
      <c r="QTW166" s="1730"/>
      <c r="QTX166" s="957"/>
      <c r="QTY166" s="957"/>
      <c r="QTZ166" s="957"/>
      <c r="QUA166" s="1209"/>
      <c r="QUB166" s="1248"/>
      <c r="QUC166" s="1537"/>
      <c r="QUD166" s="955"/>
      <c r="QUE166" s="1144"/>
      <c r="QUF166" s="1167"/>
      <c r="QUG166" s="1163"/>
      <c r="QUH166" s="1163"/>
      <c r="QUI166" s="1455"/>
      <c r="QUJ166" s="957"/>
      <c r="QUK166" s="1163"/>
      <c r="QUL166" s="1163"/>
      <c r="QUM166" s="957"/>
      <c r="QUN166" s="957"/>
      <c r="QUO166" s="1730"/>
      <c r="QUP166" s="957"/>
      <c r="QUQ166" s="957"/>
      <c r="QUR166" s="957"/>
      <c r="QUS166" s="1209"/>
      <c r="QUT166" s="1248"/>
      <c r="QUU166" s="1537"/>
      <c r="QUV166" s="955"/>
      <c r="QUW166" s="1144"/>
      <c r="QUX166" s="1167"/>
      <c r="QUY166" s="1163"/>
      <c r="QUZ166" s="1163"/>
      <c r="QVA166" s="1455"/>
      <c r="QVB166" s="957"/>
      <c r="QVC166" s="1163"/>
      <c r="QVD166" s="1163"/>
      <c r="QVE166" s="957"/>
      <c r="QVF166" s="957"/>
      <c r="QVG166" s="1730"/>
      <c r="QVH166" s="957"/>
      <c r="QVI166" s="957"/>
      <c r="QVJ166" s="957"/>
      <c r="QVK166" s="1209"/>
      <c r="QVL166" s="1248"/>
      <c r="QVM166" s="1537"/>
      <c r="QVN166" s="955"/>
      <c r="QVO166" s="1144"/>
      <c r="QVP166" s="1167"/>
      <c r="QVQ166" s="1163"/>
      <c r="QVR166" s="1163"/>
      <c r="QVS166" s="1455"/>
      <c r="QVT166" s="957"/>
      <c r="QVU166" s="1163"/>
      <c r="QVV166" s="1163"/>
      <c r="QVW166" s="957"/>
      <c r="QVX166" s="957"/>
      <c r="QVY166" s="1730"/>
      <c r="QVZ166" s="957"/>
      <c r="QWA166" s="957"/>
      <c r="QWB166" s="957"/>
      <c r="QWC166" s="1209"/>
      <c r="QWD166" s="1248"/>
      <c r="QWE166" s="1537"/>
      <c r="QWF166" s="955"/>
      <c r="QWG166" s="1144"/>
      <c r="QWH166" s="1167"/>
      <c r="QWI166" s="1163"/>
      <c r="QWJ166" s="1163"/>
      <c r="QWK166" s="1455"/>
      <c r="QWL166" s="957"/>
      <c r="QWM166" s="1163"/>
      <c r="QWN166" s="1163"/>
      <c r="QWO166" s="957"/>
      <c r="QWP166" s="957"/>
      <c r="QWQ166" s="1730"/>
      <c r="QWR166" s="957"/>
      <c r="QWS166" s="957"/>
      <c r="QWT166" s="957"/>
      <c r="QWU166" s="1209"/>
      <c r="QWV166" s="1248"/>
      <c r="QWW166" s="1537"/>
      <c r="QWX166" s="955"/>
      <c r="QWY166" s="1144"/>
      <c r="QWZ166" s="1167"/>
      <c r="QXA166" s="1163"/>
      <c r="QXB166" s="1163"/>
      <c r="QXC166" s="1455"/>
      <c r="QXD166" s="957"/>
      <c r="QXE166" s="1163"/>
      <c r="QXF166" s="1163"/>
      <c r="QXG166" s="957"/>
      <c r="QXH166" s="957"/>
      <c r="QXI166" s="1730"/>
      <c r="QXJ166" s="957"/>
      <c r="QXK166" s="957"/>
      <c r="QXL166" s="957"/>
      <c r="QXM166" s="1209"/>
      <c r="QXN166" s="1248"/>
      <c r="QXO166" s="1537"/>
      <c r="QXP166" s="955"/>
      <c r="QXQ166" s="1144"/>
      <c r="QXR166" s="1167"/>
      <c r="QXS166" s="1163"/>
      <c r="QXT166" s="1163"/>
      <c r="QXU166" s="1455"/>
      <c r="QXV166" s="957"/>
      <c r="QXW166" s="1163"/>
      <c r="QXX166" s="1163"/>
      <c r="QXY166" s="957"/>
      <c r="QXZ166" s="957"/>
      <c r="QYA166" s="1730"/>
      <c r="QYB166" s="957"/>
      <c r="QYC166" s="957"/>
      <c r="QYD166" s="957"/>
      <c r="QYE166" s="1209"/>
      <c r="QYF166" s="1248"/>
      <c r="QYG166" s="1537"/>
      <c r="QYH166" s="955"/>
      <c r="QYI166" s="1144"/>
      <c r="QYJ166" s="1167"/>
      <c r="QYK166" s="1163"/>
      <c r="QYL166" s="1163"/>
      <c r="QYM166" s="1455"/>
      <c r="QYN166" s="957"/>
      <c r="QYO166" s="1163"/>
      <c r="QYP166" s="1163"/>
      <c r="QYQ166" s="957"/>
      <c r="QYR166" s="957"/>
      <c r="QYS166" s="1730"/>
      <c r="QYT166" s="957"/>
      <c r="QYU166" s="957"/>
      <c r="QYV166" s="957"/>
      <c r="QYW166" s="1209"/>
      <c r="QYX166" s="1248"/>
      <c r="QYY166" s="1537"/>
      <c r="QYZ166" s="955"/>
      <c r="QZA166" s="1144"/>
      <c r="QZB166" s="1167"/>
      <c r="QZC166" s="1163"/>
      <c r="QZD166" s="1163"/>
      <c r="QZE166" s="1455"/>
      <c r="QZF166" s="957"/>
      <c r="QZG166" s="1163"/>
      <c r="QZH166" s="1163"/>
      <c r="QZI166" s="957"/>
      <c r="QZJ166" s="957"/>
      <c r="QZK166" s="1730"/>
      <c r="QZL166" s="957"/>
      <c r="QZM166" s="957"/>
      <c r="QZN166" s="957"/>
      <c r="QZO166" s="1209"/>
      <c r="QZP166" s="1248"/>
      <c r="QZQ166" s="1537"/>
      <c r="QZR166" s="955"/>
      <c r="QZS166" s="1144"/>
      <c r="QZT166" s="1167"/>
      <c r="QZU166" s="1163"/>
      <c r="QZV166" s="1163"/>
      <c r="QZW166" s="1455"/>
      <c r="QZX166" s="957"/>
      <c r="QZY166" s="1163"/>
      <c r="QZZ166" s="1163"/>
      <c r="RAA166" s="957"/>
      <c r="RAB166" s="957"/>
      <c r="RAC166" s="1730"/>
      <c r="RAD166" s="957"/>
      <c r="RAE166" s="957"/>
      <c r="RAF166" s="957"/>
      <c r="RAG166" s="1209"/>
      <c r="RAH166" s="1248"/>
      <c r="RAI166" s="1537"/>
      <c r="RAJ166" s="955"/>
      <c r="RAK166" s="1144"/>
      <c r="RAL166" s="1167"/>
      <c r="RAM166" s="1163"/>
      <c r="RAN166" s="1163"/>
      <c r="RAO166" s="1455"/>
      <c r="RAP166" s="957"/>
      <c r="RAQ166" s="1163"/>
      <c r="RAR166" s="1163"/>
      <c r="RAS166" s="957"/>
      <c r="RAT166" s="957"/>
      <c r="RAU166" s="1730"/>
      <c r="RAV166" s="957"/>
      <c r="RAW166" s="957"/>
      <c r="RAX166" s="957"/>
      <c r="RAY166" s="1209"/>
      <c r="RAZ166" s="1248"/>
      <c r="RBA166" s="1537"/>
      <c r="RBB166" s="955"/>
      <c r="RBC166" s="1144"/>
      <c r="RBD166" s="1167"/>
      <c r="RBE166" s="1163"/>
      <c r="RBF166" s="1163"/>
      <c r="RBG166" s="1455"/>
      <c r="RBH166" s="957"/>
      <c r="RBI166" s="1163"/>
      <c r="RBJ166" s="1163"/>
      <c r="RBK166" s="957"/>
      <c r="RBL166" s="957"/>
      <c r="RBM166" s="1730"/>
      <c r="RBN166" s="957"/>
      <c r="RBO166" s="957"/>
      <c r="RBP166" s="957"/>
      <c r="RBQ166" s="1209"/>
      <c r="RBR166" s="1248"/>
      <c r="RBS166" s="1537"/>
      <c r="RBT166" s="955"/>
      <c r="RBU166" s="1144"/>
      <c r="RBV166" s="1167"/>
      <c r="RBW166" s="1163"/>
      <c r="RBX166" s="1163"/>
      <c r="RBY166" s="1455"/>
      <c r="RBZ166" s="957"/>
      <c r="RCA166" s="1163"/>
      <c r="RCB166" s="1163"/>
      <c r="RCC166" s="957"/>
      <c r="RCD166" s="957"/>
      <c r="RCE166" s="1730"/>
      <c r="RCF166" s="957"/>
      <c r="RCG166" s="957"/>
      <c r="RCH166" s="957"/>
      <c r="RCI166" s="1209"/>
      <c r="RCJ166" s="1248"/>
      <c r="RCK166" s="1537"/>
      <c r="RCL166" s="955"/>
      <c r="RCM166" s="1144"/>
      <c r="RCN166" s="1167"/>
      <c r="RCO166" s="1163"/>
      <c r="RCP166" s="1163"/>
      <c r="RCQ166" s="1455"/>
      <c r="RCR166" s="957"/>
      <c r="RCS166" s="1163"/>
      <c r="RCT166" s="1163"/>
      <c r="RCU166" s="957"/>
      <c r="RCV166" s="957"/>
      <c r="RCW166" s="1730"/>
      <c r="RCX166" s="957"/>
      <c r="RCY166" s="957"/>
      <c r="RCZ166" s="957"/>
      <c r="RDA166" s="1209"/>
      <c r="RDB166" s="1248"/>
      <c r="RDC166" s="1537"/>
      <c r="RDD166" s="955"/>
      <c r="RDE166" s="1144"/>
      <c r="RDF166" s="1167"/>
      <c r="RDG166" s="1163"/>
      <c r="RDH166" s="1163"/>
      <c r="RDI166" s="1455"/>
      <c r="RDJ166" s="957"/>
      <c r="RDK166" s="1163"/>
      <c r="RDL166" s="1163"/>
      <c r="RDM166" s="957"/>
      <c r="RDN166" s="957"/>
      <c r="RDO166" s="1730"/>
      <c r="RDP166" s="957"/>
      <c r="RDQ166" s="957"/>
      <c r="RDR166" s="957"/>
      <c r="RDS166" s="1209"/>
      <c r="RDT166" s="1248"/>
      <c r="RDU166" s="1537"/>
      <c r="RDV166" s="955"/>
      <c r="RDW166" s="1144"/>
      <c r="RDX166" s="1167"/>
      <c r="RDY166" s="1163"/>
      <c r="RDZ166" s="1163"/>
      <c r="REA166" s="1455"/>
      <c r="REB166" s="957"/>
      <c r="REC166" s="1163"/>
      <c r="RED166" s="1163"/>
      <c r="REE166" s="957"/>
      <c r="REF166" s="957"/>
      <c r="REG166" s="1730"/>
      <c r="REH166" s="957"/>
      <c r="REI166" s="957"/>
      <c r="REJ166" s="957"/>
      <c r="REK166" s="1209"/>
      <c r="REL166" s="1248"/>
      <c r="REM166" s="1537"/>
      <c r="REN166" s="955"/>
      <c r="REO166" s="1144"/>
      <c r="REP166" s="1167"/>
      <c r="REQ166" s="1163"/>
      <c r="RER166" s="1163"/>
      <c r="RES166" s="1455"/>
      <c r="RET166" s="957"/>
      <c r="REU166" s="1163"/>
      <c r="REV166" s="1163"/>
      <c r="REW166" s="957"/>
      <c r="REX166" s="957"/>
      <c r="REY166" s="1730"/>
      <c r="REZ166" s="957"/>
      <c r="RFA166" s="957"/>
      <c r="RFB166" s="957"/>
      <c r="RFC166" s="1209"/>
      <c r="RFD166" s="1248"/>
      <c r="RFE166" s="1537"/>
      <c r="RFF166" s="955"/>
      <c r="RFG166" s="1144"/>
      <c r="RFH166" s="1167"/>
      <c r="RFI166" s="1163"/>
      <c r="RFJ166" s="1163"/>
      <c r="RFK166" s="1455"/>
      <c r="RFL166" s="957"/>
      <c r="RFM166" s="1163"/>
      <c r="RFN166" s="1163"/>
      <c r="RFO166" s="957"/>
      <c r="RFP166" s="957"/>
      <c r="RFQ166" s="1730"/>
      <c r="RFR166" s="957"/>
      <c r="RFS166" s="957"/>
      <c r="RFT166" s="957"/>
      <c r="RFU166" s="1209"/>
      <c r="RFV166" s="1248"/>
      <c r="RFW166" s="1537"/>
      <c r="RFX166" s="955"/>
      <c r="RFY166" s="1144"/>
      <c r="RFZ166" s="1167"/>
      <c r="RGA166" s="1163"/>
      <c r="RGB166" s="1163"/>
      <c r="RGC166" s="1455"/>
      <c r="RGD166" s="957"/>
      <c r="RGE166" s="1163"/>
      <c r="RGF166" s="1163"/>
      <c r="RGG166" s="957"/>
      <c r="RGH166" s="957"/>
      <c r="RGI166" s="1730"/>
      <c r="RGJ166" s="957"/>
      <c r="RGK166" s="957"/>
      <c r="RGL166" s="957"/>
      <c r="RGM166" s="1209"/>
      <c r="RGN166" s="1248"/>
      <c r="RGO166" s="1537"/>
      <c r="RGP166" s="955"/>
      <c r="RGQ166" s="1144"/>
      <c r="RGR166" s="1167"/>
      <c r="RGS166" s="1163"/>
      <c r="RGT166" s="1163"/>
      <c r="RGU166" s="1455"/>
      <c r="RGV166" s="957"/>
      <c r="RGW166" s="1163"/>
      <c r="RGX166" s="1163"/>
      <c r="RGY166" s="957"/>
      <c r="RGZ166" s="957"/>
      <c r="RHA166" s="1730"/>
      <c r="RHB166" s="957"/>
      <c r="RHC166" s="957"/>
      <c r="RHD166" s="957"/>
      <c r="RHE166" s="1209"/>
      <c r="RHF166" s="1248"/>
      <c r="RHG166" s="1537"/>
      <c r="RHH166" s="955"/>
      <c r="RHI166" s="1144"/>
      <c r="RHJ166" s="1167"/>
      <c r="RHK166" s="1163"/>
      <c r="RHL166" s="1163"/>
      <c r="RHM166" s="1455"/>
      <c r="RHN166" s="957"/>
      <c r="RHO166" s="1163"/>
      <c r="RHP166" s="1163"/>
      <c r="RHQ166" s="957"/>
      <c r="RHR166" s="957"/>
      <c r="RHS166" s="1730"/>
      <c r="RHT166" s="957"/>
      <c r="RHU166" s="957"/>
      <c r="RHV166" s="957"/>
      <c r="RHW166" s="1209"/>
      <c r="RHX166" s="1248"/>
      <c r="RHY166" s="1537"/>
      <c r="RHZ166" s="955"/>
      <c r="RIA166" s="1144"/>
      <c r="RIB166" s="1167"/>
      <c r="RIC166" s="1163"/>
      <c r="RID166" s="1163"/>
      <c r="RIE166" s="1455"/>
      <c r="RIF166" s="957"/>
      <c r="RIG166" s="1163"/>
      <c r="RIH166" s="1163"/>
      <c r="RII166" s="957"/>
      <c r="RIJ166" s="957"/>
      <c r="RIK166" s="1730"/>
      <c r="RIL166" s="957"/>
      <c r="RIM166" s="957"/>
      <c r="RIN166" s="957"/>
      <c r="RIO166" s="1209"/>
      <c r="RIP166" s="1248"/>
      <c r="RIQ166" s="1537"/>
      <c r="RIR166" s="955"/>
      <c r="RIS166" s="1144"/>
      <c r="RIT166" s="1167"/>
      <c r="RIU166" s="1163"/>
      <c r="RIV166" s="1163"/>
      <c r="RIW166" s="1455"/>
      <c r="RIX166" s="957"/>
      <c r="RIY166" s="1163"/>
      <c r="RIZ166" s="1163"/>
      <c r="RJA166" s="957"/>
      <c r="RJB166" s="957"/>
      <c r="RJC166" s="1730"/>
      <c r="RJD166" s="957"/>
      <c r="RJE166" s="957"/>
      <c r="RJF166" s="957"/>
      <c r="RJG166" s="1209"/>
      <c r="RJH166" s="1248"/>
      <c r="RJI166" s="1537"/>
      <c r="RJJ166" s="955"/>
      <c r="RJK166" s="1144"/>
      <c r="RJL166" s="1167"/>
      <c r="RJM166" s="1163"/>
      <c r="RJN166" s="1163"/>
      <c r="RJO166" s="1455"/>
      <c r="RJP166" s="957"/>
      <c r="RJQ166" s="1163"/>
      <c r="RJR166" s="1163"/>
      <c r="RJS166" s="957"/>
      <c r="RJT166" s="957"/>
      <c r="RJU166" s="1730"/>
      <c r="RJV166" s="957"/>
      <c r="RJW166" s="957"/>
      <c r="RJX166" s="957"/>
      <c r="RJY166" s="1209"/>
      <c r="RJZ166" s="1248"/>
      <c r="RKA166" s="1537"/>
      <c r="RKB166" s="955"/>
      <c r="RKC166" s="1144"/>
      <c r="RKD166" s="1167"/>
      <c r="RKE166" s="1163"/>
      <c r="RKF166" s="1163"/>
      <c r="RKG166" s="1455"/>
      <c r="RKH166" s="957"/>
      <c r="RKI166" s="1163"/>
      <c r="RKJ166" s="1163"/>
      <c r="RKK166" s="957"/>
      <c r="RKL166" s="957"/>
      <c r="RKM166" s="1730"/>
      <c r="RKN166" s="957"/>
      <c r="RKO166" s="957"/>
      <c r="RKP166" s="957"/>
      <c r="RKQ166" s="1209"/>
      <c r="RKR166" s="1248"/>
      <c r="RKS166" s="1537"/>
      <c r="RKT166" s="955"/>
      <c r="RKU166" s="1144"/>
      <c r="RKV166" s="1167"/>
      <c r="RKW166" s="1163"/>
      <c r="RKX166" s="1163"/>
      <c r="RKY166" s="1455"/>
      <c r="RKZ166" s="957"/>
      <c r="RLA166" s="1163"/>
      <c r="RLB166" s="1163"/>
      <c r="RLC166" s="957"/>
      <c r="RLD166" s="957"/>
      <c r="RLE166" s="1730"/>
      <c r="RLF166" s="957"/>
      <c r="RLG166" s="957"/>
      <c r="RLH166" s="957"/>
      <c r="RLI166" s="1209"/>
      <c r="RLJ166" s="1248"/>
      <c r="RLK166" s="1537"/>
      <c r="RLL166" s="955"/>
      <c r="RLM166" s="1144"/>
      <c r="RLN166" s="1167"/>
      <c r="RLO166" s="1163"/>
      <c r="RLP166" s="1163"/>
      <c r="RLQ166" s="1455"/>
      <c r="RLR166" s="957"/>
      <c r="RLS166" s="1163"/>
      <c r="RLT166" s="1163"/>
      <c r="RLU166" s="957"/>
      <c r="RLV166" s="957"/>
      <c r="RLW166" s="1730"/>
      <c r="RLX166" s="957"/>
      <c r="RLY166" s="957"/>
      <c r="RLZ166" s="957"/>
      <c r="RMA166" s="1209"/>
      <c r="RMB166" s="1248"/>
      <c r="RMC166" s="1537"/>
      <c r="RMD166" s="955"/>
      <c r="RME166" s="1144"/>
      <c r="RMF166" s="1167"/>
      <c r="RMG166" s="1163"/>
      <c r="RMH166" s="1163"/>
      <c r="RMI166" s="1455"/>
      <c r="RMJ166" s="957"/>
      <c r="RMK166" s="1163"/>
      <c r="RML166" s="1163"/>
      <c r="RMM166" s="957"/>
      <c r="RMN166" s="957"/>
      <c r="RMO166" s="1730"/>
      <c r="RMP166" s="957"/>
      <c r="RMQ166" s="957"/>
      <c r="RMR166" s="957"/>
      <c r="RMS166" s="1209"/>
      <c r="RMT166" s="1248"/>
      <c r="RMU166" s="1537"/>
      <c r="RMV166" s="955"/>
      <c r="RMW166" s="1144"/>
      <c r="RMX166" s="1167"/>
      <c r="RMY166" s="1163"/>
      <c r="RMZ166" s="1163"/>
      <c r="RNA166" s="1455"/>
      <c r="RNB166" s="957"/>
      <c r="RNC166" s="1163"/>
      <c r="RND166" s="1163"/>
      <c r="RNE166" s="957"/>
      <c r="RNF166" s="957"/>
      <c r="RNG166" s="1730"/>
      <c r="RNH166" s="957"/>
      <c r="RNI166" s="957"/>
      <c r="RNJ166" s="957"/>
      <c r="RNK166" s="1209"/>
      <c r="RNL166" s="1248"/>
      <c r="RNM166" s="1537"/>
      <c r="RNN166" s="955"/>
      <c r="RNO166" s="1144"/>
      <c r="RNP166" s="1167"/>
      <c r="RNQ166" s="1163"/>
      <c r="RNR166" s="1163"/>
      <c r="RNS166" s="1455"/>
      <c r="RNT166" s="957"/>
      <c r="RNU166" s="1163"/>
      <c r="RNV166" s="1163"/>
      <c r="RNW166" s="957"/>
      <c r="RNX166" s="957"/>
      <c r="RNY166" s="1730"/>
      <c r="RNZ166" s="957"/>
      <c r="ROA166" s="957"/>
      <c r="ROB166" s="957"/>
      <c r="ROC166" s="1209"/>
      <c r="ROD166" s="1248"/>
      <c r="ROE166" s="1537"/>
      <c r="ROF166" s="955"/>
      <c r="ROG166" s="1144"/>
      <c r="ROH166" s="1167"/>
      <c r="ROI166" s="1163"/>
      <c r="ROJ166" s="1163"/>
      <c r="ROK166" s="1455"/>
      <c r="ROL166" s="957"/>
      <c r="ROM166" s="1163"/>
      <c r="RON166" s="1163"/>
      <c r="ROO166" s="957"/>
      <c r="ROP166" s="957"/>
      <c r="ROQ166" s="1730"/>
      <c r="ROR166" s="957"/>
      <c r="ROS166" s="957"/>
      <c r="ROT166" s="957"/>
      <c r="ROU166" s="1209"/>
      <c r="ROV166" s="1248"/>
      <c r="ROW166" s="1537"/>
      <c r="ROX166" s="955"/>
      <c r="ROY166" s="1144"/>
      <c r="ROZ166" s="1167"/>
      <c r="RPA166" s="1163"/>
      <c r="RPB166" s="1163"/>
      <c r="RPC166" s="1455"/>
      <c r="RPD166" s="957"/>
      <c r="RPE166" s="1163"/>
      <c r="RPF166" s="1163"/>
      <c r="RPG166" s="957"/>
      <c r="RPH166" s="957"/>
      <c r="RPI166" s="1730"/>
      <c r="RPJ166" s="957"/>
      <c r="RPK166" s="957"/>
      <c r="RPL166" s="957"/>
      <c r="RPM166" s="1209"/>
      <c r="RPN166" s="1248"/>
      <c r="RPO166" s="1537"/>
      <c r="RPP166" s="955"/>
      <c r="RPQ166" s="1144"/>
      <c r="RPR166" s="1167"/>
      <c r="RPS166" s="1163"/>
      <c r="RPT166" s="1163"/>
      <c r="RPU166" s="1455"/>
      <c r="RPV166" s="957"/>
      <c r="RPW166" s="1163"/>
      <c r="RPX166" s="1163"/>
      <c r="RPY166" s="957"/>
      <c r="RPZ166" s="957"/>
      <c r="RQA166" s="1730"/>
      <c r="RQB166" s="957"/>
      <c r="RQC166" s="957"/>
      <c r="RQD166" s="957"/>
      <c r="RQE166" s="1209"/>
      <c r="RQF166" s="1248"/>
      <c r="RQG166" s="1537"/>
      <c r="RQH166" s="955"/>
      <c r="RQI166" s="1144"/>
      <c r="RQJ166" s="1167"/>
      <c r="RQK166" s="1163"/>
      <c r="RQL166" s="1163"/>
      <c r="RQM166" s="1455"/>
      <c r="RQN166" s="957"/>
      <c r="RQO166" s="1163"/>
      <c r="RQP166" s="1163"/>
      <c r="RQQ166" s="957"/>
      <c r="RQR166" s="957"/>
      <c r="RQS166" s="1730"/>
      <c r="RQT166" s="957"/>
      <c r="RQU166" s="957"/>
      <c r="RQV166" s="957"/>
      <c r="RQW166" s="1209"/>
      <c r="RQX166" s="1248"/>
      <c r="RQY166" s="1537"/>
      <c r="RQZ166" s="955"/>
      <c r="RRA166" s="1144"/>
      <c r="RRB166" s="1167"/>
      <c r="RRC166" s="1163"/>
      <c r="RRD166" s="1163"/>
      <c r="RRE166" s="1455"/>
      <c r="RRF166" s="957"/>
      <c r="RRG166" s="1163"/>
      <c r="RRH166" s="1163"/>
      <c r="RRI166" s="957"/>
      <c r="RRJ166" s="957"/>
      <c r="RRK166" s="1730"/>
      <c r="RRL166" s="957"/>
      <c r="RRM166" s="957"/>
      <c r="RRN166" s="957"/>
      <c r="RRO166" s="1209"/>
      <c r="RRP166" s="1248"/>
      <c r="RRQ166" s="1537"/>
      <c r="RRR166" s="955"/>
      <c r="RRS166" s="1144"/>
      <c r="RRT166" s="1167"/>
      <c r="RRU166" s="1163"/>
      <c r="RRV166" s="1163"/>
      <c r="RRW166" s="1455"/>
      <c r="RRX166" s="957"/>
      <c r="RRY166" s="1163"/>
      <c r="RRZ166" s="1163"/>
      <c r="RSA166" s="957"/>
      <c r="RSB166" s="957"/>
      <c r="RSC166" s="1730"/>
      <c r="RSD166" s="957"/>
      <c r="RSE166" s="957"/>
      <c r="RSF166" s="957"/>
      <c r="RSG166" s="1209"/>
      <c r="RSH166" s="1248"/>
      <c r="RSI166" s="1537"/>
      <c r="RSJ166" s="955"/>
      <c r="RSK166" s="1144"/>
      <c r="RSL166" s="1167"/>
      <c r="RSM166" s="1163"/>
      <c r="RSN166" s="1163"/>
      <c r="RSO166" s="1455"/>
      <c r="RSP166" s="957"/>
      <c r="RSQ166" s="1163"/>
      <c r="RSR166" s="1163"/>
      <c r="RSS166" s="957"/>
      <c r="RST166" s="957"/>
      <c r="RSU166" s="1730"/>
      <c r="RSV166" s="957"/>
      <c r="RSW166" s="957"/>
      <c r="RSX166" s="957"/>
      <c r="RSY166" s="1209"/>
      <c r="RSZ166" s="1248"/>
      <c r="RTA166" s="1537"/>
      <c r="RTB166" s="955"/>
      <c r="RTC166" s="1144"/>
      <c r="RTD166" s="1167"/>
      <c r="RTE166" s="1163"/>
      <c r="RTF166" s="1163"/>
      <c r="RTG166" s="1455"/>
      <c r="RTH166" s="957"/>
      <c r="RTI166" s="1163"/>
      <c r="RTJ166" s="1163"/>
      <c r="RTK166" s="957"/>
      <c r="RTL166" s="957"/>
      <c r="RTM166" s="1730"/>
      <c r="RTN166" s="957"/>
      <c r="RTO166" s="957"/>
      <c r="RTP166" s="957"/>
      <c r="RTQ166" s="1209"/>
      <c r="RTR166" s="1248"/>
      <c r="RTS166" s="1537"/>
      <c r="RTT166" s="955"/>
      <c r="RTU166" s="1144"/>
      <c r="RTV166" s="1167"/>
      <c r="RTW166" s="1163"/>
      <c r="RTX166" s="1163"/>
      <c r="RTY166" s="1455"/>
      <c r="RTZ166" s="957"/>
      <c r="RUA166" s="1163"/>
      <c r="RUB166" s="1163"/>
      <c r="RUC166" s="957"/>
      <c r="RUD166" s="957"/>
      <c r="RUE166" s="1730"/>
      <c r="RUF166" s="957"/>
      <c r="RUG166" s="957"/>
      <c r="RUH166" s="957"/>
      <c r="RUI166" s="1209"/>
      <c r="RUJ166" s="1248"/>
      <c r="RUK166" s="1537"/>
      <c r="RUL166" s="955"/>
      <c r="RUM166" s="1144"/>
      <c r="RUN166" s="1167"/>
      <c r="RUO166" s="1163"/>
      <c r="RUP166" s="1163"/>
      <c r="RUQ166" s="1455"/>
      <c r="RUR166" s="957"/>
      <c r="RUS166" s="1163"/>
      <c r="RUT166" s="1163"/>
      <c r="RUU166" s="957"/>
      <c r="RUV166" s="957"/>
      <c r="RUW166" s="1730"/>
      <c r="RUX166" s="957"/>
      <c r="RUY166" s="957"/>
      <c r="RUZ166" s="957"/>
      <c r="RVA166" s="1209"/>
      <c r="RVB166" s="1248"/>
      <c r="RVC166" s="1537"/>
      <c r="RVD166" s="955"/>
      <c r="RVE166" s="1144"/>
      <c r="RVF166" s="1167"/>
      <c r="RVG166" s="1163"/>
      <c r="RVH166" s="1163"/>
      <c r="RVI166" s="1455"/>
      <c r="RVJ166" s="957"/>
      <c r="RVK166" s="1163"/>
      <c r="RVL166" s="1163"/>
      <c r="RVM166" s="957"/>
      <c r="RVN166" s="957"/>
      <c r="RVO166" s="1730"/>
      <c r="RVP166" s="957"/>
      <c r="RVQ166" s="957"/>
      <c r="RVR166" s="957"/>
      <c r="RVS166" s="1209"/>
      <c r="RVT166" s="1248"/>
      <c r="RVU166" s="1537"/>
      <c r="RVV166" s="955"/>
      <c r="RVW166" s="1144"/>
      <c r="RVX166" s="1167"/>
      <c r="RVY166" s="1163"/>
      <c r="RVZ166" s="1163"/>
      <c r="RWA166" s="1455"/>
      <c r="RWB166" s="957"/>
      <c r="RWC166" s="1163"/>
      <c r="RWD166" s="1163"/>
      <c r="RWE166" s="957"/>
      <c r="RWF166" s="957"/>
      <c r="RWG166" s="1730"/>
      <c r="RWH166" s="957"/>
      <c r="RWI166" s="957"/>
      <c r="RWJ166" s="957"/>
      <c r="RWK166" s="1209"/>
      <c r="RWL166" s="1248"/>
      <c r="RWM166" s="1537"/>
      <c r="RWN166" s="955"/>
      <c r="RWO166" s="1144"/>
      <c r="RWP166" s="1167"/>
      <c r="RWQ166" s="1163"/>
      <c r="RWR166" s="1163"/>
      <c r="RWS166" s="1455"/>
      <c r="RWT166" s="957"/>
      <c r="RWU166" s="1163"/>
      <c r="RWV166" s="1163"/>
      <c r="RWW166" s="957"/>
      <c r="RWX166" s="957"/>
      <c r="RWY166" s="1730"/>
      <c r="RWZ166" s="957"/>
      <c r="RXA166" s="957"/>
      <c r="RXB166" s="957"/>
      <c r="RXC166" s="1209"/>
      <c r="RXD166" s="1248"/>
      <c r="RXE166" s="1537"/>
      <c r="RXF166" s="955"/>
      <c r="RXG166" s="1144"/>
      <c r="RXH166" s="1167"/>
      <c r="RXI166" s="1163"/>
      <c r="RXJ166" s="1163"/>
      <c r="RXK166" s="1455"/>
      <c r="RXL166" s="957"/>
      <c r="RXM166" s="1163"/>
      <c r="RXN166" s="1163"/>
      <c r="RXO166" s="957"/>
      <c r="RXP166" s="957"/>
      <c r="RXQ166" s="1730"/>
      <c r="RXR166" s="957"/>
      <c r="RXS166" s="957"/>
      <c r="RXT166" s="957"/>
      <c r="RXU166" s="1209"/>
      <c r="RXV166" s="1248"/>
      <c r="RXW166" s="1537"/>
      <c r="RXX166" s="955"/>
      <c r="RXY166" s="1144"/>
      <c r="RXZ166" s="1167"/>
      <c r="RYA166" s="1163"/>
      <c r="RYB166" s="1163"/>
      <c r="RYC166" s="1455"/>
      <c r="RYD166" s="957"/>
      <c r="RYE166" s="1163"/>
      <c r="RYF166" s="1163"/>
      <c r="RYG166" s="957"/>
      <c r="RYH166" s="957"/>
      <c r="RYI166" s="1730"/>
      <c r="RYJ166" s="957"/>
      <c r="RYK166" s="957"/>
      <c r="RYL166" s="957"/>
      <c r="RYM166" s="1209"/>
      <c r="RYN166" s="1248"/>
      <c r="RYO166" s="1537"/>
      <c r="RYP166" s="955"/>
      <c r="RYQ166" s="1144"/>
      <c r="RYR166" s="1167"/>
      <c r="RYS166" s="1163"/>
      <c r="RYT166" s="1163"/>
      <c r="RYU166" s="1455"/>
      <c r="RYV166" s="957"/>
      <c r="RYW166" s="1163"/>
      <c r="RYX166" s="1163"/>
      <c r="RYY166" s="957"/>
      <c r="RYZ166" s="957"/>
      <c r="RZA166" s="1730"/>
      <c r="RZB166" s="957"/>
      <c r="RZC166" s="957"/>
      <c r="RZD166" s="957"/>
      <c r="RZE166" s="1209"/>
      <c r="RZF166" s="1248"/>
      <c r="RZG166" s="1537"/>
      <c r="RZH166" s="955"/>
      <c r="RZI166" s="1144"/>
      <c r="RZJ166" s="1167"/>
      <c r="RZK166" s="1163"/>
      <c r="RZL166" s="1163"/>
      <c r="RZM166" s="1455"/>
      <c r="RZN166" s="957"/>
      <c r="RZO166" s="1163"/>
      <c r="RZP166" s="1163"/>
      <c r="RZQ166" s="957"/>
      <c r="RZR166" s="957"/>
      <c r="RZS166" s="1730"/>
      <c r="RZT166" s="957"/>
      <c r="RZU166" s="957"/>
      <c r="RZV166" s="957"/>
      <c r="RZW166" s="1209"/>
      <c r="RZX166" s="1248"/>
      <c r="RZY166" s="1537"/>
      <c r="RZZ166" s="955"/>
      <c r="SAA166" s="1144"/>
      <c r="SAB166" s="1167"/>
      <c r="SAC166" s="1163"/>
      <c r="SAD166" s="1163"/>
      <c r="SAE166" s="1455"/>
      <c r="SAF166" s="957"/>
      <c r="SAG166" s="1163"/>
      <c r="SAH166" s="1163"/>
      <c r="SAI166" s="957"/>
      <c r="SAJ166" s="957"/>
      <c r="SAK166" s="1730"/>
      <c r="SAL166" s="957"/>
      <c r="SAM166" s="957"/>
      <c r="SAN166" s="957"/>
      <c r="SAO166" s="1209"/>
      <c r="SAP166" s="1248"/>
      <c r="SAQ166" s="1537"/>
      <c r="SAR166" s="955"/>
      <c r="SAS166" s="1144"/>
      <c r="SAT166" s="1167"/>
      <c r="SAU166" s="1163"/>
      <c r="SAV166" s="1163"/>
      <c r="SAW166" s="1455"/>
      <c r="SAX166" s="957"/>
      <c r="SAY166" s="1163"/>
      <c r="SAZ166" s="1163"/>
      <c r="SBA166" s="957"/>
      <c r="SBB166" s="957"/>
      <c r="SBC166" s="1730"/>
      <c r="SBD166" s="957"/>
      <c r="SBE166" s="957"/>
      <c r="SBF166" s="957"/>
      <c r="SBG166" s="1209"/>
      <c r="SBH166" s="1248"/>
      <c r="SBI166" s="1537"/>
      <c r="SBJ166" s="955"/>
      <c r="SBK166" s="1144"/>
      <c r="SBL166" s="1167"/>
      <c r="SBM166" s="1163"/>
      <c r="SBN166" s="1163"/>
      <c r="SBO166" s="1455"/>
      <c r="SBP166" s="957"/>
      <c r="SBQ166" s="1163"/>
      <c r="SBR166" s="1163"/>
      <c r="SBS166" s="957"/>
      <c r="SBT166" s="957"/>
      <c r="SBU166" s="1730"/>
      <c r="SBV166" s="957"/>
      <c r="SBW166" s="957"/>
      <c r="SBX166" s="957"/>
      <c r="SBY166" s="1209"/>
      <c r="SBZ166" s="1248"/>
      <c r="SCA166" s="1537"/>
      <c r="SCB166" s="955"/>
      <c r="SCC166" s="1144"/>
      <c r="SCD166" s="1167"/>
      <c r="SCE166" s="1163"/>
      <c r="SCF166" s="1163"/>
      <c r="SCG166" s="1455"/>
      <c r="SCH166" s="957"/>
      <c r="SCI166" s="1163"/>
      <c r="SCJ166" s="1163"/>
      <c r="SCK166" s="957"/>
      <c r="SCL166" s="957"/>
      <c r="SCM166" s="1730"/>
      <c r="SCN166" s="957"/>
      <c r="SCO166" s="957"/>
      <c r="SCP166" s="957"/>
      <c r="SCQ166" s="1209"/>
      <c r="SCR166" s="1248"/>
      <c r="SCS166" s="1537"/>
      <c r="SCT166" s="955"/>
      <c r="SCU166" s="1144"/>
      <c r="SCV166" s="1167"/>
      <c r="SCW166" s="1163"/>
      <c r="SCX166" s="1163"/>
      <c r="SCY166" s="1455"/>
      <c r="SCZ166" s="957"/>
      <c r="SDA166" s="1163"/>
      <c r="SDB166" s="1163"/>
      <c r="SDC166" s="957"/>
      <c r="SDD166" s="957"/>
      <c r="SDE166" s="1730"/>
      <c r="SDF166" s="957"/>
      <c r="SDG166" s="957"/>
      <c r="SDH166" s="957"/>
      <c r="SDI166" s="1209"/>
      <c r="SDJ166" s="1248"/>
      <c r="SDK166" s="1537"/>
      <c r="SDL166" s="955"/>
      <c r="SDM166" s="1144"/>
      <c r="SDN166" s="1167"/>
      <c r="SDO166" s="1163"/>
      <c r="SDP166" s="1163"/>
      <c r="SDQ166" s="1455"/>
      <c r="SDR166" s="957"/>
      <c r="SDS166" s="1163"/>
      <c r="SDT166" s="1163"/>
      <c r="SDU166" s="957"/>
      <c r="SDV166" s="957"/>
      <c r="SDW166" s="1730"/>
      <c r="SDX166" s="957"/>
      <c r="SDY166" s="957"/>
      <c r="SDZ166" s="957"/>
      <c r="SEA166" s="1209"/>
      <c r="SEB166" s="1248"/>
      <c r="SEC166" s="1537"/>
      <c r="SED166" s="955"/>
      <c r="SEE166" s="1144"/>
      <c r="SEF166" s="1167"/>
      <c r="SEG166" s="1163"/>
      <c r="SEH166" s="1163"/>
      <c r="SEI166" s="1455"/>
      <c r="SEJ166" s="957"/>
      <c r="SEK166" s="1163"/>
      <c r="SEL166" s="1163"/>
      <c r="SEM166" s="957"/>
      <c r="SEN166" s="957"/>
      <c r="SEO166" s="1730"/>
      <c r="SEP166" s="957"/>
      <c r="SEQ166" s="957"/>
      <c r="SER166" s="957"/>
      <c r="SES166" s="1209"/>
      <c r="SET166" s="1248"/>
      <c r="SEU166" s="1537"/>
      <c r="SEV166" s="955"/>
      <c r="SEW166" s="1144"/>
      <c r="SEX166" s="1167"/>
      <c r="SEY166" s="1163"/>
      <c r="SEZ166" s="1163"/>
      <c r="SFA166" s="1455"/>
      <c r="SFB166" s="957"/>
      <c r="SFC166" s="1163"/>
      <c r="SFD166" s="1163"/>
      <c r="SFE166" s="957"/>
      <c r="SFF166" s="957"/>
      <c r="SFG166" s="1730"/>
      <c r="SFH166" s="957"/>
      <c r="SFI166" s="957"/>
      <c r="SFJ166" s="957"/>
      <c r="SFK166" s="1209"/>
      <c r="SFL166" s="1248"/>
      <c r="SFM166" s="1537"/>
      <c r="SFN166" s="955"/>
      <c r="SFO166" s="1144"/>
      <c r="SFP166" s="1167"/>
      <c r="SFQ166" s="1163"/>
      <c r="SFR166" s="1163"/>
      <c r="SFS166" s="1455"/>
      <c r="SFT166" s="957"/>
      <c r="SFU166" s="1163"/>
      <c r="SFV166" s="1163"/>
      <c r="SFW166" s="957"/>
      <c r="SFX166" s="957"/>
      <c r="SFY166" s="1730"/>
      <c r="SFZ166" s="957"/>
      <c r="SGA166" s="957"/>
      <c r="SGB166" s="957"/>
      <c r="SGC166" s="1209"/>
      <c r="SGD166" s="1248"/>
      <c r="SGE166" s="1537"/>
      <c r="SGF166" s="955"/>
      <c r="SGG166" s="1144"/>
      <c r="SGH166" s="1167"/>
      <c r="SGI166" s="1163"/>
      <c r="SGJ166" s="1163"/>
      <c r="SGK166" s="1455"/>
      <c r="SGL166" s="957"/>
      <c r="SGM166" s="1163"/>
      <c r="SGN166" s="1163"/>
      <c r="SGO166" s="957"/>
      <c r="SGP166" s="957"/>
      <c r="SGQ166" s="1730"/>
      <c r="SGR166" s="957"/>
      <c r="SGS166" s="957"/>
      <c r="SGT166" s="957"/>
      <c r="SGU166" s="1209"/>
      <c r="SGV166" s="1248"/>
      <c r="SGW166" s="1537"/>
      <c r="SGX166" s="955"/>
      <c r="SGY166" s="1144"/>
      <c r="SGZ166" s="1167"/>
      <c r="SHA166" s="1163"/>
      <c r="SHB166" s="1163"/>
      <c r="SHC166" s="1455"/>
      <c r="SHD166" s="957"/>
      <c r="SHE166" s="1163"/>
      <c r="SHF166" s="1163"/>
      <c r="SHG166" s="957"/>
      <c r="SHH166" s="957"/>
      <c r="SHI166" s="1730"/>
      <c r="SHJ166" s="957"/>
      <c r="SHK166" s="957"/>
      <c r="SHL166" s="957"/>
      <c r="SHM166" s="1209"/>
      <c r="SHN166" s="1248"/>
      <c r="SHO166" s="1537"/>
      <c r="SHP166" s="955"/>
      <c r="SHQ166" s="1144"/>
      <c r="SHR166" s="1167"/>
      <c r="SHS166" s="1163"/>
      <c r="SHT166" s="1163"/>
      <c r="SHU166" s="1455"/>
      <c r="SHV166" s="957"/>
      <c r="SHW166" s="1163"/>
      <c r="SHX166" s="1163"/>
      <c r="SHY166" s="957"/>
      <c r="SHZ166" s="957"/>
      <c r="SIA166" s="1730"/>
      <c r="SIB166" s="957"/>
      <c r="SIC166" s="957"/>
      <c r="SID166" s="957"/>
      <c r="SIE166" s="1209"/>
      <c r="SIF166" s="1248"/>
      <c r="SIG166" s="1537"/>
      <c r="SIH166" s="955"/>
      <c r="SII166" s="1144"/>
      <c r="SIJ166" s="1167"/>
      <c r="SIK166" s="1163"/>
      <c r="SIL166" s="1163"/>
      <c r="SIM166" s="1455"/>
      <c r="SIN166" s="957"/>
      <c r="SIO166" s="1163"/>
      <c r="SIP166" s="1163"/>
      <c r="SIQ166" s="957"/>
      <c r="SIR166" s="957"/>
      <c r="SIS166" s="1730"/>
      <c r="SIT166" s="957"/>
      <c r="SIU166" s="957"/>
      <c r="SIV166" s="957"/>
      <c r="SIW166" s="1209"/>
      <c r="SIX166" s="1248"/>
      <c r="SIY166" s="1537"/>
      <c r="SIZ166" s="955"/>
      <c r="SJA166" s="1144"/>
      <c r="SJB166" s="1167"/>
      <c r="SJC166" s="1163"/>
      <c r="SJD166" s="1163"/>
      <c r="SJE166" s="1455"/>
      <c r="SJF166" s="957"/>
      <c r="SJG166" s="1163"/>
      <c r="SJH166" s="1163"/>
      <c r="SJI166" s="957"/>
      <c r="SJJ166" s="957"/>
      <c r="SJK166" s="1730"/>
      <c r="SJL166" s="957"/>
      <c r="SJM166" s="957"/>
      <c r="SJN166" s="957"/>
      <c r="SJO166" s="1209"/>
      <c r="SJP166" s="1248"/>
      <c r="SJQ166" s="1537"/>
      <c r="SJR166" s="955"/>
      <c r="SJS166" s="1144"/>
      <c r="SJT166" s="1167"/>
      <c r="SJU166" s="1163"/>
      <c r="SJV166" s="1163"/>
      <c r="SJW166" s="1455"/>
      <c r="SJX166" s="957"/>
      <c r="SJY166" s="1163"/>
      <c r="SJZ166" s="1163"/>
      <c r="SKA166" s="957"/>
      <c r="SKB166" s="957"/>
      <c r="SKC166" s="1730"/>
      <c r="SKD166" s="957"/>
      <c r="SKE166" s="957"/>
      <c r="SKF166" s="957"/>
      <c r="SKG166" s="1209"/>
      <c r="SKH166" s="1248"/>
      <c r="SKI166" s="1537"/>
      <c r="SKJ166" s="955"/>
      <c r="SKK166" s="1144"/>
      <c r="SKL166" s="1167"/>
      <c r="SKM166" s="1163"/>
      <c r="SKN166" s="1163"/>
      <c r="SKO166" s="1455"/>
      <c r="SKP166" s="957"/>
      <c r="SKQ166" s="1163"/>
      <c r="SKR166" s="1163"/>
      <c r="SKS166" s="957"/>
      <c r="SKT166" s="957"/>
      <c r="SKU166" s="1730"/>
      <c r="SKV166" s="957"/>
      <c r="SKW166" s="957"/>
      <c r="SKX166" s="957"/>
      <c r="SKY166" s="1209"/>
      <c r="SKZ166" s="1248"/>
      <c r="SLA166" s="1537"/>
      <c r="SLB166" s="955"/>
      <c r="SLC166" s="1144"/>
      <c r="SLD166" s="1167"/>
      <c r="SLE166" s="1163"/>
      <c r="SLF166" s="1163"/>
      <c r="SLG166" s="1455"/>
      <c r="SLH166" s="957"/>
      <c r="SLI166" s="1163"/>
      <c r="SLJ166" s="1163"/>
      <c r="SLK166" s="957"/>
      <c r="SLL166" s="957"/>
      <c r="SLM166" s="1730"/>
      <c r="SLN166" s="957"/>
      <c r="SLO166" s="957"/>
      <c r="SLP166" s="957"/>
      <c r="SLQ166" s="1209"/>
      <c r="SLR166" s="1248"/>
      <c r="SLS166" s="1537"/>
      <c r="SLT166" s="955"/>
      <c r="SLU166" s="1144"/>
      <c r="SLV166" s="1167"/>
      <c r="SLW166" s="1163"/>
      <c r="SLX166" s="1163"/>
      <c r="SLY166" s="1455"/>
      <c r="SLZ166" s="957"/>
      <c r="SMA166" s="1163"/>
      <c r="SMB166" s="1163"/>
      <c r="SMC166" s="957"/>
      <c r="SMD166" s="957"/>
      <c r="SME166" s="1730"/>
      <c r="SMF166" s="957"/>
      <c r="SMG166" s="957"/>
      <c r="SMH166" s="957"/>
      <c r="SMI166" s="1209"/>
      <c r="SMJ166" s="1248"/>
      <c r="SMK166" s="1537"/>
      <c r="SML166" s="955"/>
      <c r="SMM166" s="1144"/>
      <c r="SMN166" s="1167"/>
      <c r="SMO166" s="1163"/>
      <c r="SMP166" s="1163"/>
      <c r="SMQ166" s="1455"/>
      <c r="SMR166" s="957"/>
      <c r="SMS166" s="1163"/>
      <c r="SMT166" s="1163"/>
      <c r="SMU166" s="957"/>
      <c r="SMV166" s="957"/>
      <c r="SMW166" s="1730"/>
      <c r="SMX166" s="957"/>
      <c r="SMY166" s="957"/>
      <c r="SMZ166" s="957"/>
      <c r="SNA166" s="1209"/>
      <c r="SNB166" s="1248"/>
      <c r="SNC166" s="1537"/>
      <c r="SND166" s="955"/>
      <c r="SNE166" s="1144"/>
      <c r="SNF166" s="1167"/>
      <c r="SNG166" s="1163"/>
      <c r="SNH166" s="1163"/>
      <c r="SNI166" s="1455"/>
      <c r="SNJ166" s="957"/>
      <c r="SNK166" s="1163"/>
      <c r="SNL166" s="1163"/>
      <c r="SNM166" s="957"/>
      <c r="SNN166" s="957"/>
      <c r="SNO166" s="1730"/>
      <c r="SNP166" s="957"/>
      <c r="SNQ166" s="957"/>
      <c r="SNR166" s="957"/>
      <c r="SNS166" s="1209"/>
      <c r="SNT166" s="1248"/>
      <c r="SNU166" s="1537"/>
      <c r="SNV166" s="955"/>
      <c r="SNW166" s="1144"/>
      <c r="SNX166" s="1167"/>
      <c r="SNY166" s="1163"/>
      <c r="SNZ166" s="1163"/>
      <c r="SOA166" s="1455"/>
      <c r="SOB166" s="957"/>
      <c r="SOC166" s="1163"/>
      <c r="SOD166" s="1163"/>
      <c r="SOE166" s="957"/>
      <c r="SOF166" s="957"/>
      <c r="SOG166" s="1730"/>
      <c r="SOH166" s="957"/>
      <c r="SOI166" s="957"/>
      <c r="SOJ166" s="957"/>
      <c r="SOK166" s="1209"/>
      <c r="SOL166" s="1248"/>
      <c r="SOM166" s="1537"/>
      <c r="SON166" s="955"/>
      <c r="SOO166" s="1144"/>
      <c r="SOP166" s="1167"/>
      <c r="SOQ166" s="1163"/>
      <c r="SOR166" s="1163"/>
      <c r="SOS166" s="1455"/>
      <c r="SOT166" s="957"/>
      <c r="SOU166" s="1163"/>
      <c r="SOV166" s="1163"/>
      <c r="SOW166" s="957"/>
      <c r="SOX166" s="957"/>
      <c r="SOY166" s="1730"/>
      <c r="SOZ166" s="957"/>
      <c r="SPA166" s="957"/>
      <c r="SPB166" s="957"/>
      <c r="SPC166" s="1209"/>
      <c r="SPD166" s="1248"/>
      <c r="SPE166" s="1537"/>
      <c r="SPF166" s="955"/>
      <c r="SPG166" s="1144"/>
      <c r="SPH166" s="1167"/>
      <c r="SPI166" s="1163"/>
      <c r="SPJ166" s="1163"/>
      <c r="SPK166" s="1455"/>
      <c r="SPL166" s="957"/>
      <c r="SPM166" s="1163"/>
      <c r="SPN166" s="1163"/>
      <c r="SPO166" s="957"/>
      <c r="SPP166" s="957"/>
      <c r="SPQ166" s="1730"/>
      <c r="SPR166" s="957"/>
      <c r="SPS166" s="957"/>
      <c r="SPT166" s="957"/>
      <c r="SPU166" s="1209"/>
      <c r="SPV166" s="1248"/>
      <c r="SPW166" s="1537"/>
      <c r="SPX166" s="955"/>
      <c r="SPY166" s="1144"/>
      <c r="SPZ166" s="1167"/>
      <c r="SQA166" s="1163"/>
      <c r="SQB166" s="1163"/>
      <c r="SQC166" s="1455"/>
      <c r="SQD166" s="957"/>
      <c r="SQE166" s="1163"/>
      <c r="SQF166" s="1163"/>
      <c r="SQG166" s="957"/>
      <c r="SQH166" s="957"/>
      <c r="SQI166" s="1730"/>
      <c r="SQJ166" s="957"/>
      <c r="SQK166" s="957"/>
      <c r="SQL166" s="957"/>
      <c r="SQM166" s="1209"/>
      <c r="SQN166" s="1248"/>
      <c r="SQO166" s="1537"/>
      <c r="SQP166" s="955"/>
      <c r="SQQ166" s="1144"/>
      <c r="SQR166" s="1167"/>
      <c r="SQS166" s="1163"/>
      <c r="SQT166" s="1163"/>
      <c r="SQU166" s="1455"/>
      <c r="SQV166" s="957"/>
      <c r="SQW166" s="1163"/>
      <c r="SQX166" s="1163"/>
      <c r="SQY166" s="957"/>
      <c r="SQZ166" s="957"/>
      <c r="SRA166" s="1730"/>
      <c r="SRB166" s="957"/>
      <c r="SRC166" s="957"/>
      <c r="SRD166" s="957"/>
      <c r="SRE166" s="1209"/>
      <c r="SRF166" s="1248"/>
      <c r="SRG166" s="1537"/>
      <c r="SRH166" s="955"/>
      <c r="SRI166" s="1144"/>
      <c r="SRJ166" s="1167"/>
      <c r="SRK166" s="1163"/>
      <c r="SRL166" s="1163"/>
      <c r="SRM166" s="1455"/>
      <c r="SRN166" s="957"/>
      <c r="SRO166" s="1163"/>
      <c r="SRP166" s="1163"/>
      <c r="SRQ166" s="957"/>
      <c r="SRR166" s="957"/>
      <c r="SRS166" s="1730"/>
      <c r="SRT166" s="957"/>
      <c r="SRU166" s="957"/>
      <c r="SRV166" s="957"/>
      <c r="SRW166" s="1209"/>
      <c r="SRX166" s="1248"/>
      <c r="SRY166" s="1537"/>
      <c r="SRZ166" s="955"/>
      <c r="SSA166" s="1144"/>
      <c r="SSB166" s="1167"/>
      <c r="SSC166" s="1163"/>
      <c r="SSD166" s="1163"/>
      <c r="SSE166" s="1455"/>
      <c r="SSF166" s="957"/>
      <c r="SSG166" s="1163"/>
      <c r="SSH166" s="1163"/>
      <c r="SSI166" s="957"/>
      <c r="SSJ166" s="957"/>
      <c r="SSK166" s="1730"/>
      <c r="SSL166" s="957"/>
      <c r="SSM166" s="957"/>
      <c r="SSN166" s="957"/>
      <c r="SSO166" s="1209"/>
      <c r="SSP166" s="1248"/>
      <c r="SSQ166" s="1537"/>
      <c r="SSR166" s="955"/>
      <c r="SSS166" s="1144"/>
      <c r="SST166" s="1167"/>
      <c r="SSU166" s="1163"/>
      <c r="SSV166" s="1163"/>
      <c r="SSW166" s="1455"/>
      <c r="SSX166" s="957"/>
      <c r="SSY166" s="1163"/>
      <c r="SSZ166" s="1163"/>
      <c r="STA166" s="957"/>
      <c r="STB166" s="957"/>
      <c r="STC166" s="1730"/>
      <c r="STD166" s="957"/>
      <c r="STE166" s="957"/>
      <c r="STF166" s="957"/>
      <c r="STG166" s="1209"/>
      <c r="STH166" s="1248"/>
      <c r="STI166" s="1537"/>
      <c r="STJ166" s="955"/>
      <c r="STK166" s="1144"/>
      <c r="STL166" s="1167"/>
      <c r="STM166" s="1163"/>
      <c r="STN166" s="1163"/>
      <c r="STO166" s="1455"/>
      <c r="STP166" s="957"/>
      <c r="STQ166" s="1163"/>
      <c r="STR166" s="1163"/>
      <c r="STS166" s="957"/>
      <c r="STT166" s="957"/>
      <c r="STU166" s="1730"/>
      <c r="STV166" s="957"/>
      <c r="STW166" s="957"/>
      <c r="STX166" s="957"/>
      <c r="STY166" s="1209"/>
      <c r="STZ166" s="1248"/>
      <c r="SUA166" s="1537"/>
      <c r="SUB166" s="955"/>
      <c r="SUC166" s="1144"/>
      <c r="SUD166" s="1167"/>
      <c r="SUE166" s="1163"/>
      <c r="SUF166" s="1163"/>
      <c r="SUG166" s="1455"/>
      <c r="SUH166" s="957"/>
      <c r="SUI166" s="1163"/>
      <c r="SUJ166" s="1163"/>
      <c r="SUK166" s="957"/>
      <c r="SUL166" s="957"/>
      <c r="SUM166" s="1730"/>
      <c r="SUN166" s="957"/>
      <c r="SUO166" s="957"/>
      <c r="SUP166" s="957"/>
      <c r="SUQ166" s="1209"/>
      <c r="SUR166" s="1248"/>
      <c r="SUS166" s="1537"/>
      <c r="SUT166" s="955"/>
      <c r="SUU166" s="1144"/>
      <c r="SUV166" s="1167"/>
      <c r="SUW166" s="1163"/>
      <c r="SUX166" s="1163"/>
      <c r="SUY166" s="1455"/>
      <c r="SUZ166" s="957"/>
      <c r="SVA166" s="1163"/>
      <c r="SVB166" s="1163"/>
      <c r="SVC166" s="957"/>
      <c r="SVD166" s="957"/>
      <c r="SVE166" s="1730"/>
      <c r="SVF166" s="957"/>
      <c r="SVG166" s="957"/>
      <c r="SVH166" s="957"/>
      <c r="SVI166" s="1209"/>
      <c r="SVJ166" s="1248"/>
      <c r="SVK166" s="1537"/>
      <c r="SVL166" s="955"/>
      <c r="SVM166" s="1144"/>
      <c r="SVN166" s="1167"/>
      <c r="SVO166" s="1163"/>
      <c r="SVP166" s="1163"/>
      <c r="SVQ166" s="1455"/>
      <c r="SVR166" s="957"/>
      <c r="SVS166" s="1163"/>
      <c r="SVT166" s="1163"/>
      <c r="SVU166" s="957"/>
      <c r="SVV166" s="957"/>
      <c r="SVW166" s="1730"/>
      <c r="SVX166" s="957"/>
      <c r="SVY166" s="957"/>
      <c r="SVZ166" s="957"/>
      <c r="SWA166" s="1209"/>
      <c r="SWB166" s="1248"/>
      <c r="SWC166" s="1537"/>
      <c r="SWD166" s="955"/>
      <c r="SWE166" s="1144"/>
      <c r="SWF166" s="1167"/>
      <c r="SWG166" s="1163"/>
      <c r="SWH166" s="1163"/>
      <c r="SWI166" s="1455"/>
      <c r="SWJ166" s="957"/>
      <c r="SWK166" s="1163"/>
      <c r="SWL166" s="1163"/>
      <c r="SWM166" s="957"/>
      <c r="SWN166" s="957"/>
      <c r="SWO166" s="1730"/>
      <c r="SWP166" s="957"/>
      <c r="SWQ166" s="957"/>
      <c r="SWR166" s="957"/>
      <c r="SWS166" s="1209"/>
      <c r="SWT166" s="1248"/>
      <c r="SWU166" s="1537"/>
      <c r="SWV166" s="955"/>
      <c r="SWW166" s="1144"/>
      <c r="SWX166" s="1167"/>
      <c r="SWY166" s="1163"/>
      <c r="SWZ166" s="1163"/>
      <c r="SXA166" s="1455"/>
      <c r="SXB166" s="957"/>
      <c r="SXC166" s="1163"/>
      <c r="SXD166" s="1163"/>
      <c r="SXE166" s="957"/>
      <c r="SXF166" s="957"/>
      <c r="SXG166" s="1730"/>
      <c r="SXH166" s="957"/>
      <c r="SXI166" s="957"/>
      <c r="SXJ166" s="957"/>
      <c r="SXK166" s="1209"/>
      <c r="SXL166" s="1248"/>
      <c r="SXM166" s="1537"/>
      <c r="SXN166" s="955"/>
      <c r="SXO166" s="1144"/>
      <c r="SXP166" s="1167"/>
      <c r="SXQ166" s="1163"/>
      <c r="SXR166" s="1163"/>
      <c r="SXS166" s="1455"/>
      <c r="SXT166" s="957"/>
      <c r="SXU166" s="1163"/>
      <c r="SXV166" s="1163"/>
      <c r="SXW166" s="957"/>
      <c r="SXX166" s="957"/>
      <c r="SXY166" s="1730"/>
      <c r="SXZ166" s="957"/>
      <c r="SYA166" s="957"/>
      <c r="SYB166" s="957"/>
      <c r="SYC166" s="1209"/>
      <c r="SYD166" s="1248"/>
      <c r="SYE166" s="1537"/>
      <c r="SYF166" s="955"/>
      <c r="SYG166" s="1144"/>
      <c r="SYH166" s="1167"/>
      <c r="SYI166" s="1163"/>
      <c r="SYJ166" s="1163"/>
      <c r="SYK166" s="1455"/>
      <c r="SYL166" s="957"/>
      <c r="SYM166" s="1163"/>
      <c r="SYN166" s="1163"/>
      <c r="SYO166" s="957"/>
      <c r="SYP166" s="957"/>
      <c r="SYQ166" s="1730"/>
      <c r="SYR166" s="957"/>
      <c r="SYS166" s="957"/>
      <c r="SYT166" s="957"/>
      <c r="SYU166" s="1209"/>
      <c r="SYV166" s="1248"/>
      <c r="SYW166" s="1537"/>
      <c r="SYX166" s="955"/>
      <c r="SYY166" s="1144"/>
      <c r="SYZ166" s="1167"/>
      <c r="SZA166" s="1163"/>
      <c r="SZB166" s="1163"/>
      <c r="SZC166" s="1455"/>
      <c r="SZD166" s="957"/>
      <c r="SZE166" s="1163"/>
      <c r="SZF166" s="1163"/>
      <c r="SZG166" s="957"/>
      <c r="SZH166" s="957"/>
      <c r="SZI166" s="1730"/>
      <c r="SZJ166" s="957"/>
      <c r="SZK166" s="957"/>
      <c r="SZL166" s="957"/>
      <c r="SZM166" s="1209"/>
      <c r="SZN166" s="1248"/>
      <c r="SZO166" s="1537"/>
      <c r="SZP166" s="955"/>
      <c r="SZQ166" s="1144"/>
      <c r="SZR166" s="1167"/>
      <c r="SZS166" s="1163"/>
      <c r="SZT166" s="1163"/>
      <c r="SZU166" s="1455"/>
      <c r="SZV166" s="957"/>
      <c r="SZW166" s="1163"/>
      <c r="SZX166" s="1163"/>
      <c r="SZY166" s="957"/>
      <c r="SZZ166" s="957"/>
      <c r="TAA166" s="1730"/>
      <c r="TAB166" s="957"/>
      <c r="TAC166" s="957"/>
      <c r="TAD166" s="957"/>
      <c r="TAE166" s="1209"/>
      <c r="TAF166" s="1248"/>
      <c r="TAG166" s="1537"/>
      <c r="TAH166" s="955"/>
      <c r="TAI166" s="1144"/>
      <c r="TAJ166" s="1167"/>
      <c r="TAK166" s="1163"/>
      <c r="TAL166" s="1163"/>
      <c r="TAM166" s="1455"/>
      <c r="TAN166" s="957"/>
      <c r="TAO166" s="1163"/>
      <c r="TAP166" s="1163"/>
      <c r="TAQ166" s="957"/>
      <c r="TAR166" s="957"/>
      <c r="TAS166" s="1730"/>
      <c r="TAT166" s="957"/>
      <c r="TAU166" s="957"/>
      <c r="TAV166" s="957"/>
      <c r="TAW166" s="1209"/>
      <c r="TAX166" s="1248"/>
      <c r="TAY166" s="1537"/>
      <c r="TAZ166" s="955"/>
      <c r="TBA166" s="1144"/>
      <c r="TBB166" s="1167"/>
      <c r="TBC166" s="1163"/>
      <c r="TBD166" s="1163"/>
      <c r="TBE166" s="1455"/>
      <c r="TBF166" s="957"/>
      <c r="TBG166" s="1163"/>
      <c r="TBH166" s="1163"/>
      <c r="TBI166" s="957"/>
      <c r="TBJ166" s="957"/>
      <c r="TBK166" s="1730"/>
      <c r="TBL166" s="957"/>
      <c r="TBM166" s="957"/>
      <c r="TBN166" s="957"/>
      <c r="TBO166" s="1209"/>
      <c r="TBP166" s="1248"/>
      <c r="TBQ166" s="1537"/>
      <c r="TBR166" s="955"/>
      <c r="TBS166" s="1144"/>
      <c r="TBT166" s="1167"/>
      <c r="TBU166" s="1163"/>
      <c r="TBV166" s="1163"/>
      <c r="TBW166" s="1455"/>
      <c r="TBX166" s="957"/>
      <c r="TBY166" s="1163"/>
      <c r="TBZ166" s="1163"/>
      <c r="TCA166" s="957"/>
      <c r="TCB166" s="957"/>
      <c r="TCC166" s="1730"/>
      <c r="TCD166" s="957"/>
      <c r="TCE166" s="957"/>
      <c r="TCF166" s="957"/>
      <c r="TCG166" s="1209"/>
      <c r="TCH166" s="1248"/>
      <c r="TCI166" s="1537"/>
      <c r="TCJ166" s="955"/>
      <c r="TCK166" s="1144"/>
      <c r="TCL166" s="1167"/>
      <c r="TCM166" s="1163"/>
      <c r="TCN166" s="1163"/>
      <c r="TCO166" s="1455"/>
      <c r="TCP166" s="957"/>
      <c r="TCQ166" s="1163"/>
      <c r="TCR166" s="1163"/>
      <c r="TCS166" s="957"/>
      <c r="TCT166" s="957"/>
      <c r="TCU166" s="1730"/>
      <c r="TCV166" s="957"/>
      <c r="TCW166" s="957"/>
      <c r="TCX166" s="957"/>
      <c r="TCY166" s="1209"/>
      <c r="TCZ166" s="1248"/>
      <c r="TDA166" s="1537"/>
      <c r="TDB166" s="955"/>
      <c r="TDC166" s="1144"/>
      <c r="TDD166" s="1167"/>
      <c r="TDE166" s="1163"/>
      <c r="TDF166" s="1163"/>
      <c r="TDG166" s="1455"/>
      <c r="TDH166" s="957"/>
      <c r="TDI166" s="1163"/>
      <c r="TDJ166" s="1163"/>
      <c r="TDK166" s="957"/>
      <c r="TDL166" s="957"/>
      <c r="TDM166" s="1730"/>
      <c r="TDN166" s="957"/>
      <c r="TDO166" s="957"/>
      <c r="TDP166" s="957"/>
      <c r="TDQ166" s="1209"/>
      <c r="TDR166" s="1248"/>
      <c r="TDS166" s="1537"/>
      <c r="TDT166" s="955"/>
      <c r="TDU166" s="1144"/>
      <c r="TDV166" s="1167"/>
      <c r="TDW166" s="1163"/>
      <c r="TDX166" s="1163"/>
      <c r="TDY166" s="1455"/>
      <c r="TDZ166" s="957"/>
      <c r="TEA166" s="1163"/>
      <c r="TEB166" s="1163"/>
      <c r="TEC166" s="957"/>
      <c r="TED166" s="957"/>
      <c r="TEE166" s="1730"/>
      <c r="TEF166" s="957"/>
      <c r="TEG166" s="957"/>
      <c r="TEH166" s="957"/>
      <c r="TEI166" s="1209"/>
      <c r="TEJ166" s="1248"/>
      <c r="TEK166" s="1537"/>
      <c r="TEL166" s="955"/>
      <c r="TEM166" s="1144"/>
      <c r="TEN166" s="1167"/>
      <c r="TEO166" s="1163"/>
      <c r="TEP166" s="1163"/>
      <c r="TEQ166" s="1455"/>
      <c r="TER166" s="957"/>
      <c r="TES166" s="1163"/>
      <c r="TET166" s="1163"/>
      <c r="TEU166" s="957"/>
      <c r="TEV166" s="957"/>
      <c r="TEW166" s="1730"/>
      <c r="TEX166" s="957"/>
      <c r="TEY166" s="957"/>
      <c r="TEZ166" s="957"/>
      <c r="TFA166" s="1209"/>
      <c r="TFB166" s="1248"/>
      <c r="TFC166" s="1537"/>
      <c r="TFD166" s="955"/>
      <c r="TFE166" s="1144"/>
      <c r="TFF166" s="1167"/>
      <c r="TFG166" s="1163"/>
      <c r="TFH166" s="1163"/>
      <c r="TFI166" s="1455"/>
      <c r="TFJ166" s="957"/>
      <c r="TFK166" s="1163"/>
      <c r="TFL166" s="1163"/>
      <c r="TFM166" s="957"/>
      <c r="TFN166" s="957"/>
      <c r="TFO166" s="1730"/>
      <c r="TFP166" s="957"/>
      <c r="TFQ166" s="957"/>
      <c r="TFR166" s="957"/>
      <c r="TFS166" s="1209"/>
      <c r="TFT166" s="1248"/>
      <c r="TFU166" s="1537"/>
      <c r="TFV166" s="955"/>
      <c r="TFW166" s="1144"/>
      <c r="TFX166" s="1167"/>
      <c r="TFY166" s="1163"/>
      <c r="TFZ166" s="1163"/>
      <c r="TGA166" s="1455"/>
      <c r="TGB166" s="957"/>
      <c r="TGC166" s="1163"/>
      <c r="TGD166" s="1163"/>
      <c r="TGE166" s="957"/>
      <c r="TGF166" s="957"/>
      <c r="TGG166" s="1730"/>
      <c r="TGH166" s="957"/>
      <c r="TGI166" s="957"/>
      <c r="TGJ166" s="957"/>
      <c r="TGK166" s="1209"/>
      <c r="TGL166" s="1248"/>
      <c r="TGM166" s="1537"/>
      <c r="TGN166" s="955"/>
      <c r="TGO166" s="1144"/>
      <c r="TGP166" s="1167"/>
      <c r="TGQ166" s="1163"/>
      <c r="TGR166" s="1163"/>
      <c r="TGS166" s="1455"/>
      <c r="TGT166" s="957"/>
      <c r="TGU166" s="1163"/>
      <c r="TGV166" s="1163"/>
      <c r="TGW166" s="957"/>
      <c r="TGX166" s="957"/>
      <c r="TGY166" s="1730"/>
      <c r="TGZ166" s="957"/>
      <c r="THA166" s="957"/>
      <c r="THB166" s="957"/>
      <c r="THC166" s="1209"/>
      <c r="THD166" s="1248"/>
      <c r="THE166" s="1537"/>
      <c r="THF166" s="955"/>
      <c r="THG166" s="1144"/>
      <c r="THH166" s="1167"/>
      <c r="THI166" s="1163"/>
      <c r="THJ166" s="1163"/>
      <c r="THK166" s="1455"/>
      <c r="THL166" s="957"/>
      <c r="THM166" s="1163"/>
      <c r="THN166" s="1163"/>
      <c r="THO166" s="957"/>
      <c r="THP166" s="957"/>
      <c r="THQ166" s="1730"/>
      <c r="THR166" s="957"/>
      <c r="THS166" s="957"/>
      <c r="THT166" s="957"/>
      <c r="THU166" s="1209"/>
      <c r="THV166" s="1248"/>
      <c r="THW166" s="1537"/>
      <c r="THX166" s="955"/>
      <c r="THY166" s="1144"/>
      <c r="THZ166" s="1167"/>
      <c r="TIA166" s="1163"/>
      <c r="TIB166" s="1163"/>
      <c r="TIC166" s="1455"/>
      <c r="TID166" s="957"/>
      <c r="TIE166" s="1163"/>
      <c r="TIF166" s="1163"/>
      <c r="TIG166" s="957"/>
      <c r="TIH166" s="957"/>
      <c r="TII166" s="1730"/>
      <c r="TIJ166" s="957"/>
      <c r="TIK166" s="957"/>
      <c r="TIL166" s="957"/>
      <c r="TIM166" s="1209"/>
      <c r="TIN166" s="1248"/>
      <c r="TIO166" s="1537"/>
      <c r="TIP166" s="955"/>
      <c r="TIQ166" s="1144"/>
      <c r="TIR166" s="1167"/>
      <c r="TIS166" s="1163"/>
      <c r="TIT166" s="1163"/>
      <c r="TIU166" s="1455"/>
      <c r="TIV166" s="957"/>
      <c r="TIW166" s="1163"/>
      <c r="TIX166" s="1163"/>
      <c r="TIY166" s="957"/>
      <c r="TIZ166" s="957"/>
      <c r="TJA166" s="1730"/>
      <c r="TJB166" s="957"/>
      <c r="TJC166" s="957"/>
      <c r="TJD166" s="957"/>
      <c r="TJE166" s="1209"/>
      <c r="TJF166" s="1248"/>
      <c r="TJG166" s="1537"/>
      <c r="TJH166" s="955"/>
      <c r="TJI166" s="1144"/>
      <c r="TJJ166" s="1167"/>
      <c r="TJK166" s="1163"/>
      <c r="TJL166" s="1163"/>
      <c r="TJM166" s="1455"/>
      <c r="TJN166" s="957"/>
      <c r="TJO166" s="1163"/>
      <c r="TJP166" s="1163"/>
      <c r="TJQ166" s="957"/>
      <c r="TJR166" s="957"/>
      <c r="TJS166" s="1730"/>
      <c r="TJT166" s="957"/>
      <c r="TJU166" s="957"/>
      <c r="TJV166" s="957"/>
      <c r="TJW166" s="1209"/>
      <c r="TJX166" s="1248"/>
      <c r="TJY166" s="1537"/>
      <c r="TJZ166" s="955"/>
      <c r="TKA166" s="1144"/>
      <c r="TKB166" s="1167"/>
      <c r="TKC166" s="1163"/>
      <c r="TKD166" s="1163"/>
      <c r="TKE166" s="1455"/>
      <c r="TKF166" s="957"/>
      <c r="TKG166" s="1163"/>
      <c r="TKH166" s="1163"/>
      <c r="TKI166" s="957"/>
      <c r="TKJ166" s="957"/>
      <c r="TKK166" s="1730"/>
      <c r="TKL166" s="957"/>
      <c r="TKM166" s="957"/>
      <c r="TKN166" s="957"/>
      <c r="TKO166" s="1209"/>
      <c r="TKP166" s="1248"/>
      <c r="TKQ166" s="1537"/>
      <c r="TKR166" s="955"/>
      <c r="TKS166" s="1144"/>
      <c r="TKT166" s="1167"/>
      <c r="TKU166" s="1163"/>
      <c r="TKV166" s="1163"/>
      <c r="TKW166" s="1455"/>
      <c r="TKX166" s="957"/>
      <c r="TKY166" s="1163"/>
      <c r="TKZ166" s="1163"/>
      <c r="TLA166" s="957"/>
      <c r="TLB166" s="957"/>
      <c r="TLC166" s="1730"/>
      <c r="TLD166" s="957"/>
      <c r="TLE166" s="957"/>
      <c r="TLF166" s="957"/>
      <c r="TLG166" s="1209"/>
      <c r="TLH166" s="1248"/>
      <c r="TLI166" s="1537"/>
      <c r="TLJ166" s="955"/>
      <c r="TLK166" s="1144"/>
      <c r="TLL166" s="1167"/>
      <c r="TLM166" s="1163"/>
      <c r="TLN166" s="1163"/>
      <c r="TLO166" s="1455"/>
      <c r="TLP166" s="957"/>
      <c r="TLQ166" s="1163"/>
      <c r="TLR166" s="1163"/>
      <c r="TLS166" s="957"/>
      <c r="TLT166" s="957"/>
      <c r="TLU166" s="1730"/>
      <c r="TLV166" s="957"/>
      <c r="TLW166" s="957"/>
      <c r="TLX166" s="957"/>
      <c r="TLY166" s="1209"/>
      <c r="TLZ166" s="1248"/>
      <c r="TMA166" s="1537"/>
      <c r="TMB166" s="955"/>
      <c r="TMC166" s="1144"/>
      <c r="TMD166" s="1167"/>
      <c r="TME166" s="1163"/>
      <c r="TMF166" s="1163"/>
      <c r="TMG166" s="1455"/>
      <c r="TMH166" s="957"/>
      <c r="TMI166" s="1163"/>
      <c r="TMJ166" s="1163"/>
      <c r="TMK166" s="957"/>
      <c r="TML166" s="957"/>
      <c r="TMM166" s="1730"/>
      <c r="TMN166" s="957"/>
      <c r="TMO166" s="957"/>
      <c r="TMP166" s="957"/>
      <c r="TMQ166" s="1209"/>
      <c r="TMR166" s="1248"/>
      <c r="TMS166" s="1537"/>
      <c r="TMT166" s="955"/>
      <c r="TMU166" s="1144"/>
      <c r="TMV166" s="1167"/>
      <c r="TMW166" s="1163"/>
      <c r="TMX166" s="1163"/>
      <c r="TMY166" s="1455"/>
      <c r="TMZ166" s="957"/>
      <c r="TNA166" s="1163"/>
      <c r="TNB166" s="1163"/>
      <c r="TNC166" s="957"/>
      <c r="TND166" s="957"/>
      <c r="TNE166" s="1730"/>
      <c r="TNF166" s="957"/>
      <c r="TNG166" s="957"/>
      <c r="TNH166" s="957"/>
      <c r="TNI166" s="1209"/>
      <c r="TNJ166" s="1248"/>
      <c r="TNK166" s="1537"/>
      <c r="TNL166" s="955"/>
      <c r="TNM166" s="1144"/>
      <c r="TNN166" s="1167"/>
      <c r="TNO166" s="1163"/>
      <c r="TNP166" s="1163"/>
      <c r="TNQ166" s="1455"/>
      <c r="TNR166" s="957"/>
      <c r="TNS166" s="1163"/>
      <c r="TNT166" s="1163"/>
      <c r="TNU166" s="957"/>
      <c r="TNV166" s="957"/>
      <c r="TNW166" s="1730"/>
      <c r="TNX166" s="957"/>
      <c r="TNY166" s="957"/>
      <c r="TNZ166" s="957"/>
      <c r="TOA166" s="1209"/>
      <c r="TOB166" s="1248"/>
      <c r="TOC166" s="1537"/>
      <c r="TOD166" s="955"/>
      <c r="TOE166" s="1144"/>
      <c r="TOF166" s="1167"/>
      <c r="TOG166" s="1163"/>
      <c r="TOH166" s="1163"/>
      <c r="TOI166" s="1455"/>
      <c r="TOJ166" s="957"/>
      <c r="TOK166" s="1163"/>
      <c r="TOL166" s="1163"/>
      <c r="TOM166" s="957"/>
      <c r="TON166" s="957"/>
      <c r="TOO166" s="1730"/>
      <c r="TOP166" s="957"/>
      <c r="TOQ166" s="957"/>
      <c r="TOR166" s="957"/>
      <c r="TOS166" s="1209"/>
      <c r="TOT166" s="1248"/>
      <c r="TOU166" s="1537"/>
      <c r="TOV166" s="955"/>
      <c r="TOW166" s="1144"/>
      <c r="TOX166" s="1167"/>
      <c r="TOY166" s="1163"/>
      <c r="TOZ166" s="1163"/>
      <c r="TPA166" s="1455"/>
      <c r="TPB166" s="957"/>
      <c r="TPC166" s="1163"/>
      <c r="TPD166" s="1163"/>
      <c r="TPE166" s="957"/>
      <c r="TPF166" s="957"/>
      <c r="TPG166" s="1730"/>
      <c r="TPH166" s="957"/>
      <c r="TPI166" s="957"/>
      <c r="TPJ166" s="957"/>
      <c r="TPK166" s="1209"/>
      <c r="TPL166" s="1248"/>
      <c r="TPM166" s="1537"/>
      <c r="TPN166" s="955"/>
      <c r="TPO166" s="1144"/>
      <c r="TPP166" s="1167"/>
      <c r="TPQ166" s="1163"/>
      <c r="TPR166" s="1163"/>
      <c r="TPS166" s="1455"/>
      <c r="TPT166" s="957"/>
      <c r="TPU166" s="1163"/>
      <c r="TPV166" s="1163"/>
      <c r="TPW166" s="957"/>
      <c r="TPX166" s="957"/>
      <c r="TPY166" s="1730"/>
      <c r="TPZ166" s="957"/>
      <c r="TQA166" s="957"/>
      <c r="TQB166" s="957"/>
      <c r="TQC166" s="1209"/>
      <c r="TQD166" s="1248"/>
      <c r="TQE166" s="1537"/>
      <c r="TQF166" s="955"/>
      <c r="TQG166" s="1144"/>
      <c r="TQH166" s="1167"/>
      <c r="TQI166" s="1163"/>
      <c r="TQJ166" s="1163"/>
      <c r="TQK166" s="1455"/>
      <c r="TQL166" s="957"/>
      <c r="TQM166" s="1163"/>
      <c r="TQN166" s="1163"/>
      <c r="TQO166" s="957"/>
      <c r="TQP166" s="957"/>
      <c r="TQQ166" s="1730"/>
      <c r="TQR166" s="957"/>
      <c r="TQS166" s="957"/>
      <c r="TQT166" s="957"/>
      <c r="TQU166" s="1209"/>
      <c r="TQV166" s="1248"/>
      <c r="TQW166" s="1537"/>
      <c r="TQX166" s="955"/>
      <c r="TQY166" s="1144"/>
      <c r="TQZ166" s="1167"/>
      <c r="TRA166" s="1163"/>
      <c r="TRB166" s="1163"/>
      <c r="TRC166" s="1455"/>
      <c r="TRD166" s="957"/>
      <c r="TRE166" s="1163"/>
      <c r="TRF166" s="1163"/>
      <c r="TRG166" s="957"/>
      <c r="TRH166" s="957"/>
      <c r="TRI166" s="1730"/>
      <c r="TRJ166" s="957"/>
      <c r="TRK166" s="957"/>
      <c r="TRL166" s="957"/>
      <c r="TRM166" s="1209"/>
      <c r="TRN166" s="1248"/>
      <c r="TRO166" s="1537"/>
      <c r="TRP166" s="955"/>
      <c r="TRQ166" s="1144"/>
      <c r="TRR166" s="1167"/>
      <c r="TRS166" s="1163"/>
      <c r="TRT166" s="1163"/>
      <c r="TRU166" s="1455"/>
      <c r="TRV166" s="957"/>
      <c r="TRW166" s="1163"/>
      <c r="TRX166" s="1163"/>
      <c r="TRY166" s="957"/>
      <c r="TRZ166" s="957"/>
      <c r="TSA166" s="1730"/>
      <c r="TSB166" s="957"/>
      <c r="TSC166" s="957"/>
      <c r="TSD166" s="957"/>
      <c r="TSE166" s="1209"/>
      <c r="TSF166" s="1248"/>
      <c r="TSG166" s="1537"/>
      <c r="TSH166" s="955"/>
      <c r="TSI166" s="1144"/>
      <c r="TSJ166" s="1167"/>
      <c r="TSK166" s="1163"/>
      <c r="TSL166" s="1163"/>
      <c r="TSM166" s="1455"/>
      <c r="TSN166" s="957"/>
      <c r="TSO166" s="1163"/>
      <c r="TSP166" s="1163"/>
      <c r="TSQ166" s="957"/>
      <c r="TSR166" s="957"/>
      <c r="TSS166" s="1730"/>
      <c r="TST166" s="957"/>
      <c r="TSU166" s="957"/>
      <c r="TSV166" s="957"/>
      <c r="TSW166" s="1209"/>
      <c r="TSX166" s="1248"/>
      <c r="TSY166" s="1537"/>
      <c r="TSZ166" s="955"/>
      <c r="TTA166" s="1144"/>
      <c r="TTB166" s="1167"/>
      <c r="TTC166" s="1163"/>
      <c r="TTD166" s="1163"/>
      <c r="TTE166" s="1455"/>
      <c r="TTF166" s="957"/>
      <c r="TTG166" s="1163"/>
      <c r="TTH166" s="1163"/>
      <c r="TTI166" s="957"/>
      <c r="TTJ166" s="957"/>
      <c r="TTK166" s="1730"/>
      <c r="TTL166" s="957"/>
      <c r="TTM166" s="957"/>
      <c r="TTN166" s="957"/>
      <c r="TTO166" s="1209"/>
      <c r="TTP166" s="1248"/>
      <c r="TTQ166" s="1537"/>
      <c r="TTR166" s="955"/>
      <c r="TTS166" s="1144"/>
      <c r="TTT166" s="1167"/>
      <c r="TTU166" s="1163"/>
      <c r="TTV166" s="1163"/>
      <c r="TTW166" s="1455"/>
      <c r="TTX166" s="957"/>
      <c r="TTY166" s="1163"/>
      <c r="TTZ166" s="1163"/>
      <c r="TUA166" s="957"/>
      <c r="TUB166" s="957"/>
      <c r="TUC166" s="1730"/>
      <c r="TUD166" s="957"/>
      <c r="TUE166" s="957"/>
      <c r="TUF166" s="957"/>
      <c r="TUG166" s="1209"/>
      <c r="TUH166" s="1248"/>
      <c r="TUI166" s="1537"/>
      <c r="TUJ166" s="955"/>
      <c r="TUK166" s="1144"/>
      <c r="TUL166" s="1167"/>
      <c r="TUM166" s="1163"/>
      <c r="TUN166" s="1163"/>
      <c r="TUO166" s="1455"/>
      <c r="TUP166" s="957"/>
      <c r="TUQ166" s="1163"/>
      <c r="TUR166" s="1163"/>
      <c r="TUS166" s="957"/>
      <c r="TUT166" s="957"/>
      <c r="TUU166" s="1730"/>
      <c r="TUV166" s="957"/>
      <c r="TUW166" s="957"/>
      <c r="TUX166" s="957"/>
      <c r="TUY166" s="1209"/>
      <c r="TUZ166" s="1248"/>
      <c r="TVA166" s="1537"/>
      <c r="TVB166" s="955"/>
      <c r="TVC166" s="1144"/>
      <c r="TVD166" s="1167"/>
      <c r="TVE166" s="1163"/>
      <c r="TVF166" s="1163"/>
      <c r="TVG166" s="1455"/>
      <c r="TVH166" s="957"/>
      <c r="TVI166" s="1163"/>
      <c r="TVJ166" s="1163"/>
      <c r="TVK166" s="957"/>
      <c r="TVL166" s="957"/>
      <c r="TVM166" s="1730"/>
      <c r="TVN166" s="957"/>
      <c r="TVO166" s="957"/>
      <c r="TVP166" s="957"/>
      <c r="TVQ166" s="1209"/>
      <c r="TVR166" s="1248"/>
      <c r="TVS166" s="1537"/>
      <c r="TVT166" s="955"/>
      <c r="TVU166" s="1144"/>
      <c r="TVV166" s="1167"/>
      <c r="TVW166" s="1163"/>
      <c r="TVX166" s="1163"/>
      <c r="TVY166" s="1455"/>
      <c r="TVZ166" s="957"/>
      <c r="TWA166" s="1163"/>
      <c r="TWB166" s="1163"/>
      <c r="TWC166" s="957"/>
      <c r="TWD166" s="957"/>
      <c r="TWE166" s="1730"/>
      <c r="TWF166" s="957"/>
      <c r="TWG166" s="957"/>
      <c r="TWH166" s="957"/>
      <c r="TWI166" s="1209"/>
      <c r="TWJ166" s="1248"/>
      <c r="TWK166" s="1537"/>
      <c r="TWL166" s="955"/>
      <c r="TWM166" s="1144"/>
      <c r="TWN166" s="1167"/>
      <c r="TWO166" s="1163"/>
      <c r="TWP166" s="1163"/>
      <c r="TWQ166" s="1455"/>
      <c r="TWR166" s="957"/>
      <c r="TWS166" s="1163"/>
      <c r="TWT166" s="1163"/>
      <c r="TWU166" s="957"/>
      <c r="TWV166" s="957"/>
      <c r="TWW166" s="1730"/>
      <c r="TWX166" s="957"/>
      <c r="TWY166" s="957"/>
      <c r="TWZ166" s="957"/>
      <c r="TXA166" s="1209"/>
      <c r="TXB166" s="1248"/>
      <c r="TXC166" s="1537"/>
      <c r="TXD166" s="955"/>
      <c r="TXE166" s="1144"/>
      <c r="TXF166" s="1167"/>
      <c r="TXG166" s="1163"/>
      <c r="TXH166" s="1163"/>
      <c r="TXI166" s="1455"/>
      <c r="TXJ166" s="957"/>
      <c r="TXK166" s="1163"/>
      <c r="TXL166" s="1163"/>
      <c r="TXM166" s="957"/>
      <c r="TXN166" s="957"/>
      <c r="TXO166" s="1730"/>
      <c r="TXP166" s="957"/>
      <c r="TXQ166" s="957"/>
      <c r="TXR166" s="957"/>
      <c r="TXS166" s="1209"/>
      <c r="TXT166" s="1248"/>
      <c r="TXU166" s="1537"/>
      <c r="TXV166" s="955"/>
      <c r="TXW166" s="1144"/>
      <c r="TXX166" s="1167"/>
      <c r="TXY166" s="1163"/>
      <c r="TXZ166" s="1163"/>
      <c r="TYA166" s="1455"/>
      <c r="TYB166" s="957"/>
      <c r="TYC166" s="1163"/>
      <c r="TYD166" s="1163"/>
      <c r="TYE166" s="957"/>
      <c r="TYF166" s="957"/>
      <c r="TYG166" s="1730"/>
      <c r="TYH166" s="957"/>
      <c r="TYI166" s="957"/>
      <c r="TYJ166" s="957"/>
      <c r="TYK166" s="1209"/>
      <c r="TYL166" s="1248"/>
      <c r="TYM166" s="1537"/>
      <c r="TYN166" s="955"/>
      <c r="TYO166" s="1144"/>
      <c r="TYP166" s="1167"/>
      <c r="TYQ166" s="1163"/>
      <c r="TYR166" s="1163"/>
      <c r="TYS166" s="1455"/>
      <c r="TYT166" s="957"/>
      <c r="TYU166" s="1163"/>
      <c r="TYV166" s="1163"/>
      <c r="TYW166" s="957"/>
      <c r="TYX166" s="957"/>
      <c r="TYY166" s="1730"/>
      <c r="TYZ166" s="957"/>
      <c r="TZA166" s="957"/>
      <c r="TZB166" s="957"/>
      <c r="TZC166" s="1209"/>
      <c r="TZD166" s="1248"/>
      <c r="TZE166" s="1537"/>
      <c r="TZF166" s="955"/>
      <c r="TZG166" s="1144"/>
      <c r="TZH166" s="1167"/>
      <c r="TZI166" s="1163"/>
      <c r="TZJ166" s="1163"/>
      <c r="TZK166" s="1455"/>
      <c r="TZL166" s="957"/>
      <c r="TZM166" s="1163"/>
      <c r="TZN166" s="1163"/>
      <c r="TZO166" s="957"/>
      <c r="TZP166" s="957"/>
      <c r="TZQ166" s="1730"/>
      <c r="TZR166" s="957"/>
      <c r="TZS166" s="957"/>
      <c r="TZT166" s="957"/>
      <c r="TZU166" s="1209"/>
      <c r="TZV166" s="1248"/>
      <c r="TZW166" s="1537"/>
      <c r="TZX166" s="955"/>
      <c r="TZY166" s="1144"/>
      <c r="TZZ166" s="1167"/>
      <c r="UAA166" s="1163"/>
      <c r="UAB166" s="1163"/>
      <c r="UAC166" s="1455"/>
      <c r="UAD166" s="957"/>
      <c r="UAE166" s="1163"/>
      <c r="UAF166" s="1163"/>
      <c r="UAG166" s="957"/>
      <c r="UAH166" s="957"/>
      <c r="UAI166" s="1730"/>
      <c r="UAJ166" s="957"/>
      <c r="UAK166" s="957"/>
      <c r="UAL166" s="957"/>
      <c r="UAM166" s="1209"/>
      <c r="UAN166" s="1248"/>
      <c r="UAO166" s="1537"/>
      <c r="UAP166" s="955"/>
      <c r="UAQ166" s="1144"/>
      <c r="UAR166" s="1167"/>
      <c r="UAS166" s="1163"/>
      <c r="UAT166" s="1163"/>
      <c r="UAU166" s="1455"/>
      <c r="UAV166" s="957"/>
      <c r="UAW166" s="1163"/>
      <c r="UAX166" s="1163"/>
      <c r="UAY166" s="957"/>
      <c r="UAZ166" s="957"/>
      <c r="UBA166" s="1730"/>
      <c r="UBB166" s="957"/>
      <c r="UBC166" s="957"/>
      <c r="UBD166" s="957"/>
      <c r="UBE166" s="1209"/>
      <c r="UBF166" s="1248"/>
      <c r="UBG166" s="1537"/>
      <c r="UBH166" s="955"/>
      <c r="UBI166" s="1144"/>
      <c r="UBJ166" s="1167"/>
      <c r="UBK166" s="1163"/>
      <c r="UBL166" s="1163"/>
      <c r="UBM166" s="1455"/>
      <c r="UBN166" s="957"/>
      <c r="UBO166" s="1163"/>
      <c r="UBP166" s="1163"/>
      <c r="UBQ166" s="957"/>
      <c r="UBR166" s="957"/>
      <c r="UBS166" s="1730"/>
      <c r="UBT166" s="957"/>
      <c r="UBU166" s="957"/>
      <c r="UBV166" s="957"/>
      <c r="UBW166" s="1209"/>
      <c r="UBX166" s="1248"/>
      <c r="UBY166" s="1537"/>
      <c r="UBZ166" s="955"/>
      <c r="UCA166" s="1144"/>
      <c r="UCB166" s="1167"/>
      <c r="UCC166" s="1163"/>
      <c r="UCD166" s="1163"/>
      <c r="UCE166" s="1455"/>
      <c r="UCF166" s="957"/>
      <c r="UCG166" s="1163"/>
      <c r="UCH166" s="1163"/>
      <c r="UCI166" s="957"/>
      <c r="UCJ166" s="957"/>
      <c r="UCK166" s="1730"/>
      <c r="UCL166" s="957"/>
      <c r="UCM166" s="957"/>
      <c r="UCN166" s="957"/>
      <c r="UCO166" s="1209"/>
      <c r="UCP166" s="1248"/>
      <c r="UCQ166" s="1537"/>
      <c r="UCR166" s="955"/>
      <c r="UCS166" s="1144"/>
      <c r="UCT166" s="1167"/>
      <c r="UCU166" s="1163"/>
      <c r="UCV166" s="1163"/>
      <c r="UCW166" s="1455"/>
      <c r="UCX166" s="957"/>
      <c r="UCY166" s="1163"/>
      <c r="UCZ166" s="1163"/>
      <c r="UDA166" s="957"/>
      <c r="UDB166" s="957"/>
      <c r="UDC166" s="1730"/>
      <c r="UDD166" s="957"/>
      <c r="UDE166" s="957"/>
      <c r="UDF166" s="957"/>
      <c r="UDG166" s="1209"/>
      <c r="UDH166" s="1248"/>
      <c r="UDI166" s="1537"/>
      <c r="UDJ166" s="955"/>
      <c r="UDK166" s="1144"/>
      <c r="UDL166" s="1167"/>
      <c r="UDM166" s="1163"/>
      <c r="UDN166" s="1163"/>
      <c r="UDO166" s="1455"/>
      <c r="UDP166" s="957"/>
      <c r="UDQ166" s="1163"/>
      <c r="UDR166" s="1163"/>
      <c r="UDS166" s="957"/>
      <c r="UDT166" s="957"/>
      <c r="UDU166" s="1730"/>
      <c r="UDV166" s="957"/>
      <c r="UDW166" s="957"/>
      <c r="UDX166" s="957"/>
      <c r="UDY166" s="1209"/>
      <c r="UDZ166" s="1248"/>
      <c r="UEA166" s="1537"/>
      <c r="UEB166" s="955"/>
      <c r="UEC166" s="1144"/>
      <c r="UED166" s="1167"/>
      <c r="UEE166" s="1163"/>
      <c r="UEF166" s="1163"/>
      <c r="UEG166" s="1455"/>
      <c r="UEH166" s="957"/>
      <c r="UEI166" s="1163"/>
      <c r="UEJ166" s="1163"/>
      <c r="UEK166" s="957"/>
      <c r="UEL166" s="957"/>
      <c r="UEM166" s="1730"/>
      <c r="UEN166" s="957"/>
      <c r="UEO166" s="957"/>
      <c r="UEP166" s="957"/>
      <c r="UEQ166" s="1209"/>
      <c r="UER166" s="1248"/>
      <c r="UES166" s="1537"/>
      <c r="UET166" s="955"/>
      <c r="UEU166" s="1144"/>
      <c r="UEV166" s="1167"/>
      <c r="UEW166" s="1163"/>
      <c r="UEX166" s="1163"/>
      <c r="UEY166" s="1455"/>
      <c r="UEZ166" s="957"/>
      <c r="UFA166" s="1163"/>
      <c r="UFB166" s="1163"/>
      <c r="UFC166" s="957"/>
      <c r="UFD166" s="957"/>
      <c r="UFE166" s="1730"/>
      <c r="UFF166" s="957"/>
      <c r="UFG166" s="957"/>
      <c r="UFH166" s="957"/>
      <c r="UFI166" s="1209"/>
      <c r="UFJ166" s="1248"/>
      <c r="UFK166" s="1537"/>
      <c r="UFL166" s="955"/>
      <c r="UFM166" s="1144"/>
      <c r="UFN166" s="1167"/>
      <c r="UFO166" s="1163"/>
      <c r="UFP166" s="1163"/>
      <c r="UFQ166" s="1455"/>
      <c r="UFR166" s="957"/>
      <c r="UFS166" s="1163"/>
      <c r="UFT166" s="1163"/>
      <c r="UFU166" s="957"/>
      <c r="UFV166" s="957"/>
      <c r="UFW166" s="1730"/>
      <c r="UFX166" s="957"/>
      <c r="UFY166" s="957"/>
      <c r="UFZ166" s="957"/>
      <c r="UGA166" s="1209"/>
      <c r="UGB166" s="1248"/>
      <c r="UGC166" s="1537"/>
      <c r="UGD166" s="955"/>
      <c r="UGE166" s="1144"/>
      <c r="UGF166" s="1167"/>
      <c r="UGG166" s="1163"/>
      <c r="UGH166" s="1163"/>
      <c r="UGI166" s="1455"/>
      <c r="UGJ166" s="957"/>
      <c r="UGK166" s="1163"/>
      <c r="UGL166" s="1163"/>
      <c r="UGM166" s="957"/>
      <c r="UGN166" s="957"/>
      <c r="UGO166" s="1730"/>
      <c r="UGP166" s="957"/>
      <c r="UGQ166" s="957"/>
      <c r="UGR166" s="957"/>
      <c r="UGS166" s="1209"/>
      <c r="UGT166" s="1248"/>
      <c r="UGU166" s="1537"/>
      <c r="UGV166" s="955"/>
      <c r="UGW166" s="1144"/>
      <c r="UGX166" s="1167"/>
      <c r="UGY166" s="1163"/>
      <c r="UGZ166" s="1163"/>
      <c r="UHA166" s="1455"/>
      <c r="UHB166" s="957"/>
      <c r="UHC166" s="1163"/>
      <c r="UHD166" s="1163"/>
      <c r="UHE166" s="957"/>
      <c r="UHF166" s="957"/>
      <c r="UHG166" s="1730"/>
      <c r="UHH166" s="957"/>
      <c r="UHI166" s="957"/>
      <c r="UHJ166" s="957"/>
      <c r="UHK166" s="1209"/>
      <c r="UHL166" s="1248"/>
      <c r="UHM166" s="1537"/>
      <c r="UHN166" s="955"/>
      <c r="UHO166" s="1144"/>
      <c r="UHP166" s="1167"/>
      <c r="UHQ166" s="1163"/>
      <c r="UHR166" s="1163"/>
      <c r="UHS166" s="1455"/>
      <c r="UHT166" s="957"/>
      <c r="UHU166" s="1163"/>
      <c r="UHV166" s="1163"/>
      <c r="UHW166" s="957"/>
      <c r="UHX166" s="957"/>
      <c r="UHY166" s="1730"/>
      <c r="UHZ166" s="957"/>
      <c r="UIA166" s="957"/>
      <c r="UIB166" s="957"/>
      <c r="UIC166" s="1209"/>
      <c r="UID166" s="1248"/>
      <c r="UIE166" s="1537"/>
      <c r="UIF166" s="955"/>
      <c r="UIG166" s="1144"/>
      <c r="UIH166" s="1167"/>
      <c r="UII166" s="1163"/>
      <c r="UIJ166" s="1163"/>
      <c r="UIK166" s="1455"/>
      <c r="UIL166" s="957"/>
      <c r="UIM166" s="1163"/>
      <c r="UIN166" s="1163"/>
      <c r="UIO166" s="957"/>
      <c r="UIP166" s="957"/>
      <c r="UIQ166" s="1730"/>
      <c r="UIR166" s="957"/>
      <c r="UIS166" s="957"/>
      <c r="UIT166" s="957"/>
      <c r="UIU166" s="1209"/>
      <c r="UIV166" s="1248"/>
      <c r="UIW166" s="1537"/>
      <c r="UIX166" s="955"/>
      <c r="UIY166" s="1144"/>
      <c r="UIZ166" s="1167"/>
      <c r="UJA166" s="1163"/>
      <c r="UJB166" s="1163"/>
      <c r="UJC166" s="1455"/>
      <c r="UJD166" s="957"/>
      <c r="UJE166" s="1163"/>
      <c r="UJF166" s="1163"/>
      <c r="UJG166" s="957"/>
      <c r="UJH166" s="957"/>
      <c r="UJI166" s="1730"/>
      <c r="UJJ166" s="957"/>
      <c r="UJK166" s="957"/>
      <c r="UJL166" s="957"/>
      <c r="UJM166" s="1209"/>
      <c r="UJN166" s="1248"/>
      <c r="UJO166" s="1537"/>
      <c r="UJP166" s="955"/>
      <c r="UJQ166" s="1144"/>
      <c r="UJR166" s="1167"/>
      <c r="UJS166" s="1163"/>
      <c r="UJT166" s="1163"/>
      <c r="UJU166" s="1455"/>
      <c r="UJV166" s="957"/>
      <c r="UJW166" s="1163"/>
      <c r="UJX166" s="1163"/>
      <c r="UJY166" s="957"/>
      <c r="UJZ166" s="957"/>
      <c r="UKA166" s="1730"/>
      <c r="UKB166" s="957"/>
      <c r="UKC166" s="957"/>
      <c r="UKD166" s="957"/>
      <c r="UKE166" s="1209"/>
      <c r="UKF166" s="1248"/>
      <c r="UKG166" s="1537"/>
      <c r="UKH166" s="955"/>
      <c r="UKI166" s="1144"/>
      <c r="UKJ166" s="1167"/>
      <c r="UKK166" s="1163"/>
      <c r="UKL166" s="1163"/>
      <c r="UKM166" s="1455"/>
      <c r="UKN166" s="957"/>
      <c r="UKO166" s="1163"/>
      <c r="UKP166" s="1163"/>
      <c r="UKQ166" s="957"/>
      <c r="UKR166" s="957"/>
      <c r="UKS166" s="1730"/>
      <c r="UKT166" s="957"/>
      <c r="UKU166" s="957"/>
      <c r="UKV166" s="957"/>
      <c r="UKW166" s="1209"/>
      <c r="UKX166" s="1248"/>
      <c r="UKY166" s="1537"/>
      <c r="UKZ166" s="955"/>
      <c r="ULA166" s="1144"/>
      <c r="ULB166" s="1167"/>
      <c r="ULC166" s="1163"/>
      <c r="ULD166" s="1163"/>
      <c r="ULE166" s="1455"/>
      <c r="ULF166" s="957"/>
      <c r="ULG166" s="1163"/>
      <c r="ULH166" s="1163"/>
      <c r="ULI166" s="957"/>
      <c r="ULJ166" s="957"/>
      <c r="ULK166" s="1730"/>
      <c r="ULL166" s="957"/>
      <c r="ULM166" s="957"/>
      <c r="ULN166" s="957"/>
      <c r="ULO166" s="1209"/>
      <c r="ULP166" s="1248"/>
      <c r="ULQ166" s="1537"/>
      <c r="ULR166" s="955"/>
      <c r="ULS166" s="1144"/>
      <c r="ULT166" s="1167"/>
      <c r="ULU166" s="1163"/>
      <c r="ULV166" s="1163"/>
      <c r="ULW166" s="1455"/>
      <c r="ULX166" s="957"/>
      <c r="ULY166" s="1163"/>
      <c r="ULZ166" s="1163"/>
      <c r="UMA166" s="957"/>
      <c r="UMB166" s="957"/>
      <c r="UMC166" s="1730"/>
      <c r="UMD166" s="957"/>
      <c r="UME166" s="957"/>
      <c r="UMF166" s="957"/>
      <c r="UMG166" s="1209"/>
      <c r="UMH166" s="1248"/>
      <c r="UMI166" s="1537"/>
      <c r="UMJ166" s="955"/>
      <c r="UMK166" s="1144"/>
      <c r="UML166" s="1167"/>
      <c r="UMM166" s="1163"/>
      <c r="UMN166" s="1163"/>
      <c r="UMO166" s="1455"/>
      <c r="UMP166" s="957"/>
      <c r="UMQ166" s="1163"/>
      <c r="UMR166" s="1163"/>
      <c r="UMS166" s="957"/>
      <c r="UMT166" s="957"/>
      <c r="UMU166" s="1730"/>
      <c r="UMV166" s="957"/>
      <c r="UMW166" s="957"/>
      <c r="UMX166" s="957"/>
      <c r="UMY166" s="1209"/>
      <c r="UMZ166" s="1248"/>
      <c r="UNA166" s="1537"/>
      <c r="UNB166" s="955"/>
      <c r="UNC166" s="1144"/>
      <c r="UND166" s="1167"/>
      <c r="UNE166" s="1163"/>
      <c r="UNF166" s="1163"/>
      <c r="UNG166" s="1455"/>
      <c r="UNH166" s="957"/>
      <c r="UNI166" s="1163"/>
      <c r="UNJ166" s="1163"/>
      <c r="UNK166" s="957"/>
      <c r="UNL166" s="957"/>
      <c r="UNM166" s="1730"/>
      <c r="UNN166" s="957"/>
      <c r="UNO166" s="957"/>
      <c r="UNP166" s="957"/>
      <c r="UNQ166" s="1209"/>
      <c r="UNR166" s="1248"/>
      <c r="UNS166" s="1537"/>
      <c r="UNT166" s="955"/>
      <c r="UNU166" s="1144"/>
      <c r="UNV166" s="1167"/>
      <c r="UNW166" s="1163"/>
      <c r="UNX166" s="1163"/>
      <c r="UNY166" s="1455"/>
      <c r="UNZ166" s="957"/>
      <c r="UOA166" s="1163"/>
      <c r="UOB166" s="1163"/>
      <c r="UOC166" s="957"/>
      <c r="UOD166" s="957"/>
      <c r="UOE166" s="1730"/>
      <c r="UOF166" s="957"/>
      <c r="UOG166" s="957"/>
      <c r="UOH166" s="957"/>
      <c r="UOI166" s="1209"/>
      <c r="UOJ166" s="1248"/>
      <c r="UOK166" s="1537"/>
      <c r="UOL166" s="955"/>
      <c r="UOM166" s="1144"/>
      <c r="UON166" s="1167"/>
      <c r="UOO166" s="1163"/>
      <c r="UOP166" s="1163"/>
      <c r="UOQ166" s="1455"/>
      <c r="UOR166" s="957"/>
      <c r="UOS166" s="1163"/>
      <c r="UOT166" s="1163"/>
      <c r="UOU166" s="957"/>
      <c r="UOV166" s="957"/>
      <c r="UOW166" s="1730"/>
      <c r="UOX166" s="957"/>
      <c r="UOY166" s="957"/>
      <c r="UOZ166" s="957"/>
      <c r="UPA166" s="1209"/>
      <c r="UPB166" s="1248"/>
      <c r="UPC166" s="1537"/>
      <c r="UPD166" s="955"/>
      <c r="UPE166" s="1144"/>
      <c r="UPF166" s="1167"/>
      <c r="UPG166" s="1163"/>
      <c r="UPH166" s="1163"/>
      <c r="UPI166" s="1455"/>
      <c r="UPJ166" s="957"/>
      <c r="UPK166" s="1163"/>
      <c r="UPL166" s="1163"/>
      <c r="UPM166" s="957"/>
      <c r="UPN166" s="957"/>
      <c r="UPO166" s="1730"/>
      <c r="UPP166" s="957"/>
      <c r="UPQ166" s="957"/>
      <c r="UPR166" s="957"/>
      <c r="UPS166" s="1209"/>
      <c r="UPT166" s="1248"/>
      <c r="UPU166" s="1537"/>
      <c r="UPV166" s="955"/>
      <c r="UPW166" s="1144"/>
      <c r="UPX166" s="1167"/>
      <c r="UPY166" s="1163"/>
      <c r="UPZ166" s="1163"/>
      <c r="UQA166" s="1455"/>
      <c r="UQB166" s="957"/>
      <c r="UQC166" s="1163"/>
      <c r="UQD166" s="1163"/>
      <c r="UQE166" s="957"/>
      <c r="UQF166" s="957"/>
      <c r="UQG166" s="1730"/>
      <c r="UQH166" s="957"/>
      <c r="UQI166" s="957"/>
      <c r="UQJ166" s="957"/>
      <c r="UQK166" s="1209"/>
      <c r="UQL166" s="1248"/>
      <c r="UQM166" s="1537"/>
      <c r="UQN166" s="955"/>
      <c r="UQO166" s="1144"/>
      <c r="UQP166" s="1167"/>
      <c r="UQQ166" s="1163"/>
      <c r="UQR166" s="1163"/>
      <c r="UQS166" s="1455"/>
      <c r="UQT166" s="957"/>
      <c r="UQU166" s="1163"/>
      <c r="UQV166" s="1163"/>
      <c r="UQW166" s="957"/>
      <c r="UQX166" s="957"/>
      <c r="UQY166" s="1730"/>
      <c r="UQZ166" s="957"/>
      <c r="URA166" s="957"/>
      <c r="URB166" s="957"/>
      <c r="URC166" s="1209"/>
      <c r="URD166" s="1248"/>
      <c r="URE166" s="1537"/>
      <c r="URF166" s="955"/>
      <c r="URG166" s="1144"/>
      <c r="URH166" s="1167"/>
      <c r="URI166" s="1163"/>
      <c r="URJ166" s="1163"/>
      <c r="URK166" s="1455"/>
      <c r="URL166" s="957"/>
      <c r="URM166" s="1163"/>
      <c r="URN166" s="1163"/>
      <c r="URO166" s="957"/>
      <c r="URP166" s="957"/>
      <c r="URQ166" s="1730"/>
      <c r="URR166" s="957"/>
      <c r="URS166" s="957"/>
      <c r="URT166" s="957"/>
      <c r="URU166" s="1209"/>
      <c r="URV166" s="1248"/>
      <c r="URW166" s="1537"/>
      <c r="URX166" s="955"/>
      <c r="URY166" s="1144"/>
      <c r="URZ166" s="1167"/>
      <c r="USA166" s="1163"/>
      <c r="USB166" s="1163"/>
      <c r="USC166" s="1455"/>
      <c r="USD166" s="957"/>
      <c r="USE166" s="1163"/>
      <c r="USF166" s="1163"/>
      <c r="USG166" s="957"/>
      <c r="USH166" s="957"/>
      <c r="USI166" s="1730"/>
      <c r="USJ166" s="957"/>
      <c r="USK166" s="957"/>
      <c r="USL166" s="957"/>
      <c r="USM166" s="1209"/>
      <c r="USN166" s="1248"/>
      <c r="USO166" s="1537"/>
      <c r="USP166" s="955"/>
      <c r="USQ166" s="1144"/>
      <c r="USR166" s="1167"/>
      <c r="USS166" s="1163"/>
      <c r="UST166" s="1163"/>
      <c r="USU166" s="1455"/>
      <c r="USV166" s="957"/>
      <c r="USW166" s="1163"/>
      <c r="USX166" s="1163"/>
      <c r="USY166" s="957"/>
      <c r="USZ166" s="957"/>
      <c r="UTA166" s="1730"/>
      <c r="UTB166" s="957"/>
      <c r="UTC166" s="957"/>
      <c r="UTD166" s="957"/>
      <c r="UTE166" s="1209"/>
      <c r="UTF166" s="1248"/>
      <c r="UTG166" s="1537"/>
      <c r="UTH166" s="955"/>
      <c r="UTI166" s="1144"/>
      <c r="UTJ166" s="1167"/>
      <c r="UTK166" s="1163"/>
      <c r="UTL166" s="1163"/>
      <c r="UTM166" s="1455"/>
      <c r="UTN166" s="957"/>
      <c r="UTO166" s="1163"/>
      <c r="UTP166" s="1163"/>
      <c r="UTQ166" s="957"/>
      <c r="UTR166" s="957"/>
      <c r="UTS166" s="1730"/>
      <c r="UTT166" s="957"/>
      <c r="UTU166" s="957"/>
      <c r="UTV166" s="957"/>
      <c r="UTW166" s="1209"/>
      <c r="UTX166" s="1248"/>
      <c r="UTY166" s="1537"/>
      <c r="UTZ166" s="955"/>
      <c r="UUA166" s="1144"/>
      <c r="UUB166" s="1167"/>
      <c r="UUC166" s="1163"/>
      <c r="UUD166" s="1163"/>
      <c r="UUE166" s="1455"/>
      <c r="UUF166" s="957"/>
      <c r="UUG166" s="1163"/>
      <c r="UUH166" s="1163"/>
      <c r="UUI166" s="957"/>
      <c r="UUJ166" s="957"/>
      <c r="UUK166" s="1730"/>
      <c r="UUL166" s="957"/>
      <c r="UUM166" s="957"/>
      <c r="UUN166" s="957"/>
      <c r="UUO166" s="1209"/>
      <c r="UUP166" s="1248"/>
      <c r="UUQ166" s="1537"/>
      <c r="UUR166" s="955"/>
      <c r="UUS166" s="1144"/>
      <c r="UUT166" s="1167"/>
      <c r="UUU166" s="1163"/>
      <c r="UUV166" s="1163"/>
      <c r="UUW166" s="1455"/>
      <c r="UUX166" s="957"/>
      <c r="UUY166" s="1163"/>
      <c r="UUZ166" s="1163"/>
      <c r="UVA166" s="957"/>
      <c r="UVB166" s="957"/>
      <c r="UVC166" s="1730"/>
      <c r="UVD166" s="957"/>
      <c r="UVE166" s="957"/>
      <c r="UVF166" s="957"/>
      <c r="UVG166" s="1209"/>
      <c r="UVH166" s="1248"/>
      <c r="UVI166" s="1537"/>
      <c r="UVJ166" s="955"/>
      <c r="UVK166" s="1144"/>
      <c r="UVL166" s="1167"/>
      <c r="UVM166" s="1163"/>
      <c r="UVN166" s="1163"/>
      <c r="UVO166" s="1455"/>
      <c r="UVP166" s="957"/>
      <c r="UVQ166" s="1163"/>
      <c r="UVR166" s="1163"/>
      <c r="UVS166" s="957"/>
      <c r="UVT166" s="957"/>
      <c r="UVU166" s="1730"/>
      <c r="UVV166" s="957"/>
      <c r="UVW166" s="957"/>
      <c r="UVX166" s="957"/>
      <c r="UVY166" s="1209"/>
      <c r="UVZ166" s="1248"/>
      <c r="UWA166" s="1537"/>
      <c r="UWB166" s="955"/>
      <c r="UWC166" s="1144"/>
      <c r="UWD166" s="1167"/>
      <c r="UWE166" s="1163"/>
      <c r="UWF166" s="1163"/>
      <c r="UWG166" s="1455"/>
      <c r="UWH166" s="957"/>
      <c r="UWI166" s="1163"/>
      <c r="UWJ166" s="1163"/>
      <c r="UWK166" s="957"/>
      <c r="UWL166" s="957"/>
      <c r="UWM166" s="1730"/>
      <c r="UWN166" s="957"/>
      <c r="UWO166" s="957"/>
      <c r="UWP166" s="957"/>
      <c r="UWQ166" s="1209"/>
      <c r="UWR166" s="1248"/>
      <c r="UWS166" s="1537"/>
      <c r="UWT166" s="955"/>
      <c r="UWU166" s="1144"/>
      <c r="UWV166" s="1167"/>
      <c r="UWW166" s="1163"/>
      <c r="UWX166" s="1163"/>
      <c r="UWY166" s="1455"/>
      <c r="UWZ166" s="957"/>
      <c r="UXA166" s="1163"/>
      <c r="UXB166" s="1163"/>
      <c r="UXC166" s="957"/>
      <c r="UXD166" s="957"/>
      <c r="UXE166" s="1730"/>
      <c r="UXF166" s="957"/>
      <c r="UXG166" s="957"/>
      <c r="UXH166" s="957"/>
      <c r="UXI166" s="1209"/>
      <c r="UXJ166" s="1248"/>
      <c r="UXK166" s="1537"/>
      <c r="UXL166" s="955"/>
      <c r="UXM166" s="1144"/>
      <c r="UXN166" s="1167"/>
      <c r="UXO166" s="1163"/>
      <c r="UXP166" s="1163"/>
      <c r="UXQ166" s="1455"/>
      <c r="UXR166" s="957"/>
      <c r="UXS166" s="1163"/>
      <c r="UXT166" s="1163"/>
      <c r="UXU166" s="957"/>
      <c r="UXV166" s="957"/>
      <c r="UXW166" s="1730"/>
      <c r="UXX166" s="957"/>
      <c r="UXY166" s="957"/>
      <c r="UXZ166" s="957"/>
      <c r="UYA166" s="1209"/>
      <c r="UYB166" s="1248"/>
      <c r="UYC166" s="1537"/>
      <c r="UYD166" s="955"/>
      <c r="UYE166" s="1144"/>
      <c r="UYF166" s="1167"/>
      <c r="UYG166" s="1163"/>
      <c r="UYH166" s="1163"/>
      <c r="UYI166" s="1455"/>
      <c r="UYJ166" s="957"/>
      <c r="UYK166" s="1163"/>
      <c r="UYL166" s="1163"/>
      <c r="UYM166" s="957"/>
      <c r="UYN166" s="957"/>
      <c r="UYO166" s="1730"/>
      <c r="UYP166" s="957"/>
      <c r="UYQ166" s="957"/>
      <c r="UYR166" s="957"/>
      <c r="UYS166" s="1209"/>
      <c r="UYT166" s="1248"/>
      <c r="UYU166" s="1537"/>
      <c r="UYV166" s="955"/>
      <c r="UYW166" s="1144"/>
      <c r="UYX166" s="1167"/>
      <c r="UYY166" s="1163"/>
      <c r="UYZ166" s="1163"/>
      <c r="UZA166" s="1455"/>
      <c r="UZB166" s="957"/>
      <c r="UZC166" s="1163"/>
      <c r="UZD166" s="1163"/>
      <c r="UZE166" s="957"/>
      <c r="UZF166" s="957"/>
      <c r="UZG166" s="1730"/>
      <c r="UZH166" s="957"/>
      <c r="UZI166" s="957"/>
      <c r="UZJ166" s="957"/>
      <c r="UZK166" s="1209"/>
      <c r="UZL166" s="1248"/>
      <c r="UZM166" s="1537"/>
      <c r="UZN166" s="955"/>
      <c r="UZO166" s="1144"/>
      <c r="UZP166" s="1167"/>
      <c r="UZQ166" s="1163"/>
      <c r="UZR166" s="1163"/>
      <c r="UZS166" s="1455"/>
      <c r="UZT166" s="957"/>
      <c r="UZU166" s="1163"/>
      <c r="UZV166" s="1163"/>
      <c r="UZW166" s="957"/>
      <c r="UZX166" s="957"/>
      <c r="UZY166" s="1730"/>
      <c r="UZZ166" s="957"/>
      <c r="VAA166" s="957"/>
      <c r="VAB166" s="957"/>
      <c r="VAC166" s="1209"/>
      <c r="VAD166" s="1248"/>
      <c r="VAE166" s="1537"/>
      <c r="VAF166" s="955"/>
      <c r="VAG166" s="1144"/>
      <c r="VAH166" s="1167"/>
      <c r="VAI166" s="1163"/>
      <c r="VAJ166" s="1163"/>
      <c r="VAK166" s="1455"/>
      <c r="VAL166" s="957"/>
      <c r="VAM166" s="1163"/>
      <c r="VAN166" s="1163"/>
      <c r="VAO166" s="957"/>
      <c r="VAP166" s="957"/>
      <c r="VAQ166" s="1730"/>
      <c r="VAR166" s="957"/>
      <c r="VAS166" s="957"/>
      <c r="VAT166" s="957"/>
      <c r="VAU166" s="1209"/>
      <c r="VAV166" s="1248"/>
      <c r="VAW166" s="1537"/>
      <c r="VAX166" s="955"/>
      <c r="VAY166" s="1144"/>
      <c r="VAZ166" s="1167"/>
      <c r="VBA166" s="1163"/>
      <c r="VBB166" s="1163"/>
      <c r="VBC166" s="1455"/>
      <c r="VBD166" s="957"/>
      <c r="VBE166" s="1163"/>
      <c r="VBF166" s="1163"/>
      <c r="VBG166" s="957"/>
      <c r="VBH166" s="957"/>
      <c r="VBI166" s="1730"/>
      <c r="VBJ166" s="957"/>
      <c r="VBK166" s="957"/>
      <c r="VBL166" s="957"/>
      <c r="VBM166" s="1209"/>
      <c r="VBN166" s="1248"/>
      <c r="VBO166" s="1537"/>
      <c r="VBP166" s="955"/>
      <c r="VBQ166" s="1144"/>
      <c r="VBR166" s="1167"/>
      <c r="VBS166" s="1163"/>
      <c r="VBT166" s="1163"/>
      <c r="VBU166" s="1455"/>
      <c r="VBV166" s="957"/>
      <c r="VBW166" s="1163"/>
      <c r="VBX166" s="1163"/>
      <c r="VBY166" s="957"/>
      <c r="VBZ166" s="957"/>
      <c r="VCA166" s="1730"/>
      <c r="VCB166" s="957"/>
      <c r="VCC166" s="957"/>
      <c r="VCD166" s="957"/>
      <c r="VCE166" s="1209"/>
      <c r="VCF166" s="1248"/>
      <c r="VCG166" s="1537"/>
      <c r="VCH166" s="955"/>
      <c r="VCI166" s="1144"/>
      <c r="VCJ166" s="1167"/>
      <c r="VCK166" s="1163"/>
      <c r="VCL166" s="1163"/>
      <c r="VCM166" s="1455"/>
      <c r="VCN166" s="957"/>
      <c r="VCO166" s="1163"/>
      <c r="VCP166" s="1163"/>
      <c r="VCQ166" s="957"/>
      <c r="VCR166" s="957"/>
      <c r="VCS166" s="1730"/>
      <c r="VCT166" s="957"/>
      <c r="VCU166" s="957"/>
      <c r="VCV166" s="957"/>
      <c r="VCW166" s="1209"/>
      <c r="VCX166" s="1248"/>
      <c r="VCY166" s="1537"/>
      <c r="VCZ166" s="955"/>
      <c r="VDA166" s="1144"/>
      <c r="VDB166" s="1167"/>
      <c r="VDC166" s="1163"/>
      <c r="VDD166" s="1163"/>
      <c r="VDE166" s="1455"/>
      <c r="VDF166" s="957"/>
      <c r="VDG166" s="1163"/>
      <c r="VDH166" s="1163"/>
      <c r="VDI166" s="957"/>
      <c r="VDJ166" s="957"/>
      <c r="VDK166" s="1730"/>
      <c r="VDL166" s="957"/>
      <c r="VDM166" s="957"/>
      <c r="VDN166" s="957"/>
      <c r="VDO166" s="1209"/>
      <c r="VDP166" s="1248"/>
      <c r="VDQ166" s="1537"/>
      <c r="VDR166" s="955"/>
      <c r="VDS166" s="1144"/>
      <c r="VDT166" s="1167"/>
      <c r="VDU166" s="1163"/>
      <c r="VDV166" s="1163"/>
      <c r="VDW166" s="1455"/>
      <c r="VDX166" s="957"/>
      <c r="VDY166" s="1163"/>
      <c r="VDZ166" s="1163"/>
      <c r="VEA166" s="957"/>
      <c r="VEB166" s="957"/>
      <c r="VEC166" s="1730"/>
      <c r="VED166" s="957"/>
      <c r="VEE166" s="957"/>
      <c r="VEF166" s="957"/>
      <c r="VEG166" s="1209"/>
      <c r="VEH166" s="1248"/>
      <c r="VEI166" s="1537"/>
      <c r="VEJ166" s="955"/>
      <c r="VEK166" s="1144"/>
      <c r="VEL166" s="1167"/>
      <c r="VEM166" s="1163"/>
      <c r="VEN166" s="1163"/>
      <c r="VEO166" s="1455"/>
      <c r="VEP166" s="957"/>
      <c r="VEQ166" s="1163"/>
      <c r="VER166" s="1163"/>
      <c r="VES166" s="957"/>
      <c r="VET166" s="957"/>
      <c r="VEU166" s="1730"/>
      <c r="VEV166" s="957"/>
      <c r="VEW166" s="957"/>
      <c r="VEX166" s="957"/>
      <c r="VEY166" s="1209"/>
      <c r="VEZ166" s="1248"/>
      <c r="VFA166" s="1537"/>
      <c r="VFB166" s="955"/>
      <c r="VFC166" s="1144"/>
      <c r="VFD166" s="1167"/>
      <c r="VFE166" s="1163"/>
      <c r="VFF166" s="1163"/>
      <c r="VFG166" s="1455"/>
      <c r="VFH166" s="957"/>
      <c r="VFI166" s="1163"/>
      <c r="VFJ166" s="1163"/>
      <c r="VFK166" s="957"/>
      <c r="VFL166" s="957"/>
      <c r="VFM166" s="1730"/>
      <c r="VFN166" s="957"/>
      <c r="VFO166" s="957"/>
      <c r="VFP166" s="957"/>
      <c r="VFQ166" s="1209"/>
      <c r="VFR166" s="1248"/>
      <c r="VFS166" s="1537"/>
      <c r="VFT166" s="955"/>
      <c r="VFU166" s="1144"/>
      <c r="VFV166" s="1167"/>
      <c r="VFW166" s="1163"/>
      <c r="VFX166" s="1163"/>
      <c r="VFY166" s="1455"/>
      <c r="VFZ166" s="957"/>
      <c r="VGA166" s="1163"/>
      <c r="VGB166" s="1163"/>
      <c r="VGC166" s="957"/>
      <c r="VGD166" s="957"/>
      <c r="VGE166" s="1730"/>
      <c r="VGF166" s="957"/>
      <c r="VGG166" s="957"/>
      <c r="VGH166" s="957"/>
      <c r="VGI166" s="1209"/>
      <c r="VGJ166" s="1248"/>
      <c r="VGK166" s="1537"/>
      <c r="VGL166" s="955"/>
      <c r="VGM166" s="1144"/>
      <c r="VGN166" s="1167"/>
      <c r="VGO166" s="1163"/>
      <c r="VGP166" s="1163"/>
      <c r="VGQ166" s="1455"/>
      <c r="VGR166" s="957"/>
      <c r="VGS166" s="1163"/>
      <c r="VGT166" s="1163"/>
      <c r="VGU166" s="957"/>
      <c r="VGV166" s="957"/>
      <c r="VGW166" s="1730"/>
      <c r="VGX166" s="957"/>
      <c r="VGY166" s="957"/>
      <c r="VGZ166" s="957"/>
      <c r="VHA166" s="1209"/>
      <c r="VHB166" s="1248"/>
      <c r="VHC166" s="1537"/>
      <c r="VHD166" s="955"/>
      <c r="VHE166" s="1144"/>
      <c r="VHF166" s="1167"/>
      <c r="VHG166" s="1163"/>
      <c r="VHH166" s="1163"/>
      <c r="VHI166" s="1455"/>
      <c r="VHJ166" s="957"/>
      <c r="VHK166" s="1163"/>
      <c r="VHL166" s="1163"/>
      <c r="VHM166" s="957"/>
      <c r="VHN166" s="957"/>
      <c r="VHO166" s="1730"/>
      <c r="VHP166" s="957"/>
      <c r="VHQ166" s="957"/>
      <c r="VHR166" s="957"/>
      <c r="VHS166" s="1209"/>
      <c r="VHT166" s="1248"/>
      <c r="VHU166" s="1537"/>
      <c r="VHV166" s="955"/>
      <c r="VHW166" s="1144"/>
      <c r="VHX166" s="1167"/>
      <c r="VHY166" s="1163"/>
      <c r="VHZ166" s="1163"/>
      <c r="VIA166" s="1455"/>
      <c r="VIB166" s="957"/>
      <c r="VIC166" s="1163"/>
      <c r="VID166" s="1163"/>
      <c r="VIE166" s="957"/>
      <c r="VIF166" s="957"/>
      <c r="VIG166" s="1730"/>
      <c r="VIH166" s="957"/>
      <c r="VII166" s="957"/>
      <c r="VIJ166" s="957"/>
      <c r="VIK166" s="1209"/>
      <c r="VIL166" s="1248"/>
      <c r="VIM166" s="1537"/>
      <c r="VIN166" s="955"/>
      <c r="VIO166" s="1144"/>
      <c r="VIP166" s="1167"/>
      <c r="VIQ166" s="1163"/>
      <c r="VIR166" s="1163"/>
      <c r="VIS166" s="1455"/>
      <c r="VIT166" s="957"/>
      <c r="VIU166" s="1163"/>
      <c r="VIV166" s="1163"/>
      <c r="VIW166" s="957"/>
      <c r="VIX166" s="957"/>
      <c r="VIY166" s="1730"/>
      <c r="VIZ166" s="957"/>
      <c r="VJA166" s="957"/>
      <c r="VJB166" s="957"/>
      <c r="VJC166" s="1209"/>
      <c r="VJD166" s="1248"/>
      <c r="VJE166" s="1537"/>
      <c r="VJF166" s="955"/>
      <c r="VJG166" s="1144"/>
      <c r="VJH166" s="1167"/>
      <c r="VJI166" s="1163"/>
      <c r="VJJ166" s="1163"/>
      <c r="VJK166" s="1455"/>
      <c r="VJL166" s="957"/>
      <c r="VJM166" s="1163"/>
      <c r="VJN166" s="1163"/>
      <c r="VJO166" s="957"/>
      <c r="VJP166" s="957"/>
      <c r="VJQ166" s="1730"/>
      <c r="VJR166" s="957"/>
      <c r="VJS166" s="957"/>
      <c r="VJT166" s="957"/>
      <c r="VJU166" s="1209"/>
      <c r="VJV166" s="1248"/>
      <c r="VJW166" s="1537"/>
      <c r="VJX166" s="955"/>
      <c r="VJY166" s="1144"/>
      <c r="VJZ166" s="1167"/>
      <c r="VKA166" s="1163"/>
      <c r="VKB166" s="1163"/>
      <c r="VKC166" s="1455"/>
      <c r="VKD166" s="957"/>
      <c r="VKE166" s="1163"/>
      <c r="VKF166" s="1163"/>
      <c r="VKG166" s="957"/>
      <c r="VKH166" s="957"/>
      <c r="VKI166" s="1730"/>
      <c r="VKJ166" s="957"/>
      <c r="VKK166" s="957"/>
      <c r="VKL166" s="957"/>
      <c r="VKM166" s="1209"/>
      <c r="VKN166" s="1248"/>
      <c r="VKO166" s="1537"/>
      <c r="VKP166" s="955"/>
      <c r="VKQ166" s="1144"/>
      <c r="VKR166" s="1167"/>
      <c r="VKS166" s="1163"/>
      <c r="VKT166" s="1163"/>
      <c r="VKU166" s="1455"/>
      <c r="VKV166" s="957"/>
      <c r="VKW166" s="1163"/>
      <c r="VKX166" s="1163"/>
      <c r="VKY166" s="957"/>
      <c r="VKZ166" s="957"/>
      <c r="VLA166" s="1730"/>
      <c r="VLB166" s="957"/>
      <c r="VLC166" s="957"/>
      <c r="VLD166" s="957"/>
      <c r="VLE166" s="1209"/>
      <c r="VLF166" s="1248"/>
      <c r="VLG166" s="1537"/>
      <c r="VLH166" s="955"/>
      <c r="VLI166" s="1144"/>
      <c r="VLJ166" s="1167"/>
      <c r="VLK166" s="1163"/>
      <c r="VLL166" s="1163"/>
      <c r="VLM166" s="1455"/>
      <c r="VLN166" s="957"/>
      <c r="VLO166" s="1163"/>
      <c r="VLP166" s="1163"/>
      <c r="VLQ166" s="957"/>
      <c r="VLR166" s="957"/>
      <c r="VLS166" s="1730"/>
      <c r="VLT166" s="957"/>
      <c r="VLU166" s="957"/>
      <c r="VLV166" s="957"/>
      <c r="VLW166" s="1209"/>
      <c r="VLX166" s="1248"/>
      <c r="VLY166" s="1537"/>
      <c r="VLZ166" s="955"/>
      <c r="VMA166" s="1144"/>
      <c r="VMB166" s="1167"/>
      <c r="VMC166" s="1163"/>
      <c r="VMD166" s="1163"/>
      <c r="VME166" s="1455"/>
      <c r="VMF166" s="957"/>
      <c r="VMG166" s="1163"/>
      <c r="VMH166" s="1163"/>
      <c r="VMI166" s="957"/>
      <c r="VMJ166" s="957"/>
      <c r="VMK166" s="1730"/>
      <c r="VML166" s="957"/>
      <c r="VMM166" s="957"/>
      <c r="VMN166" s="957"/>
      <c r="VMO166" s="1209"/>
      <c r="VMP166" s="1248"/>
      <c r="VMQ166" s="1537"/>
      <c r="VMR166" s="955"/>
      <c r="VMS166" s="1144"/>
      <c r="VMT166" s="1167"/>
      <c r="VMU166" s="1163"/>
      <c r="VMV166" s="1163"/>
      <c r="VMW166" s="1455"/>
      <c r="VMX166" s="957"/>
      <c r="VMY166" s="1163"/>
      <c r="VMZ166" s="1163"/>
      <c r="VNA166" s="957"/>
      <c r="VNB166" s="957"/>
      <c r="VNC166" s="1730"/>
      <c r="VND166" s="957"/>
      <c r="VNE166" s="957"/>
      <c r="VNF166" s="957"/>
      <c r="VNG166" s="1209"/>
      <c r="VNH166" s="1248"/>
      <c r="VNI166" s="1537"/>
      <c r="VNJ166" s="955"/>
      <c r="VNK166" s="1144"/>
      <c r="VNL166" s="1167"/>
      <c r="VNM166" s="1163"/>
      <c r="VNN166" s="1163"/>
      <c r="VNO166" s="1455"/>
      <c r="VNP166" s="957"/>
      <c r="VNQ166" s="1163"/>
      <c r="VNR166" s="1163"/>
      <c r="VNS166" s="957"/>
      <c r="VNT166" s="957"/>
      <c r="VNU166" s="1730"/>
      <c r="VNV166" s="957"/>
      <c r="VNW166" s="957"/>
      <c r="VNX166" s="957"/>
      <c r="VNY166" s="1209"/>
      <c r="VNZ166" s="1248"/>
      <c r="VOA166" s="1537"/>
      <c r="VOB166" s="955"/>
      <c r="VOC166" s="1144"/>
      <c r="VOD166" s="1167"/>
      <c r="VOE166" s="1163"/>
      <c r="VOF166" s="1163"/>
      <c r="VOG166" s="1455"/>
      <c r="VOH166" s="957"/>
      <c r="VOI166" s="1163"/>
      <c r="VOJ166" s="1163"/>
      <c r="VOK166" s="957"/>
      <c r="VOL166" s="957"/>
      <c r="VOM166" s="1730"/>
      <c r="VON166" s="957"/>
      <c r="VOO166" s="957"/>
      <c r="VOP166" s="957"/>
      <c r="VOQ166" s="1209"/>
      <c r="VOR166" s="1248"/>
      <c r="VOS166" s="1537"/>
      <c r="VOT166" s="955"/>
      <c r="VOU166" s="1144"/>
      <c r="VOV166" s="1167"/>
      <c r="VOW166" s="1163"/>
      <c r="VOX166" s="1163"/>
      <c r="VOY166" s="1455"/>
      <c r="VOZ166" s="957"/>
      <c r="VPA166" s="1163"/>
      <c r="VPB166" s="1163"/>
      <c r="VPC166" s="957"/>
      <c r="VPD166" s="957"/>
      <c r="VPE166" s="1730"/>
      <c r="VPF166" s="957"/>
      <c r="VPG166" s="957"/>
      <c r="VPH166" s="957"/>
      <c r="VPI166" s="1209"/>
      <c r="VPJ166" s="1248"/>
      <c r="VPK166" s="1537"/>
      <c r="VPL166" s="955"/>
      <c r="VPM166" s="1144"/>
      <c r="VPN166" s="1167"/>
      <c r="VPO166" s="1163"/>
      <c r="VPP166" s="1163"/>
      <c r="VPQ166" s="1455"/>
      <c r="VPR166" s="957"/>
      <c r="VPS166" s="1163"/>
      <c r="VPT166" s="1163"/>
      <c r="VPU166" s="957"/>
      <c r="VPV166" s="957"/>
      <c r="VPW166" s="1730"/>
      <c r="VPX166" s="957"/>
      <c r="VPY166" s="957"/>
      <c r="VPZ166" s="957"/>
      <c r="VQA166" s="1209"/>
      <c r="VQB166" s="1248"/>
      <c r="VQC166" s="1537"/>
      <c r="VQD166" s="955"/>
      <c r="VQE166" s="1144"/>
      <c r="VQF166" s="1167"/>
      <c r="VQG166" s="1163"/>
      <c r="VQH166" s="1163"/>
      <c r="VQI166" s="1455"/>
      <c r="VQJ166" s="957"/>
      <c r="VQK166" s="1163"/>
      <c r="VQL166" s="1163"/>
      <c r="VQM166" s="957"/>
      <c r="VQN166" s="957"/>
      <c r="VQO166" s="1730"/>
      <c r="VQP166" s="957"/>
      <c r="VQQ166" s="957"/>
      <c r="VQR166" s="957"/>
      <c r="VQS166" s="1209"/>
      <c r="VQT166" s="1248"/>
      <c r="VQU166" s="1537"/>
      <c r="VQV166" s="955"/>
      <c r="VQW166" s="1144"/>
      <c r="VQX166" s="1167"/>
      <c r="VQY166" s="1163"/>
      <c r="VQZ166" s="1163"/>
      <c r="VRA166" s="1455"/>
      <c r="VRB166" s="957"/>
      <c r="VRC166" s="1163"/>
      <c r="VRD166" s="1163"/>
      <c r="VRE166" s="957"/>
      <c r="VRF166" s="957"/>
      <c r="VRG166" s="1730"/>
      <c r="VRH166" s="957"/>
      <c r="VRI166" s="957"/>
      <c r="VRJ166" s="957"/>
      <c r="VRK166" s="1209"/>
      <c r="VRL166" s="1248"/>
      <c r="VRM166" s="1537"/>
      <c r="VRN166" s="955"/>
      <c r="VRO166" s="1144"/>
      <c r="VRP166" s="1167"/>
      <c r="VRQ166" s="1163"/>
      <c r="VRR166" s="1163"/>
      <c r="VRS166" s="1455"/>
      <c r="VRT166" s="957"/>
      <c r="VRU166" s="1163"/>
      <c r="VRV166" s="1163"/>
      <c r="VRW166" s="957"/>
      <c r="VRX166" s="957"/>
      <c r="VRY166" s="1730"/>
      <c r="VRZ166" s="957"/>
      <c r="VSA166" s="957"/>
      <c r="VSB166" s="957"/>
      <c r="VSC166" s="1209"/>
      <c r="VSD166" s="1248"/>
      <c r="VSE166" s="1537"/>
      <c r="VSF166" s="955"/>
      <c r="VSG166" s="1144"/>
      <c r="VSH166" s="1167"/>
      <c r="VSI166" s="1163"/>
      <c r="VSJ166" s="1163"/>
      <c r="VSK166" s="1455"/>
      <c r="VSL166" s="957"/>
      <c r="VSM166" s="1163"/>
      <c r="VSN166" s="1163"/>
      <c r="VSO166" s="957"/>
      <c r="VSP166" s="957"/>
      <c r="VSQ166" s="1730"/>
      <c r="VSR166" s="957"/>
      <c r="VSS166" s="957"/>
      <c r="VST166" s="957"/>
      <c r="VSU166" s="1209"/>
      <c r="VSV166" s="1248"/>
      <c r="VSW166" s="1537"/>
      <c r="VSX166" s="955"/>
      <c r="VSY166" s="1144"/>
      <c r="VSZ166" s="1167"/>
      <c r="VTA166" s="1163"/>
      <c r="VTB166" s="1163"/>
      <c r="VTC166" s="1455"/>
      <c r="VTD166" s="957"/>
      <c r="VTE166" s="1163"/>
      <c r="VTF166" s="1163"/>
      <c r="VTG166" s="957"/>
      <c r="VTH166" s="957"/>
      <c r="VTI166" s="1730"/>
      <c r="VTJ166" s="957"/>
      <c r="VTK166" s="957"/>
      <c r="VTL166" s="957"/>
      <c r="VTM166" s="1209"/>
      <c r="VTN166" s="1248"/>
      <c r="VTO166" s="1537"/>
      <c r="VTP166" s="955"/>
      <c r="VTQ166" s="1144"/>
      <c r="VTR166" s="1167"/>
      <c r="VTS166" s="1163"/>
      <c r="VTT166" s="1163"/>
      <c r="VTU166" s="1455"/>
      <c r="VTV166" s="957"/>
      <c r="VTW166" s="1163"/>
      <c r="VTX166" s="1163"/>
      <c r="VTY166" s="957"/>
      <c r="VTZ166" s="957"/>
      <c r="VUA166" s="1730"/>
      <c r="VUB166" s="957"/>
      <c r="VUC166" s="957"/>
      <c r="VUD166" s="957"/>
      <c r="VUE166" s="1209"/>
      <c r="VUF166" s="1248"/>
      <c r="VUG166" s="1537"/>
      <c r="VUH166" s="955"/>
      <c r="VUI166" s="1144"/>
      <c r="VUJ166" s="1167"/>
      <c r="VUK166" s="1163"/>
      <c r="VUL166" s="1163"/>
      <c r="VUM166" s="1455"/>
      <c r="VUN166" s="957"/>
      <c r="VUO166" s="1163"/>
      <c r="VUP166" s="1163"/>
      <c r="VUQ166" s="957"/>
      <c r="VUR166" s="957"/>
      <c r="VUS166" s="1730"/>
      <c r="VUT166" s="957"/>
      <c r="VUU166" s="957"/>
      <c r="VUV166" s="957"/>
      <c r="VUW166" s="1209"/>
      <c r="VUX166" s="1248"/>
      <c r="VUY166" s="1537"/>
      <c r="VUZ166" s="955"/>
      <c r="VVA166" s="1144"/>
      <c r="VVB166" s="1167"/>
      <c r="VVC166" s="1163"/>
      <c r="VVD166" s="1163"/>
      <c r="VVE166" s="1455"/>
      <c r="VVF166" s="957"/>
      <c r="VVG166" s="1163"/>
      <c r="VVH166" s="1163"/>
      <c r="VVI166" s="957"/>
      <c r="VVJ166" s="957"/>
      <c r="VVK166" s="1730"/>
      <c r="VVL166" s="957"/>
      <c r="VVM166" s="957"/>
      <c r="VVN166" s="957"/>
      <c r="VVO166" s="1209"/>
      <c r="VVP166" s="1248"/>
      <c r="VVQ166" s="1537"/>
      <c r="VVR166" s="955"/>
      <c r="VVS166" s="1144"/>
      <c r="VVT166" s="1167"/>
      <c r="VVU166" s="1163"/>
      <c r="VVV166" s="1163"/>
      <c r="VVW166" s="1455"/>
      <c r="VVX166" s="957"/>
      <c r="VVY166" s="1163"/>
      <c r="VVZ166" s="1163"/>
      <c r="VWA166" s="957"/>
      <c r="VWB166" s="957"/>
      <c r="VWC166" s="1730"/>
      <c r="VWD166" s="957"/>
      <c r="VWE166" s="957"/>
      <c r="VWF166" s="957"/>
      <c r="VWG166" s="1209"/>
      <c r="VWH166" s="1248"/>
      <c r="VWI166" s="1537"/>
      <c r="VWJ166" s="955"/>
      <c r="VWK166" s="1144"/>
      <c r="VWL166" s="1167"/>
      <c r="VWM166" s="1163"/>
      <c r="VWN166" s="1163"/>
      <c r="VWO166" s="1455"/>
      <c r="VWP166" s="957"/>
      <c r="VWQ166" s="1163"/>
      <c r="VWR166" s="1163"/>
      <c r="VWS166" s="957"/>
      <c r="VWT166" s="957"/>
      <c r="VWU166" s="1730"/>
      <c r="VWV166" s="957"/>
      <c r="VWW166" s="957"/>
      <c r="VWX166" s="957"/>
      <c r="VWY166" s="1209"/>
      <c r="VWZ166" s="1248"/>
      <c r="VXA166" s="1537"/>
      <c r="VXB166" s="955"/>
      <c r="VXC166" s="1144"/>
      <c r="VXD166" s="1167"/>
      <c r="VXE166" s="1163"/>
      <c r="VXF166" s="1163"/>
      <c r="VXG166" s="1455"/>
      <c r="VXH166" s="957"/>
      <c r="VXI166" s="1163"/>
      <c r="VXJ166" s="1163"/>
      <c r="VXK166" s="957"/>
      <c r="VXL166" s="957"/>
      <c r="VXM166" s="1730"/>
      <c r="VXN166" s="957"/>
      <c r="VXO166" s="957"/>
      <c r="VXP166" s="957"/>
      <c r="VXQ166" s="1209"/>
      <c r="VXR166" s="1248"/>
      <c r="VXS166" s="1537"/>
      <c r="VXT166" s="955"/>
      <c r="VXU166" s="1144"/>
      <c r="VXV166" s="1167"/>
      <c r="VXW166" s="1163"/>
      <c r="VXX166" s="1163"/>
      <c r="VXY166" s="1455"/>
      <c r="VXZ166" s="957"/>
      <c r="VYA166" s="1163"/>
      <c r="VYB166" s="1163"/>
      <c r="VYC166" s="957"/>
      <c r="VYD166" s="957"/>
      <c r="VYE166" s="1730"/>
      <c r="VYF166" s="957"/>
      <c r="VYG166" s="957"/>
      <c r="VYH166" s="957"/>
      <c r="VYI166" s="1209"/>
      <c r="VYJ166" s="1248"/>
      <c r="VYK166" s="1537"/>
      <c r="VYL166" s="955"/>
      <c r="VYM166" s="1144"/>
      <c r="VYN166" s="1167"/>
      <c r="VYO166" s="1163"/>
      <c r="VYP166" s="1163"/>
      <c r="VYQ166" s="1455"/>
      <c r="VYR166" s="957"/>
      <c r="VYS166" s="1163"/>
      <c r="VYT166" s="1163"/>
      <c r="VYU166" s="957"/>
      <c r="VYV166" s="957"/>
      <c r="VYW166" s="1730"/>
      <c r="VYX166" s="957"/>
      <c r="VYY166" s="957"/>
      <c r="VYZ166" s="957"/>
      <c r="VZA166" s="1209"/>
      <c r="VZB166" s="1248"/>
      <c r="VZC166" s="1537"/>
      <c r="VZD166" s="955"/>
      <c r="VZE166" s="1144"/>
      <c r="VZF166" s="1167"/>
      <c r="VZG166" s="1163"/>
      <c r="VZH166" s="1163"/>
      <c r="VZI166" s="1455"/>
      <c r="VZJ166" s="957"/>
      <c r="VZK166" s="1163"/>
      <c r="VZL166" s="1163"/>
      <c r="VZM166" s="957"/>
      <c r="VZN166" s="957"/>
      <c r="VZO166" s="1730"/>
      <c r="VZP166" s="957"/>
      <c r="VZQ166" s="957"/>
      <c r="VZR166" s="957"/>
      <c r="VZS166" s="1209"/>
      <c r="VZT166" s="1248"/>
      <c r="VZU166" s="1537"/>
      <c r="VZV166" s="955"/>
      <c r="VZW166" s="1144"/>
      <c r="VZX166" s="1167"/>
      <c r="VZY166" s="1163"/>
      <c r="VZZ166" s="1163"/>
      <c r="WAA166" s="1455"/>
      <c r="WAB166" s="957"/>
      <c r="WAC166" s="1163"/>
      <c r="WAD166" s="1163"/>
      <c r="WAE166" s="957"/>
      <c r="WAF166" s="957"/>
      <c r="WAG166" s="1730"/>
      <c r="WAH166" s="957"/>
      <c r="WAI166" s="957"/>
      <c r="WAJ166" s="957"/>
      <c r="WAK166" s="1209"/>
      <c r="WAL166" s="1248"/>
      <c r="WAM166" s="1537"/>
      <c r="WAN166" s="955"/>
      <c r="WAO166" s="1144"/>
      <c r="WAP166" s="1167"/>
      <c r="WAQ166" s="1163"/>
      <c r="WAR166" s="1163"/>
      <c r="WAS166" s="1455"/>
      <c r="WAT166" s="957"/>
      <c r="WAU166" s="1163"/>
      <c r="WAV166" s="1163"/>
      <c r="WAW166" s="957"/>
      <c r="WAX166" s="957"/>
      <c r="WAY166" s="1730"/>
      <c r="WAZ166" s="957"/>
      <c r="WBA166" s="957"/>
      <c r="WBB166" s="957"/>
      <c r="WBC166" s="1209"/>
      <c r="WBD166" s="1248"/>
      <c r="WBE166" s="1537"/>
      <c r="WBF166" s="955"/>
      <c r="WBG166" s="1144"/>
      <c r="WBH166" s="1167"/>
      <c r="WBI166" s="1163"/>
      <c r="WBJ166" s="1163"/>
      <c r="WBK166" s="1455"/>
      <c r="WBL166" s="957"/>
      <c r="WBM166" s="1163"/>
      <c r="WBN166" s="1163"/>
      <c r="WBO166" s="957"/>
      <c r="WBP166" s="957"/>
      <c r="WBQ166" s="1730"/>
      <c r="WBR166" s="957"/>
      <c r="WBS166" s="957"/>
      <c r="WBT166" s="957"/>
      <c r="WBU166" s="1209"/>
      <c r="WBV166" s="1248"/>
      <c r="WBW166" s="1537"/>
      <c r="WBX166" s="955"/>
      <c r="WBY166" s="1144"/>
      <c r="WBZ166" s="1167"/>
      <c r="WCA166" s="1163"/>
      <c r="WCB166" s="1163"/>
      <c r="WCC166" s="1455"/>
      <c r="WCD166" s="957"/>
      <c r="WCE166" s="1163"/>
      <c r="WCF166" s="1163"/>
      <c r="WCG166" s="957"/>
      <c r="WCH166" s="957"/>
      <c r="WCI166" s="1730"/>
      <c r="WCJ166" s="957"/>
      <c r="WCK166" s="957"/>
      <c r="WCL166" s="957"/>
      <c r="WCM166" s="1209"/>
      <c r="WCN166" s="1248"/>
      <c r="WCO166" s="1537"/>
      <c r="WCP166" s="955"/>
      <c r="WCQ166" s="1144"/>
      <c r="WCR166" s="1167"/>
      <c r="WCS166" s="1163"/>
      <c r="WCT166" s="1163"/>
      <c r="WCU166" s="1455"/>
      <c r="WCV166" s="957"/>
      <c r="WCW166" s="1163"/>
      <c r="WCX166" s="1163"/>
      <c r="WCY166" s="957"/>
      <c r="WCZ166" s="957"/>
      <c r="WDA166" s="1730"/>
      <c r="WDB166" s="957"/>
      <c r="WDC166" s="957"/>
      <c r="WDD166" s="957"/>
      <c r="WDE166" s="1209"/>
      <c r="WDF166" s="1248"/>
      <c r="WDG166" s="1537"/>
      <c r="WDH166" s="955"/>
      <c r="WDI166" s="1144"/>
      <c r="WDJ166" s="1167"/>
      <c r="WDK166" s="1163"/>
      <c r="WDL166" s="1163"/>
      <c r="WDM166" s="1455"/>
      <c r="WDN166" s="957"/>
      <c r="WDO166" s="1163"/>
      <c r="WDP166" s="1163"/>
      <c r="WDQ166" s="957"/>
      <c r="WDR166" s="957"/>
      <c r="WDS166" s="1730"/>
      <c r="WDT166" s="957"/>
      <c r="WDU166" s="957"/>
      <c r="WDV166" s="957"/>
      <c r="WDW166" s="1209"/>
      <c r="WDX166" s="1248"/>
      <c r="WDY166" s="1537"/>
      <c r="WDZ166" s="955"/>
      <c r="WEA166" s="1144"/>
      <c r="WEB166" s="1167"/>
      <c r="WEC166" s="1163"/>
      <c r="WED166" s="1163"/>
      <c r="WEE166" s="1455"/>
      <c r="WEF166" s="957"/>
      <c r="WEG166" s="1163"/>
      <c r="WEH166" s="1163"/>
      <c r="WEI166" s="957"/>
      <c r="WEJ166" s="957"/>
      <c r="WEK166" s="1730"/>
      <c r="WEL166" s="957"/>
      <c r="WEM166" s="957"/>
      <c r="WEN166" s="957"/>
      <c r="WEO166" s="1209"/>
      <c r="WEP166" s="1248"/>
      <c r="WEQ166" s="1537"/>
      <c r="WER166" s="955"/>
      <c r="WES166" s="1144"/>
      <c r="WET166" s="1167"/>
      <c r="WEU166" s="1163"/>
      <c r="WEV166" s="1163"/>
      <c r="WEW166" s="1455"/>
      <c r="WEX166" s="957"/>
      <c r="WEY166" s="1163"/>
      <c r="WEZ166" s="1163"/>
      <c r="WFA166" s="957"/>
      <c r="WFB166" s="957"/>
      <c r="WFC166" s="1730"/>
      <c r="WFD166" s="957"/>
      <c r="WFE166" s="957"/>
      <c r="WFF166" s="957"/>
      <c r="WFG166" s="1209"/>
      <c r="WFH166" s="1248"/>
      <c r="WFI166" s="1537"/>
      <c r="WFJ166" s="955"/>
      <c r="WFK166" s="1144"/>
      <c r="WFL166" s="1167"/>
      <c r="WFM166" s="1163"/>
      <c r="WFN166" s="1163"/>
      <c r="WFO166" s="1455"/>
      <c r="WFP166" s="957"/>
      <c r="WFQ166" s="1163"/>
      <c r="WFR166" s="1163"/>
      <c r="WFS166" s="957"/>
      <c r="WFT166" s="957"/>
      <c r="WFU166" s="1730"/>
      <c r="WFV166" s="957"/>
      <c r="WFW166" s="957"/>
      <c r="WFX166" s="957"/>
      <c r="WFY166" s="1209"/>
      <c r="WFZ166" s="1248"/>
      <c r="WGA166" s="1537"/>
      <c r="WGB166" s="955"/>
      <c r="WGC166" s="1144"/>
      <c r="WGD166" s="1167"/>
      <c r="WGE166" s="1163"/>
      <c r="WGF166" s="1163"/>
      <c r="WGG166" s="1455"/>
      <c r="WGH166" s="957"/>
      <c r="WGI166" s="1163"/>
      <c r="WGJ166" s="1163"/>
      <c r="WGK166" s="957"/>
      <c r="WGL166" s="957"/>
      <c r="WGM166" s="1730"/>
      <c r="WGN166" s="957"/>
      <c r="WGO166" s="957"/>
      <c r="WGP166" s="957"/>
      <c r="WGQ166" s="1209"/>
      <c r="WGR166" s="1248"/>
      <c r="WGS166" s="1537"/>
      <c r="WGT166" s="955"/>
      <c r="WGU166" s="1144"/>
      <c r="WGV166" s="1167"/>
      <c r="WGW166" s="1163"/>
      <c r="WGX166" s="1163"/>
      <c r="WGY166" s="1455"/>
      <c r="WGZ166" s="957"/>
      <c r="WHA166" s="1163"/>
      <c r="WHB166" s="1163"/>
      <c r="WHC166" s="957"/>
      <c r="WHD166" s="957"/>
      <c r="WHE166" s="1730"/>
      <c r="WHF166" s="957"/>
      <c r="WHG166" s="957"/>
      <c r="WHH166" s="957"/>
      <c r="WHI166" s="1209"/>
      <c r="WHJ166" s="1248"/>
      <c r="WHK166" s="1537"/>
      <c r="WHL166" s="955"/>
      <c r="WHM166" s="1144"/>
      <c r="WHN166" s="1167"/>
      <c r="WHO166" s="1163"/>
      <c r="WHP166" s="1163"/>
      <c r="WHQ166" s="1455"/>
      <c r="WHR166" s="957"/>
      <c r="WHS166" s="1163"/>
      <c r="WHT166" s="1163"/>
      <c r="WHU166" s="957"/>
      <c r="WHV166" s="957"/>
      <c r="WHW166" s="1730"/>
      <c r="WHX166" s="957"/>
      <c r="WHY166" s="957"/>
      <c r="WHZ166" s="957"/>
      <c r="WIA166" s="1209"/>
      <c r="WIB166" s="1248"/>
      <c r="WIC166" s="1537"/>
      <c r="WID166" s="955"/>
      <c r="WIE166" s="1144"/>
      <c r="WIF166" s="1167"/>
      <c r="WIG166" s="1163"/>
      <c r="WIH166" s="1163"/>
      <c r="WII166" s="1455"/>
      <c r="WIJ166" s="957"/>
      <c r="WIK166" s="1163"/>
      <c r="WIL166" s="1163"/>
      <c r="WIM166" s="957"/>
      <c r="WIN166" s="957"/>
      <c r="WIO166" s="1730"/>
      <c r="WIP166" s="957"/>
      <c r="WIQ166" s="957"/>
      <c r="WIR166" s="957"/>
      <c r="WIS166" s="1209"/>
      <c r="WIT166" s="1248"/>
      <c r="WIU166" s="1537"/>
      <c r="WIV166" s="955"/>
      <c r="WIW166" s="1144"/>
      <c r="WIX166" s="1167"/>
      <c r="WIY166" s="1163"/>
      <c r="WIZ166" s="1163"/>
      <c r="WJA166" s="1455"/>
      <c r="WJB166" s="957"/>
      <c r="WJC166" s="1163"/>
      <c r="WJD166" s="1163"/>
      <c r="WJE166" s="957"/>
      <c r="WJF166" s="957"/>
      <c r="WJG166" s="1730"/>
      <c r="WJH166" s="957"/>
      <c r="WJI166" s="957"/>
      <c r="WJJ166" s="957"/>
      <c r="WJK166" s="1209"/>
      <c r="WJL166" s="1248"/>
      <c r="WJM166" s="1537"/>
      <c r="WJN166" s="955"/>
      <c r="WJO166" s="1144"/>
      <c r="WJP166" s="1167"/>
      <c r="WJQ166" s="1163"/>
      <c r="WJR166" s="1163"/>
      <c r="WJS166" s="1455"/>
      <c r="WJT166" s="957"/>
      <c r="WJU166" s="1163"/>
      <c r="WJV166" s="1163"/>
      <c r="WJW166" s="957"/>
      <c r="WJX166" s="957"/>
      <c r="WJY166" s="1730"/>
      <c r="WJZ166" s="957"/>
      <c r="WKA166" s="957"/>
      <c r="WKB166" s="957"/>
      <c r="WKC166" s="1209"/>
      <c r="WKD166" s="1248"/>
      <c r="WKE166" s="1537"/>
      <c r="WKF166" s="955"/>
      <c r="WKG166" s="1144"/>
      <c r="WKH166" s="1167"/>
      <c r="WKI166" s="1163"/>
      <c r="WKJ166" s="1163"/>
      <c r="WKK166" s="1455"/>
      <c r="WKL166" s="957"/>
      <c r="WKM166" s="1163"/>
      <c r="WKN166" s="1163"/>
      <c r="WKO166" s="957"/>
      <c r="WKP166" s="957"/>
      <c r="WKQ166" s="1730"/>
      <c r="WKR166" s="957"/>
      <c r="WKS166" s="957"/>
      <c r="WKT166" s="957"/>
      <c r="WKU166" s="1209"/>
      <c r="WKV166" s="1248"/>
      <c r="WKW166" s="1537"/>
      <c r="WKX166" s="955"/>
      <c r="WKY166" s="1144"/>
      <c r="WKZ166" s="1167"/>
      <c r="WLA166" s="1163"/>
      <c r="WLB166" s="1163"/>
      <c r="WLC166" s="1455"/>
      <c r="WLD166" s="957"/>
      <c r="WLE166" s="1163"/>
      <c r="WLF166" s="1163"/>
      <c r="WLG166" s="957"/>
      <c r="WLH166" s="957"/>
      <c r="WLI166" s="1730"/>
      <c r="WLJ166" s="957"/>
      <c r="WLK166" s="957"/>
      <c r="WLL166" s="957"/>
      <c r="WLM166" s="1209"/>
      <c r="WLN166" s="1248"/>
      <c r="WLO166" s="1537"/>
      <c r="WLP166" s="955"/>
      <c r="WLQ166" s="1144"/>
      <c r="WLR166" s="1167"/>
      <c r="WLS166" s="1163"/>
      <c r="WLT166" s="1163"/>
      <c r="WLU166" s="1455"/>
      <c r="WLV166" s="957"/>
      <c r="WLW166" s="1163"/>
      <c r="WLX166" s="1163"/>
      <c r="WLY166" s="957"/>
      <c r="WLZ166" s="957"/>
      <c r="WMA166" s="1730"/>
      <c r="WMB166" s="957"/>
      <c r="WMC166" s="957"/>
      <c r="WMD166" s="957"/>
      <c r="WME166" s="1209"/>
      <c r="WMF166" s="1248"/>
      <c r="WMG166" s="1537"/>
      <c r="WMH166" s="955"/>
      <c r="WMI166" s="1144"/>
      <c r="WMJ166" s="1167"/>
      <c r="WMK166" s="1163"/>
      <c r="WML166" s="1163"/>
      <c r="WMM166" s="1455"/>
      <c r="WMN166" s="957"/>
      <c r="WMO166" s="1163"/>
      <c r="WMP166" s="1163"/>
      <c r="WMQ166" s="957"/>
      <c r="WMR166" s="957"/>
      <c r="WMS166" s="1730"/>
      <c r="WMT166" s="957"/>
      <c r="WMU166" s="957"/>
      <c r="WMV166" s="957"/>
      <c r="WMW166" s="1209"/>
      <c r="WMX166" s="1248"/>
      <c r="WMY166" s="1537"/>
      <c r="WMZ166" s="955"/>
      <c r="WNA166" s="1144"/>
      <c r="WNB166" s="1167"/>
      <c r="WNC166" s="1163"/>
      <c r="WND166" s="1163"/>
      <c r="WNE166" s="1455"/>
      <c r="WNF166" s="957"/>
      <c r="WNG166" s="1163"/>
      <c r="WNH166" s="1163"/>
      <c r="WNI166" s="957"/>
      <c r="WNJ166" s="957"/>
      <c r="WNK166" s="1730"/>
      <c r="WNL166" s="957"/>
      <c r="WNM166" s="957"/>
      <c r="WNN166" s="957"/>
      <c r="WNO166" s="1209"/>
      <c r="WNP166" s="1248"/>
      <c r="WNQ166" s="1537"/>
      <c r="WNR166" s="955"/>
      <c r="WNS166" s="1144"/>
      <c r="WNT166" s="1167"/>
      <c r="WNU166" s="1163"/>
      <c r="WNV166" s="1163"/>
      <c r="WNW166" s="1455"/>
      <c r="WNX166" s="957"/>
      <c r="WNY166" s="1163"/>
      <c r="WNZ166" s="1163"/>
      <c r="WOA166" s="957"/>
      <c r="WOB166" s="957"/>
      <c r="WOC166" s="1730"/>
      <c r="WOD166" s="957"/>
      <c r="WOE166" s="957"/>
      <c r="WOF166" s="957"/>
      <c r="WOG166" s="1209"/>
      <c r="WOH166" s="1248"/>
      <c r="WOI166" s="1537"/>
      <c r="WOJ166" s="955"/>
      <c r="WOK166" s="1144"/>
      <c r="WOL166" s="1167"/>
      <c r="WOM166" s="1163"/>
      <c r="WON166" s="1163"/>
      <c r="WOO166" s="1455"/>
      <c r="WOP166" s="957"/>
      <c r="WOQ166" s="1163"/>
      <c r="WOR166" s="1163"/>
      <c r="WOS166" s="957"/>
      <c r="WOT166" s="957"/>
      <c r="WOU166" s="1730"/>
      <c r="WOV166" s="957"/>
      <c r="WOW166" s="957"/>
      <c r="WOX166" s="957"/>
      <c r="WOY166" s="1209"/>
      <c r="WOZ166" s="1248"/>
      <c r="WPA166" s="1537"/>
      <c r="WPB166" s="955"/>
      <c r="WPC166" s="1144"/>
      <c r="WPD166" s="1167"/>
      <c r="WPE166" s="1163"/>
      <c r="WPF166" s="1163"/>
      <c r="WPG166" s="1455"/>
      <c r="WPH166" s="957"/>
      <c r="WPI166" s="1163"/>
      <c r="WPJ166" s="1163"/>
      <c r="WPK166" s="957"/>
      <c r="WPL166" s="957"/>
      <c r="WPM166" s="1730"/>
      <c r="WPN166" s="957"/>
      <c r="WPO166" s="957"/>
      <c r="WPP166" s="957"/>
      <c r="WPQ166" s="1209"/>
      <c r="WPR166" s="1248"/>
      <c r="WPS166" s="1537"/>
      <c r="WPT166" s="955"/>
      <c r="WPU166" s="1144"/>
      <c r="WPV166" s="1167"/>
      <c r="WPW166" s="1163"/>
      <c r="WPX166" s="1163"/>
      <c r="WPY166" s="1455"/>
      <c r="WPZ166" s="957"/>
      <c r="WQA166" s="1163"/>
      <c r="WQB166" s="1163"/>
      <c r="WQC166" s="957"/>
      <c r="WQD166" s="957"/>
      <c r="WQE166" s="1730"/>
      <c r="WQF166" s="957"/>
      <c r="WQG166" s="957"/>
      <c r="WQH166" s="957"/>
      <c r="WQI166" s="1209"/>
      <c r="WQJ166" s="1248"/>
      <c r="WQK166" s="1537"/>
      <c r="WQL166" s="955"/>
      <c r="WQM166" s="1144"/>
      <c r="WQN166" s="1167"/>
      <c r="WQO166" s="1163"/>
      <c r="WQP166" s="1163"/>
      <c r="WQQ166" s="1455"/>
      <c r="WQR166" s="957"/>
      <c r="WQS166" s="1163"/>
      <c r="WQT166" s="1163"/>
      <c r="WQU166" s="957"/>
      <c r="WQV166" s="957"/>
      <c r="WQW166" s="1730"/>
      <c r="WQX166" s="957"/>
      <c r="WQY166" s="957"/>
      <c r="WQZ166" s="957"/>
      <c r="WRA166" s="1209"/>
      <c r="WRB166" s="1248"/>
      <c r="WRC166" s="1537"/>
      <c r="WRD166" s="955"/>
      <c r="WRE166" s="1144"/>
      <c r="WRF166" s="1167"/>
      <c r="WRG166" s="1163"/>
      <c r="WRH166" s="1163"/>
      <c r="WRI166" s="1455"/>
      <c r="WRJ166" s="957"/>
      <c r="WRK166" s="1163"/>
      <c r="WRL166" s="1163"/>
      <c r="WRM166" s="957"/>
      <c r="WRN166" s="957"/>
      <c r="WRO166" s="1730"/>
      <c r="WRP166" s="957"/>
      <c r="WRQ166" s="957"/>
      <c r="WRR166" s="957"/>
      <c r="WRS166" s="1209"/>
      <c r="WRT166" s="1248"/>
      <c r="WRU166" s="1537"/>
      <c r="WRV166" s="955"/>
      <c r="WRW166" s="1144"/>
      <c r="WRX166" s="1167"/>
      <c r="WRY166" s="1163"/>
      <c r="WRZ166" s="1163"/>
      <c r="WSA166" s="1455"/>
      <c r="WSB166" s="957"/>
      <c r="WSC166" s="1163"/>
      <c r="WSD166" s="1163"/>
      <c r="WSE166" s="957"/>
      <c r="WSF166" s="957"/>
      <c r="WSG166" s="1730"/>
      <c r="WSH166" s="957"/>
      <c r="WSI166" s="957"/>
      <c r="WSJ166" s="957"/>
      <c r="WSK166" s="1209"/>
      <c r="WSL166" s="1248"/>
      <c r="WSM166" s="1537"/>
      <c r="WSN166" s="955"/>
      <c r="WSO166" s="1144"/>
      <c r="WSP166" s="1167"/>
      <c r="WSQ166" s="1163"/>
      <c r="WSR166" s="1163"/>
      <c r="WSS166" s="1455"/>
      <c r="WST166" s="957"/>
      <c r="WSU166" s="1163"/>
      <c r="WSV166" s="1163"/>
      <c r="WSW166" s="957"/>
      <c r="WSX166" s="957"/>
      <c r="WSY166" s="1730"/>
      <c r="WSZ166" s="957"/>
      <c r="WTA166" s="957"/>
      <c r="WTB166" s="957"/>
      <c r="WTC166" s="1209"/>
      <c r="WTD166" s="1248"/>
      <c r="WTE166" s="1537"/>
      <c r="WTF166" s="955"/>
      <c r="WTG166" s="1144"/>
      <c r="WTH166" s="1167"/>
      <c r="WTI166" s="1163"/>
      <c r="WTJ166" s="1163"/>
      <c r="WTK166" s="1455"/>
      <c r="WTL166" s="957"/>
      <c r="WTM166" s="1163"/>
      <c r="WTN166" s="1163"/>
      <c r="WTO166" s="957"/>
      <c r="WTP166" s="957"/>
      <c r="WTQ166" s="1730"/>
      <c r="WTR166" s="957"/>
      <c r="WTS166" s="957"/>
      <c r="WTT166" s="957"/>
      <c r="WTU166" s="1209"/>
      <c r="WTV166" s="1248"/>
      <c r="WTW166" s="1537"/>
      <c r="WTX166" s="955"/>
      <c r="WTY166" s="1144"/>
      <c r="WTZ166" s="1167"/>
      <c r="WUA166" s="1163"/>
      <c r="WUB166" s="1163"/>
      <c r="WUC166" s="1455"/>
      <c r="WUD166" s="957"/>
      <c r="WUE166" s="1163"/>
      <c r="WUF166" s="1163"/>
      <c r="WUG166" s="957"/>
      <c r="WUH166" s="957"/>
      <c r="WUI166" s="1730"/>
      <c r="WUJ166" s="957"/>
      <c r="WUK166" s="957"/>
      <c r="WUL166" s="957"/>
      <c r="WUM166" s="1209"/>
      <c r="WUN166" s="1248"/>
      <c r="WUO166" s="1537"/>
      <c r="WUP166" s="955"/>
      <c r="WUQ166" s="1144"/>
      <c r="WUR166" s="1167"/>
      <c r="WUS166" s="1163"/>
      <c r="WUT166" s="1163"/>
      <c r="WUU166" s="1455"/>
      <c r="WUV166" s="957"/>
      <c r="WUW166" s="1163"/>
      <c r="WUX166" s="1163"/>
      <c r="WUY166" s="957"/>
      <c r="WUZ166" s="957"/>
      <c r="WVA166" s="1730"/>
      <c r="WVB166" s="957"/>
      <c r="WVC166" s="957"/>
      <c r="WVD166" s="957"/>
      <c r="WVE166" s="1209"/>
      <c r="WVF166" s="1248"/>
      <c r="WVG166" s="1537"/>
      <c r="WVH166" s="955"/>
      <c r="WVI166" s="1144"/>
      <c r="WVJ166" s="1167"/>
      <c r="WVK166" s="1163"/>
      <c r="WVL166" s="1163"/>
      <c r="WVM166" s="1455"/>
      <c r="WVN166" s="957"/>
      <c r="WVO166" s="1163"/>
      <c r="WVP166" s="1163"/>
      <c r="WVQ166" s="957"/>
      <c r="WVR166" s="957"/>
      <c r="WVS166" s="1730"/>
      <c r="WVT166" s="957"/>
      <c r="WVU166" s="957"/>
      <c r="WVV166" s="957"/>
      <c r="WVW166" s="1209"/>
      <c r="WVX166" s="1248"/>
      <c r="WVY166" s="1537"/>
      <c r="WVZ166" s="955"/>
      <c r="WWA166" s="1144"/>
      <c r="WWB166" s="1167"/>
      <c r="WWC166" s="1163"/>
      <c r="WWD166" s="1163"/>
      <c r="WWE166" s="1455"/>
      <c r="WWF166" s="957"/>
      <c r="WWG166" s="1163"/>
      <c r="WWH166" s="1163"/>
      <c r="WWI166" s="957"/>
      <c r="WWJ166" s="957"/>
      <c r="WWK166" s="1730"/>
      <c r="WWL166" s="957"/>
      <c r="WWM166" s="957"/>
      <c r="WWN166" s="957"/>
      <c r="WWO166" s="1209"/>
      <c r="WWP166" s="1248"/>
      <c r="WWQ166" s="1537"/>
      <c r="WWR166" s="955"/>
      <c r="WWS166" s="1144"/>
      <c r="WWT166" s="1167"/>
      <c r="WWU166" s="1163"/>
      <c r="WWV166" s="1163"/>
      <c r="WWW166" s="1455"/>
      <c r="WWX166" s="957"/>
      <c r="WWY166" s="1163"/>
      <c r="WWZ166" s="1163"/>
      <c r="WXA166" s="957"/>
      <c r="WXB166" s="957"/>
      <c r="WXC166" s="1730"/>
      <c r="WXD166" s="957"/>
      <c r="WXE166" s="957"/>
      <c r="WXF166" s="957"/>
      <c r="WXG166" s="1209"/>
      <c r="WXH166" s="1248"/>
      <c r="WXI166" s="1537"/>
      <c r="WXJ166" s="955"/>
      <c r="WXK166" s="1144"/>
      <c r="WXL166" s="1167"/>
      <c r="WXM166" s="1163"/>
      <c r="WXN166" s="1163"/>
      <c r="WXO166" s="1455"/>
      <c r="WXP166" s="957"/>
      <c r="WXQ166" s="1163"/>
      <c r="WXR166" s="1163"/>
      <c r="WXS166" s="957"/>
      <c r="WXT166" s="957"/>
      <c r="WXU166" s="1730"/>
      <c r="WXV166" s="957"/>
      <c r="WXW166" s="957"/>
      <c r="WXX166" s="957"/>
      <c r="WXY166" s="1209"/>
      <c r="WXZ166" s="1248"/>
      <c r="WYA166" s="1537"/>
      <c r="WYB166" s="955"/>
      <c r="WYC166" s="1144"/>
      <c r="WYD166" s="1167"/>
      <c r="WYE166" s="1163"/>
      <c r="WYF166" s="1163"/>
      <c r="WYG166" s="1455"/>
      <c r="WYH166" s="957"/>
      <c r="WYI166" s="1163"/>
      <c r="WYJ166" s="1163"/>
      <c r="WYK166" s="957"/>
      <c r="WYL166" s="957"/>
      <c r="WYM166" s="1730"/>
      <c r="WYN166" s="957"/>
      <c r="WYO166" s="957"/>
      <c r="WYP166" s="957"/>
      <c r="WYQ166" s="1209"/>
      <c r="WYR166" s="1248"/>
      <c r="WYS166" s="1537"/>
      <c r="WYT166" s="955"/>
      <c r="WYU166" s="1144"/>
      <c r="WYV166" s="1167"/>
      <c r="WYW166" s="1163"/>
      <c r="WYX166" s="1163"/>
      <c r="WYY166" s="1455"/>
      <c r="WYZ166" s="957"/>
      <c r="WZA166" s="1163"/>
      <c r="WZB166" s="1163"/>
      <c r="WZC166" s="957"/>
      <c r="WZD166" s="957"/>
      <c r="WZE166" s="1730"/>
      <c r="WZF166" s="957"/>
      <c r="WZG166" s="957"/>
      <c r="WZH166" s="957"/>
      <c r="WZI166" s="1209"/>
      <c r="WZJ166" s="1248"/>
      <c r="WZK166" s="1537"/>
      <c r="WZL166" s="955"/>
      <c r="WZM166" s="1144"/>
      <c r="WZN166" s="1167"/>
      <c r="WZO166" s="1163"/>
      <c r="WZP166" s="1163"/>
      <c r="WZQ166" s="1455"/>
      <c r="WZR166" s="957"/>
      <c r="WZS166" s="1163"/>
      <c r="WZT166" s="1163"/>
      <c r="WZU166" s="957"/>
      <c r="WZV166" s="957"/>
      <c r="WZW166" s="1730"/>
      <c r="WZX166" s="957"/>
      <c r="WZY166" s="957"/>
      <c r="WZZ166" s="957"/>
      <c r="XAA166" s="1209"/>
      <c r="XAB166" s="1248"/>
      <c r="XAC166" s="1537"/>
      <c r="XAD166" s="955"/>
      <c r="XAE166" s="1144"/>
      <c r="XAF166" s="1167"/>
      <c r="XAG166" s="1163"/>
      <c r="XAH166" s="1163"/>
      <c r="XAI166" s="1455"/>
      <c r="XAJ166" s="957"/>
      <c r="XAK166" s="1163"/>
      <c r="XAL166" s="1163"/>
      <c r="XAM166" s="957"/>
      <c r="XAN166" s="957"/>
      <c r="XAO166" s="1730"/>
      <c r="XAP166" s="957"/>
      <c r="XAQ166" s="957"/>
      <c r="XAR166" s="957"/>
      <c r="XAS166" s="1209"/>
      <c r="XAT166" s="1248"/>
      <c r="XAU166" s="1537"/>
      <c r="XAV166" s="955"/>
      <c r="XAW166" s="1144"/>
      <c r="XAX166" s="1167"/>
      <c r="XAY166" s="1163"/>
      <c r="XAZ166" s="1163"/>
      <c r="XBA166" s="1455"/>
      <c r="XBB166" s="957"/>
      <c r="XBC166" s="1163"/>
      <c r="XBD166" s="1163"/>
      <c r="XBE166" s="957"/>
      <c r="XBF166" s="957"/>
      <c r="XBG166" s="1730"/>
      <c r="XBH166" s="957"/>
      <c r="XBI166" s="957"/>
      <c r="XBJ166" s="957"/>
      <c r="XBK166" s="1209"/>
      <c r="XBL166" s="1248"/>
      <c r="XBM166" s="1537"/>
      <c r="XBN166" s="955"/>
      <c r="XBO166" s="1144"/>
      <c r="XBP166" s="1167"/>
      <c r="XBQ166" s="1163"/>
      <c r="XBR166" s="1163"/>
      <c r="XBS166" s="1455"/>
      <c r="XBT166" s="957"/>
      <c r="XBU166" s="1163"/>
      <c r="XBV166" s="1163"/>
      <c r="XBW166" s="957"/>
      <c r="XBX166" s="957"/>
      <c r="XBY166" s="1730"/>
      <c r="XBZ166" s="957"/>
      <c r="XCA166" s="957"/>
      <c r="XCB166" s="957"/>
      <c r="XCC166" s="1209"/>
      <c r="XCD166" s="1248"/>
      <c r="XCE166" s="1537"/>
      <c r="XCF166" s="955"/>
      <c r="XCG166" s="1144"/>
      <c r="XCH166" s="1167"/>
      <c r="XCI166" s="1163"/>
      <c r="XCJ166" s="1163"/>
      <c r="XCK166" s="1455"/>
      <c r="XCL166" s="957"/>
      <c r="XCM166" s="1163"/>
      <c r="XCN166" s="1163"/>
      <c r="XCO166" s="957"/>
      <c r="XCP166" s="957"/>
      <c r="XCQ166" s="1730"/>
      <c r="XCR166" s="957"/>
      <c r="XCS166" s="957"/>
      <c r="XCT166" s="957"/>
      <c r="XCU166" s="1209"/>
      <c r="XCV166" s="1248"/>
      <c r="XCW166" s="1537"/>
      <c r="XCX166" s="955"/>
      <c r="XCY166" s="1144"/>
      <c r="XCZ166" s="1167"/>
      <c r="XDA166" s="1163"/>
      <c r="XDB166" s="1163"/>
      <c r="XDC166" s="1455"/>
      <c r="XDD166" s="957"/>
      <c r="XDE166" s="1163"/>
      <c r="XDF166" s="1163"/>
      <c r="XDG166" s="957"/>
      <c r="XDH166" s="957"/>
      <c r="XDI166" s="1730"/>
      <c r="XDJ166" s="957"/>
      <c r="XDK166" s="957"/>
      <c r="XDL166" s="957"/>
      <c r="XDM166" s="1209"/>
      <c r="XDN166" s="1248"/>
      <c r="XDO166" s="1537"/>
      <c r="XDP166" s="955"/>
      <c r="XDQ166" s="1144"/>
      <c r="XDR166" s="1167"/>
      <c r="XDS166" s="1163"/>
      <c r="XDT166" s="1163"/>
      <c r="XDU166" s="1455"/>
      <c r="XDV166" s="957"/>
      <c r="XDW166" s="1163"/>
      <c r="XDX166" s="1163"/>
      <c r="XDY166" s="957"/>
      <c r="XDZ166" s="957"/>
      <c r="XEA166" s="1730"/>
      <c r="XEB166" s="957"/>
      <c r="XEC166" s="957"/>
      <c r="XED166" s="957"/>
      <c r="XEE166" s="1209"/>
      <c r="XEF166" s="1248"/>
      <c r="XEG166" s="1537"/>
      <c r="XEH166" s="955"/>
      <c r="XEI166" s="1144"/>
      <c r="XEJ166" s="1167"/>
      <c r="XEK166" s="1163"/>
      <c r="XEL166" s="1163"/>
      <c r="XEM166" s="1455"/>
      <c r="XEN166" s="957"/>
      <c r="XEO166" s="1163"/>
      <c r="XEP166" s="1163"/>
      <c r="XEQ166" s="957"/>
      <c r="XER166" s="957"/>
      <c r="XES166" s="1730"/>
      <c r="XET166" s="957"/>
      <c r="XEU166" s="957"/>
      <c r="XEV166" s="957"/>
      <c r="XEW166" s="1209"/>
      <c r="XEX166" s="1248"/>
      <c r="XEY166" s="1537"/>
      <c r="XEZ166" s="955"/>
      <c r="XFA166" s="1144"/>
      <c r="XFB166" s="1167"/>
      <c r="XFC166" s="1163"/>
      <c r="XFD166" s="1163"/>
    </row>
    <row r="167" spans="1:16384" x14ac:dyDescent="0.2">
      <c r="A167" s="1144" t="s">
        <v>2344</v>
      </c>
      <c r="B167" s="1161" t="s">
        <v>1450</v>
      </c>
      <c r="C167" s="957" t="s">
        <v>599</v>
      </c>
      <c r="D167" s="957">
        <v>9</v>
      </c>
      <c r="E167" s="1588" t="s">
        <v>390</v>
      </c>
      <c r="F167" s="955">
        <v>1</v>
      </c>
      <c r="G167" s="957">
        <v>11452500</v>
      </c>
      <c r="H167" s="1163">
        <v>201402111310</v>
      </c>
      <c r="I167" s="1163" t="s">
        <v>672</v>
      </c>
      <c r="J167" s="957" t="s">
        <v>974</v>
      </c>
      <c r="K167" s="1165" t="s">
        <v>2613</v>
      </c>
      <c r="L167" s="1183" t="s">
        <v>972</v>
      </c>
      <c r="M167" s="957" t="s">
        <v>972</v>
      </c>
      <c r="N167" s="957"/>
      <c r="O167" s="957"/>
      <c r="P167" s="1169">
        <v>41681</v>
      </c>
      <c r="Q167" s="960">
        <v>0.54861111111111105</v>
      </c>
      <c r="R167" s="957" t="s">
        <v>981</v>
      </c>
      <c r="S167" s="1589" t="s">
        <v>981</v>
      </c>
      <c r="T167" s="1590">
        <v>125.2</v>
      </c>
      <c r="U167" s="1552">
        <v>129.89999999999998</v>
      </c>
      <c r="V167" s="1393">
        <f>U167-T167</f>
        <v>4.6999999999999744</v>
      </c>
      <c r="W167" s="1097">
        <v>1440</v>
      </c>
      <c r="X167" s="1236">
        <f>V167/(W167/1000)</f>
        <v>3.2638888888888711</v>
      </c>
      <c r="Y167" s="1154" t="str">
        <f>IF(V167&lt;Y$5,"&lt;MDL",IF(V167&lt;Y$6,"E, &lt;RL",IF(V167&gt;Y$6,"  ",)))</f>
        <v xml:space="preserve">  </v>
      </c>
      <c r="Z167" s="1589" t="s">
        <v>981</v>
      </c>
      <c r="AA167" s="1590">
        <v>124.9</v>
      </c>
      <c r="AB167" s="1552">
        <v>129</v>
      </c>
      <c r="AC167" s="1393">
        <f>AB167-AA167</f>
        <v>4.0999999999999943</v>
      </c>
      <c r="AD167" s="1097">
        <v>1312</v>
      </c>
      <c r="AE167" s="1393">
        <f>AC167/(AD167/1000)</f>
        <v>3.1249999999999956</v>
      </c>
      <c r="AF167" s="1154" t="str">
        <f>IF(AC167&lt;AF$5,"&lt;MDL",IF(AC167&lt;AF$6,"E, &lt;RL",IF(AC167&gt;AF$6,"  ",)))</f>
        <v xml:space="preserve">  </v>
      </c>
      <c r="AG167" s="1589" t="s">
        <v>981</v>
      </c>
      <c r="AH167" s="1590">
        <v>127</v>
      </c>
      <c r="AI167" s="1552">
        <v>131.1</v>
      </c>
      <c r="AJ167" s="1393">
        <f>AI167-AH167</f>
        <v>4.0999999999999943</v>
      </c>
      <c r="AK167" s="1097">
        <v>1228</v>
      </c>
      <c r="AL167" s="1393">
        <f>AJ167/(AK167/1000)</f>
        <v>3.3387622149837086</v>
      </c>
      <c r="AM167" s="1154" t="str">
        <f>IF(AJ167&lt;AM$5,"&lt;MDL",IF(AJ167&lt;AM$6,"E, &lt;RL",IF(AJ167&gt;AM$6,"  ",)))</f>
        <v xml:space="preserve">  </v>
      </c>
      <c r="AN167" s="1393">
        <f>AVERAGE(X167,AE167,AL167)</f>
        <v>3.2425503679575249</v>
      </c>
      <c r="AO167" s="1393">
        <f>STDEV(X167,AE167,AL167)</f>
        <v>0.10846690967912245</v>
      </c>
      <c r="AP167" s="1393">
        <f>AO167/AN167*100</f>
        <v>3.3451110197386238</v>
      </c>
      <c r="AQ167" s="1343">
        <f>COUNT(X167,AE167,AL167)</f>
        <v>3</v>
      </c>
      <c r="AR167" s="1154" t="str">
        <f t="shared" ref="AR167:AR201" si="115">IF(AN167&lt;AR$5,"&lt;MDL",IF(AN167&lt;AR$6,"E, &lt;RL",IF(AN167&gt;AR$6,"  ",)))</f>
        <v xml:space="preserve">  </v>
      </c>
      <c r="AS167" s="1343"/>
      <c r="AT167" s="86" t="s">
        <v>191</v>
      </c>
      <c r="AU167" s="86" t="s">
        <v>191</v>
      </c>
      <c r="AV167" s="86" t="s">
        <v>191</v>
      </c>
      <c r="AW167" s="1323" t="str">
        <f t="shared" ref="AW167:AW230" si="116">IF(AU167&lt;AW$7,"E, &lt;PRL",IF(AU167&gt;AW$7,"  ",))</f>
        <v xml:space="preserve">  </v>
      </c>
      <c r="AX167" s="1154" t="str">
        <f t="shared" ref="AX167:AX230" si="117">IF(AU167&lt;AX$5,"&lt;MDL",IF(AU167&lt;AX$6,"E, &lt;RL",IF(AU167&gt;AX$6,"  ",)))</f>
        <v xml:space="preserve">  </v>
      </c>
      <c r="AY167" s="86" t="s">
        <v>191</v>
      </c>
      <c r="AZ167" s="86" t="s">
        <v>191</v>
      </c>
      <c r="BA167" s="86" t="s">
        <v>191</v>
      </c>
      <c r="BB167" s="1323"/>
      <c r="BC167" s="1154" t="str">
        <f t="shared" ref="BC167:BC230" si="118">IF(AZ167&lt;BC$5,"&lt;MDL",IF(AZ167&lt;BC$6,"E, &lt;RL",IF(AZ167&gt;BC$6,"  ",)))</f>
        <v xml:space="preserve">  </v>
      </c>
      <c r="BD167" s="801" t="s">
        <v>191</v>
      </c>
      <c r="BE167" s="1591" t="s">
        <v>981</v>
      </c>
      <c r="BF167" s="1312">
        <v>2.3738652517188559</v>
      </c>
      <c r="BG167" s="1312"/>
      <c r="BH167" s="1323"/>
      <c r="BI167" s="1154" t="str">
        <f t="shared" ref="BI167:BI230" si="119">IF(BF167&lt;BI$5,"&lt;MDL",IF(BF167&lt;BI$6,"E, &lt;RL",IF(BF167&gt;BI$6,"  ",)))</f>
        <v xml:space="preserve">  </v>
      </c>
      <c r="BJ167" s="1591" t="s">
        <v>981</v>
      </c>
      <c r="BK167" s="1312">
        <v>5.318733164830225E-2</v>
      </c>
      <c r="BL167" s="1312"/>
      <c r="BM167" s="1323" t="str">
        <f t="shared" ref="BM167:BM176" si="120">IF(BK167&lt;BM$7,"E, &lt;PRL",IF(BK167&gt;BM$7,"  ",))</f>
        <v xml:space="preserve">  </v>
      </c>
      <c r="BN167" s="1158" t="str">
        <f t="shared" ref="BN167:BN230" si="121">IF(BK167&lt;BN$5,"&lt;MDL",IF(BK167&lt;BN$6,"E, &lt;RL",IF(BK167&gt;BN$6,"  ",)))</f>
        <v xml:space="preserve">  </v>
      </c>
      <c r="BO167" s="1157" t="str">
        <f t="shared" ref="BO167:BO230" si="122">IF(BK167&lt;BO$5,"&lt;MDL",IF(BK167&lt;BO$6,"E, &lt;RL",IF(BK167&gt;BO$6,"  ",)))</f>
        <v xml:space="preserve">  </v>
      </c>
      <c r="BP167" s="1310">
        <f>BK167/BF167*100</f>
        <v>2.2405370991378155</v>
      </c>
      <c r="BQ167" s="1344">
        <v>288.30704097882881</v>
      </c>
      <c r="BR167" s="1203"/>
      <c r="BS167" s="1323"/>
      <c r="BT167" s="1158" t="str">
        <f>IF(BQ167&lt;BT$5,"&lt;MDL",IF(BQ167&lt;BT$6,"E, &lt;RL",IF(BQ167&gt;BT$6,"  ",)))</f>
        <v xml:space="preserve">  </v>
      </c>
      <c r="BU167" s="1200">
        <v>0.94100214763922774</v>
      </c>
      <c r="BV167" s="1203"/>
      <c r="BW167" s="1323"/>
      <c r="BX167" s="1154" t="str">
        <f t="shared" ref="BX167:BX201" si="123">IF(BU167&lt;BX$5,"&lt;MDL",IF(BU167&lt;BX$6,"E, &lt;RL",IF(BU167&gt;BX$6,"  ",)))</f>
        <v>E, &lt;RL</v>
      </c>
      <c r="BY167" s="1312">
        <v>12.982772511878528</v>
      </c>
      <c r="BZ167" s="1201"/>
      <c r="CA167" s="1203">
        <v>1</v>
      </c>
      <c r="CB167" s="1201"/>
      <c r="CC167" s="1154" t="str">
        <f>IF(BY167&lt;CC$5,"&lt;MDL",IF(BY167&lt;CC$6,"E, &lt;RL",IF(BY167&gt;CC$6,"  ",)))</f>
        <v xml:space="preserve">  </v>
      </c>
      <c r="CD167" s="1312">
        <v>4.0571164099620326E-2</v>
      </c>
      <c r="CE167" s="1201"/>
      <c r="CF167" s="1323"/>
      <c r="CG167" s="1158" t="str">
        <f t="shared" ref="CG167:CG230" si="124">IF(CD167&lt;CG$5,"&lt;MDL",IF(CD167&lt;CG$6,"E, &lt;RL",IF(CD167&gt;CG$6,"  ",)))</f>
        <v>&lt;MDL</v>
      </c>
      <c r="CH167" s="1310">
        <f>BY167/BQ167*100</f>
        <v>4.5031062952194389</v>
      </c>
      <c r="CI167" s="1201">
        <v>29.978277652309224</v>
      </c>
      <c r="CJ167" s="1203"/>
      <c r="CK167" s="1203"/>
      <c r="CL167" s="1154" t="str">
        <f>IF(CI167&lt;CL$5,"&lt;MDL",IF(CI167&lt;CL$6,"E, &lt;RL",IF(CI167&gt;CL$6,"  ",)))</f>
        <v xml:space="preserve">  </v>
      </c>
      <c r="CM167" s="1312">
        <f>CI167*(AL167/1000)</f>
        <v>0.10009034069582055</v>
      </c>
      <c r="CN167" s="1203"/>
      <c r="CO167" s="1203"/>
      <c r="CP167" s="1158" t="str">
        <f t="shared" ref="CP167:CP201" si="125">IF(CM167&lt;CP$5,"&lt;MDL",IF(CM167&lt;CP$6,"E, &lt;RL",IF(CM167&gt;CP$6,"  ",)))</f>
        <v>&lt;MDL</v>
      </c>
      <c r="CQ167" s="1201">
        <f>CI167/BQ167*100</f>
        <v>10.398038684913912</v>
      </c>
      <c r="CR167" s="1174" t="s">
        <v>2618</v>
      </c>
      <c r="CS167" s="1203"/>
    </row>
    <row r="168" spans="1:16384" ht="38.25" x14ac:dyDescent="0.2">
      <c r="A168" s="1144" t="s">
        <v>2076</v>
      </c>
      <c r="B168" s="1161" t="s">
        <v>1182</v>
      </c>
      <c r="C168" s="957" t="s">
        <v>599</v>
      </c>
      <c r="D168" s="957">
        <v>9</v>
      </c>
      <c r="E168" s="1162">
        <v>1004174</v>
      </c>
      <c r="F168" s="955">
        <v>1</v>
      </c>
      <c r="G168" s="1163">
        <v>11452600</v>
      </c>
      <c r="H168" s="1163">
        <v>201001211100</v>
      </c>
      <c r="I168" s="1163"/>
      <c r="J168" s="1164" t="s">
        <v>677</v>
      </c>
      <c r="K168" s="1165" t="s">
        <v>2614</v>
      </c>
      <c r="L168" s="1166" t="s">
        <v>1694</v>
      </c>
      <c r="M168" s="1167" t="s">
        <v>43</v>
      </c>
      <c r="N168" s="1168"/>
      <c r="O168" s="957"/>
      <c r="P168" s="1169">
        <v>40199</v>
      </c>
      <c r="Q168" s="960">
        <v>0.45833333333333331</v>
      </c>
      <c r="R168" s="1170" t="s">
        <v>1613</v>
      </c>
      <c r="S168" s="1171"/>
      <c r="T168" s="1171"/>
      <c r="U168" s="1171"/>
      <c r="V168" s="1171"/>
      <c r="W168" s="1171"/>
      <c r="X168" s="1171"/>
      <c r="Y168" s="1154"/>
      <c r="Z168" s="1171"/>
      <c r="AA168" s="1171"/>
      <c r="AB168" s="1171"/>
      <c r="AC168" s="1171"/>
      <c r="AD168" s="1171"/>
      <c r="AE168" s="1171"/>
      <c r="AF168" s="1154"/>
      <c r="AG168" s="1171"/>
      <c r="AH168" s="1171"/>
      <c r="AI168" s="1171"/>
      <c r="AJ168" s="1171"/>
      <c r="AK168" s="1171"/>
      <c r="AL168" s="1171"/>
      <c r="AM168" s="1154"/>
      <c r="AN168" s="241">
        <v>1239.2307692307691</v>
      </c>
      <c r="AO168" s="241">
        <v>23.076923076923094</v>
      </c>
      <c r="AP168" s="241">
        <f>AO168/AN168*100</f>
        <v>1.8621973929236515</v>
      </c>
      <c r="AQ168" s="235">
        <v>2</v>
      </c>
      <c r="AR168" s="1154" t="str">
        <f t="shared" si="115"/>
        <v xml:space="preserve">  </v>
      </c>
      <c r="AS168" s="235"/>
      <c r="AT168" s="1172"/>
      <c r="AU168" s="1173">
        <v>276.10914097972125</v>
      </c>
      <c r="AV168" s="1174"/>
      <c r="AW168" s="1175" t="str">
        <f t="shared" si="116"/>
        <v xml:space="preserve">  </v>
      </c>
      <c r="AX168" s="1154" t="str">
        <f t="shared" si="117"/>
        <v xml:space="preserve">  </v>
      </c>
      <c r="AY168" s="1172" t="s">
        <v>802</v>
      </c>
      <c r="AZ168" s="1176">
        <v>1.6730299541669404E-2</v>
      </c>
      <c r="BA168" s="1177"/>
      <c r="BB168" s="1175" t="str">
        <f t="shared" ref="BB168:BB199" si="126">IF(AZ168&lt;BB$7,"E, &lt;PRL",IF(AZ168&gt;BB$7,"  ",))</f>
        <v xml:space="preserve">  </v>
      </c>
      <c r="BC168" s="1154" t="str">
        <f t="shared" si="118"/>
        <v xml:space="preserve">  </v>
      </c>
      <c r="BD168" s="1178">
        <f>AZ168/AU168*100</f>
        <v>6.0593066503720552E-3</v>
      </c>
      <c r="BE168" s="63" t="s">
        <v>801</v>
      </c>
      <c r="BF168" s="63">
        <v>5.7787015943591751</v>
      </c>
      <c r="BG168" s="63"/>
      <c r="BH168" s="63" t="str">
        <f>IF(BF168&lt;BH$7,"E, &lt;PRL",IF(BF168&gt;BH$7,"  ",))</f>
        <v xml:space="preserve">  </v>
      </c>
      <c r="BI168" s="1154" t="str">
        <f t="shared" si="119"/>
        <v xml:space="preserve">  </v>
      </c>
      <c r="BJ168" s="63" t="s">
        <v>799</v>
      </c>
      <c r="BK168" s="63">
        <v>8.4017083284675026E-2</v>
      </c>
      <c r="BL168" s="63"/>
      <c r="BM168" s="1175" t="str">
        <f t="shared" si="120"/>
        <v xml:space="preserve">  </v>
      </c>
      <c r="BN168" s="1158" t="str">
        <f t="shared" si="121"/>
        <v xml:space="preserve">  </v>
      </c>
      <c r="BO168" s="1157" t="str">
        <f t="shared" si="122"/>
        <v xml:space="preserve">  </v>
      </c>
      <c r="BP168" s="782">
        <f>BK168/BF168*100</f>
        <v>1.4539093585778422</v>
      </c>
      <c r="BQ168" s="63">
        <v>200.51465072576346</v>
      </c>
      <c r="BR168" s="63"/>
      <c r="BS168" s="174" t="str">
        <f>IF(BQ168&lt;BS$7,"E, &lt;PRL",IF(BQ168&gt;BS$7,"  ",))</f>
        <v xml:space="preserve">  </v>
      </c>
      <c r="BT168" s="1158" t="str">
        <f>IF(BQ168&lt;BT$5,"&lt;MDL",IF(BQ168&lt;BT$6,"E, &lt;RL",IF(BQ168&gt;BT$6,"  ",)))</f>
        <v xml:space="preserve">  </v>
      </c>
      <c r="BU168" s="63">
        <v>241.15190972972846</v>
      </c>
      <c r="BV168" s="63"/>
      <c r="BW168" s="174" t="str">
        <f t="shared" ref="BW168:BW201" si="127">IF(BU168&lt;BW$7,"E, &lt;PRL",IF(BU168&gt;BW$7,"  ",))</f>
        <v xml:space="preserve">  </v>
      </c>
      <c r="BX168" s="1154" t="str">
        <f t="shared" si="123"/>
        <v xml:space="preserve">  </v>
      </c>
      <c r="BY168" s="235">
        <v>1.2728592507108774</v>
      </c>
      <c r="BZ168" s="63"/>
      <c r="CA168" s="1179">
        <v>1</v>
      </c>
      <c r="CB168" s="174" t="str">
        <f>IF(BY168&lt;CB$7,"E, &lt;PRL",IF(BY168&gt;CB$7,"  ",))</f>
        <v xml:space="preserve">  </v>
      </c>
      <c r="CC168" s="1154" t="str">
        <f>IF(BY168&lt;CC$5,"&lt;MDL",IF(BY168&lt;CC$6,"E, &lt;RL",IF(BY168&gt;CC$6,"  ",)))</f>
        <v xml:space="preserve">  </v>
      </c>
      <c r="CD168" s="63">
        <v>1.744796295974449</v>
      </c>
      <c r="CE168" s="63"/>
      <c r="CF168" s="174" t="str">
        <f t="shared" ref="CF168:CF199" si="128">IF(CD168&lt;CF$7,"E, &lt;PRL",IF(CD168&gt;CF$7,"  ",))</f>
        <v xml:space="preserve">  </v>
      </c>
      <c r="CG168" s="1158" t="str">
        <f t="shared" si="124"/>
        <v xml:space="preserve">  </v>
      </c>
      <c r="CH168" s="782">
        <f>BY168/BQ168*100</f>
        <v>0.63479613390032053</v>
      </c>
      <c r="CI168" s="63">
        <v>4.622700938788201</v>
      </c>
      <c r="CJ168" s="63"/>
      <c r="CK168" s="63" t="str">
        <f>IF(CI168&lt;CK$7,"E, &lt;PRL",IF(CI168&gt;CK$7,"  ",))</f>
        <v xml:space="preserve">  </v>
      </c>
      <c r="CL168" s="782" t="str">
        <f>IF(CI168&lt;CL$5,"&lt;MDL",IF(CI168&lt;CL$6,"E, &lt;RL",IF(CI168&gt;CL$6,"  ",)))</f>
        <v xml:space="preserve">  </v>
      </c>
      <c r="CM168" s="63">
        <v>5.835270954270336</v>
      </c>
      <c r="CN168" s="63"/>
      <c r="CO168" s="174" t="str">
        <f t="shared" ref="CO168:CO176" si="129">IF(CM168&lt;CO$7,"E, &lt;PRL",IF(CM168&gt;CO$7,"  ",))</f>
        <v xml:space="preserve">  </v>
      </c>
      <c r="CP168" s="1158" t="str">
        <f t="shared" si="125"/>
        <v xml:space="preserve">  </v>
      </c>
      <c r="CQ168" s="63">
        <f>CI168/BQ168*100</f>
        <v>2.3054180440463172</v>
      </c>
      <c r="CR168" s="1180">
        <f>100*CM168/BU168</f>
        <v>2.4197490124835541</v>
      </c>
      <c r="CS168" s="1181" t="s">
        <v>2792</v>
      </c>
    </row>
    <row r="169" spans="1:16384" ht="38.25" x14ac:dyDescent="0.2">
      <c r="A169" s="1144" t="s">
        <v>2079</v>
      </c>
      <c r="B169" s="1161" t="s">
        <v>1185</v>
      </c>
      <c r="C169" s="957" t="s">
        <v>599</v>
      </c>
      <c r="D169" s="957">
        <v>9</v>
      </c>
      <c r="E169" s="1162">
        <v>1004177</v>
      </c>
      <c r="F169" s="955">
        <v>1</v>
      </c>
      <c r="G169" s="1163">
        <v>11452600</v>
      </c>
      <c r="H169" s="1163">
        <v>201001221230</v>
      </c>
      <c r="I169" s="1163"/>
      <c r="J169" s="1164" t="s">
        <v>680</v>
      </c>
      <c r="K169" s="1165" t="s">
        <v>2614</v>
      </c>
      <c r="L169" s="1166" t="s">
        <v>1694</v>
      </c>
      <c r="M169" s="1167" t="s">
        <v>43</v>
      </c>
      <c r="N169" s="1168"/>
      <c r="O169" s="957"/>
      <c r="P169" s="1169">
        <v>40200</v>
      </c>
      <c r="Q169" s="960">
        <v>0.52083333333333337</v>
      </c>
      <c r="R169" s="1170" t="s">
        <v>1616</v>
      </c>
      <c r="S169" s="1171"/>
      <c r="T169" s="1171"/>
      <c r="U169" s="1171"/>
      <c r="V169" s="1171"/>
      <c r="W169" s="1171"/>
      <c r="X169" s="1171"/>
      <c r="Y169" s="1154"/>
      <c r="Z169" s="1171"/>
      <c r="AA169" s="1171"/>
      <c r="AB169" s="1171"/>
      <c r="AC169" s="1171"/>
      <c r="AD169" s="1171"/>
      <c r="AE169" s="1171"/>
      <c r="AF169" s="1154"/>
      <c r="AG169" s="1171"/>
      <c r="AH169" s="1171"/>
      <c r="AI169" s="1171"/>
      <c r="AJ169" s="1171"/>
      <c r="AK169" s="1171"/>
      <c r="AL169" s="1171"/>
      <c r="AM169" s="1154"/>
      <c r="AN169" s="241" t="s">
        <v>191</v>
      </c>
      <c r="AO169" s="241" t="s">
        <v>191</v>
      </c>
      <c r="AP169" s="241" t="s">
        <v>191</v>
      </c>
      <c r="AQ169" s="235" t="s">
        <v>191</v>
      </c>
      <c r="AR169" s="1154" t="str">
        <f t="shared" si="115"/>
        <v xml:space="preserve">  </v>
      </c>
      <c r="AS169" s="235"/>
      <c r="AT169" s="1172"/>
      <c r="AU169" s="1173">
        <v>194.67457842716405</v>
      </c>
      <c r="AV169" s="1174"/>
      <c r="AW169" s="1175" t="str">
        <f t="shared" si="116"/>
        <v xml:space="preserve">  </v>
      </c>
      <c r="AX169" s="1154" t="str">
        <f t="shared" si="117"/>
        <v xml:space="preserve">  </v>
      </c>
      <c r="AY169" s="1172" t="s">
        <v>591</v>
      </c>
      <c r="AZ169" s="1176">
        <v>9.5771726560298575E-4</v>
      </c>
      <c r="BA169" s="1177" t="s">
        <v>88</v>
      </c>
      <c r="BB169" s="1175" t="str">
        <f t="shared" si="126"/>
        <v>E, &lt;PRL</v>
      </c>
      <c r="BC169" s="1154" t="str">
        <f t="shared" si="118"/>
        <v>&lt;MDL</v>
      </c>
      <c r="BD169" s="1178"/>
      <c r="BE169" s="63" t="s">
        <v>191</v>
      </c>
      <c r="BF169" s="63" t="s">
        <v>191</v>
      </c>
      <c r="BG169" s="63" t="s">
        <v>191</v>
      </c>
      <c r="BH169" s="63"/>
      <c r="BI169" s="1154" t="str">
        <f t="shared" si="119"/>
        <v xml:space="preserve">  </v>
      </c>
      <c r="BJ169" s="63" t="s">
        <v>191</v>
      </c>
      <c r="BK169" s="63" t="s">
        <v>191</v>
      </c>
      <c r="BL169" s="63" t="s">
        <v>191</v>
      </c>
      <c r="BM169" s="1175" t="str">
        <f t="shared" si="120"/>
        <v xml:space="preserve">  </v>
      </c>
      <c r="BN169" s="1158" t="str">
        <f t="shared" si="121"/>
        <v xml:space="preserve">  </v>
      </c>
      <c r="BO169" s="1157" t="str">
        <f t="shared" si="122"/>
        <v xml:space="preserve">  </v>
      </c>
      <c r="BP169" s="782" t="s">
        <v>191</v>
      </c>
      <c r="BQ169" s="63"/>
      <c r="BR169" s="63" t="s">
        <v>191</v>
      </c>
      <c r="BS169" s="174"/>
      <c r="BT169" s="1158"/>
      <c r="BU169" s="63" t="s">
        <v>191</v>
      </c>
      <c r="BV169" s="63" t="s">
        <v>191</v>
      </c>
      <c r="BW169" s="174" t="str">
        <f t="shared" si="127"/>
        <v xml:space="preserve">  </v>
      </c>
      <c r="BX169" s="1154" t="str">
        <f t="shared" si="123"/>
        <v xml:space="preserve">  </v>
      </c>
      <c r="BY169" s="235"/>
      <c r="BZ169" s="63" t="s">
        <v>191</v>
      </c>
      <c r="CA169" s="1179">
        <v>1</v>
      </c>
      <c r="CB169" s="174"/>
      <c r="CC169" s="1154"/>
      <c r="CD169" s="63" t="s">
        <v>191</v>
      </c>
      <c r="CE169" s="63" t="s">
        <v>191</v>
      </c>
      <c r="CF169" s="174" t="str">
        <f t="shared" si="128"/>
        <v xml:space="preserve">  </v>
      </c>
      <c r="CG169" s="1158" t="str">
        <f t="shared" si="124"/>
        <v xml:space="preserve">  </v>
      </c>
      <c r="CH169" s="782" t="s">
        <v>191</v>
      </c>
      <c r="CI169" s="63"/>
      <c r="CJ169" s="63"/>
      <c r="CK169" s="63"/>
      <c r="CL169" s="63"/>
      <c r="CM169" s="63" t="s">
        <v>191</v>
      </c>
      <c r="CN169" s="63" t="s">
        <v>191</v>
      </c>
      <c r="CO169" s="174" t="str">
        <f t="shared" si="129"/>
        <v xml:space="preserve">  </v>
      </c>
      <c r="CP169" s="1158" t="str">
        <f t="shared" si="125"/>
        <v xml:space="preserve">  </v>
      </c>
      <c r="CQ169" s="63" t="s">
        <v>191</v>
      </c>
      <c r="CR169" s="1180"/>
      <c r="CS169" s="1181" t="s">
        <v>962</v>
      </c>
    </row>
    <row r="170" spans="1:16384" ht="38.25" x14ac:dyDescent="0.2">
      <c r="A170" s="1144" t="s">
        <v>2082</v>
      </c>
      <c r="B170" s="1161" t="s">
        <v>1188</v>
      </c>
      <c r="C170" s="957" t="s">
        <v>599</v>
      </c>
      <c r="D170" s="957">
        <v>9</v>
      </c>
      <c r="E170" s="1162">
        <v>1004178</v>
      </c>
      <c r="F170" s="955">
        <v>1</v>
      </c>
      <c r="G170" s="1163">
        <v>11452600</v>
      </c>
      <c r="H170" s="1163">
        <v>201001251640</v>
      </c>
      <c r="I170" s="1163"/>
      <c r="J170" s="1164" t="s">
        <v>683</v>
      </c>
      <c r="K170" s="1165" t="s">
        <v>2614</v>
      </c>
      <c r="L170" s="1166" t="s">
        <v>1694</v>
      </c>
      <c r="M170" s="1167" t="s">
        <v>43</v>
      </c>
      <c r="N170" s="1167"/>
      <c r="O170" s="957"/>
      <c r="P170" s="1169">
        <v>40203</v>
      </c>
      <c r="Q170" s="960">
        <v>0.69444444444444453</v>
      </c>
      <c r="R170" s="1170" t="s">
        <v>1619</v>
      </c>
      <c r="S170" s="1171"/>
      <c r="T170" s="1171"/>
      <c r="U170" s="1171"/>
      <c r="V170" s="1171"/>
      <c r="W170" s="1171"/>
      <c r="X170" s="1171"/>
      <c r="Y170" s="1154"/>
      <c r="Z170" s="1171"/>
      <c r="AA170" s="1171"/>
      <c r="AB170" s="1171"/>
      <c r="AC170" s="1171"/>
      <c r="AD170" s="1171"/>
      <c r="AE170" s="1171"/>
      <c r="AF170" s="1154"/>
      <c r="AG170" s="1171"/>
      <c r="AH170" s="1171"/>
      <c r="AI170" s="1171"/>
      <c r="AJ170" s="1171"/>
      <c r="AK170" s="1171"/>
      <c r="AL170" s="1171"/>
      <c r="AM170" s="1154"/>
      <c r="AN170" s="241" t="s">
        <v>191</v>
      </c>
      <c r="AO170" s="241" t="s">
        <v>191</v>
      </c>
      <c r="AP170" s="241" t="s">
        <v>191</v>
      </c>
      <c r="AQ170" s="235" t="s">
        <v>191</v>
      </c>
      <c r="AR170" s="1154" t="str">
        <f t="shared" si="115"/>
        <v xml:space="preserve">  </v>
      </c>
      <c r="AS170" s="235"/>
      <c r="AT170" s="1172"/>
      <c r="AU170" s="1173">
        <v>21.178595822448216</v>
      </c>
      <c r="AV170" s="1174">
        <v>3.5102685728040584</v>
      </c>
      <c r="AW170" s="1175" t="str">
        <f t="shared" si="116"/>
        <v xml:space="preserve">  </v>
      </c>
      <c r="AX170" s="1154" t="str">
        <f t="shared" si="117"/>
        <v xml:space="preserve">  </v>
      </c>
      <c r="AY170" s="1172" t="s">
        <v>806</v>
      </c>
      <c r="AZ170" s="1192">
        <v>0.25913773914717736</v>
      </c>
      <c r="BA170" s="1187"/>
      <c r="BB170" s="1175" t="str">
        <f t="shared" si="126"/>
        <v xml:space="preserve">  </v>
      </c>
      <c r="BC170" s="1154" t="str">
        <f t="shared" si="118"/>
        <v xml:space="preserve">  </v>
      </c>
      <c r="BD170" s="1194">
        <f>AZ170/AU170*100</f>
        <v>1.2235831937096828</v>
      </c>
      <c r="BE170" s="63" t="s">
        <v>191</v>
      </c>
      <c r="BF170" s="63" t="s">
        <v>191</v>
      </c>
      <c r="BG170" s="63" t="s">
        <v>191</v>
      </c>
      <c r="BH170" s="63"/>
      <c r="BI170" s="1154" t="str">
        <f t="shared" si="119"/>
        <v xml:space="preserve">  </v>
      </c>
      <c r="BJ170" s="63" t="s">
        <v>191</v>
      </c>
      <c r="BK170" s="63" t="s">
        <v>191</v>
      </c>
      <c r="BL170" s="63" t="s">
        <v>191</v>
      </c>
      <c r="BM170" s="1175" t="str">
        <f t="shared" si="120"/>
        <v xml:space="preserve">  </v>
      </c>
      <c r="BN170" s="1158" t="str">
        <f t="shared" si="121"/>
        <v xml:space="preserve">  </v>
      </c>
      <c r="BO170" s="1157" t="str">
        <f t="shared" si="122"/>
        <v xml:space="preserve">  </v>
      </c>
      <c r="BP170" s="782" t="s">
        <v>191</v>
      </c>
      <c r="BQ170" s="63"/>
      <c r="BR170" s="63" t="s">
        <v>191</v>
      </c>
      <c r="BS170" s="174"/>
      <c r="BT170" s="1158"/>
      <c r="BU170" s="63" t="s">
        <v>191</v>
      </c>
      <c r="BV170" s="63" t="s">
        <v>191</v>
      </c>
      <c r="BW170" s="174" t="str">
        <f t="shared" si="127"/>
        <v xml:space="preserve">  </v>
      </c>
      <c r="BX170" s="1154" t="str">
        <f t="shared" si="123"/>
        <v xml:space="preserve">  </v>
      </c>
      <c r="BY170" s="235"/>
      <c r="BZ170" s="63" t="s">
        <v>191</v>
      </c>
      <c r="CA170" s="1179">
        <v>1</v>
      </c>
      <c r="CB170" s="174"/>
      <c r="CC170" s="1154"/>
      <c r="CD170" s="63" t="s">
        <v>191</v>
      </c>
      <c r="CE170" s="63" t="s">
        <v>191</v>
      </c>
      <c r="CF170" s="174" t="str">
        <f t="shared" si="128"/>
        <v xml:space="preserve">  </v>
      </c>
      <c r="CG170" s="1158" t="str">
        <f t="shared" si="124"/>
        <v xml:space="preserve">  </v>
      </c>
      <c r="CH170" s="782" t="s">
        <v>191</v>
      </c>
      <c r="CI170" s="63"/>
      <c r="CJ170" s="63"/>
      <c r="CK170" s="63"/>
      <c r="CL170" s="782"/>
      <c r="CM170" s="63" t="s">
        <v>191</v>
      </c>
      <c r="CN170" s="63" t="s">
        <v>191</v>
      </c>
      <c r="CO170" s="174" t="str">
        <f t="shared" si="129"/>
        <v xml:space="preserve">  </v>
      </c>
      <c r="CP170" s="1158" t="str">
        <f t="shared" si="125"/>
        <v xml:space="preserve">  </v>
      </c>
      <c r="CQ170" s="63" t="s">
        <v>191</v>
      </c>
      <c r="CR170" s="1180"/>
      <c r="CS170" s="1181" t="s">
        <v>962</v>
      </c>
    </row>
    <row r="171" spans="1:16384" ht="38.25" x14ac:dyDescent="0.2">
      <c r="A171" s="1144" t="s">
        <v>2083</v>
      </c>
      <c r="B171" s="1161" t="s">
        <v>1189</v>
      </c>
      <c r="C171" s="957" t="s">
        <v>599</v>
      </c>
      <c r="D171" s="957">
        <v>9</v>
      </c>
      <c r="E171" s="1162">
        <v>1004179</v>
      </c>
      <c r="F171" s="955">
        <v>1</v>
      </c>
      <c r="G171" s="1163">
        <v>11452600</v>
      </c>
      <c r="H171" s="1163">
        <v>201001260800</v>
      </c>
      <c r="I171" s="1163"/>
      <c r="J171" s="1164" t="s">
        <v>684</v>
      </c>
      <c r="K171" s="1165" t="s">
        <v>2614</v>
      </c>
      <c r="L171" s="1166" t="s">
        <v>1694</v>
      </c>
      <c r="M171" s="1167" t="s">
        <v>43</v>
      </c>
      <c r="N171" s="1167"/>
      <c r="O171" s="957"/>
      <c r="P171" s="1169">
        <v>40204</v>
      </c>
      <c r="Q171" s="960">
        <v>0.33333333333333331</v>
      </c>
      <c r="R171" s="1170" t="s">
        <v>1620</v>
      </c>
      <c r="S171" s="1171"/>
      <c r="T171" s="1171"/>
      <c r="U171" s="1171"/>
      <c r="V171" s="1171"/>
      <c r="W171" s="1171"/>
      <c r="X171" s="1171"/>
      <c r="Y171" s="1154"/>
      <c r="Z171" s="1171"/>
      <c r="AA171" s="1171"/>
      <c r="AB171" s="1171"/>
      <c r="AC171" s="1171"/>
      <c r="AD171" s="1171"/>
      <c r="AE171" s="1171"/>
      <c r="AF171" s="1154"/>
      <c r="AG171" s="1171"/>
      <c r="AH171" s="1171"/>
      <c r="AI171" s="1171"/>
      <c r="AJ171" s="1171"/>
      <c r="AK171" s="1171"/>
      <c r="AL171" s="1171"/>
      <c r="AM171" s="1154"/>
      <c r="AN171" s="1191">
        <v>2142.3076923076924</v>
      </c>
      <c r="AO171" s="1196"/>
      <c r="AP171" s="1196"/>
      <c r="AQ171" s="530">
        <v>1</v>
      </c>
      <c r="AR171" s="1154" t="str">
        <f t="shared" si="115"/>
        <v xml:space="preserve">  </v>
      </c>
      <c r="AS171" s="530"/>
      <c r="AT171" s="1172"/>
      <c r="AU171" s="1173">
        <v>500.7261806264442</v>
      </c>
      <c r="AV171" s="1174"/>
      <c r="AW171" s="1175" t="str">
        <f t="shared" si="116"/>
        <v xml:space="preserve">  </v>
      </c>
      <c r="AX171" s="1154" t="str">
        <f t="shared" si="117"/>
        <v xml:space="preserve">  </v>
      </c>
      <c r="AY171" s="1172" t="s">
        <v>807</v>
      </c>
      <c r="AZ171" s="1186">
        <v>0.14617943718042975</v>
      </c>
      <c r="BA171" s="1187"/>
      <c r="BB171" s="1175" t="str">
        <f t="shared" si="126"/>
        <v xml:space="preserve">  </v>
      </c>
      <c r="BC171" s="1154" t="str">
        <f t="shared" si="118"/>
        <v xml:space="preserve">  </v>
      </c>
      <c r="BD171" s="1178">
        <f>AZ171/AU171*100</f>
        <v>2.9193487945357446E-2</v>
      </c>
      <c r="BE171" s="63" t="s">
        <v>191</v>
      </c>
      <c r="BF171" s="63" t="s">
        <v>191</v>
      </c>
      <c r="BG171" s="63" t="s">
        <v>191</v>
      </c>
      <c r="BH171" s="63"/>
      <c r="BI171" s="1154" t="str">
        <f t="shared" si="119"/>
        <v xml:space="preserve">  </v>
      </c>
      <c r="BJ171" s="63" t="s">
        <v>191</v>
      </c>
      <c r="BK171" s="63" t="s">
        <v>191</v>
      </c>
      <c r="BL171" s="63" t="s">
        <v>191</v>
      </c>
      <c r="BM171" s="1175" t="str">
        <f t="shared" si="120"/>
        <v xml:space="preserve">  </v>
      </c>
      <c r="BN171" s="1158" t="str">
        <f t="shared" si="121"/>
        <v xml:space="preserve">  </v>
      </c>
      <c r="BO171" s="1157" t="str">
        <f t="shared" si="122"/>
        <v xml:space="preserve">  </v>
      </c>
      <c r="BP171" s="782" t="s">
        <v>191</v>
      </c>
      <c r="BQ171" s="63"/>
      <c r="BR171" s="63" t="s">
        <v>191</v>
      </c>
      <c r="BS171" s="174"/>
      <c r="BT171" s="1158"/>
      <c r="BU171" s="63" t="s">
        <v>191</v>
      </c>
      <c r="BV171" s="63" t="s">
        <v>191</v>
      </c>
      <c r="BW171" s="174" t="str">
        <f t="shared" si="127"/>
        <v xml:space="preserve">  </v>
      </c>
      <c r="BX171" s="1154" t="str">
        <f t="shared" si="123"/>
        <v xml:space="preserve">  </v>
      </c>
      <c r="BY171" s="235"/>
      <c r="BZ171" s="63" t="s">
        <v>191</v>
      </c>
      <c r="CA171" s="1179">
        <v>1</v>
      </c>
      <c r="CB171" s="174"/>
      <c r="CC171" s="1154"/>
      <c r="CD171" s="63" t="s">
        <v>191</v>
      </c>
      <c r="CE171" s="63" t="s">
        <v>191</v>
      </c>
      <c r="CF171" s="174" t="str">
        <f t="shared" si="128"/>
        <v xml:space="preserve">  </v>
      </c>
      <c r="CG171" s="1158" t="str">
        <f t="shared" si="124"/>
        <v xml:space="preserve">  </v>
      </c>
      <c r="CH171" s="782" t="s">
        <v>191</v>
      </c>
      <c r="CI171" s="1174">
        <v>4.5119016355193624</v>
      </c>
      <c r="CJ171" s="1179"/>
      <c r="CK171" s="174" t="str">
        <f t="shared" ref="CK171:CK176" si="130">IF(CI171&lt;CK$7,"E, &lt;PRL",IF(CI171&gt;CK$7,"  ",))</f>
        <v xml:space="preserve">  </v>
      </c>
      <c r="CL171" s="1154" t="str">
        <f t="shared" ref="CL171:CL176" si="131">IF(CI171&lt;CL$5,"&lt;MDL",IF(CI171&lt;CL$6,"E, &lt;RL",IF(CI171&gt;CL$6,"  ",)))</f>
        <v xml:space="preserve">  </v>
      </c>
      <c r="CM171" s="1174">
        <v>9.6658815807087883</v>
      </c>
      <c r="CN171" s="1179"/>
      <c r="CO171" s="174" t="str">
        <f t="shared" si="129"/>
        <v xml:space="preserve">  </v>
      </c>
      <c r="CP171" s="1158" t="str">
        <f t="shared" si="125"/>
        <v xml:space="preserve">  </v>
      </c>
      <c r="CQ171" s="1179" t="s">
        <v>817</v>
      </c>
      <c r="CR171" s="1180"/>
      <c r="CS171" s="1181" t="s">
        <v>962</v>
      </c>
    </row>
    <row r="172" spans="1:16384" ht="38.25" x14ac:dyDescent="0.2">
      <c r="A172" s="1144" t="s">
        <v>2086</v>
      </c>
      <c r="B172" s="1161" t="s">
        <v>1192</v>
      </c>
      <c r="C172" s="957" t="s">
        <v>599</v>
      </c>
      <c r="D172" s="957">
        <v>9</v>
      </c>
      <c r="E172" s="1162">
        <v>1004181</v>
      </c>
      <c r="F172" s="955">
        <v>1</v>
      </c>
      <c r="G172" s="1163">
        <v>11452600</v>
      </c>
      <c r="H172" s="1163">
        <v>201001261430</v>
      </c>
      <c r="I172" s="1163"/>
      <c r="J172" s="1164" t="s">
        <v>687</v>
      </c>
      <c r="K172" s="1165" t="s">
        <v>2614</v>
      </c>
      <c r="L172" s="1166" t="s">
        <v>1694</v>
      </c>
      <c r="M172" s="1167" t="s">
        <v>43</v>
      </c>
      <c r="N172" s="1167"/>
      <c r="O172" s="957"/>
      <c r="P172" s="1169">
        <v>40204</v>
      </c>
      <c r="Q172" s="960">
        <v>0.60416666666666663</v>
      </c>
      <c r="R172" s="1198" t="s">
        <v>1623</v>
      </c>
      <c r="S172" s="1171"/>
      <c r="T172" s="1171"/>
      <c r="U172" s="1171"/>
      <c r="V172" s="1171"/>
      <c r="W172" s="1171"/>
      <c r="X172" s="1171"/>
      <c r="Y172" s="1154"/>
      <c r="Z172" s="1171"/>
      <c r="AA172" s="1171"/>
      <c r="AB172" s="1171"/>
      <c r="AC172" s="1171"/>
      <c r="AD172" s="1171"/>
      <c r="AE172" s="1171"/>
      <c r="AF172" s="1154"/>
      <c r="AG172" s="1171"/>
      <c r="AH172" s="1171"/>
      <c r="AI172" s="1171"/>
      <c r="AJ172" s="1171"/>
      <c r="AK172" s="1171"/>
      <c r="AL172" s="1171"/>
      <c r="AM172" s="1154"/>
      <c r="AN172" s="1191">
        <v>1987.6923076923074</v>
      </c>
      <c r="AO172" s="1191"/>
      <c r="AP172" s="1191"/>
      <c r="AQ172" s="530">
        <v>1</v>
      </c>
      <c r="AR172" s="1154" t="str">
        <f t="shared" si="115"/>
        <v xml:space="preserve">  </v>
      </c>
      <c r="AS172" s="530"/>
      <c r="AT172" s="1199"/>
      <c r="AU172" s="1200">
        <v>812.18262662953373</v>
      </c>
      <c r="AV172" s="1201"/>
      <c r="AW172" s="1175" t="str">
        <f t="shared" si="116"/>
        <v xml:space="preserve">  </v>
      </c>
      <c r="AX172" s="1154" t="str">
        <f t="shared" si="117"/>
        <v xml:space="preserve">  </v>
      </c>
      <c r="AY172" s="1199" t="s">
        <v>833</v>
      </c>
      <c r="AZ172" s="1202">
        <v>0.225039055665991</v>
      </c>
      <c r="BA172" s="1202">
        <v>3.1742177232319119E-2</v>
      </c>
      <c r="BB172" s="1175" t="str">
        <f t="shared" si="126"/>
        <v xml:space="preserve">  </v>
      </c>
      <c r="BC172" s="1154" t="str">
        <f t="shared" si="118"/>
        <v xml:space="preserve">  </v>
      </c>
      <c r="BD172" s="1178">
        <f>AZ172/AU172*100</f>
        <v>2.7707937634652159E-2</v>
      </c>
      <c r="BE172" s="86" t="s">
        <v>191</v>
      </c>
      <c r="BF172" s="86" t="s">
        <v>191</v>
      </c>
      <c r="BG172" s="86" t="s">
        <v>191</v>
      </c>
      <c r="BH172" s="86"/>
      <c r="BI172" s="1154" t="str">
        <f t="shared" si="119"/>
        <v xml:space="preserve">  </v>
      </c>
      <c r="BJ172" s="86" t="s">
        <v>191</v>
      </c>
      <c r="BK172" s="86" t="s">
        <v>191</v>
      </c>
      <c r="BL172" s="86" t="s">
        <v>191</v>
      </c>
      <c r="BM172" s="1175" t="str">
        <f t="shared" si="120"/>
        <v xml:space="preserve">  </v>
      </c>
      <c r="BN172" s="1158" t="str">
        <f t="shared" si="121"/>
        <v xml:space="preserve">  </v>
      </c>
      <c r="BO172" s="1157" t="str">
        <f t="shared" si="122"/>
        <v xml:space="preserve">  </v>
      </c>
      <c r="BP172" s="801" t="s">
        <v>191</v>
      </c>
      <c r="BQ172" s="86"/>
      <c r="BR172" s="86" t="s">
        <v>191</v>
      </c>
      <c r="BS172" s="174"/>
      <c r="BT172" s="1158"/>
      <c r="BU172" s="86" t="s">
        <v>191</v>
      </c>
      <c r="BV172" s="86" t="s">
        <v>191</v>
      </c>
      <c r="BW172" s="174" t="str">
        <f t="shared" si="127"/>
        <v xml:space="preserve">  </v>
      </c>
      <c r="BX172" s="1154" t="str">
        <f t="shared" si="123"/>
        <v xml:space="preserve">  </v>
      </c>
      <c r="BY172" s="236"/>
      <c r="BZ172" s="86" t="s">
        <v>191</v>
      </c>
      <c r="CA172" s="1179">
        <v>1</v>
      </c>
      <c r="CB172" s="174"/>
      <c r="CC172" s="1154"/>
      <c r="CD172" s="86" t="s">
        <v>191</v>
      </c>
      <c r="CE172" s="86" t="s">
        <v>191</v>
      </c>
      <c r="CF172" s="174" t="str">
        <f t="shared" si="128"/>
        <v xml:space="preserve">  </v>
      </c>
      <c r="CG172" s="1158" t="str">
        <f t="shared" si="124"/>
        <v xml:space="preserve">  </v>
      </c>
      <c r="CH172" s="801" t="s">
        <v>191</v>
      </c>
      <c r="CI172" s="1201">
        <v>5.5313147590520604</v>
      </c>
      <c r="CJ172" s="1203"/>
      <c r="CK172" s="174" t="str">
        <f t="shared" si="130"/>
        <v xml:space="preserve">  </v>
      </c>
      <c r="CL172" s="1158" t="str">
        <f t="shared" si="131"/>
        <v xml:space="preserve">  </v>
      </c>
      <c r="CM172" s="1201">
        <v>10.99455179799271</v>
      </c>
      <c r="CN172" s="1203"/>
      <c r="CO172" s="174" t="str">
        <f t="shared" si="129"/>
        <v xml:space="preserve">  </v>
      </c>
      <c r="CP172" s="1158" t="str">
        <f t="shared" si="125"/>
        <v xml:space="preserve">  </v>
      </c>
      <c r="CQ172" s="1203" t="s">
        <v>817</v>
      </c>
      <c r="CS172" s="1181" t="s">
        <v>962</v>
      </c>
    </row>
    <row r="173" spans="1:16384" ht="38.25" x14ac:dyDescent="0.2">
      <c r="A173" s="1144" t="s">
        <v>2091</v>
      </c>
      <c r="B173" s="1161" t="s">
        <v>1197</v>
      </c>
      <c r="C173" s="957" t="s">
        <v>599</v>
      </c>
      <c r="D173" s="957">
        <v>9</v>
      </c>
      <c r="E173" s="1162">
        <v>1004183</v>
      </c>
      <c r="F173" s="955">
        <v>1</v>
      </c>
      <c r="G173" s="1163">
        <v>11452600</v>
      </c>
      <c r="H173" s="1163">
        <v>201001270810</v>
      </c>
      <c r="I173" s="1163"/>
      <c r="J173" s="1227" t="s">
        <v>694</v>
      </c>
      <c r="K173" s="1165" t="s">
        <v>2614</v>
      </c>
      <c r="L173" s="1166" t="s">
        <v>1694</v>
      </c>
      <c r="M173" s="1167" t="s">
        <v>43</v>
      </c>
      <c r="N173" s="1167"/>
      <c r="O173" s="957"/>
      <c r="P173" s="1169">
        <v>40205</v>
      </c>
      <c r="Q173" s="960">
        <v>0.34027777777777773</v>
      </c>
      <c r="R173" s="1198" t="s">
        <v>1627</v>
      </c>
      <c r="S173" s="1171"/>
      <c r="T173" s="1171"/>
      <c r="U173" s="1171"/>
      <c r="V173" s="1171"/>
      <c r="W173" s="1171"/>
      <c r="X173" s="1171"/>
      <c r="Y173" s="1154"/>
      <c r="Z173" s="1171"/>
      <c r="AA173" s="1171"/>
      <c r="AB173" s="1171"/>
      <c r="AC173" s="1171"/>
      <c r="AD173" s="1171"/>
      <c r="AE173" s="1171"/>
      <c r="AF173" s="1154"/>
      <c r="AG173" s="1171"/>
      <c r="AH173" s="1171"/>
      <c r="AI173" s="1171"/>
      <c r="AJ173" s="1171"/>
      <c r="AK173" s="1171"/>
      <c r="AL173" s="1171"/>
      <c r="AM173" s="1154"/>
      <c r="AN173" s="1191">
        <v>513.07692307692321</v>
      </c>
      <c r="AO173" s="1191"/>
      <c r="AP173" s="1191"/>
      <c r="AQ173" s="530">
        <v>1</v>
      </c>
      <c r="AR173" s="1154" t="str">
        <f t="shared" si="115"/>
        <v xml:space="preserve">  </v>
      </c>
      <c r="AS173" s="530"/>
      <c r="AT173" s="1199"/>
      <c r="AU173" s="1228">
        <v>110.10190631147508</v>
      </c>
      <c r="AV173" s="1201"/>
      <c r="AW173" s="1175" t="str">
        <f t="shared" si="116"/>
        <v xml:space="preserve">  </v>
      </c>
      <c r="AX173" s="1154" t="str">
        <f t="shared" si="117"/>
        <v xml:space="preserve">  </v>
      </c>
      <c r="AY173" s="1199" t="s">
        <v>811</v>
      </c>
      <c r="AZ173" s="1205">
        <v>9.6042722138425796E-2</v>
      </c>
      <c r="BA173" s="1206"/>
      <c r="BB173" s="1175" t="str">
        <f t="shared" si="126"/>
        <v xml:space="preserve">  </v>
      </c>
      <c r="BC173" s="1154" t="str">
        <f t="shared" si="118"/>
        <v xml:space="preserve">  </v>
      </c>
      <c r="BD173" s="1178">
        <f>AZ173/AU173*100</f>
        <v>8.7230753177627782E-2</v>
      </c>
      <c r="BE173" s="86" t="s">
        <v>191</v>
      </c>
      <c r="BF173" s="86" t="s">
        <v>191</v>
      </c>
      <c r="BG173" s="86" t="s">
        <v>191</v>
      </c>
      <c r="BH173" s="86"/>
      <c r="BI173" s="1154" t="str">
        <f t="shared" si="119"/>
        <v xml:space="preserve">  </v>
      </c>
      <c r="BJ173" s="86" t="s">
        <v>191</v>
      </c>
      <c r="BK173" s="86" t="s">
        <v>191</v>
      </c>
      <c r="BL173" s="86" t="s">
        <v>191</v>
      </c>
      <c r="BM173" s="1175" t="str">
        <f t="shared" si="120"/>
        <v xml:space="preserve">  </v>
      </c>
      <c r="BN173" s="1158" t="str">
        <f t="shared" si="121"/>
        <v xml:space="preserve">  </v>
      </c>
      <c r="BO173" s="1157" t="str">
        <f t="shared" si="122"/>
        <v xml:space="preserve">  </v>
      </c>
      <c r="BP173" s="801" t="s">
        <v>191</v>
      </c>
      <c r="BQ173" s="86"/>
      <c r="BR173" s="86" t="s">
        <v>191</v>
      </c>
      <c r="BS173" s="174"/>
      <c r="BT173" s="1158"/>
      <c r="BU173" s="86" t="s">
        <v>191</v>
      </c>
      <c r="BV173" s="86" t="s">
        <v>191</v>
      </c>
      <c r="BW173" s="174" t="str">
        <f t="shared" si="127"/>
        <v xml:space="preserve">  </v>
      </c>
      <c r="BX173" s="1154" t="str">
        <f t="shared" si="123"/>
        <v xml:space="preserve">  </v>
      </c>
      <c r="BY173" s="236"/>
      <c r="BZ173" s="86" t="s">
        <v>191</v>
      </c>
      <c r="CA173" s="1179">
        <v>1</v>
      </c>
      <c r="CB173" s="174"/>
      <c r="CC173" s="1154"/>
      <c r="CD173" s="86" t="s">
        <v>191</v>
      </c>
      <c r="CE173" s="86" t="s">
        <v>191</v>
      </c>
      <c r="CF173" s="174" t="str">
        <f t="shared" si="128"/>
        <v xml:space="preserve">  </v>
      </c>
      <c r="CG173" s="1158" t="str">
        <f t="shared" si="124"/>
        <v xml:space="preserve">  </v>
      </c>
      <c r="CH173" s="801" t="s">
        <v>191</v>
      </c>
      <c r="CI173" s="1201">
        <v>5.5122609014469255</v>
      </c>
      <c r="CJ173" s="1203"/>
      <c r="CK173" s="174" t="str">
        <f t="shared" si="130"/>
        <v xml:space="preserve">  </v>
      </c>
      <c r="CL173" s="1154" t="str">
        <f t="shared" si="131"/>
        <v xml:space="preserve">  </v>
      </c>
      <c r="CM173" s="1201">
        <v>2.8282138625116158</v>
      </c>
      <c r="CN173" s="1203"/>
      <c r="CO173" s="174" t="str">
        <f t="shared" si="129"/>
        <v xml:space="preserve">  </v>
      </c>
      <c r="CP173" s="1158" t="str">
        <f t="shared" si="125"/>
        <v xml:space="preserve">  </v>
      </c>
      <c r="CQ173" s="1203" t="s">
        <v>817</v>
      </c>
      <c r="CS173" s="1181" t="s">
        <v>962</v>
      </c>
    </row>
    <row r="174" spans="1:16384" ht="38.25" x14ac:dyDescent="0.2">
      <c r="A174" s="1144" t="s">
        <v>2102</v>
      </c>
      <c r="B174" s="1161" t="s">
        <v>1208</v>
      </c>
      <c r="C174" s="957" t="s">
        <v>599</v>
      </c>
      <c r="D174" s="957">
        <v>9</v>
      </c>
      <c r="E174" s="1162">
        <v>1004185</v>
      </c>
      <c r="F174" s="955">
        <v>1</v>
      </c>
      <c r="G174" s="1270">
        <v>11452600</v>
      </c>
      <c r="H174" s="1270">
        <v>201002170940</v>
      </c>
      <c r="I174" s="1270"/>
      <c r="J174" s="1241" t="s">
        <v>706</v>
      </c>
      <c r="K174" s="1165" t="s">
        <v>2614</v>
      </c>
      <c r="L174" s="1166" t="s">
        <v>1694</v>
      </c>
      <c r="M174" s="1167" t="s">
        <v>43</v>
      </c>
      <c r="N174" s="1269"/>
      <c r="O174" s="957"/>
      <c r="P174" s="1169">
        <v>40226</v>
      </c>
      <c r="Q174" s="960">
        <v>0.40277777777777773</v>
      </c>
      <c r="R174" s="1198" t="s">
        <v>1637</v>
      </c>
      <c r="S174" s="1171"/>
      <c r="T174" s="1171"/>
      <c r="U174" s="1171"/>
      <c r="V174" s="1171"/>
      <c r="W174" s="1171"/>
      <c r="X174" s="1171"/>
      <c r="Y174" s="1154"/>
      <c r="Z174" s="1171"/>
      <c r="AA174" s="1171"/>
      <c r="AB174" s="1171"/>
      <c r="AC174" s="1171"/>
      <c r="AD174" s="1171"/>
      <c r="AE174" s="1171"/>
      <c r="AF174" s="1154"/>
      <c r="AG174" s="1171"/>
      <c r="AH174" s="1171"/>
      <c r="AI174" s="1171"/>
      <c r="AJ174" s="1171"/>
      <c r="AK174" s="1171"/>
      <c r="AL174" s="1171"/>
      <c r="AM174" s="1154"/>
      <c r="AN174" s="1191">
        <v>7.8954599761051343</v>
      </c>
      <c r="AO174" s="1191">
        <v>1.7143900969203094</v>
      </c>
      <c r="AP174" s="1191">
        <f>AO174/AN174*100</f>
        <v>21.713618992544443</v>
      </c>
      <c r="AQ174" s="530">
        <v>3</v>
      </c>
      <c r="AR174" s="1154" t="str">
        <f t="shared" si="115"/>
        <v xml:space="preserve">  </v>
      </c>
      <c r="AS174" s="530"/>
      <c r="AT174" s="1172" t="s">
        <v>823</v>
      </c>
      <c r="AU174" s="1173">
        <v>3.9785156257243326</v>
      </c>
      <c r="AV174" s="1173"/>
      <c r="AW174" s="1175" t="str">
        <f t="shared" si="116"/>
        <v xml:space="preserve">  </v>
      </c>
      <c r="AX174" s="1154" t="str">
        <f t="shared" si="117"/>
        <v xml:space="preserve">  </v>
      </c>
      <c r="AY174" s="1172" t="s">
        <v>827</v>
      </c>
      <c r="AZ174" s="1187">
        <v>0.17148491403537597</v>
      </c>
      <c r="BA174" s="1187">
        <v>4.4755254364896996E-3</v>
      </c>
      <c r="BB174" s="1175" t="str">
        <f t="shared" si="126"/>
        <v xml:space="preserve">  </v>
      </c>
      <c r="BC174" s="1154" t="str">
        <f t="shared" si="118"/>
        <v xml:space="preserve">  </v>
      </c>
      <c r="BD174" s="1271"/>
      <c r="BE174" s="1179" t="s">
        <v>819</v>
      </c>
      <c r="BF174" s="1187">
        <v>2.9031178551385968</v>
      </c>
      <c r="BG174" s="1193"/>
      <c r="BH174" s="1175" t="str">
        <f>IF(BF174&lt;BH$7,"E, &lt;PRL",IF(BF174&gt;BH$7,"  ",))</f>
        <v xml:space="preserve">  </v>
      </c>
      <c r="BI174" s="1154" t="str">
        <f t="shared" si="119"/>
        <v xml:space="preserve">  </v>
      </c>
      <c r="BJ174" s="1179" t="s">
        <v>185</v>
      </c>
      <c r="BK174" s="1174">
        <v>0.11741067011360513</v>
      </c>
      <c r="BL174" s="1179"/>
      <c r="BM174" s="1175" t="str">
        <f t="shared" si="120"/>
        <v xml:space="preserve">  </v>
      </c>
      <c r="BN174" s="1158" t="str">
        <f t="shared" si="121"/>
        <v xml:space="preserve">  </v>
      </c>
      <c r="BO174" s="1157" t="str">
        <f t="shared" si="122"/>
        <v xml:space="preserve">  </v>
      </c>
      <c r="BP174" s="1194">
        <f>BK174/BF174*100</f>
        <v>4.0442956838898247</v>
      </c>
      <c r="BQ174" s="1195">
        <v>357.62483907268552</v>
      </c>
      <c r="BR174" s="1193"/>
      <c r="BS174" s="174" t="str">
        <f>IF(BQ174&lt;BS$7,"E, &lt;PRL",IF(BQ174&gt;BS$7,"  ",))</f>
        <v xml:space="preserve">  </v>
      </c>
      <c r="BT174" s="1158" t="str">
        <f>IF(BQ174&lt;BT$5,"&lt;MDL",IF(BQ174&lt;BT$6,"E, &lt;RL",IF(BQ174&gt;BT$6,"  ",)))</f>
        <v xml:space="preserve">  </v>
      </c>
      <c r="BU174" s="1174">
        <v>1.9293047835739383</v>
      </c>
      <c r="BV174" s="1179"/>
      <c r="BW174" s="174" t="str">
        <f t="shared" si="127"/>
        <v>E, &lt;PRL</v>
      </c>
      <c r="BX174" s="1154" t="str">
        <f t="shared" si="123"/>
        <v>E, &lt;RL</v>
      </c>
      <c r="BY174" s="1191">
        <v>7.1480021013768589</v>
      </c>
      <c r="BZ174" s="1179"/>
      <c r="CA174" s="1179">
        <v>1</v>
      </c>
      <c r="CB174" s="174" t="str">
        <f>IF(BY174&lt;CB$7,"E, &lt;PRL",IF(BY174&gt;CB$7,"  ",))</f>
        <v xml:space="preserve">  </v>
      </c>
      <c r="CC174" s="1154" t="str">
        <f>IF(BY174&lt;CC$5,"&lt;MDL",IF(BY174&lt;CC$6,"E, &lt;RL",IF(BY174&gt;CC$6,"  ",)))</f>
        <v xml:space="preserve">  </v>
      </c>
      <c r="CD174" s="1187">
        <v>6.133446964407243E-2</v>
      </c>
      <c r="CE174" s="1179"/>
      <c r="CF174" s="174" t="str">
        <f t="shared" si="128"/>
        <v xml:space="preserve">  </v>
      </c>
      <c r="CG174" s="1158" t="str">
        <f t="shared" si="124"/>
        <v>&lt;MDL</v>
      </c>
      <c r="CH174" s="1272">
        <f>BY174/BQ174*100</f>
        <v>1.998743185711455</v>
      </c>
      <c r="CI174" s="1174">
        <v>14.44016433330154</v>
      </c>
      <c r="CJ174" s="1174"/>
      <c r="CK174" s="174" t="str">
        <f t="shared" si="130"/>
        <v xml:space="preserve">  </v>
      </c>
      <c r="CL174" s="1154" t="str">
        <f t="shared" si="131"/>
        <v xml:space="preserve">  </v>
      </c>
      <c r="CM174" s="1174">
        <v>0.13229053776314947</v>
      </c>
      <c r="CN174" s="1179"/>
      <c r="CO174" s="174" t="str">
        <f t="shared" si="129"/>
        <v>E, &lt;PRL</v>
      </c>
      <c r="CP174" s="1158" t="str">
        <f t="shared" si="125"/>
        <v>E, &lt;RL</v>
      </c>
      <c r="CQ174" s="1174">
        <f>CI174/BQ174*100</f>
        <v>4.0377968070519419</v>
      </c>
      <c r="CR174" s="1174">
        <f>100*CM174/BU174</f>
        <v>6.8569019726415661</v>
      </c>
      <c r="CS174" s="1180"/>
    </row>
    <row r="175" spans="1:16384" ht="38.25" x14ac:dyDescent="0.2">
      <c r="A175" s="1144" t="s">
        <v>2105</v>
      </c>
      <c r="B175" s="1279" t="s">
        <v>1211</v>
      </c>
      <c r="C175" s="1247" t="s">
        <v>599</v>
      </c>
      <c r="D175" s="957">
        <v>9</v>
      </c>
      <c r="E175" s="1280">
        <v>1004187</v>
      </c>
      <c r="F175" s="955">
        <v>1</v>
      </c>
      <c r="G175" s="1281">
        <v>11452600</v>
      </c>
      <c r="H175" s="1281">
        <v>201003091050</v>
      </c>
      <c r="I175" s="1281"/>
      <c r="J175" s="1279" t="s">
        <v>709</v>
      </c>
      <c r="K175" s="1165" t="s">
        <v>2614</v>
      </c>
      <c r="L175" s="1166" t="s">
        <v>1694</v>
      </c>
      <c r="M175" s="1247" t="s">
        <v>43</v>
      </c>
      <c r="N175" s="1247"/>
      <c r="O175" s="1247"/>
      <c r="P175" s="1282">
        <v>40246</v>
      </c>
      <c r="Q175" s="970">
        <v>0.4513888888888889</v>
      </c>
      <c r="R175" s="1283" t="s">
        <v>1639</v>
      </c>
      <c r="S175" s="1249"/>
      <c r="T175" s="1249"/>
      <c r="U175" s="1249"/>
      <c r="V175" s="1249"/>
      <c r="W175" s="1249"/>
      <c r="X175" s="1249"/>
      <c r="Y175" s="1154"/>
      <c r="Z175" s="1249"/>
      <c r="AA175" s="1249"/>
      <c r="AB175" s="1249"/>
      <c r="AC175" s="1249"/>
      <c r="AD175" s="1249"/>
      <c r="AE175" s="1249"/>
      <c r="AF175" s="1154"/>
      <c r="AG175" s="1249"/>
      <c r="AH175" s="1249"/>
      <c r="AI175" s="1249"/>
      <c r="AJ175" s="1249"/>
      <c r="AK175" s="1249"/>
      <c r="AL175" s="1249"/>
      <c r="AM175" s="1154"/>
      <c r="AN175" s="1284">
        <v>12.566534914360998</v>
      </c>
      <c r="AO175" s="1284">
        <v>1.0915199450710014</v>
      </c>
      <c r="AP175" s="1284">
        <f>AO175/AN175*100</f>
        <v>8.6859261722466989</v>
      </c>
      <c r="AQ175" s="658">
        <v>3</v>
      </c>
      <c r="AR175" s="1154" t="str">
        <f t="shared" si="115"/>
        <v xml:space="preserve">  </v>
      </c>
      <c r="AS175" s="658"/>
      <c r="AT175" s="1250" t="s">
        <v>187</v>
      </c>
      <c r="AU175" s="1285">
        <v>3.4610664877416673</v>
      </c>
      <c r="AV175" s="1285"/>
      <c r="AW175" s="1175" t="str">
        <f t="shared" si="116"/>
        <v xml:space="preserve">  </v>
      </c>
      <c r="AX175" s="1154" t="str">
        <f t="shared" si="117"/>
        <v xml:space="preserve">  </v>
      </c>
      <c r="AY175" s="1250" t="s">
        <v>187</v>
      </c>
      <c r="AZ175" s="1251">
        <v>0.14521191914787546</v>
      </c>
      <c r="BA175" s="1251"/>
      <c r="BB175" s="1175" t="str">
        <f t="shared" si="126"/>
        <v xml:space="preserve">  </v>
      </c>
      <c r="BC175" s="1154" t="str">
        <f t="shared" si="118"/>
        <v xml:space="preserve">  </v>
      </c>
      <c r="BD175" s="1286"/>
      <c r="BE175" s="1250" t="s">
        <v>818</v>
      </c>
      <c r="BF175" s="1251">
        <v>2.7215186549189485</v>
      </c>
      <c r="BG175" s="1252"/>
      <c r="BH175" s="1175" t="str">
        <f>IF(BF175&lt;BH$7,"E, &lt;PRL",IF(BF175&gt;BH$7,"  ",))</f>
        <v xml:space="preserve">  </v>
      </c>
      <c r="BI175" s="1154" t="str">
        <f t="shared" si="119"/>
        <v xml:space="preserve">  </v>
      </c>
      <c r="BJ175" s="1250" t="s">
        <v>818</v>
      </c>
      <c r="BK175" s="1285">
        <v>0.10461519069274192</v>
      </c>
      <c r="BL175" s="1250"/>
      <c r="BM175" s="1175" t="str">
        <f t="shared" si="120"/>
        <v xml:space="preserve">  </v>
      </c>
      <c r="BN175" s="1158" t="str">
        <f t="shared" si="121"/>
        <v xml:space="preserve">  </v>
      </c>
      <c r="BO175" s="1157" t="str">
        <f t="shared" si="122"/>
        <v xml:space="preserve">  </v>
      </c>
      <c r="BP175" s="1253">
        <f>BK175/BF175*100</f>
        <v>3.8440004996349191</v>
      </c>
      <c r="BQ175" s="1278">
        <v>303.42788868038542</v>
      </c>
      <c r="BR175" s="1252"/>
      <c r="BS175" s="174" t="str">
        <f>IF(BQ175&lt;BS$7,"E, &lt;PRL",IF(BQ175&gt;BS$7,"  ",))</f>
        <v xml:space="preserve">  </v>
      </c>
      <c r="BT175" s="1158" t="str">
        <f>IF(BQ175&lt;BT$5,"&lt;MDL",IF(BQ175&lt;BT$6,"E, &lt;RL",IF(BQ175&gt;BT$6,"  ",)))</f>
        <v xml:space="preserve">  </v>
      </c>
      <c r="BU175" s="1285">
        <v>3.1540741437869211</v>
      </c>
      <c r="BV175" s="1250"/>
      <c r="BW175" s="174" t="str">
        <f t="shared" si="127"/>
        <v xml:space="preserve">  </v>
      </c>
      <c r="BX175" s="1154" t="str">
        <f t="shared" si="123"/>
        <v xml:space="preserve">  </v>
      </c>
      <c r="BY175" s="1284">
        <v>4.6063217078404231</v>
      </c>
      <c r="BZ175" s="1285"/>
      <c r="CA175" s="1250">
        <v>1</v>
      </c>
      <c r="CB175" s="174" t="str">
        <f>IF(BY175&lt;CB$7,"E, &lt;PRL",IF(BY175&gt;CB$7,"  ",))</f>
        <v xml:space="preserve">  </v>
      </c>
      <c r="CC175" s="1154" t="str">
        <f>IF(BY175&lt;CC$5,"&lt;MDL",IF(BY175&lt;CC$6,"E, &lt;RL",IF(BY175&gt;CC$6,"  ",)))</f>
        <v xml:space="preserve">  </v>
      </c>
      <c r="CD175" s="1285">
        <v>5.8079708490161794E-2</v>
      </c>
      <c r="CE175" s="1285"/>
      <c r="CF175" s="174" t="str">
        <f t="shared" si="128"/>
        <v>E, &lt;PRL</v>
      </c>
      <c r="CG175" s="1158" t="str">
        <f t="shared" si="124"/>
        <v>&lt;MDL</v>
      </c>
      <c r="CH175" s="1287">
        <f>BY175/BQ175*100</f>
        <v>1.5180943742097728</v>
      </c>
      <c r="CI175" s="1285">
        <v>8.9562214646545968</v>
      </c>
      <c r="CJ175" s="1285"/>
      <c r="CK175" s="174" t="str">
        <f t="shared" si="130"/>
        <v xml:space="preserve">  </v>
      </c>
      <c r="CL175" s="1154" t="str">
        <f t="shared" si="131"/>
        <v xml:space="preserve">  </v>
      </c>
      <c r="CM175" s="1285">
        <v>0.1221302926998354</v>
      </c>
      <c r="CN175" s="1250"/>
      <c r="CO175" s="174" t="str">
        <f t="shared" si="129"/>
        <v>E, &lt;PRL</v>
      </c>
      <c r="CP175" s="1158" t="str">
        <f t="shared" si="125"/>
        <v>E, &lt;RL</v>
      </c>
      <c r="CQ175" s="1285">
        <f>CI175/BQ175*100</f>
        <v>2.9516803823160096</v>
      </c>
      <c r="CR175" s="1285">
        <f>100*CM175/BU175</f>
        <v>3.8721439995446767</v>
      </c>
      <c r="CS175" s="1254"/>
    </row>
    <row r="176" spans="1:16384" ht="38.25" x14ac:dyDescent="0.2">
      <c r="A176" s="1144" t="s">
        <v>2111</v>
      </c>
      <c r="B176" s="1161" t="s">
        <v>1217</v>
      </c>
      <c r="C176" s="957" t="s">
        <v>599</v>
      </c>
      <c r="D176" s="957">
        <v>9</v>
      </c>
      <c r="E176" s="1162">
        <v>1004190</v>
      </c>
      <c r="F176" s="955">
        <v>1</v>
      </c>
      <c r="G176" s="1163">
        <v>11452600</v>
      </c>
      <c r="H176" s="1163">
        <v>201004060820</v>
      </c>
      <c r="I176" s="1163"/>
      <c r="J176" s="1234" t="s">
        <v>716</v>
      </c>
      <c r="K176" s="1165" t="s">
        <v>2614</v>
      </c>
      <c r="L176" s="1166" t="s">
        <v>1694</v>
      </c>
      <c r="M176" s="1167" t="s">
        <v>43</v>
      </c>
      <c r="N176" s="1167"/>
      <c r="O176" s="957"/>
      <c r="P176" s="1169">
        <v>40274</v>
      </c>
      <c r="Q176" s="960">
        <v>0.34722222222222227</v>
      </c>
      <c r="R176" s="1198" t="s">
        <v>1645</v>
      </c>
      <c r="S176" s="1171"/>
      <c r="T176" s="1171"/>
      <c r="U176" s="1171"/>
      <c r="V176" s="1171"/>
      <c r="W176" s="1171"/>
      <c r="X176" s="1171"/>
      <c r="Y176" s="1154"/>
      <c r="Z176" s="1171"/>
      <c r="AA176" s="1171"/>
      <c r="AB176" s="1171"/>
      <c r="AC176" s="1171"/>
      <c r="AD176" s="1171"/>
      <c r="AE176" s="1171"/>
      <c r="AF176" s="1154"/>
      <c r="AG176" s="1171"/>
      <c r="AH176" s="1171"/>
      <c r="AI176" s="1171"/>
      <c r="AJ176" s="1171"/>
      <c r="AK176" s="1171"/>
      <c r="AL176" s="1171"/>
      <c r="AM176" s="1154"/>
      <c r="AN176" s="1307">
        <v>93.234377967711296</v>
      </c>
      <c r="AO176" s="1307">
        <v>4.5809106207377432</v>
      </c>
      <c r="AP176" s="1307">
        <f>AO176/AN176*100</f>
        <v>4.9133278095384441</v>
      </c>
      <c r="AQ176" s="1235">
        <v>3</v>
      </c>
      <c r="AR176" s="1154" t="str">
        <f t="shared" si="115"/>
        <v xml:space="preserve">  </v>
      </c>
      <c r="AT176" s="1305"/>
      <c r="AU176" s="1201">
        <v>11.657912400804946</v>
      </c>
      <c r="AV176" s="1201"/>
      <c r="AW176" s="1175" t="str">
        <f t="shared" si="116"/>
        <v xml:space="preserve">  </v>
      </c>
      <c r="AX176" s="1154" t="str">
        <f t="shared" si="117"/>
        <v xml:space="preserve">  </v>
      </c>
      <c r="AY176" s="1199"/>
      <c r="AZ176" s="1206">
        <v>0.21279597499615244</v>
      </c>
      <c r="BA176" s="1206">
        <v>7.1397197564476017E-3</v>
      </c>
      <c r="BB176" s="1175" t="str">
        <f t="shared" si="126"/>
        <v xml:space="preserve">  </v>
      </c>
      <c r="BC176" s="1154" t="str">
        <f t="shared" si="118"/>
        <v xml:space="preserve">  </v>
      </c>
      <c r="BD176" s="1239">
        <f t="shared" ref="BD176:BD182" si="132">AZ176/AU176*100</f>
        <v>1.8253351687688053</v>
      </c>
      <c r="BE176" s="1232" t="s">
        <v>830</v>
      </c>
      <c r="BF176" s="1206">
        <v>2.0833767111825949</v>
      </c>
      <c r="BG176" s="1230"/>
      <c r="BH176" s="1175" t="str">
        <f>IF(BF176&lt;BH$7,"E, &lt;PRL",IF(BF176&gt;BH$7,"  ",))</f>
        <v xml:space="preserve">  </v>
      </c>
      <c r="BI176" s="1154" t="str">
        <f t="shared" si="119"/>
        <v xml:space="preserve">  </v>
      </c>
      <c r="BJ176" s="1232" t="s">
        <v>830</v>
      </c>
      <c r="BK176" s="1206">
        <v>9.3026715360928991E-2</v>
      </c>
      <c r="BL176" s="1232"/>
      <c r="BM176" s="1175" t="str">
        <f t="shared" si="120"/>
        <v xml:space="preserve">  </v>
      </c>
      <c r="BN176" s="1158" t="str">
        <f t="shared" si="121"/>
        <v xml:space="preserve">  </v>
      </c>
      <c r="BO176" s="1157" t="str">
        <f t="shared" si="122"/>
        <v xml:space="preserve">  </v>
      </c>
      <c r="BP176" s="1239">
        <f>BK176/BF176*100</f>
        <v>4.4651893659751956</v>
      </c>
      <c r="BQ176" s="1308">
        <v>151.21161126661244</v>
      </c>
      <c r="BR176" s="1309"/>
      <c r="BS176" s="174" t="str">
        <f>IF(BQ176&lt;BS$7,"E, &lt;PRL",IF(BQ176&gt;BS$7,"  ",))</f>
        <v xml:space="preserve">  </v>
      </c>
      <c r="BT176" s="1158" t="str">
        <f>IF(BQ176&lt;BT$5,"&lt;MDL",IF(BQ176&lt;BT$6,"E, &lt;RL",IF(BQ176&gt;BT$6,"  ",)))</f>
        <v xml:space="preserve">  </v>
      </c>
      <c r="BU176" s="1309">
        <v>13.594002954209536</v>
      </c>
      <c r="BV176" s="1232"/>
      <c r="BW176" s="174" t="str">
        <f t="shared" si="127"/>
        <v xml:space="preserve">  </v>
      </c>
      <c r="BX176" s="1154" t="str">
        <f t="shared" si="123"/>
        <v xml:space="preserve">  </v>
      </c>
      <c r="BY176" s="1236">
        <v>3.672585830602368</v>
      </c>
      <c r="BZ176" s="1201"/>
      <c r="CA176" s="1179">
        <v>1</v>
      </c>
      <c r="CB176" s="174" t="str">
        <f>IF(BY176&lt;CB$7,"E, &lt;PRL",IF(BY176&gt;CB$7,"  ",))</f>
        <v xml:space="preserve">  </v>
      </c>
      <c r="CC176" s="1154" t="str">
        <f>IF(BY176&lt;CC$5,"&lt;MDL",IF(BY176&lt;CC$6,"E, &lt;RL",IF(BY176&gt;CC$6,"  ",)))</f>
        <v xml:space="preserve">  </v>
      </c>
      <c r="CD176" s="1201">
        <v>0.3334707934186954</v>
      </c>
      <c r="CE176" s="1201"/>
      <c r="CF176" s="174" t="str">
        <f t="shared" si="128"/>
        <v xml:space="preserve">  </v>
      </c>
      <c r="CG176" s="1158" t="str">
        <f t="shared" si="124"/>
        <v xml:space="preserve">  </v>
      </c>
      <c r="CH176" s="1310">
        <f>BY176/BQ176*100</f>
        <v>2.4287723673064754</v>
      </c>
      <c r="CI176" s="1201">
        <v>6.5763968201511203</v>
      </c>
      <c r="CJ176" s="1201"/>
      <c r="CK176" s="174" t="str">
        <f t="shared" si="130"/>
        <v xml:space="preserve">  </v>
      </c>
      <c r="CL176" s="1158" t="str">
        <f t="shared" si="131"/>
        <v xml:space="preserve">  </v>
      </c>
      <c r="CM176" s="1201">
        <v>0.59440509720596724</v>
      </c>
      <c r="CN176" s="1203"/>
      <c r="CO176" s="174" t="str">
        <f t="shared" si="129"/>
        <v xml:space="preserve">  </v>
      </c>
      <c r="CP176" s="1158" t="str">
        <f t="shared" si="125"/>
        <v xml:space="preserve">  </v>
      </c>
      <c r="CQ176" s="1174">
        <f>CI176/BQ176*100</f>
        <v>4.3491348085404535</v>
      </c>
      <c r="CR176" s="1174">
        <f>100*CM176/BU176</f>
        <v>4.3725538328053917</v>
      </c>
    </row>
    <row r="177" spans="1:97" ht="38.25" x14ac:dyDescent="0.2">
      <c r="A177" s="1144" t="s">
        <v>2114</v>
      </c>
      <c r="B177" s="1279" t="s">
        <v>1220</v>
      </c>
      <c r="C177" s="1247" t="s">
        <v>599</v>
      </c>
      <c r="D177" s="957">
        <v>9</v>
      </c>
      <c r="E177" s="1280">
        <v>1004191</v>
      </c>
      <c r="F177" s="955">
        <v>1</v>
      </c>
      <c r="G177" s="1281">
        <v>11452600</v>
      </c>
      <c r="H177" s="1281">
        <v>201004121550</v>
      </c>
      <c r="I177" s="1281"/>
      <c r="J177" s="1316" t="s">
        <v>719</v>
      </c>
      <c r="K177" s="1165" t="s">
        <v>2614</v>
      </c>
      <c r="L177" s="1166" t="s">
        <v>1694</v>
      </c>
      <c r="M177" s="1247" t="s">
        <v>43</v>
      </c>
      <c r="N177" s="1247"/>
      <c r="O177" s="1247"/>
      <c r="P177" s="1282">
        <v>40280</v>
      </c>
      <c r="Q177" s="970">
        <v>0.65972222222222221</v>
      </c>
      <c r="R177" s="1283" t="s">
        <v>1647</v>
      </c>
      <c r="S177" s="1249"/>
      <c r="T177" s="1249"/>
      <c r="U177" s="1249"/>
      <c r="V177" s="1249"/>
      <c r="W177" s="1249"/>
      <c r="X177" s="1249"/>
      <c r="Y177" s="1154"/>
      <c r="Z177" s="1249"/>
      <c r="AA177" s="1249"/>
      <c r="AB177" s="1249"/>
      <c r="AC177" s="1249"/>
      <c r="AD177" s="1249"/>
      <c r="AE177" s="1249"/>
      <c r="AF177" s="1154"/>
      <c r="AG177" s="1249"/>
      <c r="AH177" s="1249"/>
      <c r="AI177" s="1249"/>
      <c r="AJ177" s="1249"/>
      <c r="AK177" s="1249"/>
      <c r="AL177" s="1249"/>
      <c r="AM177" s="1154"/>
      <c r="AN177" s="243" t="s">
        <v>191</v>
      </c>
      <c r="AO177" s="243" t="s">
        <v>191</v>
      </c>
      <c r="AP177" s="243" t="s">
        <v>191</v>
      </c>
      <c r="AQ177" s="236" t="s">
        <v>191</v>
      </c>
      <c r="AR177" s="1154" t="str">
        <f t="shared" si="115"/>
        <v xml:space="preserve">  </v>
      </c>
      <c r="AS177" s="236"/>
      <c r="AT177" s="1305"/>
      <c r="AU177" s="1317">
        <v>24.025146566679801</v>
      </c>
      <c r="AV177" s="1317"/>
      <c r="AW177" s="1175" t="str">
        <f t="shared" si="116"/>
        <v xml:space="preserve">  </v>
      </c>
      <c r="AX177" s="1154" t="str">
        <f t="shared" si="117"/>
        <v xml:space="preserve">  </v>
      </c>
      <c r="AY177" s="1305"/>
      <c r="AZ177" s="1318">
        <v>0.53750252138528543</v>
      </c>
      <c r="BA177" s="1319"/>
      <c r="BB177" s="1175" t="str">
        <f t="shared" si="126"/>
        <v xml:space="preserve">  </v>
      </c>
      <c r="BC177" s="1154" t="str">
        <f t="shared" si="118"/>
        <v xml:space="preserve">  </v>
      </c>
      <c r="BD177" s="1320">
        <f t="shared" si="132"/>
        <v>2.2372497078987292</v>
      </c>
      <c r="BE177" s="86" t="s">
        <v>191</v>
      </c>
      <c r="BF177" s="86" t="s">
        <v>191</v>
      </c>
      <c r="BG177" s="86" t="s">
        <v>191</v>
      </c>
      <c r="BH177" s="1175"/>
      <c r="BI177" s="1154" t="str">
        <f t="shared" si="119"/>
        <v xml:space="preserve">  </v>
      </c>
      <c r="BJ177" s="86" t="s">
        <v>191</v>
      </c>
      <c r="BK177" s="23" t="s">
        <v>960</v>
      </c>
      <c r="BL177" s="86" t="s">
        <v>191</v>
      </c>
      <c r="BM177" s="1175"/>
      <c r="BN177" s="1158" t="str">
        <f t="shared" si="121"/>
        <v xml:space="preserve">  </v>
      </c>
      <c r="BO177" s="1157" t="str">
        <f t="shared" si="122"/>
        <v xml:space="preserve">  </v>
      </c>
      <c r="BP177" s="801" t="s">
        <v>191</v>
      </c>
      <c r="BQ177" s="86"/>
      <c r="BR177" s="86" t="s">
        <v>191</v>
      </c>
      <c r="BS177" s="174"/>
      <c r="BT177" s="1158"/>
      <c r="BU177" s="86" t="s">
        <v>191</v>
      </c>
      <c r="BV177" s="86" t="s">
        <v>191</v>
      </c>
      <c r="BW177" s="174" t="str">
        <f t="shared" si="127"/>
        <v xml:space="preserve">  </v>
      </c>
      <c r="BX177" s="1154" t="str">
        <f t="shared" si="123"/>
        <v xml:space="preserve">  </v>
      </c>
      <c r="BY177" s="236"/>
      <c r="BZ177" s="86" t="s">
        <v>191</v>
      </c>
      <c r="CA177" s="1250">
        <v>1</v>
      </c>
      <c r="CB177" s="174"/>
      <c r="CC177" s="1154"/>
      <c r="CD177" s="86" t="s">
        <v>191</v>
      </c>
      <c r="CE177" s="86" t="s">
        <v>191</v>
      </c>
      <c r="CF177" s="174" t="str">
        <f t="shared" si="128"/>
        <v xml:space="preserve">  </v>
      </c>
      <c r="CG177" s="1158" t="str">
        <f t="shared" si="124"/>
        <v xml:space="preserve">  </v>
      </c>
      <c r="CH177" s="801" t="s">
        <v>191</v>
      </c>
      <c r="CI177" s="86"/>
      <c r="CJ177" s="86" t="s">
        <v>191</v>
      </c>
      <c r="CK177" s="174"/>
      <c r="CL177" s="1412"/>
      <c r="CM177" s="86" t="s">
        <v>191</v>
      </c>
      <c r="CN177" s="86" t="s">
        <v>191</v>
      </c>
      <c r="CO177" s="86"/>
      <c r="CP177" s="1158" t="str">
        <f t="shared" si="125"/>
        <v xml:space="preserve">  </v>
      </c>
      <c r="CQ177" s="86" t="s">
        <v>191</v>
      </c>
      <c r="CR177" s="950"/>
      <c r="CS177" s="950"/>
    </row>
    <row r="178" spans="1:97" ht="38.25" x14ac:dyDescent="0.2">
      <c r="A178" s="1144" t="s">
        <v>2116</v>
      </c>
      <c r="B178" s="1161" t="s">
        <v>1222</v>
      </c>
      <c r="C178" s="957" t="s">
        <v>599</v>
      </c>
      <c r="D178" s="957">
        <v>9</v>
      </c>
      <c r="E178" s="1162">
        <v>1004193</v>
      </c>
      <c r="F178" s="955">
        <v>1</v>
      </c>
      <c r="G178" s="1163">
        <v>11452600</v>
      </c>
      <c r="H178" s="1163">
        <v>201004130640</v>
      </c>
      <c r="I178" s="1163"/>
      <c r="J178" s="1234" t="s">
        <v>721</v>
      </c>
      <c r="K178" s="1165" t="s">
        <v>2614</v>
      </c>
      <c r="L178" s="1166" t="s">
        <v>1694</v>
      </c>
      <c r="M178" s="1167" t="s">
        <v>43</v>
      </c>
      <c r="N178" s="1167"/>
      <c r="O178" s="957"/>
      <c r="P178" s="1169">
        <v>40281</v>
      </c>
      <c r="Q178" s="960">
        <v>0.27777777777777779</v>
      </c>
      <c r="R178" s="1198" t="s">
        <v>1649</v>
      </c>
      <c r="S178" s="1171"/>
      <c r="T178" s="1171"/>
      <c r="U178" s="1171"/>
      <c r="V178" s="1171"/>
      <c r="W178" s="1171"/>
      <c r="X178" s="1171"/>
      <c r="Y178" s="1154"/>
      <c r="Z178" s="1171"/>
      <c r="AA178" s="1171"/>
      <c r="AB178" s="1171"/>
      <c r="AC178" s="1171"/>
      <c r="AD178" s="1171"/>
      <c r="AE178" s="1171"/>
      <c r="AF178" s="1154"/>
      <c r="AG178" s="1171"/>
      <c r="AH178" s="1171"/>
      <c r="AI178" s="1171"/>
      <c r="AJ178" s="1171"/>
      <c r="AK178" s="1171"/>
      <c r="AL178" s="1171"/>
      <c r="AM178" s="1154"/>
      <c r="AN178" s="243" t="s">
        <v>191</v>
      </c>
      <c r="AO178" s="243" t="s">
        <v>191</v>
      </c>
      <c r="AP178" s="243" t="s">
        <v>191</v>
      </c>
      <c r="AQ178" s="236" t="s">
        <v>191</v>
      </c>
      <c r="AR178" s="1154" t="str">
        <f t="shared" si="115"/>
        <v xml:space="preserve">  </v>
      </c>
      <c r="AS178" s="236"/>
      <c r="AT178" s="1305"/>
      <c r="AU178" s="1201">
        <v>119.40231607877844</v>
      </c>
      <c r="AV178" s="1201"/>
      <c r="AW178" s="1175" t="str">
        <f t="shared" si="116"/>
        <v xml:space="preserve">  </v>
      </c>
      <c r="AX178" s="1154" t="str">
        <f t="shared" si="117"/>
        <v xml:space="preserve">  </v>
      </c>
      <c r="AY178" s="1199"/>
      <c r="AZ178" s="1206">
        <v>0.29985042638542941</v>
      </c>
      <c r="BA178" s="1232"/>
      <c r="BB178" s="1175" t="str">
        <f t="shared" si="126"/>
        <v xml:space="preserve">  </v>
      </c>
      <c r="BC178" s="1154" t="str">
        <f t="shared" si="118"/>
        <v xml:space="preserve">  </v>
      </c>
      <c r="BD178" s="1239">
        <f t="shared" si="132"/>
        <v>0.25112613911743231</v>
      </c>
      <c r="BE178" s="86" t="s">
        <v>191</v>
      </c>
      <c r="BF178" s="86" t="s">
        <v>191</v>
      </c>
      <c r="BG178" s="86" t="s">
        <v>191</v>
      </c>
      <c r="BH178" s="1175"/>
      <c r="BI178" s="1154" t="str">
        <f t="shared" si="119"/>
        <v xml:space="preserve">  </v>
      </c>
      <c r="BJ178" s="86" t="s">
        <v>191</v>
      </c>
      <c r="BK178" s="23" t="s">
        <v>960</v>
      </c>
      <c r="BL178" s="86" t="s">
        <v>191</v>
      </c>
      <c r="BM178" s="1175"/>
      <c r="BN178" s="1158" t="str">
        <f t="shared" si="121"/>
        <v xml:space="preserve">  </v>
      </c>
      <c r="BO178" s="1157" t="str">
        <f t="shared" si="122"/>
        <v xml:space="preserve">  </v>
      </c>
      <c r="BP178" s="801" t="s">
        <v>191</v>
      </c>
      <c r="BQ178" s="86"/>
      <c r="BR178" s="86" t="s">
        <v>191</v>
      </c>
      <c r="BS178" s="174"/>
      <c r="BT178" s="1158"/>
      <c r="BU178" s="86" t="s">
        <v>191</v>
      </c>
      <c r="BV178" s="86" t="s">
        <v>191</v>
      </c>
      <c r="BW178" s="174" t="str">
        <f t="shared" si="127"/>
        <v xml:space="preserve">  </v>
      </c>
      <c r="BX178" s="1154" t="str">
        <f t="shared" si="123"/>
        <v xml:space="preserve">  </v>
      </c>
      <c r="BY178" s="236"/>
      <c r="BZ178" s="86" t="s">
        <v>191</v>
      </c>
      <c r="CA178" s="1179">
        <v>1</v>
      </c>
      <c r="CB178" s="174"/>
      <c r="CC178" s="1154"/>
      <c r="CD178" s="86" t="s">
        <v>191</v>
      </c>
      <c r="CE178" s="86" t="s">
        <v>191</v>
      </c>
      <c r="CF178" s="174" t="str">
        <f t="shared" si="128"/>
        <v xml:space="preserve">  </v>
      </c>
      <c r="CG178" s="1158" t="str">
        <f t="shared" si="124"/>
        <v xml:space="preserve">  </v>
      </c>
      <c r="CH178" s="801" t="s">
        <v>191</v>
      </c>
      <c r="CI178" s="86"/>
      <c r="CJ178" s="86" t="s">
        <v>191</v>
      </c>
      <c r="CK178" s="174"/>
      <c r="CL178" s="1412"/>
      <c r="CM178" s="86" t="s">
        <v>191</v>
      </c>
      <c r="CN178" s="86" t="s">
        <v>191</v>
      </c>
      <c r="CO178" s="86"/>
      <c r="CP178" s="1158" t="str">
        <f t="shared" si="125"/>
        <v xml:space="preserve">  </v>
      </c>
      <c r="CQ178" s="86" t="s">
        <v>191</v>
      </c>
    </row>
    <row r="179" spans="1:97" ht="38.25" x14ac:dyDescent="0.2">
      <c r="A179" s="1144" t="s">
        <v>2118</v>
      </c>
      <c r="B179" s="1161" t="s">
        <v>1224</v>
      </c>
      <c r="C179" s="957" t="s">
        <v>599</v>
      </c>
      <c r="D179" s="957">
        <v>9</v>
      </c>
      <c r="E179" s="1162">
        <v>1004195</v>
      </c>
      <c r="F179" s="955">
        <v>1</v>
      </c>
      <c r="G179" s="1163">
        <v>11452600</v>
      </c>
      <c r="H179" s="1163">
        <v>201004131320</v>
      </c>
      <c r="I179" s="1163"/>
      <c r="J179" s="1234" t="s">
        <v>723</v>
      </c>
      <c r="K179" s="1165" t="s">
        <v>2614</v>
      </c>
      <c r="L179" s="1166" t="s">
        <v>1694</v>
      </c>
      <c r="M179" s="1167" t="s">
        <v>43</v>
      </c>
      <c r="N179" s="1167"/>
      <c r="O179" s="957"/>
      <c r="P179" s="1169">
        <v>40281</v>
      </c>
      <c r="Q179" s="960">
        <v>0.55555555555555558</v>
      </c>
      <c r="R179" s="1198" t="s">
        <v>1651</v>
      </c>
      <c r="S179" s="1171"/>
      <c r="T179" s="1171"/>
      <c r="U179" s="1171"/>
      <c r="V179" s="1171"/>
      <c r="W179" s="1171"/>
      <c r="X179" s="1171"/>
      <c r="Y179" s="1154"/>
      <c r="Z179" s="1171"/>
      <c r="AA179" s="1171"/>
      <c r="AB179" s="1171"/>
      <c r="AC179" s="1171"/>
      <c r="AD179" s="1171"/>
      <c r="AE179" s="1171"/>
      <c r="AF179" s="1154"/>
      <c r="AG179" s="1171"/>
      <c r="AH179" s="1171"/>
      <c r="AI179" s="1171"/>
      <c r="AJ179" s="1171"/>
      <c r="AK179" s="1171"/>
      <c r="AL179" s="1171"/>
      <c r="AM179" s="1154"/>
      <c r="AN179" s="243" t="s">
        <v>191</v>
      </c>
      <c r="AO179" s="243" t="s">
        <v>191</v>
      </c>
      <c r="AP179" s="243" t="s">
        <v>191</v>
      </c>
      <c r="AQ179" s="236" t="s">
        <v>191</v>
      </c>
      <c r="AR179" s="1154" t="str">
        <f t="shared" si="115"/>
        <v xml:space="preserve">  </v>
      </c>
      <c r="AS179" s="236"/>
      <c r="AT179" s="1305"/>
      <c r="AU179" s="1201">
        <v>94.093371526899418</v>
      </c>
      <c r="AV179" s="1201"/>
      <c r="AW179" s="1175" t="str">
        <f t="shared" si="116"/>
        <v xml:space="preserve">  </v>
      </c>
      <c r="AX179" s="1154" t="str">
        <f t="shared" si="117"/>
        <v xml:space="preserve">  </v>
      </c>
      <c r="AY179" s="1199"/>
      <c r="AZ179" s="1306">
        <v>0.43914327714519202</v>
      </c>
      <c r="BA179" s="1206">
        <v>3.3408372999174596E-2</v>
      </c>
      <c r="BB179" s="1175" t="str">
        <f t="shared" si="126"/>
        <v xml:space="preserve">  </v>
      </c>
      <c r="BC179" s="1154" t="str">
        <f t="shared" si="118"/>
        <v xml:space="preserve">  </v>
      </c>
      <c r="BD179" s="1239">
        <f t="shared" si="132"/>
        <v>0.46671010935095436</v>
      </c>
      <c r="BE179" s="86" t="s">
        <v>191</v>
      </c>
      <c r="BF179" s="86" t="s">
        <v>191</v>
      </c>
      <c r="BG179" s="86" t="s">
        <v>191</v>
      </c>
      <c r="BH179" s="1175"/>
      <c r="BI179" s="1154" t="str">
        <f t="shared" si="119"/>
        <v xml:space="preserve">  </v>
      </c>
      <c r="BJ179" s="86" t="s">
        <v>191</v>
      </c>
      <c r="BK179" s="23" t="s">
        <v>960</v>
      </c>
      <c r="BL179" s="86" t="s">
        <v>191</v>
      </c>
      <c r="BM179" s="1175"/>
      <c r="BN179" s="1158" t="str">
        <f t="shared" si="121"/>
        <v xml:space="preserve">  </v>
      </c>
      <c r="BO179" s="1157" t="str">
        <f t="shared" si="122"/>
        <v xml:space="preserve">  </v>
      </c>
      <c r="BP179" s="801" t="s">
        <v>191</v>
      </c>
      <c r="BQ179" s="86"/>
      <c r="BR179" s="86" t="s">
        <v>191</v>
      </c>
      <c r="BS179" s="174"/>
      <c r="BT179" s="1158"/>
      <c r="BU179" s="86" t="s">
        <v>191</v>
      </c>
      <c r="BV179" s="86" t="s">
        <v>191</v>
      </c>
      <c r="BW179" s="174" t="str">
        <f t="shared" si="127"/>
        <v xml:space="preserve">  </v>
      </c>
      <c r="BX179" s="1154" t="str">
        <f t="shared" si="123"/>
        <v xml:space="preserve">  </v>
      </c>
      <c r="BY179" s="236"/>
      <c r="BZ179" s="86" t="s">
        <v>191</v>
      </c>
      <c r="CA179" s="1179">
        <v>1</v>
      </c>
      <c r="CB179" s="174"/>
      <c r="CC179" s="1154"/>
      <c r="CD179" s="86" t="s">
        <v>191</v>
      </c>
      <c r="CE179" s="86" t="s">
        <v>191</v>
      </c>
      <c r="CF179" s="174" t="str">
        <f t="shared" si="128"/>
        <v xml:space="preserve">  </v>
      </c>
      <c r="CG179" s="1158" t="str">
        <f t="shared" si="124"/>
        <v xml:space="preserve">  </v>
      </c>
      <c r="CH179" s="801" t="s">
        <v>191</v>
      </c>
      <c r="CI179" s="86"/>
      <c r="CJ179" s="86" t="s">
        <v>191</v>
      </c>
      <c r="CK179" s="174"/>
      <c r="CL179" s="174"/>
      <c r="CM179" s="86" t="s">
        <v>191</v>
      </c>
      <c r="CN179" s="86" t="s">
        <v>191</v>
      </c>
      <c r="CO179" s="86"/>
      <c r="CP179" s="1158" t="str">
        <f t="shared" si="125"/>
        <v xml:space="preserve">  </v>
      </c>
      <c r="CQ179" s="86" t="s">
        <v>191</v>
      </c>
    </row>
    <row r="180" spans="1:97" ht="38.25" x14ac:dyDescent="0.2">
      <c r="A180" s="1144" t="s">
        <v>2121</v>
      </c>
      <c r="B180" s="1161" t="s">
        <v>1227</v>
      </c>
      <c r="C180" s="957" t="s">
        <v>599</v>
      </c>
      <c r="D180" s="957">
        <v>9</v>
      </c>
      <c r="E180" s="1162">
        <v>1004197</v>
      </c>
      <c r="F180" s="955">
        <v>1</v>
      </c>
      <c r="G180" s="1163">
        <v>11452600</v>
      </c>
      <c r="H180" s="1163">
        <v>201004140730</v>
      </c>
      <c r="I180" s="1163"/>
      <c r="J180" s="1241" t="s">
        <v>726</v>
      </c>
      <c r="K180" s="1165" t="s">
        <v>2614</v>
      </c>
      <c r="L180" s="1166" t="s">
        <v>1694</v>
      </c>
      <c r="M180" s="1167" t="s">
        <v>43</v>
      </c>
      <c r="N180" s="1167"/>
      <c r="O180" s="957"/>
      <c r="P180" s="1169">
        <v>40282</v>
      </c>
      <c r="Q180" s="960">
        <v>0.3125</v>
      </c>
      <c r="R180" s="1198" t="s">
        <v>1653</v>
      </c>
      <c r="S180" s="1171"/>
      <c r="T180" s="1171"/>
      <c r="U180" s="1171"/>
      <c r="V180" s="1171"/>
      <c r="W180" s="1171"/>
      <c r="X180" s="1171"/>
      <c r="Y180" s="1154"/>
      <c r="Z180" s="1171"/>
      <c r="AA180" s="1171"/>
      <c r="AB180" s="1171"/>
      <c r="AC180" s="1171"/>
      <c r="AD180" s="1171"/>
      <c r="AE180" s="1171"/>
      <c r="AF180" s="1154"/>
      <c r="AG180" s="1171"/>
      <c r="AH180" s="1171"/>
      <c r="AI180" s="1171"/>
      <c r="AJ180" s="1171"/>
      <c r="AK180" s="1171"/>
      <c r="AL180" s="1171"/>
      <c r="AM180" s="1154"/>
      <c r="AN180" s="243" t="s">
        <v>191</v>
      </c>
      <c r="AO180" s="243" t="s">
        <v>191</v>
      </c>
      <c r="AP180" s="243" t="s">
        <v>191</v>
      </c>
      <c r="AQ180" s="236" t="s">
        <v>191</v>
      </c>
      <c r="AR180" s="1154" t="str">
        <f t="shared" si="115"/>
        <v xml:space="preserve">  </v>
      </c>
      <c r="AS180" s="236"/>
      <c r="AT180" s="1172"/>
      <c r="AU180" s="1201">
        <v>153.44517566147451</v>
      </c>
      <c r="AV180" s="1174"/>
      <c r="AW180" s="1175" t="str">
        <f t="shared" si="116"/>
        <v xml:space="preserve">  </v>
      </c>
      <c r="AX180" s="1154" t="str">
        <f t="shared" si="117"/>
        <v xml:space="preserve">  </v>
      </c>
      <c r="AY180" s="1324"/>
      <c r="AZ180" s="1187">
        <v>1.2252435281103378</v>
      </c>
      <c r="BA180" s="1179"/>
      <c r="BB180" s="1175" t="str">
        <f t="shared" si="126"/>
        <v xml:space="preserve">  </v>
      </c>
      <c r="BC180" s="1154" t="str">
        <f t="shared" si="118"/>
        <v xml:space="preserve">  </v>
      </c>
      <c r="BD180" s="1239">
        <f t="shared" si="132"/>
        <v>0.79848944277885159</v>
      </c>
      <c r="BE180" s="63" t="s">
        <v>191</v>
      </c>
      <c r="BF180" s="63" t="s">
        <v>191</v>
      </c>
      <c r="BG180" s="63" t="s">
        <v>191</v>
      </c>
      <c r="BH180" s="1175"/>
      <c r="BI180" s="1154" t="str">
        <f t="shared" si="119"/>
        <v xml:space="preserve">  </v>
      </c>
      <c r="BJ180" s="63" t="s">
        <v>191</v>
      </c>
      <c r="BK180" s="23" t="s">
        <v>960</v>
      </c>
      <c r="BL180" s="63" t="s">
        <v>191</v>
      </c>
      <c r="BM180" s="1175"/>
      <c r="BN180" s="1158" t="str">
        <f t="shared" si="121"/>
        <v xml:space="preserve">  </v>
      </c>
      <c r="BO180" s="1157" t="str">
        <f t="shared" si="122"/>
        <v xml:space="preserve">  </v>
      </c>
      <c r="BP180" s="782" t="s">
        <v>191</v>
      </c>
      <c r="BQ180" s="63"/>
      <c r="BR180" s="63" t="s">
        <v>191</v>
      </c>
      <c r="BS180" s="174"/>
      <c r="BT180" s="1158"/>
      <c r="BU180" s="63" t="s">
        <v>191</v>
      </c>
      <c r="BV180" s="63" t="s">
        <v>191</v>
      </c>
      <c r="BW180" s="174" t="str">
        <f t="shared" si="127"/>
        <v xml:space="preserve">  </v>
      </c>
      <c r="BX180" s="1154" t="str">
        <f t="shared" si="123"/>
        <v xml:space="preserve">  </v>
      </c>
      <c r="BY180" s="235"/>
      <c r="BZ180" s="63" t="s">
        <v>191</v>
      </c>
      <c r="CA180" s="1179">
        <v>1</v>
      </c>
      <c r="CB180" s="174"/>
      <c r="CC180" s="1154"/>
      <c r="CD180" s="63" t="s">
        <v>191</v>
      </c>
      <c r="CE180" s="63" t="s">
        <v>191</v>
      </c>
      <c r="CF180" s="174" t="str">
        <f t="shared" si="128"/>
        <v xml:space="preserve">  </v>
      </c>
      <c r="CG180" s="1158" t="str">
        <f t="shared" si="124"/>
        <v xml:space="preserve">  </v>
      </c>
      <c r="CH180" s="782" t="s">
        <v>191</v>
      </c>
      <c r="CI180" s="63"/>
      <c r="CJ180" s="63" t="s">
        <v>191</v>
      </c>
      <c r="CK180" s="174"/>
      <c r="CL180" s="1412"/>
      <c r="CM180" s="63" t="s">
        <v>191</v>
      </c>
      <c r="CN180" s="63" t="s">
        <v>191</v>
      </c>
      <c r="CO180" s="63"/>
      <c r="CP180" s="1158" t="str">
        <f t="shared" si="125"/>
        <v xml:space="preserve">  </v>
      </c>
      <c r="CQ180" s="63" t="s">
        <v>191</v>
      </c>
      <c r="CR180" s="1180"/>
      <c r="CS180" s="1180"/>
    </row>
    <row r="181" spans="1:97" ht="38.25" x14ac:dyDescent="0.2">
      <c r="A181" s="1144" t="s">
        <v>2127</v>
      </c>
      <c r="B181" s="1161" t="s">
        <v>1233</v>
      </c>
      <c r="C181" s="957" t="s">
        <v>599</v>
      </c>
      <c r="D181" s="957">
        <v>9</v>
      </c>
      <c r="E181" s="1162">
        <v>1004200</v>
      </c>
      <c r="F181" s="955">
        <v>1</v>
      </c>
      <c r="G181" s="1163">
        <v>11452600</v>
      </c>
      <c r="H181" s="1163">
        <v>201004151130</v>
      </c>
      <c r="I181" s="1163"/>
      <c r="J181" s="1241" t="s">
        <v>732</v>
      </c>
      <c r="K181" s="1165" t="s">
        <v>2614</v>
      </c>
      <c r="L181" s="1166" t="s">
        <v>1694</v>
      </c>
      <c r="M181" s="1167" t="s">
        <v>43</v>
      </c>
      <c r="N181" s="1167"/>
      <c r="O181" s="1209"/>
      <c r="P181" s="1169">
        <v>40283</v>
      </c>
      <c r="Q181" s="960">
        <v>0.47916666666666669</v>
      </c>
      <c r="R181" s="1198" t="s">
        <v>1658</v>
      </c>
      <c r="S181" s="1171"/>
      <c r="T181" s="1171"/>
      <c r="U181" s="1171"/>
      <c r="V181" s="1171"/>
      <c r="W181" s="1171"/>
      <c r="X181" s="1171"/>
      <c r="Y181" s="1154"/>
      <c r="Z181" s="1171"/>
      <c r="AA181" s="1171"/>
      <c r="AB181" s="1171"/>
      <c r="AC181" s="1171"/>
      <c r="AD181" s="1171"/>
      <c r="AE181" s="1171"/>
      <c r="AF181" s="1154"/>
      <c r="AG181" s="1171"/>
      <c r="AH181" s="1171"/>
      <c r="AI181" s="1171"/>
      <c r="AJ181" s="1171"/>
      <c r="AK181" s="1171"/>
      <c r="AL181" s="1171"/>
      <c r="AM181" s="1154"/>
      <c r="AN181" s="243" t="s">
        <v>191</v>
      </c>
      <c r="AO181" s="243" t="s">
        <v>191</v>
      </c>
      <c r="AP181" s="243" t="s">
        <v>191</v>
      </c>
      <c r="AQ181" s="236" t="s">
        <v>191</v>
      </c>
      <c r="AR181" s="1154" t="str">
        <f t="shared" si="115"/>
        <v xml:space="preserve">  </v>
      </c>
      <c r="AS181" s="236"/>
      <c r="AT181" s="1172"/>
      <c r="AU181" s="1201">
        <v>80.167751331750708</v>
      </c>
      <c r="AV181" s="1174"/>
      <c r="AW181" s="1175" t="str">
        <f t="shared" si="116"/>
        <v xml:space="preserve">  </v>
      </c>
      <c r="AX181" s="1154" t="str">
        <f t="shared" si="117"/>
        <v xml:space="preserve">  </v>
      </c>
      <c r="AY181" s="1324"/>
      <c r="AZ181" s="1187">
        <v>0.6851607099872089</v>
      </c>
      <c r="BA181" s="1179"/>
      <c r="BB181" s="1175" t="str">
        <f t="shared" si="126"/>
        <v xml:space="preserve">  </v>
      </c>
      <c r="BC181" s="1154" t="str">
        <f t="shared" si="118"/>
        <v xml:space="preserve">  </v>
      </c>
      <c r="BD181" s="1239">
        <f t="shared" si="132"/>
        <v>0.85465876066783064</v>
      </c>
      <c r="BE181" s="63" t="s">
        <v>191</v>
      </c>
      <c r="BF181" s="63" t="s">
        <v>191</v>
      </c>
      <c r="BG181" s="63" t="s">
        <v>191</v>
      </c>
      <c r="BH181" s="1175"/>
      <c r="BI181" s="1154" t="str">
        <f t="shared" si="119"/>
        <v xml:space="preserve">  </v>
      </c>
      <c r="BJ181" s="63" t="s">
        <v>191</v>
      </c>
      <c r="BK181" s="23" t="s">
        <v>960</v>
      </c>
      <c r="BL181" s="63" t="s">
        <v>191</v>
      </c>
      <c r="BM181" s="1175"/>
      <c r="BN181" s="1158" t="str">
        <f t="shared" si="121"/>
        <v xml:space="preserve">  </v>
      </c>
      <c r="BO181" s="1157" t="str">
        <f t="shared" si="122"/>
        <v xml:space="preserve">  </v>
      </c>
      <c r="BP181" s="782" t="s">
        <v>191</v>
      </c>
      <c r="BQ181" s="63"/>
      <c r="BR181" s="63" t="s">
        <v>191</v>
      </c>
      <c r="BS181" s="174"/>
      <c r="BT181" s="1158"/>
      <c r="BU181" s="63" t="s">
        <v>191</v>
      </c>
      <c r="BV181" s="63" t="s">
        <v>191</v>
      </c>
      <c r="BW181" s="174" t="str">
        <f t="shared" si="127"/>
        <v xml:space="preserve">  </v>
      </c>
      <c r="BX181" s="1154" t="str">
        <f t="shared" si="123"/>
        <v xml:space="preserve">  </v>
      </c>
      <c r="BY181" s="235"/>
      <c r="BZ181" s="63" t="s">
        <v>191</v>
      </c>
      <c r="CA181" s="1179">
        <v>1</v>
      </c>
      <c r="CB181" s="174"/>
      <c r="CC181" s="1154"/>
      <c r="CD181" s="63" t="s">
        <v>191</v>
      </c>
      <c r="CE181" s="63" t="s">
        <v>191</v>
      </c>
      <c r="CF181" s="174" t="str">
        <f t="shared" si="128"/>
        <v xml:space="preserve">  </v>
      </c>
      <c r="CG181" s="1158" t="str">
        <f t="shared" si="124"/>
        <v xml:space="preserve">  </v>
      </c>
      <c r="CH181" s="782" t="s">
        <v>191</v>
      </c>
      <c r="CI181" s="63"/>
      <c r="CJ181" s="63" t="s">
        <v>191</v>
      </c>
      <c r="CK181" s="174"/>
      <c r="CL181" s="1412"/>
      <c r="CM181" s="63" t="s">
        <v>191</v>
      </c>
      <c r="CN181" s="63" t="s">
        <v>191</v>
      </c>
      <c r="CO181" s="63"/>
      <c r="CP181" s="1158" t="str">
        <f t="shared" si="125"/>
        <v xml:space="preserve">  </v>
      </c>
      <c r="CQ181" s="63" t="s">
        <v>191</v>
      </c>
      <c r="CR181" s="1180"/>
      <c r="CS181" s="1180"/>
    </row>
    <row r="182" spans="1:97" ht="38.25" x14ac:dyDescent="0.2">
      <c r="A182" s="1144" t="s">
        <v>2134</v>
      </c>
      <c r="B182" s="1161" t="s">
        <v>1240</v>
      </c>
      <c r="C182" s="1105" t="s">
        <v>599</v>
      </c>
      <c r="D182" s="957">
        <v>9</v>
      </c>
      <c r="E182" s="1354">
        <v>1004201</v>
      </c>
      <c r="F182" s="955">
        <v>1</v>
      </c>
      <c r="G182" s="1163">
        <v>11452600</v>
      </c>
      <c r="H182" s="1163">
        <v>201005040840</v>
      </c>
      <c r="I182" s="1163"/>
      <c r="J182" s="1105" t="s">
        <v>87</v>
      </c>
      <c r="K182" s="1165" t="s">
        <v>2614</v>
      </c>
      <c r="L182" s="1166" t="s">
        <v>1694</v>
      </c>
      <c r="M182" s="957" t="s">
        <v>97</v>
      </c>
      <c r="N182" s="957"/>
      <c r="O182" s="957"/>
      <c r="P182" s="1169">
        <v>40302</v>
      </c>
      <c r="Q182" s="1342">
        <v>0.3611111111111111</v>
      </c>
      <c r="R182" s="1355" t="s">
        <v>1665</v>
      </c>
      <c r="S182" s="1343" t="s">
        <v>83</v>
      </c>
      <c r="T182" s="1344">
        <v>128.9</v>
      </c>
      <c r="U182" s="1189">
        <v>186.4</v>
      </c>
      <c r="V182" s="1189">
        <f t="shared" ref="V182:V201" si="133">U182-T182</f>
        <v>57.5</v>
      </c>
      <c r="W182" s="1344">
        <v>210</v>
      </c>
      <c r="X182" s="1344">
        <f t="shared" ref="X182:X201" si="134">V182/(W182/1000)</f>
        <v>273.8095238095238</v>
      </c>
      <c r="Y182" s="1154" t="str">
        <f t="shared" ref="Y182:Y201" si="135">IF(V182&lt;Y$5,"&lt;MDL",IF(V182&lt;Y$6,"E, &lt;RL",IF(V182&gt;Y$6,"  ",)))</f>
        <v xml:space="preserve">  </v>
      </c>
      <c r="Z182" s="1235" t="s">
        <v>85</v>
      </c>
      <c r="AA182" s="1344">
        <v>130.19999999999999</v>
      </c>
      <c r="AB182" s="1189">
        <v>187.5</v>
      </c>
      <c r="AC182" s="1189">
        <f t="shared" ref="AC182:AC201" si="136">AB182-AA182</f>
        <v>57.300000000000011</v>
      </c>
      <c r="AD182" s="1344">
        <v>270</v>
      </c>
      <c r="AE182" s="1344">
        <f t="shared" ref="AE182:AE201" si="137">AC182/(AD182/1000)</f>
        <v>212.22222222222226</v>
      </c>
      <c r="AF182" s="1154" t="str">
        <f t="shared" ref="AF182:AF201" si="138">IF(AC182&lt;AF$5,"&lt;MDL",IF(AC182&lt;AF$6,"E, &lt;RL",IF(AC182&gt;AF$6,"  ",)))</f>
        <v xml:space="preserve">  </v>
      </c>
      <c r="AG182" s="1235" t="s">
        <v>86</v>
      </c>
      <c r="AH182" s="1344">
        <v>130.6</v>
      </c>
      <c r="AI182" s="1344">
        <v>210.4</v>
      </c>
      <c r="AJ182" s="1344">
        <f t="shared" ref="AJ182:AJ201" si="139">AI182-AH182</f>
        <v>79.800000000000011</v>
      </c>
      <c r="AK182" s="1344">
        <v>270</v>
      </c>
      <c r="AL182" s="1344">
        <f t="shared" ref="AL182:AL201" si="140">AJ182/(AK182/1000)</f>
        <v>295.5555555555556</v>
      </c>
      <c r="AM182" s="1154" t="str">
        <f t="shared" ref="AM182:AM201" si="141">IF(AJ182&lt;AM$5,"&lt;MDL",IF(AJ182&lt;AM$6,"E, &lt;RL",IF(AJ182&gt;AM$6,"  ",)))</f>
        <v xml:space="preserve">  </v>
      </c>
      <c r="AN182" s="1307">
        <f t="shared" ref="AN182:AN201" si="142">AVERAGE(X182,AE182,AL182)</f>
        <v>260.52910052910056</v>
      </c>
      <c r="AO182" s="1307">
        <f t="shared" ref="AO182:AO201" si="143">STDEV(X182,AE182,AL182)</f>
        <v>43.224857929107351</v>
      </c>
      <c r="AP182" s="1307">
        <f t="shared" ref="AP182:AP201" si="144">AO182/AN182*100</f>
        <v>16.591182267671179</v>
      </c>
      <c r="AQ182" s="1235">
        <f t="shared" ref="AQ182:AQ201" si="145">COUNT(X182,AE182,AL182)</f>
        <v>3</v>
      </c>
      <c r="AR182" s="1154" t="str">
        <f t="shared" si="115"/>
        <v xml:space="preserve">  </v>
      </c>
      <c r="AT182" s="1346" t="s">
        <v>94</v>
      </c>
      <c r="AU182" s="174">
        <v>36.114155525832295</v>
      </c>
      <c r="AV182" s="1099"/>
      <c r="AW182" s="1175" t="str">
        <f t="shared" si="116"/>
        <v xml:space="preserve">  </v>
      </c>
      <c r="AX182" s="1154" t="str">
        <f t="shared" si="117"/>
        <v xml:space="preserve">  </v>
      </c>
      <c r="AY182" s="1346" t="s">
        <v>94</v>
      </c>
      <c r="AZ182" s="1347">
        <v>0.7445997605076542</v>
      </c>
      <c r="BB182" s="1175" t="str">
        <f t="shared" si="126"/>
        <v xml:space="preserve">  </v>
      </c>
      <c r="BC182" s="1154" t="str">
        <f t="shared" si="118"/>
        <v xml:space="preserve">  </v>
      </c>
      <c r="BD182" s="1348">
        <f t="shared" si="132"/>
        <v>2.0617947440998452</v>
      </c>
      <c r="BE182" s="1346" t="s">
        <v>95</v>
      </c>
      <c r="BF182" s="1346">
        <v>1.9380097276117318</v>
      </c>
      <c r="BG182" s="1099"/>
      <c r="BH182" s="1175" t="str">
        <f t="shared" ref="BH182:BH201" si="146">IF(BF182&lt;BH$7,"E, &lt;PRL",IF(BF182&gt;BH$7,"  ",))</f>
        <v xml:space="preserve">  </v>
      </c>
      <c r="BI182" s="1154" t="str">
        <f t="shared" si="119"/>
        <v xml:space="preserve">  </v>
      </c>
      <c r="BJ182" s="1346" t="s">
        <v>95</v>
      </c>
      <c r="BK182" s="1346">
        <v>0.16143823738869231</v>
      </c>
      <c r="BM182" s="1175" t="str">
        <f t="shared" ref="BM182:BM201" si="147">IF(BK182&lt;BM$7,"E, &lt;PRL",IF(BK182&gt;BM$7,"  ",))</f>
        <v xml:space="preserve">  </v>
      </c>
      <c r="BN182" s="1158" t="str">
        <f t="shared" si="121"/>
        <v xml:space="preserve">  </v>
      </c>
      <c r="BO182" s="1157" t="str">
        <f t="shared" si="122"/>
        <v xml:space="preserve">  </v>
      </c>
      <c r="BP182" s="1349">
        <f t="shared" ref="BP182:BP201" si="148">BK182/BF182*100</f>
        <v>8.3301045958957882</v>
      </c>
      <c r="BQ182" s="1350">
        <v>196.02211780008722</v>
      </c>
      <c r="BS182" s="174" t="str">
        <f t="shared" ref="BS182:BS213" si="149">IF(BQ182&lt;BS$7,"E, &lt;PRL",IF(BQ182&gt;BS$7,"  ",))</f>
        <v xml:space="preserve">  </v>
      </c>
      <c r="BT182" s="1158" t="str">
        <f t="shared" ref="BT182:BT213" si="150">IF(BQ182&lt;BT$5,"&lt;MDL",IF(BQ182&lt;BT$6,"E, &lt;RL",IF(BQ182&gt;BT$6,"  ",)))</f>
        <v xml:space="preserve">  </v>
      </c>
      <c r="BU182" s="1352">
        <f t="shared" ref="BU182:BU192" si="151">BQ182*(X182/1000)</f>
        <v>53.672722730976254</v>
      </c>
      <c r="BW182" s="174" t="str">
        <f t="shared" si="127"/>
        <v xml:space="preserve">  </v>
      </c>
      <c r="BX182" s="1154" t="str">
        <f t="shared" si="123"/>
        <v xml:space="preserve">  </v>
      </c>
      <c r="BY182" s="1236">
        <v>3.4256880836523216</v>
      </c>
      <c r="BZ182" s="1353">
        <v>0.10741834723653665</v>
      </c>
      <c r="CA182" s="1179">
        <v>1</v>
      </c>
      <c r="CB182" s="174" t="str">
        <f t="shared" ref="CB182:CB213" si="152">IF(BY182&lt;CB$7,"E, &lt;PRL",IF(BY182&gt;CB$7,"  ",))</f>
        <v xml:space="preserve">  </v>
      </c>
      <c r="CC182" s="1154" t="str">
        <f t="shared" ref="CC182:CC213" si="153">IF(BY182&lt;CC$5,"&lt;MDL",IF(BY182&lt;CC$6,"E, &lt;RL",IF(BY182&gt;CC$6,"  ",)))</f>
        <v xml:space="preserve">  </v>
      </c>
      <c r="CD182" s="1346">
        <v>0.72700713775288173</v>
      </c>
      <c r="CE182" s="949">
        <v>2.2796560357976114E-2</v>
      </c>
      <c r="CF182" s="174" t="str">
        <f t="shared" si="128"/>
        <v xml:space="preserve">  </v>
      </c>
      <c r="CG182" s="1158" t="str">
        <f t="shared" si="124"/>
        <v xml:space="preserve">  </v>
      </c>
      <c r="CH182" s="1348">
        <f t="shared" ref="CH182:CH213" si="154">BY182/BQ182*100</f>
        <v>1.7476028328323658</v>
      </c>
      <c r="CI182" s="1236">
        <v>2.6396506086811593</v>
      </c>
      <c r="CK182" s="174" t="str">
        <f t="shared" ref="CK182:CK201" si="155">IF(CI182&lt;CK$7,"E, &lt;PRL",IF(CI182&gt;CK$7,"  ",))</f>
        <v>E, &lt;PRL</v>
      </c>
      <c r="CL182" s="1158" t="str">
        <f t="shared" ref="CL182:CL201" si="156">IF(CI182&lt;CL$5,"&lt;MDL",IF(CI182&lt;CL$6,"E, &lt;RL",IF(CI182&gt;CL$6,"  ",)))</f>
        <v xml:space="preserve">  </v>
      </c>
      <c r="CM182" s="1347">
        <f t="shared" ref="CM182:CM201" si="157">CI182*(AL182/1000)</f>
        <v>0.78016340212132063</v>
      </c>
      <c r="CN182" s="950"/>
      <c r="CO182" s="174" t="str">
        <f t="shared" ref="CO182:CO201" si="158">IF(CM182&lt;CO$7,"E, &lt;PRL",IF(CM182&gt;CO$7,"  ",))</f>
        <v xml:space="preserve">  </v>
      </c>
      <c r="CP182" s="1158" t="str">
        <f t="shared" si="125"/>
        <v xml:space="preserve">  </v>
      </c>
      <c r="CQ182" s="1353">
        <f t="shared" ref="CQ182:CQ201" si="159">CI182/BQ182*100</f>
        <v>1.3466085553535352</v>
      </c>
      <c r="CR182" s="1174">
        <f>100*CM182/BU182</f>
        <v>1.453556597141034</v>
      </c>
    </row>
    <row r="183" spans="1:97" ht="38.25" x14ac:dyDescent="0.2">
      <c r="A183" s="1144" t="s">
        <v>2135</v>
      </c>
      <c r="B183" s="1161" t="s">
        <v>1241</v>
      </c>
      <c r="C183" s="1105" t="s">
        <v>599</v>
      </c>
      <c r="D183" s="957">
        <v>9</v>
      </c>
      <c r="E183" s="1354">
        <v>1004203</v>
      </c>
      <c r="F183" s="955">
        <v>1</v>
      </c>
      <c r="G183" s="1163">
        <v>11452600</v>
      </c>
      <c r="H183" s="1163">
        <v>201006010930</v>
      </c>
      <c r="I183" s="1163"/>
      <c r="J183" s="1105" t="s">
        <v>49</v>
      </c>
      <c r="K183" s="1165" t="s">
        <v>2614</v>
      </c>
      <c r="L183" s="1166" t="s">
        <v>1694</v>
      </c>
      <c r="M183" s="957" t="s">
        <v>43</v>
      </c>
      <c r="N183" s="957"/>
      <c r="O183" s="957"/>
      <c r="P183" s="1169">
        <v>40330</v>
      </c>
      <c r="Q183" s="1342">
        <v>0.39583333333333331</v>
      </c>
      <c r="R183" s="1198" t="s">
        <v>1666</v>
      </c>
      <c r="S183" s="1343" t="s">
        <v>63</v>
      </c>
      <c r="T183" s="1344">
        <v>130.6</v>
      </c>
      <c r="U183" s="1344">
        <v>138.30000000000001</v>
      </c>
      <c r="V183" s="1189">
        <f t="shared" si="133"/>
        <v>7.7000000000000171</v>
      </c>
      <c r="W183" s="1343">
        <v>1350</v>
      </c>
      <c r="X183" s="1344">
        <f t="shared" si="134"/>
        <v>5.7037037037037157</v>
      </c>
      <c r="Y183" s="1154" t="str">
        <f t="shared" si="135"/>
        <v xml:space="preserve">  </v>
      </c>
      <c r="Z183" s="1343" t="s">
        <v>68</v>
      </c>
      <c r="AA183" s="1344">
        <v>129.1</v>
      </c>
      <c r="AB183" s="1344">
        <v>136.6</v>
      </c>
      <c r="AC183" s="1189">
        <f t="shared" si="136"/>
        <v>7.5</v>
      </c>
      <c r="AD183" s="1344">
        <v>1230</v>
      </c>
      <c r="AE183" s="1344">
        <f t="shared" si="137"/>
        <v>6.0975609756097562</v>
      </c>
      <c r="AF183" s="1154" t="str">
        <f t="shared" si="138"/>
        <v xml:space="preserve">  </v>
      </c>
      <c r="AG183" s="1343" t="s">
        <v>73</v>
      </c>
      <c r="AH183" s="1344">
        <v>132.9</v>
      </c>
      <c r="AI183" s="1344">
        <v>142.69999999999999</v>
      </c>
      <c r="AJ183" s="1344">
        <f t="shared" si="139"/>
        <v>9.7999999999999829</v>
      </c>
      <c r="AK183" s="1344">
        <v>1650</v>
      </c>
      <c r="AL183" s="1344">
        <f t="shared" si="140"/>
        <v>5.9393939393939297</v>
      </c>
      <c r="AM183" s="1154" t="str">
        <f t="shared" si="141"/>
        <v xml:space="preserve">  </v>
      </c>
      <c r="AN183" s="1307">
        <f t="shared" si="142"/>
        <v>5.9135528729024678</v>
      </c>
      <c r="AO183" s="1307">
        <f t="shared" si="143"/>
        <v>0.19819613567468794</v>
      </c>
      <c r="AP183" s="1307">
        <f t="shared" si="144"/>
        <v>3.3515576834169751</v>
      </c>
      <c r="AQ183" s="1235">
        <f t="shared" si="145"/>
        <v>3</v>
      </c>
      <c r="AR183" s="1154" t="str">
        <f t="shared" si="115"/>
        <v xml:space="preserve">  </v>
      </c>
      <c r="AT183" s="23" t="s">
        <v>191</v>
      </c>
      <c r="AU183" s="23" t="s">
        <v>191</v>
      </c>
      <c r="AV183" s="23" t="s">
        <v>191</v>
      </c>
      <c r="AW183" s="1175" t="str">
        <f t="shared" si="116"/>
        <v xml:space="preserve">  </v>
      </c>
      <c r="AX183" s="1154" t="str">
        <f t="shared" si="117"/>
        <v xml:space="preserve">  </v>
      </c>
      <c r="AY183" s="23" t="s">
        <v>191</v>
      </c>
      <c r="AZ183" s="23" t="s">
        <v>191</v>
      </c>
      <c r="BA183" s="23" t="s">
        <v>191</v>
      </c>
      <c r="BB183" s="1175" t="str">
        <f t="shared" si="126"/>
        <v xml:space="preserve">  </v>
      </c>
      <c r="BC183" s="1154" t="str">
        <f t="shared" si="118"/>
        <v xml:space="preserve">  </v>
      </c>
      <c r="BD183" s="794" t="s">
        <v>191</v>
      </c>
      <c r="BE183" s="1346" t="s">
        <v>54</v>
      </c>
      <c r="BF183" s="1346">
        <v>1.3045761241914722</v>
      </c>
      <c r="BG183" s="1346"/>
      <c r="BH183" s="1175" t="str">
        <f t="shared" si="146"/>
        <v xml:space="preserve">  </v>
      </c>
      <c r="BI183" s="1154" t="str">
        <f t="shared" si="119"/>
        <v xml:space="preserve">  </v>
      </c>
      <c r="BJ183" s="1346" t="s">
        <v>77</v>
      </c>
      <c r="BK183" s="1346">
        <v>0.10698856554831386</v>
      </c>
      <c r="BM183" s="1175" t="str">
        <f t="shared" si="147"/>
        <v xml:space="preserve">  </v>
      </c>
      <c r="BN183" s="1158" t="str">
        <f t="shared" si="121"/>
        <v xml:space="preserve">  </v>
      </c>
      <c r="BO183" s="1157" t="str">
        <f t="shared" si="122"/>
        <v xml:space="preserve">  </v>
      </c>
      <c r="BP183" s="1349">
        <f t="shared" si="148"/>
        <v>8.2010212792006598</v>
      </c>
      <c r="BQ183" s="1350">
        <v>390.45650147588822</v>
      </c>
      <c r="BS183" s="174" t="str">
        <f t="shared" si="149"/>
        <v xml:space="preserve">  </v>
      </c>
      <c r="BT183" s="1158" t="str">
        <f t="shared" si="150"/>
        <v xml:space="preserve">  </v>
      </c>
      <c r="BU183" s="1352">
        <f t="shared" si="151"/>
        <v>2.2270481936032192</v>
      </c>
      <c r="BW183" s="174" t="str">
        <f t="shared" si="127"/>
        <v>E, &lt;PRL</v>
      </c>
      <c r="BX183" s="1154" t="str">
        <f t="shared" si="123"/>
        <v>E, &lt;RL</v>
      </c>
      <c r="BY183" s="1236">
        <v>20.476276788867239</v>
      </c>
      <c r="BZ183" s="1353"/>
      <c r="CA183" s="1179">
        <v>1</v>
      </c>
      <c r="CB183" s="174" t="str">
        <f t="shared" si="152"/>
        <v xml:space="preserve">  </v>
      </c>
      <c r="CC183" s="1154" t="str">
        <f t="shared" si="153"/>
        <v xml:space="preserve">  </v>
      </c>
      <c r="CD183" s="1346">
        <f t="shared" ref="CD183:CD192" si="160">BY183*(AE183/1000)</f>
        <v>0.12485534627358073</v>
      </c>
      <c r="CF183" s="174" t="str">
        <f t="shared" si="128"/>
        <v xml:space="preserve">  </v>
      </c>
      <c r="CG183" s="1158" t="str">
        <f t="shared" si="124"/>
        <v>E, &lt;RL</v>
      </c>
      <c r="CH183" s="1348">
        <f t="shared" si="154"/>
        <v>5.2441889714907735</v>
      </c>
      <c r="CI183" s="1236">
        <v>5.7328630169673875</v>
      </c>
      <c r="CK183" s="174" t="str">
        <f t="shared" si="155"/>
        <v xml:space="preserve">  </v>
      </c>
      <c r="CL183" s="1154" t="str">
        <f t="shared" si="156"/>
        <v xml:space="preserve">  </v>
      </c>
      <c r="CM183" s="1347">
        <f t="shared" si="157"/>
        <v>3.4049731858351702E-2</v>
      </c>
      <c r="CN183" s="950"/>
      <c r="CO183" s="174" t="str">
        <f t="shared" si="158"/>
        <v>E, &lt;PRL</v>
      </c>
      <c r="CP183" s="1158" t="str">
        <f t="shared" si="125"/>
        <v>&lt;MDL</v>
      </c>
      <c r="CQ183" s="1353">
        <f t="shared" si="159"/>
        <v>1.4682462695070293</v>
      </c>
      <c r="CR183" s="1174" t="s">
        <v>2618</v>
      </c>
    </row>
    <row r="184" spans="1:97" ht="38.25" x14ac:dyDescent="0.2">
      <c r="A184" s="1144" t="s">
        <v>2139</v>
      </c>
      <c r="B184" s="1161" t="s">
        <v>1245</v>
      </c>
      <c r="C184" s="1105" t="s">
        <v>599</v>
      </c>
      <c r="D184" s="957">
        <v>7</v>
      </c>
      <c r="E184" s="1354">
        <v>1100450</v>
      </c>
      <c r="F184" s="955">
        <v>1</v>
      </c>
      <c r="G184" s="1163">
        <v>11452600</v>
      </c>
      <c r="H184" s="1163">
        <v>201012081520</v>
      </c>
      <c r="I184" s="1163"/>
      <c r="J184" s="1105" t="s">
        <v>98</v>
      </c>
      <c r="K184" s="1165" t="s">
        <v>2614</v>
      </c>
      <c r="L184" s="1166" t="s">
        <v>1694</v>
      </c>
      <c r="M184" s="957" t="s">
        <v>43</v>
      </c>
      <c r="N184" s="957"/>
      <c r="O184" s="1248"/>
      <c r="P184" s="1169">
        <v>40520</v>
      </c>
      <c r="Q184" s="1342">
        <v>0.63888888888888895</v>
      </c>
      <c r="R184" s="1198" t="s">
        <v>101</v>
      </c>
      <c r="S184" s="1373" t="s">
        <v>103</v>
      </c>
      <c r="T184" s="1344">
        <v>133.69999999999999</v>
      </c>
      <c r="U184" s="1344">
        <v>180.7</v>
      </c>
      <c r="V184" s="1189">
        <f t="shared" si="133"/>
        <v>47</v>
      </c>
      <c r="W184" s="1344">
        <v>707.9</v>
      </c>
      <c r="X184" s="1344">
        <f t="shared" si="134"/>
        <v>66.39355841220511</v>
      </c>
      <c r="Y184" s="1154" t="str">
        <f t="shared" si="135"/>
        <v xml:space="preserve">  </v>
      </c>
      <c r="Z184" s="1376" t="s">
        <v>105</v>
      </c>
      <c r="AA184" s="1345">
        <v>134.5</v>
      </c>
      <c r="AB184" s="1345">
        <v>154.1</v>
      </c>
      <c r="AC184" s="1189">
        <f t="shared" si="136"/>
        <v>19.599999999999994</v>
      </c>
      <c r="AD184" s="1345">
        <v>1358</v>
      </c>
      <c r="AE184" s="1344">
        <f t="shared" si="137"/>
        <v>14.432989690721644</v>
      </c>
      <c r="AF184" s="1154" t="str">
        <f t="shared" si="138"/>
        <v xml:space="preserve">  </v>
      </c>
      <c r="AG184" s="1376" t="s">
        <v>107</v>
      </c>
      <c r="AH184" s="1345">
        <v>132</v>
      </c>
      <c r="AI184" s="1345">
        <v>170.5</v>
      </c>
      <c r="AJ184" s="1344">
        <f t="shared" si="139"/>
        <v>38.5</v>
      </c>
      <c r="AK184" s="1345">
        <v>758</v>
      </c>
      <c r="AL184" s="1344">
        <f t="shared" si="140"/>
        <v>50.791556728232187</v>
      </c>
      <c r="AM184" s="1154" t="str">
        <f t="shared" si="141"/>
        <v xml:space="preserve">  </v>
      </c>
      <c r="AN184" s="1307">
        <f t="shared" si="142"/>
        <v>43.872701610386315</v>
      </c>
      <c r="AO184" s="1307">
        <f t="shared" si="143"/>
        <v>26.662297211067685</v>
      </c>
      <c r="AP184" s="1307">
        <f t="shared" si="144"/>
        <v>60.771952107813021</v>
      </c>
      <c r="AQ184" s="1235">
        <f t="shared" si="145"/>
        <v>3</v>
      </c>
      <c r="AR184" s="1154" t="str">
        <f t="shared" si="115"/>
        <v xml:space="preserve">  </v>
      </c>
      <c r="AT184" s="23" t="s">
        <v>191</v>
      </c>
      <c r="AU184" s="23" t="s">
        <v>191</v>
      </c>
      <c r="AV184" s="23" t="s">
        <v>191</v>
      </c>
      <c r="AW184" s="1175" t="str">
        <f t="shared" si="116"/>
        <v xml:space="preserve">  </v>
      </c>
      <c r="AX184" s="1154" t="str">
        <f t="shared" si="117"/>
        <v xml:space="preserve">  </v>
      </c>
      <c r="AY184" s="23" t="s">
        <v>191</v>
      </c>
      <c r="AZ184" s="23" t="s">
        <v>191</v>
      </c>
      <c r="BA184" s="23" t="s">
        <v>191</v>
      </c>
      <c r="BB184" s="1175" t="str">
        <f t="shared" si="126"/>
        <v xml:space="preserve">  </v>
      </c>
      <c r="BC184" s="1154" t="str">
        <f t="shared" si="118"/>
        <v xml:space="preserve">  </v>
      </c>
      <c r="BD184" s="794" t="s">
        <v>191</v>
      </c>
      <c r="BE184" s="1346" t="s">
        <v>177</v>
      </c>
      <c r="BF184" s="1384">
        <v>1.3757418201723823</v>
      </c>
      <c r="BG184" s="1235"/>
      <c r="BH184" s="1175" t="str">
        <f t="shared" si="146"/>
        <v xml:space="preserve">  </v>
      </c>
      <c r="BI184" s="1154" t="str">
        <f t="shared" si="119"/>
        <v xml:space="preserve">  </v>
      </c>
      <c r="BJ184" s="1347" t="s">
        <v>79</v>
      </c>
      <c r="BK184" s="1347">
        <v>6.1211289127556454E-2</v>
      </c>
      <c r="BL184" s="1347"/>
      <c r="BM184" s="1175" t="str">
        <f t="shared" si="147"/>
        <v xml:space="preserve">  </v>
      </c>
      <c r="BN184" s="1158" t="str">
        <f t="shared" si="121"/>
        <v xml:space="preserve">  </v>
      </c>
      <c r="BO184" s="1157" t="str">
        <f t="shared" si="122"/>
        <v xml:space="preserve">  </v>
      </c>
      <c r="BP184" s="1349">
        <f t="shared" si="148"/>
        <v>4.4493296801784075</v>
      </c>
      <c r="BQ184" s="964">
        <v>50.366069648694861</v>
      </c>
      <c r="BR184" s="1346"/>
      <c r="BS184" s="174" t="str">
        <f t="shared" si="149"/>
        <v>E, &lt;PRL</v>
      </c>
      <c r="BT184" s="1158" t="str">
        <f t="shared" si="150"/>
        <v xml:space="preserve">  </v>
      </c>
      <c r="BU184" s="1352">
        <f t="shared" si="151"/>
        <v>3.3439825872138131</v>
      </c>
      <c r="BW184" s="174" t="str">
        <f t="shared" si="127"/>
        <v xml:space="preserve">  </v>
      </c>
      <c r="BX184" s="1154" t="str">
        <f t="shared" si="123"/>
        <v xml:space="preserve">  </v>
      </c>
      <c r="BY184" s="1236">
        <v>2.6845213604563272</v>
      </c>
      <c r="CA184" s="1179">
        <v>1</v>
      </c>
      <c r="CB184" s="174" t="str">
        <f t="shared" si="152"/>
        <v xml:space="preserve">  </v>
      </c>
      <c r="CC184" s="1154" t="str">
        <f t="shared" si="153"/>
        <v xml:space="preserve">  </v>
      </c>
      <c r="CD184" s="1346">
        <f t="shared" si="160"/>
        <v>3.8745669119988217E-2</v>
      </c>
      <c r="CF184" s="174" t="str">
        <f t="shared" si="128"/>
        <v>E, &lt;PRL</v>
      </c>
      <c r="CG184" s="1158" t="str">
        <f t="shared" si="124"/>
        <v>&lt;MDL</v>
      </c>
      <c r="CH184" s="1348">
        <f t="shared" si="154"/>
        <v>5.3300195532050836</v>
      </c>
      <c r="CI184" s="1236">
        <v>3.7504830392187465</v>
      </c>
      <c r="CK184" s="174" t="str">
        <f t="shared" si="155"/>
        <v xml:space="preserve">  </v>
      </c>
      <c r="CL184" s="1154" t="str">
        <f t="shared" si="156"/>
        <v xml:space="preserve">  </v>
      </c>
      <c r="CM184" s="1347">
        <f t="shared" si="157"/>
        <v>0.19049287204475163</v>
      </c>
      <c r="CN184" s="950"/>
      <c r="CO184" s="174" t="str">
        <f t="shared" si="158"/>
        <v>E, &lt;PRL</v>
      </c>
      <c r="CP184" s="1158" t="str">
        <f t="shared" si="125"/>
        <v>E, &lt;RL</v>
      </c>
      <c r="CQ184" s="1353">
        <f t="shared" si="159"/>
        <v>7.4464477085039587</v>
      </c>
      <c r="CR184" s="1174">
        <f>100*CM184/BU184</f>
        <v>5.6965868414843985</v>
      </c>
    </row>
    <row r="185" spans="1:97" ht="38.25" x14ac:dyDescent="0.2">
      <c r="A185" s="1144" t="s">
        <v>2140</v>
      </c>
      <c r="B185" s="1161" t="s">
        <v>1246</v>
      </c>
      <c r="C185" s="1105" t="s">
        <v>600</v>
      </c>
      <c r="D185" s="1209">
        <v>7</v>
      </c>
      <c r="E185" s="1354">
        <v>1100171</v>
      </c>
      <c r="F185" s="955">
        <v>4</v>
      </c>
      <c r="G185" s="1163">
        <v>11452600</v>
      </c>
      <c r="H185" s="1163">
        <v>201012081521</v>
      </c>
      <c r="I185" s="1163"/>
      <c r="J185" s="1105" t="s">
        <v>99</v>
      </c>
      <c r="K185" s="1165" t="s">
        <v>2614</v>
      </c>
      <c r="L185" s="1166" t="s">
        <v>1694</v>
      </c>
      <c r="M185" s="957" t="s">
        <v>100</v>
      </c>
      <c r="N185" s="957"/>
      <c r="O185" s="957" t="s">
        <v>45</v>
      </c>
      <c r="P185" s="1169">
        <v>40520</v>
      </c>
      <c r="Q185" s="1342">
        <v>0.63958333333333328</v>
      </c>
      <c r="R185" s="1198" t="s">
        <v>102</v>
      </c>
      <c r="S185" s="1373" t="s">
        <v>104</v>
      </c>
      <c r="T185" s="1344">
        <v>131.69999999999999</v>
      </c>
      <c r="U185" s="1344">
        <v>151.80000000000001</v>
      </c>
      <c r="V185" s="1189">
        <f t="shared" si="133"/>
        <v>20.100000000000023</v>
      </c>
      <c r="W185" s="1343">
        <v>761</v>
      </c>
      <c r="X185" s="1344">
        <f t="shared" si="134"/>
        <v>26.412614980289124</v>
      </c>
      <c r="Y185" s="1154" t="str">
        <f t="shared" si="135"/>
        <v xml:space="preserve">  </v>
      </c>
      <c r="Z185" s="1376" t="s">
        <v>106</v>
      </c>
      <c r="AA185" s="1345">
        <v>133.19999999999999</v>
      </c>
      <c r="AB185" s="1345">
        <v>144.1</v>
      </c>
      <c r="AC185" s="1189">
        <f t="shared" si="136"/>
        <v>10.900000000000006</v>
      </c>
      <c r="AD185" s="1345">
        <v>617</v>
      </c>
      <c r="AE185" s="1344">
        <f t="shared" si="137"/>
        <v>17.666126418152359</v>
      </c>
      <c r="AF185" s="1154" t="str">
        <f t="shared" si="138"/>
        <v xml:space="preserve">  </v>
      </c>
      <c r="AG185" s="1376" t="s">
        <v>108</v>
      </c>
      <c r="AH185" s="1385">
        <v>130.5</v>
      </c>
      <c r="AI185" s="1385">
        <v>207.5</v>
      </c>
      <c r="AJ185" s="1385">
        <f t="shared" si="139"/>
        <v>77</v>
      </c>
      <c r="AK185" s="1385">
        <v>715.7</v>
      </c>
      <c r="AL185" s="1385">
        <f t="shared" si="140"/>
        <v>107.58697778398771</v>
      </c>
      <c r="AM185" s="1154" t="str">
        <f t="shared" si="141"/>
        <v xml:space="preserve">  </v>
      </c>
      <c r="AN185" s="1386">
        <f t="shared" si="142"/>
        <v>50.555239727476398</v>
      </c>
      <c r="AO185" s="1386">
        <f t="shared" si="143"/>
        <v>49.584167078330424</v>
      </c>
      <c r="AP185" s="1386">
        <f t="shared" si="144"/>
        <v>98.079184958115817</v>
      </c>
      <c r="AQ185" s="1387">
        <f t="shared" si="145"/>
        <v>3</v>
      </c>
      <c r="AR185" s="1154" t="str">
        <f t="shared" si="115"/>
        <v xml:space="preserve">  </v>
      </c>
      <c r="AS185" s="1387"/>
      <c r="AT185" s="23" t="s">
        <v>191</v>
      </c>
      <c r="AU185" s="23" t="s">
        <v>191</v>
      </c>
      <c r="AV185" s="23" t="s">
        <v>191</v>
      </c>
      <c r="AW185" s="1175" t="str">
        <f t="shared" si="116"/>
        <v xml:space="preserve">  </v>
      </c>
      <c r="AX185" s="1154" t="str">
        <f t="shared" si="117"/>
        <v xml:space="preserve">  </v>
      </c>
      <c r="AY185" s="23" t="s">
        <v>191</v>
      </c>
      <c r="AZ185" s="23" t="s">
        <v>191</v>
      </c>
      <c r="BA185" s="23" t="s">
        <v>191</v>
      </c>
      <c r="BB185" s="1175" t="str">
        <f t="shared" si="126"/>
        <v xml:space="preserve">  </v>
      </c>
      <c r="BC185" s="1154" t="str">
        <f t="shared" si="118"/>
        <v xml:space="preserve">  </v>
      </c>
      <c r="BD185" s="794" t="s">
        <v>191</v>
      </c>
      <c r="BE185" s="1346" t="s">
        <v>80</v>
      </c>
      <c r="BF185" s="1384">
        <v>2.3232609905349775</v>
      </c>
      <c r="BG185" s="1235"/>
      <c r="BH185" s="1175" t="str">
        <f t="shared" si="146"/>
        <v xml:space="preserve">  </v>
      </c>
      <c r="BI185" s="1154" t="str">
        <f t="shared" si="119"/>
        <v xml:space="preserve">  </v>
      </c>
      <c r="BJ185" s="1347" t="s">
        <v>241</v>
      </c>
      <c r="BK185" s="1347">
        <v>5.8830439857251705E-2</v>
      </c>
      <c r="BL185" s="1347"/>
      <c r="BM185" s="1175" t="str">
        <f t="shared" si="147"/>
        <v xml:space="preserve">  </v>
      </c>
      <c r="BN185" s="1158" t="str">
        <f t="shared" si="121"/>
        <v xml:space="preserve">  </v>
      </c>
      <c r="BO185" s="1157" t="str">
        <f t="shared" si="122"/>
        <v xml:space="preserve">  </v>
      </c>
      <c r="BP185" s="1349">
        <f t="shared" si="148"/>
        <v>2.5322355127955216</v>
      </c>
      <c r="BQ185" s="964">
        <v>108.44601336398367</v>
      </c>
      <c r="BR185" s="1346"/>
      <c r="BS185" s="174" t="str">
        <f t="shared" si="149"/>
        <v xml:space="preserve">  </v>
      </c>
      <c r="BT185" s="1158" t="str">
        <f t="shared" si="150"/>
        <v xml:space="preserve">  </v>
      </c>
      <c r="BU185" s="1352">
        <f t="shared" si="151"/>
        <v>2.8643427971301896</v>
      </c>
      <c r="BW185" s="174" t="str">
        <f t="shared" si="127"/>
        <v>E, &lt;PRL</v>
      </c>
      <c r="BX185" s="1154" t="str">
        <f t="shared" si="123"/>
        <v>E, &lt;RL</v>
      </c>
      <c r="BY185" s="1382">
        <v>6.4832722214024106</v>
      </c>
      <c r="BZ185" s="596">
        <v>4.5838967909293693</v>
      </c>
      <c r="CA185" s="1179">
        <v>1</v>
      </c>
      <c r="CB185" s="174" t="str">
        <f t="shared" si="152"/>
        <v xml:space="preserve">  </v>
      </c>
      <c r="CC185" s="1154" t="str">
        <f t="shared" si="153"/>
        <v xml:space="preserve">  </v>
      </c>
      <c r="CD185" s="1346">
        <f t="shared" si="160"/>
        <v>0.11453430666659047</v>
      </c>
      <c r="CF185" s="174" t="str">
        <f t="shared" si="128"/>
        <v xml:space="preserve">  </v>
      </c>
      <c r="CG185" s="1158" t="str">
        <f t="shared" si="124"/>
        <v>E, &lt;RL</v>
      </c>
      <c r="CH185" s="1348">
        <f t="shared" si="154"/>
        <v>5.9783407617228184</v>
      </c>
      <c r="CI185" s="1236">
        <v>1.6580813981287243</v>
      </c>
      <c r="CK185" s="174" t="str">
        <f t="shared" si="155"/>
        <v>E, &lt;PRL</v>
      </c>
      <c r="CL185" s="1154" t="str">
        <f t="shared" si="156"/>
        <v xml:space="preserve">  </v>
      </c>
      <c r="CM185" s="1347">
        <f t="shared" si="157"/>
        <v>0.17838796654451836</v>
      </c>
      <c r="CN185" s="950"/>
      <c r="CO185" s="174" t="str">
        <f t="shared" si="158"/>
        <v>E, &lt;PRL</v>
      </c>
      <c r="CP185" s="1158" t="str">
        <f t="shared" si="125"/>
        <v>E, &lt;RL</v>
      </c>
      <c r="CQ185" s="1353">
        <f t="shared" si="159"/>
        <v>1.5289463823475089</v>
      </c>
      <c r="CR185" s="1174">
        <f>100*CM185/BU185</f>
        <v>6.227884690451396</v>
      </c>
    </row>
    <row r="186" spans="1:97" ht="38.25" x14ac:dyDescent="0.2">
      <c r="A186" s="1144" t="s">
        <v>2142</v>
      </c>
      <c r="B186" s="1161" t="s">
        <v>1248</v>
      </c>
      <c r="C186" s="1105" t="s">
        <v>599</v>
      </c>
      <c r="D186" s="957">
        <v>9</v>
      </c>
      <c r="E186" s="1354">
        <v>1108061</v>
      </c>
      <c r="F186" s="955">
        <v>1</v>
      </c>
      <c r="G186" s="1163">
        <v>11452600</v>
      </c>
      <c r="H186" s="1270">
        <v>201012200830</v>
      </c>
      <c r="I186" s="1270"/>
      <c r="J186" s="1105" t="s">
        <v>111</v>
      </c>
      <c r="K186" s="1165" t="s">
        <v>2614</v>
      </c>
      <c r="L186" s="1166" t="s">
        <v>1694</v>
      </c>
      <c r="M186" s="957" t="s">
        <v>43</v>
      </c>
      <c r="N186" s="957"/>
      <c r="O186" s="957"/>
      <c r="P186" s="1261">
        <v>40532</v>
      </c>
      <c r="Q186" s="1342">
        <v>0.35416666666666669</v>
      </c>
      <c r="R186" s="1198" t="s">
        <v>112</v>
      </c>
      <c r="S186" s="1343" t="s">
        <v>139</v>
      </c>
      <c r="T186" s="1345">
        <v>132.30000000000001</v>
      </c>
      <c r="U186" s="1345">
        <v>150.1</v>
      </c>
      <c r="V186" s="1189">
        <f t="shared" si="133"/>
        <v>17.799999999999983</v>
      </c>
      <c r="W186" s="1345">
        <v>625</v>
      </c>
      <c r="X186" s="1344">
        <f t="shared" si="134"/>
        <v>28.479999999999972</v>
      </c>
      <c r="Y186" s="1154" t="str">
        <f t="shared" si="135"/>
        <v xml:space="preserve">  </v>
      </c>
      <c r="Z186" s="1235" t="s">
        <v>152</v>
      </c>
      <c r="AA186" s="1345">
        <v>132.4</v>
      </c>
      <c r="AB186" s="1345">
        <v>163.69999999999999</v>
      </c>
      <c r="AC186" s="1189">
        <f t="shared" si="136"/>
        <v>31.299999999999983</v>
      </c>
      <c r="AD186" s="1345">
        <v>625</v>
      </c>
      <c r="AE186" s="1344">
        <f t="shared" si="137"/>
        <v>50.07999999999997</v>
      </c>
      <c r="AF186" s="1154" t="str">
        <f t="shared" si="138"/>
        <v xml:space="preserve">  </v>
      </c>
      <c r="AG186" s="1235" t="s">
        <v>165</v>
      </c>
      <c r="AH186" s="1345">
        <v>132.4</v>
      </c>
      <c r="AI186" s="538">
        <v>181.6</v>
      </c>
      <c r="AJ186" s="1344">
        <f t="shared" si="139"/>
        <v>49.199999999999989</v>
      </c>
      <c r="AK186" s="1345">
        <v>625</v>
      </c>
      <c r="AL186" s="1344">
        <f t="shared" si="140"/>
        <v>78.719999999999985</v>
      </c>
      <c r="AM186" s="1154" t="str">
        <f t="shared" si="141"/>
        <v xml:space="preserve">  </v>
      </c>
      <c r="AN186" s="1307">
        <f t="shared" si="142"/>
        <v>52.426666666666641</v>
      </c>
      <c r="AO186" s="1307">
        <f t="shared" si="143"/>
        <v>25.202073988728269</v>
      </c>
      <c r="AP186" s="1307">
        <f t="shared" si="144"/>
        <v>48.071097384400332</v>
      </c>
      <c r="AQ186" s="1235">
        <f t="shared" si="145"/>
        <v>3</v>
      </c>
      <c r="AR186" s="1154" t="str">
        <f t="shared" si="115"/>
        <v xml:space="preserve">  </v>
      </c>
      <c r="AT186" s="23" t="s">
        <v>191</v>
      </c>
      <c r="AU186" s="23" t="s">
        <v>191</v>
      </c>
      <c r="AV186" s="23" t="s">
        <v>191</v>
      </c>
      <c r="AW186" s="1175" t="str">
        <f t="shared" si="116"/>
        <v xml:space="preserve">  </v>
      </c>
      <c r="AX186" s="1154" t="str">
        <f t="shared" si="117"/>
        <v xml:space="preserve">  </v>
      </c>
      <c r="AY186" s="23" t="s">
        <v>191</v>
      </c>
      <c r="AZ186" s="23" t="s">
        <v>191</v>
      </c>
      <c r="BA186" s="23" t="s">
        <v>191</v>
      </c>
      <c r="BB186" s="1175" t="str">
        <f t="shared" si="126"/>
        <v xml:space="preserve">  </v>
      </c>
      <c r="BC186" s="1154" t="str">
        <f t="shared" si="118"/>
        <v xml:space="preserve">  </v>
      </c>
      <c r="BD186" s="794" t="s">
        <v>191</v>
      </c>
      <c r="BE186" s="952" t="s">
        <v>77</v>
      </c>
      <c r="BF186" s="1384">
        <v>1.0993779703740685</v>
      </c>
      <c r="BG186" s="1235"/>
      <c r="BH186" s="1175" t="str">
        <f t="shared" si="146"/>
        <v xml:space="preserve">  </v>
      </c>
      <c r="BI186" s="1154" t="str">
        <f t="shared" si="119"/>
        <v xml:space="preserve">  </v>
      </c>
      <c r="BJ186" s="1347" t="s">
        <v>242</v>
      </c>
      <c r="BK186" s="1347">
        <v>0.11960971581046717</v>
      </c>
      <c r="BL186" s="1347"/>
      <c r="BM186" s="1175" t="str">
        <f t="shared" si="147"/>
        <v xml:space="preserve">  </v>
      </c>
      <c r="BN186" s="1158" t="str">
        <f t="shared" si="121"/>
        <v xml:space="preserve">  </v>
      </c>
      <c r="BO186" s="1157" t="str">
        <f t="shared" si="122"/>
        <v xml:space="preserve">  </v>
      </c>
      <c r="BP186" s="1349">
        <f t="shared" si="148"/>
        <v>10.879762832592453</v>
      </c>
      <c r="BQ186" s="964">
        <v>62.352674553419128</v>
      </c>
      <c r="BR186" s="1346"/>
      <c r="BS186" s="174" t="str">
        <f t="shared" si="149"/>
        <v xml:space="preserve">  </v>
      </c>
      <c r="BT186" s="1158" t="str">
        <f t="shared" si="150"/>
        <v xml:space="preserve">  </v>
      </c>
      <c r="BU186" s="1352">
        <f t="shared" si="151"/>
        <v>1.775804171281375</v>
      </c>
      <c r="BW186" s="174" t="str">
        <f t="shared" si="127"/>
        <v>E, &lt;PRL</v>
      </c>
      <c r="BX186" s="1154" t="str">
        <f t="shared" si="123"/>
        <v>E, &lt;RL</v>
      </c>
      <c r="BY186" s="1236">
        <v>1.1186325849154424</v>
      </c>
      <c r="BZ186" s="1353"/>
      <c r="CA186" s="1179">
        <v>1</v>
      </c>
      <c r="CB186" s="174" t="str">
        <f t="shared" si="152"/>
        <v xml:space="preserve">  </v>
      </c>
      <c r="CC186" s="1154" t="str">
        <f t="shared" si="153"/>
        <v xml:space="preserve">  </v>
      </c>
      <c r="CD186" s="1346">
        <f t="shared" si="160"/>
        <v>5.6021119852565325E-2</v>
      </c>
      <c r="CF186" s="174" t="str">
        <f t="shared" si="128"/>
        <v>E, &lt;PRL</v>
      </c>
      <c r="CG186" s="1158" t="str">
        <f t="shared" si="124"/>
        <v>&lt;MDL</v>
      </c>
      <c r="CH186" s="1348">
        <f t="shared" si="154"/>
        <v>1.7940410622756549</v>
      </c>
      <c r="CI186" s="1236">
        <v>1.2754911678453367</v>
      </c>
      <c r="CK186" s="174" t="str">
        <f t="shared" si="155"/>
        <v>E, &lt;PRL</v>
      </c>
      <c r="CL186" s="1154" t="str">
        <f t="shared" si="156"/>
        <v xml:space="preserve">  </v>
      </c>
      <c r="CM186" s="1347">
        <f t="shared" si="157"/>
        <v>0.10040666473278488</v>
      </c>
      <c r="CN186" s="950"/>
      <c r="CO186" s="174" t="str">
        <f t="shared" si="158"/>
        <v>E, &lt;PRL</v>
      </c>
      <c r="CP186" s="1158" t="str">
        <f t="shared" si="125"/>
        <v>&lt;MDL</v>
      </c>
      <c r="CQ186" s="1353">
        <f t="shared" si="159"/>
        <v>2.0456077898512453</v>
      </c>
      <c r="CR186" s="1174" t="s">
        <v>2618</v>
      </c>
    </row>
    <row r="187" spans="1:97" ht="38.25" x14ac:dyDescent="0.2">
      <c r="A187" s="1144" t="s">
        <v>2144</v>
      </c>
      <c r="B187" s="1161" t="s">
        <v>1250</v>
      </c>
      <c r="C187" s="1105" t="s">
        <v>599</v>
      </c>
      <c r="D187" s="957">
        <v>9</v>
      </c>
      <c r="E187" s="1354">
        <v>1108062</v>
      </c>
      <c r="F187" s="955">
        <v>1</v>
      </c>
      <c r="G187" s="1163">
        <v>11452600</v>
      </c>
      <c r="H187" s="1270">
        <v>201012201600</v>
      </c>
      <c r="I187" s="1270"/>
      <c r="J187" s="1105" t="s">
        <v>116</v>
      </c>
      <c r="K187" s="1165" t="s">
        <v>2614</v>
      </c>
      <c r="L187" s="1166" t="s">
        <v>1694</v>
      </c>
      <c r="M187" s="957" t="s">
        <v>43</v>
      </c>
      <c r="N187" s="957"/>
      <c r="O187" s="957"/>
      <c r="P187" s="1261">
        <v>40532</v>
      </c>
      <c r="Q187" s="1342">
        <v>0.66666666666666663</v>
      </c>
      <c r="R187" s="1198" t="s">
        <v>117</v>
      </c>
      <c r="S187" s="1235" t="s">
        <v>141</v>
      </c>
      <c r="T187" s="1345">
        <v>132.9</v>
      </c>
      <c r="U187" s="1345">
        <v>147.80000000000001</v>
      </c>
      <c r="V187" s="1189">
        <f t="shared" si="133"/>
        <v>14.900000000000006</v>
      </c>
      <c r="W187" s="1345">
        <v>250</v>
      </c>
      <c r="X187" s="1344">
        <f t="shared" si="134"/>
        <v>59.600000000000023</v>
      </c>
      <c r="Y187" s="1154" t="str">
        <f t="shared" si="135"/>
        <v xml:space="preserve">  </v>
      </c>
      <c r="Z187" s="1235" t="s">
        <v>154</v>
      </c>
      <c r="AA187" s="1345">
        <v>131.80000000000001</v>
      </c>
      <c r="AB187" s="1345">
        <v>152.1</v>
      </c>
      <c r="AC187" s="1189">
        <f t="shared" si="136"/>
        <v>20.299999999999983</v>
      </c>
      <c r="AD187" s="1345">
        <v>250</v>
      </c>
      <c r="AE187" s="1344">
        <f t="shared" si="137"/>
        <v>81.199999999999932</v>
      </c>
      <c r="AF187" s="1154" t="str">
        <f t="shared" si="138"/>
        <v xml:space="preserve">  </v>
      </c>
      <c r="AG187" s="1235" t="s">
        <v>167</v>
      </c>
      <c r="AH187" s="1345">
        <v>133.30000000000001</v>
      </c>
      <c r="AI187" s="538">
        <v>155.19999999999999</v>
      </c>
      <c r="AJ187" s="1344">
        <f t="shared" si="139"/>
        <v>21.899999999999977</v>
      </c>
      <c r="AK187" s="1345">
        <v>250</v>
      </c>
      <c r="AL187" s="1344">
        <f t="shared" si="140"/>
        <v>87.599999999999909</v>
      </c>
      <c r="AM187" s="1154" t="str">
        <f t="shared" si="141"/>
        <v xml:space="preserve">  </v>
      </c>
      <c r="AN187" s="1307">
        <f t="shared" si="142"/>
        <v>76.133333333333283</v>
      </c>
      <c r="AO187" s="1307">
        <f t="shared" si="143"/>
        <v>14.671514350377413</v>
      </c>
      <c r="AP187" s="1307">
        <f t="shared" si="144"/>
        <v>19.270815696642849</v>
      </c>
      <c r="AQ187" s="1235">
        <f t="shared" si="145"/>
        <v>3</v>
      </c>
      <c r="AR187" s="1154" t="str">
        <f t="shared" si="115"/>
        <v xml:space="preserve">  </v>
      </c>
      <c r="AT187" s="23" t="s">
        <v>191</v>
      </c>
      <c r="AU187" s="23" t="s">
        <v>191</v>
      </c>
      <c r="AV187" s="23" t="s">
        <v>191</v>
      </c>
      <c r="AW187" s="1175" t="str">
        <f t="shared" si="116"/>
        <v xml:space="preserve">  </v>
      </c>
      <c r="AX187" s="1154" t="str">
        <f t="shared" si="117"/>
        <v xml:space="preserve">  </v>
      </c>
      <c r="AY187" s="23" t="s">
        <v>191</v>
      </c>
      <c r="AZ187" s="23" t="s">
        <v>191</v>
      </c>
      <c r="BA187" s="23" t="s">
        <v>191</v>
      </c>
      <c r="BB187" s="1175" t="str">
        <f t="shared" si="126"/>
        <v xml:space="preserve">  </v>
      </c>
      <c r="BC187" s="1154" t="str">
        <f t="shared" si="118"/>
        <v xml:space="preserve">  </v>
      </c>
      <c r="BD187" s="794" t="s">
        <v>191</v>
      </c>
      <c r="BE187" s="952" t="s">
        <v>180</v>
      </c>
      <c r="BF187" s="1384">
        <v>2.1483601270202608</v>
      </c>
      <c r="BG187" s="1235"/>
      <c r="BH187" s="1175" t="str">
        <f t="shared" si="146"/>
        <v xml:space="preserve">  </v>
      </c>
      <c r="BI187" s="1154" t="str">
        <f t="shared" si="119"/>
        <v xml:space="preserve">  </v>
      </c>
      <c r="BJ187" s="1347" t="s">
        <v>55</v>
      </c>
      <c r="BK187" s="1347">
        <v>0.11894608623552907</v>
      </c>
      <c r="BL187" s="1347"/>
      <c r="BM187" s="1175" t="str">
        <f t="shared" si="147"/>
        <v xml:space="preserve">  </v>
      </c>
      <c r="BN187" s="1158" t="str">
        <f t="shared" si="121"/>
        <v xml:space="preserve">  </v>
      </c>
      <c r="BO187" s="1157" t="str">
        <f t="shared" si="122"/>
        <v xml:space="preserve">  </v>
      </c>
      <c r="BP187" s="1349">
        <f t="shared" si="148"/>
        <v>5.5365990431271541</v>
      </c>
      <c r="BQ187" s="964">
        <v>187.44422926159913</v>
      </c>
      <c r="BR187" s="1346"/>
      <c r="BS187" s="174" t="str">
        <f t="shared" si="149"/>
        <v xml:space="preserve">  </v>
      </c>
      <c r="BT187" s="1158" t="str">
        <f t="shared" si="150"/>
        <v xml:space="preserve">  </v>
      </c>
      <c r="BU187" s="1352">
        <f t="shared" si="151"/>
        <v>11.171676063991312</v>
      </c>
      <c r="BW187" s="174" t="str">
        <f t="shared" si="127"/>
        <v xml:space="preserve">  </v>
      </c>
      <c r="BX187" s="1154" t="str">
        <f t="shared" si="123"/>
        <v xml:space="preserve">  </v>
      </c>
      <c r="BY187" s="1236">
        <v>4.9153303972121263</v>
      </c>
      <c r="BZ187" s="1353"/>
      <c r="CA187" s="1179">
        <v>1</v>
      </c>
      <c r="CB187" s="174" t="str">
        <f t="shared" si="152"/>
        <v xml:space="preserve">  </v>
      </c>
      <c r="CC187" s="1154" t="str">
        <f t="shared" si="153"/>
        <v xml:space="preserve">  </v>
      </c>
      <c r="CD187" s="1346">
        <f t="shared" si="160"/>
        <v>0.39912482825362428</v>
      </c>
      <c r="CF187" s="174" t="str">
        <f t="shared" si="128"/>
        <v xml:space="preserve">  </v>
      </c>
      <c r="CG187" s="1158" t="str">
        <f t="shared" si="124"/>
        <v xml:space="preserve">  </v>
      </c>
      <c r="CH187" s="1348">
        <f t="shared" si="154"/>
        <v>2.6222895293043349</v>
      </c>
      <c r="CI187" s="1236">
        <v>4.7518577643144271</v>
      </c>
      <c r="CK187" s="174" t="str">
        <f t="shared" si="155"/>
        <v xml:space="preserve">  </v>
      </c>
      <c r="CL187" s="1154" t="str">
        <f t="shared" si="156"/>
        <v xml:space="preserve">  </v>
      </c>
      <c r="CM187" s="1347">
        <f t="shared" si="157"/>
        <v>0.41626274015394338</v>
      </c>
      <c r="CN187" s="950"/>
      <c r="CO187" s="174" t="str">
        <f t="shared" si="158"/>
        <v xml:space="preserve">  </v>
      </c>
      <c r="CP187" s="1158" t="str">
        <f t="shared" si="125"/>
        <v xml:space="preserve">  </v>
      </c>
      <c r="CQ187" s="1353">
        <f t="shared" si="159"/>
        <v>2.5350781846064114</v>
      </c>
      <c r="CR187" s="1174">
        <f>100*CM187/BU187</f>
        <v>3.7260545129449887</v>
      </c>
    </row>
    <row r="188" spans="1:97" ht="38.25" x14ac:dyDescent="0.2">
      <c r="A188" s="1144" t="s">
        <v>2145</v>
      </c>
      <c r="B188" s="1161" t="s">
        <v>1251</v>
      </c>
      <c r="C188" s="1105" t="s">
        <v>599</v>
      </c>
      <c r="D188" s="957">
        <v>9</v>
      </c>
      <c r="E188" s="1354">
        <v>1108063</v>
      </c>
      <c r="F188" s="955">
        <v>1</v>
      </c>
      <c r="G188" s="1163">
        <v>11452600</v>
      </c>
      <c r="H188" s="1163">
        <v>201012211540</v>
      </c>
      <c r="I188" s="1163"/>
      <c r="J188" s="1105" t="s">
        <v>118</v>
      </c>
      <c r="K188" s="1165" t="s">
        <v>2614</v>
      </c>
      <c r="L188" s="1166" t="s">
        <v>1694</v>
      </c>
      <c r="M188" s="957" t="s">
        <v>43</v>
      </c>
      <c r="N188" s="957"/>
      <c r="O188" s="957"/>
      <c r="P188" s="1169">
        <v>40533</v>
      </c>
      <c r="Q188" s="1342">
        <v>0.65277777777777779</v>
      </c>
      <c r="R188" s="1198" t="s">
        <v>119</v>
      </c>
      <c r="S188" s="1235" t="s">
        <v>142</v>
      </c>
      <c r="T188" s="1345">
        <v>132.80000000000001</v>
      </c>
      <c r="U188" s="1345">
        <v>191.2</v>
      </c>
      <c r="V188" s="1189">
        <f t="shared" si="133"/>
        <v>58.399999999999977</v>
      </c>
      <c r="W188" s="1189">
        <v>150</v>
      </c>
      <c r="X188" s="1344">
        <f t="shared" si="134"/>
        <v>389.3333333333332</v>
      </c>
      <c r="Y188" s="1154" t="str">
        <f t="shared" si="135"/>
        <v xml:space="preserve">  </v>
      </c>
      <c r="Z188" s="1097" t="s">
        <v>155</v>
      </c>
      <c r="AA188" s="1189">
        <v>132.80000000000001</v>
      </c>
      <c r="AB188" s="1189">
        <v>205.9</v>
      </c>
      <c r="AC188" s="1189">
        <f t="shared" si="136"/>
        <v>73.099999999999994</v>
      </c>
      <c r="AD188" s="1189">
        <v>150</v>
      </c>
      <c r="AE188" s="1344">
        <f t="shared" si="137"/>
        <v>487.33333333333331</v>
      </c>
      <c r="AF188" s="1154" t="str">
        <f t="shared" si="138"/>
        <v xml:space="preserve">  </v>
      </c>
      <c r="AG188" s="1235" t="s">
        <v>168</v>
      </c>
      <c r="AH188" s="1345">
        <v>132.69999999999999</v>
      </c>
      <c r="AI188" s="538">
        <v>179</v>
      </c>
      <c r="AJ188" s="1344">
        <f t="shared" si="139"/>
        <v>46.300000000000011</v>
      </c>
      <c r="AK188" s="1189">
        <v>125</v>
      </c>
      <c r="AL188" s="1344">
        <f t="shared" si="140"/>
        <v>370.40000000000009</v>
      </c>
      <c r="AM188" s="1154" t="str">
        <f t="shared" si="141"/>
        <v xml:space="preserve">  </v>
      </c>
      <c r="AN188" s="1307">
        <f t="shared" si="142"/>
        <v>415.68888888888887</v>
      </c>
      <c r="AO188" s="1307">
        <f t="shared" si="143"/>
        <v>62.76394341174386</v>
      </c>
      <c r="AP188" s="1307">
        <f t="shared" si="144"/>
        <v>15.09877821837097</v>
      </c>
      <c r="AQ188" s="1235">
        <f t="shared" si="145"/>
        <v>3</v>
      </c>
      <c r="AR188" s="1154" t="str">
        <f t="shared" si="115"/>
        <v xml:space="preserve">  </v>
      </c>
      <c r="AT188" s="23" t="s">
        <v>191</v>
      </c>
      <c r="AU188" s="23" t="s">
        <v>191</v>
      </c>
      <c r="AV188" s="23" t="s">
        <v>191</v>
      </c>
      <c r="AW188" s="1175" t="str">
        <f t="shared" si="116"/>
        <v xml:space="preserve">  </v>
      </c>
      <c r="AX188" s="1154" t="str">
        <f t="shared" si="117"/>
        <v xml:space="preserve">  </v>
      </c>
      <c r="AY188" s="23" t="s">
        <v>191</v>
      </c>
      <c r="AZ188" s="23" t="s">
        <v>191</v>
      </c>
      <c r="BA188" s="23" t="s">
        <v>191</v>
      </c>
      <c r="BB188" s="1175" t="str">
        <f t="shared" si="126"/>
        <v xml:space="preserve">  </v>
      </c>
      <c r="BC188" s="1154" t="str">
        <f t="shared" si="118"/>
        <v xml:space="preserve">  </v>
      </c>
      <c r="BD188" s="794" t="s">
        <v>191</v>
      </c>
      <c r="BE188" s="949" t="s">
        <v>56</v>
      </c>
      <c r="BF188" s="1384">
        <v>6.6287534571357156</v>
      </c>
      <c r="BG188" s="1235"/>
      <c r="BH188" s="1175" t="str">
        <f t="shared" si="146"/>
        <v xml:space="preserve">  </v>
      </c>
      <c r="BI188" s="1154" t="str">
        <f t="shared" si="119"/>
        <v xml:space="preserve">  </v>
      </c>
      <c r="BJ188" s="1347" t="s">
        <v>89</v>
      </c>
      <c r="BK188" s="1347">
        <v>0.14307750093248289</v>
      </c>
      <c r="BL188" s="1347">
        <v>1.2274110780219338E-2</v>
      </c>
      <c r="BM188" s="1175" t="str">
        <f t="shared" si="147"/>
        <v xml:space="preserve">  </v>
      </c>
      <c r="BN188" s="1158" t="str">
        <f t="shared" si="121"/>
        <v xml:space="preserve">  </v>
      </c>
      <c r="BO188" s="1157" t="str">
        <f t="shared" si="122"/>
        <v xml:space="preserve">  </v>
      </c>
      <c r="BP188" s="1349">
        <f t="shared" si="148"/>
        <v>2.1584375080123541</v>
      </c>
      <c r="BQ188" s="1104">
        <v>133.6500572221772</v>
      </c>
      <c r="BR188" s="1346"/>
      <c r="BS188" s="174" t="str">
        <f t="shared" si="149"/>
        <v xml:space="preserve">  </v>
      </c>
      <c r="BT188" s="1158" t="str">
        <f t="shared" si="150"/>
        <v xml:space="preserve">  </v>
      </c>
      <c r="BU188" s="1352">
        <f t="shared" si="151"/>
        <v>52.034422278500969</v>
      </c>
      <c r="BW188" s="174" t="str">
        <f t="shared" si="127"/>
        <v xml:space="preserve">  </v>
      </c>
      <c r="BX188" s="1154" t="str">
        <f t="shared" si="123"/>
        <v xml:space="preserve">  </v>
      </c>
      <c r="BY188" s="1236">
        <v>2.6159499036699851</v>
      </c>
      <c r="BZ188" s="1353"/>
      <c r="CA188" s="1179">
        <v>1</v>
      </c>
      <c r="CB188" s="174" t="str">
        <f t="shared" si="152"/>
        <v xml:space="preserve">  </v>
      </c>
      <c r="CC188" s="1154" t="str">
        <f t="shared" si="153"/>
        <v xml:space="preserve">  </v>
      </c>
      <c r="CD188" s="1346">
        <f t="shared" si="160"/>
        <v>1.274839586388506</v>
      </c>
      <c r="CF188" s="174" t="str">
        <f t="shared" si="128"/>
        <v xml:space="preserve">  </v>
      </c>
      <c r="CG188" s="1158" t="str">
        <f t="shared" si="124"/>
        <v xml:space="preserve">  </v>
      </c>
      <c r="CH188" s="1348">
        <f t="shared" si="154"/>
        <v>1.9573129694372537</v>
      </c>
      <c r="CI188" s="1236">
        <v>4.8394344134715794</v>
      </c>
      <c r="CK188" s="174" t="str">
        <f t="shared" si="155"/>
        <v xml:space="preserve">  </v>
      </c>
      <c r="CL188" s="1154" t="str">
        <f t="shared" si="156"/>
        <v xml:space="preserve">  </v>
      </c>
      <c r="CM188" s="1347">
        <f t="shared" si="157"/>
        <v>1.7925265067498737</v>
      </c>
      <c r="CN188" s="950"/>
      <c r="CO188" s="174" t="str">
        <f t="shared" si="158"/>
        <v xml:space="preserve">  </v>
      </c>
      <c r="CP188" s="1158" t="str">
        <f t="shared" si="125"/>
        <v xml:space="preserve">  </v>
      </c>
      <c r="CQ188" s="1353">
        <f t="shared" si="159"/>
        <v>3.6209744418040914</v>
      </c>
      <c r="CR188" s="1174">
        <f>100*CM188/BU188</f>
        <v>3.4448859586752647</v>
      </c>
    </row>
    <row r="189" spans="1:97" ht="38.25" x14ac:dyDescent="0.2">
      <c r="A189" s="1144" t="s">
        <v>2146</v>
      </c>
      <c r="B189" s="1161" t="s">
        <v>1252</v>
      </c>
      <c r="C189" s="1105" t="s">
        <v>599</v>
      </c>
      <c r="D189" s="957">
        <v>9</v>
      </c>
      <c r="E189" s="1354">
        <v>1108064</v>
      </c>
      <c r="F189" s="955">
        <v>1</v>
      </c>
      <c r="G189" s="1163">
        <v>11452600</v>
      </c>
      <c r="H189" s="1163">
        <v>201012231030</v>
      </c>
      <c r="I189" s="1163"/>
      <c r="J189" s="1105" t="s">
        <v>120</v>
      </c>
      <c r="K189" s="1165" t="s">
        <v>2614</v>
      </c>
      <c r="L189" s="1166" t="s">
        <v>1694</v>
      </c>
      <c r="M189" s="957" t="s">
        <v>43</v>
      </c>
      <c r="N189" s="1395"/>
      <c r="O189" s="957"/>
      <c r="P189" s="1169">
        <v>40535</v>
      </c>
      <c r="Q189" s="1342">
        <v>0.4375</v>
      </c>
      <c r="R189" s="1198" t="s">
        <v>121</v>
      </c>
      <c r="S189" s="1235" t="s">
        <v>143</v>
      </c>
      <c r="T189" s="1345">
        <v>133.30000000000001</v>
      </c>
      <c r="U189" s="1345">
        <v>162</v>
      </c>
      <c r="V189" s="1189">
        <f t="shared" si="133"/>
        <v>28.699999999999989</v>
      </c>
      <c r="W189" s="1345">
        <v>260</v>
      </c>
      <c r="X189" s="1344">
        <f t="shared" si="134"/>
        <v>110.38461538461534</v>
      </c>
      <c r="Y189" s="1154" t="str">
        <f t="shared" si="135"/>
        <v xml:space="preserve">  </v>
      </c>
      <c r="Z189" s="1235" t="s">
        <v>156</v>
      </c>
      <c r="AA189" s="1345">
        <v>133</v>
      </c>
      <c r="AB189" s="1345">
        <v>234.3</v>
      </c>
      <c r="AC189" s="1189">
        <f t="shared" si="136"/>
        <v>101.30000000000001</v>
      </c>
      <c r="AD189" s="1345">
        <v>260</v>
      </c>
      <c r="AE189" s="1344">
        <f t="shared" si="137"/>
        <v>389.61538461538464</v>
      </c>
      <c r="AF189" s="1154" t="str">
        <f t="shared" si="138"/>
        <v xml:space="preserve">  </v>
      </c>
      <c r="AG189" s="1235" t="s">
        <v>169</v>
      </c>
      <c r="AH189" s="1345">
        <v>133.4</v>
      </c>
      <c r="AI189" s="538">
        <v>155.6</v>
      </c>
      <c r="AJ189" s="1344">
        <f t="shared" si="139"/>
        <v>22.199999999999989</v>
      </c>
      <c r="AK189" s="1345">
        <v>250</v>
      </c>
      <c r="AL189" s="1344">
        <f t="shared" si="140"/>
        <v>88.799999999999955</v>
      </c>
      <c r="AM189" s="1154" t="str">
        <f t="shared" si="141"/>
        <v xml:space="preserve">  </v>
      </c>
      <c r="AN189" s="1307">
        <f t="shared" si="142"/>
        <v>196.26666666666665</v>
      </c>
      <c r="AO189" s="1307">
        <f t="shared" si="143"/>
        <v>167.79233878409087</v>
      </c>
      <c r="AP189" s="1307">
        <f t="shared" si="144"/>
        <v>85.492020440263701</v>
      </c>
      <c r="AQ189" s="1235">
        <f t="shared" si="145"/>
        <v>3</v>
      </c>
      <c r="AR189" s="1154" t="str">
        <f t="shared" si="115"/>
        <v xml:space="preserve">  </v>
      </c>
      <c r="AT189" s="23" t="s">
        <v>191</v>
      </c>
      <c r="AU189" s="23" t="s">
        <v>191</v>
      </c>
      <c r="AV189" s="23" t="s">
        <v>191</v>
      </c>
      <c r="AW189" s="1175" t="str">
        <f t="shared" si="116"/>
        <v xml:space="preserve">  </v>
      </c>
      <c r="AX189" s="1154" t="str">
        <f t="shared" si="117"/>
        <v xml:space="preserve">  </v>
      </c>
      <c r="AY189" s="23" t="s">
        <v>191</v>
      </c>
      <c r="AZ189" s="23" t="s">
        <v>191</v>
      </c>
      <c r="BA189" s="23" t="s">
        <v>191</v>
      </c>
      <c r="BB189" s="1175" t="str">
        <f t="shared" si="126"/>
        <v xml:space="preserve">  </v>
      </c>
      <c r="BC189" s="1154" t="str">
        <f t="shared" si="118"/>
        <v xml:space="preserve">  </v>
      </c>
      <c r="BD189" s="794" t="s">
        <v>191</v>
      </c>
      <c r="BE189" s="949" t="s">
        <v>181</v>
      </c>
      <c r="BF189" s="1384">
        <v>5.8239872466878904</v>
      </c>
      <c r="BG189" s="1384">
        <v>8.2419638119407335E-2</v>
      </c>
      <c r="BH189" s="1175" t="str">
        <f t="shared" si="146"/>
        <v xml:space="preserve">  </v>
      </c>
      <c r="BI189" s="1154" t="str">
        <f t="shared" si="119"/>
        <v xml:space="preserve">  </v>
      </c>
      <c r="BJ189" s="1347" t="s">
        <v>181</v>
      </c>
      <c r="BK189" s="1347">
        <v>0.11121505727268508</v>
      </c>
      <c r="BL189" s="1347"/>
      <c r="BM189" s="1175" t="str">
        <f t="shared" si="147"/>
        <v xml:space="preserve">  </v>
      </c>
      <c r="BN189" s="1158" t="str">
        <f t="shared" si="121"/>
        <v xml:space="preserve">  </v>
      </c>
      <c r="BO189" s="1157" t="str">
        <f t="shared" si="122"/>
        <v xml:space="preserve">  </v>
      </c>
      <c r="BP189" s="1349">
        <f t="shared" si="148"/>
        <v>1.9096033792988341</v>
      </c>
      <c r="BQ189" s="964">
        <v>271.73116824497669</v>
      </c>
      <c r="BR189" s="1346"/>
      <c r="BS189" s="174" t="str">
        <f t="shared" si="149"/>
        <v xml:space="preserve">  </v>
      </c>
      <c r="BT189" s="1158" t="str">
        <f t="shared" si="150"/>
        <v xml:space="preserve">  </v>
      </c>
      <c r="BU189" s="1352">
        <f t="shared" si="151"/>
        <v>29.994940494733953</v>
      </c>
      <c r="BW189" s="174" t="str">
        <f t="shared" si="127"/>
        <v xml:space="preserve">  </v>
      </c>
      <c r="BX189" s="1154" t="str">
        <f t="shared" si="123"/>
        <v xml:space="preserve">  </v>
      </c>
      <c r="BY189" s="1236">
        <v>0.88118876350541575</v>
      </c>
      <c r="BZ189" s="1353"/>
      <c r="CA189" s="1179">
        <v>1</v>
      </c>
      <c r="CB189" s="174" t="str">
        <f t="shared" si="152"/>
        <v>E, &lt;PRL</v>
      </c>
      <c r="CC189" s="1154" t="str">
        <f t="shared" si="153"/>
        <v xml:space="preserve">  </v>
      </c>
      <c r="CD189" s="1346">
        <f t="shared" si="160"/>
        <v>0.34332469901191776</v>
      </c>
      <c r="CF189" s="174" t="str">
        <f t="shared" si="128"/>
        <v xml:space="preserve">  </v>
      </c>
      <c r="CG189" s="1158" t="str">
        <f t="shared" si="124"/>
        <v xml:space="preserve">  </v>
      </c>
      <c r="CH189" s="1348">
        <f t="shared" si="154"/>
        <v>0.32428696685651764</v>
      </c>
      <c r="CI189" s="1236">
        <v>6.5042160815280168</v>
      </c>
      <c r="CK189" s="174" t="str">
        <f t="shared" si="155"/>
        <v xml:space="preserve">  </v>
      </c>
      <c r="CL189" s="1154" t="str">
        <f t="shared" si="156"/>
        <v xml:space="preserve">  </v>
      </c>
      <c r="CM189" s="1347">
        <f t="shared" si="157"/>
        <v>0.57757438803968753</v>
      </c>
      <c r="CN189" s="950"/>
      <c r="CO189" s="174" t="str">
        <f t="shared" si="158"/>
        <v xml:space="preserve">  </v>
      </c>
      <c r="CP189" s="1158" t="str">
        <f t="shared" si="125"/>
        <v xml:space="preserve">  </v>
      </c>
      <c r="CQ189" s="1353">
        <f t="shared" si="159"/>
        <v>2.3936216531716381</v>
      </c>
      <c r="CR189" s="1174">
        <f>100*CM189/BU189</f>
        <v>1.9255727083075531</v>
      </c>
    </row>
    <row r="190" spans="1:97" ht="38.25" x14ac:dyDescent="0.2">
      <c r="A190" s="1144" t="s">
        <v>2147</v>
      </c>
      <c r="B190" s="1161" t="s">
        <v>1253</v>
      </c>
      <c r="C190" s="1105" t="s">
        <v>599</v>
      </c>
      <c r="D190" s="957">
        <v>9</v>
      </c>
      <c r="E190" s="1354">
        <v>1108065</v>
      </c>
      <c r="F190" s="955">
        <v>1</v>
      </c>
      <c r="G190" s="1163">
        <v>11452600</v>
      </c>
      <c r="H190" s="1163">
        <v>201012231330</v>
      </c>
      <c r="I190" s="1163"/>
      <c r="J190" s="1105" t="s">
        <v>122</v>
      </c>
      <c r="K190" s="1165" t="s">
        <v>2614</v>
      </c>
      <c r="L190" s="1166" t="s">
        <v>1694</v>
      </c>
      <c r="M190" s="957" t="s">
        <v>43</v>
      </c>
      <c r="N190" s="957"/>
      <c r="O190" s="957"/>
      <c r="P190" s="1169">
        <v>40542</v>
      </c>
      <c r="Q190" s="1342">
        <v>0.5625</v>
      </c>
      <c r="R190" s="1198" t="s">
        <v>123</v>
      </c>
      <c r="S190" s="1235" t="s">
        <v>144</v>
      </c>
      <c r="T190" s="1345">
        <v>132.5</v>
      </c>
      <c r="U190" s="1345">
        <v>173.6</v>
      </c>
      <c r="V190" s="1189">
        <f t="shared" si="133"/>
        <v>41.099999999999994</v>
      </c>
      <c r="W190" s="1345">
        <v>107</v>
      </c>
      <c r="X190" s="1344">
        <f t="shared" si="134"/>
        <v>384.11214953271025</v>
      </c>
      <c r="Y190" s="1154" t="str">
        <f t="shared" si="135"/>
        <v xml:space="preserve">  </v>
      </c>
      <c r="Z190" s="1235" t="s">
        <v>157</v>
      </c>
      <c r="AA190" s="1345">
        <v>132.69999999999999</v>
      </c>
      <c r="AB190" s="1345">
        <v>180.4</v>
      </c>
      <c r="AC190" s="1189">
        <f t="shared" si="136"/>
        <v>47.700000000000017</v>
      </c>
      <c r="AD190" s="1345">
        <v>116</v>
      </c>
      <c r="AE190" s="1344">
        <f t="shared" si="137"/>
        <v>411.20689655172424</v>
      </c>
      <c r="AF190" s="1154" t="str">
        <f t="shared" si="138"/>
        <v xml:space="preserve">  </v>
      </c>
      <c r="AG190" s="1235" t="s">
        <v>170</v>
      </c>
      <c r="AH190" s="1345">
        <v>132.1</v>
      </c>
      <c r="AI190" s="1345">
        <v>176</v>
      </c>
      <c r="AJ190" s="1344">
        <f t="shared" si="139"/>
        <v>43.900000000000006</v>
      </c>
      <c r="AK190" s="1345">
        <v>117</v>
      </c>
      <c r="AL190" s="1344">
        <f t="shared" si="140"/>
        <v>375.21367521367523</v>
      </c>
      <c r="AM190" s="1154" t="str">
        <f t="shared" si="141"/>
        <v xml:space="preserve">  </v>
      </c>
      <c r="AN190" s="1307">
        <f t="shared" si="142"/>
        <v>390.17757376603657</v>
      </c>
      <c r="AO190" s="1307">
        <f t="shared" si="143"/>
        <v>18.747533809013742</v>
      </c>
      <c r="AP190" s="1307">
        <f t="shared" si="144"/>
        <v>4.8048722093534222</v>
      </c>
      <c r="AQ190" s="1235">
        <f t="shared" si="145"/>
        <v>3</v>
      </c>
      <c r="AR190" s="1154" t="str">
        <f t="shared" si="115"/>
        <v xml:space="preserve">  </v>
      </c>
      <c r="AT190" s="23" t="s">
        <v>191</v>
      </c>
      <c r="AU190" s="23" t="s">
        <v>191</v>
      </c>
      <c r="AV190" s="23" t="s">
        <v>191</v>
      </c>
      <c r="AW190" s="1175" t="str">
        <f t="shared" si="116"/>
        <v xml:space="preserve">  </v>
      </c>
      <c r="AX190" s="1154" t="str">
        <f t="shared" si="117"/>
        <v xml:space="preserve">  </v>
      </c>
      <c r="AY190" s="23" t="s">
        <v>191</v>
      </c>
      <c r="AZ190" s="23" t="s">
        <v>191</v>
      </c>
      <c r="BA190" s="23" t="s">
        <v>191</v>
      </c>
      <c r="BB190" s="1175" t="str">
        <f t="shared" si="126"/>
        <v xml:space="preserve">  </v>
      </c>
      <c r="BC190" s="1154" t="str">
        <f t="shared" si="118"/>
        <v xml:space="preserve">  </v>
      </c>
      <c r="BD190" s="794" t="s">
        <v>191</v>
      </c>
      <c r="BE190" s="952" t="s">
        <v>184</v>
      </c>
      <c r="BF190" s="1384">
        <v>5.8488506756961964</v>
      </c>
      <c r="BG190" s="1235"/>
      <c r="BH190" s="1175" t="str">
        <f t="shared" si="146"/>
        <v xml:space="preserve">  </v>
      </c>
      <c r="BI190" s="1154" t="str">
        <f t="shared" si="119"/>
        <v xml:space="preserve">  </v>
      </c>
      <c r="BJ190" s="1347" t="s">
        <v>184</v>
      </c>
      <c r="BK190" s="1347">
        <v>0.10438918260497113</v>
      </c>
      <c r="BL190" s="1347"/>
      <c r="BM190" s="1175" t="str">
        <f t="shared" si="147"/>
        <v xml:space="preserve">  </v>
      </c>
      <c r="BN190" s="1158" t="str">
        <f t="shared" si="121"/>
        <v xml:space="preserve">  </v>
      </c>
      <c r="BO190" s="1157" t="str">
        <f t="shared" si="122"/>
        <v xml:space="preserve">  </v>
      </c>
      <c r="BP190" s="1349">
        <f t="shared" si="148"/>
        <v>1.7847811201393944</v>
      </c>
      <c r="BQ190" s="964">
        <v>147.94625884503196</v>
      </c>
      <c r="BR190" s="1346"/>
      <c r="BS190" s="174" t="str">
        <f t="shared" si="149"/>
        <v xml:space="preserve">  </v>
      </c>
      <c r="BT190" s="1158" t="str">
        <f t="shared" si="150"/>
        <v xml:space="preserve">  </v>
      </c>
      <c r="BU190" s="1352">
        <f t="shared" si="151"/>
        <v>56.82795550028797</v>
      </c>
      <c r="BW190" s="174" t="str">
        <f t="shared" si="127"/>
        <v xml:space="preserve">  </v>
      </c>
      <c r="BX190" s="1154" t="str">
        <f t="shared" si="123"/>
        <v xml:space="preserve">  </v>
      </c>
      <c r="BY190" s="1236">
        <v>2.239730575194617</v>
      </c>
      <c r="BZ190" s="1353"/>
      <c r="CA190" s="1179">
        <v>1</v>
      </c>
      <c r="CB190" s="174" t="str">
        <f t="shared" si="152"/>
        <v xml:space="preserve">  </v>
      </c>
      <c r="CC190" s="1154" t="str">
        <f t="shared" si="153"/>
        <v xml:space="preserve">  </v>
      </c>
      <c r="CD190" s="1346">
        <f t="shared" si="160"/>
        <v>0.92099265893778681</v>
      </c>
      <c r="CF190" s="174" t="str">
        <f t="shared" si="128"/>
        <v xml:space="preserve">  </v>
      </c>
      <c r="CG190" s="1158" t="str">
        <f t="shared" si="124"/>
        <v xml:space="preserve">  </v>
      </c>
      <c r="CH190" s="1348">
        <f t="shared" si="154"/>
        <v>1.5138811840728255</v>
      </c>
      <c r="CI190" s="1236">
        <v>4.4990525717341701</v>
      </c>
      <c r="CK190" s="174" t="str">
        <f t="shared" si="155"/>
        <v xml:space="preserve">  </v>
      </c>
      <c r="CL190" s="1158" t="str">
        <f t="shared" si="156"/>
        <v xml:space="preserve">  </v>
      </c>
      <c r="CM190" s="1347">
        <f t="shared" si="157"/>
        <v>1.688106050419915</v>
      </c>
      <c r="CN190" s="950"/>
      <c r="CO190" s="174" t="str">
        <f t="shared" si="158"/>
        <v xml:space="preserve">  </v>
      </c>
      <c r="CP190" s="1158" t="str">
        <f t="shared" si="125"/>
        <v xml:space="preserve">  </v>
      </c>
      <c r="CQ190" s="1353">
        <f t="shared" si="159"/>
        <v>3.0410046234739569</v>
      </c>
      <c r="CR190" s="1174">
        <f>100*CM190/BU190</f>
        <v>2.9705556632445815</v>
      </c>
    </row>
    <row r="191" spans="1:97" ht="38.25" x14ac:dyDescent="0.2">
      <c r="A191" s="1144" t="s">
        <v>2151</v>
      </c>
      <c r="B191" s="1161" t="s">
        <v>1257</v>
      </c>
      <c r="C191" s="1105" t="s">
        <v>599</v>
      </c>
      <c r="D191" s="957">
        <v>9</v>
      </c>
      <c r="E191" s="1105" t="s">
        <v>1855</v>
      </c>
      <c r="F191" s="955">
        <v>1</v>
      </c>
      <c r="G191" s="1163">
        <v>11452600</v>
      </c>
      <c r="H191" s="1163">
        <v>201101041440</v>
      </c>
      <c r="I191" s="1163"/>
      <c r="J191" s="1105" t="s">
        <v>129</v>
      </c>
      <c r="K191" s="1165" t="s">
        <v>2614</v>
      </c>
      <c r="L191" s="1166" t="s">
        <v>1694</v>
      </c>
      <c r="M191" s="957" t="s">
        <v>43</v>
      </c>
      <c r="N191" s="957"/>
      <c r="O191" s="957"/>
      <c r="P191" s="959">
        <v>40547</v>
      </c>
      <c r="Q191" s="1342">
        <v>0.61111111111111105</v>
      </c>
      <c r="R191" s="1105" t="s">
        <v>130</v>
      </c>
      <c r="S191" s="1235" t="s">
        <v>147</v>
      </c>
      <c r="T191" s="1345">
        <v>132.4</v>
      </c>
      <c r="U191" s="1345">
        <v>141.80000000000001</v>
      </c>
      <c r="V191" s="1189">
        <f t="shared" si="133"/>
        <v>9.4000000000000057</v>
      </c>
      <c r="W191" s="1345">
        <v>115</v>
      </c>
      <c r="X191" s="1344">
        <f t="shared" si="134"/>
        <v>81.739130434782652</v>
      </c>
      <c r="Y191" s="1154" t="str">
        <f t="shared" si="135"/>
        <v xml:space="preserve">  </v>
      </c>
      <c r="Z191" s="1235" t="s">
        <v>160</v>
      </c>
      <c r="AA191" s="1345">
        <v>132.30000000000001</v>
      </c>
      <c r="AB191" s="1345">
        <v>144.6</v>
      </c>
      <c r="AC191" s="1189">
        <f t="shared" si="136"/>
        <v>12.299999999999983</v>
      </c>
      <c r="AD191" s="1345">
        <v>115</v>
      </c>
      <c r="AE191" s="1344">
        <f t="shared" si="137"/>
        <v>106.95652173913028</v>
      </c>
      <c r="AF191" s="1154" t="str">
        <f t="shared" si="138"/>
        <v xml:space="preserve">  </v>
      </c>
      <c r="AG191" s="1235" t="s">
        <v>173</v>
      </c>
      <c r="AH191" s="1345">
        <v>131.4</v>
      </c>
      <c r="AI191" s="1345">
        <v>142.5</v>
      </c>
      <c r="AJ191" s="1344">
        <f t="shared" si="139"/>
        <v>11.099999999999994</v>
      </c>
      <c r="AK191" s="1345">
        <v>120</v>
      </c>
      <c r="AL191" s="1344">
        <f t="shared" si="140"/>
        <v>92.499999999999957</v>
      </c>
      <c r="AM191" s="1154" t="str">
        <f t="shared" si="141"/>
        <v xml:space="preserve">  </v>
      </c>
      <c r="AN191" s="1307">
        <f t="shared" si="142"/>
        <v>93.731884057970959</v>
      </c>
      <c r="AO191" s="1307">
        <f t="shared" si="143"/>
        <v>12.653748843657279</v>
      </c>
      <c r="AP191" s="1307">
        <f t="shared" si="144"/>
        <v>13.499940784110596</v>
      </c>
      <c r="AQ191" s="1235">
        <f t="shared" si="145"/>
        <v>3</v>
      </c>
      <c r="AR191" s="1154" t="str">
        <f t="shared" si="115"/>
        <v xml:space="preserve">  </v>
      </c>
      <c r="AT191" s="23" t="s">
        <v>191</v>
      </c>
      <c r="AU191" s="23" t="s">
        <v>191</v>
      </c>
      <c r="AV191" s="23" t="s">
        <v>191</v>
      </c>
      <c r="AW191" s="1175" t="str">
        <f t="shared" si="116"/>
        <v xml:space="preserve">  </v>
      </c>
      <c r="AX191" s="1154" t="str">
        <f t="shared" si="117"/>
        <v xml:space="preserve">  </v>
      </c>
      <c r="AY191" s="23" t="s">
        <v>191</v>
      </c>
      <c r="AZ191" s="23" t="s">
        <v>191</v>
      </c>
      <c r="BA191" s="23" t="s">
        <v>191</v>
      </c>
      <c r="BB191" s="1175" t="str">
        <f t="shared" si="126"/>
        <v xml:space="preserve">  </v>
      </c>
      <c r="BC191" s="1154" t="str">
        <f t="shared" si="118"/>
        <v xml:space="preserve">  </v>
      </c>
      <c r="BD191" s="794" t="s">
        <v>191</v>
      </c>
      <c r="BE191" s="952" t="s">
        <v>187</v>
      </c>
      <c r="BF191" s="1384">
        <v>6.1064047044036522</v>
      </c>
      <c r="BH191" s="1175" t="str">
        <f t="shared" si="146"/>
        <v xml:space="preserve">  </v>
      </c>
      <c r="BI191" s="1154" t="str">
        <f t="shared" si="119"/>
        <v xml:space="preserve">  </v>
      </c>
      <c r="BJ191" s="1347" t="s">
        <v>244</v>
      </c>
      <c r="BK191" s="1347">
        <v>0.12934143083516703</v>
      </c>
      <c r="BL191" s="1347"/>
      <c r="BM191" s="1175" t="str">
        <f t="shared" si="147"/>
        <v xml:space="preserve">  </v>
      </c>
      <c r="BN191" s="1158" t="str">
        <f t="shared" si="121"/>
        <v xml:space="preserve">  </v>
      </c>
      <c r="BO191" s="1157" t="str">
        <f t="shared" si="122"/>
        <v xml:space="preserve">  </v>
      </c>
      <c r="BP191" s="1349">
        <f t="shared" si="148"/>
        <v>2.1181273940440279</v>
      </c>
      <c r="BQ191" s="964">
        <v>217.87001867194326</v>
      </c>
      <c r="BR191" s="1346"/>
      <c r="BS191" s="174" t="str">
        <f t="shared" si="149"/>
        <v xml:space="preserve">  </v>
      </c>
      <c r="BT191" s="1158" t="str">
        <f t="shared" si="150"/>
        <v xml:space="preserve">  </v>
      </c>
      <c r="BU191" s="1352">
        <f t="shared" si="151"/>
        <v>17.8085058740545</v>
      </c>
      <c r="BW191" s="174" t="str">
        <f t="shared" si="127"/>
        <v xml:space="preserve">  </v>
      </c>
      <c r="BX191" s="1154" t="str">
        <f t="shared" si="123"/>
        <v xml:space="preserve">  </v>
      </c>
      <c r="BY191" s="1236">
        <v>3.9935839556591399</v>
      </c>
      <c r="BZ191" s="1353"/>
      <c r="CA191" s="1179">
        <v>1</v>
      </c>
      <c r="CB191" s="174" t="str">
        <f t="shared" si="152"/>
        <v xml:space="preserve">  </v>
      </c>
      <c r="CC191" s="1154" t="str">
        <f t="shared" si="153"/>
        <v xml:space="preserve">  </v>
      </c>
      <c r="CD191" s="1346">
        <f t="shared" si="160"/>
        <v>0.42713984917049869</v>
      </c>
      <c r="CF191" s="174" t="str">
        <f t="shared" si="128"/>
        <v xml:space="preserve">  </v>
      </c>
      <c r="CG191" s="1158" t="str">
        <f t="shared" si="124"/>
        <v xml:space="preserve">  </v>
      </c>
      <c r="CH191" s="1348">
        <f t="shared" si="154"/>
        <v>1.8330121693671215</v>
      </c>
      <c r="CI191" s="1236">
        <v>6.8941145932272505</v>
      </c>
      <c r="CK191" s="174" t="str">
        <f t="shared" si="155"/>
        <v xml:space="preserve">  </v>
      </c>
      <c r="CL191" s="1154" t="str">
        <f t="shared" si="156"/>
        <v xml:space="preserve">  </v>
      </c>
      <c r="CM191" s="1347">
        <f t="shared" si="157"/>
        <v>0.63770559987352038</v>
      </c>
      <c r="CN191" s="950"/>
      <c r="CO191" s="174" t="str">
        <f t="shared" si="158"/>
        <v xml:space="preserve">  </v>
      </c>
      <c r="CP191" s="1158" t="str">
        <f t="shared" si="125"/>
        <v xml:space="preserve">  </v>
      </c>
      <c r="CQ191" s="1353">
        <f t="shared" si="159"/>
        <v>3.1643245983321968</v>
      </c>
      <c r="CR191" s="1174">
        <f>100*CM191/BU191</f>
        <v>3.5809045653998628</v>
      </c>
    </row>
    <row r="192" spans="1:97" ht="38.25" x14ac:dyDescent="0.2">
      <c r="A192" s="1144" t="s">
        <v>2155</v>
      </c>
      <c r="B192" s="1161" t="s">
        <v>1261</v>
      </c>
      <c r="C192" s="957" t="s">
        <v>599</v>
      </c>
      <c r="D192" s="957">
        <v>9</v>
      </c>
      <c r="E192" s="957" t="s">
        <v>1859</v>
      </c>
      <c r="F192" s="955">
        <v>1</v>
      </c>
      <c r="G192" s="1163">
        <v>11452600</v>
      </c>
      <c r="H192" s="1163">
        <v>201101260900</v>
      </c>
      <c r="I192" s="1163"/>
      <c r="J192" s="957" t="s">
        <v>193</v>
      </c>
      <c r="K192" s="1165" t="s">
        <v>2614</v>
      </c>
      <c r="L192" s="1166" t="s">
        <v>1694</v>
      </c>
      <c r="M192" s="957" t="s">
        <v>43</v>
      </c>
      <c r="N192" s="957"/>
      <c r="O192" s="1248"/>
      <c r="P192" s="959">
        <v>40569</v>
      </c>
      <c r="Q192" s="1342">
        <v>0.375</v>
      </c>
      <c r="R192" s="957" t="s">
        <v>212</v>
      </c>
      <c r="S192" s="1097" t="s">
        <v>248</v>
      </c>
      <c r="T192" s="1189">
        <v>133.4</v>
      </c>
      <c r="U192" s="1189">
        <f>0.1371*1000</f>
        <v>137.1</v>
      </c>
      <c r="V192" s="1189">
        <f t="shared" si="133"/>
        <v>3.6999999999999886</v>
      </c>
      <c r="W192" s="1189">
        <v>1163</v>
      </c>
      <c r="X192" s="1344">
        <f t="shared" si="134"/>
        <v>3.1814273430782363</v>
      </c>
      <c r="Y192" s="1154" t="str">
        <f t="shared" si="135"/>
        <v xml:space="preserve">  </v>
      </c>
      <c r="Z192" s="1235" t="s">
        <v>259</v>
      </c>
      <c r="AA192" s="1345">
        <v>131.4</v>
      </c>
      <c r="AB192" s="1345">
        <v>142.4</v>
      </c>
      <c r="AC192" s="1189">
        <f t="shared" si="136"/>
        <v>11</v>
      </c>
      <c r="AD192" s="1345">
        <v>1297</v>
      </c>
      <c r="AE192" s="1344">
        <f t="shared" si="137"/>
        <v>8.4811102544333075</v>
      </c>
      <c r="AF192" s="1154" t="str">
        <f t="shared" si="138"/>
        <v xml:space="preserve">  </v>
      </c>
      <c r="AG192" s="1097" t="s">
        <v>270</v>
      </c>
      <c r="AH192" s="1097" t="s">
        <v>271</v>
      </c>
      <c r="AI192" s="1097">
        <v>145.1</v>
      </c>
      <c r="AJ192" s="1344">
        <f t="shared" si="139"/>
        <v>12.900000000000006</v>
      </c>
      <c r="AK192" s="1097">
        <v>1917</v>
      </c>
      <c r="AL192" s="1344">
        <f t="shared" si="140"/>
        <v>6.729264475743352</v>
      </c>
      <c r="AM192" s="1154" t="str">
        <f t="shared" si="141"/>
        <v xml:space="preserve">  </v>
      </c>
      <c r="AN192" s="1307">
        <f t="shared" si="142"/>
        <v>6.1306006910849655</v>
      </c>
      <c r="AO192" s="1307">
        <f t="shared" si="143"/>
        <v>2.7000849033916232</v>
      </c>
      <c r="AP192" s="1307">
        <f t="shared" si="144"/>
        <v>44.042746207856091</v>
      </c>
      <c r="AQ192" s="1235">
        <f t="shared" si="145"/>
        <v>3</v>
      </c>
      <c r="AR192" s="1154" t="str">
        <f t="shared" si="115"/>
        <v xml:space="preserve">  </v>
      </c>
      <c r="AT192" s="23" t="s">
        <v>191</v>
      </c>
      <c r="AU192" s="23" t="s">
        <v>191</v>
      </c>
      <c r="AV192" s="23" t="s">
        <v>191</v>
      </c>
      <c r="AW192" s="1175" t="str">
        <f t="shared" si="116"/>
        <v xml:space="preserve">  </v>
      </c>
      <c r="AX192" s="1154" t="str">
        <f t="shared" si="117"/>
        <v xml:space="preserve">  </v>
      </c>
      <c r="AY192" s="23" t="s">
        <v>191</v>
      </c>
      <c r="AZ192" s="23" t="s">
        <v>191</v>
      </c>
      <c r="BA192" s="23" t="s">
        <v>191</v>
      </c>
      <c r="BB192" s="1175" t="str">
        <f t="shared" si="126"/>
        <v xml:space="preserve">  </v>
      </c>
      <c r="BC192" s="1154" t="str">
        <f t="shared" si="118"/>
        <v xml:space="preserve">  </v>
      </c>
      <c r="BD192" s="794" t="s">
        <v>191</v>
      </c>
      <c r="BE192" s="1346" t="s">
        <v>459</v>
      </c>
      <c r="BF192" s="1347">
        <v>1.6432534382383039</v>
      </c>
      <c r="BG192" s="950"/>
      <c r="BH192" s="1175" t="str">
        <f t="shared" si="146"/>
        <v xml:space="preserve">  </v>
      </c>
      <c r="BI192" s="1154" t="str">
        <f t="shared" si="119"/>
        <v xml:space="preserve">  </v>
      </c>
      <c r="BJ192" s="952" t="s">
        <v>485</v>
      </c>
      <c r="BK192" s="1347">
        <v>7.4520092507048538E-2</v>
      </c>
      <c r="BL192" s="1347"/>
      <c r="BM192" s="1175" t="str">
        <f t="shared" si="147"/>
        <v xml:space="preserve">  </v>
      </c>
      <c r="BN192" s="1158" t="str">
        <f t="shared" si="121"/>
        <v xml:space="preserve">  </v>
      </c>
      <c r="BO192" s="1157" t="str">
        <f t="shared" si="122"/>
        <v xml:space="preserve">  </v>
      </c>
      <c r="BP192" s="1349">
        <f t="shared" si="148"/>
        <v>4.5349117046083833</v>
      </c>
      <c r="BQ192" s="1406">
        <v>872.43907916952912</v>
      </c>
      <c r="BR192" s="1370"/>
      <c r="BS192" s="174" t="str">
        <f t="shared" si="149"/>
        <v xml:space="preserve">  </v>
      </c>
      <c r="BT192" s="1158" t="str">
        <f t="shared" si="150"/>
        <v xml:space="preserve">  </v>
      </c>
      <c r="BU192" s="1352">
        <f t="shared" si="151"/>
        <v>2.7756015416399378</v>
      </c>
      <c r="BV192" s="1347"/>
      <c r="BW192" s="174" t="str">
        <f t="shared" si="127"/>
        <v>E, &lt;PRL</v>
      </c>
      <c r="BX192" s="1154" t="str">
        <f t="shared" si="123"/>
        <v>E, &lt;RL</v>
      </c>
      <c r="BY192" s="1236">
        <v>8.6559544485104301</v>
      </c>
      <c r="BZ192" s="1353"/>
      <c r="CA192" s="1179">
        <v>1</v>
      </c>
      <c r="CB192" s="174" t="str">
        <f t="shared" si="152"/>
        <v xml:space="preserve">  </v>
      </c>
      <c r="CC192" s="1154" t="str">
        <f t="shared" si="153"/>
        <v xml:space="preserve">  </v>
      </c>
      <c r="CD192" s="1347">
        <f t="shared" si="160"/>
        <v>7.3412104035169415E-2</v>
      </c>
      <c r="CE192" s="1347"/>
      <c r="CF192" s="174" t="str">
        <f t="shared" si="128"/>
        <v xml:space="preserve">  </v>
      </c>
      <c r="CG192" s="1158" t="str">
        <f t="shared" si="124"/>
        <v>&lt;MDL</v>
      </c>
      <c r="CH192" s="1348">
        <f t="shared" si="154"/>
        <v>0.99215574533295714</v>
      </c>
      <c r="CI192" s="1353">
        <v>7.5665089099500573</v>
      </c>
      <c r="CJ192" s="1347"/>
      <c r="CK192" s="174" t="str">
        <f t="shared" si="155"/>
        <v xml:space="preserve">  </v>
      </c>
      <c r="CL192" s="1154" t="str">
        <f t="shared" si="156"/>
        <v xml:space="preserve">  </v>
      </c>
      <c r="CM192" s="1347">
        <f t="shared" si="157"/>
        <v>5.0917039613122474E-2</v>
      </c>
      <c r="CN192" s="950"/>
      <c r="CO192" s="174" t="str">
        <f t="shared" si="158"/>
        <v>E, &lt;PRL</v>
      </c>
      <c r="CP192" s="1158" t="str">
        <f t="shared" si="125"/>
        <v>&lt;MDL</v>
      </c>
      <c r="CQ192" s="1353">
        <f t="shared" si="159"/>
        <v>0.86728220807722001</v>
      </c>
      <c r="CR192" s="1174" t="s">
        <v>2618</v>
      </c>
    </row>
    <row r="193" spans="1:97" ht="38.25" x14ac:dyDescent="0.2">
      <c r="A193" s="1144" t="s">
        <v>2162</v>
      </c>
      <c r="B193" s="1161" t="s">
        <v>1268</v>
      </c>
      <c r="C193" s="957" t="s">
        <v>599</v>
      </c>
      <c r="D193" s="957">
        <v>9</v>
      </c>
      <c r="E193" s="957"/>
      <c r="F193" s="955">
        <v>1</v>
      </c>
      <c r="G193" s="1163">
        <v>11452600</v>
      </c>
      <c r="H193" s="1163">
        <v>201102031350</v>
      </c>
      <c r="I193" s="1163"/>
      <c r="J193" s="957" t="s">
        <v>200</v>
      </c>
      <c r="K193" s="1165" t="s">
        <v>2614</v>
      </c>
      <c r="L193" s="1166" t="s">
        <v>1694</v>
      </c>
      <c r="M193" s="957" t="s">
        <v>43</v>
      </c>
      <c r="N193" s="957"/>
      <c r="O193" s="1248"/>
      <c r="P193" s="1427">
        <v>40577</v>
      </c>
      <c r="Q193" s="1428">
        <v>0.57638888888888895</v>
      </c>
      <c r="R193" s="957" t="s">
        <v>219</v>
      </c>
      <c r="S193" s="1097" t="s">
        <v>253</v>
      </c>
      <c r="T193" s="1189">
        <v>133.1</v>
      </c>
      <c r="U193" s="1189">
        <v>138.69999999999999</v>
      </c>
      <c r="V193" s="1189">
        <f t="shared" si="133"/>
        <v>5.5999999999999943</v>
      </c>
      <c r="W193" s="1189">
        <v>1319</v>
      </c>
      <c r="X193" s="1344">
        <f t="shared" si="134"/>
        <v>4.2456406368460913</v>
      </c>
      <c r="Y193" s="1154" t="str">
        <f t="shared" si="135"/>
        <v xml:space="preserve">  </v>
      </c>
      <c r="Z193" s="1235" t="s">
        <v>264</v>
      </c>
      <c r="AA193" s="1345">
        <v>132</v>
      </c>
      <c r="AB193" s="1345">
        <v>138.80000000000001</v>
      </c>
      <c r="AC193" s="1189">
        <f t="shared" si="136"/>
        <v>6.8000000000000114</v>
      </c>
      <c r="AD193" s="1345">
        <v>1417</v>
      </c>
      <c r="AE193" s="1344">
        <f t="shared" si="137"/>
        <v>4.7988708539167337</v>
      </c>
      <c r="AF193" s="1154" t="str">
        <f t="shared" si="138"/>
        <v xml:space="preserve">  </v>
      </c>
      <c r="AG193" s="1097" t="s">
        <v>280</v>
      </c>
      <c r="AH193" s="1097" t="s">
        <v>281</v>
      </c>
      <c r="AI193" s="1097">
        <v>140.69999999999999</v>
      </c>
      <c r="AJ193" s="1344">
        <f t="shared" si="139"/>
        <v>7.1999999999999886</v>
      </c>
      <c r="AK193" s="1097">
        <v>2154</v>
      </c>
      <c r="AL193" s="1344">
        <f t="shared" si="140"/>
        <v>3.342618384401109</v>
      </c>
      <c r="AM193" s="1154" t="str">
        <f t="shared" si="141"/>
        <v xml:space="preserve">  </v>
      </c>
      <c r="AN193" s="1307">
        <f t="shared" si="142"/>
        <v>4.1290432917213122</v>
      </c>
      <c r="AO193" s="1307">
        <f t="shared" si="143"/>
        <v>0.73509456494398562</v>
      </c>
      <c r="AP193" s="1307">
        <f t="shared" si="144"/>
        <v>17.803023921251743</v>
      </c>
      <c r="AQ193" s="1235">
        <f t="shared" si="145"/>
        <v>3</v>
      </c>
      <c r="AR193" s="1154" t="str">
        <f t="shared" si="115"/>
        <v xml:space="preserve">  </v>
      </c>
      <c r="AT193" s="23" t="s">
        <v>191</v>
      </c>
      <c r="AU193" s="23" t="s">
        <v>191</v>
      </c>
      <c r="AV193" s="23" t="s">
        <v>191</v>
      </c>
      <c r="AW193" s="1429" t="str">
        <f t="shared" si="116"/>
        <v xml:space="preserve">  </v>
      </c>
      <c r="AX193" s="1154" t="str">
        <f t="shared" si="117"/>
        <v xml:space="preserve">  </v>
      </c>
      <c r="AY193" s="23" t="s">
        <v>191</v>
      </c>
      <c r="AZ193" s="23" t="s">
        <v>191</v>
      </c>
      <c r="BA193" s="23" t="s">
        <v>191</v>
      </c>
      <c r="BB193" s="1429" t="str">
        <f t="shared" si="126"/>
        <v xml:space="preserve">  </v>
      </c>
      <c r="BC193" s="1154" t="str">
        <f t="shared" si="118"/>
        <v xml:space="preserve">  </v>
      </c>
      <c r="BD193" s="794" t="s">
        <v>191</v>
      </c>
      <c r="BE193" s="1430" t="s">
        <v>466</v>
      </c>
      <c r="BF193" s="1431">
        <v>1.6397169196381942</v>
      </c>
      <c r="BG193" s="1432"/>
      <c r="BH193" s="1429" t="str">
        <f t="shared" si="146"/>
        <v xml:space="preserve">  </v>
      </c>
      <c r="BI193" s="1154" t="str">
        <f t="shared" si="119"/>
        <v xml:space="preserve">  </v>
      </c>
      <c r="BJ193" s="1431" t="s">
        <v>492</v>
      </c>
      <c r="BK193" s="1433">
        <v>3.118398524773458E-2</v>
      </c>
      <c r="BL193" s="1431"/>
      <c r="BM193" s="1429" t="str">
        <f t="shared" si="147"/>
        <v xml:space="preserve">  </v>
      </c>
      <c r="BN193" s="1158" t="str">
        <f t="shared" si="121"/>
        <v xml:space="preserve">  </v>
      </c>
      <c r="BO193" s="1157" t="str">
        <f t="shared" si="122"/>
        <v xml:space="preserve">  </v>
      </c>
      <c r="BP193" s="1434">
        <f t="shared" si="148"/>
        <v>1.9017907831685585</v>
      </c>
      <c r="BQ193" s="1435">
        <v>3898.6071664723249</v>
      </c>
      <c r="BR193" s="1436">
        <v>96.501157541861858</v>
      </c>
      <c r="BS193" s="503" t="str">
        <f t="shared" si="149"/>
        <v xml:space="preserve">  </v>
      </c>
      <c r="BT193" s="1158" t="str">
        <f t="shared" si="150"/>
        <v xml:space="preserve">  </v>
      </c>
      <c r="BU193" s="1437">
        <v>16.552085013074297</v>
      </c>
      <c r="BV193" s="1431">
        <v>0.40970923596241526</v>
      </c>
      <c r="BW193" s="503" t="str">
        <f t="shared" si="127"/>
        <v xml:space="preserve">  </v>
      </c>
      <c r="BX193" s="1154" t="str">
        <f t="shared" si="123"/>
        <v xml:space="preserve">  </v>
      </c>
      <c r="BY193" s="1236">
        <v>9.2486186302858879</v>
      </c>
      <c r="BZ193" s="1438"/>
      <c r="CA193" s="1179">
        <v>1</v>
      </c>
      <c r="CB193" s="503" t="str">
        <f t="shared" si="152"/>
        <v xml:space="preserve">  </v>
      </c>
      <c r="CC193" s="1154" t="str">
        <f t="shared" si="153"/>
        <v xml:space="preserve">  </v>
      </c>
      <c r="CD193" s="1433">
        <v>4.4382926383870175E-2</v>
      </c>
      <c r="CE193" s="1431"/>
      <c r="CF193" s="503" t="str">
        <f t="shared" si="128"/>
        <v>E, &lt;PRL</v>
      </c>
      <c r="CG193" s="1158" t="str">
        <f t="shared" si="124"/>
        <v>&lt;MDL</v>
      </c>
      <c r="CH193" s="1439">
        <f t="shared" si="154"/>
        <v>0.23722879057482851</v>
      </c>
      <c r="CI193" s="1438">
        <v>6.4913005998635311</v>
      </c>
      <c r="CJ193" s="1438"/>
      <c r="CK193" s="503" t="str">
        <f t="shared" si="155"/>
        <v xml:space="preserve">  </v>
      </c>
      <c r="CL193" s="1154" t="str">
        <f t="shared" si="156"/>
        <v xml:space="preserve">  </v>
      </c>
      <c r="CM193" s="1431">
        <f t="shared" si="157"/>
        <v>2.1697940723777787E-2</v>
      </c>
      <c r="CN193" s="1432"/>
      <c r="CO193" s="503" t="str">
        <f t="shared" si="158"/>
        <v>E, &lt;PRL</v>
      </c>
      <c r="CP193" s="1158" t="str">
        <f t="shared" si="125"/>
        <v>&lt;MDL</v>
      </c>
      <c r="CQ193" s="1438">
        <f t="shared" si="159"/>
        <v>0.16650306949846447</v>
      </c>
      <c r="CR193" s="1174" t="s">
        <v>2618</v>
      </c>
      <c r="CS193" s="1440" t="s">
        <v>2797</v>
      </c>
    </row>
    <row r="194" spans="1:97" ht="38.25" x14ac:dyDescent="0.2">
      <c r="A194" s="1144" t="s">
        <v>2165</v>
      </c>
      <c r="B194" s="1161" t="s">
        <v>1271</v>
      </c>
      <c r="C194" s="957" t="s">
        <v>599</v>
      </c>
      <c r="D194" s="957">
        <v>9</v>
      </c>
      <c r="E194" s="957"/>
      <c r="F194" s="955">
        <v>1</v>
      </c>
      <c r="G194" s="1163">
        <v>11452600</v>
      </c>
      <c r="H194" s="1163">
        <v>201102170540</v>
      </c>
      <c r="I194" s="1163"/>
      <c r="J194" s="957" t="s">
        <v>203</v>
      </c>
      <c r="K194" s="1165" t="s">
        <v>2614</v>
      </c>
      <c r="L194" s="1166" t="s">
        <v>1694</v>
      </c>
      <c r="M194" s="957" t="s">
        <v>43</v>
      </c>
      <c r="N194" s="957"/>
      <c r="O194" s="1248"/>
      <c r="P194" s="1169">
        <v>40591</v>
      </c>
      <c r="Q194" s="1342">
        <v>0.23611111111111099</v>
      </c>
      <c r="R194" s="957" t="s">
        <v>222</v>
      </c>
      <c r="S194" s="1097" t="s">
        <v>254</v>
      </c>
      <c r="T194" s="1189">
        <v>132.4</v>
      </c>
      <c r="U194" s="1189">
        <f>1000*0.2099</f>
        <v>209.9</v>
      </c>
      <c r="V194" s="1189">
        <f t="shared" si="133"/>
        <v>77.5</v>
      </c>
      <c r="W194" s="1189">
        <v>140</v>
      </c>
      <c r="X194" s="1344">
        <f t="shared" si="134"/>
        <v>553.57142857142856</v>
      </c>
      <c r="Y194" s="1154" t="str">
        <f t="shared" si="135"/>
        <v xml:space="preserve">  </v>
      </c>
      <c r="Z194" s="1235" t="s">
        <v>265</v>
      </c>
      <c r="AA194" s="1345">
        <v>132.30000000000001</v>
      </c>
      <c r="AB194" s="1345">
        <v>205.3</v>
      </c>
      <c r="AC194" s="1189">
        <f t="shared" si="136"/>
        <v>73</v>
      </c>
      <c r="AD194" s="1345">
        <v>140</v>
      </c>
      <c r="AE194" s="1344">
        <f t="shared" si="137"/>
        <v>521.42857142857133</v>
      </c>
      <c r="AF194" s="1154" t="str">
        <f t="shared" si="138"/>
        <v xml:space="preserve">  </v>
      </c>
      <c r="AG194" s="1097" t="s">
        <v>282</v>
      </c>
      <c r="AH194" s="1097" t="s">
        <v>279</v>
      </c>
      <c r="AI194" s="1097">
        <v>205.2</v>
      </c>
      <c r="AJ194" s="1344">
        <f t="shared" si="139"/>
        <v>72.899999999999977</v>
      </c>
      <c r="AK194" s="1097">
        <v>140</v>
      </c>
      <c r="AL194" s="1344">
        <f t="shared" si="140"/>
        <v>520.71428571428555</v>
      </c>
      <c r="AM194" s="1154" t="str">
        <f t="shared" si="141"/>
        <v xml:space="preserve">  </v>
      </c>
      <c r="AN194" s="1307">
        <f t="shared" si="142"/>
        <v>531.90476190476181</v>
      </c>
      <c r="AO194" s="1307">
        <f t="shared" si="143"/>
        <v>18.767282284703452</v>
      </c>
      <c r="AP194" s="1307">
        <f t="shared" si="144"/>
        <v>3.528316275548546</v>
      </c>
      <c r="AQ194" s="1235">
        <f t="shared" si="145"/>
        <v>3</v>
      </c>
      <c r="AR194" s="1154" t="str">
        <f t="shared" si="115"/>
        <v xml:space="preserve">  </v>
      </c>
      <c r="AT194" s="23" t="s">
        <v>191</v>
      </c>
      <c r="AU194" s="23" t="s">
        <v>191</v>
      </c>
      <c r="AV194" s="23" t="s">
        <v>191</v>
      </c>
      <c r="AW194" s="1175" t="str">
        <f t="shared" si="116"/>
        <v xml:space="preserve">  </v>
      </c>
      <c r="AX194" s="1154" t="str">
        <f t="shared" si="117"/>
        <v xml:space="preserve">  </v>
      </c>
      <c r="AY194" s="23" t="s">
        <v>191</v>
      </c>
      <c r="AZ194" s="23" t="s">
        <v>191</v>
      </c>
      <c r="BA194" s="23" t="s">
        <v>191</v>
      </c>
      <c r="BB194" s="1175" t="str">
        <f t="shared" si="126"/>
        <v xml:space="preserve">  </v>
      </c>
      <c r="BC194" s="1154" t="str">
        <f t="shared" si="118"/>
        <v xml:space="preserve">  </v>
      </c>
      <c r="BD194" s="794" t="s">
        <v>191</v>
      </c>
      <c r="BE194" s="1346" t="s">
        <v>469</v>
      </c>
      <c r="BF194" s="1347">
        <v>7.2844017213341399</v>
      </c>
      <c r="BG194" s="950"/>
      <c r="BH194" s="1175" t="str">
        <f t="shared" si="146"/>
        <v xml:space="preserve">  </v>
      </c>
      <c r="BI194" s="1154" t="str">
        <f t="shared" si="119"/>
        <v xml:space="preserve">  </v>
      </c>
      <c r="BJ194" s="1347" t="s">
        <v>494</v>
      </c>
      <c r="BK194" s="1347">
        <v>0.10919477404175888</v>
      </c>
      <c r="BL194" s="1414"/>
      <c r="BM194" s="1175" t="str">
        <f t="shared" si="147"/>
        <v xml:space="preserve">  </v>
      </c>
      <c r="BN194" s="1158" t="str">
        <f t="shared" si="121"/>
        <v xml:space="preserve">  </v>
      </c>
      <c r="BO194" s="1157" t="str">
        <f t="shared" si="122"/>
        <v xml:space="preserve">  </v>
      </c>
      <c r="BP194" s="1434">
        <f t="shared" si="148"/>
        <v>1.4990218581981203</v>
      </c>
      <c r="BQ194" s="1104">
        <v>25.136108909030487</v>
      </c>
      <c r="BR194" s="1104">
        <v>1.7372872613050738</v>
      </c>
      <c r="BS194" s="174" t="str">
        <f t="shared" si="149"/>
        <v>E, &lt;PRL</v>
      </c>
      <c r="BT194" s="1158" t="str">
        <f t="shared" si="150"/>
        <v xml:space="preserve">  </v>
      </c>
      <c r="BU194" s="1352">
        <v>13.914631717499018</v>
      </c>
      <c r="BV194" s="1347">
        <v>0.9617125910795945</v>
      </c>
      <c r="BW194" s="174" t="str">
        <f t="shared" si="127"/>
        <v xml:space="preserve">  </v>
      </c>
      <c r="BX194" s="1154" t="str">
        <f t="shared" si="123"/>
        <v xml:space="preserve">  </v>
      </c>
      <c r="BY194" s="1236">
        <v>2.3059085840640945</v>
      </c>
      <c r="BZ194" s="1353"/>
      <c r="CA194" s="1179">
        <v>1</v>
      </c>
      <c r="CB194" s="174" t="str">
        <f t="shared" si="152"/>
        <v xml:space="preserve">  </v>
      </c>
      <c r="CC194" s="1154" t="str">
        <f t="shared" si="153"/>
        <v xml:space="preserve">  </v>
      </c>
      <c r="CD194" s="1347">
        <v>1.2023666188334208</v>
      </c>
      <c r="CE194" s="1347"/>
      <c r="CF194" s="174" t="str">
        <f t="shared" si="128"/>
        <v xml:space="preserve">  </v>
      </c>
      <c r="CG194" s="1158" t="str">
        <f t="shared" si="124"/>
        <v xml:space="preserve">  </v>
      </c>
      <c r="CH194" s="1442">
        <f t="shared" si="154"/>
        <v>9.1736895014632349</v>
      </c>
      <c r="CI194" s="1353">
        <v>3.9731753398677521</v>
      </c>
      <c r="CJ194" s="1353"/>
      <c r="CK194" s="174" t="str">
        <f t="shared" si="155"/>
        <v xml:space="preserve">  </v>
      </c>
      <c r="CL194" s="1154" t="str">
        <f t="shared" si="156"/>
        <v xml:space="preserve">  </v>
      </c>
      <c r="CM194" s="1347">
        <f t="shared" si="157"/>
        <v>2.0688891591168503</v>
      </c>
      <c r="CN194" s="1353"/>
      <c r="CO194" s="174" t="str">
        <f t="shared" si="158"/>
        <v xml:space="preserve">  </v>
      </c>
      <c r="CP194" s="1158" t="str">
        <f t="shared" si="125"/>
        <v xml:space="preserve">  </v>
      </c>
      <c r="CQ194" s="596">
        <f t="shared" si="159"/>
        <v>15.806644354728808</v>
      </c>
      <c r="CR194" s="1174">
        <f t="shared" ref="CR194:CR201" si="161">100*CM194/BU194</f>
        <v>14.868443528512643</v>
      </c>
    </row>
    <row r="195" spans="1:97" ht="38.25" x14ac:dyDescent="0.2">
      <c r="A195" s="1144" t="s">
        <v>2167</v>
      </c>
      <c r="B195" s="1161" t="s">
        <v>1273</v>
      </c>
      <c r="C195" s="957" t="s">
        <v>599</v>
      </c>
      <c r="D195" s="957">
        <v>9</v>
      </c>
      <c r="E195" s="957"/>
      <c r="F195" s="955">
        <v>1</v>
      </c>
      <c r="G195" s="1163">
        <v>11452600</v>
      </c>
      <c r="H195" s="1163">
        <v>201102180950</v>
      </c>
      <c r="I195" s="1163"/>
      <c r="J195" s="957" t="s">
        <v>205</v>
      </c>
      <c r="K195" s="1165" t="s">
        <v>2614</v>
      </c>
      <c r="L195" s="1166" t="s">
        <v>1694</v>
      </c>
      <c r="M195" s="957" t="s">
        <v>43</v>
      </c>
      <c r="N195" s="957"/>
      <c r="O195" s="1248"/>
      <c r="P195" s="959">
        <v>40592</v>
      </c>
      <c r="Q195" s="1342">
        <v>0.40972222222222199</v>
      </c>
      <c r="R195" s="957" t="s">
        <v>224</v>
      </c>
      <c r="S195" s="1097" t="s">
        <v>256</v>
      </c>
      <c r="T195" s="1189">
        <v>132.69999999999999</v>
      </c>
      <c r="U195" s="1189">
        <v>211.10000000000002</v>
      </c>
      <c r="V195" s="1189">
        <f t="shared" si="133"/>
        <v>78.400000000000034</v>
      </c>
      <c r="W195" s="1189">
        <v>140</v>
      </c>
      <c r="X195" s="1344">
        <f t="shared" si="134"/>
        <v>560.00000000000023</v>
      </c>
      <c r="Y195" s="1154" t="str">
        <f t="shared" si="135"/>
        <v xml:space="preserve">  </v>
      </c>
      <c r="Z195" s="1235" t="s">
        <v>267</v>
      </c>
      <c r="AA195" s="1345">
        <v>132.19999999999999</v>
      </c>
      <c r="AB195" s="1345">
        <v>208.2</v>
      </c>
      <c r="AC195" s="1189">
        <f t="shared" si="136"/>
        <v>76</v>
      </c>
      <c r="AD195" s="1345">
        <v>140</v>
      </c>
      <c r="AE195" s="1344">
        <f t="shared" si="137"/>
        <v>542.85714285714278</v>
      </c>
      <c r="AF195" s="1154" t="str">
        <f t="shared" si="138"/>
        <v xml:space="preserve">  </v>
      </c>
      <c r="AG195" s="1097" t="s">
        <v>285</v>
      </c>
      <c r="AH195" s="1097" t="s">
        <v>275</v>
      </c>
      <c r="AI195" s="1097">
        <v>210.5</v>
      </c>
      <c r="AJ195" s="1344">
        <f t="shared" si="139"/>
        <v>77.699999999999989</v>
      </c>
      <c r="AK195" s="1097">
        <v>140</v>
      </c>
      <c r="AL195" s="1344">
        <f t="shared" si="140"/>
        <v>554.99999999999989</v>
      </c>
      <c r="AM195" s="1154" t="str">
        <f t="shared" si="141"/>
        <v xml:space="preserve">  </v>
      </c>
      <c r="AN195" s="1307">
        <f t="shared" si="142"/>
        <v>552.61904761904771</v>
      </c>
      <c r="AO195" s="1307">
        <f t="shared" si="143"/>
        <v>8.8159564674161324</v>
      </c>
      <c r="AP195" s="1307">
        <f t="shared" si="144"/>
        <v>1.5953044878564304</v>
      </c>
      <c r="AQ195" s="1235">
        <f t="shared" si="145"/>
        <v>3</v>
      </c>
      <c r="AR195" s="1154" t="str">
        <f t="shared" si="115"/>
        <v xml:space="preserve">  </v>
      </c>
      <c r="AT195" s="23" t="s">
        <v>191</v>
      </c>
      <c r="AU195" s="23" t="s">
        <v>191</v>
      </c>
      <c r="AV195" s="23" t="s">
        <v>191</v>
      </c>
      <c r="AW195" s="1175" t="str">
        <f t="shared" si="116"/>
        <v xml:space="preserve">  </v>
      </c>
      <c r="AX195" s="1154" t="str">
        <f t="shared" si="117"/>
        <v xml:space="preserve">  </v>
      </c>
      <c r="AY195" s="23" t="s">
        <v>191</v>
      </c>
      <c r="AZ195" s="23" t="s">
        <v>191</v>
      </c>
      <c r="BA195" s="23" t="s">
        <v>191</v>
      </c>
      <c r="BB195" s="1175" t="str">
        <f t="shared" si="126"/>
        <v xml:space="preserve">  </v>
      </c>
      <c r="BC195" s="1154" t="str">
        <f t="shared" si="118"/>
        <v xml:space="preserve">  </v>
      </c>
      <c r="BD195" s="794" t="s">
        <v>191</v>
      </c>
      <c r="BE195" s="1346" t="s">
        <v>471</v>
      </c>
      <c r="BF195" s="1443">
        <v>7.4697704865590291</v>
      </c>
      <c r="BG195" s="1443">
        <v>4.9664062741773485E-2</v>
      </c>
      <c r="BH195" s="1175" t="str">
        <f t="shared" si="146"/>
        <v xml:space="preserve">  </v>
      </c>
      <c r="BI195" s="1154" t="str">
        <f t="shared" si="119"/>
        <v xml:space="preserve">  </v>
      </c>
      <c r="BJ195" s="1347" t="s">
        <v>495</v>
      </c>
      <c r="BK195" s="1347">
        <v>8.5201812175680749E-2</v>
      </c>
      <c r="BL195" s="1347"/>
      <c r="BM195" s="1175" t="str">
        <f t="shared" si="147"/>
        <v xml:space="preserve">  </v>
      </c>
      <c r="BN195" s="1158" t="str">
        <f t="shared" si="121"/>
        <v xml:space="preserve">  </v>
      </c>
      <c r="BO195" s="1157" t="str">
        <f t="shared" si="122"/>
        <v xml:space="preserve">  </v>
      </c>
      <c r="BP195" s="1349">
        <f t="shared" si="148"/>
        <v>1.1406215536205746</v>
      </c>
      <c r="BQ195" s="1104">
        <v>171.55787976881211</v>
      </c>
      <c r="BR195" s="1104"/>
      <c r="BS195" s="174" t="str">
        <f t="shared" si="149"/>
        <v xml:space="preserve">  </v>
      </c>
      <c r="BT195" s="1158" t="str">
        <f t="shared" si="150"/>
        <v xml:space="preserve">  </v>
      </c>
      <c r="BU195" s="1352">
        <f t="shared" ref="BU195:BU201" si="162">BQ195*(X195/1000)</f>
        <v>96.072412670534831</v>
      </c>
      <c r="BV195" s="1347"/>
      <c r="BW195" s="174" t="str">
        <f t="shared" si="127"/>
        <v xml:space="preserve">  </v>
      </c>
      <c r="BX195" s="1154" t="str">
        <f t="shared" si="123"/>
        <v xml:space="preserve">  </v>
      </c>
      <c r="BY195" s="1236">
        <v>1.5219202758928303</v>
      </c>
      <c r="BZ195" s="1353"/>
      <c r="CA195" s="1179">
        <v>1</v>
      </c>
      <c r="CB195" s="174" t="str">
        <f t="shared" si="152"/>
        <v xml:space="preserve">  </v>
      </c>
      <c r="CC195" s="1154" t="str">
        <f t="shared" si="153"/>
        <v xml:space="preserve">  </v>
      </c>
      <c r="CD195" s="1347">
        <v>0.82618529262753659</v>
      </c>
      <c r="CE195" s="1347"/>
      <c r="CF195" s="174" t="str">
        <f t="shared" si="128"/>
        <v xml:space="preserve">  </v>
      </c>
      <c r="CG195" s="1158" t="str">
        <f t="shared" si="124"/>
        <v xml:space="preserve">  </v>
      </c>
      <c r="CH195" s="1348">
        <f t="shared" si="154"/>
        <v>0.88711767593755464</v>
      </c>
      <c r="CI195" s="1353">
        <v>4.1205513854306597</v>
      </c>
      <c r="CJ195" s="1353"/>
      <c r="CK195" s="174" t="str">
        <f t="shared" si="155"/>
        <v xml:space="preserve">  </v>
      </c>
      <c r="CL195" s="1158" t="str">
        <f t="shared" si="156"/>
        <v xml:space="preserve">  </v>
      </c>
      <c r="CM195" s="1347">
        <f t="shared" si="157"/>
        <v>2.2869060189140158</v>
      </c>
      <c r="CN195" s="1353"/>
      <c r="CO195" s="174" t="str">
        <f t="shared" si="158"/>
        <v xml:space="preserve">  </v>
      </c>
      <c r="CP195" s="1158" t="str">
        <f t="shared" si="125"/>
        <v xml:space="preserve">  </v>
      </c>
      <c r="CQ195" s="1353">
        <f t="shared" si="159"/>
        <v>2.4018432676968438</v>
      </c>
      <c r="CR195" s="1174">
        <f t="shared" si="161"/>
        <v>2.3803982385209776</v>
      </c>
    </row>
    <row r="196" spans="1:97" ht="38.25" x14ac:dyDescent="0.2">
      <c r="A196" s="1144" t="s">
        <v>2176</v>
      </c>
      <c r="B196" s="1161" t="s">
        <v>1282</v>
      </c>
      <c r="C196" s="957" t="s">
        <v>599</v>
      </c>
      <c r="D196" s="957">
        <v>9</v>
      </c>
      <c r="E196" s="957"/>
      <c r="F196" s="955">
        <v>1</v>
      </c>
      <c r="G196" s="1163">
        <v>11452600</v>
      </c>
      <c r="H196" s="1163">
        <v>201102281100</v>
      </c>
      <c r="I196" s="1163"/>
      <c r="J196" s="957" t="s">
        <v>293</v>
      </c>
      <c r="K196" s="1165" t="s">
        <v>2614</v>
      </c>
      <c r="L196" s="1166" t="s">
        <v>1694</v>
      </c>
      <c r="M196" s="957" t="s">
        <v>43</v>
      </c>
      <c r="N196" s="957"/>
      <c r="O196" s="957"/>
      <c r="P196" s="959">
        <v>40602</v>
      </c>
      <c r="Q196" s="1342">
        <v>0.45833333333333298</v>
      </c>
      <c r="R196" s="957" t="s">
        <v>294</v>
      </c>
      <c r="S196" s="1097" t="s">
        <v>294</v>
      </c>
      <c r="T196" s="1097">
        <v>131.9</v>
      </c>
      <c r="U196" s="1097">
        <v>150.60000000000002</v>
      </c>
      <c r="V196" s="1189">
        <f t="shared" si="133"/>
        <v>18.700000000000017</v>
      </c>
      <c r="W196" s="1097">
        <v>360</v>
      </c>
      <c r="X196" s="1344">
        <f t="shared" si="134"/>
        <v>51.944444444444493</v>
      </c>
      <c r="Y196" s="1154" t="str">
        <f t="shared" si="135"/>
        <v xml:space="preserve">  </v>
      </c>
      <c r="Z196" s="1097" t="s">
        <v>294</v>
      </c>
      <c r="AA196" s="1097">
        <v>132.80000000000001</v>
      </c>
      <c r="AB196" s="1097">
        <v>144.4</v>
      </c>
      <c r="AC196" s="1189">
        <f t="shared" si="136"/>
        <v>11.599999999999994</v>
      </c>
      <c r="AD196" s="1097">
        <v>385</v>
      </c>
      <c r="AE196" s="1344">
        <f t="shared" si="137"/>
        <v>30.129870129870113</v>
      </c>
      <c r="AF196" s="1154" t="str">
        <f t="shared" si="138"/>
        <v xml:space="preserve">  </v>
      </c>
      <c r="AG196" s="1097" t="s">
        <v>294</v>
      </c>
      <c r="AH196" s="1097" t="s">
        <v>296</v>
      </c>
      <c r="AI196" s="1097">
        <v>144.9</v>
      </c>
      <c r="AJ196" s="1344">
        <f t="shared" si="139"/>
        <v>11.900000000000006</v>
      </c>
      <c r="AK196" s="1097">
        <v>375</v>
      </c>
      <c r="AL196" s="1344">
        <f t="shared" si="140"/>
        <v>31.733333333333348</v>
      </c>
      <c r="AM196" s="1154" t="str">
        <f t="shared" si="141"/>
        <v xml:space="preserve">  </v>
      </c>
      <c r="AN196" s="1307">
        <f t="shared" si="142"/>
        <v>37.935882635882649</v>
      </c>
      <c r="AO196" s="1307">
        <f t="shared" si="143"/>
        <v>12.158232869929678</v>
      </c>
      <c r="AP196" s="1307">
        <f t="shared" si="144"/>
        <v>32.049426624990382</v>
      </c>
      <c r="AQ196" s="1235">
        <f t="shared" si="145"/>
        <v>3</v>
      </c>
      <c r="AR196" s="1154" t="str">
        <f t="shared" si="115"/>
        <v xml:space="preserve">  </v>
      </c>
      <c r="AT196" s="23" t="s">
        <v>191</v>
      </c>
      <c r="AU196" s="23" t="s">
        <v>191</v>
      </c>
      <c r="AV196" s="23" t="s">
        <v>191</v>
      </c>
      <c r="AW196" s="1175" t="str">
        <f t="shared" si="116"/>
        <v xml:space="preserve">  </v>
      </c>
      <c r="AX196" s="1154" t="str">
        <f t="shared" si="117"/>
        <v xml:space="preserve">  </v>
      </c>
      <c r="AY196" s="23" t="s">
        <v>191</v>
      </c>
      <c r="AZ196" s="23" t="s">
        <v>191</v>
      </c>
      <c r="BA196" s="23" t="s">
        <v>191</v>
      </c>
      <c r="BB196" s="1175" t="str">
        <f t="shared" si="126"/>
        <v xml:space="preserve">  </v>
      </c>
      <c r="BC196" s="1154" t="str">
        <f t="shared" si="118"/>
        <v xml:space="preserve">  </v>
      </c>
      <c r="BD196" s="794" t="s">
        <v>191</v>
      </c>
      <c r="BE196" s="949" t="s">
        <v>480</v>
      </c>
      <c r="BF196" s="1347">
        <v>5.0995964201766544</v>
      </c>
      <c r="BG196" s="1347">
        <v>3.8794533013486454E-2</v>
      </c>
      <c r="BH196" s="1175" t="str">
        <f t="shared" si="146"/>
        <v xml:space="preserve">  </v>
      </c>
      <c r="BI196" s="1154" t="str">
        <f t="shared" si="119"/>
        <v xml:space="preserve">  </v>
      </c>
      <c r="BJ196" s="1347" t="s">
        <v>494</v>
      </c>
      <c r="BK196" s="1347">
        <v>0.1129964546898163</v>
      </c>
      <c r="BL196" s="1347">
        <v>5.9422139744602642E-4</v>
      </c>
      <c r="BM196" s="1175" t="str">
        <f t="shared" si="147"/>
        <v xml:space="preserve">  </v>
      </c>
      <c r="BN196" s="1158" t="str">
        <f t="shared" si="121"/>
        <v xml:space="preserve">  </v>
      </c>
      <c r="BO196" s="1157" t="str">
        <f t="shared" si="122"/>
        <v xml:space="preserve">  </v>
      </c>
      <c r="BP196" s="1348">
        <f t="shared" si="148"/>
        <v>2.2157921015620681</v>
      </c>
      <c r="BQ196" s="1104">
        <v>167.0735262158438</v>
      </c>
      <c r="BR196" s="1370"/>
      <c r="BS196" s="174" t="str">
        <f t="shared" si="149"/>
        <v xml:space="preserve">  </v>
      </c>
      <c r="BT196" s="1158" t="str">
        <f t="shared" si="150"/>
        <v xml:space="preserve">  </v>
      </c>
      <c r="BU196" s="1352">
        <f t="shared" si="162"/>
        <v>8.6785415006563387</v>
      </c>
      <c r="BV196" s="1347"/>
      <c r="BW196" s="174" t="str">
        <f t="shared" si="127"/>
        <v xml:space="preserve">  </v>
      </c>
      <c r="BX196" s="1154" t="str">
        <f t="shared" si="123"/>
        <v xml:space="preserve">  </v>
      </c>
      <c r="BY196" s="1236">
        <v>3.0994134896165457</v>
      </c>
      <c r="BZ196" s="1353"/>
      <c r="CA196" s="1179">
        <v>1</v>
      </c>
      <c r="CB196" s="174" t="str">
        <f t="shared" si="152"/>
        <v xml:space="preserve">  </v>
      </c>
      <c r="CC196" s="1154" t="str">
        <f t="shared" si="153"/>
        <v xml:space="preserve">  </v>
      </c>
      <c r="CD196" s="1347">
        <v>9.3384925920914089E-2</v>
      </c>
      <c r="CF196" s="174" t="str">
        <f t="shared" si="128"/>
        <v xml:space="preserve">  </v>
      </c>
      <c r="CG196" s="1158" t="str">
        <f t="shared" si="124"/>
        <v>&lt;MDL</v>
      </c>
      <c r="CH196" s="1348">
        <f t="shared" si="154"/>
        <v>1.855119455378218</v>
      </c>
      <c r="CI196" s="1353">
        <v>7.8817369657063487</v>
      </c>
      <c r="CJ196" s="1353"/>
      <c r="CK196" s="174" t="str">
        <f t="shared" si="155"/>
        <v xml:space="preserve">  </v>
      </c>
      <c r="CL196" s="1154" t="str">
        <f t="shared" si="156"/>
        <v xml:space="preserve">  </v>
      </c>
      <c r="CM196" s="1347">
        <f t="shared" si="157"/>
        <v>0.25011378637841492</v>
      </c>
      <c r="CN196" s="1353"/>
      <c r="CO196" s="174" t="str">
        <f t="shared" si="158"/>
        <v xml:space="preserve">  </v>
      </c>
      <c r="CP196" s="1158" t="str">
        <f t="shared" si="125"/>
        <v xml:space="preserve">  </v>
      </c>
      <c r="CQ196" s="1353">
        <f t="shared" si="159"/>
        <v>4.7175259565204009</v>
      </c>
      <c r="CR196" s="1174">
        <f t="shared" si="161"/>
        <v>2.8819794934379166</v>
      </c>
    </row>
    <row r="197" spans="1:97" ht="38.25" x14ac:dyDescent="0.2">
      <c r="A197" s="1144" t="s">
        <v>2181</v>
      </c>
      <c r="B197" s="1161" t="s">
        <v>1287</v>
      </c>
      <c r="C197" s="1105" t="s">
        <v>599</v>
      </c>
      <c r="D197" s="957">
        <v>9</v>
      </c>
      <c r="E197" s="1455"/>
      <c r="F197" s="955">
        <v>1</v>
      </c>
      <c r="G197" s="1163">
        <v>11452600</v>
      </c>
      <c r="H197" s="1163">
        <v>201103150900</v>
      </c>
      <c r="I197" s="1163"/>
      <c r="J197" s="957" t="s">
        <v>389</v>
      </c>
      <c r="K197" s="1165" t="s">
        <v>2614</v>
      </c>
      <c r="L197" s="1166" t="s">
        <v>1694</v>
      </c>
      <c r="M197" s="957" t="s">
        <v>43</v>
      </c>
      <c r="N197" s="957"/>
      <c r="O197" s="959"/>
      <c r="P197" s="959">
        <v>40617</v>
      </c>
      <c r="Q197" s="1342">
        <v>0.375</v>
      </c>
      <c r="R197" s="1105" t="s">
        <v>305</v>
      </c>
      <c r="S197" s="1235" t="s">
        <v>351</v>
      </c>
      <c r="T197" s="1345">
        <v>133.30000000000001</v>
      </c>
      <c r="U197" s="1345">
        <v>199.7</v>
      </c>
      <c r="V197" s="1189">
        <f t="shared" si="133"/>
        <v>66.399999999999977</v>
      </c>
      <c r="W197" s="1235">
        <v>250</v>
      </c>
      <c r="X197" s="1344">
        <f t="shared" si="134"/>
        <v>265.59999999999991</v>
      </c>
      <c r="Y197" s="1154" t="str">
        <f t="shared" si="135"/>
        <v xml:space="preserve">  </v>
      </c>
      <c r="Z197" s="1235" t="s">
        <v>391</v>
      </c>
      <c r="AA197" s="1345">
        <v>133.30000000000001</v>
      </c>
      <c r="AB197" s="1345">
        <v>196.5</v>
      </c>
      <c r="AC197" s="1189">
        <f t="shared" si="136"/>
        <v>63.199999999999989</v>
      </c>
      <c r="AD197" s="1345">
        <v>250</v>
      </c>
      <c r="AE197" s="1344">
        <f t="shared" si="137"/>
        <v>252.79999999999995</v>
      </c>
      <c r="AF197" s="1154" t="str">
        <f t="shared" si="138"/>
        <v xml:space="preserve">  </v>
      </c>
      <c r="AG197" s="1235" t="s">
        <v>426</v>
      </c>
      <c r="AH197" s="1345">
        <v>133.1</v>
      </c>
      <c r="AI197" s="1345">
        <v>198.2</v>
      </c>
      <c r="AJ197" s="1344">
        <f t="shared" si="139"/>
        <v>65.099999999999994</v>
      </c>
      <c r="AK197" s="1235">
        <v>250</v>
      </c>
      <c r="AL197" s="1344">
        <f t="shared" si="140"/>
        <v>260.39999999999998</v>
      </c>
      <c r="AM197" s="1154" t="str">
        <f t="shared" si="141"/>
        <v xml:space="preserve">  </v>
      </c>
      <c r="AN197" s="1307">
        <f t="shared" si="142"/>
        <v>259.59999999999997</v>
      </c>
      <c r="AO197" s="1307">
        <f t="shared" si="143"/>
        <v>6.4373907757724123</v>
      </c>
      <c r="AP197" s="1307">
        <f t="shared" si="144"/>
        <v>2.479734505305244</v>
      </c>
      <c r="AQ197" s="1235">
        <f t="shared" si="145"/>
        <v>3</v>
      </c>
      <c r="AR197" s="1154" t="str">
        <f t="shared" si="115"/>
        <v xml:space="preserve">  </v>
      </c>
      <c r="AT197" s="23" t="s">
        <v>191</v>
      </c>
      <c r="AU197" s="23" t="s">
        <v>191</v>
      </c>
      <c r="AV197" s="23" t="s">
        <v>191</v>
      </c>
      <c r="AW197" s="1175" t="str">
        <f t="shared" si="116"/>
        <v xml:space="preserve">  </v>
      </c>
      <c r="AX197" s="1154" t="str">
        <f t="shared" si="117"/>
        <v xml:space="preserve">  </v>
      </c>
      <c r="AY197" s="23" t="s">
        <v>191</v>
      </c>
      <c r="AZ197" s="23" t="s">
        <v>191</v>
      </c>
      <c r="BA197" s="23" t="s">
        <v>191</v>
      </c>
      <c r="BB197" s="1175" t="str">
        <f t="shared" si="126"/>
        <v xml:space="preserve">  </v>
      </c>
      <c r="BC197" s="1154" t="str">
        <f t="shared" si="118"/>
        <v xml:space="preserve">  </v>
      </c>
      <c r="BD197" s="794" t="s">
        <v>191</v>
      </c>
      <c r="BE197" s="1419" t="s">
        <v>498</v>
      </c>
      <c r="BF197" s="1347">
        <v>1.6088804845430653</v>
      </c>
      <c r="BG197" s="1456"/>
      <c r="BH197" s="1175" t="str">
        <f t="shared" si="146"/>
        <v xml:space="preserve">  </v>
      </c>
      <c r="BI197" s="1154" t="str">
        <f t="shared" si="119"/>
        <v xml:space="preserve">  </v>
      </c>
      <c r="BJ197" s="1347" t="s">
        <v>494</v>
      </c>
      <c r="BK197" s="1347">
        <v>6.1929212448852702E-2</v>
      </c>
      <c r="BL197" s="1347">
        <v>6.2971285596307054E-3</v>
      </c>
      <c r="BM197" s="1175" t="str">
        <f t="shared" si="147"/>
        <v xml:space="preserve">  </v>
      </c>
      <c r="BN197" s="1158" t="str">
        <f t="shared" si="121"/>
        <v xml:space="preserve">  </v>
      </c>
      <c r="BO197" s="1157" t="str">
        <f t="shared" si="122"/>
        <v xml:space="preserve">  </v>
      </c>
      <c r="BP197" s="1348">
        <f t="shared" si="148"/>
        <v>3.8492114885986131</v>
      </c>
      <c r="BQ197" s="1104">
        <v>208.16429117267805</v>
      </c>
      <c r="BR197" s="1370"/>
      <c r="BS197" s="174" t="str">
        <f t="shared" si="149"/>
        <v xml:space="preserve">  </v>
      </c>
      <c r="BT197" s="1158" t="str">
        <f t="shared" si="150"/>
        <v xml:space="preserve">  </v>
      </c>
      <c r="BU197" s="1352">
        <f t="shared" si="162"/>
        <v>55.288435735463267</v>
      </c>
      <c r="BV197" s="1347"/>
      <c r="BW197" s="174" t="str">
        <f t="shared" si="127"/>
        <v xml:space="preserve">  </v>
      </c>
      <c r="BX197" s="1154" t="str">
        <f t="shared" si="123"/>
        <v xml:space="preserve">  </v>
      </c>
      <c r="BY197" s="1236">
        <v>2.3810841965198728</v>
      </c>
      <c r="BZ197" s="1236"/>
      <c r="CA197" s="1179">
        <v>1</v>
      </c>
      <c r="CB197" s="174" t="str">
        <f t="shared" si="152"/>
        <v xml:space="preserve">  </v>
      </c>
      <c r="CC197" s="1154" t="str">
        <f t="shared" si="153"/>
        <v xml:space="preserve">  </v>
      </c>
      <c r="CD197" s="1419">
        <f>BY197*(AE197/1000)</f>
        <v>0.60193808488022382</v>
      </c>
      <c r="CE197" s="1236"/>
      <c r="CF197" s="174" t="str">
        <f t="shared" si="128"/>
        <v xml:space="preserve">  </v>
      </c>
      <c r="CG197" s="1158" t="str">
        <f t="shared" si="124"/>
        <v xml:space="preserve">  </v>
      </c>
      <c r="CH197" s="1348">
        <f t="shared" si="154"/>
        <v>1.1438485357436725</v>
      </c>
      <c r="CI197" s="1353">
        <v>3.3552325869321824</v>
      </c>
      <c r="CJ197" s="1353"/>
      <c r="CK197" s="174" t="str">
        <f t="shared" si="155"/>
        <v xml:space="preserve">  </v>
      </c>
      <c r="CL197" s="1154" t="str">
        <f t="shared" si="156"/>
        <v xml:space="preserve">  </v>
      </c>
      <c r="CM197" s="1347">
        <f t="shared" si="157"/>
        <v>0.87370256563714022</v>
      </c>
      <c r="CN197" s="1353"/>
      <c r="CO197" s="174" t="str">
        <f t="shared" si="158"/>
        <v xml:space="preserve">  </v>
      </c>
      <c r="CP197" s="1158" t="str">
        <f t="shared" si="125"/>
        <v xml:space="preserve">  </v>
      </c>
      <c r="CQ197" s="1353">
        <f t="shared" si="159"/>
        <v>1.6118194758720283</v>
      </c>
      <c r="CR197" s="1174">
        <f t="shared" si="161"/>
        <v>1.5802627692661007</v>
      </c>
    </row>
    <row r="198" spans="1:97" ht="38.25" x14ac:dyDescent="0.2">
      <c r="A198" s="1144" t="s">
        <v>2186</v>
      </c>
      <c r="B198" s="1161" t="s">
        <v>1292</v>
      </c>
      <c r="C198" s="1105" t="s">
        <v>599</v>
      </c>
      <c r="D198" s="957">
        <v>9</v>
      </c>
      <c r="E198" s="1455"/>
      <c r="F198" s="955">
        <v>1</v>
      </c>
      <c r="G198" s="1163">
        <v>11452600</v>
      </c>
      <c r="H198" s="1163">
        <v>201103170930</v>
      </c>
      <c r="I198" s="1163"/>
      <c r="J198" s="957" t="s">
        <v>389</v>
      </c>
      <c r="K198" s="1165" t="s">
        <v>2614</v>
      </c>
      <c r="L198" s="1166" t="s">
        <v>1694</v>
      </c>
      <c r="M198" s="957" t="s">
        <v>342</v>
      </c>
      <c r="N198" s="957"/>
      <c r="O198" s="959"/>
      <c r="P198" s="959">
        <v>40619</v>
      </c>
      <c r="Q198" s="1342">
        <v>0.39583333333333298</v>
      </c>
      <c r="R198" s="1105" t="s">
        <v>309</v>
      </c>
      <c r="S198" s="1235" t="s">
        <v>356</v>
      </c>
      <c r="T198" s="1345">
        <v>133.5</v>
      </c>
      <c r="U198" s="1345">
        <v>184.10000000000002</v>
      </c>
      <c r="V198" s="1189">
        <f t="shared" si="133"/>
        <v>50.600000000000023</v>
      </c>
      <c r="W198" s="1235">
        <v>125</v>
      </c>
      <c r="X198" s="1344">
        <f t="shared" si="134"/>
        <v>404.80000000000018</v>
      </c>
      <c r="Y198" s="1154" t="str">
        <f t="shared" si="135"/>
        <v xml:space="preserve">  </v>
      </c>
      <c r="Z198" s="1235" t="s">
        <v>396</v>
      </c>
      <c r="AA198" s="1345">
        <v>132.80000000000001</v>
      </c>
      <c r="AB198" s="1345">
        <v>192.8</v>
      </c>
      <c r="AC198" s="1189">
        <f t="shared" si="136"/>
        <v>60</v>
      </c>
      <c r="AD198" s="1345">
        <v>125</v>
      </c>
      <c r="AE198" s="1344">
        <f t="shared" si="137"/>
        <v>480</v>
      </c>
      <c r="AF198" s="1154" t="str">
        <f t="shared" si="138"/>
        <v xml:space="preserve">  </v>
      </c>
      <c r="AG198" s="1235" t="s">
        <v>431</v>
      </c>
      <c r="AH198" s="1345">
        <v>134.9</v>
      </c>
      <c r="AI198" s="1345">
        <v>192.89999999999998</v>
      </c>
      <c r="AJ198" s="1344">
        <f t="shared" si="139"/>
        <v>57.999999999999972</v>
      </c>
      <c r="AK198" s="1235">
        <v>125</v>
      </c>
      <c r="AL198" s="1344">
        <f t="shared" si="140"/>
        <v>463.99999999999977</v>
      </c>
      <c r="AM198" s="1154" t="str">
        <f t="shared" si="141"/>
        <v xml:space="preserve">  </v>
      </c>
      <c r="AN198" s="1307">
        <f t="shared" si="142"/>
        <v>449.59999999999997</v>
      </c>
      <c r="AO198" s="1307">
        <f t="shared" si="143"/>
        <v>39.614138890047684</v>
      </c>
      <c r="AP198" s="1307">
        <f t="shared" si="144"/>
        <v>8.8109739524127413</v>
      </c>
      <c r="AQ198" s="1235">
        <f t="shared" si="145"/>
        <v>3</v>
      </c>
      <c r="AR198" s="1154" t="str">
        <f t="shared" si="115"/>
        <v xml:space="preserve">  </v>
      </c>
      <c r="AT198" s="23" t="s">
        <v>191</v>
      </c>
      <c r="AU198" s="23" t="s">
        <v>191</v>
      </c>
      <c r="AV198" s="23" t="s">
        <v>191</v>
      </c>
      <c r="AW198" s="1175" t="str">
        <f t="shared" si="116"/>
        <v xml:space="preserve">  </v>
      </c>
      <c r="AX198" s="1154" t="str">
        <f t="shared" si="117"/>
        <v xml:space="preserve">  </v>
      </c>
      <c r="AY198" s="23" t="s">
        <v>191</v>
      </c>
      <c r="AZ198" s="23" t="s">
        <v>191</v>
      </c>
      <c r="BA198" s="23" t="s">
        <v>191</v>
      </c>
      <c r="BB198" s="1175" t="str">
        <f t="shared" si="126"/>
        <v xml:space="preserve">  </v>
      </c>
      <c r="BC198" s="1154" t="str">
        <f t="shared" si="118"/>
        <v xml:space="preserve">  </v>
      </c>
      <c r="BD198" s="794" t="s">
        <v>191</v>
      </c>
      <c r="BE198" s="1419" t="s">
        <v>502</v>
      </c>
      <c r="BF198" s="1347">
        <v>4.4512175181943121</v>
      </c>
      <c r="BG198" s="1456"/>
      <c r="BH198" s="1175" t="str">
        <f t="shared" si="146"/>
        <v xml:space="preserve">  </v>
      </c>
      <c r="BI198" s="1154" t="str">
        <f t="shared" si="119"/>
        <v xml:space="preserve">  </v>
      </c>
      <c r="BJ198" s="1347" t="s">
        <v>494</v>
      </c>
      <c r="BK198" s="1347">
        <v>6.9692131215450689E-2</v>
      </c>
      <c r="BL198" s="1347"/>
      <c r="BM198" s="1175" t="str">
        <f t="shared" si="147"/>
        <v xml:space="preserve">  </v>
      </c>
      <c r="BN198" s="1158" t="str">
        <f t="shared" si="121"/>
        <v xml:space="preserve">  </v>
      </c>
      <c r="BO198" s="1157" t="str">
        <f t="shared" si="122"/>
        <v xml:space="preserve">  </v>
      </c>
      <c r="BP198" s="1348">
        <f t="shared" si="148"/>
        <v>1.5656869369017514</v>
      </c>
      <c r="BQ198" s="1104">
        <v>242.09050936705671</v>
      </c>
      <c r="BR198" s="1370"/>
      <c r="BS198" s="174" t="str">
        <f t="shared" si="149"/>
        <v xml:space="preserve">  </v>
      </c>
      <c r="BT198" s="1158" t="str">
        <f t="shared" si="150"/>
        <v xml:space="preserve">  </v>
      </c>
      <c r="BU198" s="1352">
        <f t="shared" si="162"/>
        <v>97.998238191784594</v>
      </c>
      <c r="BV198" s="1347"/>
      <c r="BW198" s="174" t="str">
        <f t="shared" si="127"/>
        <v xml:space="preserve">  </v>
      </c>
      <c r="BX198" s="1154" t="str">
        <f t="shared" si="123"/>
        <v xml:space="preserve">  </v>
      </c>
      <c r="BY198" s="1236">
        <v>2.1926675270324276</v>
      </c>
      <c r="BZ198" s="1236">
        <v>3.9900990116497725E-2</v>
      </c>
      <c r="CA198" s="1179">
        <v>1</v>
      </c>
      <c r="CB198" s="174" t="str">
        <f t="shared" si="152"/>
        <v xml:space="preserve">  </v>
      </c>
      <c r="CC198" s="1154" t="str">
        <f t="shared" si="153"/>
        <v xml:space="preserve">  </v>
      </c>
      <c r="CD198" s="1419">
        <v>1.0524804129755654</v>
      </c>
      <c r="CE198" s="1236">
        <v>1.9152475255918899E-2</v>
      </c>
      <c r="CF198" s="174" t="str">
        <f t="shared" si="128"/>
        <v xml:space="preserve">  </v>
      </c>
      <c r="CG198" s="1158" t="str">
        <f t="shared" si="124"/>
        <v xml:space="preserve">  </v>
      </c>
      <c r="CH198" s="1348">
        <f t="shared" si="154"/>
        <v>0.90572221635830985</v>
      </c>
      <c r="CI198" s="1353">
        <v>3.4151276062336144</v>
      </c>
      <c r="CJ198" s="1353"/>
      <c r="CK198" s="174" t="str">
        <f t="shared" si="155"/>
        <v xml:space="preserve">  </v>
      </c>
      <c r="CL198" s="1154" t="str">
        <f t="shared" si="156"/>
        <v xml:space="preserve">  </v>
      </c>
      <c r="CM198" s="1347">
        <f t="shared" si="157"/>
        <v>1.5846192092923963</v>
      </c>
      <c r="CN198" s="1353"/>
      <c r="CO198" s="174" t="str">
        <f t="shared" si="158"/>
        <v xml:space="preserve">  </v>
      </c>
      <c r="CP198" s="1158" t="str">
        <f t="shared" si="125"/>
        <v xml:space="preserve">  </v>
      </c>
      <c r="CQ198" s="1353">
        <f t="shared" si="159"/>
        <v>1.4106821515483745</v>
      </c>
      <c r="CR198" s="1174">
        <f t="shared" si="161"/>
        <v>1.6169874464388467</v>
      </c>
    </row>
    <row r="199" spans="1:97" ht="38.25" x14ac:dyDescent="0.2">
      <c r="A199" s="1144" t="s">
        <v>2192</v>
      </c>
      <c r="B199" s="1161" t="s">
        <v>1298</v>
      </c>
      <c r="C199" s="1105" t="s">
        <v>599</v>
      </c>
      <c r="D199" s="957">
        <v>9</v>
      </c>
      <c r="E199" s="1455"/>
      <c r="F199" s="955">
        <v>1</v>
      </c>
      <c r="G199" s="1163">
        <v>11452600</v>
      </c>
      <c r="H199" s="1163">
        <v>201103191940</v>
      </c>
      <c r="I199" s="1163"/>
      <c r="J199" s="957" t="s">
        <v>389</v>
      </c>
      <c r="K199" s="1165" t="s">
        <v>2614</v>
      </c>
      <c r="L199" s="1166" t="s">
        <v>1694</v>
      </c>
      <c r="M199" s="957" t="s">
        <v>342</v>
      </c>
      <c r="N199" s="957"/>
      <c r="O199" s="959"/>
      <c r="P199" s="959">
        <v>40621</v>
      </c>
      <c r="Q199" s="1342">
        <v>0.81944444444444497</v>
      </c>
      <c r="R199" s="1105" t="s">
        <v>315</v>
      </c>
      <c r="S199" s="1468" t="s">
        <v>361</v>
      </c>
      <c r="T199" s="1345">
        <v>133.4</v>
      </c>
      <c r="U199" s="1345">
        <v>208.4</v>
      </c>
      <c r="V199" s="1189">
        <f t="shared" si="133"/>
        <v>75</v>
      </c>
      <c r="W199" s="1235">
        <v>125</v>
      </c>
      <c r="X199" s="1344">
        <f t="shared" si="134"/>
        <v>600</v>
      </c>
      <c r="Y199" s="1154" t="str">
        <f t="shared" si="135"/>
        <v xml:space="preserve">  </v>
      </c>
      <c r="Z199" s="1235" t="s">
        <v>401</v>
      </c>
      <c r="AA199" s="1345">
        <v>132.69999999999999</v>
      </c>
      <c r="AB199" s="1345">
        <v>205.2</v>
      </c>
      <c r="AC199" s="1189">
        <f t="shared" si="136"/>
        <v>72.5</v>
      </c>
      <c r="AD199" s="1345">
        <v>120</v>
      </c>
      <c r="AE199" s="1344">
        <f t="shared" si="137"/>
        <v>604.16666666666674</v>
      </c>
      <c r="AF199" s="1154" t="str">
        <f t="shared" si="138"/>
        <v xml:space="preserve">  </v>
      </c>
      <c r="AG199" s="1235" t="s">
        <v>436</v>
      </c>
      <c r="AH199" s="1345">
        <v>132.19999999999999</v>
      </c>
      <c r="AI199" s="1345">
        <v>201.3</v>
      </c>
      <c r="AJ199" s="1344">
        <f t="shared" si="139"/>
        <v>69.100000000000023</v>
      </c>
      <c r="AK199" s="1235">
        <v>123</v>
      </c>
      <c r="AL199" s="1344">
        <f t="shared" si="140"/>
        <v>561.78861788617905</v>
      </c>
      <c r="AM199" s="1154" t="str">
        <f t="shared" si="141"/>
        <v xml:space="preserve">  </v>
      </c>
      <c r="AN199" s="1307">
        <f t="shared" si="142"/>
        <v>588.65176151761523</v>
      </c>
      <c r="AO199" s="1307">
        <f t="shared" si="143"/>
        <v>23.357261014514457</v>
      </c>
      <c r="AP199" s="1307">
        <f t="shared" si="144"/>
        <v>3.9679251030009013</v>
      </c>
      <c r="AQ199" s="1235">
        <f t="shared" si="145"/>
        <v>3</v>
      </c>
      <c r="AR199" s="1154" t="str">
        <f t="shared" si="115"/>
        <v xml:space="preserve">  </v>
      </c>
      <c r="AT199" s="23" t="s">
        <v>191</v>
      </c>
      <c r="AU199" s="23" t="s">
        <v>191</v>
      </c>
      <c r="AV199" s="23" t="s">
        <v>191</v>
      </c>
      <c r="AW199" s="1175" t="str">
        <f t="shared" si="116"/>
        <v xml:space="preserve">  </v>
      </c>
      <c r="AX199" s="1154" t="str">
        <f t="shared" si="117"/>
        <v xml:space="preserve">  </v>
      </c>
      <c r="AY199" s="23" t="s">
        <v>191</v>
      </c>
      <c r="AZ199" s="23" t="s">
        <v>191</v>
      </c>
      <c r="BA199" s="23" t="s">
        <v>191</v>
      </c>
      <c r="BB199" s="1175" t="str">
        <f t="shared" si="126"/>
        <v xml:space="preserve">  </v>
      </c>
      <c r="BC199" s="1154" t="str">
        <f t="shared" si="118"/>
        <v xml:space="preserve">  </v>
      </c>
      <c r="BD199" s="794" t="s">
        <v>191</v>
      </c>
      <c r="BE199" s="1419" t="s">
        <v>508</v>
      </c>
      <c r="BF199" s="1347">
        <v>3.6407819894799336</v>
      </c>
      <c r="BG199" s="1456"/>
      <c r="BH199" s="1175" t="str">
        <f t="shared" si="146"/>
        <v xml:space="preserve">  </v>
      </c>
      <c r="BI199" s="1154" t="str">
        <f t="shared" si="119"/>
        <v xml:space="preserve">  </v>
      </c>
      <c r="BJ199" s="1347" t="s">
        <v>494</v>
      </c>
      <c r="BK199" s="1347">
        <v>7.0684936507552587E-2</v>
      </c>
      <c r="BL199" s="1347"/>
      <c r="BM199" s="1175" t="str">
        <f t="shared" si="147"/>
        <v xml:space="preserve">  </v>
      </c>
      <c r="BN199" s="1158" t="str">
        <f t="shared" si="121"/>
        <v xml:space="preserve">  </v>
      </c>
      <c r="BO199" s="1157" t="str">
        <f t="shared" si="122"/>
        <v xml:space="preserve">  </v>
      </c>
      <c r="BP199" s="1348">
        <f t="shared" si="148"/>
        <v>1.9414767682271894</v>
      </c>
      <c r="BQ199" s="1104">
        <v>229.75126027280763</v>
      </c>
      <c r="BR199" s="1368"/>
      <c r="BS199" s="174" t="str">
        <f t="shared" si="149"/>
        <v xml:space="preserve">  </v>
      </c>
      <c r="BT199" s="1158" t="str">
        <f t="shared" si="150"/>
        <v xml:space="preserve">  </v>
      </c>
      <c r="BU199" s="1352">
        <f t="shared" si="162"/>
        <v>137.85075616368457</v>
      </c>
      <c r="BV199" s="1347"/>
      <c r="BW199" s="174" t="str">
        <f t="shared" si="127"/>
        <v xml:space="preserve">  </v>
      </c>
      <c r="BX199" s="1154" t="str">
        <f t="shared" si="123"/>
        <v xml:space="preserve">  </v>
      </c>
      <c r="BY199" s="1236">
        <v>2.1157461152705532</v>
      </c>
      <c r="BZ199" s="1236">
        <v>4.6387357967947906E-2</v>
      </c>
      <c r="CA199" s="1179">
        <v>1</v>
      </c>
      <c r="CB199" s="174" t="str">
        <f t="shared" si="152"/>
        <v xml:space="preserve">  </v>
      </c>
      <c r="CC199" s="1154" t="str">
        <f t="shared" si="153"/>
        <v xml:space="preserve">  </v>
      </c>
      <c r="CD199" s="1419">
        <v>1.2782632779759593</v>
      </c>
      <c r="CE199" s="1236">
        <v>2.8025695438968379E-2</v>
      </c>
      <c r="CF199" s="174" t="str">
        <f t="shared" si="128"/>
        <v xml:space="preserve">  </v>
      </c>
      <c r="CG199" s="1158" t="str">
        <f t="shared" si="124"/>
        <v xml:space="preserve">  </v>
      </c>
      <c r="CH199" s="1348">
        <f t="shared" si="154"/>
        <v>0.92088553192626976</v>
      </c>
      <c r="CI199" s="1353">
        <v>3.6579348310758109</v>
      </c>
      <c r="CJ199" s="1353"/>
      <c r="CK199" s="174" t="str">
        <f t="shared" si="155"/>
        <v xml:space="preserve">  </v>
      </c>
      <c r="CL199" s="1158" t="str">
        <f t="shared" si="156"/>
        <v xml:space="preserve">  </v>
      </c>
      <c r="CM199" s="1347">
        <f t="shared" si="157"/>
        <v>2.0549861530677935</v>
      </c>
      <c r="CN199" s="1353"/>
      <c r="CO199" s="174" t="str">
        <f t="shared" si="158"/>
        <v xml:space="preserve">  </v>
      </c>
      <c r="CP199" s="1158" t="str">
        <f t="shared" si="125"/>
        <v xml:space="preserve">  </v>
      </c>
      <c r="CQ199" s="1353">
        <f t="shared" si="159"/>
        <v>1.592128298548771</v>
      </c>
      <c r="CR199" s="1174">
        <f t="shared" si="161"/>
        <v>1.4907325938986467</v>
      </c>
    </row>
    <row r="200" spans="1:97" ht="38.25" x14ac:dyDescent="0.2">
      <c r="A200" s="1144" t="s">
        <v>2201</v>
      </c>
      <c r="B200" s="1161" t="s">
        <v>1307</v>
      </c>
      <c r="C200" s="1105" t="s">
        <v>599</v>
      </c>
      <c r="D200" s="957">
        <v>9</v>
      </c>
      <c r="E200" s="1455"/>
      <c r="F200" s="955">
        <v>1</v>
      </c>
      <c r="G200" s="1163">
        <v>11452600</v>
      </c>
      <c r="H200" s="1163">
        <v>201103221030</v>
      </c>
      <c r="I200" s="1163"/>
      <c r="J200" s="957" t="s">
        <v>389</v>
      </c>
      <c r="K200" s="1165" t="s">
        <v>2614</v>
      </c>
      <c r="L200" s="1166" t="s">
        <v>1694</v>
      </c>
      <c r="M200" s="957" t="s">
        <v>342</v>
      </c>
      <c r="N200" s="957"/>
      <c r="O200" s="959"/>
      <c r="P200" s="1169">
        <v>40624</v>
      </c>
      <c r="Q200" s="1342">
        <v>0.4513888888888889</v>
      </c>
      <c r="R200" s="1105" t="s">
        <v>323</v>
      </c>
      <c r="S200" s="1468" t="s">
        <v>370</v>
      </c>
      <c r="T200" s="1345">
        <v>133</v>
      </c>
      <c r="U200" s="1235">
        <v>271.89999999999998</v>
      </c>
      <c r="V200" s="1189">
        <f t="shared" si="133"/>
        <v>138.89999999999998</v>
      </c>
      <c r="W200" s="1345">
        <v>150</v>
      </c>
      <c r="X200" s="1344">
        <f t="shared" si="134"/>
        <v>925.99999999999989</v>
      </c>
      <c r="Y200" s="1154" t="str">
        <f t="shared" si="135"/>
        <v xml:space="preserve">  </v>
      </c>
      <c r="Z200" s="1235" t="s">
        <v>410</v>
      </c>
      <c r="AA200" s="1345">
        <v>133.30000000000001</v>
      </c>
      <c r="AB200" s="1345">
        <v>276.39999999999998</v>
      </c>
      <c r="AC200" s="1189">
        <f t="shared" si="136"/>
        <v>143.09999999999997</v>
      </c>
      <c r="AD200" s="1235">
        <v>150</v>
      </c>
      <c r="AE200" s="1344">
        <f t="shared" si="137"/>
        <v>953.99999999999977</v>
      </c>
      <c r="AF200" s="1154" t="str">
        <f t="shared" si="138"/>
        <v xml:space="preserve">  </v>
      </c>
      <c r="AG200" s="1235" t="s">
        <v>444</v>
      </c>
      <c r="AH200" s="1345">
        <v>133.4</v>
      </c>
      <c r="AI200" s="1345">
        <v>276.39999999999998</v>
      </c>
      <c r="AJ200" s="1344">
        <f t="shared" si="139"/>
        <v>142.99999999999997</v>
      </c>
      <c r="AK200" s="1235">
        <v>150</v>
      </c>
      <c r="AL200" s="1344">
        <f t="shared" si="140"/>
        <v>953.33333333333314</v>
      </c>
      <c r="AM200" s="1154" t="str">
        <f t="shared" si="141"/>
        <v xml:space="preserve">  </v>
      </c>
      <c r="AN200" s="1307">
        <f t="shared" si="142"/>
        <v>944.44444444444423</v>
      </c>
      <c r="AO200" s="1307">
        <f t="shared" si="143"/>
        <v>15.976835082683227</v>
      </c>
      <c r="AP200" s="1307">
        <f t="shared" si="144"/>
        <v>1.6916648911076364</v>
      </c>
      <c r="AQ200" s="1235">
        <f t="shared" si="145"/>
        <v>3</v>
      </c>
      <c r="AR200" s="1154" t="str">
        <f t="shared" si="115"/>
        <v xml:space="preserve">  </v>
      </c>
      <c r="AT200" s="23" t="s">
        <v>191</v>
      </c>
      <c r="AU200" s="23" t="s">
        <v>191</v>
      </c>
      <c r="AV200" s="23" t="s">
        <v>191</v>
      </c>
      <c r="AW200" s="1175" t="str">
        <f t="shared" si="116"/>
        <v xml:space="preserve">  </v>
      </c>
      <c r="AX200" s="1154" t="str">
        <f t="shared" si="117"/>
        <v xml:space="preserve">  </v>
      </c>
      <c r="AY200" s="23" t="s">
        <v>191</v>
      </c>
      <c r="AZ200" s="23" t="s">
        <v>191</v>
      </c>
      <c r="BA200" s="23" t="s">
        <v>191</v>
      </c>
      <c r="BB200" s="1175" t="str">
        <f t="shared" ref="BB200:BB231" si="163">IF(AZ200&lt;BB$7,"E, &lt;PRL",IF(AZ200&gt;BB$7,"  ",))</f>
        <v xml:space="preserve">  </v>
      </c>
      <c r="BC200" s="1154" t="str">
        <f t="shared" si="118"/>
        <v xml:space="preserve">  </v>
      </c>
      <c r="BD200" s="794" t="s">
        <v>191</v>
      </c>
      <c r="BE200" s="1347" t="s">
        <v>516</v>
      </c>
      <c r="BF200" s="1347">
        <v>1.9399496834199188</v>
      </c>
      <c r="BG200" s="1456"/>
      <c r="BH200" s="1175" t="str">
        <f t="shared" si="146"/>
        <v xml:space="preserve">  </v>
      </c>
      <c r="BI200" s="1154" t="str">
        <f t="shared" si="119"/>
        <v xml:space="preserve">  </v>
      </c>
      <c r="BJ200" s="1347" t="s">
        <v>494</v>
      </c>
      <c r="BK200" s="1347">
        <v>3.6161801973852464E-2</v>
      </c>
      <c r="BL200" s="1347"/>
      <c r="BM200" s="1175" t="str">
        <f t="shared" si="147"/>
        <v xml:space="preserve">  </v>
      </c>
      <c r="BN200" s="1158" t="str">
        <f t="shared" si="121"/>
        <v xml:space="preserve">  </v>
      </c>
      <c r="BO200" s="1157" t="str">
        <f t="shared" si="122"/>
        <v xml:space="preserve">  </v>
      </c>
      <c r="BP200" s="1348">
        <f t="shared" si="148"/>
        <v>1.86405875796238</v>
      </c>
      <c r="BQ200" s="1104">
        <v>210.27728169025013</v>
      </c>
      <c r="BR200" s="1104">
        <v>32.223512563653856</v>
      </c>
      <c r="BS200" s="174" t="str">
        <f t="shared" si="149"/>
        <v xml:space="preserve">  </v>
      </c>
      <c r="BT200" s="1158" t="str">
        <f t="shared" si="150"/>
        <v xml:space="preserve">  </v>
      </c>
      <c r="BU200" s="1352">
        <f t="shared" si="162"/>
        <v>194.71676284517162</v>
      </c>
      <c r="BV200" s="1347"/>
      <c r="BW200" s="174" t="str">
        <f t="shared" si="127"/>
        <v xml:space="preserve">  </v>
      </c>
      <c r="BX200" s="1154" t="str">
        <f t="shared" si="123"/>
        <v xml:space="preserve">  </v>
      </c>
      <c r="BY200" s="1236">
        <v>1.4051040537227613</v>
      </c>
      <c r="BZ200" s="1353">
        <v>0.12095450883616171</v>
      </c>
      <c r="CA200" s="1179">
        <v>1</v>
      </c>
      <c r="CB200" s="174" t="str">
        <f t="shared" si="152"/>
        <v xml:space="preserve">  </v>
      </c>
      <c r="CC200" s="1154" t="str">
        <f t="shared" si="153"/>
        <v xml:space="preserve">  </v>
      </c>
      <c r="CD200" s="1478">
        <v>1.2544488743486639</v>
      </c>
      <c r="CE200" s="1479">
        <v>6.8712737513290545E-2</v>
      </c>
      <c r="CF200" s="174" t="str">
        <f t="shared" ref="CF200:CF231" si="164">IF(CD200&lt;CF$7,"E, &lt;PRL",IF(CD200&gt;CF$7,"  ",))</f>
        <v xml:space="preserve">  </v>
      </c>
      <c r="CG200" s="1158" t="str">
        <f t="shared" si="124"/>
        <v xml:space="preserve">  </v>
      </c>
      <c r="CH200" s="1348">
        <f t="shared" si="154"/>
        <v>0.66821486488138837</v>
      </c>
      <c r="CI200" s="1353">
        <v>4.9751350428827443</v>
      </c>
      <c r="CJ200" s="1353"/>
      <c r="CK200" s="174" t="str">
        <f t="shared" si="155"/>
        <v xml:space="preserve">  </v>
      </c>
      <c r="CL200" s="1154" t="str">
        <f t="shared" si="156"/>
        <v xml:space="preserve">  </v>
      </c>
      <c r="CM200" s="1347">
        <f t="shared" si="157"/>
        <v>4.7429620742148817</v>
      </c>
      <c r="CN200" s="1353"/>
      <c r="CO200" s="174" t="str">
        <f t="shared" si="158"/>
        <v xml:space="preserve">  </v>
      </c>
      <c r="CP200" s="1158" t="str">
        <f t="shared" si="125"/>
        <v xml:space="preserve">  </v>
      </c>
      <c r="CQ200" s="1353">
        <f t="shared" si="159"/>
        <v>2.3659879007811169</v>
      </c>
      <c r="CR200" s="1174">
        <f t="shared" si="161"/>
        <v>2.4358262765421137</v>
      </c>
    </row>
    <row r="201" spans="1:97" ht="38.25" x14ac:dyDescent="0.2">
      <c r="A201" s="1144" t="s">
        <v>2203</v>
      </c>
      <c r="B201" s="1161" t="s">
        <v>1309</v>
      </c>
      <c r="C201" s="1105" t="s">
        <v>599</v>
      </c>
      <c r="D201" s="957">
        <v>9</v>
      </c>
      <c r="E201" s="1455"/>
      <c r="F201" s="955">
        <v>1</v>
      </c>
      <c r="G201" s="1163">
        <v>11452600</v>
      </c>
      <c r="H201" s="1163">
        <v>201103250730</v>
      </c>
      <c r="I201" s="1163"/>
      <c r="J201" s="957" t="s">
        <v>389</v>
      </c>
      <c r="K201" s="1165" t="s">
        <v>2614</v>
      </c>
      <c r="L201" s="1166" t="s">
        <v>1694</v>
      </c>
      <c r="M201" s="957" t="s">
        <v>342</v>
      </c>
      <c r="N201" s="957"/>
      <c r="O201" s="959"/>
      <c r="P201" s="959">
        <v>40627</v>
      </c>
      <c r="Q201" s="1342">
        <v>0.3125</v>
      </c>
      <c r="R201" s="1105" t="s">
        <v>325</v>
      </c>
      <c r="S201" s="1468" t="s">
        <v>372</v>
      </c>
      <c r="T201" s="1345">
        <v>131.80000000000001</v>
      </c>
      <c r="U201" s="1345">
        <v>492.9</v>
      </c>
      <c r="V201" s="1189">
        <f t="shared" si="133"/>
        <v>361.09999999999997</v>
      </c>
      <c r="W201" s="1345">
        <v>125</v>
      </c>
      <c r="X201" s="1344">
        <f t="shared" si="134"/>
        <v>2888.7999999999997</v>
      </c>
      <c r="Y201" s="1154" t="str">
        <f t="shared" si="135"/>
        <v xml:space="preserve">  </v>
      </c>
      <c r="Z201" s="1235" t="s">
        <v>412</v>
      </c>
      <c r="AA201" s="1345">
        <v>131.80000000000001</v>
      </c>
      <c r="AB201" s="1345">
        <v>393.40000000000003</v>
      </c>
      <c r="AC201" s="1189">
        <f t="shared" si="136"/>
        <v>261.60000000000002</v>
      </c>
      <c r="AD201" s="1235">
        <v>125</v>
      </c>
      <c r="AE201" s="1344">
        <f t="shared" si="137"/>
        <v>2092.8000000000002</v>
      </c>
      <c r="AF201" s="1154" t="str">
        <f t="shared" si="138"/>
        <v xml:space="preserve">  </v>
      </c>
      <c r="AG201" s="1235" t="s">
        <v>446</v>
      </c>
      <c r="AH201" s="1345">
        <v>131.80000000000001</v>
      </c>
      <c r="AI201" s="1345">
        <v>405</v>
      </c>
      <c r="AJ201" s="1344">
        <f t="shared" si="139"/>
        <v>273.2</v>
      </c>
      <c r="AK201" s="1235">
        <v>125</v>
      </c>
      <c r="AL201" s="1344">
        <f t="shared" si="140"/>
        <v>2185.6</v>
      </c>
      <c r="AM201" s="1154" t="str">
        <f t="shared" si="141"/>
        <v xml:space="preserve">  </v>
      </c>
      <c r="AN201" s="1307">
        <f t="shared" si="142"/>
        <v>2389.0666666666671</v>
      </c>
      <c r="AO201" s="1307">
        <f t="shared" si="143"/>
        <v>435.26200538679205</v>
      </c>
      <c r="AP201" s="1307">
        <f t="shared" si="144"/>
        <v>18.218914166764929</v>
      </c>
      <c r="AQ201" s="1235">
        <f t="shared" si="145"/>
        <v>3</v>
      </c>
      <c r="AR201" s="1154" t="str">
        <f t="shared" si="115"/>
        <v xml:space="preserve">  </v>
      </c>
      <c r="AT201" s="23" t="s">
        <v>191</v>
      </c>
      <c r="AU201" s="23" t="s">
        <v>191</v>
      </c>
      <c r="AV201" s="23" t="s">
        <v>191</v>
      </c>
      <c r="AW201" s="1175" t="str">
        <f t="shared" si="116"/>
        <v xml:space="preserve">  </v>
      </c>
      <c r="AX201" s="1154" t="str">
        <f t="shared" si="117"/>
        <v xml:space="preserve">  </v>
      </c>
      <c r="AY201" s="23" t="s">
        <v>191</v>
      </c>
      <c r="AZ201" s="23" t="s">
        <v>191</v>
      </c>
      <c r="BA201" s="23" t="s">
        <v>191</v>
      </c>
      <c r="BB201" s="1175" t="str">
        <f t="shared" si="163"/>
        <v xml:space="preserve">  </v>
      </c>
      <c r="BC201" s="1154" t="str">
        <f t="shared" si="118"/>
        <v xml:space="preserve">  </v>
      </c>
      <c r="BD201" s="794" t="s">
        <v>191</v>
      </c>
      <c r="BE201" s="1347" t="s">
        <v>518</v>
      </c>
      <c r="BF201" s="1347">
        <v>4.6134310595499315</v>
      </c>
      <c r="BG201" s="1347">
        <v>7.5980642906700702E-2</v>
      </c>
      <c r="BH201" s="1175" t="str">
        <f t="shared" si="146"/>
        <v xml:space="preserve">  </v>
      </c>
      <c r="BI201" s="1154" t="str">
        <f t="shared" si="119"/>
        <v xml:space="preserve">  </v>
      </c>
      <c r="BJ201" s="1347" t="s">
        <v>494</v>
      </c>
      <c r="BK201" s="1347">
        <v>5.9831820268276846E-2</v>
      </c>
      <c r="BL201" s="1347"/>
      <c r="BM201" s="1175" t="str">
        <f t="shared" si="147"/>
        <v xml:space="preserve">  </v>
      </c>
      <c r="BN201" s="1158" t="str">
        <f t="shared" si="121"/>
        <v xml:space="preserve">  </v>
      </c>
      <c r="BO201" s="1157" t="str">
        <f t="shared" si="122"/>
        <v xml:space="preserve">  </v>
      </c>
      <c r="BP201" s="1348">
        <f t="shared" si="148"/>
        <v>1.2969050473708348</v>
      </c>
      <c r="BQ201" s="1104">
        <v>244.78421148892895</v>
      </c>
      <c r="BR201" s="1104"/>
      <c r="BS201" s="174" t="str">
        <f t="shared" si="149"/>
        <v xml:space="preserve">  </v>
      </c>
      <c r="BT201" s="1158" t="str">
        <f t="shared" si="150"/>
        <v xml:space="preserve">  </v>
      </c>
      <c r="BU201" s="1352">
        <f t="shared" si="162"/>
        <v>707.1326301492179</v>
      </c>
      <c r="BV201" s="1347"/>
      <c r="BW201" s="174" t="str">
        <f t="shared" si="127"/>
        <v xml:space="preserve">  </v>
      </c>
      <c r="BX201" s="1154" t="str">
        <f t="shared" si="123"/>
        <v xml:space="preserve">  </v>
      </c>
      <c r="BY201" s="1236">
        <v>1.1203721910374731</v>
      </c>
      <c r="BZ201" s="1353"/>
      <c r="CA201" s="1179">
        <v>1</v>
      </c>
      <c r="CB201" s="174" t="str">
        <f t="shared" si="152"/>
        <v xml:space="preserve">  </v>
      </c>
      <c r="CC201" s="1154" t="str">
        <f t="shared" si="153"/>
        <v xml:space="preserve">  </v>
      </c>
      <c r="CD201" s="1419">
        <f>BY201*(AE201/1000)</f>
        <v>2.3447149214032237</v>
      </c>
      <c r="CE201" s="1347"/>
      <c r="CF201" s="174" t="str">
        <f t="shared" si="164"/>
        <v xml:space="preserve">  </v>
      </c>
      <c r="CG201" s="1158" t="str">
        <f t="shared" si="124"/>
        <v xml:space="preserve">  </v>
      </c>
      <c r="CH201" s="1348">
        <f t="shared" si="154"/>
        <v>0.45769789817026052</v>
      </c>
      <c r="CI201" s="1353">
        <v>3.3534376292351578</v>
      </c>
      <c r="CJ201" s="1353"/>
      <c r="CK201" s="174" t="str">
        <f t="shared" si="155"/>
        <v xml:space="preserve">  </v>
      </c>
      <c r="CL201" s="1154" t="str">
        <f t="shared" si="156"/>
        <v xml:space="preserve">  </v>
      </c>
      <c r="CM201" s="1347">
        <f t="shared" si="157"/>
        <v>7.3292732824563611</v>
      </c>
      <c r="CN201" s="1353"/>
      <c r="CO201" s="174" t="str">
        <f t="shared" si="158"/>
        <v xml:space="preserve">  </v>
      </c>
      <c r="CP201" s="1158" t="str">
        <f t="shared" si="125"/>
        <v xml:space="preserve">  </v>
      </c>
      <c r="CQ201" s="1353">
        <f t="shared" si="159"/>
        <v>1.3699566687072977</v>
      </c>
      <c r="CR201" s="1174">
        <f t="shared" si="161"/>
        <v>1.0364778784016444</v>
      </c>
    </row>
    <row r="202" spans="1:97" ht="38.25" x14ac:dyDescent="0.2">
      <c r="A202" s="1144" t="s">
        <v>2204</v>
      </c>
      <c r="B202" s="1208" t="s">
        <v>1310</v>
      </c>
      <c r="C202" s="1356" t="s">
        <v>600</v>
      </c>
      <c r="D202" s="1209">
        <v>5</v>
      </c>
      <c r="E202" s="1455"/>
      <c r="F202" s="955">
        <v>4</v>
      </c>
      <c r="G202" s="1210">
        <v>11452600</v>
      </c>
      <c r="H202" s="1270">
        <v>201103251110</v>
      </c>
      <c r="I202" s="1270"/>
      <c r="J202" s="1209" t="s">
        <v>389</v>
      </c>
      <c r="K202" s="1165" t="s">
        <v>2614</v>
      </c>
      <c r="L202" s="1481" t="s">
        <v>1694</v>
      </c>
      <c r="M202" s="1407" t="s">
        <v>349</v>
      </c>
      <c r="N202" s="1407"/>
      <c r="O202" s="1209" t="s">
        <v>346</v>
      </c>
      <c r="P202" s="1407">
        <v>40627</v>
      </c>
      <c r="Q202" s="1357">
        <v>0.3125</v>
      </c>
      <c r="R202" s="1356" t="s">
        <v>348</v>
      </c>
      <c r="S202" s="1473" t="s">
        <v>373</v>
      </c>
      <c r="T202" s="1459" t="s">
        <v>390</v>
      </c>
      <c r="U202" s="1409">
        <v>414.5</v>
      </c>
      <c r="V202" s="1474"/>
      <c r="W202" s="1409">
        <v>125</v>
      </c>
      <c r="X202" s="1474"/>
      <c r="Y202" s="1154"/>
      <c r="Z202" s="1362" t="s">
        <v>413</v>
      </c>
      <c r="AA202" s="1459" t="s">
        <v>390</v>
      </c>
      <c r="AB202" s="1409">
        <v>412.7</v>
      </c>
      <c r="AC202" s="1450"/>
      <c r="AD202" s="1362">
        <v>125</v>
      </c>
      <c r="AE202" s="1450"/>
      <c r="AF202" s="1154"/>
      <c r="AG202" s="1362" t="s">
        <v>447</v>
      </c>
      <c r="AH202" s="1459" t="s">
        <v>390</v>
      </c>
      <c r="AI202" s="1409">
        <v>381.29999999999995</v>
      </c>
      <c r="AJ202" s="1450"/>
      <c r="AK202" s="1362">
        <v>125</v>
      </c>
      <c r="AL202" s="1450"/>
      <c r="AM202" s="1154"/>
      <c r="AN202" s="1475"/>
      <c r="AO202" s="1475"/>
      <c r="AP202" s="1475"/>
      <c r="AQ202" s="1450"/>
      <c r="AR202" s="1154"/>
      <c r="AS202" s="1450"/>
      <c r="AT202" s="72" t="s">
        <v>191</v>
      </c>
      <c r="AU202" s="72" t="s">
        <v>191</v>
      </c>
      <c r="AV202" s="72" t="s">
        <v>191</v>
      </c>
      <c r="AW202" s="1175" t="str">
        <f t="shared" si="116"/>
        <v xml:space="preserve">  </v>
      </c>
      <c r="AX202" s="1154" t="str">
        <f t="shared" si="117"/>
        <v xml:space="preserve">  </v>
      </c>
      <c r="AY202" s="72" t="s">
        <v>191</v>
      </c>
      <c r="AZ202" s="72" t="s">
        <v>191</v>
      </c>
      <c r="BA202" s="72" t="s">
        <v>191</v>
      </c>
      <c r="BB202" s="1175" t="str">
        <f t="shared" si="163"/>
        <v xml:space="preserve">  </v>
      </c>
      <c r="BC202" s="1154" t="str">
        <f t="shared" si="118"/>
        <v xml:space="preserve">  </v>
      </c>
      <c r="BD202" s="795" t="s">
        <v>191</v>
      </c>
      <c r="BE202" s="470"/>
      <c r="BF202" s="470" t="s">
        <v>960</v>
      </c>
      <c r="BG202" s="470"/>
      <c r="BH202" s="1175"/>
      <c r="BI202" s="1154" t="str">
        <f t="shared" si="119"/>
        <v xml:space="preserve">  </v>
      </c>
      <c r="BJ202" s="1370" t="s">
        <v>494</v>
      </c>
      <c r="BK202" s="23" t="s">
        <v>960</v>
      </c>
      <c r="BL202" s="470"/>
      <c r="BM202" s="1175"/>
      <c r="BN202" s="1158" t="str">
        <f t="shared" si="121"/>
        <v xml:space="preserve">  </v>
      </c>
      <c r="BO202" s="1157" t="str">
        <f t="shared" si="122"/>
        <v xml:space="preserve">  </v>
      </c>
      <c r="BP202" s="1460"/>
      <c r="BQ202" s="1461">
        <v>168.05991103303691</v>
      </c>
      <c r="BR202" s="1370"/>
      <c r="BS202" s="174" t="str">
        <f t="shared" si="149"/>
        <v xml:space="preserve">  </v>
      </c>
      <c r="BT202" s="1158" t="str">
        <f t="shared" si="150"/>
        <v xml:space="preserve">  </v>
      </c>
      <c r="BU202" s="1476"/>
      <c r="BV202" s="1476"/>
      <c r="BW202" s="1476"/>
      <c r="BX202" s="1868"/>
      <c r="BY202" s="1367">
        <v>1.2817165357337719</v>
      </c>
      <c r="BZ202" s="1368">
        <v>4.2506239628736786E-2</v>
      </c>
      <c r="CA202" s="1193">
        <v>1</v>
      </c>
      <c r="CB202" s="174" t="str">
        <f t="shared" si="152"/>
        <v xml:space="preserve">  </v>
      </c>
      <c r="CC202" s="1154" t="str">
        <f t="shared" si="153"/>
        <v xml:space="preserve">  </v>
      </c>
      <c r="CD202" s="470" t="s">
        <v>483</v>
      </c>
      <c r="CE202" s="1446"/>
      <c r="CF202" s="174" t="str">
        <f t="shared" si="164"/>
        <v xml:space="preserve">  </v>
      </c>
      <c r="CG202" s="1158" t="str">
        <f t="shared" si="124"/>
        <v xml:space="preserve">  </v>
      </c>
      <c r="CH202" s="1369">
        <f t="shared" si="154"/>
        <v>0.76265453662046401</v>
      </c>
      <c r="CI202" s="470"/>
      <c r="CJ202" s="470" t="s">
        <v>483</v>
      </c>
      <c r="CK202" s="470" t="s">
        <v>483</v>
      </c>
      <c r="CL202" s="1158"/>
      <c r="CM202" s="470"/>
      <c r="CN202" s="470"/>
      <c r="CO202" s="470"/>
      <c r="CP202" s="470"/>
      <c r="CQ202" s="470"/>
      <c r="CR202" s="1293"/>
      <c r="CS202" s="1094"/>
    </row>
    <row r="203" spans="1:97" ht="38.25" x14ac:dyDescent="0.2">
      <c r="A203" s="1144" t="s">
        <v>2209</v>
      </c>
      <c r="B203" s="1161" t="s">
        <v>1315</v>
      </c>
      <c r="C203" s="1105" t="s">
        <v>599</v>
      </c>
      <c r="D203" s="957">
        <v>9</v>
      </c>
      <c r="E203" s="1455"/>
      <c r="F203" s="955">
        <v>1</v>
      </c>
      <c r="G203" s="1163">
        <v>11452600</v>
      </c>
      <c r="H203" s="1163">
        <v>201104040650</v>
      </c>
      <c r="I203" s="1163"/>
      <c r="J203" s="957" t="s">
        <v>389</v>
      </c>
      <c r="K203" s="1165" t="s">
        <v>2614</v>
      </c>
      <c r="L203" s="1166" t="s">
        <v>1694</v>
      </c>
      <c r="M203" s="957" t="s">
        <v>342</v>
      </c>
      <c r="N203" s="957"/>
      <c r="O203" s="959"/>
      <c r="P203" s="959">
        <v>40635</v>
      </c>
      <c r="Q203" s="1342">
        <v>0.28472222222222199</v>
      </c>
      <c r="R203" s="1105" t="s">
        <v>329</v>
      </c>
      <c r="S203" s="1468" t="s">
        <v>378</v>
      </c>
      <c r="T203" s="1345">
        <v>131.4</v>
      </c>
      <c r="U203" s="1345">
        <v>171.7</v>
      </c>
      <c r="V203" s="1189">
        <f t="shared" ref="V203:V248" si="165">U203-T203</f>
        <v>40.299999999999983</v>
      </c>
      <c r="W203" s="1235">
        <v>120</v>
      </c>
      <c r="X203" s="1344">
        <f t="shared" ref="X203:X234" si="166">V203/(W203/1000)</f>
        <v>335.8333333333332</v>
      </c>
      <c r="Y203" s="1154" t="str">
        <f t="shared" ref="Y203:Y234" si="167">IF(V203&lt;Y$5,"&lt;MDL",IF(V203&lt;Y$6,"E, &lt;RL",IF(V203&gt;Y$6,"  ",)))</f>
        <v xml:space="preserve">  </v>
      </c>
      <c r="Z203" s="1235" t="s">
        <v>418</v>
      </c>
      <c r="AA203" s="1345">
        <v>131.9</v>
      </c>
      <c r="AB203" s="1345">
        <v>173.1</v>
      </c>
      <c r="AC203" s="1189">
        <f t="shared" ref="AC203:AC248" si="168">AB203-AA203</f>
        <v>41.199999999999989</v>
      </c>
      <c r="AD203" s="1235">
        <v>120</v>
      </c>
      <c r="AE203" s="1344">
        <f t="shared" ref="AE203:AE239" si="169">AC203/(AD203/1000)</f>
        <v>343.33333333333326</v>
      </c>
      <c r="AF203" s="1154" t="str">
        <f t="shared" ref="AF203:AF234" si="170">IF(AC203&lt;AF$5,"&lt;MDL",IF(AC203&lt;AF$6,"E, &lt;RL",IF(AC203&gt;AF$6,"  ",)))</f>
        <v xml:space="preserve">  </v>
      </c>
      <c r="AG203" s="1235" t="s">
        <v>451</v>
      </c>
      <c r="AH203" s="1345">
        <v>131.80000000000001</v>
      </c>
      <c r="AI203" s="1345">
        <v>171.3</v>
      </c>
      <c r="AJ203" s="1344">
        <f t="shared" ref="AJ203:AJ248" si="171">AI203-AH203</f>
        <v>39.5</v>
      </c>
      <c r="AK203" s="1235">
        <v>120</v>
      </c>
      <c r="AL203" s="1344">
        <f t="shared" ref="AL203:AL234" si="172">AJ203/(AK203/1000)</f>
        <v>329.16666666666669</v>
      </c>
      <c r="AM203" s="1154" t="str">
        <f t="shared" ref="AM203:AM234" si="173">IF(AJ203&lt;AM$5,"&lt;MDL",IF(AJ203&lt;AM$6,"E, &lt;RL",IF(AJ203&gt;AM$6,"  ",)))</f>
        <v xml:space="preserve">  </v>
      </c>
      <c r="AN203" s="1307">
        <f t="shared" ref="AN203:AN234" si="174">AVERAGE(X203,AE203,AL203)</f>
        <v>336.11111111111109</v>
      </c>
      <c r="AO203" s="1307">
        <f t="shared" ref="AO203:AO234" si="175">STDEV(X203,AE203,AL203)</f>
        <v>7.0874171234294403</v>
      </c>
      <c r="AP203" s="1307">
        <f t="shared" ref="AP203:AP234" si="176">AO203/AN203*100</f>
        <v>2.1086530284583462</v>
      </c>
      <c r="AQ203" s="1235">
        <f t="shared" ref="AQ203:AQ234" si="177">COUNT(X203,AE203,AL203)</f>
        <v>3</v>
      </c>
      <c r="AR203" s="1154" t="str">
        <f t="shared" ref="AR203:AR234" si="178">IF(AN203&lt;AR$5,"&lt;MDL",IF(AN203&lt;AR$6,"E, &lt;RL",IF(AN203&gt;AR$6,"  ",)))</f>
        <v xml:space="preserve">  </v>
      </c>
      <c r="AT203" s="23" t="s">
        <v>191</v>
      </c>
      <c r="AU203" s="23" t="s">
        <v>191</v>
      </c>
      <c r="AV203" s="23" t="s">
        <v>191</v>
      </c>
      <c r="AW203" s="1175" t="str">
        <f t="shared" si="116"/>
        <v xml:space="preserve">  </v>
      </c>
      <c r="AX203" s="1154" t="str">
        <f t="shared" si="117"/>
        <v xml:space="preserve">  </v>
      </c>
      <c r="AY203" s="23" t="s">
        <v>191</v>
      </c>
      <c r="AZ203" s="23" t="s">
        <v>191</v>
      </c>
      <c r="BA203" s="23" t="s">
        <v>191</v>
      </c>
      <c r="BB203" s="1175" t="str">
        <f t="shared" si="163"/>
        <v xml:space="preserve">  </v>
      </c>
      <c r="BC203" s="1154" t="str">
        <f t="shared" si="118"/>
        <v xml:space="preserve">  </v>
      </c>
      <c r="BD203" s="794" t="s">
        <v>191</v>
      </c>
      <c r="BE203" s="1419" t="s">
        <v>522</v>
      </c>
      <c r="BF203" s="1347">
        <v>1.1593155184751534</v>
      </c>
      <c r="BG203" s="1347"/>
      <c r="BH203" s="1175" t="str">
        <f t="shared" ref="BH203:BH243" si="179">IF(BF203&lt;BH$7,"E, &lt;PRL",IF(BF203&gt;BH$7,"  ",))</f>
        <v xml:space="preserve">  </v>
      </c>
      <c r="BI203" s="1154" t="str">
        <f t="shared" si="119"/>
        <v xml:space="preserve">  </v>
      </c>
      <c r="BJ203" s="1347" t="s">
        <v>494</v>
      </c>
      <c r="BK203" s="1347">
        <v>4.2481861602803567E-2</v>
      </c>
      <c r="BL203" s="1347"/>
      <c r="BM203" s="1175" t="str">
        <f t="shared" ref="BM203:BM234" si="180">IF(BK203&lt;BM$7,"E, &lt;PRL",IF(BK203&gt;BM$7,"  ",))</f>
        <v xml:space="preserve">  </v>
      </c>
      <c r="BN203" s="1158" t="str">
        <f t="shared" si="121"/>
        <v xml:space="preserve">  </v>
      </c>
      <c r="BO203" s="1157" t="str">
        <f t="shared" si="122"/>
        <v xml:space="preserve">  </v>
      </c>
      <c r="BP203" s="1348">
        <f t="shared" ref="BP203:BP234" si="181">BK203/BF203*100</f>
        <v>3.6643916971524644</v>
      </c>
      <c r="BQ203" s="1104">
        <v>327.6680568484536</v>
      </c>
      <c r="BR203" s="1370"/>
      <c r="BS203" s="174" t="str">
        <f t="shared" si="149"/>
        <v xml:space="preserve">  </v>
      </c>
      <c r="BT203" s="1158" t="str">
        <f t="shared" si="150"/>
        <v xml:space="preserve">  </v>
      </c>
      <c r="BU203" s="1352">
        <f t="shared" ref="BU203:BU230" si="182">BQ203*(X203/1000)</f>
        <v>110.04185575827229</v>
      </c>
      <c r="BV203" s="1347"/>
      <c r="BW203" s="174" t="str">
        <f t="shared" ref="BW203:BW243" si="183">IF(BU203&lt;BW$7,"E, &lt;PRL",IF(BU203&gt;BW$7,"  ",))</f>
        <v xml:space="preserve">  </v>
      </c>
      <c r="BX203" s="1154" t="str">
        <f t="shared" ref="BX203:BX234" si="184">IF(BU203&lt;BX$5,"&lt;MDL",IF(BU203&lt;BX$6,"E, &lt;RL",IF(BU203&gt;BX$6,"  ",)))</f>
        <v xml:space="preserve">  </v>
      </c>
      <c r="BY203" s="1236">
        <v>2.1610605912098149</v>
      </c>
      <c r="BZ203" s="1353"/>
      <c r="CA203" s="1179">
        <v>1</v>
      </c>
      <c r="CB203" s="174" t="str">
        <f t="shared" si="152"/>
        <v xml:space="preserve">  </v>
      </c>
      <c r="CC203" s="1154" t="str">
        <f t="shared" si="153"/>
        <v xml:space="preserve">  </v>
      </c>
      <c r="CD203" s="1419">
        <f t="shared" ref="CD203:CD242" si="185">BY203*(AE203/1000)</f>
        <v>0.74196413631536962</v>
      </c>
      <c r="CE203" s="1347"/>
      <c r="CF203" s="174" t="str">
        <f t="shared" si="164"/>
        <v xml:space="preserve">  </v>
      </c>
      <c r="CG203" s="1158" t="str">
        <f t="shared" si="124"/>
        <v xml:space="preserve">  </v>
      </c>
      <c r="CH203" s="1348">
        <f t="shared" si="154"/>
        <v>0.65952739244561298</v>
      </c>
      <c r="CI203" s="1353">
        <v>2.9510643931678167</v>
      </c>
      <c r="CJ203" s="1353"/>
      <c r="CK203" s="174" t="str">
        <f t="shared" ref="CK203:CK208" si="186">IF(CI203&lt;CK$7,"E, &lt;PRL",IF(CI203&gt;CK$7,"  ",))</f>
        <v>E, &lt;PRL</v>
      </c>
      <c r="CL203" s="1158" t="str">
        <f t="shared" ref="CL203:CL208" si="187">IF(CI203&lt;CL$5,"&lt;MDL",IF(CI203&lt;CL$6,"E, &lt;RL",IF(CI203&gt;CL$6,"  ",)))</f>
        <v xml:space="preserve">  </v>
      </c>
      <c r="CM203" s="1347">
        <f t="shared" ref="CM203:CM208" si="188">CI203*(AL203/1000)</f>
        <v>0.97139202941773961</v>
      </c>
      <c r="CN203" s="1353"/>
      <c r="CO203" s="174" t="str">
        <f t="shared" ref="CO203:CO208" si="189">IF(CM203&lt;CO$7,"E, &lt;PRL",IF(CM203&gt;CO$7,"  ",))</f>
        <v xml:space="preserve">  </v>
      </c>
      <c r="CP203" s="1158" t="str">
        <f t="shared" ref="CP203:CP208" si="190">IF(CM203&lt;CP$5,"&lt;MDL",IF(CM203&lt;CP$6,"E, &lt;RL",IF(CM203&gt;CP$6,"  ",)))</f>
        <v xml:space="preserve">  </v>
      </c>
      <c r="CQ203" s="1353">
        <f t="shared" ref="CQ203:CQ208" si="191">CI203/BQ203*100</f>
        <v>0.90062620737323906</v>
      </c>
      <c r="CR203" s="1174">
        <f>100*CM203/BU203</f>
        <v>0.88274777149486239</v>
      </c>
    </row>
    <row r="204" spans="1:97" ht="38.25" x14ac:dyDescent="0.2">
      <c r="A204" s="1144" t="s">
        <v>2213</v>
      </c>
      <c r="B204" s="1161" t="s">
        <v>1319</v>
      </c>
      <c r="C204" s="1105" t="s">
        <v>599</v>
      </c>
      <c r="D204" s="957">
        <v>9</v>
      </c>
      <c r="E204" s="1455"/>
      <c r="F204" s="955">
        <v>1</v>
      </c>
      <c r="G204" s="1163">
        <v>11452600</v>
      </c>
      <c r="H204" s="1163">
        <v>201104260900</v>
      </c>
      <c r="I204" s="1163"/>
      <c r="J204" s="957" t="s">
        <v>389</v>
      </c>
      <c r="K204" s="1165" t="s">
        <v>2614</v>
      </c>
      <c r="L204" s="1166" t="s">
        <v>1694</v>
      </c>
      <c r="M204" s="957" t="s">
        <v>343</v>
      </c>
      <c r="N204" s="957"/>
      <c r="O204" s="959"/>
      <c r="P204" s="959">
        <v>40659</v>
      </c>
      <c r="Q204" s="1342">
        <v>0.375</v>
      </c>
      <c r="R204" s="1105" t="s">
        <v>333</v>
      </c>
      <c r="S204" s="1468" t="s">
        <v>382</v>
      </c>
      <c r="T204" s="1345">
        <v>133.19999999999999</v>
      </c>
      <c r="U204" s="1345">
        <v>138.19999999999999</v>
      </c>
      <c r="V204" s="1189">
        <f t="shared" si="165"/>
        <v>5</v>
      </c>
      <c r="W204" s="1235">
        <v>1571</v>
      </c>
      <c r="X204" s="1344">
        <f t="shared" si="166"/>
        <v>3.1826861871419481</v>
      </c>
      <c r="Y204" s="1154" t="str">
        <f t="shared" si="167"/>
        <v xml:space="preserve">  </v>
      </c>
      <c r="Z204" s="1235" t="s">
        <v>422</v>
      </c>
      <c r="AA204" s="1345">
        <v>130.69999999999999</v>
      </c>
      <c r="AB204" s="1345">
        <v>135.30000000000001</v>
      </c>
      <c r="AC204" s="1189">
        <f t="shared" si="168"/>
        <v>4.6000000000000227</v>
      </c>
      <c r="AD204" s="1235">
        <v>1635</v>
      </c>
      <c r="AE204" s="1344">
        <f t="shared" si="169"/>
        <v>2.8134556574923688</v>
      </c>
      <c r="AF204" s="1154" t="str">
        <f t="shared" si="170"/>
        <v xml:space="preserve">  </v>
      </c>
      <c r="AG204" s="1235" t="s">
        <v>454</v>
      </c>
      <c r="AH204" s="1345">
        <v>132.69999999999999</v>
      </c>
      <c r="AI204" s="1345">
        <v>138.1</v>
      </c>
      <c r="AJ204" s="1344">
        <f t="shared" si="171"/>
        <v>5.4000000000000057</v>
      </c>
      <c r="AK204" s="1235">
        <v>1702</v>
      </c>
      <c r="AL204" s="1344">
        <f t="shared" si="172"/>
        <v>3.1727379553466544</v>
      </c>
      <c r="AM204" s="1154" t="str">
        <f t="shared" si="173"/>
        <v xml:space="preserve">  </v>
      </c>
      <c r="AN204" s="1307">
        <f t="shared" si="174"/>
        <v>3.0562932666603237</v>
      </c>
      <c r="AO204" s="1307">
        <f t="shared" si="175"/>
        <v>0.2103623544001387</v>
      </c>
      <c r="AP204" s="1307">
        <f t="shared" si="176"/>
        <v>6.8829243808139555</v>
      </c>
      <c r="AQ204" s="1235">
        <f t="shared" si="177"/>
        <v>3</v>
      </c>
      <c r="AR204" s="1154" t="str">
        <f t="shared" si="178"/>
        <v xml:space="preserve">  </v>
      </c>
      <c r="AT204" s="23" t="s">
        <v>191</v>
      </c>
      <c r="AU204" s="23" t="s">
        <v>191</v>
      </c>
      <c r="AV204" s="23" t="s">
        <v>191</v>
      </c>
      <c r="AW204" s="1175" t="str">
        <f t="shared" si="116"/>
        <v xml:space="preserve">  </v>
      </c>
      <c r="AX204" s="1154" t="str">
        <f t="shared" si="117"/>
        <v xml:space="preserve">  </v>
      </c>
      <c r="AY204" s="23" t="s">
        <v>191</v>
      </c>
      <c r="AZ204" s="23" t="s">
        <v>191</v>
      </c>
      <c r="BA204" s="23" t="s">
        <v>191</v>
      </c>
      <c r="BB204" s="1175" t="str">
        <f t="shared" si="163"/>
        <v xml:space="preserve">  </v>
      </c>
      <c r="BC204" s="1154" t="str">
        <f t="shared" si="118"/>
        <v xml:space="preserve">  </v>
      </c>
      <c r="BD204" s="794" t="s">
        <v>191</v>
      </c>
      <c r="BE204" s="1419" t="s">
        <v>526</v>
      </c>
      <c r="BF204" s="1347">
        <v>1.314286006503522</v>
      </c>
      <c r="BG204" s="1456"/>
      <c r="BH204" s="1175" t="str">
        <f t="shared" si="179"/>
        <v xml:space="preserve">  </v>
      </c>
      <c r="BI204" s="1154" t="str">
        <f t="shared" si="119"/>
        <v xml:space="preserve">  </v>
      </c>
      <c r="BJ204" s="1347" t="s">
        <v>494</v>
      </c>
      <c r="BK204" s="1347">
        <v>7.6826501315047785E-2</v>
      </c>
      <c r="BL204" s="1347"/>
      <c r="BM204" s="1175" t="str">
        <f t="shared" si="180"/>
        <v xml:space="preserve">  </v>
      </c>
      <c r="BN204" s="1158" t="str">
        <f t="shared" si="121"/>
        <v xml:space="preserve">  </v>
      </c>
      <c r="BO204" s="1157" t="str">
        <f t="shared" si="122"/>
        <v xml:space="preserve">  </v>
      </c>
      <c r="BP204" s="1348">
        <f t="shared" si="181"/>
        <v>5.8454933655905057</v>
      </c>
      <c r="BQ204" s="1104">
        <v>385.29711564881632</v>
      </c>
      <c r="BR204" s="1370"/>
      <c r="BS204" s="174" t="str">
        <f t="shared" si="149"/>
        <v xml:space="preserve">  </v>
      </c>
      <c r="BT204" s="1158" t="str">
        <f t="shared" si="150"/>
        <v xml:space="preserve">  </v>
      </c>
      <c r="BU204" s="1352">
        <f t="shared" si="182"/>
        <v>1.2262798079211212</v>
      </c>
      <c r="BV204" s="1347"/>
      <c r="BW204" s="174" t="str">
        <f t="shared" si="183"/>
        <v>E, &lt;PRL</v>
      </c>
      <c r="BX204" s="1154" t="str">
        <f t="shared" si="184"/>
        <v>E, &lt;RL</v>
      </c>
      <c r="BY204" s="1236">
        <v>19.078654027726376</v>
      </c>
      <c r="BZ204" s="1353"/>
      <c r="CA204" s="1179">
        <v>1</v>
      </c>
      <c r="CB204" s="174" t="str">
        <f t="shared" si="152"/>
        <v xml:space="preserve">  </v>
      </c>
      <c r="CC204" s="1154" t="str">
        <f t="shared" si="153"/>
        <v xml:space="preserve">  </v>
      </c>
      <c r="CD204" s="1419">
        <f t="shared" si="185"/>
        <v>5.3676947111646348E-2</v>
      </c>
      <c r="CE204" s="1347"/>
      <c r="CF204" s="174" t="str">
        <f t="shared" si="164"/>
        <v>E, &lt;PRL</v>
      </c>
      <c r="CG204" s="1158" t="str">
        <f t="shared" si="124"/>
        <v>&lt;MDL</v>
      </c>
      <c r="CH204" s="1348">
        <f t="shared" si="154"/>
        <v>4.9516732030550275</v>
      </c>
      <c r="CI204" s="1236">
        <v>11.997449766454142</v>
      </c>
      <c r="CJ204" s="1353"/>
      <c r="CK204" s="174" t="str">
        <f t="shared" si="186"/>
        <v xml:space="preserve">  </v>
      </c>
      <c r="CL204" s="1158" t="str">
        <f t="shared" si="187"/>
        <v xml:space="preserve">  </v>
      </c>
      <c r="CM204" s="1347">
        <f t="shared" si="188"/>
        <v>3.8064764241393913E-2</v>
      </c>
      <c r="CN204" s="1353"/>
      <c r="CO204" s="174" t="str">
        <f t="shared" si="189"/>
        <v>E, &lt;PRL</v>
      </c>
      <c r="CP204" s="1158" t="str">
        <f t="shared" si="190"/>
        <v>&lt;MDL</v>
      </c>
      <c r="CQ204" s="1353">
        <f t="shared" si="191"/>
        <v>3.1138176952742525</v>
      </c>
      <c r="CR204" s="1174" t="s">
        <v>2618</v>
      </c>
    </row>
    <row r="205" spans="1:97" ht="38.25" x14ac:dyDescent="0.2">
      <c r="A205" s="1144" t="s">
        <v>2221</v>
      </c>
      <c r="B205" s="1161" t="s">
        <v>1327</v>
      </c>
      <c r="C205" s="1105" t="s">
        <v>599</v>
      </c>
      <c r="D205" s="957">
        <v>9</v>
      </c>
      <c r="E205" s="1455"/>
      <c r="F205" s="955">
        <v>1</v>
      </c>
      <c r="G205" s="1163">
        <v>11452600</v>
      </c>
      <c r="H205" s="1163">
        <v>201105241030</v>
      </c>
      <c r="I205" s="1163"/>
      <c r="J205" s="957" t="s">
        <v>389</v>
      </c>
      <c r="K205" s="1165" t="s">
        <v>2614</v>
      </c>
      <c r="L205" s="1166" t="s">
        <v>1694</v>
      </c>
      <c r="M205" s="957" t="s">
        <v>343</v>
      </c>
      <c r="N205" s="957"/>
      <c r="O205" s="957"/>
      <c r="P205" s="959">
        <v>40687</v>
      </c>
      <c r="Q205" s="1342">
        <v>0.4375</v>
      </c>
      <c r="R205" s="1105" t="s">
        <v>532</v>
      </c>
      <c r="S205" s="1345" t="s">
        <v>536</v>
      </c>
      <c r="T205" s="1345">
        <v>131.6</v>
      </c>
      <c r="U205" s="1345">
        <v>141.19999999999999</v>
      </c>
      <c r="V205" s="1189">
        <f t="shared" si="165"/>
        <v>9.5999999999999943</v>
      </c>
      <c r="W205" s="1345">
        <v>870</v>
      </c>
      <c r="X205" s="1344">
        <f t="shared" si="166"/>
        <v>11.034482758620683</v>
      </c>
      <c r="Y205" s="1154" t="str">
        <f t="shared" si="167"/>
        <v xml:space="preserve">  </v>
      </c>
      <c r="Z205" s="1235" t="s">
        <v>539</v>
      </c>
      <c r="AA205" s="1345">
        <v>130.6</v>
      </c>
      <c r="AB205" s="1345">
        <v>139</v>
      </c>
      <c r="AC205" s="1189">
        <f t="shared" si="168"/>
        <v>8.4000000000000057</v>
      </c>
      <c r="AD205" s="1235">
        <v>1061</v>
      </c>
      <c r="AE205" s="1344">
        <f t="shared" si="169"/>
        <v>7.91705937794534</v>
      </c>
      <c r="AF205" s="1154" t="str">
        <f t="shared" si="170"/>
        <v xml:space="preserve">  </v>
      </c>
      <c r="AG205" s="1235" t="s">
        <v>542</v>
      </c>
      <c r="AH205" s="1345">
        <v>131.6</v>
      </c>
      <c r="AI205" s="1345">
        <v>140.69999999999999</v>
      </c>
      <c r="AJ205" s="1344">
        <f t="shared" si="171"/>
        <v>9.0999999999999943</v>
      </c>
      <c r="AK205" s="1235">
        <v>914</v>
      </c>
      <c r="AL205" s="1344">
        <f t="shared" si="172"/>
        <v>9.9562363238511971</v>
      </c>
      <c r="AM205" s="1154" t="str">
        <f t="shared" si="173"/>
        <v xml:space="preserve">  </v>
      </c>
      <c r="AN205" s="1307">
        <f t="shared" si="174"/>
        <v>9.6359261534724059</v>
      </c>
      <c r="AO205" s="1307">
        <f t="shared" si="175"/>
        <v>1.5832027941901143</v>
      </c>
      <c r="AP205" s="1307">
        <f t="shared" si="176"/>
        <v>16.43020887638902</v>
      </c>
      <c r="AQ205" s="1235">
        <f t="shared" si="177"/>
        <v>3</v>
      </c>
      <c r="AR205" s="1154" t="str">
        <f t="shared" si="178"/>
        <v xml:space="preserve">  </v>
      </c>
      <c r="AT205" s="23" t="s">
        <v>191</v>
      </c>
      <c r="AU205" s="23" t="s">
        <v>191</v>
      </c>
      <c r="AV205" s="23" t="s">
        <v>191</v>
      </c>
      <c r="AW205" s="1175" t="str">
        <f t="shared" si="116"/>
        <v xml:space="preserve">  </v>
      </c>
      <c r="AX205" s="1154" t="str">
        <f t="shared" si="117"/>
        <v xml:space="preserve">  </v>
      </c>
      <c r="AY205" s="23" t="s">
        <v>191</v>
      </c>
      <c r="AZ205" s="23" t="s">
        <v>191</v>
      </c>
      <c r="BA205" s="23" t="s">
        <v>191</v>
      </c>
      <c r="BB205" s="1175" t="str">
        <f t="shared" si="163"/>
        <v xml:space="preserve">  </v>
      </c>
      <c r="BC205" s="1154" t="str">
        <f t="shared" si="118"/>
        <v xml:space="preserve">  </v>
      </c>
      <c r="BD205" s="794" t="s">
        <v>191</v>
      </c>
      <c r="BE205" s="949" t="s">
        <v>545</v>
      </c>
      <c r="BF205" s="1419">
        <v>1.0808752371431418</v>
      </c>
      <c r="BH205" s="1175" t="str">
        <f t="shared" si="179"/>
        <v xml:space="preserve">  </v>
      </c>
      <c r="BI205" s="1154" t="str">
        <f t="shared" si="119"/>
        <v xml:space="preserve">  </v>
      </c>
      <c r="BJ205" s="954" t="s">
        <v>494</v>
      </c>
      <c r="BK205" s="1443">
        <v>5.5710740263843983E-2</v>
      </c>
      <c r="BL205" s="1347"/>
      <c r="BM205" s="1175" t="str">
        <f t="shared" si="180"/>
        <v xml:space="preserve">  </v>
      </c>
      <c r="BN205" s="1158" t="str">
        <f t="shared" si="121"/>
        <v xml:space="preserve">  </v>
      </c>
      <c r="BO205" s="1157" t="str">
        <f t="shared" si="122"/>
        <v xml:space="preserve">  </v>
      </c>
      <c r="BP205" s="1348">
        <f t="shared" si="181"/>
        <v>5.1542248679036149</v>
      </c>
      <c r="BQ205" s="964">
        <v>249.14498887826082</v>
      </c>
      <c r="BS205" s="174" t="str">
        <f t="shared" si="149"/>
        <v xml:space="preserve">  </v>
      </c>
      <c r="BT205" s="1158" t="str">
        <f t="shared" si="150"/>
        <v xml:space="preserve">  </v>
      </c>
      <c r="BU205" s="1352">
        <f t="shared" si="182"/>
        <v>2.7491860841739109</v>
      </c>
      <c r="BW205" s="174" t="str">
        <f t="shared" si="183"/>
        <v>E, &lt;PRL</v>
      </c>
      <c r="BX205" s="1154" t="str">
        <f t="shared" si="184"/>
        <v>E, &lt;RL</v>
      </c>
      <c r="BY205" s="1236">
        <v>16.250630138339442</v>
      </c>
      <c r="BZ205" s="1347"/>
      <c r="CA205" s="1179">
        <v>1</v>
      </c>
      <c r="CB205" s="174" t="str">
        <f t="shared" si="152"/>
        <v xml:space="preserve">  </v>
      </c>
      <c r="CC205" s="1154" t="str">
        <f t="shared" si="153"/>
        <v xml:space="preserve">  </v>
      </c>
      <c r="CD205" s="1419">
        <f t="shared" si="185"/>
        <v>0.12865720373426145</v>
      </c>
      <c r="CE205" s="1347"/>
      <c r="CF205" s="174" t="str">
        <f t="shared" si="164"/>
        <v xml:space="preserve">  </v>
      </c>
      <c r="CG205" s="1158" t="str">
        <f t="shared" si="124"/>
        <v>E, &lt;RL</v>
      </c>
      <c r="CH205" s="1348">
        <f t="shared" si="154"/>
        <v>6.5225594989911482</v>
      </c>
      <c r="CI205" s="1347">
        <v>5.6693511851824292</v>
      </c>
      <c r="CK205" s="174" t="str">
        <f t="shared" si="186"/>
        <v xml:space="preserve">  </v>
      </c>
      <c r="CL205" s="1158" t="str">
        <f t="shared" si="187"/>
        <v xml:space="preserve">  </v>
      </c>
      <c r="CM205" s="1347">
        <f t="shared" si="188"/>
        <v>5.6445400202582138E-2</v>
      </c>
      <c r="CO205" s="174" t="str">
        <f t="shared" si="189"/>
        <v>E, &lt;PRL</v>
      </c>
      <c r="CP205" s="1158" t="str">
        <f t="shared" si="190"/>
        <v>&lt;MDL</v>
      </c>
      <c r="CQ205" s="1353">
        <f t="shared" si="191"/>
        <v>2.2755228634972191</v>
      </c>
      <c r="CR205" s="1174" t="s">
        <v>2618</v>
      </c>
    </row>
    <row r="206" spans="1:97" ht="38.25" x14ac:dyDescent="0.2">
      <c r="A206" s="1144" t="s">
        <v>2224</v>
      </c>
      <c r="B206" s="1161" t="s">
        <v>1330</v>
      </c>
      <c r="C206" s="1316" t="s">
        <v>599</v>
      </c>
      <c r="D206" s="957">
        <v>7</v>
      </c>
      <c r="E206" s="1455"/>
      <c r="F206" s="955">
        <v>1</v>
      </c>
      <c r="G206" s="1281">
        <v>11452600</v>
      </c>
      <c r="H206" s="1281">
        <v>201110261250</v>
      </c>
      <c r="I206" s="1281"/>
      <c r="J206" s="1316" t="s">
        <v>571</v>
      </c>
      <c r="K206" s="1165" t="s">
        <v>2614</v>
      </c>
      <c r="L206" s="1166" t="s">
        <v>1694</v>
      </c>
      <c r="M206" s="1247" t="s">
        <v>547</v>
      </c>
      <c r="N206" s="1281"/>
      <c r="O206" s="1247"/>
      <c r="P206" s="1465">
        <v>40842</v>
      </c>
      <c r="Q206" s="1492">
        <v>0.53472222222222221</v>
      </c>
      <c r="R206" s="1316" t="s">
        <v>552</v>
      </c>
      <c r="S206" s="1376" t="s">
        <v>552</v>
      </c>
      <c r="T206" s="1493">
        <v>133.30000000000001</v>
      </c>
      <c r="U206" s="1373">
        <v>138.30000000000001</v>
      </c>
      <c r="V206" s="1374">
        <f t="shared" si="165"/>
        <v>5</v>
      </c>
      <c r="W206" s="1493">
        <v>418.2</v>
      </c>
      <c r="X206" s="1374">
        <f t="shared" si="166"/>
        <v>11.956001912960305</v>
      </c>
      <c r="Y206" s="1154" t="str">
        <f t="shared" si="167"/>
        <v xml:space="preserve">  </v>
      </c>
      <c r="Z206" s="1376" t="s">
        <v>552</v>
      </c>
      <c r="AA206" s="1413">
        <v>134.1</v>
      </c>
      <c r="AB206" s="1374">
        <v>139.4</v>
      </c>
      <c r="AC206" s="1374">
        <f t="shared" si="168"/>
        <v>5.3000000000000114</v>
      </c>
      <c r="AD206" s="1376">
        <v>394.9</v>
      </c>
      <c r="AE206" s="1374">
        <f t="shared" si="169"/>
        <v>13.421119270701473</v>
      </c>
      <c r="AF206" s="1154" t="str">
        <f t="shared" si="170"/>
        <v xml:space="preserve">  </v>
      </c>
      <c r="AG206" s="1376" t="s">
        <v>552</v>
      </c>
      <c r="AH206" s="1413">
        <v>134.19999999999999</v>
      </c>
      <c r="AI206" s="1374">
        <v>141.30000000000001</v>
      </c>
      <c r="AJ206" s="1374">
        <f t="shared" si="171"/>
        <v>7.1000000000000227</v>
      </c>
      <c r="AK206" s="1413">
        <v>533.79999999999995</v>
      </c>
      <c r="AL206" s="1374">
        <f t="shared" si="172"/>
        <v>13.300861745972318</v>
      </c>
      <c r="AM206" s="1154" t="str">
        <f t="shared" si="173"/>
        <v xml:space="preserve">  </v>
      </c>
      <c r="AN206" s="1375">
        <f t="shared" si="174"/>
        <v>12.892660976544699</v>
      </c>
      <c r="AO206" s="1375">
        <f t="shared" si="175"/>
        <v>0.81339604075111549</v>
      </c>
      <c r="AP206" s="1375">
        <f t="shared" si="176"/>
        <v>6.3089849506700508</v>
      </c>
      <c r="AQ206" s="1376">
        <f t="shared" si="177"/>
        <v>3</v>
      </c>
      <c r="AR206" s="1154" t="str">
        <f t="shared" si="178"/>
        <v xml:space="preserve">  </v>
      </c>
      <c r="AS206" s="1376"/>
      <c r="AT206" s="23" t="s">
        <v>191</v>
      </c>
      <c r="AU206" s="23" t="s">
        <v>191</v>
      </c>
      <c r="AV206" s="23" t="s">
        <v>191</v>
      </c>
      <c r="AW206" s="1175" t="str">
        <f t="shared" si="116"/>
        <v xml:space="preserve">  </v>
      </c>
      <c r="AX206" s="1154" t="str">
        <f t="shared" si="117"/>
        <v xml:space="preserve">  </v>
      </c>
      <c r="AY206" s="23" t="s">
        <v>191</v>
      </c>
      <c r="AZ206" s="23" t="s">
        <v>191</v>
      </c>
      <c r="BA206" s="23" t="s">
        <v>191</v>
      </c>
      <c r="BB206" s="1175" t="str">
        <f t="shared" si="163"/>
        <v xml:space="preserve">  </v>
      </c>
      <c r="BC206" s="1154" t="str">
        <f t="shared" si="118"/>
        <v xml:space="preserve">  </v>
      </c>
      <c r="BD206" s="794" t="s">
        <v>191</v>
      </c>
      <c r="BE206" s="950" t="s">
        <v>494</v>
      </c>
      <c r="BF206" s="1414">
        <v>0.72293888638872461</v>
      </c>
      <c r="BG206" s="1414"/>
      <c r="BH206" s="1175" t="str">
        <f t="shared" si="179"/>
        <v>E, &lt;PRL</v>
      </c>
      <c r="BI206" s="1154" t="str">
        <f t="shared" si="119"/>
        <v>E, &lt;RL</v>
      </c>
      <c r="BJ206" s="951"/>
      <c r="BK206" s="1414">
        <v>7.4010128934024949E-2</v>
      </c>
      <c r="BL206" s="1414"/>
      <c r="BM206" s="1175" t="str">
        <f t="shared" si="180"/>
        <v xml:space="preserve">  </v>
      </c>
      <c r="BN206" s="1158" t="str">
        <f t="shared" si="121"/>
        <v xml:space="preserve">  </v>
      </c>
      <c r="BO206" s="1157" t="str">
        <f t="shared" si="122"/>
        <v xml:space="preserve">  </v>
      </c>
      <c r="BP206" s="1442">
        <f t="shared" si="181"/>
        <v>10.237397700893581</v>
      </c>
      <c r="BQ206" s="1494">
        <v>263.96762324758566</v>
      </c>
      <c r="BR206" s="596"/>
      <c r="BS206" s="174" t="str">
        <f t="shared" si="149"/>
        <v xml:space="preserve">  </v>
      </c>
      <c r="BT206" s="1158" t="str">
        <f t="shared" si="150"/>
        <v xml:space="preserve">  </v>
      </c>
      <c r="BU206" s="510">
        <f t="shared" si="182"/>
        <v>3.1559974085077194</v>
      </c>
      <c r="BV206" s="951"/>
      <c r="BW206" s="174" t="str">
        <f t="shared" si="183"/>
        <v xml:space="preserve">  </v>
      </c>
      <c r="BX206" s="1154" t="str">
        <f t="shared" si="184"/>
        <v xml:space="preserve">  </v>
      </c>
      <c r="BY206" s="1382">
        <v>7.6724824886208518</v>
      </c>
      <c r="BZ206" s="596"/>
      <c r="CA206" s="1250">
        <v>1</v>
      </c>
      <c r="CB206" s="174" t="str">
        <f t="shared" si="152"/>
        <v xml:space="preserve">  </v>
      </c>
      <c r="CC206" s="1154" t="str">
        <f t="shared" si="153"/>
        <v xml:space="preserve">  </v>
      </c>
      <c r="CD206" s="1416">
        <f t="shared" si="185"/>
        <v>0.1029733025821489</v>
      </c>
      <c r="CE206" s="951"/>
      <c r="CF206" s="174" t="str">
        <f t="shared" si="164"/>
        <v xml:space="preserve">  </v>
      </c>
      <c r="CG206" s="1158" t="str">
        <f t="shared" si="124"/>
        <v>E, &lt;RL</v>
      </c>
      <c r="CH206" s="1379">
        <f t="shared" si="154"/>
        <v>2.9065998300195051</v>
      </c>
      <c r="CI206" s="1382">
        <v>4.3839460854443919</v>
      </c>
      <c r="CJ206" s="596"/>
      <c r="CK206" s="174" t="str">
        <f t="shared" si="186"/>
        <v xml:space="preserve">  </v>
      </c>
      <c r="CL206" s="1158" t="str">
        <f t="shared" si="187"/>
        <v xml:space="preserve">  </v>
      </c>
      <c r="CM206" s="1414">
        <f t="shared" si="188"/>
        <v>5.8310260784292405E-2</v>
      </c>
      <c r="CN206" s="950"/>
      <c r="CO206" s="174" t="str">
        <f t="shared" si="189"/>
        <v>E, &lt;PRL</v>
      </c>
      <c r="CP206" s="1158" t="str">
        <f t="shared" si="190"/>
        <v>&lt;MDL</v>
      </c>
      <c r="CQ206" s="596">
        <f t="shared" si="191"/>
        <v>1.6607893163217657</v>
      </c>
      <c r="CR206" s="1174" t="s">
        <v>2618</v>
      </c>
      <c r="CS206" s="950"/>
    </row>
    <row r="207" spans="1:97" ht="38.25" x14ac:dyDescent="0.2">
      <c r="A207" s="1144" t="s">
        <v>2225</v>
      </c>
      <c r="B207" s="1208" t="s">
        <v>1331</v>
      </c>
      <c r="C207" s="1495" t="s">
        <v>600</v>
      </c>
      <c r="D207" s="1209">
        <v>7</v>
      </c>
      <c r="E207" s="1455"/>
      <c r="F207" s="955">
        <v>4</v>
      </c>
      <c r="G207" s="1270">
        <v>11452600</v>
      </c>
      <c r="H207" s="1270">
        <v>201110261255</v>
      </c>
      <c r="I207" s="1270"/>
      <c r="J207" s="1495" t="s">
        <v>572</v>
      </c>
      <c r="K207" s="1165" t="s">
        <v>2614</v>
      </c>
      <c r="L207" s="1166" t="s">
        <v>1694</v>
      </c>
      <c r="M207" s="1269" t="s">
        <v>548</v>
      </c>
      <c r="N207" s="1269"/>
      <c r="O207" s="1269" t="s">
        <v>45</v>
      </c>
      <c r="P207" s="1496">
        <v>40842</v>
      </c>
      <c r="Q207" s="1497">
        <v>0.53819444444444442</v>
      </c>
      <c r="R207" s="1495" t="s">
        <v>553</v>
      </c>
      <c r="S207" s="1498" t="s">
        <v>553</v>
      </c>
      <c r="T207" s="1499">
        <v>133.80000000000001</v>
      </c>
      <c r="U207" s="1500">
        <v>140.19999999999999</v>
      </c>
      <c r="V207" s="1501">
        <f t="shared" si="165"/>
        <v>6.3999999999999773</v>
      </c>
      <c r="W207" s="1499">
        <v>500</v>
      </c>
      <c r="X207" s="1501">
        <f t="shared" si="166"/>
        <v>12.799999999999955</v>
      </c>
      <c r="Y207" s="1154" t="str">
        <f t="shared" si="167"/>
        <v xml:space="preserve">  </v>
      </c>
      <c r="Z207" s="1498" t="s">
        <v>553</v>
      </c>
      <c r="AA207" s="1459">
        <v>133.6</v>
      </c>
      <c r="AB207" s="1501">
        <v>139.6</v>
      </c>
      <c r="AC207" s="1501">
        <f t="shared" si="168"/>
        <v>6</v>
      </c>
      <c r="AD207" s="1498">
        <v>423.5</v>
      </c>
      <c r="AE207" s="1501">
        <f t="shared" si="169"/>
        <v>14.167650531286895</v>
      </c>
      <c r="AF207" s="1154" t="str">
        <f t="shared" si="170"/>
        <v xml:space="preserve">  </v>
      </c>
      <c r="AG207" s="1498" t="s">
        <v>553</v>
      </c>
      <c r="AH207" s="1459">
        <v>133.80000000000001</v>
      </c>
      <c r="AI207" s="1501">
        <v>141.19999999999999</v>
      </c>
      <c r="AJ207" s="1501">
        <f t="shared" si="171"/>
        <v>7.3999999999999773</v>
      </c>
      <c r="AK207" s="1459">
        <v>625</v>
      </c>
      <c r="AL207" s="1501">
        <f t="shared" si="172"/>
        <v>11.839999999999964</v>
      </c>
      <c r="AM207" s="1154" t="str">
        <f t="shared" si="173"/>
        <v xml:space="preserve">  </v>
      </c>
      <c r="AN207" s="1502">
        <f t="shared" si="174"/>
        <v>12.935883510428937</v>
      </c>
      <c r="AO207" s="1502">
        <f t="shared" si="175"/>
        <v>1.169759588656986</v>
      </c>
      <c r="AP207" s="1502">
        <f t="shared" si="176"/>
        <v>9.0427498648540183</v>
      </c>
      <c r="AQ207" s="1498">
        <f t="shared" si="177"/>
        <v>3</v>
      </c>
      <c r="AR207" s="1154" t="str">
        <f t="shared" si="178"/>
        <v xml:space="preserve">  </v>
      </c>
      <c r="AS207" s="1498"/>
      <c r="AT207" s="72" t="s">
        <v>191</v>
      </c>
      <c r="AU207" s="72" t="s">
        <v>191</v>
      </c>
      <c r="AV207" s="72" t="s">
        <v>191</v>
      </c>
      <c r="AW207" s="1175" t="str">
        <f t="shared" si="116"/>
        <v xml:space="preserve">  </v>
      </c>
      <c r="AX207" s="1154" t="str">
        <f t="shared" si="117"/>
        <v xml:space="preserve">  </v>
      </c>
      <c r="AY207" s="72" t="s">
        <v>191</v>
      </c>
      <c r="AZ207" s="72" t="s">
        <v>191</v>
      </c>
      <c r="BA207" s="72" t="s">
        <v>191</v>
      </c>
      <c r="BB207" s="1175" t="str">
        <f t="shared" si="163"/>
        <v xml:space="preserve">  </v>
      </c>
      <c r="BC207" s="1154" t="str">
        <f t="shared" si="118"/>
        <v xml:space="preserve">  </v>
      </c>
      <c r="BD207" s="795" t="s">
        <v>191</v>
      </c>
      <c r="BE207" s="1099" t="s">
        <v>494</v>
      </c>
      <c r="BF207" s="1411">
        <v>0.60189984394727825</v>
      </c>
      <c r="BG207" s="1411"/>
      <c r="BH207" s="1175" t="str">
        <f t="shared" si="179"/>
        <v>E, &lt;PRL</v>
      </c>
      <c r="BI207" s="1154" t="str">
        <f t="shared" si="119"/>
        <v>E, &lt;RL</v>
      </c>
      <c r="BJ207" s="1491"/>
      <c r="BK207" s="1411">
        <v>4.837126954614146E-2</v>
      </c>
      <c r="BL207" s="1411"/>
      <c r="BM207" s="1175" t="str">
        <f t="shared" si="180"/>
        <v xml:space="preserve">  </v>
      </c>
      <c r="BN207" s="1158" t="str">
        <f t="shared" si="121"/>
        <v xml:space="preserve">  </v>
      </c>
      <c r="BO207" s="1157" t="str">
        <f t="shared" si="122"/>
        <v xml:space="preserve">  </v>
      </c>
      <c r="BP207" s="1412">
        <f t="shared" si="181"/>
        <v>8.0364316476510691</v>
      </c>
      <c r="BQ207" s="1494">
        <v>261.07217149049012</v>
      </c>
      <c r="BR207" s="174"/>
      <c r="BS207" s="174" t="str">
        <f t="shared" si="149"/>
        <v xml:space="preserve">  </v>
      </c>
      <c r="BT207" s="1158" t="str">
        <f t="shared" si="150"/>
        <v xml:space="preserve">  </v>
      </c>
      <c r="BU207" s="510">
        <f t="shared" si="182"/>
        <v>3.3417237950782614</v>
      </c>
      <c r="BV207" s="1491"/>
      <c r="BW207" s="174" t="str">
        <f t="shared" si="183"/>
        <v xml:space="preserve">  </v>
      </c>
      <c r="BX207" s="1154" t="str">
        <f t="shared" si="184"/>
        <v xml:space="preserve">  </v>
      </c>
      <c r="BY207" s="1381">
        <v>8.8698019749741057</v>
      </c>
      <c r="BZ207" s="174"/>
      <c r="CA207" s="1252">
        <v>1</v>
      </c>
      <c r="CB207" s="174" t="str">
        <f t="shared" si="152"/>
        <v xml:space="preserve">  </v>
      </c>
      <c r="CC207" s="1154" t="str">
        <f t="shared" si="153"/>
        <v xml:space="preserve">  </v>
      </c>
      <c r="CD207" s="1380">
        <f t="shared" si="185"/>
        <v>0.12566425466315145</v>
      </c>
      <c r="CE207" s="1491"/>
      <c r="CF207" s="174" t="str">
        <f t="shared" si="164"/>
        <v xml:space="preserve">  </v>
      </c>
      <c r="CG207" s="1158" t="str">
        <f t="shared" si="124"/>
        <v>E, &lt;RL</v>
      </c>
      <c r="CH207" s="1503">
        <f t="shared" si="154"/>
        <v>3.3974521008253844</v>
      </c>
      <c r="CI207" s="1381">
        <v>4.3871311668781843</v>
      </c>
      <c r="CJ207" s="174"/>
      <c r="CK207" s="174" t="str">
        <f t="shared" si="186"/>
        <v xml:space="preserve">  </v>
      </c>
      <c r="CL207" s="1158" t="str">
        <f t="shared" si="187"/>
        <v xml:space="preserve">  </v>
      </c>
      <c r="CM207" s="1411">
        <f t="shared" si="188"/>
        <v>5.1943633015837549E-2</v>
      </c>
      <c r="CN207" s="1099"/>
      <c r="CO207" s="174" t="str">
        <f t="shared" si="189"/>
        <v>E, &lt;PRL</v>
      </c>
      <c r="CP207" s="1158" t="str">
        <f t="shared" si="190"/>
        <v>&lt;MDL</v>
      </c>
      <c r="CQ207" s="174">
        <f t="shared" si="191"/>
        <v>1.6804284967760308</v>
      </c>
      <c r="CR207" s="1174" t="s">
        <v>2618</v>
      </c>
      <c r="CS207" s="1099"/>
    </row>
    <row r="208" spans="1:97" ht="38.25" x14ac:dyDescent="0.2">
      <c r="A208" s="1144" t="s">
        <v>2226</v>
      </c>
      <c r="B208" s="1161" t="s">
        <v>1332</v>
      </c>
      <c r="C208" s="957" t="s">
        <v>599</v>
      </c>
      <c r="D208" s="957">
        <v>7</v>
      </c>
      <c r="E208" s="1455"/>
      <c r="F208" s="955">
        <v>1</v>
      </c>
      <c r="G208" s="1163">
        <v>11452600</v>
      </c>
      <c r="H208" s="1163">
        <v>201112291500</v>
      </c>
      <c r="I208" s="1163"/>
      <c r="J208" s="1105" t="s">
        <v>573</v>
      </c>
      <c r="K208" s="1165" t="s">
        <v>2614</v>
      </c>
      <c r="L208" s="1166" t="s">
        <v>1694</v>
      </c>
      <c r="M208" s="957" t="s">
        <v>547</v>
      </c>
      <c r="N208" s="957"/>
      <c r="O208" s="957"/>
      <c r="P208" s="1169">
        <v>40906</v>
      </c>
      <c r="Q208" s="960">
        <v>0.625</v>
      </c>
      <c r="R208" s="1105" t="s">
        <v>554</v>
      </c>
      <c r="S208" s="1235" t="s">
        <v>554</v>
      </c>
      <c r="T208" s="1504">
        <v>133.30000000000001</v>
      </c>
      <c r="U208" s="1097">
        <v>136.30000000000001</v>
      </c>
      <c r="V208" s="1344">
        <f t="shared" si="165"/>
        <v>3</v>
      </c>
      <c r="W208" s="1505">
        <v>1434</v>
      </c>
      <c r="X208" s="1344">
        <f t="shared" si="166"/>
        <v>2.0920502092050208</v>
      </c>
      <c r="Y208" s="1154" t="str">
        <f t="shared" si="167"/>
        <v xml:space="preserve">  </v>
      </c>
      <c r="Z208" s="1235" t="s">
        <v>554</v>
      </c>
      <c r="AA208" s="1345">
        <v>134.19999999999999</v>
      </c>
      <c r="AB208" s="1189">
        <v>136.9</v>
      </c>
      <c r="AC208" s="1344">
        <f t="shared" si="168"/>
        <v>2.7000000000000171</v>
      </c>
      <c r="AD208" s="1506">
        <v>1512</v>
      </c>
      <c r="AE208" s="1344">
        <f t="shared" si="169"/>
        <v>1.7857142857142969</v>
      </c>
      <c r="AF208" s="1154" t="str">
        <f t="shared" si="170"/>
        <v xml:space="preserve">  </v>
      </c>
      <c r="AG208" s="1235" t="s">
        <v>554</v>
      </c>
      <c r="AH208" s="1345">
        <v>133.4</v>
      </c>
      <c r="AI208" s="1189">
        <v>136.6</v>
      </c>
      <c r="AJ208" s="1344">
        <f t="shared" si="171"/>
        <v>3.1999999999999886</v>
      </c>
      <c r="AK208" s="1345">
        <v>1334</v>
      </c>
      <c r="AL208" s="1344">
        <f t="shared" si="172"/>
        <v>2.3988005997001411</v>
      </c>
      <c r="AM208" s="1154" t="str">
        <f t="shared" si="173"/>
        <v xml:space="preserve">  </v>
      </c>
      <c r="AN208" s="1507">
        <f t="shared" si="174"/>
        <v>2.0921883648731527</v>
      </c>
      <c r="AO208" s="1507">
        <f t="shared" si="175"/>
        <v>0.30654318034239453</v>
      </c>
      <c r="AP208" s="1507">
        <f t="shared" si="176"/>
        <v>14.651796439035255</v>
      </c>
      <c r="AQ208" s="1506">
        <f t="shared" si="177"/>
        <v>3</v>
      </c>
      <c r="AR208" s="1154" t="str">
        <f t="shared" si="178"/>
        <v xml:space="preserve">  </v>
      </c>
      <c r="AS208" s="1506"/>
      <c r="AT208" s="23" t="s">
        <v>191</v>
      </c>
      <c r="AU208" s="23" t="s">
        <v>191</v>
      </c>
      <c r="AV208" s="23" t="s">
        <v>191</v>
      </c>
      <c r="AW208" s="1175" t="str">
        <f t="shared" si="116"/>
        <v xml:space="preserve">  </v>
      </c>
      <c r="AX208" s="1154" t="str">
        <f t="shared" si="117"/>
        <v xml:space="preserve">  </v>
      </c>
      <c r="AY208" s="23" t="s">
        <v>191</v>
      </c>
      <c r="AZ208" s="23" t="s">
        <v>191</v>
      </c>
      <c r="BA208" s="23" t="s">
        <v>191</v>
      </c>
      <c r="BB208" s="1175" t="str">
        <f t="shared" si="163"/>
        <v xml:space="preserve">  </v>
      </c>
      <c r="BC208" s="1154" t="str">
        <f t="shared" si="118"/>
        <v xml:space="preserve">  </v>
      </c>
      <c r="BD208" s="794" t="s">
        <v>191</v>
      </c>
      <c r="BE208" s="949" t="s">
        <v>590</v>
      </c>
      <c r="BF208" s="1347">
        <v>0.71572296374436406</v>
      </c>
      <c r="BG208" s="1347"/>
      <c r="BH208" s="1175" t="str">
        <f t="shared" si="179"/>
        <v>E, &lt;PRL</v>
      </c>
      <c r="BI208" s="1154" t="str">
        <f t="shared" si="119"/>
        <v>E, &lt;RL</v>
      </c>
      <c r="BJ208" s="952" t="s">
        <v>590</v>
      </c>
      <c r="BK208" s="1347">
        <v>5.2577862723132307E-2</v>
      </c>
      <c r="BL208" s="1347"/>
      <c r="BM208" s="1175" t="str">
        <f t="shared" si="180"/>
        <v xml:space="preserve">  </v>
      </c>
      <c r="BN208" s="1158" t="str">
        <f t="shared" si="121"/>
        <v xml:space="preserve">  </v>
      </c>
      <c r="BO208" s="1157" t="str">
        <f t="shared" si="122"/>
        <v xml:space="preserve">  </v>
      </c>
      <c r="BP208" s="1348">
        <f t="shared" si="181"/>
        <v>7.3461192928709256</v>
      </c>
      <c r="BQ208" s="1494">
        <v>325.77932719183053</v>
      </c>
      <c r="BR208" s="1353"/>
      <c r="BS208" s="174" t="str">
        <f t="shared" si="149"/>
        <v xml:space="preserve">  </v>
      </c>
      <c r="BT208" s="1158" t="str">
        <f t="shared" si="150"/>
        <v xml:space="preserve">  </v>
      </c>
      <c r="BU208" s="510">
        <f t="shared" si="182"/>
        <v>0.68154670960634001</v>
      </c>
      <c r="BW208" s="174" t="str">
        <f t="shared" si="183"/>
        <v>E, &lt;PRL</v>
      </c>
      <c r="BX208" s="1154" t="str">
        <f t="shared" si="184"/>
        <v>E, &lt;RL</v>
      </c>
      <c r="BY208" s="1236">
        <v>11.197302290850971</v>
      </c>
      <c r="BZ208" s="1353"/>
      <c r="CA208" s="1179">
        <v>1</v>
      </c>
      <c r="CB208" s="174" t="str">
        <f t="shared" si="152"/>
        <v xml:space="preserve">  </v>
      </c>
      <c r="CC208" s="1154" t="str">
        <f t="shared" si="153"/>
        <v xml:space="preserve">  </v>
      </c>
      <c r="CD208" s="1419">
        <f t="shared" si="185"/>
        <v>1.9995182662234001E-2</v>
      </c>
      <c r="CE208" s="952"/>
      <c r="CF208" s="174" t="str">
        <f t="shared" si="164"/>
        <v>E, &lt;PRL</v>
      </c>
      <c r="CG208" s="1158" t="str">
        <f t="shared" si="124"/>
        <v>&lt;MDL</v>
      </c>
      <c r="CH208" s="1389">
        <f t="shared" si="154"/>
        <v>3.4370819006135394</v>
      </c>
      <c r="CI208" s="1236">
        <v>9.7268803770798353</v>
      </c>
      <c r="CJ208" s="1353"/>
      <c r="CK208" s="174" t="str">
        <f t="shared" si="186"/>
        <v xml:space="preserve">  </v>
      </c>
      <c r="CL208" s="1154" t="str">
        <f t="shared" si="187"/>
        <v xml:space="preserve">  </v>
      </c>
      <c r="CM208" s="1347">
        <f t="shared" si="188"/>
        <v>2.3332846481750644E-2</v>
      </c>
      <c r="CO208" s="174" t="str">
        <f t="shared" si="189"/>
        <v>E, &lt;PRL</v>
      </c>
      <c r="CP208" s="1158" t="str">
        <f t="shared" si="190"/>
        <v>&lt;MDL</v>
      </c>
      <c r="CQ208" s="1353">
        <f t="shared" si="191"/>
        <v>2.9857267067631641</v>
      </c>
      <c r="CR208" s="1174" t="s">
        <v>2618</v>
      </c>
    </row>
    <row r="209" spans="1:97" ht="38.25" x14ac:dyDescent="0.2">
      <c r="A209" s="1144" t="s">
        <v>2227</v>
      </c>
      <c r="B209" s="1208" t="s">
        <v>1333</v>
      </c>
      <c r="C209" s="1495" t="s">
        <v>600</v>
      </c>
      <c r="D209" s="1209">
        <v>7</v>
      </c>
      <c r="E209" s="1455"/>
      <c r="F209" s="955">
        <v>4</v>
      </c>
      <c r="G209" s="1210">
        <v>11452600</v>
      </c>
      <c r="H209" s="1210">
        <v>201112291505</v>
      </c>
      <c r="I209" s="1210"/>
      <c r="J209" s="1356" t="s">
        <v>574</v>
      </c>
      <c r="K209" s="1165" t="s">
        <v>2614</v>
      </c>
      <c r="L209" s="1166" t="s">
        <v>1694</v>
      </c>
      <c r="M209" s="1209" t="s">
        <v>549</v>
      </c>
      <c r="N209" s="1209"/>
      <c r="O209" s="1209" t="s">
        <v>45</v>
      </c>
      <c r="P209" s="1288">
        <v>40906</v>
      </c>
      <c r="Q209" s="1213">
        <v>0.62847222222222221</v>
      </c>
      <c r="R209" s="1356" t="s">
        <v>555</v>
      </c>
      <c r="S209" s="1362" t="s">
        <v>555</v>
      </c>
      <c r="T209" s="1409">
        <v>132.4</v>
      </c>
      <c r="U209" s="1408">
        <v>135.4</v>
      </c>
      <c r="V209" s="1359">
        <f t="shared" si="165"/>
        <v>3</v>
      </c>
      <c r="W209" s="1508">
        <v>1220</v>
      </c>
      <c r="X209" s="1359">
        <f t="shared" si="166"/>
        <v>2.459016393442623</v>
      </c>
      <c r="Y209" s="1154" t="str">
        <f t="shared" si="167"/>
        <v xml:space="preserve">  </v>
      </c>
      <c r="Z209" s="1362" t="s">
        <v>555</v>
      </c>
      <c r="AA209" s="1409">
        <v>134</v>
      </c>
      <c r="AB209" s="1360">
        <v>136.6</v>
      </c>
      <c r="AC209" s="1359">
        <f t="shared" si="168"/>
        <v>2.5999999999999943</v>
      </c>
      <c r="AD209" s="1509">
        <v>1375</v>
      </c>
      <c r="AE209" s="1359">
        <f t="shared" si="169"/>
        <v>1.8909090909090869</v>
      </c>
      <c r="AF209" s="1154" t="str">
        <f t="shared" si="170"/>
        <v xml:space="preserve">  </v>
      </c>
      <c r="AG209" s="1362" t="s">
        <v>555</v>
      </c>
      <c r="AH209" s="1409">
        <v>133.4</v>
      </c>
      <c r="AI209" s="1360">
        <v>136.4</v>
      </c>
      <c r="AJ209" s="1359">
        <f t="shared" si="171"/>
        <v>3</v>
      </c>
      <c r="AK209" s="1409">
        <v>1281</v>
      </c>
      <c r="AL209" s="1359">
        <f t="shared" si="172"/>
        <v>2.3419203747072599</v>
      </c>
      <c r="AM209" s="1154" t="str">
        <f t="shared" si="173"/>
        <v xml:space="preserve">  </v>
      </c>
      <c r="AN209" s="1510">
        <f t="shared" si="174"/>
        <v>2.23061528635299</v>
      </c>
      <c r="AO209" s="1510">
        <f t="shared" si="175"/>
        <v>0.29996348747497148</v>
      </c>
      <c r="AP209" s="1510">
        <f t="shared" si="176"/>
        <v>13.447567104473922</v>
      </c>
      <c r="AQ209" s="1509">
        <f t="shared" si="177"/>
        <v>3</v>
      </c>
      <c r="AR209" s="1154" t="str">
        <f t="shared" si="178"/>
        <v xml:space="preserve">  </v>
      </c>
      <c r="AS209" s="1509"/>
      <c r="AT209" s="72" t="s">
        <v>191</v>
      </c>
      <c r="AU209" s="72" t="s">
        <v>191</v>
      </c>
      <c r="AV209" s="72" t="s">
        <v>191</v>
      </c>
      <c r="AW209" s="1175" t="str">
        <f t="shared" si="116"/>
        <v xml:space="preserve">  </v>
      </c>
      <c r="AX209" s="1154" t="str">
        <f t="shared" si="117"/>
        <v xml:space="preserve">  </v>
      </c>
      <c r="AY209" s="72" t="s">
        <v>191</v>
      </c>
      <c r="AZ209" s="72" t="s">
        <v>191</v>
      </c>
      <c r="BA209" s="72" t="s">
        <v>191</v>
      </c>
      <c r="BB209" s="1175" t="str">
        <f t="shared" si="163"/>
        <v xml:space="preserve">  </v>
      </c>
      <c r="BC209" s="1154" t="str">
        <f t="shared" si="118"/>
        <v xml:space="preserve">  </v>
      </c>
      <c r="BD209" s="795" t="s">
        <v>191</v>
      </c>
      <c r="BE209" s="1094" t="s">
        <v>590</v>
      </c>
      <c r="BF209" s="1370">
        <v>0.7084772938010615</v>
      </c>
      <c r="BG209" s="1370"/>
      <c r="BH209" s="1175" t="str">
        <f t="shared" si="179"/>
        <v>E, &lt;PRL</v>
      </c>
      <c r="BI209" s="1154" t="str">
        <f t="shared" si="119"/>
        <v>E, &lt;RL</v>
      </c>
      <c r="BJ209" s="1351" t="s">
        <v>590</v>
      </c>
      <c r="BK209" s="1370">
        <v>2.9474189886119606E-2</v>
      </c>
      <c r="BL209" s="1370"/>
      <c r="BM209" s="1175" t="str">
        <f t="shared" si="180"/>
        <v xml:space="preserve">  </v>
      </c>
      <c r="BN209" s="1158" t="str">
        <f t="shared" si="121"/>
        <v xml:space="preserve">  </v>
      </c>
      <c r="BO209" s="1157" t="str">
        <f t="shared" si="122"/>
        <v>E, &lt;RL</v>
      </c>
      <c r="BP209" s="1369">
        <f t="shared" si="181"/>
        <v>4.1602165861925116</v>
      </c>
      <c r="BQ209" s="1494">
        <v>259.18598543988332</v>
      </c>
      <c r="BR209" s="1368"/>
      <c r="BS209" s="174" t="str">
        <f t="shared" si="149"/>
        <v xml:space="preserve">  </v>
      </c>
      <c r="BT209" s="1158" t="str">
        <f t="shared" si="150"/>
        <v xml:space="preserve">  </v>
      </c>
      <c r="BU209" s="510">
        <f t="shared" si="182"/>
        <v>0.63734258714725411</v>
      </c>
      <c r="BV209" s="1351"/>
      <c r="BW209" s="174" t="str">
        <f t="shared" si="183"/>
        <v>E, &lt;PRL</v>
      </c>
      <c r="BX209" s="1154" t="str">
        <f t="shared" si="184"/>
        <v>E, &lt;RL</v>
      </c>
      <c r="BY209" s="1367">
        <v>11.024378597222514</v>
      </c>
      <c r="BZ209" s="1368"/>
      <c r="CA209" s="1193">
        <v>1</v>
      </c>
      <c r="CB209" s="174" t="str">
        <f t="shared" si="152"/>
        <v xml:space="preserve">  </v>
      </c>
      <c r="CC209" s="1154" t="str">
        <f t="shared" si="153"/>
        <v xml:space="preserve">  </v>
      </c>
      <c r="CD209" s="1464">
        <f t="shared" si="185"/>
        <v>2.0846097711111618E-2</v>
      </c>
      <c r="CE209" s="1351"/>
      <c r="CF209" s="174" t="str">
        <f t="shared" si="164"/>
        <v>E, &lt;PRL</v>
      </c>
      <c r="CG209" s="1158" t="str">
        <f t="shared" si="124"/>
        <v>&lt;MDL</v>
      </c>
      <c r="CH209" s="1511">
        <f t="shared" si="154"/>
        <v>4.2534624619121439</v>
      </c>
      <c r="CI209" s="1475"/>
      <c r="CJ209" s="1451"/>
      <c r="CK209" s="1451"/>
      <c r="CL209" s="1452"/>
      <c r="CM209" s="1451"/>
      <c r="CN209" s="1451"/>
      <c r="CO209" s="1451"/>
      <c r="CP209" s="1451"/>
      <c r="CQ209" s="1451"/>
      <c r="CR209" s="1293"/>
      <c r="CS209" s="1094"/>
    </row>
    <row r="210" spans="1:97" ht="38.25" x14ac:dyDescent="0.2">
      <c r="A210" s="1144" t="s">
        <v>2228</v>
      </c>
      <c r="B210" s="1161" t="s">
        <v>1334</v>
      </c>
      <c r="C210" s="957" t="s">
        <v>599</v>
      </c>
      <c r="D210" s="957">
        <v>7</v>
      </c>
      <c r="E210" s="1455"/>
      <c r="F210" s="955">
        <v>1</v>
      </c>
      <c r="G210" s="1163">
        <v>11452600</v>
      </c>
      <c r="H210" s="1163">
        <v>201201230900</v>
      </c>
      <c r="I210" s="1163"/>
      <c r="J210" s="1105" t="s">
        <v>575</v>
      </c>
      <c r="K210" s="1165" t="s">
        <v>2614</v>
      </c>
      <c r="L210" s="1166" t="s">
        <v>1694</v>
      </c>
      <c r="M210" s="957" t="s">
        <v>547</v>
      </c>
      <c r="N210" s="957"/>
      <c r="O210" s="957"/>
      <c r="P210" s="1169">
        <v>40931</v>
      </c>
      <c r="Q210" s="960">
        <v>0.375</v>
      </c>
      <c r="R210" s="1105" t="s">
        <v>556</v>
      </c>
      <c r="S210" s="1235" t="s">
        <v>556</v>
      </c>
      <c r="T210" s="1345">
        <v>131.19999999999999</v>
      </c>
      <c r="U210" s="1097">
        <v>139.6</v>
      </c>
      <c r="V210" s="1344">
        <f t="shared" si="165"/>
        <v>8.4000000000000057</v>
      </c>
      <c r="W210" s="1512">
        <v>1210</v>
      </c>
      <c r="X210" s="1344">
        <f t="shared" si="166"/>
        <v>6.9421487603305838</v>
      </c>
      <c r="Y210" s="1154" t="str">
        <f t="shared" si="167"/>
        <v xml:space="preserve">  </v>
      </c>
      <c r="Z210" s="1235" t="s">
        <v>556</v>
      </c>
      <c r="AA210" s="1345">
        <v>133.4</v>
      </c>
      <c r="AB210" s="1189">
        <v>141.69999999999999</v>
      </c>
      <c r="AC210" s="1344">
        <f t="shared" si="168"/>
        <v>8.2999999999999829</v>
      </c>
      <c r="AD210" s="1506">
        <v>1250</v>
      </c>
      <c r="AE210" s="1344">
        <f t="shared" si="169"/>
        <v>6.6399999999999864</v>
      </c>
      <c r="AF210" s="1154" t="str">
        <f t="shared" si="170"/>
        <v xml:space="preserve">  </v>
      </c>
      <c r="AG210" s="1235" t="s">
        <v>556</v>
      </c>
      <c r="AH210" s="1345">
        <v>134.6</v>
      </c>
      <c r="AI210" s="1189">
        <v>141.30000000000001</v>
      </c>
      <c r="AJ210" s="1344">
        <f t="shared" si="171"/>
        <v>6.7000000000000171</v>
      </c>
      <c r="AK210" s="1345">
        <v>998</v>
      </c>
      <c r="AL210" s="1344">
        <f t="shared" si="172"/>
        <v>6.713426853707432</v>
      </c>
      <c r="AM210" s="1154" t="str">
        <f t="shared" si="173"/>
        <v xml:space="preserve">  </v>
      </c>
      <c r="AN210" s="1507">
        <f t="shared" si="174"/>
        <v>6.7651918713460004</v>
      </c>
      <c r="AO210" s="1507">
        <f t="shared" si="175"/>
        <v>0.15758547246072591</v>
      </c>
      <c r="AP210" s="1507">
        <f t="shared" si="176"/>
        <v>2.3293570301853501</v>
      </c>
      <c r="AQ210" s="1506">
        <f t="shared" si="177"/>
        <v>3</v>
      </c>
      <c r="AR210" s="1154" t="str">
        <f t="shared" si="178"/>
        <v xml:space="preserve">  </v>
      </c>
      <c r="AS210" s="1506"/>
      <c r="AT210" s="23" t="s">
        <v>191</v>
      </c>
      <c r="AU210" s="23" t="s">
        <v>191</v>
      </c>
      <c r="AV210" s="23" t="s">
        <v>191</v>
      </c>
      <c r="AW210" s="1175" t="str">
        <f t="shared" si="116"/>
        <v xml:space="preserve">  </v>
      </c>
      <c r="AX210" s="1154" t="str">
        <f t="shared" si="117"/>
        <v xml:space="preserve">  </v>
      </c>
      <c r="AY210" s="23" t="s">
        <v>191</v>
      </c>
      <c r="AZ210" s="23" t="s">
        <v>191</v>
      </c>
      <c r="BA210" s="23" t="s">
        <v>191</v>
      </c>
      <c r="BB210" s="1175" t="str">
        <f t="shared" si="163"/>
        <v xml:space="preserve">  </v>
      </c>
      <c r="BC210" s="1154" t="str">
        <f t="shared" si="118"/>
        <v xml:space="preserve">  </v>
      </c>
      <c r="BD210" s="794" t="s">
        <v>191</v>
      </c>
      <c r="BE210" s="949" t="s">
        <v>177</v>
      </c>
      <c r="BF210" s="1347">
        <v>1.0828327419334447</v>
      </c>
      <c r="BG210" s="1347">
        <v>1.8345053778670128E-2</v>
      </c>
      <c r="BH210" s="1175" t="str">
        <f t="shared" si="179"/>
        <v xml:space="preserve">  </v>
      </c>
      <c r="BI210" s="1154" t="str">
        <f t="shared" si="119"/>
        <v xml:space="preserve">  </v>
      </c>
      <c r="BJ210" s="952" t="s">
        <v>590</v>
      </c>
      <c r="BK210" s="1347">
        <v>4.6738992858521955E-2</v>
      </c>
      <c r="BL210" s="1347">
        <v>6.1395386881326793E-3</v>
      </c>
      <c r="BM210" s="1175" t="str">
        <f t="shared" si="180"/>
        <v xml:space="preserve">  </v>
      </c>
      <c r="BN210" s="1158" t="str">
        <f t="shared" si="121"/>
        <v xml:space="preserve">  </v>
      </c>
      <c r="BO210" s="1157" t="str">
        <f t="shared" si="122"/>
        <v xml:space="preserve">  </v>
      </c>
      <c r="BP210" s="1348">
        <f t="shared" si="181"/>
        <v>4.3163630954737719</v>
      </c>
      <c r="BQ210" s="1494">
        <v>212.23708673406958</v>
      </c>
      <c r="BR210" s="1353"/>
      <c r="BS210" s="174" t="str">
        <f t="shared" si="149"/>
        <v xml:space="preserve">  </v>
      </c>
      <c r="BT210" s="1158" t="str">
        <f t="shared" si="150"/>
        <v xml:space="preserve">  </v>
      </c>
      <c r="BU210" s="510">
        <f t="shared" si="182"/>
        <v>1.4733814285670956</v>
      </c>
      <c r="BW210" s="174" t="str">
        <f t="shared" si="183"/>
        <v>E, &lt;PRL</v>
      </c>
      <c r="BX210" s="1154" t="str">
        <f t="shared" si="184"/>
        <v>E, &lt;RL</v>
      </c>
      <c r="BY210" s="1236">
        <v>5.9558979185972492</v>
      </c>
      <c r="BZ210" s="1353"/>
      <c r="CA210" s="1179">
        <v>1</v>
      </c>
      <c r="CB210" s="174" t="str">
        <f t="shared" si="152"/>
        <v xml:space="preserve">  </v>
      </c>
      <c r="CC210" s="1154" t="str">
        <f t="shared" si="153"/>
        <v xml:space="preserve">  </v>
      </c>
      <c r="CD210" s="1419">
        <f t="shared" si="185"/>
        <v>3.9547162179485652E-2</v>
      </c>
      <c r="CE210" s="952"/>
      <c r="CF210" s="174" t="str">
        <f t="shared" si="164"/>
        <v>E, &lt;PRL</v>
      </c>
      <c r="CG210" s="1158" t="str">
        <f t="shared" si="124"/>
        <v>&lt;MDL</v>
      </c>
      <c r="CH210" s="1389">
        <f t="shared" si="154"/>
        <v>2.8062474896575993</v>
      </c>
      <c r="CI210" s="1236">
        <v>8.641953100226857</v>
      </c>
      <c r="CJ210" s="1353"/>
      <c r="CK210" s="174" t="str">
        <f t="shared" ref="CK210:CK243" si="192">IF(CI210&lt;CK$7,"E, &lt;PRL",IF(CI210&gt;CK$7,"  ",))</f>
        <v xml:space="preserve">  </v>
      </c>
      <c r="CL210" s="1158" t="str">
        <f t="shared" ref="CL210:CL241" si="193">IF(CI210&lt;CL$5,"&lt;MDL",IF(CI210&lt;CL$6,"E, &lt;RL",IF(CI210&gt;CL$6,"  ",)))</f>
        <v xml:space="preserve">  </v>
      </c>
      <c r="CM210" s="1347">
        <f t="shared" ref="CM210:CM248" si="194">CI210*(AL210/1000)</f>
        <v>5.8017120011543175E-2</v>
      </c>
      <c r="CO210" s="174" t="str">
        <f t="shared" ref="CO210:CO243" si="195">IF(CM210&lt;CO$7,"E, &lt;PRL",IF(CM210&gt;CO$7,"  ",))</f>
        <v>E, &lt;PRL</v>
      </c>
      <c r="CP210" s="1158" t="str">
        <f t="shared" ref="CP210:CP241" si="196">IF(CM210&lt;CP$5,"&lt;MDL",IF(CM210&lt;CP$6,"E, &lt;RL",IF(CM210&gt;CP$6,"  ",)))</f>
        <v>&lt;MDL</v>
      </c>
      <c r="CQ210" s="1353">
        <f t="shared" ref="CQ210:CQ241" si="197">CI210/BQ210*100</f>
        <v>4.0718392968968313</v>
      </c>
      <c r="CR210" s="1174" t="s">
        <v>2618</v>
      </c>
    </row>
    <row r="211" spans="1:97" ht="38.25" x14ac:dyDescent="0.2">
      <c r="A211" s="1144" t="s">
        <v>2229</v>
      </c>
      <c r="B211" s="1208" t="s">
        <v>1335</v>
      </c>
      <c r="C211" s="1209" t="s">
        <v>600</v>
      </c>
      <c r="D211" s="1209">
        <v>7</v>
      </c>
      <c r="E211" s="1455"/>
      <c r="F211" s="955">
        <v>4</v>
      </c>
      <c r="G211" s="1210">
        <v>11452600</v>
      </c>
      <c r="H211" s="1210">
        <v>201201230905</v>
      </c>
      <c r="I211" s="1210"/>
      <c r="J211" s="1356" t="s">
        <v>576</v>
      </c>
      <c r="K211" s="1165" t="s">
        <v>2614</v>
      </c>
      <c r="L211" s="1166" t="s">
        <v>1694</v>
      </c>
      <c r="M211" s="1209" t="s">
        <v>548</v>
      </c>
      <c r="N211" s="1209"/>
      <c r="O211" s="1209" t="s">
        <v>45</v>
      </c>
      <c r="P211" s="1288">
        <v>40931</v>
      </c>
      <c r="Q211" s="1213">
        <v>0.37847222222222227</v>
      </c>
      <c r="R211" s="1356" t="s">
        <v>557</v>
      </c>
      <c r="S211" s="1362" t="s">
        <v>557</v>
      </c>
      <c r="T211" s="1409">
        <v>130.4</v>
      </c>
      <c r="U211" s="1408">
        <v>135.5</v>
      </c>
      <c r="V211" s="1359">
        <f t="shared" si="165"/>
        <v>5.0999999999999943</v>
      </c>
      <c r="W211" s="1508">
        <v>926</v>
      </c>
      <c r="X211" s="1359">
        <f t="shared" si="166"/>
        <v>5.5075593952483741</v>
      </c>
      <c r="Y211" s="1154" t="str">
        <f t="shared" si="167"/>
        <v xml:space="preserve">  </v>
      </c>
      <c r="Z211" s="1362" t="s">
        <v>557</v>
      </c>
      <c r="AA211" s="1409">
        <v>133.9</v>
      </c>
      <c r="AB211" s="1360">
        <v>140.4</v>
      </c>
      <c r="AC211" s="1359">
        <f t="shared" si="168"/>
        <v>6.5</v>
      </c>
      <c r="AD211" s="1509">
        <v>1040</v>
      </c>
      <c r="AE211" s="1359">
        <f t="shared" si="169"/>
        <v>6.25</v>
      </c>
      <c r="AF211" s="1154" t="str">
        <f t="shared" si="170"/>
        <v xml:space="preserve">  </v>
      </c>
      <c r="AG211" s="1362" t="s">
        <v>557</v>
      </c>
      <c r="AH211" s="1409">
        <v>133.19999999999999</v>
      </c>
      <c r="AI211" s="1360">
        <v>138.30000000000001</v>
      </c>
      <c r="AJ211" s="1359">
        <f t="shared" si="171"/>
        <v>5.1000000000000227</v>
      </c>
      <c r="AK211" s="1409">
        <v>998</v>
      </c>
      <c r="AL211" s="1359">
        <f t="shared" si="172"/>
        <v>5.1102204408817862</v>
      </c>
      <c r="AM211" s="1154" t="str">
        <f t="shared" si="173"/>
        <v xml:space="preserve">  </v>
      </c>
      <c r="AN211" s="1510">
        <f t="shared" si="174"/>
        <v>5.6225932787100534</v>
      </c>
      <c r="AO211" s="1510">
        <f t="shared" si="175"/>
        <v>0.57853172480351833</v>
      </c>
      <c r="AP211" s="1510">
        <f t="shared" si="176"/>
        <v>10.289410884371247</v>
      </c>
      <c r="AQ211" s="1509">
        <f t="shared" si="177"/>
        <v>3</v>
      </c>
      <c r="AR211" s="1154" t="str">
        <f t="shared" si="178"/>
        <v xml:space="preserve">  </v>
      </c>
      <c r="AS211" s="1509"/>
      <c r="AT211" s="72" t="s">
        <v>191</v>
      </c>
      <c r="AU211" s="72" t="s">
        <v>191</v>
      </c>
      <c r="AV211" s="72" t="s">
        <v>191</v>
      </c>
      <c r="AW211" s="1175" t="str">
        <f t="shared" si="116"/>
        <v xml:space="preserve">  </v>
      </c>
      <c r="AX211" s="1154" t="str">
        <f t="shared" si="117"/>
        <v xml:space="preserve">  </v>
      </c>
      <c r="AY211" s="72" t="s">
        <v>191</v>
      </c>
      <c r="AZ211" s="72" t="s">
        <v>191</v>
      </c>
      <c r="BA211" s="72" t="s">
        <v>191</v>
      </c>
      <c r="BB211" s="1175" t="str">
        <f t="shared" si="163"/>
        <v xml:space="preserve">  </v>
      </c>
      <c r="BC211" s="1154" t="str">
        <f t="shared" si="118"/>
        <v xml:space="preserve">  </v>
      </c>
      <c r="BD211" s="795" t="s">
        <v>191</v>
      </c>
      <c r="BE211" s="1094" t="s">
        <v>245</v>
      </c>
      <c r="BF211" s="1370">
        <v>1.0168262336885692</v>
      </c>
      <c r="BG211" s="1370"/>
      <c r="BH211" s="1175" t="str">
        <f t="shared" si="179"/>
        <v xml:space="preserve">  </v>
      </c>
      <c r="BI211" s="1154" t="str">
        <f t="shared" si="119"/>
        <v xml:space="preserve">  </v>
      </c>
      <c r="BJ211" s="1351" t="s">
        <v>590</v>
      </c>
      <c r="BK211" s="1370">
        <v>4.7459503123102875E-2</v>
      </c>
      <c r="BL211" s="1370"/>
      <c r="BM211" s="1175" t="str">
        <f t="shared" si="180"/>
        <v xml:space="preserve">  </v>
      </c>
      <c r="BN211" s="1158" t="str">
        <f t="shared" si="121"/>
        <v xml:space="preserve">  </v>
      </c>
      <c r="BO211" s="1157" t="str">
        <f t="shared" si="122"/>
        <v xml:space="preserve">  </v>
      </c>
      <c r="BP211" s="1369">
        <f t="shared" si="181"/>
        <v>4.667415291887389</v>
      </c>
      <c r="BQ211" s="1494">
        <v>380.70064825190133</v>
      </c>
      <c r="BR211" s="1368"/>
      <c r="BS211" s="174" t="str">
        <f t="shared" si="149"/>
        <v xml:space="preserve">  </v>
      </c>
      <c r="BT211" s="1158" t="str">
        <f t="shared" si="150"/>
        <v xml:space="preserve">  </v>
      </c>
      <c r="BU211" s="510">
        <f t="shared" si="182"/>
        <v>2.0967314320569059</v>
      </c>
      <c r="BV211" s="1351"/>
      <c r="BW211" s="174" t="str">
        <f t="shared" si="183"/>
        <v>E, &lt;PRL</v>
      </c>
      <c r="BX211" s="1154" t="str">
        <f t="shared" si="184"/>
        <v>E, &lt;RL</v>
      </c>
      <c r="BY211" s="1367">
        <v>6.9874322316695352</v>
      </c>
      <c r="BZ211" s="1368">
        <v>0.29114300965289663</v>
      </c>
      <c r="CA211" s="1193">
        <v>1</v>
      </c>
      <c r="CB211" s="174" t="str">
        <f t="shared" si="152"/>
        <v xml:space="preserve">  </v>
      </c>
      <c r="CC211" s="1154" t="str">
        <f t="shared" si="153"/>
        <v xml:space="preserve">  </v>
      </c>
      <c r="CD211" s="1464">
        <f t="shared" si="185"/>
        <v>4.3671451447934599E-2</v>
      </c>
      <c r="CE211" s="1363">
        <v>1.819643810330597E-3</v>
      </c>
      <c r="CF211" s="174" t="str">
        <f t="shared" si="164"/>
        <v>E, &lt;PRL</v>
      </c>
      <c r="CG211" s="1158" t="str">
        <f t="shared" si="124"/>
        <v>&lt;MDL</v>
      </c>
      <c r="CH211" s="1511">
        <f t="shared" si="154"/>
        <v>1.8354137992027015</v>
      </c>
      <c r="CI211" s="1367">
        <v>44.428238770621</v>
      </c>
      <c r="CJ211" s="1368"/>
      <c r="CK211" s="174" t="str">
        <f t="shared" si="192"/>
        <v xml:space="preserve">  </v>
      </c>
      <c r="CL211" s="1154" t="str">
        <f t="shared" si="193"/>
        <v xml:space="preserve">  </v>
      </c>
      <c r="CM211" s="1370">
        <f t="shared" si="194"/>
        <v>0.22703809391800411</v>
      </c>
      <c r="CN211" s="1094"/>
      <c r="CO211" s="174" t="str">
        <f t="shared" si="195"/>
        <v xml:space="preserve">  </v>
      </c>
      <c r="CP211" s="1158" t="str">
        <f t="shared" si="196"/>
        <v xml:space="preserve">  </v>
      </c>
      <c r="CQ211" s="1368">
        <f t="shared" si="197"/>
        <v>11.670124276022719</v>
      </c>
      <c r="CR211" s="1293">
        <f>100*CM211/BU211</f>
        <v>10.828191462522142</v>
      </c>
      <c r="CS211" s="1370"/>
    </row>
    <row r="212" spans="1:97" ht="38.25" x14ac:dyDescent="0.2">
      <c r="A212" s="1144" t="s">
        <v>2230</v>
      </c>
      <c r="B212" s="1161" t="s">
        <v>1336</v>
      </c>
      <c r="C212" s="957" t="s">
        <v>599</v>
      </c>
      <c r="D212" s="957">
        <v>9</v>
      </c>
      <c r="E212" s="1455"/>
      <c r="F212" s="955">
        <v>1</v>
      </c>
      <c r="G212" s="1163">
        <v>11452600</v>
      </c>
      <c r="H212" s="1163">
        <v>201201231500</v>
      </c>
      <c r="I212" s="1163"/>
      <c r="J212" s="1105" t="s">
        <v>577</v>
      </c>
      <c r="K212" s="1165" t="s">
        <v>2614</v>
      </c>
      <c r="L212" s="1166" t="s">
        <v>1694</v>
      </c>
      <c r="M212" s="957" t="s">
        <v>547</v>
      </c>
      <c r="N212" s="957"/>
      <c r="O212" s="957"/>
      <c r="P212" s="1169">
        <v>40931</v>
      </c>
      <c r="Q212" s="960">
        <v>0.625</v>
      </c>
      <c r="R212" s="1105" t="s">
        <v>558</v>
      </c>
      <c r="S212" s="1235" t="s">
        <v>558</v>
      </c>
      <c r="T212" s="1345">
        <v>132.69999999999999</v>
      </c>
      <c r="U212" s="1097">
        <v>138.4</v>
      </c>
      <c r="V212" s="1344">
        <f t="shared" si="165"/>
        <v>5.7000000000000171</v>
      </c>
      <c r="W212" s="1512">
        <v>1078</v>
      </c>
      <c r="X212" s="1344">
        <f t="shared" si="166"/>
        <v>5.2875695732838741</v>
      </c>
      <c r="Y212" s="1154" t="str">
        <f t="shared" si="167"/>
        <v xml:space="preserve">  </v>
      </c>
      <c r="Z212" s="1235" t="s">
        <v>558</v>
      </c>
      <c r="AA212" s="1345">
        <v>132.6</v>
      </c>
      <c r="AB212" s="1189">
        <v>138.1</v>
      </c>
      <c r="AC212" s="1344">
        <f t="shared" si="168"/>
        <v>5.5</v>
      </c>
      <c r="AD212" s="1506">
        <v>1326</v>
      </c>
      <c r="AE212" s="1344">
        <f t="shared" si="169"/>
        <v>4.1478129713423826</v>
      </c>
      <c r="AF212" s="1154" t="str">
        <f t="shared" si="170"/>
        <v xml:space="preserve">  </v>
      </c>
      <c r="AG212" s="1235" t="s">
        <v>558</v>
      </c>
      <c r="AH212" s="1345">
        <v>132</v>
      </c>
      <c r="AI212" s="1189">
        <v>137.30000000000001</v>
      </c>
      <c r="AJ212" s="1344">
        <f t="shared" si="171"/>
        <v>5.3000000000000114</v>
      </c>
      <c r="AK212" s="1345">
        <v>998</v>
      </c>
      <c r="AL212" s="1344">
        <f t="shared" si="172"/>
        <v>5.3106212424849817</v>
      </c>
      <c r="AM212" s="1154" t="str">
        <f t="shared" si="173"/>
        <v xml:space="preserve">  </v>
      </c>
      <c r="AN212" s="1507">
        <f t="shared" si="174"/>
        <v>4.9153345957037464</v>
      </c>
      <c r="AO212" s="1507">
        <f t="shared" si="175"/>
        <v>0.66479314659521282</v>
      </c>
      <c r="AP212" s="1507">
        <f t="shared" si="176"/>
        <v>13.52488083265534</v>
      </c>
      <c r="AQ212" s="1506">
        <f t="shared" si="177"/>
        <v>3</v>
      </c>
      <c r="AR212" s="1154" t="str">
        <f t="shared" si="178"/>
        <v xml:space="preserve">  </v>
      </c>
      <c r="AS212" s="1506"/>
      <c r="AT212" s="23" t="s">
        <v>191</v>
      </c>
      <c r="AU212" s="23" t="s">
        <v>191</v>
      </c>
      <c r="AV212" s="23" t="s">
        <v>191</v>
      </c>
      <c r="AW212" s="1175" t="str">
        <f t="shared" si="116"/>
        <v xml:space="preserve">  </v>
      </c>
      <c r="AX212" s="1154" t="str">
        <f t="shared" si="117"/>
        <v xml:space="preserve">  </v>
      </c>
      <c r="AY212" s="23" t="s">
        <v>191</v>
      </c>
      <c r="AZ212" s="23" t="s">
        <v>191</v>
      </c>
      <c r="BA212" s="23" t="s">
        <v>191</v>
      </c>
      <c r="BB212" s="1175" t="str">
        <f t="shared" si="163"/>
        <v xml:space="preserve">  </v>
      </c>
      <c r="BC212" s="1154" t="str">
        <f t="shared" si="118"/>
        <v xml:space="preserve">  </v>
      </c>
      <c r="BD212" s="794" t="s">
        <v>191</v>
      </c>
      <c r="BE212" s="949" t="s">
        <v>189</v>
      </c>
      <c r="BF212" s="1347">
        <v>1.1487848230888766</v>
      </c>
      <c r="BG212" s="1347"/>
      <c r="BH212" s="1175" t="str">
        <f t="shared" si="179"/>
        <v xml:space="preserve">  </v>
      </c>
      <c r="BI212" s="1154" t="str">
        <f t="shared" si="119"/>
        <v xml:space="preserve">  </v>
      </c>
      <c r="BJ212" s="952" t="s">
        <v>590</v>
      </c>
      <c r="BK212" s="1347">
        <v>4.3538762309459869E-2</v>
      </c>
      <c r="BL212" s="1347"/>
      <c r="BM212" s="1175" t="str">
        <f t="shared" si="180"/>
        <v xml:space="preserve">  </v>
      </c>
      <c r="BN212" s="1158" t="str">
        <f t="shared" si="121"/>
        <v xml:space="preserve">  </v>
      </c>
      <c r="BO212" s="1157" t="str">
        <f t="shared" si="122"/>
        <v xml:space="preserve">  </v>
      </c>
      <c r="BP212" s="1348">
        <f t="shared" si="181"/>
        <v>3.7899841149008164</v>
      </c>
      <c r="BQ212" s="1494">
        <v>230.34921726239406</v>
      </c>
      <c r="BR212" s="1353"/>
      <c r="BS212" s="174" t="str">
        <f t="shared" si="149"/>
        <v xml:space="preserve">  </v>
      </c>
      <c r="BT212" s="1158" t="str">
        <f t="shared" si="150"/>
        <v xml:space="preserve">  </v>
      </c>
      <c r="BU212" s="510">
        <f t="shared" si="182"/>
        <v>1.2179875124263915</v>
      </c>
      <c r="BW212" s="174" t="str">
        <f t="shared" si="183"/>
        <v>E, &lt;PRL</v>
      </c>
      <c r="BX212" s="1154" t="str">
        <f t="shared" si="184"/>
        <v>E, &lt;RL</v>
      </c>
      <c r="BY212" s="1236">
        <v>8.2159137114244079</v>
      </c>
      <c r="BZ212" s="1353"/>
      <c r="CA212" s="1179">
        <v>1</v>
      </c>
      <c r="CB212" s="174" t="str">
        <f t="shared" si="152"/>
        <v xml:space="preserve">  </v>
      </c>
      <c r="CC212" s="1154" t="str">
        <f t="shared" si="153"/>
        <v xml:space="preserve">  </v>
      </c>
      <c r="CD212" s="1419">
        <f t="shared" si="185"/>
        <v>3.407807346367589E-2</v>
      </c>
      <c r="CE212" s="952"/>
      <c r="CF212" s="174" t="str">
        <f t="shared" si="164"/>
        <v>E, &lt;PRL</v>
      </c>
      <c r="CG212" s="1158" t="str">
        <f t="shared" si="124"/>
        <v>&lt;MDL</v>
      </c>
      <c r="CH212" s="1389">
        <f t="shared" si="154"/>
        <v>3.5667209157761297</v>
      </c>
      <c r="CI212" s="1236">
        <v>4.8624534893740252</v>
      </c>
      <c r="CJ212" s="1353"/>
      <c r="CK212" s="174" t="str">
        <f t="shared" si="192"/>
        <v xml:space="preserve">  </v>
      </c>
      <c r="CL212" s="1154" t="str">
        <f t="shared" si="193"/>
        <v xml:space="preserve">  </v>
      </c>
      <c r="CM212" s="1347">
        <f t="shared" si="194"/>
        <v>2.5822648791264918E-2</v>
      </c>
      <c r="CO212" s="174" t="str">
        <f t="shared" si="195"/>
        <v>E, &lt;PRL</v>
      </c>
      <c r="CP212" s="1158" t="str">
        <f t="shared" si="196"/>
        <v>&lt;MDL</v>
      </c>
      <c r="CQ212" s="1353">
        <f t="shared" si="197"/>
        <v>2.1109051496515985</v>
      </c>
      <c r="CR212" s="1174" t="s">
        <v>2618</v>
      </c>
    </row>
    <row r="213" spans="1:97" ht="38.25" x14ac:dyDescent="0.2">
      <c r="A213" s="1144" t="s">
        <v>2232</v>
      </c>
      <c r="B213" s="1161" t="s">
        <v>1338</v>
      </c>
      <c r="C213" s="957" t="s">
        <v>599</v>
      </c>
      <c r="D213" s="957">
        <v>9</v>
      </c>
      <c r="E213" s="1455"/>
      <c r="F213" s="955">
        <v>1</v>
      </c>
      <c r="G213" s="1163">
        <v>11452600</v>
      </c>
      <c r="H213" s="1163">
        <v>201201240910</v>
      </c>
      <c r="I213" s="1163"/>
      <c r="J213" s="1105" t="s">
        <v>579</v>
      </c>
      <c r="K213" s="1165" t="s">
        <v>2614</v>
      </c>
      <c r="L213" s="1166" t="s">
        <v>1694</v>
      </c>
      <c r="M213" s="957" t="s">
        <v>547</v>
      </c>
      <c r="N213" s="957"/>
      <c r="O213" s="957"/>
      <c r="P213" s="1169">
        <v>40932</v>
      </c>
      <c r="Q213" s="960">
        <v>0.38194444444444442</v>
      </c>
      <c r="R213" s="1105" t="s">
        <v>560</v>
      </c>
      <c r="S213" s="1235" t="s">
        <v>560</v>
      </c>
      <c r="T213" s="1345">
        <v>132.69999999999999</v>
      </c>
      <c r="U213" s="1097">
        <v>148.4</v>
      </c>
      <c r="V213" s="1344">
        <f t="shared" si="165"/>
        <v>15.700000000000017</v>
      </c>
      <c r="W213" s="1512">
        <v>125</v>
      </c>
      <c r="X213" s="1344">
        <f t="shared" si="166"/>
        <v>125.60000000000014</v>
      </c>
      <c r="Y213" s="1154" t="str">
        <f t="shared" si="167"/>
        <v xml:space="preserve">  </v>
      </c>
      <c r="Z213" s="1235" t="s">
        <v>560</v>
      </c>
      <c r="AA213" s="1345">
        <v>134.19999999999999</v>
      </c>
      <c r="AB213" s="1189">
        <v>150.29999999999998</v>
      </c>
      <c r="AC213" s="1344">
        <f t="shared" si="168"/>
        <v>16.099999999999994</v>
      </c>
      <c r="AD213" s="1506">
        <v>125</v>
      </c>
      <c r="AE213" s="1344">
        <f t="shared" si="169"/>
        <v>128.79999999999995</v>
      </c>
      <c r="AF213" s="1154" t="str">
        <f t="shared" si="170"/>
        <v xml:space="preserve">  </v>
      </c>
      <c r="AG213" s="1235" t="s">
        <v>560</v>
      </c>
      <c r="AH213" s="1345">
        <v>131.80000000000001</v>
      </c>
      <c r="AI213" s="1189">
        <v>149.4</v>
      </c>
      <c r="AJ213" s="1344">
        <f t="shared" si="171"/>
        <v>17.599999999999994</v>
      </c>
      <c r="AK213" s="1345">
        <v>125</v>
      </c>
      <c r="AL213" s="1344">
        <f t="shared" si="172"/>
        <v>140.79999999999995</v>
      </c>
      <c r="AM213" s="1154" t="str">
        <f t="shared" si="173"/>
        <v xml:space="preserve">  </v>
      </c>
      <c r="AN213" s="1507">
        <f t="shared" si="174"/>
        <v>131.73333333333335</v>
      </c>
      <c r="AO213" s="1507">
        <f t="shared" si="175"/>
        <v>8.0133222407021805</v>
      </c>
      <c r="AP213" s="1507">
        <f t="shared" si="176"/>
        <v>6.0829875308974035</v>
      </c>
      <c r="AQ213" s="1506">
        <f t="shared" si="177"/>
        <v>3</v>
      </c>
      <c r="AR213" s="1154" t="str">
        <f t="shared" si="178"/>
        <v xml:space="preserve">  </v>
      </c>
      <c r="AS213" s="1506"/>
      <c r="AT213" s="23" t="s">
        <v>191</v>
      </c>
      <c r="AU213" s="23" t="s">
        <v>191</v>
      </c>
      <c r="AV213" s="23" t="s">
        <v>191</v>
      </c>
      <c r="AW213" s="1175" t="str">
        <f t="shared" si="116"/>
        <v xml:space="preserve">  </v>
      </c>
      <c r="AX213" s="1154" t="str">
        <f t="shared" si="117"/>
        <v xml:space="preserve">  </v>
      </c>
      <c r="AY213" s="23" t="s">
        <v>191</v>
      </c>
      <c r="AZ213" s="23" t="s">
        <v>191</v>
      </c>
      <c r="BA213" s="23" t="s">
        <v>191</v>
      </c>
      <c r="BB213" s="1175" t="str">
        <f t="shared" si="163"/>
        <v xml:space="preserve">  </v>
      </c>
      <c r="BC213" s="1154" t="str">
        <f t="shared" si="118"/>
        <v xml:space="preserve">  </v>
      </c>
      <c r="BD213" s="794" t="s">
        <v>191</v>
      </c>
      <c r="BE213" s="949" t="s">
        <v>592</v>
      </c>
      <c r="BF213" s="1347">
        <v>1.7289127319049127</v>
      </c>
      <c r="BG213" s="1347"/>
      <c r="BH213" s="1175" t="str">
        <f t="shared" si="179"/>
        <v xml:space="preserve">  </v>
      </c>
      <c r="BI213" s="1154" t="str">
        <f t="shared" si="119"/>
        <v xml:space="preserve">  </v>
      </c>
      <c r="BJ213" s="952" t="s">
        <v>590</v>
      </c>
      <c r="BK213" s="1347">
        <v>5.5439529627693204E-2</v>
      </c>
      <c r="BL213" s="1347"/>
      <c r="BM213" s="1175" t="str">
        <f t="shared" si="180"/>
        <v xml:space="preserve">  </v>
      </c>
      <c r="BN213" s="1158" t="str">
        <f t="shared" si="121"/>
        <v xml:space="preserve">  </v>
      </c>
      <c r="BO213" s="1157" t="str">
        <f t="shared" si="122"/>
        <v xml:space="preserve">  </v>
      </c>
      <c r="BP213" s="1348">
        <f t="shared" si="181"/>
        <v>3.2066123757796632</v>
      </c>
      <c r="BQ213" s="510">
        <v>92.18733141542684</v>
      </c>
      <c r="BR213" s="1353"/>
      <c r="BS213" s="174" t="str">
        <f t="shared" si="149"/>
        <v xml:space="preserve">  </v>
      </c>
      <c r="BT213" s="1158" t="str">
        <f t="shared" si="150"/>
        <v xml:space="preserve">  </v>
      </c>
      <c r="BU213" s="510">
        <f t="shared" si="182"/>
        <v>11.578728825777622</v>
      </c>
      <c r="BV213" s="1515">
        <v>3.9888134168824065E-2</v>
      </c>
      <c r="BW213" s="174" t="str">
        <f t="shared" si="183"/>
        <v xml:space="preserve">  </v>
      </c>
      <c r="BX213" s="1154" t="str">
        <f t="shared" si="184"/>
        <v xml:space="preserve">  </v>
      </c>
      <c r="BY213" s="1236">
        <v>2.6059967770551999</v>
      </c>
      <c r="BZ213" s="1353"/>
      <c r="CA213" s="1179">
        <v>1</v>
      </c>
      <c r="CB213" s="174" t="str">
        <f t="shared" si="152"/>
        <v xml:space="preserve">  </v>
      </c>
      <c r="CC213" s="1154" t="str">
        <f t="shared" si="153"/>
        <v xml:space="preserve">  </v>
      </c>
      <c r="CD213" s="1419">
        <f t="shared" si="185"/>
        <v>0.33565238488470961</v>
      </c>
      <c r="CE213" s="1352"/>
      <c r="CF213" s="174" t="str">
        <f t="shared" si="164"/>
        <v xml:space="preserve">  </v>
      </c>
      <c r="CG213" s="1158" t="str">
        <f t="shared" si="124"/>
        <v xml:space="preserve">  </v>
      </c>
      <c r="CH213" s="1389">
        <f t="shared" si="154"/>
        <v>2.8268491310500248</v>
      </c>
      <c r="CI213" s="1236">
        <v>3.1377033474450879</v>
      </c>
      <c r="CJ213" s="1353"/>
      <c r="CK213" s="174" t="str">
        <f t="shared" si="192"/>
        <v xml:space="preserve">  </v>
      </c>
      <c r="CL213" s="1154" t="str">
        <f t="shared" si="193"/>
        <v xml:space="preserve">  </v>
      </c>
      <c r="CM213" s="1347">
        <f t="shared" si="194"/>
        <v>0.44178863132026824</v>
      </c>
      <c r="CO213" s="174" t="str">
        <f t="shared" si="195"/>
        <v xml:space="preserve">  </v>
      </c>
      <c r="CP213" s="1158" t="str">
        <f t="shared" si="196"/>
        <v xml:space="preserve">  </v>
      </c>
      <c r="CQ213" s="1353">
        <f t="shared" si="197"/>
        <v>3.4036166350293309</v>
      </c>
      <c r="CR213" s="1174">
        <f>100*CM213/BU213</f>
        <v>3.815519285128417</v>
      </c>
    </row>
    <row r="214" spans="1:97" ht="38.25" x14ac:dyDescent="0.2">
      <c r="A214" s="1144" t="s">
        <v>2233</v>
      </c>
      <c r="B214" s="1161" t="s">
        <v>1339</v>
      </c>
      <c r="C214" s="957" t="s">
        <v>599</v>
      </c>
      <c r="D214" s="957">
        <v>9</v>
      </c>
      <c r="E214" s="1455"/>
      <c r="F214" s="955">
        <v>1</v>
      </c>
      <c r="G214" s="1163">
        <v>11452600</v>
      </c>
      <c r="H214" s="1163">
        <v>201201240915</v>
      </c>
      <c r="I214" s="1163"/>
      <c r="J214" s="1105" t="s">
        <v>580</v>
      </c>
      <c r="K214" s="1165" t="s">
        <v>2614</v>
      </c>
      <c r="L214" s="1166" t="s">
        <v>1694</v>
      </c>
      <c r="M214" s="957" t="s">
        <v>547</v>
      </c>
      <c r="N214" s="957"/>
      <c r="O214" s="1255" t="s">
        <v>45</v>
      </c>
      <c r="P214" s="1169">
        <v>40932</v>
      </c>
      <c r="Q214" s="960">
        <v>0.38541666666666669</v>
      </c>
      <c r="R214" s="1105" t="s">
        <v>561</v>
      </c>
      <c r="S214" s="1235" t="s">
        <v>561</v>
      </c>
      <c r="T214" s="1345">
        <v>132.9</v>
      </c>
      <c r="U214" s="1097">
        <v>152.9</v>
      </c>
      <c r="V214" s="1344">
        <f t="shared" si="165"/>
        <v>20</v>
      </c>
      <c r="W214" s="1512">
        <v>205</v>
      </c>
      <c r="X214" s="1344">
        <f t="shared" si="166"/>
        <v>97.560975609756099</v>
      </c>
      <c r="Y214" s="1154" t="str">
        <f t="shared" si="167"/>
        <v xml:space="preserve">  </v>
      </c>
      <c r="Z214" s="1235" t="s">
        <v>561</v>
      </c>
      <c r="AA214" s="1345">
        <v>134.1</v>
      </c>
      <c r="AB214" s="1189">
        <v>150.19999999999999</v>
      </c>
      <c r="AC214" s="1344">
        <f t="shared" si="168"/>
        <v>16.099999999999994</v>
      </c>
      <c r="AD214" s="1506">
        <v>163</v>
      </c>
      <c r="AE214" s="1344">
        <f t="shared" si="169"/>
        <v>98.773006134969293</v>
      </c>
      <c r="AF214" s="1154" t="str">
        <f t="shared" si="170"/>
        <v xml:space="preserve">  </v>
      </c>
      <c r="AG214" s="1235" t="s">
        <v>561</v>
      </c>
      <c r="AH214" s="1345">
        <v>132.6</v>
      </c>
      <c r="AI214" s="1189">
        <v>158.79999999999998</v>
      </c>
      <c r="AJ214" s="1344">
        <f t="shared" si="171"/>
        <v>26.199999999999989</v>
      </c>
      <c r="AK214" s="1345">
        <v>262</v>
      </c>
      <c r="AL214" s="1344">
        <f t="shared" si="172"/>
        <v>99.999999999999957</v>
      </c>
      <c r="AM214" s="1154" t="str">
        <f t="shared" si="173"/>
        <v xml:space="preserve">  </v>
      </c>
      <c r="AN214" s="1507">
        <f t="shared" si="174"/>
        <v>98.77799391490845</v>
      </c>
      <c r="AO214" s="1507">
        <f t="shared" si="175"/>
        <v>1.2195198450671672</v>
      </c>
      <c r="AP214" s="1507">
        <f t="shared" si="176"/>
        <v>1.2346068154792789</v>
      </c>
      <c r="AQ214" s="1506">
        <f t="shared" si="177"/>
        <v>3</v>
      </c>
      <c r="AR214" s="1154" t="str">
        <f t="shared" si="178"/>
        <v xml:space="preserve">  </v>
      </c>
      <c r="AS214" s="1506"/>
      <c r="AT214" s="23" t="s">
        <v>191</v>
      </c>
      <c r="AU214" s="23" t="s">
        <v>191</v>
      </c>
      <c r="AV214" s="23" t="s">
        <v>191</v>
      </c>
      <c r="AW214" s="1175" t="str">
        <f t="shared" si="116"/>
        <v xml:space="preserve">  </v>
      </c>
      <c r="AX214" s="1154" t="str">
        <f t="shared" si="117"/>
        <v xml:space="preserve">  </v>
      </c>
      <c r="AY214" s="23" t="s">
        <v>191</v>
      </c>
      <c r="AZ214" s="23" t="s">
        <v>191</v>
      </c>
      <c r="BA214" s="23" t="s">
        <v>191</v>
      </c>
      <c r="BB214" s="1175" t="str">
        <f t="shared" si="163"/>
        <v xml:space="preserve">  </v>
      </c>
      <c r="BC214" s="1154" t="str">
        <f t="shared" si="118"/>
        <v xml:space="preserve">  </v>
      </c>
      <c r="BD214" s="794" t="s">
        <v>191</v>
      </c>
      <c r="BE214" s="949" t="s">
        <v>593</v>
      </c>
      <c r="BF214" s="1347">
        <v>1.626454178251767</v>
      </c>
      <c r="BG214" s="1347"/>
      <c r="BH214" s="1175" t="str">
        <f t="shared" si="179"/>
        <v xml:space="preserve">  </v>
      </c>
      <c r="BI214" s="1154" t="str">
        <f t="shared" si="119"/>
        <v xml:space="preserve">  </v>
      </c>
      <c r="BJ214" s="952" t="s">
        <v>590</v>
      </c>
      <c r="BK214" s="1347">
        <v>1.8175086600180534E-2</v>
      </c>
      <c r="BL214" s="1347"/>
      <c r="BM214" s="1175" t="str">
        <f t="shared" si="180"/>
        <v xml:space="preserve">  </v>
      </c>
      <c r="BN214" s="1158" t="str">
        <f t="shared" si="121"/>
        <v xml:space="preserve">  </v>
      </c>
      <c r="BO214" s="1157" t="str">
        <f t="shared" si="122"/>
        <v>E, &lt;RL</v>
      </c>
      <c r="BP214" s="1348">
        <f t="shared" si="181"/>
        <v>1.1174668701528658</v>
      </c>
      <c r="BQ214" s="510">
        <v>99.826903807272785</v>
      </c>
      <c r="BR214" s="1353"/>
      <c r="BS214" s="174" t="str">
        <f t="shared" ref="BS214:BS243" si="198">IF(BQ214&lt;BS$7,"E, &lt;PRL",IF(BQ214&gt;BS$7,"  ",))</f>
        <v xml:space="preserve">  </v>
      </c>
      <c r="BT214" s="1158" t="str">
        <f t="shared" ref="BT214:BT245" si="199">IF(BQ214&lt;BT$5,"&lt;MDL",IF(BQ214&lt;BT$6,"E, &lt;RL",IF(BQ214&gt;BT$6,"  ",)))</f>
        <v xml:space="preserve">  </v>
      </c>
      <c r="BU214" s="510">
        <f t="shared" si="182"/>
        <v>9.7392101275388079</v>
      </c>
      <c r="BV214" s="1515">
        <v>3.797798384309705E-2</v>
      </c>
      <c r="BW214" s="174" t="str">
        <f t="shared" si="183"/>
        <v xml:space="preserve">  </v>
      </c>
      <c r="BX214" s="1154" t="str">
        <f t="shared" si="184"/>
        <v xml:space="preserve">  </v>
      </c>
      <c r="BY214" s="1236">
        <v>2.694870154490526</v>
      </c>
      <c r="BZ214" s="1353">
        <v>4.3003247146125689E-2</v>
      </c>
      <c r="CA214" s="1179">
        <v>1</v>
      </c>
      <c r="CB214" s="174" t="str">
        <f t="shared" ref="CB214:CB243" si="200">IF(BY214&lt;CB$7,"E, &lt;PRL",IF(BY214&gt;CB$7,"  ",))</f>
        <v xml:space="preserve">  </v>
      </c>
      <c r="CC214" s="1154" t="str">
        <f t="shared" ref="CC214:CC245" si="201">IF(BY214&lt;CC$5,"&lt;MDL",IF(BY214&lt;CC$6,"E, &lt;RL",IF(BY214&gt;CC$6,"  ",)))</f>
        <v xml:space="preserve">  </v>
      </c>
      <c r="CD214" s="1419">
        <f t="shared" si="185"/>
        <v>0.26618042630243838</v>
      </c>
      <c r="CE214" s="1516">
        <v>4.247559994187855E-3</v>
      </c>
      <c r="CF214" s="174" t="str">
        <f t="shared" si="164"/>
        <v xml:space="preserve">  </v>
      </c>
      <c r="CG214" s="1158" t="str">
        <f t="shared" si="124"/>
        <v xml:space="preserve">  </v>
      </c>
      <c r="CH214" s="1389">
        <f t="shared" ref="CH214:CH245" si="202">BY214/BQ214*100</f>
        <v>2.699542960576319</v>
      </c>
      <c r="CI214" s="1236">
        <v>3.385206664928035</v>
      </c>
      <c r="CJ214" s="1353"/>
      <c r="CK214" s="174" t="str">
        <f t="shared" si="192"/>
        <v xml:space="preserve">  </v>
      </c>
      <c r="CL214" s="1154" t="str">
        <f t="shared" si="193"/>
        <v xml:space="preserve">  </v>
      </c>
      <c r="CM214" s="1347">
        <f t="shared" si="194"/>
        <v>0.33852066649280338</v>
      </c>
      <c r="CO214" s="174" t="str">
        <f t="shared" si="195"/>
        <v xml:space="preserve">  </v>
      </c>
      <c r="CP214" s="1158" t="str">
        <f t="shared" si="196"/>
        <v xml:space="preserve">  </v>
      </c>
      <c r="CQ214" s="1353">
        <f t="shared" si="197"/>
        <v>3.3910764892233485</v>
      </c>
      <c r="CR214" s="1174">
        <f>100*CM214/BU214</f>
        <v>3.4758534014539308</v>
      </c>
    </row>
    <row r="215" spans="1:97" ht="38.25" x14ac:dyDescent="0.2">
      <c r="A215" s="1144" t="s">
        <v>2234</v>
      </c>
      <c r="B215" s="1161" t="s">
        <v>1340</v>
      </c>
      <c r="C215" s="957" t="s">
        <v>599</v>
      </c>
      <c r="D215" s="957">
        <v>9</v>
      </c>
      <c r="E215" s="1455"/>
      <c r="F215" s="955">
        <v>1</v>
      </c>
      <c r="G215" s="1163">
        <v>11452600</v>
      </c>
      <c r="H215" s="1163">
        <v>201201241520</v>
      </c>
      <c r="I215" s="1163"/>
      <c r="J215" s="1105" t="s">
        <v>581</v>
      </c>
      <c r="K215" s="1165" t="s">
        <v>2614</v>
      </c>
      <c r="L215" s="1166" t="s">
        <v>1694</v>
      </c>
      <c r="M215" s="957" t="s">
        <v>547</v>
      </c>
      <c r="N215" s="957"/>
      <c r="O215" s="957"/>
      <c r="P215" s="1169">
        <v>40932</v>
      </c>
      <c r="Q215" s="960">
        <v>0.63888888888888895</v>
      </c>
      <c r="R215" s="1105" t="s">
        <v>562</v>
      </c>
      <c r="S215" s="1235" t="s">
        <v>562</v>
      </c>
      <c r="T215" s="1345">
        <v>133.5</v>
      </c>
      <c r="U215" s="1097">
        <v>144.30000000000001</v>
      </c>
      <c r="V215" s="1344">
        <f t="shared" si="165"/>
        <v>10.800000000000011</v>
      </c>
      <c r="W215" s="1512">
        <v>161</v>
      </c>
      <c r="X215" s="1344">
        <f t="shared" si="166"/>
        <v>67.080745341614971</v>
      </c>
      <c r="Y215" s="1154" t="str">
        <f t="shared" si="167"/>
        <v xml:space="preserve">  </v>
      </c>
      <c r="Z215" s="1235" t="s">
        <v>562</v>
      </c>
      <c r="AA215" s="1345">
        <v>133</v>
      </c>
      <c r="AB215" s="1189">
        <v>143.80000000000001</v>
      </c>
      <c r="AC215" s="1344">
        <f t="shared" si="168"/>
        <v>10.800000000000011</v>
      </c>
      <c r="AD215" s="1506">
        <v>161</v>
      </c>
      <c r="AE215" s="1344">
        <f t="shared" si="169"/>
        <v>67.080745341614971</v>
      </c>
      <c r="AF215" s="1154" t="str">
        <f t="shared" si="170"/>
        <v xml:space="preserve">  </v>
      </c>
      <c r="AG215" s="1235" t="s">
        <v>562</v>
      </c>
      <c r="AH215" s="1345">
        <v>133.5</v>
      </c>
      <c r="AI215" s="1189">
        <v>153.29999999999998</v>
      </c>
      <c r="AJ215" s="1344">
        <f t="shared" si="171"/>
        <v>19.799999999999983</v>
      </c>
      <c r="AK215" s="1345">
        <v>332</v>
      </c>
      <c r="AL215" s="1344">
        <f t="shared" si="172"/>
        <v>59.638554216867412</v>
      </c>
      <c r="AM215" s="1154" t="str">
        <f t="shared" si="173"/>
        <v xml:space="preserve">  </v>
      </c>
      <c r="AN215" s="1507">
        <f t="shared" si="174"/>
        <v>64.600014966699121</v>
      </c>
      <c r="AO215" s="1507">
        <f t="shared" si="175"/>
        <v>4.2967510492336469</v>
      </c>
      <c r="AP215" s="1507">
        <f t="shared" si="176"/>
        <v>6.6513158726798958</v>
      </c>
      <c r="AQ215" s="1506">
        <f t="shared" si="177"/>
        <v>3</v>
      </c>
      <c r="AR215" s="1154" t="str">
        <f t="shared" si="178"/>
        <v xml:space="preserve">  </v>
      </c>
      <c r="AS215" s="1506"/>
      <c r="AT215" s="23" t="s">
        <v>191</v>
      </c>
      <c r="AU215" s="23" t="s">
        <v>191</v>
      </c>
      <c r="AV215" s="23" t="s">
        <v>191</v>
      </c>
      <c r="AW215" s="1175" t="str">
        <f t="shared" si="116"/>
        <v xml:space="preserve">  </v>
      </c>
      <c r="AX215" s="1154" t="str">
        <f t="shared" si="117"/>
        <v xml:space="preserve">  </v>
      </c>
      <c r="AY215" s="23" t="s">
        <v>191</v>
      </c>
      <c r="AZ215" s="23" t="s">
        <v>191</v>
      </c>
      <c r="BA215" s="23" t="s">
        <v>191</v>
      </c>
      <c r="BB215" s="1175" t="str">
        <f t="shared" si="163"/>
        <v xml:space="preserve">  </v>
      </c>
      <c r="BC215" s="1154" t="str">
        <f t="shared" si="118"/>
        <v xml:space="preserve">  </v>
      </c>
      <c r="BD215" s="794" t="s">
        <v>191</v>
      </c>
      <c r="BE215" s="949" t="s">
        <v>246</v>
      </c>
      <c r="BF215" s="1347">
        <v>5.1347275394097904</v>
      </c>
      <c r="BG215" s="1347"/>
      <c r="BH215" s="1175" t="str">
        <f t="shared" si="179"/>
        <v xml:space="preserve">  </v>
      </c>
      <c r="BI215" s="1154" t="str">
        <f t="shared" si="119"/>
        <v xml:space="preserve">  </v>
      </c>
      <c r="BJ215" s="952" t="s">
        <v>590</v>
      </c>
      <c r="BK215" s="1347">
        <v>9.0382048237650198E-2</v>
      </c>
      <c r="BL215" s="1347"/>
      <c r="BM215" s="1175" t="str">
        <f t="shared" si="180"/>
        <v xml:space="preserve">  </v>
      </c>
      <c r="BN215" s="1158" t="str">
        <f t="shared" si="121"/>
        <v xml:space="preserve">  </v>
      </c>
      <c r="BO215" s="1157" t="str">
        <f t="shared" si="122"/>
        <v xml:space="preserve">  </v>
      </c>
      <c r="BP215" s="1348">
        <f t="shared" si="181"/>
        <v>1.7602111805145388</v>
      </c>
      <c r="BQ215" s="1494">
        <v>219.50295433770381</v>
      </c>
      <c r="BR215" s="1353"/>
      <c r="BS215" s="174" t="str">
        <f t="shared" si="198"/>
        <v xml:space="preserve">  </v>
      </c>
      <c r="BT215" s="1158" t="str">
        <f t="shared" si="199"/>
        <v xml:space="preserve">  </v>
      </c>
      <c r="BU215" s="510">
        <f t="shared" si="182"/>
        <v>14.724421781659649</v>
      </c>
      <c r="BV215" s="1515">
        <v>5.4295531140853705E-2</v>
      </c>
      <c r="BW215" s="174" t="str">
        <f t="shared" si="183"/>
        <v xml:space="preserve">  </v>
      </c>
      <c r="BX215" s="1154" t="str">
        <f t="shared" si="184"/>
        <v xml:space="preserve">  </v>
      </c>
      <c r="BY215" s="1236">
        <v>3.5173205287673173</v>
      </c>
      <c r="BZ215" s="1353"/>
      <c r="CA215" s="1179">
        <v>1</v>
      </c>
      <c r="CB215" s="174" t="str">
        <f t="shared" si="200"/>
        <v xml:space="preserve">  </v>
      </c>
      <c r="CC215" s="1154" t="str">
        <f t="shared" si="201"/>
        <v xml:space="preserve">  </v>
      </c>
      <c r="CD215" s="1419">
        <f t="shared" si="185"/>
        <v>0.23594448267507492</v>
      </c>
      <c r="CE215" s="952"/>
      <c r="CF215" s="174" t="str">
        <f t="shared" si="164"/>
        <v xml:space="preserve">  </v>
      </c>
      <c r="CG215" s="1158" t="str">
        <f t="shared" si="124"/>
        <v xml:space="preserve">  </v>
      </c>
      <c r="CH215" s="1389">
        <f t="shared" si="202"/>
        <v>1.6024023637312614</v>
      </c>
      <c r="CI215" s="1236">
        <v>8.1981744027521586</v>
      </c>
      <c r="CJ215" s="1353"/>
      <c r="CK215" s="174" t="str">
        <f t="shared" si="192"/>
        <v xml:space="preserve">  </v>
      </c>
      <c r="CL215" s="1154" t="str">
        <f t="shared" si="193"/>
        <v xml:space="preserve">  </v>
      </c>
      <c r="CM215" s="1347">
        <f t="shared" si="194"/>
        <v>0.48892726859786922</v>
      </c>
      <c r="CO215" s="174" t="str">
        <f t="shared" si="195"/>
        <v xml:space="preserve">  </v>
      </c>
      <c r="CP215" s="1158" t="str">
        <f t="shared" si="196"/>
        <v xml:space="preserve">  </v>
      </c>
      <c r="CQ215" s="1353">
        <f t="shared" si="197"/>
        <v>3.734881121526648</v>
      </c>
      <c r="CR215" s="1174">
        <f>100*CM215/BU215</f>
        <v>3.3205193103532538</v>
      </c>
    </row>
    <row r="216" spans="1:97" ht="38.25" x14ac:dyDescent="0.2">
      <c r="A216" s="1144" t="s">
        <v>2236</v>
      </c>
      <c r="B216" s="1161" t="s">
        <v>1342</v>
      </c>
      <c r="C216" s="957" t="s">
        <v>599</v>
      </c>
      <c r="D216" s="957">
        <v>9</v>
      </c>
      <c r="E216" s="1455"/>
      <c r="F216" s="955">
        <v>1</v>
      </c>
      <c r="G216" s="1163">
        <v>11452600</v>
      </c>
      <c r="H216" s="1163">
        <v>201202151230</v>
      </c>
      <c r="I216" s="1163"/>
      <c r="J216" s="1105" t="s">
        <v>583</v>
      </c>
      <c r="K216" s="1165" t="s">
        <v>2614</v>
      </c>
      <c r="L216" s="1166" t="s">
        <v>1694</v>
      </c>
      <c r="M216" s="957" t="s">
        <v>550</v>
      </c>
      <c r="N216" s="957"/>
      <c r="O216" s="957"/>
      <c r="P216" s="1169">
        <v>40954</v>
      </c>
      <c r="Q216" s="960">
        <v>0.52083333333333337</v>
      </c>
      <c r="R216" s="1105" t="s">
        <v>564</v>
      </c>
      <c r="S216" s="1235" t="s">
        <v>564</v>
      </c>
      <c r="T216" s="1345">
        <v>130.80000000000001</v>
      </c>
      <c r="U216" s="1097">
        <v>141</v>
      </c>
      <c r="V216" s="1344">
        <f t="shared" si="165"/>
        <v>10.199999999999989</v>
      </c>
      <c r="W216" s="1512">
        <v>805</v>
      </c>
      <c r="X216" s="1344">
        <f t="shared" si="166"/>
        <v>12.670807453416135</v>
      </c>
      <c r="Y216" s="1154" t="str">
        <f t="shared" si="167"/>
        <v xml:space="preserve">  </v>
      </c>
      <c r="Z216" s="1235" t="s">
        <v>564</v>
      </c>
      <c r="AA216" s="1345">
        <v>130.69999999999999</v>
      </c>
      <c r="AB216" s="1189">
        <v>140.1</v>
      </c>
      <c r="AC216" s="1344">
        <f t="shared" si="168"/>
        <v>9.4000000000000057</v>
      </c>
      <c r="AD216" s="1506">
        <v>705</v>
      </c>
      <c r="AE216" s="1344">
        <f t="shared" si="169"/>
        <v>13.333333333333343</v>
      </c>
      <c r="AF216" s="1154" t="str">
        <f t="shared" si="170"/>
        <v xml:space="preserve">  </v>
      </c>
      <c r="AG216" s="1235" t="s">
        <v>564</v>
      </c>
      <c r="AH216" s="1345">
        <v>133.19999999999999</v>
      </c>
      <c r="AI216" s="1189">
        <v>142.80000000000001</v>
      </c>
      <c r="AJ216" s="1344">
        <f t="shared" si="171"/>
        <v>9.6000000000000227</v>
      </c>
      <c r="AK216" s="1345">
        <v>735</v>
      </c>
      <c r="AL216" s="1344">
        <f t="shared" si="172"/>
        <v>13.061224489795949</v>
      </c>
      <c r="AM216" s="1154" t="str">
        <f t="shared" si="173"/>
        <v xml:space="preserve">  </v>
      </c>
      <c r="AN216" s="1507">
        <f t="shared" si="174"/>
        <v>13.021788425515142</v>
      </c>
      <c r="AO216" s="1507">
        <f t="shared" si="175"/>
        <v>0.33301882494010399</v>
      </c>
      <c r="AP216" s="1507">
        <f t="shared" si="176"/>
        <v>2.5573969877100788</v>
      </c>
      <c r="AQ216" s="1506">
        <f t="shared" si="177"/>
        <v>3</v>
      </c>
      <c r="AR216" s="1154" t="str">
        <f t="shared" si="178"/>
        <v xml:space="preserve">  </v>
      </c>
      <c r="AS216" s="1506"/>
      <c r="AT216" s="23" t="s">
        <v>191</v>
      </c>
      <c r="AU216" s="23" t="s">
        <v>191</v>
      </c>
      <c r="AV216" s="23" t="s">
        <v>191</v>
      </c>
      <c r="AW216" s="1175" t="str">
        <f t="shared" si="116"/>
        <v xml:space="preserve">  </v>
      </c>
      <c r="AX216" s="1154" t="str">
        <f t="shared" si="117"/>
        <v xml:space="preserve">  </v>
      </c>
      <c r="AY216" s="23" t="s">
        <v>191</v>
      </c>
      <c r="AZ216" s="23" t="s">
        <v>191</v>
      </c>
      <c r="BA216" s="23" t="s">
        <v>191</v>
      </c>
      <c r="BB216" s="1175" t="str">
        <f t="shared" si="163"/>
        <v xml:space="preserve">  </v>
      </c>
      <c r="BC216" s="1154" t="str">
        <f t="shared" si="118"/>
        <v xml:space="preserve">  </v>
      </c>
      <c r="BD216" s="794" t="s">
        <v>191</v>
      </c>
      <c r="BE216" s="949" t="s">
        <v>89</v>
      </c>
      <c r="BF216" s="1347">
        <v>1.0641025365525925</v>
      </c>
      <c r="BG216" s="1347"/>
      <c r="BH216" s="1175" t="str">
        <f t="shared" si="179"/>
        <v xml:space="preserve">  </v>
      </c>
      <c r="BI216" s="1154" t="str">
        <f t="shared" si="119"/>
        <v xml:space="preserve">  </v>
      </c>
      <c r="BJ216" s="952" t="s">
        <v>590</v>
      </c>
      <c r="BK216" s="1347">
        <v>0.15695844898938524</v>
      </c>
      <c r="BL216" s="1347"/>
      <c r="BM216" s="1175" t="str">
        <f t="shared" si="180"/>
        <v xml:space="preserve">  </v>
      </c>
      <c r="BN216" s="1158" t="str">
        <f t="shared" si="121"/>
        <v xml:space="preserve">  </v>
      </c>
      <c r="BO216" s="1157" t="str">
        <f t="shared" si="122"/>
        <v xml:space="preserve">  </v>
      </c>
      <c r="BP216" s="1348">
        <f t="shared" si="181"/>
        <v>14.750312455591791</v>
      </c>
      <c r="BQ216" s="1494">
        <v>220.59997122563857</v>
      </c>
      <c r="BR216" s="1353"/>
      <c r="BS216" s="174" t="str">
        <f t="shared" si="198"/>
        <v xml:space="preserve">  </v>
      </c>
      <c r="BT216" s="1158" t="str">
        <f t="shared" si="199"/>
        <v xml:space="preserve">  </v>
      </c>
      <c r="BU216" s="510">
        <f t="shared" si="182"/>
        <v>2.7951797596292063</v>
      </c>
      <c r="BW216" s="174" t="str">
        <f t="shared" si="183"/>
        <v>E, &lt;PRL</v>
      </c>
      <c r="BX216" s="1154" t="str">
        <f t="shared" si="184"/>
        <v>E, &lt;RL</v>
      </c>
      <c r="BY216" s="1236">
        <v>11.652141547460015</v>
      </c>
      <c r="BZ216" s="1353"/>
      <c r="CA216" s="1179">
        <v>1</v>
      </c>
      <c r="CB216" s="174" t="str">
        <f t="shared" si="200"/>
        <v xml:space="preserve">  </v>
      </c>
      <c r="CC216" s="1154" t="str">
        <f t="shared" si="201"/>
        <v xml:space="preserve">  </v>
      </c>
      <c r="CD216" s="1419">
        <f t="shared" si="185"/>
        <v>0.15536188729946698</v>
      </c>
      <c r="CE216" s="952"/>
      <c r="CF216" s="174" t="str">
        <f t="shared" si="164"/>
        <v xml:space="preserve">  </v>
      </c>
      <c r="CG216" s="1158" t="str">
        <f t="shared" si="124"/>
        <v xml:space="preserve">  </v>
      </c>
      <c r="CH216" s="1389">
        <f t="shared" si="202"/>
        <v>5.2820231492876006</v>
      </c>
      <c r="CI216" s="1236">
        <v>7.0075374759606817</v>
      </c>
      <c r="CJ216" s="1353"/>
      <c r="CK216" s="174" t="str">
        <f t="shared" si="192"/>
        <v xml:space="preserve">  </v>
      </c>
      <c r="CL216" s="1154" t="str">
        <f t="shared" si="193"/>
        <v xml:space="preserve">  </v>
      </c>
      <c r="CM216" s="1347">
        <f t="shared" si="194"/>
        <v>9.1527020094180539E-2</v>
      </c>
      <c r="CO216" s="174" t="str">
        <f t="shared" si="195"/>
        <v>E, &lt;PRL</v>
      </c>
      <c r="CP216" s="1158" t="str">
        <f t="shared" si="196"/>
        <v>&lt;MDL</v>
      </c>
      <c r="CQ216" s="1353">
        <f t="shared" si="197"/>
        <v>3.176581319130404</v>
      </c>
      <c r="CR216" s="1174" t="s">
        <v>2618</v>
      </c>
    </row>
    <row r="217" spans="1:97" ht="38.25" x14ac:dyDescent="0.2">
      <c r="A217" s="1144" t="s">
        <v>2239</v>
      </c>
      <c r="B217" s="1161" t="s">
        <v>1345</v>
      </c>
      <c r="C217" s="957" t="s">
        <v>599</v>
      </c>
      <c r="D217" s="957">
        <v>7</v>
      </c>
      <c r="E217" s="1455"/>
      <c r="F217" s="955">
        <v>1</v>
      </c>
      <c r="G217" s="1163">
        <v>11452600</v>
      </c>
      <c r="H217" s="1163">
        <v>201203061140</v>
      </c>
      <c r="I217" s="1163"/>
      <c r="J217" s="1105" t="s">
        <v>586</v>
      </c>
      <c r="K217" s="1165" t="s">
        <v>2614</v>
      </c>
      <c r="L217" s="1166" t="s">
        <v>1694</v>
      </c>
      <c r="M217" s="957" t="s">
        <v>547</v>
      </c>
      <c r="N217" s="957"/>
      <c r="O217" s="957"/>
      <c r="P217" s="1169">
        <v>40974</v>
      </c>
      <c r="Q217" s="960">
        <v>0.4861111111111111</v>
      </c>
      <c r="R217" s="1105" t="s">
        <v>567</v>
      </c>
      <c r="S217" s="1235" t="s">
        <v>567</v>
      </c>
      <c r="T217" s="1345">
        <v>132.69999999999999</v>
      </c>
      <c r="U217" s="1097">
        <v>142.19999999999999</v>
      </c>
      <c r="V217" s="1344">
        <f t="shared" si="165"/>
        <v>9.5</v>
      </c>
      <c r="W217" s="1512">
        <v>1032</v>
      </c>
      <c r="X217" s="1344">
        <f t="shared" si="166"/>
        <v>9.2054263565891468</v>
      </c>
      <c r="Y217" s="1154" t="str">
        <f t="shared" si="167"/>
        <v xml:space="preserve">  </v>
      </c>
      <c r="Z217" s="1235" t="s">
        <v>567</v>
      </c>
      <c r="AA217" s="1345">
        <v>132.1</v>
      </c>
      <c r="AB217" s="1189">
        <v>142.69999999999999</v>
      </c>
      <c r="AC217" s="1344">
        <f t="shared" si="168"/>
        <v>10.599999999999994</v>
      </c>
      <c r="AD217" s="1506">
        <v>1250</v>
      </c>
      <c r="AE217" s="1344">
        <f t="shared" si="169"/>
        <v>8.4799999999999951</v>
      </c>
      <c r="AF217" s="1154" t="str">
        <f t="shared" si="170"/>
        <v xml:space="preserve">  </v>
      </c>
      <c r="AG217" s="1235" t="s">
        <v>567</v>
      </c>
      <c r="AH217" s="1345">
        <v>132.4</v>
      </c>
      <c r="AI217" s="1189">
        <v>142.6</v>
      </c>
      <c r="AJ217" s="1344">
        <f t="shared" si="171"/>
        <v>10.199999999999989</v>
      </c>
      <c r="AK217" s="1345">
        <v>1072</v>
      </c>
      <c r="AL217" s="1344">
        <f t="shared" si="172"/>
        <v>9.514925373134318</v>
      </c>
      <c r="AM217" s="1154" t="str">
        <f t="shared" si="173"/>
        <v xml:space="preserve">  </v>
      </c>
      <c r="AN217" s="1507">
        <f t="shared" si="174"/>
        <v>9.0667839099078193</v>
      </c>
      <c r="AO217" s="1507">
        <f t="shared" si="175"/>
        <v>0.53120987190153268</v>
      </c>
      <c r="AP217" s="1507">
        <f t="shared" si="176"/>
        <v>5.8588566483982012</v>
      </c>
      <c r="AQ217" s="1506">
        <f t="shared" si="177"/>
        <v>3</v>
      </c>
      <c r="AR217" s="1154" t="str">
        <f t="shared" si="178"/>
        <v xml:space="preserve">  </v>
      </c>
      <c r="AS217" s="1506"/>
      <c r="AT217" s="23" t="s">
        <v>191</v>
      </c>
      <c r="AU217" s="23" t="s">
        <v>191</v>
      </c>
      <c r="AV217" s="23" t="s">
        <v>191</v>
      </c>
      <c r="AW217" s="1175" t="str">
        <f t="shared" si="116"/>
        <v xml:space="preserve">  </v>
      </c>
      <c r="AX217" s="1154" t="str">
        <f t="shared" si="117"/>
        <v xml:space="preserve">  </v>
      </c>
      <c r="AY217" s="23" t="s">
        <v>191</v>
      </c>
      <c r="AZ217" s="23" t="s">
        <v>191</v>
      </c>
      <c r="BA217" s="23" t="s">
        <v>191</v>
      </c>
      <c r="BB217" s="1175" t="str">
        <f t="shared" si="163"/>
        <v xml:space="preserve">  </v>
      </c>
      <c r="BC217" s="1154" t="str">
        <f t="shared" si="118"/>
        <v xml:space="preserve">  </v>
      </c>
      <c r="BD217" s="794" t="s">
        <v>191</v>
      </c>
      <c r="BE217" s="949" t="s">
        <v>596</v>
      </c>
      <c r="BF217" s="1347">
        <v>1.0258008628429929</v>
      </c>
      <c r="BG217" s="1347">
        <v>3.4414195889063248E-2</v>
      </c>
      <c r="BH217" s="1175" t="str">
        <f t="shared" si="179"/>
        <v xml:space="preserve">  </v>
      </c>
      <c r="BI217" s="1154" t="str">
        <f t="shared" si="119"/>
        <v xml:space="preserve">  </v>
      </c>
      <c r="BJ217" s="952" t="s">
        <v>590</v>
      </c>
      <c r="BK217" s="1347">
        <v>8.7287158436739926E-2</v>
      </c>
      <c r="BL217" s="1347"/>
      <c r="BM217" s="1175" t="str">
        <f t="shared" si="180"/>
        <v xml:space="preserve">  </v>
      </c>
      <c r="BN217" s="1158" t="str">
        <f t="shared" si="121"/>
        <v xml:space="preserve">  </v>
      </c>
      <c r="BO217" s="1157" t="str">
        <f t="shared" si="122"/>
        <v xml:space="preserve">  </v>
      </c>
      <c r="BP217" s="1348">
        <f t="shared" si="181"/>
        <v>8.509171867415354</v>
      </c>
      <c r="BQ217" s="1494">
        <v>175.68236154672888</v>
      </c>
      <c r="BR217" s="1353"/>
      <c r="BS217" s="174" t="str">
        <f t="shared" si="198"/>
        <v xml:space="preserve">  </v>
      </c>
      <c r="BT217" s="1158" t="str">
        <f t="shared" si="199"/>
        <v xml:space="preserve">  </v>
      </c>
      <c r="BU217" s="510">
        <f t="shared" si="182"/>
        <v>1.6172310413700817</v>
      </c>
      <c r="BW217" s="174" t="str">
        <f t="shared" si="183"/>
        <v>E, &lt;PRL</v>
      </c>
      <c r="BX217" s="1154" t="str">
        <f t="shared" si="184"/>
        <v>E, &lt;RL</v>
      </c>
      <c r="BY217" s="1236">
        <v>8.2690375969869478</v>
      </c>
      <c r="BZ217" s="1353"/>
      <c r="CA217" s="1179">
        <v>1</v>
      </c>
      <c r="CB217" s="174" t="str">
        <f t="shared" si="200"/>
        <v xml:space="preserve">  </v>
      </c>
      <c r="CC217" s="1154" t="str">
        <f t="shared" si="201"/>
        <v xml:space="preserve">  </v>
      </c>
      <c r="CD217" s="1419">
        <f t="shared" si="185"/>
        <v>7.012143882244927E-2</v>
      </c>
      <c r="CE217" s="952"/>
      <c r="CF217" s="174" t="str">
        <f t="shared" si="164"/>
        <v xml:space="preserve">  </v>
      </c>
      <c r="CG217" s="1158" t="str">
        <f t="shared" si="124"/>
        <v>&lt;MDL</v>
      </c>
      <c r="CH217" s="1389">
        <f t="shared" si="202"/>
        <v>4.7068115001331581</v>
      </c>
      <c r="CI217" s="1236">
        <v>4.1015730031962008</v>
      </c>
      <c r="CJ217" s="1353"/>
      <c r="CK217" s="174" t="str">
        <f t="shared" si="192"/>
        <v xml:space="preserve">  </v>
      </c>
      <c r="CL217" s="1154" t="str">
        <f t="shared" si="193"/>
        <v xml:space="preserve">  </v>
      </c>
      <c r="CM217" s="1347">
        <f t="shared" si="194"/>
        <v>3.9026161037874256E-2</v>
      </c>
      <c r="CO217" s="174" t="str">
        <f t="shared" si="195"/>
        <v>E, &lt;PRL</v>
      </c>
      <c r="CP217" s="1158" t="str">
        <f t="shared" si="196"/>
        <v>&lt;MDL</v>
      </c>
      <c r="CQ217" s="1353">
        <f t="shared" si="197"/>
        <v>2.3346527033707041</v>
      </c>
      <c r="CR217" s="1174" t="s">
        <v>2618</v>
      </c>
    </row>
    <row r="218" spans="1:97" ht="38.25" x14ac:dyDescent="0.2">
      <c r="A218" s="1144" t="s">
        <v>2240</v>
      </c>
      <c r="B218" s="1208" t="s">
        <v>1346</v>
      </c>
      <c r="C218" s="1209" t="s">
        <v>600</v>
      </c>
      <c r="D218" s="1209">
        <v>7</v>
      </c>
      <c r="E218" s="1455"/>
      <c r="F218" s="955">
        <v>4</v>
      </c>
      <c r="G218" s="1210">
        <v>11452600</v>
      </c>
      <c r="H218" s="1210">
        <v>201203061145</v>
      </c>
      <c r="I218" s="1210"/>
      <c r="J218" s="1356" t="s">
        <v>587</v>
      </c>
      <c r="K218" s="1165" t="s">
        <v>2614</v>
      </c>
      <c r="L218" s="1166" t="s">
        <v>1694</v>
      </c>
      <c r="M218" s="1209" t="s">
        <v>548</v>
      </c>
      <c r="N218" s="1209"/>
      <c r="O218" s="1209" t="s">
        <v>45</v>
      </c>
      <c r="P218" s="1288">
        <v>40974</v>
      </c>
      <c r="Q218" s="1213">
        <v>0.48958333333333331</v>
      </c>
      <c r="R218" s="1356" t="s">
        <v>568</v>
      </c>
      <c r="S218" s="1362" t="s">
        <v>568</v>
      </c>
      <c r="T218" s="1409">
        <v>130.9</v>
      </c>
      <c r="U218" s="1408">
        <v>140.5</v>
      </c>
      <c r="V218" s="1359">
        <f t="shared" si="165"/>
        <v>9.5999999999999943</v>
      </c>
      <c r="W218" s="1508">
        <v>937</v>
      </c>
      <c r="X218" s="1359">
        <f t="shared" si="166"/>
        <v>10.245464247598713</v>
      </c>
      <c r="Y218" s="1154" t="str">
        <f t="shared" si="167"/>
        <v xml:space="preserve">  </v>
      </c>
      <c r="Z218" s="1362" t="s">
        <v>568</v>
      </c>
      <c r="AA218" s="1409">
        <v>130</v>
      </c>
      <c r="AB218" s="1360">
        <v>141.30000000000001</v>
      </c>
      <c r="AC218" s="1359">
        <f t="shared" si="168"/>
        <v>11.300000000000011</v>
      </c>
      <c r="AD218" s="1509">
        <v>1207</v>
      </c>
      <c r="AE218" s="1359">
        <f t="shared" si="169"/>
        <v>9.3620546810273488</v>
      </c>
      <c r="AF218" s="1154" t="str">
        <f t="shared" si="170"/>
        <v xml:space="preserve">  </v>
      </c>
      <c r="AG218" s="1362" t="s">
        <v>568</v>
      </c>
      <c r="AH218" s="1409">
        <v>130.1</v>
      </c>
      <c r="AI218" s="1360">
        <v>139.30000000000001</v>
      </c>
      <c r="AJ218" s="1359">
        <f t="shared" si="171"/>
        <v>9.2000000000000171</v>
      </c>
      <c r="AK218" s="1409">
        <v>986</v>
      </c>
      <c r="AL218" s="1359">
        <f t="shared" si="172"/>
        <v>9.3306288032454532</v>
      </c>
      <c r="AM218" s="1154" t="str">
        <f t="shared" si="173"/>
        <v xml:space="preserve">  </v>
      </c>
      <c r="AN218" s="1510">
        <f t="shared" si="174"/>
        <v>9.6460492439571723</v>
      </c>
      <c r="AO218" s="1510">
        <f t="shared" si="175"/>
        <v>0.51934637419696361</v>
      </c>
      <c r="AP218" s="1510">
        <f t="shared" si="176"/>
        <v>5.3840319602588744</v>
      </c>
      <c r="AQ218" s="1509">
        <f t="shared" si="177"/>
        <v>3</v>
      </c>
      <c r="AR218" s="1154" t="str">
        <f t="shared" si="178"/>
        <v xml:space="preserve">  </v>
      </c>
      <c r="AS218" s="1509"/>
      <c r="AT218" s="72" t="s">
        <v>191</v>
      </c>
      <c r="AU218" s="72" t="s">
        <v>191</v>
      </c>
      <c r="AV218" s="72" t="s">
        <v>191</v>
      </c>
      <c r="AW218" s="1175" t="str">
        <f t="shared" si="116"/>
        <v xml:space="preserve">  </v>
      </c>
      <c r="AX218" s="1154" t="str">
        <f t="shared" si="117"/>
        <v xml:space="preserve">  </v>
      </c>
      <c r="AY218" s="72" t="s">
        <v>191</v>
      </c>
      <c r="AZ218" s="72" t="s">
        <v>191</v>
      </c>
      <c r="BA218" s="72" t="s">
        <v>191</v>
      </c>
      <c r="BB218" s="1175" t="str">
        <f t="shared" si="163"/>
        <v xml:space="preserve">  </v>
      </c>
      <c r="BC218" s="1154" t="str">
        <f t="shared" si="118"/>
        <v xml:space="preserve">  </v>
      </c>
      <c r="BD218" s="795" t="s">
        <v>191</v>
      </c>
      <c r="BE218" s="1094" t="s">
        <v>596</v>
      </c>
      <c r="BF218" s="1370">
        <v>1.016342444463046</v>
      </c>
      <c r="BG218" s="1370"/>
      <c r="BH218" s="1175" t="str">
        <f t="shared" si="179"/>
        <v xml:space="preserve">  </v>
      </c>
      <c r="BI218" s="1154" t="str">
        <f t="shared" si="119"/>
        <v xml:space="preserve">  </v>
      </c>
      <c r="BJ218" s="1351" t="s">
        <v>590</v>
      </c>
      <c r="BK218" s="1370">
        <v>8.7358639408394848E-2</v>
      </c>
      <c r="BL218" s="1370"/>
      <c r="BM218" s="1175" t="str">
        <f t="shared" si="180"/>
        <v xml:space="preserve">  </v>
      </c>
      <c r="BN218" s="1158" t="str">
        <f t="shared" si="121"/>
        <v xml:space="preserve">  </v>
      </c>
      <c r="BO218" s="1157" t="str">
        <f t="shared" si="122"/>
        <v xml:space="preserve">  </v>
      </c>
      <c r="BP218" s="1369">
        <f t="shared" si="181"/>
        <v>8.5953941886731062</v>
      </c>
      <c r="BQ218" s="1494">
        <v>174.43522128760958</v>
      </c>
      <c r="BR218" s="1368"/>
      <c r="BS218" s="174" t="str">
        <f t="shared" si="198"/>
        <v xml:space="preserve">  </v>
      </c>
      <c r="BT218" s="1158" t="str">
        <f t="shared" si="199"/>
        <v xml:space="preserve">  </v>
      </c>
      <c r="BU218" s="510">
        <f t="shared" si="182"/>
        <v>1.7871698232241739</v>
      </c>
      <c r="BV218" s="1351"/>
      <c r="BW218" s="174" t="str">
        <f t="shared" si="183"/>
        <v>E, &lt;PRL</v>
      </c>
      <c r="BX218" s="1154" t="str">
        <f t="shared" si="184"/>
        <v>E, &lt;RL</v>
      </c>
      <c r="BY218" s="1367">
        <v>7.9528606921265439</v>
      </c>
      <c r="BZ218" s="1368"/>
      <c r="CA218" s="1193">
        <v>1</v>
      </c>
      <c r="CB218" s="174" t="str">
        <f t="shared" si="200"/>
        <v xml:space="preserve">  </v>
      </c>
      <c r="CC218" s="1154" t="str">
        <f t="shared" si="201"/>
        <v xml:space="preserve">  </v>
      </c>
      <c r="CD218" s="1464">
        <f t="shared" si="185"/>
        <v>7.4455116670281707E-2</v>
      </c>
      <c r="CE218" s="1351"/>
      <c r="CF218" s="174" t="str">
        <f t="shared" si="164"/>
        <v xml:space="preserve">  </v>
      </c>
      <c r="CG218" s="1158" t="str">
        <f t="shared" si="124"/>
        <v>&lt;MDL</v>
      </c>
      <c r="CH218" s="1511">
        <f t="shared" si="202"/>
        <v>4.5592057804735608</v>
      </c>
      <c r="CI218" s="1367">
        <v>4.6929128327004745</v>
      </c>
      <c r="CJ218" s="1368"/>
      <c r="CK218" s="174" t="str">
        <f t="shared" si="192"/>
        <v xml:space="preserve">  </v>
      </c>
      <c r="CL218" s="1154" t="str">
        <f t="shared" si="193"/>
        <v xml:space="preserve">  </v>
      </c>
      <c r="CM218" s="1370">
        <f t="shared" si="194"/>
        <v>4.3787827647915258E-2</v>
      </c>
      <c r="CN218" s="1094"/>
      <c r="CO218" s="174" t="str">
        <f t="shared" si="195"/>
        <v>E, &lt;PRL</v>
      </c>
      <c r="CP218" s="1158" t="str">
        <f t="shared" si="196"/>
        <v>&lt;MDL</v>
      </c>
      <c r="CQ218" s="1368">
        <f t="shared" si="197"/>
        <v>2.6903470515067474</v>
      </c>
      <c r="CR218" s="1174" t="s">
        <v>2618</v>
      </c>
      <c r="CS218" s="1094"/>
    </row>
    <row r="219" spans="1:97" ht="38.25" x14ac:dyDescent="0.2">
      <c r="A219" s="1144" t="s">
        <v>2243</v>
      </c>
      <c r="B219" s="1161" t="s">
        <v>1349</v>
      </c>
      <c r="C219" s="957" t="s">
        <v>599</v>
      </c>
      <c r="D219" s="957">
        <v>9</v>
      </c>
      <c r="E219" s="1455"/>
      <c r="F219" s="955">
        <v>1</v>
      </c>
      <c r="G219" s="1163">
        <v>11452600</v>
      </c>
      <c r="H219" s="1163">
        <v>201203141830</v>
      </c>
      <c r="I219" s="1163"/>
      <c r="J219" s="1105" t="s">
        <v>604</v>
      </c>
      <c r="K219" s="1165" t="s">
        <v>2614</v>
      </c>
      <c r="L219" s="1166" t="s">
        <v>1694</v>
      </c>
      <c r="M219" s="957" t="s">
        <v>547</v>
      </c>
      <c r="N219" s="957"/>
      <c r="O219" s="957"/>
      <c r="P219" s="1169">
        <v>40982</v>
      </c>
      <c r="Q219" s="960">
        <v>0.77083333333333337</v>
      </c>
      <c r="R219" s="1105" t="s">
        <v>605</v>
      </c>
      <c r="S219" s="1235" t="s">
        <v>605</v>
      </c>
      <c r="T219" s="1345">
        <v>129.9</v>
      </c>
      <c r="U219" s="1344">
        <v>137.30000000000001</v>
      </c>
      <c r="V219" s="1344">
        <f t="shared" si="165"/>
        <v>7.4000000000000057</v>
      </c>
      <c r="W219" s="1235">
        <v>685</v>
      </c>
      <c r="X219" s="1344">
        <f t="shared" si="166"/>
        <v>10.802919708029204</v>
      </c>
      <c r="Y219" s="1154" t="str">
        <f t="shared" si="167"/>
        <v xml:space="preserve">  </v>
      </c>
      <c r="Z219" s="1235" t="s">
        <v>605</v>
      </c>
      <c r="AA219" s="1345">
        <v>131.69999999999999</v>
      </c>
      <c r="AB219" s="1189">
        <v>140.69999999999999</v>
      </c>
      <c r="AC219" s="1344">
        <f t="shared" si="168"/>
        <v>9</v>
      </c>
      <c r="AD219" s="1235">
        <v>815</v>
      </c>
      <c r="AE219" s="1344">
        <f t="shared" si="169"/>
        <v>11.042944785276074</v>
      </c>
      <c r="AF219" s="1154" t="str">
        <f t="shared" si="170"/>
        <v xml:space="preserve">  </v>
      </c>
      <c r="AG219" s="1235" t="s">
        <v>605</v>
      </c>
      <c r="AH219" s="1345">
        <v>131.9</v>
      </c>
      <c r="AI219" s="1189">
        <v>139.69999999999999</v>
      </c>
      <c r="AJ219" s="1344">
        <f t="shared" si="171"/>
        <v>7.7999999999999829</v>
      </c>
      <c r="AK219" s="1235">
        <v>725</v>
      </c>
      <c r="AL219" s="1344">
        <f t="shared" si="172"/>
        <v>10.75862068965515</v>
      </c>
      <c r="AM219" s="1154" t="str">
        <f t="shared" si="173"/>
        <v xml:space="preserve">  </v>
      </c>
      <c r="AN219" s="1507">
        <f t="shared" si="174"/>
        <v>10.868161727653478</v>
      </c>
      <c r="AO219" s="1507">
        <f t="shared" si="175"/>
        <v>0.15297855627882787</v>
      </c>
      <c r="AP219" s="1507">
        <f t="shared" si="176"/>
        <v>1.4075844665577786</v>
      </c>
      <c r="AQ219" s="1506">
        <f t="shared" si="177"/>
        <v>3</v>
      </c>
      <c r="AR219" s="1154" t="str">
        <f t="shared" si="178"/>
        <v xml:space="preserve">  </v>
      </c>
      <c r="AS219" s="1506"/>
      <c r="AT219" s="23" t="s">
        <v>191</v>
      </c>
      <c r="AU219" s="23" t="s">
        <v>191</v>
      </c>
      <c r="AV219" s="23" t="s">
        <v>191</v>
      </c>
      <c r="AW219" s="1175" t="str">
        <f t="shared" si="116"/>
        <v xml:space="preserve">  </v>
      </c>
      <c r="AX219" s="1154" t="str">
        <f t="shared" si="117"/>
        <v xml:space="preserve">  </v>
      </c>
      <c r="AY219" s="23" t="s">
        <v>191</v>
      </c>
      <c r="AZ219" s="23" t="s">
        <v>191</v>
      </c>
      <c r="BA219" s="23" t="s">
        <v>191</v>
      </c>
      <c r="BB219" s="1175" t="str">
        <f t="shared" si="163"/>
        <v xml:space="preserve">  </v>
      </c>
      <c r="BC219" s="1154" t="str">
        <f t="shared" si="118"/>
        <v xml:space="preserve">  </v>
      </c>
      <c r="BD219" s="794" t="s">
        <v>191</v>
      </c>
      <c r="BF219" s="1347">
        <v>0.80840051297899607</v>
      </c>
      <c r="BH219" s="1175" t="str">
        <f t="shared" si="179"/>
        <v>E, &lt;PRL</v>
      </c>
      <c r="BI219" s="1154" t="str">
        <f t="shared" si="119"/>
        <v>E, &lt;RL</v>
      </c>
      <c r="BK219" s="1346">
        <v>5.6086128249977017E-2</v>
      </c>
      <c r="BL219" s="1346"/>
      <c r="BM219" s="1175" t="str">
        <f t="shared" si="180"/>
        <v xml:space="preserve">  </v>
      </c>
      <c r="BN219" s="1158" t="str">
        <f t="shared" si="121"/>
        <v xml:space="preserve">  </v>
      </c>
      <c r="BO219" s="1157" t="str">
        <f t="shared" si="122"/>
        <v xml:space="preserve">  </v>
      </c>
      <c r="BP219" s="1348">
        <f t="shared" si="181"/>
        <v>6.9379134908384517</v>
      </c>
      <c r="BQ219" s="1104">
        <v>313.7393968283676</v>
      </c>
      <c r="BR219" s="949"/>
      <c r="BS219" s="174" t="str">
        <f t="shared" si="198"/>
        <v xml:space="preserve">  </v>
      </c>
      <c r="BT219" s="1158" t="str">
        <f t="shared" si="199"/>
        <v xml:space="preserve">  </v>
      </c>
      <c r="BU219" s="1352">
        <f t="shared" si="182"/>
        <v>3.3893015131823674</v>
      </c>
      <c r="BV219" s="949"/>
      <c r="BW219" s="174" t="str">
        <f t="shared" si="183"/>
        <v xml:space="preserve">  </v>
      </c>
      <c r="BX219" s="1154" t="str">
        <f t="shared" si="184"/>
        <v xml:space="preserve">  </v>
      </c>
      <c r="BY219" s="1236">
        <v>9.2701281975674501</v>
      </c>
      <c r="BZ219" s="1235"/>
      <c r="CA219" s="1179">
        <v>1</v>
      </c>
      <c r="CB219" s="174" t="str">
        <f t="shared" si="200"/>
        <v xml:space="preserve">  </v>
      </c>
      <c r="CC219" s="1154" t="str">
        <f t="shared" si="201"/>
        <v xml:space="preserve">  </v>
      </c>
      <c r="CD219" s="1419">
        <f t="shared" si="185"/>
        <v>0.10236951383816817</v>
      </c>
      <c r="CE219" s="1097"/>
      <c r="CF219" s="174" t="str">
        <f t="shared" si="164"/>
        <v xml:space="preserve">  </v>
      </c>
      <c r="CG219" s="1158" t="str">
        <f t="shared" si="124"/>
        <v>E, &lt;RL</v>
      </c>
      <c r="CH219" s="1389">
        <f t="shared" si="202"/>
        <v>2.954722387841751</v>
      </c>
      <c r="CI219" s="1236">
        <v>15.804438407520184</v>
      </c>
      <c r="CJ219" s="1097"/>
      <c r="CK219" s="174" t="str">
        <f t="shared" si="192"/>
        <v xml:space="preserve">  </v>
      </c>
      <c r="CL219" s="1154" t="str">
        <f t="shared" si="193"/>
        <v xml:space="preserve">  </v>
      </c>
      <c r="CM219" s="1419">
        <f t="shared" si="194"/>
        <v>0.17003395803952712</v>
      </c>
      <c r="CN219" s="1097"/>
      <c r="CO219" s="174" t="str">
        <f t="shared" si="195"/>
        <v>E, &lt;PRL</v>
      </c>
      <c r="CP219" s="1158" t="str">
        <f t="shared" si="196"/>
        <v>E, &lt;RL</v>
      </c>
      <c r="CQ219" s="1236">
        <f t="shared" si="197"/>
        <v>5.0374414457633661</v>
      </c>
      <c r="CR219" s="1174">
        <f t="shared" ref="CR219:CR240" si="203">100*CM219/BU219</f>
        <v>5.0167846495272288</v>
      </c>
    </row>
    <row r="220" spans="1:97" ht="38.25" x14ac:dyDescent="0.2">
      <c r="A220" s="1144" t="s">
        <v>2244</v>
      </c>
      <c r="B220" s="1161" t="s">
        <v>1350</v>
      </c>
      <c r="C220" s="957" t="s">
        <v>599</v>
      </c>
      <c r="D220" s="957">
        <v>9</v>
      </c>
      <c r="E220" s="1455"/>
      <c r="F220" s="955">
        <v>1</v>
      </c>
      <c r="G220" s="1163">
        <v>11452600</v>
      </c>
      <c r="H220" s="1163">
        <v>201203150950</v>
      </c>
      <c r="I220" s="1163"/>
      <c r="J220" s="1105" t="s">
        <v>606</v>
      </c>
      <c r="K220" s="1165" t="s">
        <v>2614</v>
      </c>
      <c r="L220" s="1166" t="s">
        <v>1694</v>
      </c>
      <c r="M220" s="957" t="s">
        <v>547</v>
      </c>
      <c r="N220" s="957"/>
      <c r="O220" s="957"/>
      <c r="P220" s="1169">
        <v>40983</v>
      </c>
      <c r="Q220" s="960">
        <v>0.40972222222222227</v>
      </c>
      <c r="R220" s="1105" t="s">
        <v>607</v>
      </c>
      <c r="S220" s="1235" t="s">
        <v>607</v>
      </c>
      <c r="T220" s="1345">
        <v>131.69999999999999</v>
      </c>
      <c r="U220" s="1344">
        <v>145.1</v>
      </c>
      <c r="V220" s="1344">
        <f t="shared" si="165"/>
        <v>13.400000000000006</v>
      </c>
      <c r="W220" s="1235">
        <v>466</v>
      </c>
      <c r="X220" s="1344">
        <f t="shared" si="166"/>
        <v>28.755364806866964</v>
      </c>
      <c r="Y220" s="1154" t="str">
        <f t="shared" si="167"/>
        <v xml:space="preserve">  </v>
      </c>
      <c r="Z220" s="1235" t="s">
        <v>607</v>
      </c>
      <c r="AA220" s="1345">
        <v>130.19999999999999</v>
      </c>
      <c r="AB220" s="1189">
        <v>145.6</v>
      </c>
      <c r="AC220" s="1344">
        <f t="shared" si="168"/>
        <v>15.400000000000006</v>
      </c>
      <c r="AD220" s="1235">
        <v>515</v>
      </c>
      <c r="AE220" s="1344">
        <f t="shared" si="169"/>
        <v>29.902912621359235</v>
      </c>
      <c r="AF220" s="1154" t="str">
        <f t="shared" si="170"/>
        <v xml:space="preserve">  </v>
      </c>
      <c r="AG220" s="1235" t="s">
        <v>607</v>
      </c>
      <c r="AH220" s="1345">
        <v>130.30000000000001</v>
      </c>
      <c r="AI220" s="1189">
        <v>145.19999999999999</v>
      </c>
      <c r="AJ220" s="1344">
        <f t="shared" si="171"/>
        <v>14.899999999999977</v>
      </c>
      <c r="AK220" s="1235">
        <v>530</v>
      </c>
      <c r="AL220" s="1344">
        <f t="shared" si="172"/>
        <v>28.113207547169768</v>
      </c>
      <c r="AM220" s="1154" t="str">
        <f t="shared" si="173"/>
        <v xml:space="preserve">  </v>
      </c>
      <c r="AN220" s="1507">
        <f t="shared" si="174"/>
        <v>28.923828325131989</v>
      </c>
      <c r="AO220" s="1507">
        <f t="shared" si="175"/>
        <v>0.90666754154130491</v>
      </c>
      <c r="AP220" s="1507">
        <f t="shared" si="176"/>
        <v>3.1346733611798516</v>
      </c>
      <c r="AQ220" s="1506">
        <f t="shared" si="177"/>
        <v>3</v>
      </c>
      <c r="AR220" s="1154" t="str">
        <f t="shared" si="178"/>
        <v xml:space="preserve">  </v>
      </c>
      <c r="AS220" s="1506"/>
      <c r="AT220" s="23" t="s">
        <v>191</v>
      </c>
      <c r="AU220" s="23" t="s">
        <v>191</v>
      </c>
      <c r="AV220" s="23" t="s">
        <v>191</v>
      </c>
      <c r="AW220" s="1175" t="str">
        <f t="shared" si="116"/>
        <v xml:space="preserve">  </v>
      </c>
      <c r="AX220" s="1154" t="str">
        <f t="shared" si="117"/>
        <v xml:space="preserve">  </v>
      </c>
      <c r="AY220" s="23" t="s">
        <v>191</v>
      </c>
      <c r="AZ220" s="23" t="s">
        <v>191</v>
      </c>
      <c r="BA220" s="23" t="s">
        <v>191</v>
      </c>
      <c r="BB220" s="1175" t="str">
        <f t="shared" si="163"/>
        <v xml:space="preserve">  </v>
      </c>
      <c r="BC220" s="1154" t="str">
        <f t="shared" si="118"/>
        <v xml:space="preserve">  </v>
      </c>
      <c r="BD220" s="794" t="s">
        <v>191</v>
      </c>
      <c r="BF220" s="1347">
        <v>1.3819247009497069</v>
      </c>
      <c r="BH220" s="1175" t="str">
        <f t="shared" si="179"/>
        <v xml:space="preserve">  </v>
      </c>
      <c r="BI220" s="1154" t="str">
        <f t="shared" si="119"/>
        <v xml:space="preserve">  </v>
      </c>
      <c r="BK220" s="1346">
        <v>0.11771941741258385</v>
      </c>
      <c r="BL220" s="1346"/>
      <c r="BM220" s="1175" t="str">
        <f t="shared" si="180"/>
        <v xml:space="preserve">  </v>
      </c>
      <c r="BN220" s="1158" t="str">
        <f t="shared" si="121"/>
        <v xml:space="preserve">  </v>
      </c>
      <c r="BO220" s="1157" t="str">
        <f t="shared" si="122"/>
        <v xml:space="preserve">  </v>
      </c>
      <c r="BP220" s="1348">
        <f t="shared" si="181"/>
        <v>8.5185117055714361</v>
      </c>
      <c r="BQ220" s="1104">
        <v>291.15958499449619</v>
      </c>
      <c r="BR220" s="949"/>
      <c r="BS220" s="174" t="str">
        <f t="shared" si="198"/>
        <v xml:space="preserve">  </v>
      </c>
      <c r="BT220" s="1158" t="str">
        <f t="shared" si="199"/>
        <v xml:space="preserve">  </v>
      </c>
      <c r="BU220" s="1352">
        <f t="shared" si="182"/>
        <v>8.3724000835327264</v>
      </c>
      <c r="BV220" s="949"/>
      <c r="BW220" s="174" t="str">
        <f t="shared" si="183"/>
        <v xml:space="preserve">  </v>
      </c>
      <c r="BX220" s="1154" t="str">
        <f t="shared" si="184"/>
        <v xml:space="preserve">  </v>
      </c>
      <c r="BY220" s="1236">
        <v>6.7112274419307072</v>
      </c>
      <c r="BZ220" s="1235"/>
      <c r="CA220" s="1179">
        <v>1</v>
      </c>
      <c r="CB220" s="174" t="str">
        <f t="shared" si="200"/>
        <v xml:space="preserve">  </v>
      </c>
      <c r="CC220" s="1154" t="str">
        <f t="shared" si="201"/>
        <v xml:space="preserve">  </v>
      </c>
      <c r="CD220" s="1419">
        <f t="shared" si="185"/>
        <v>0.20068524777812219</v>
      </c>
      <c r="CE220" s="1097"/>
      <c r="CF220" s="174" t="str">
        <f t="shared" si="164"/>
        <v xml:space="preserve">  </v>
      </c>
      <c r="CG220" s="1158" t="str">
        <f t="shared" si="124"/>
        <v xml:space="preserve">  </v>
      </c>
      <c r="CH220" s="1389">
        <f t="shared" si="202"/>
        <v>2.3049996592272826</v>
      </c>
      <c r="CI220" s="1236">
        <v>11.665070925989058</v>
      </c>
      <c r="CJ220" s="1097"/>
      <c r="CK220" s="174" t="str">
        <f t="shared" si="192"/>
        <v xml:space="preserve">  </v>
      </c>
      <c r="CL220" s="1154" t="str">
        <f t="shared" si="193"/>
        <v xml:space="preserve">  </v>
      </c>
      <c r="CM220" s="1419">
        <f t="shared" si="194"/>
        <v>0.32794255999478622</v>
      </c>
      <c r="CN220" s="1097"/>
      <c r="CO220" s="174" t="str">
        <f t="shared" si="195"/>
        <v xml:space="preserve">  </v>
      </c>
      <c r="CP220" s="1158" t="str">
        <f t="shared" si="196"/>
        <v xml:space="preserve">  </v>
      </c>
      <c r="CQ220" s="1236">
        <f t="shared" si="197"/>
        <v>4.0064183104978541</v>
      </c>
      <c r="CR220" s="1174">
        <f t="shared" si="203"/>
        <v>3.9169480283174805</v>
      </c>
    </row>
    <row r="221" spans="1:97" ht="38.25" x14ac:dyDescent="0.2">
      <c r="A221" s="1144" t="s">
        <v>2246</v>
      </c>
      <c r="B221" s="1161" t="s">
        <v>1352</v>
      </c>
      <c r="C221" s="957" t="s">
        <v>599</v>
      </c>
      <c r="D221" s="957">
        <v>9</v>
      </c>
      <c r="E221" s="1455"/>
      <c r="F221" s="955">
        <v>1</v>
      </c>
      <c r="G221" s="1163">
        <v>11452600</v>
      </c>
      <c r="H221" s="1163">
        <v>201203161330</v>
      </c>
      <c r="I221" s="1163"/>
      <c r="J221" s="1105" t="s">
        <v>610</v>
      </c>
      <c r="K221" s="1165" t="s">
        <v>2614</v>
      </c>
      <c r="L221" s="1166" t="s">
        <v>1694</v>
      </c>
      <c r="M221" s="957" t="s">
        <v>547</v>
      </c>
      <c r="N221" s="957"/>
      <c r="O221" s="957"/>
      <c r="P221" s="1169">
        <v>40984</v>
      </c>
      <c r="Q221" s="960">
        <v>0.5625</v>
      </c>
      <c r="R221" s="1105" t="s">
        <v>611</v>
      </c>
      <c r="S221" s="1235" t="s">
        <v>611</v>
      </c>
      <c r="T221" s="1345">
        <v>131.9</v>
      </c>
      <c r="U221" s="1344">
        <v>141</v>
      </c>
      <c r="V221" s="1344">
        <f t="shared" si="165"/>
        <v>9.0999999999999943</v>
      </c>
      <c r="W221" s="1235">
        <v>307</v>
      </c>
      <c r="X221" s="1344">
        <f t="shared" si="166"/>
        <v>29.641693811074902</v>
      </c>
      <c r="Y221" s="1154" t="str">
        <f t="shared" si="167"/>
        <v xml:space="preserve">  </v>
      </c>
      <c r="Z221" s="1235" t="s">
        <v>611</v>
      </c>
      <c r="AA221" s="1345">
        <v>131.19999999999999</v>
      </c>
      <c r="AB221" s="1189">
        <v>140</v>
      </c>
      <c r="AC221" s="1344">
        <f t="shared" si="168"/>
        <v>8.8000000000000114</v>
      </c>
      <c r="AD221" s="1235">
        <v>324</v>
      </c>
      <c r="AE221" s="1344">
        <f t="shared" si="169"/>
        <v>27.160493827160529</v>
      </c>
      <c r="AF221" s="1154" t="str">
        <f t="shared" si="170"/>
        <v xml:space="preserve">  </v>
      </c>
      <c r="AG221" s="1235" t="s">
        <v>611</v>
      </c>
      <c r="AH221" s="1345">
        <v>131.1</v>
      </c>
      <c r="AI221" s="1189">
        <v>143.19999999999999</v>
      </c>
      <c r="AJ221" s="1344">
        <f t="shared" si="171"/>
        <v>12.099999999999994</v>
      </c>
      <c r="AK221" s="1235">
        <v>462</v>
      </c>
      <c r="AL221" s="1344">
        <f t="shared" si="172"/>
        <v>26.190476190476176</v>
      </c>
      <c r="AM221" s="1154" t="str">
        <f t="shared" si="173"/>
        <v xml:space="preserve">  </v>
      </c>
      <c r="AN221" s="1507">
        <f t="shared" si="174"/>
        <v>27.664221276237203</v>
      </c>
      <c r="AO221" s="1507">
        <f t="shared" si="175"/>
        <v>1.7798965625557437</v>
      </c>
      <c r="AP221" s="1507">
        <f t="shared" si="176"/>
        <v>6.4339297491255447</v>
      </c>
      <c r="AQ221" s="1506">
        <f t="shared" si="177"/>
        <v>3</v>
      </c>
      <c r="AR221" s="1154" t="str">
        <f t="shared" si="178"/>
        <v xml:space="preserve">  </v>
      </c>
      <c r="AS221" s="1506"/>
      <c r="AT221" s="23" t="s">
        <v>191</v>
      </c>
      <c r="AU221" s="23" t="s">
        <v>191</v>
      </c>
      <c r="AV221" s="23" t="s">
        <v>191</v>
      </c>
      <c r="AW221" s="1175" t="str">
        <f t="shared" si="116"/>
        <v xml:space="preserve">  </v>
      </c>
      <c r="AX221" s="1154" t="str">
        <f t="shared" si="117"/>
        <v xml:space="preserve">  </v>
      </c>
      <c r="AY221" s="23" t="s">
        <v>191</v>
      </c>
      <c r="AZ221" s="23" t="s">
        <v>191</v>
      </c>
      <c r="BA221" s="23" t="s">
        <v>191</v>
      </c>
      <c r="BB221" s="1175" t="str">
        <f t="shared" si="163"/>
        <v xml:space="preserve">  </v>
      </c>
      <c r="BC221" s="1154" t="str">
        <f t="shared" si="118"/>
        <v xml:space="preserve">  </v>
      </c>
      <c r="BD221" s="794" t="s">
        <v>191</v>
      </c>
      <c r="BF221" s="1347">
        <v>6.3262663803440731</v>
      </c>
      <c r="BH221" s="1175" t="str">
        <f t="shared" si="179"/>
        <v xml:space="preserve">  </v>
      </c>
      <c r="BI221" s="1154" t="str">
        <f t="shared" si="119"/>
        <v xml:space="preserve">  </v>
      </c>
      <c r="BK221" s="1346">
        <v>0.23951760431057317</v>
      </c>
      <c r="BL221" s="1346">
        <v>1.7312916793558869E-3</v>
      </c>
      <c r="BM221" s="1175" t="str">
        <f t="shared" si="180"/>
        <v xml:space="preserve">  </v>
      </c>
      <c r="BN221" s="1158" t="str">
        <f t="shared" si="121"/>
        <v xml:space="preserve">  </v>
      </c>
      <c r="BO221" s="1157" t="str">
        <f t="shared" si="122"/>
        <v xml:space="preserve">  </v>
      </c>
      <c r="BP221" s="1348">
        <f t="shared" si="181"/>
        <v>3.7860815512726838</v>
      </c>
      <c r="BQ221" s="1104">
        <v>420.90142870474921</v>
      </c>
      <c r="BR221" s="949"/>
      <c r="BS221" s="174" t="str">
        <f t="shared" si="198"/>
        <v xml:space="preserve">  </v>
      </c>
      <c r="BT221" s="1158" t="str">
        <f t="shared" si="199"/>
        <v xml:space="preserve">  </v>
      </c>
      <c r="BU221" s="1352">
        <f t="shared" si="182"/>
        <v>12.476231274310148</v>
      </c>
      <c r="BV221" s="1517">
        <v>7.7471894646356995E-2</v>
      </c>
      <c r="BW221" s="174" t="str">
        <f t="shared" si="183"/>
        <v xml:space="preserve">  </v>
      </c>
      <c r="BX221" s="1154" t="str">
        <f t="shared" si="184"/>
        <v xml:space="preserve">  </v>
      </c>
      <c r="BY221" s="1236">
        <v>7.7468115806975124</v>
      </c>
      <c r="BZ221" s="1235"/>
      <c r="CA221" s="1179">
        <v>1</v>
      </c>
      <c r="CB221" s="174" t="str">
        <f t="shared" si="200"/>
        <v xml:space="preserve">  </v>
      </c>
      <c r="CC221" s="1154" t="str">
        <f t="shared" si="201"/>
        <v xml:space="preserve">  </v>
      </c>
      <c r="CD221" s="1419">
        <f t="shared" si="185"/>
        <v>0.21040722811771048</v>
      </c>
      <c r="CE221" s="1097"/>
      <c r="CF221" s="174" t="str">
        <f t="shared" si="164"/>
        <v xml:space="preserve">  </v>
      </c>
      <c r="CG221" s="1158" t="str">
        <f t="shared" si="124"/>
        <v xml:space="preserve">  </v>
      </c>
      <c r="CH221" s="1389">
        <f t="shared" si="202"/>
        <v>1.8405286968345473</v>
      </c>
      <c r="CI221" s="1236">
        <v>22.084514261563218</v>
      </c>
      <c r="CJ221" s="1097"/>
      <c r="CK221" s="174" t="str">
        <f t="shared" si="192"/>
        <v xml:space="preserve">  </v>
      </c>
      <c r="CL221" s="1154" t="str">
        <f t="shared" si="193"/>
        <v xml:space="preserve">  </v>
      </c>
      <c r="CM221" s="1419">
        <f t="shared" si="194"/>
        <v>0.57840394494570302</v>
      </c>
      <c r="CN221" s="1097"/>
      <c r="CO221" s="174" t="str">
        <f t="shared" si="195"/>
        <v xml:space="preserve">  </v>
      </c>
      <c r="CP221" s="1158" t="str">
        <f t="shared" si="196"/>
        <v xml:space="preserve">  </v>
      </c>
      <c r="CQ221" s="1236">
        <f t="shared" si="197"/>
        <v>5.2469563549652136</v>
      </c>
      <c r="CR221" s="1174">
        <f t="shared" si="203"/>
        <v>4.6360469939083018</v>
      </c>
    </row>
    <row r="222" spans="1:97" ht="38.25" x14ac:dyDescent="0.2">
      <c r="A222" s="1144" t="s">
        <v>2250</v>
      </c>
      <c r="B222" s="1161" t="s">
        <v>1356</v>
      </c>
      <c r="C222" s="957" t="s">
        <v>599</v>
      </c>
      <c r="D222" s="957">
        <v>9</v>
      </c>
      <c r="E222" s="1455"/>
      <c r="F222" s="955">
        <v>1</v>
      </c>
      <c r="G222" s="1163">
        <v>11452600</v>
      </c>
      <c r="H222" s="1163">
        <v>201203171240</v>
      </c>
      <c r="I222" s="1163"/>
      <c r="J222" s="1105" t="s">
        <v>617</v>
      </c>
      <c r="K222" s="1165" t="s">
        <v>2614</v>
      </c>
      <c r="L222" s="1166" t="s">
        <v>1694</v>
      </c>
      <c r="M222" s="957" t="s">
        <v>547</v>
      </c>
      <c r="N222" s="957"/>
      <c r="O222" s="957"/>
      <c r="P222" s="1169">
        <v>40985</v>
      </c>
      <c r="Q222" s="960">
        <v>0.52777777777777779</v>
      </c>
      <c r="R222" s="1105" t="s">
        <v>618</v>
      </c>
      <c r="S222" s="1235" t="s">
        <v>618</v>
      </c>
      <c r="T222" s="1345">
        <v>130.69999999999999</v>
      </c>
      <c r="U222" s="1344">
        <v>138.4</v>
      </c>
      <c r="V222" s="1344">
        <f t="shared" si="165"/>
        <v>7.7000000000000171</v>
      </c>
      <c r="W222" s="1235">
        <v>488</v>
      </c>
      <c r="X222" s="1344">
        <f t="shared" si="166"/>
        <v>15.7786885245902</v>
      </c>
      <c r="Y222" s="1154" t="str">
        <f t="shared" si="167"/>
        <v xml:space="preserve">  </v>
      </c>
      <c r="Z222" s="1235" t="s">
        <v>618</v>
      </c>
      <c r="AA222" s="1345">
        <v>130</v>
      </c>
      <c r="AB222" s="1189">
        <v>138.1</v>
      </c>
      <c r="AC222" s="1344">
        <f t="shared" si="168"/>
        <v>8.0999999999999943</v>
      </c>
      <c r="AD222" s="1235">
        <v>486</v>
      </c>
      <c r="AE222" s="1344">
        <f t="shared" si="169"/>
        <v>16.666666666666654</v>
      </c>
      <c r="AF222" s="1154" t="str">
        <f t="shared" si="170"/>
        <v xml:space="preserve">  </v>
      </c>
      <c r="AG222" s="1235" t="s">
        <v>618</v>
      </c>
      <c r="AH222" s="1345">
        <v>131.30000000000001</v>
      </c>
      <c r="AI222" s="1189">
        <v>140.30000000000001</v>
      </c>
      <c r="AJ222" s="1344">
        <f t="shared" si="171"/>
        <v>9</v>
      </c>
      <c r="AK222" s="1235">
        <v>570</v>
      </c>
      <c r="AL222" s="1344">
        <f t="shared" si="172"/>
        <v>15.789473684210527</v>
      </c>
      <c r="AM222" s="1154" t="str">
        <f t="shared" si="173"/>
        <v xml:space="preserve">  </v>
      </c>
      <c r="AN222" s="1507">
        <f t="shared" si="174"/>
        <v>16.078276291822458</v>
      </c>
      <c r="AO222" s="1507">
        <f t="shared" si="175"/>
        <v>0.50958954544218904</v>
      </c>
      <c r="AP222" s="1507">
        <f t="shared" si="176"/>
        <v>3.1694289623656382</v>
      </c>
      <c r="AQ222" s="1506">
        <f t="shared" si="177"/>
        <v>3</v>
      </c>
      <c r="AR222" s="1154" t="str">
        <f t="shared" si="178"/>
        <v xml:space="preserve">  </v>
      </c>
      <c r="AS222" s="1506"/>
      <c r="AT222" s="23" t="s">
        <v>191</v>
      </c>
      <c r="AU222" s="23" t="s">
        <v>191</v>
      </c>
      <c r="AV222" s="23" t="s">
        <v>191</v>
      </c>
      <c r="AW222" s="1175" t="str">
        <f t="shared" si="116"/>
        <v xml:space="preserve">  </v>
      </c>
      <c r="AX222" s="1154" t="str">
        <f t="shared" si="117"/>
        <v xml:space="preserve">  </v>
      </c>
      <c r="AY222" s="23" t="s">
        <v>191</v>
      </c>
      <c r="AZ222" s="23" t="s">
        <v>191</v>
      </c>
      <c r="BA222" s="23" t="s">
        <v>191</v>
      </c>
      <c r="BB222" s="1175" t="str">
        <f t="shared" si="163"/>
        <v xml:space="preserve">  </v>
      </c>
      <c r="BC222" s="1154" t="str">
        <f t="shared" si="118"/>
        <v xml:space="preserve">  </v>
      </c>
      <c r="BD222" s="794" t="s">
        <v>191</v>
      </c>
      <c r="BF222" s="1347">
        <v>5.0638337127079609</v>
      </c>
      <c r="BH222" s="1175" t="str">
        <f t="shared" si="179"/>
        <v xml:space="preserve">  </v>
      </c>
      <c r="BI222" s="1154" t="str">
        <f t="shared" si="119"/>
        <v xml:space="preserve">  </v>
      </c>
      <c r="BK222" s="1346">
        <v>0.21694008636868051</v>
      </c>
      <c r="BL222" s="1346"/>
      <c r="BM222" s="1175" t="str">
        <f t="shared" si="180"/>
        <v xml:space="preserve">  </v>
      </c>
      <c r="BN222" s="1158" t="str">
        <f t="shared" si="121"/>
        <v xml:space="preserve">  </v>
      </c>
      <c r="BO222" s="1157" t="str">
        <f t="shared" si="122"/>
        <v xml:space="preserve">  </v>
      </c>
      <c r="BP222" s="1348">
        <f t="shared" si="181"/>
        <v>4.2841076282631043</v>
      </c>
      <c r="BQ222" s="1104">
        <v>471.27368432140986</v>
      </c>
      <c r="BR222" s="949"/>
      <c r="BS222" s="174" t="str">
        <f t="shared" si="198"/>
        <v xml:space="preserve">  </v>
      </c>
      <c r="BT222" s="1158" t="str">
        <f t="shared" si="199"/>
        <v xml:space="preserve">  </v>
      </c>
      <c r="BU222" s="1352">
        <f t="shared" si="182"/>
        <v>7.4360806747435744</v>
      </c>
      <c r="BV222" s="949"/>
      <c r="BW222" s="174" t="str">
        <f t="shared" si="183"/>
        <v xml:space="preserve">  </v>
      </c>
      <c r="BX222" s="1154" t="str">
        <f t="shared" si="184"/>
        <v xml:space="preserve">  </v>
      </c>
      <c r="BY222" s="1236">
        <v>7.6051856132080422</v>
      </c>
      <c r="BZ222" s="1235"/>
      <c r="CA222" s="1179">
        <v>1</v>
      </c>
      <c r="CB222" s="174" t="str">
        <f t="shared" si="200"/>
        <v xml:space="preserve">  </v>
      </c>
      <c r="CC222" s="1154" t="str">
        <f t="shared" si="201"/>
        <v xml:space="preserve">  </v>
      </c>
      <c r="CD222" s="1419">
        <f t="shared" si="185"/>
        <v>0.12675309355346726</v>
      </c>
      <c r="CE222" s="1097"/>
      <c r="CF222" s="174" t="str">
        <f t="shared" si="164"/>
        <v xml:space="preserve">  </v>
      </c>
      <c r="CG222" s="1158" t="str">
        <f t="shared" si="124"/>
        <v>E, &lt;RL</v>
      </c>
      <c r="CH222" s="1389">
        <f t="shared" si="202"/>
        <v>1.6137513861311397</v>
      </c>
      <c r="CI222" s="1236">
        <v>17.100206028509344</v>
      </c>
      <c r="CJ222" s="1097"/>
      <c r="CK222" s="174" t="str">
        <f t="shared" si="192"/>
        <v xml:space="preserve">  </v>
      </c>
      <c r="CL222" s="1158" t="str">
        <f t="shared" si="193"/>
        <v xml:space="preserve">  </v>
      </c>
      <c r="CM222" s="1419">
        <f t="shared" si="194"/>
        <v>0.27000325308172651</v>
      </c>
      <c r="CN222" s="1097"/>
      <c r="CO222" s="174" t="str">
        <f t="shared" si="195"/>
        <v xml:space="preserve">  </v>
      </c>
      <c r="CP222" s="1158" t="str">
        <f t="shared" si="196"/>
        <v xml:space="preserve">  </v>
      </c>
      <c r="CQ222" s="1236">
        <f t="shared" si="197"/>
        <v>3.6285085710083829</v>
      </c>
      <c r="CR222" s="1174">
        <f t="shared" si="203"/>
        <v>3.6309887545839099</v>
      </c>
    </row>
    <row r="223" spans="1:97" ht="38.25" x14ac:dyDescent="0.2">
      <c r="A223" s="1144" t="s">
        <v>2251</v>
      </c>
      <c r="B223" s="1161" t="s">
        <v>1357</v>
      </c>
      <c r="C223" s="957" t="s">
        <v>599</v>
      </c>
      <c r="D223" s="957">
        <v>9</v>
      </c>
      <c r="E223" s="1455"/>
      <c r="F223" s="955">
        <v>1</v>
      </c>
      <c r="G223" s="1163">
        <v>11452600</v>
      </c>
      <c r="H223" s="1163">
        <v>201203180850</v>
      </c>
      <c r="I223" s="1163"/>
      <c r="J223" s="1105" t="s">
        <v>619</v>
      </c>
      <c r="K223" s="1165" t="s">
        <v>2614</v>
      </c>
      <c r="L223" s="1166" t="s">
        <v>1694</v>
      </c>
      <c r="M223" s="957" t="s">
        <v>547</v>
      </c>
      <c r="N223" s="957"/>
      <c r="O223" s="957"/>
      <c r="P223" s="1169">
        <v>40986</v>
      </c>
      <c r="Q223" s="960">
        <v>0.36805555555555558</v>
      </c>
      <c r="R223" s="1105" t="s">
        <v>620</v>
      </c>
      <c r="S223" s="1235" t="s">
        <v>620</v>
      </c>
      <c r="T223" s="1345">
        <v>130.5</v>
      </c>
      <c r="U223" s="1344">
        <v>139.1</v>
      </c>
      <c r="V223" s="1344">
        <f t="shared" si="165"/>
        <v>8.5999999999999943</v>
      </c>
      <c r="W223" s="1235">
        <v>304</v>
      </c>
      <c r="X223" s="1344">
        <f t="shared" si="166"/>
        <v>28.28947368421051</v>
      </c>
      <c r="Y223" s="1154" t="str">
        <f t="shared" si="167"/>
        <v xml:space="preserve">  </v>
      </c>
      <c r="Z223" s="1235" t="s">
        <v>620</v>
      </c>
      <c r="AA223" s="1345">
        <v>131.9</v>
      </c>
      <c r="AB223" s="1189">
        <v>144.1</v>
      </c>
      <c r="AC223" s="1344">
        <f t="shared" si="168"/>
        <v>12.199999999999989</v>
      </c>
      <c r="AD223" s="1235">
        <v>342</v>
      </c>
      <c r="AE223" s="1344">
        <f t="shared" si="169"/>
        <v>35.672514619883003</v>
      </c>
      <c r="AF223" s="1154" t="str">
        <f t="shared" si="170"/>
        <v xml:space="preserve">  </v>
      </c>
      <c r="AG223" s="1235" t="s">
        <v>620</v>
      </c>
      <c r="AH223" s="1345">
        <v>132.19999999999999</v>
      </c>
      <c r="AI223" s="1189">
        <v>141.5</v>
      </c>
      <c r="AJ223" s="1344">
        <f t="shared" si="171"/>
        <v>9.3000000000000114</v>
      </c>
      <c r="AK223" s="1235">
        <v>302</v>
      </c>
      <c r="AL223" s="1344">
        <f t="shared" si="172"/>
        <v>30.794701986755005</v>
      </c>
      <c r="AM223" s="1154" t="str">
        <f t="shared" si="173"/>
        <v xml:space="preserve">  </v>
      </c>
      <c r="AN223" s="1507">
        <f t="shared" si="174"/>
        <v>31.585563430282836</v>
      </c>
      <c r="AO223" s="1507">
        <f t="shared" si="175"/>
        <v>3.7545199069385875</v>
      </c>
      <c r="AP223" s="1507">
        <f t="shared" si="176"/>
        <v>11.886822646763111</v>
      </c>
      <c r="AQ223" s="1506">
        <f t="shared" si="177"/>
        <v>3</v>
      </c>
      <c r="AR223" s="1154" t="str">
        <f t="shared" si="178"/>
        <v xml:space="preserve">  </v>
      </c>
      <c r="AS223" s="1506"/>
      <c r="AT223" s="23" t="s">
        <v>191</v>
      </c>
      <c r="AU223" s="23" t="s">
        <v>191</v>
      </c>
      <c r="AV223" s="23" t="s">
        <v>191</v>
      </c>
      <c r="AW223" s="1175" t="str">
        <f t="shared" si="116"/>
        <v xml:space="preserve">  </v>
      </c>
      <c r="AX223" s="1154" t="str">
        <f t="shared" si="117"/>
        <v xml:space="preserve">  </v>
      </c>
      <c r="AY223" s="23" t="s">
        <v>191</v>
      </c>
      <c r="AZ223" s="23" t="s">
        <v>191</v>
      </c>
      <c r="BA223" s="23" t="s">
        <v>191</v>
      </c>
      <c r="BB223" s="1175" t="str">
        <f t="shared" si="163"/>
        <v xml:space="preserve">  </v>
      </c>
      <c r="BC223" s="1154" t="str">
        <f t="shared" si="118"/>
        <v xml:space="preserve">  </v>
      </c>
      <c r="BD223" s="794" t="s">
        <v>191</v>
      </c>
      <c r="BF223" s="1347">
        <v>3.9034695594743107</v>
      </c>
      <c r="BH223" s="1175" t="str">
        <f t="shared" si="179"/>
        <v xml:space="preserve">  </v>
      </c>
      <c r="BI223" s="1154" t="str">
        <f t="shared" si="119"/>
        <v xml:space="preserve">  </v>
      </c>
      <c r="BK223" s="1346">
        <v>0.22106089478675495</v>
      </c>
      <c r="BL223" s="1346"/>
      <c r="BM223" s="1175" t="str">
        <f t="shared" si="180"/>
        <v xml:space="preserve">  </v>
      </c>
      <c r="BN223" s="1158" t="str">
        <f t="shared" si="121"/>
        <v xml:space="preserve">  </v>
      </c>
      <c r="BO223" s="1157" t="str">
        <f t="shared" si="122"/>
        <v xml:space="preserve">  </v>
      </c>
      <c r="BP223" s="1348">
        <f t="shared" si="181"/>
        <v>5.663189924210033</v>
      </c>
      <c r="BQ223" s="1104">
        <v>342.16198178829393</v>
      </c>
      <c r="BR223" s="949"/>
      <c r="BS223" s="174" t="str">
        <f t="shared" si="198"/>
        <v xml:space="preserve">  </v>
      </c>
      <c r="BT223" s="1158" t="str">
        <f t="shared" si="199"/>
        <v xml:space="preserve">  </v>
      </c>
      <c r="BU223" s="1352">
        <f t="shared" si="182"/>
        <v>9.6795823795372566</v>
      </c>
      <c r="BV223" s="949"/>
      <c r="BW223" s="174" t="str">
        <f t="shared" si="183"/>
        <v xml:space="preserve">  </v>
      </c>
      <c r="BX223" s="1154" t="str">
        <f t="shared" si="184"/>
        <v xml:space="preserve">  </v>
      </c>
      <c r="BY223" s="1236">
        <v>4.41817647816492</v>
      </c>
      <c r="BZ223" s="1235"/>
      <c r="CA223" s="1179">
        <v>1</v>
      </c>
      <c r="CB223" s="174" t="str">
        <f t="shared" si="200"/>
        <v xml:space="preserve">  </v>
      </c>
      <c r="CC223" s="1154" t="str">
        <f t="shared" si="201"/>
        <v xml:space="preserve">  </v>
      </c>
      <c r="CD223" s="1419">
        <f t="shared" si="185"/>
        <v>0.1576074650105613</v>
      </c>
      <c r="CE223" s="1097"/>
      <c r="CF223" s="174" t="str">
        <f t="shared" si="164"/>
        <v xml:space="preserve">  </v>
      </c>
      <c r="CG223" s="1158" t="str">
        <f t="shared" si="124"/>
        <v xml:space="preserve">  </v>
      </c>
      <c r="CH223" s="1389">
        <f t="shared" si="202"/>
        <v>1.2912528899539109</v>
      </c>
      <c r="CI223" s="1236">
        <v>13.913985646692733</v>
      </c>
      <c r="CJ223" s="1097"/>
      <c r="CK223" s="174" t="str">
        <f t="shared" si="192"/>
        <v xml:space="preserve">  </v>
      </c>
      <c r="CL223" s="1154" t="str">
        <f t="shared" si="193"/>
        <v xml:space="preserve">  </v>
      </c>
      <c r="CM223" s="1419">
        <f t="shared" si="194"/>
        <v>0.42847704143788934</v>
      </c>
      <c r="CN223" s="1097"/>
      <c r="CO223" s="174" t="str">
        <f t="shared" si="195"/>
        <v xml:space="preserve">  </v>
      </c>
      <c r="CP223" s="1158" t="str">
        <f t="shared" si="196"/>
        <v xml:space="preserve">  </v>
      </c>
      <c r="CQ223" s="1236">
        <f t="shared" si="197"/>
        <v>4.0664908397981341</v>
      </c>
      <c r="CR223" s="1174">
        <f t="shared" si="203"/>
        <v>4.426606692698793</v>
      </c>
    </row>
    <row r="224" spans="1:97" ht="38.25" x14ac:dyDescent="0.2">
      <c r="A224" s="1144" t="s">
        <v>2253</v>
      </c>
      <c r="B224" s="1161" t="s">
        <v>1359</v>
      </c>
      <c r="C224" s="957" t="s">
        <v>599</v>
      </c>
      <c r="D224" s="957">
        <v>7</v>
      </c>
      <c r="E224" s="1455"/>
      <c r="F224" s="955">
        <v>1</v>
      </c>
      <c r="G224" s="1163">
        <v>11452600</v>
      </c>
      <c r="H224" s="1163">
        <v>201203201120</v>
      </c>
      <c r="I224" s="1163"/>
      <c r="J224" s="1105" t="s">
        <v>624</v>
      </c>
      <c r="K224" s="1165" t="s">
        <v>2614</v>
      </c>
      <c r="L224" s="1166" t="s">
        <v>1694</v>
      </c>
      <c r="M224" s="957" t="s">
        <v>547</v>
      </c>
      <c r="N224" s="957"/>
      <c r="O224" s="957"/>
      <c r="P224" s="1169">
        <v>40988</v>
      </c>
      <c r="Q224" s="960">
        <v>0.47222222222222227</v>
      </c>
      <c r="R224" s="1105" t="s">
        <v>625</v>
      </c>
      <c r="S224" s="1235" t="s">
        <v>625</v>
      </c>
      <c r="T224" s="1097">
        <v>130.1</v>
      </c>
      <c r="U224" s="1344">
        <v>142.1</v>
      </c>
      <c r="V224" s="1344">
        <f t="shared" si="165"/>
        <v>12</v>
      </c>
      <c r="W224" s="1235">
        <v>940</v>
      </c>
      <c r="X224" s="1344">
        <f t="shared" si="166"/>
        <v>12.765957446808512</v>
      </c>
      <c r="Y224" s="1154" t="str">
        <f t="shared" si="167"/>
        <v xml:space="preserve">  </v>
      </c>
      <c r="Z224" s="1235" t="s">
        <v>625</v>
      </c>
      <c r="AA224" s="1345">
        <v>130.69999999999999</v>
      </c>
      <c r="AB224" s="1189">
        <v>143.80000000000001</v>
      </c>
      <c r="AC224" s="1344">
        <f t="shared" si="168"/>
        <v>13.100000000000023</v>
      </c>
      <c r="AD224" s="1235">
        <v>970</v>
      </c>
      <c r="AE224" s="1344">
        <f t="shared" si="169"/>
        <v>13.505154639175281</v>
      </c>
      <c r="AF224" s="1154" t="str">
        <f t="shared" si="170"/>
        <v xml:space="preserve">  </v>
      </c>
      <c r="AG224" s="1235" t="s">
        <v>625</v>
      </c>
      <c r="AH224" s="1345">
        <v>130.80000000000001</v>
      </c>
      <c r="AI224" s="1189">
        <v>145.6</v>
      </c>
      <c r="AJ224" s="1344">
        <f t="shared" si="171"/>
        <v>14.799999999999983</v>
      </c>
      <c r="AK224" s="1235">
        <v>910</v>
      </c>
      <c r="AL224" s="1344">
        <f t="shared" si="172"/>
        <v>16.263736263736245</v>
      </c>
      <c r="AM224" s="1154" t="str">
        <f t="shared" si="173"/>
        <v xml:space="preserve">  </v>
      </c>
      <c r="AN224" s="1507">
        <f t="shared" si="174"/>
        <v>14.178282783240013</v>
      </c>
      <c r="AO224" s="1507">
        <f t="shared" si="175"/>
        <v>1.8434859063161246</v>
      </c>
      <c r="AP224" s="1507">
        <f t="shared" si="176"/>
        <v>13.002180408584376</v>
      </c>
      <c r="AQ224" s="1506">
        <f t="shared" si="177"/>
        <v>3</v>
      </c>
      <c r="AR224" s="1154" t="str">
        <f t="shared" si="178"/>
        <v xml:space="preserve">  </v>
      </c>
      <c r="AS224" s="1506"/>
      <c r="AT224" s="23" t="s">
        <v>191</v>
      </c>
      <c r="AU224" s="23" t="s">
        <v>191</v>
      </c>
      <c r="AV224" s="23" t="s">
        <v>191</v>
      </c>
      <c r="AW224" s="1175" t="str">
        <f t="shared" si="116"/>
        <v xml:space="preserve">  </v>
      </c>
      <c r="AX224" s="1154" t="str">
        <f t="shared" si="117"/>
        <v xml:space="preserve">  </v>
      </c>
      <c r="AY224" s="23" t="s">
        <v>191</v>
      </c>
      <c r="AZ224" s="23" t="s">
        <v>191</v>
      </c>
      <c r="BA224" s="23" t="s">
        <v>191</v>
      </c>
      <c r="BB224" s="1175" t="str">
        <f t="shared" si="163"/>
        <v xml:space="preserve">  </v>
      </c>
      <c r="BC224" s="1154" t="str">
        <f t="shared" si="118"/>
        <v xml:space="preserve">  </v>
      </c>
      <c r="BD224" s="794" t="s">
        <v>191</v>
      </c>
      <c r="BF224" s="1347">
        <v>4.410075078601861</v>
      </c>
      <c r="BH224" s="1175" t="str">
        <f t="shared" si="179"/>
        <v xml:space="preserve">  </v>
      </c>
      <c r="BI224" s="1154" t="str">
        <f t="shared" si="119"/>
        <v xml:space="preserve">  </v>
      </c>
      <c r="BJ224" s="1520"/>
      <c r="BK224" s="1521">
        <v>0.16960393960666115</v>
      </c>
      <c r="BM224" s="1175" t="str">
        <f t="shared" si="180"/>
        <v xml:space="preserve">  </v>
      </c>
      <c r="BN224" s="1158" t="str">
        <f t="shared" si="121"/>
        <v xml:space="preserve">  </v>
      </c>
      <c r="BO224" s="1157" t="str">
        <f t="shared" si="122"/>
        <v xml:space="preserve">  </v>
      </c>
      <c r="BP224" s="1348">
        <f t="shared" si="181"/>
        <v>3.8458288483476606</v>
      </c>
      <c r="BQ224" s="1104">
        <v>409.23818216047044</v>
      </c>
      <c r="BR224" s="949"/>
      <c r="BS224" s="174" t="str">
        <f t="shared" si="198"/>
        <v xml:space="preserve">  </v>
      </c>
      <c r="BT224" s="1158" t="str">
        <f t="shared" si="199"/>
        <v xml:space="preserve">  </v>
      </c>
      <c r="BU224" s="1352">
        <f t="shared" si="182"/>
        <v>5.2243172190698361</v>
      </c>
      <c r="BV224" s="949"/>
      <c r="BW224" s="174" t="str">
        <f t="shared" si="183"/>
        <v xml:space="preserve">  </v>
      </c>
      <c r="BX224" s="1154" t="str">
        <f t="shared" si="184"/>
        <v xml:space="preserve">  </v>
      </c>
      <c r="BY224" s="1236">
        <v>7.1669114265374905</v>
      </c>
      <c r="BZ224" s="1235"/>
      <c r="CA224" s="1179">
        <v>1</v>
      </c>
      <c r="CB224" s="174" t="str">
        <f t="shared" si="200"/>
        <v xml:space="preserve">  </v>
      </c>
      <c r="CC224" s="1154" t="str">
        <f t="shared" si="201"/>
        <v xml:space="preserve">  </v>
      </c>
      <c r="CD224" s="1419">
        <f t="shared" si="185"/>
        <v>9.6790247100661114E-2</v>
      </c>
      <c r="CE224" s="1097"/>
      <c r="CF224" s="174" t="str">
        <f t="shared" si="164"/>
        <v xml:space="preserve">  </v>
      </c>
      <c r="CG224" s="1158" t="str">
        <f t="shared" si="124"/>
        <v>&lt;MDL</v>
      </c>
      <c r="CH224" s="1389">
        <f t="shared" si="202"/>
        <v>1.7512812193382292</v>
      </c>
      <c r="CI224" s="1236">
        <v>19.91804957939522</v>
      </c>
      <c r="CJ224" s="1097"/>
      <c r="CK224" s="174" t="str">
        <f t="shared" si="192"/>
        <v xml:space="preserve">  </v>
      </c>
      <c r="CL224" s="1154" t="str">
        <f t="shared" si="193"/>
        <v xml:space="preserve">  </v>
      </c>
      <c r="CM224" s="1419">
        <f t="shared" si="194"/>
        <v>0.32394190524730648</v>
      </c>
      <c r="CN224" s="1097"/>
      <c r="CO224" s="174" t="str">
        <f t="shared" si="195"/>
        <v xml:space="preserve">  </v>
      </c>
      <c r="CP224" s="1158" t="str">
        <f t="shared" si="196"/>
        <v xml:space="preserve">  </v>
      </c>
      <c r="CQ224" s="1236">
        <f t="shared" si="197"/>
        <v>4.867104402195042</v>
      </c>
      <c r="CR224" s="1174">
        <f t="shared" si="203"/>
        <v>6.2006553519539676</v>
      </c>
    </row>
    <row r="225" spans="1:97" ht="38.25" x14ac:dyDescent="0.2">
      <c r="A225" s="1144" t="s">
        <v>2254</v>
      </c>
      <c r="B225" s="1208" t="s">
        <v>1360</v>
      </c>
      <c r="C225" s="1209" t="s">
        <v>600</v>
      </c>
      <c r="D225" s="1209">
        <v>7</v>
      </c>
      <c r="E225" s="1455"/>
      <c r="F225" s="955">
        <v>4</v>
      </c>
      <c r="G225" s="1210">
        <v>11452600</v>
      </c>
      <c r="H225" s="1210">
        <v>201203201125</v>
      </c>
      <c r="I225" s="1210"/>
      <c r="J225" s="1356" t="s">
        <v>626</v>
      </c>
      <c r="K225" s="1165" t="s">
        <v>2614</v>
      </c>
      <c r="L225" s="1166" t="s">
        <v>1694</v>
      </c>
      <c r="M225" s="1209" t="s">
        <v>628</v>
      </c>
      <c r="N225" s="1209"/>
      <c r="O225" s="1209" t="s">
        <v>45</v>
      </c>
      <c r="P225" s="1288">
        <v>40988</v>
      </c>
      <c r="Q225" s="1213">
        <v>0.47569444444444442</v>
      </c>
      <c r="R225" s="1356" t="s">
        <v>627</v>
      </c>
      <c r="S225" s="1362" t="s">
        <v>627</v>
      </c>
      <c r="T225" s="1408">
        <v>130.6</v>
      </c>
      <c r="U225" s="1359">
        <v>143.30000000000001</v>
      </c>
      <c r="V225" s="1359">
        <f t="shared" si="165"/>
        <v>12.700000000000017</v>
      </c>
      <c r="W225" s="1362">
        <v>930</v>
      </c>
      <c r="X225" s="1359">
        <f t="shared" si="166"/>
        <v>13.655913978494642</v>
      </c>
      <c r="Y225" s="1154" t="str">
        <f t="shared" si="167"/>
        <v xml:space="preserve">  </v>
      </c>
      <c r="Z225" s="1362" t="s">
        <v>627</v>
      </c>
      <c r="AA225" s="1409">
        <v>130.5</v>
      </c>
      <c r="AB225" s="1360">
        <v>142.5</v>
      </c>
      <c r="AC225" s="1359">
        <f t="shared" si="168"/>
        <v>12</v>
      </c>
      <c r="AD225" s="1362">
        <v>800</v>
      </c>
      <c r="AE225" s="1359">
        <f t="shared" si="169"/>
        <v>15</v>
      </c>
      <c r="AF225" s="1154" t="str">
        <f t="shared" si="170"/>
        <v xml:space="preserve">  </v>
      </c>
      <c r="AG225" s="1362" t="s">
        <v>627</v>
      </c>
      <c r="AH225" s="1409">
        <v>130.69999999999999</v>
      </c>
      <c r="AI225" s="1360">
        <v>143.9</v>
      </c>
      <c r="AJ225" s="1359">
        <f t="shared" si="171"/>
        <v>13.200000000000017</v>
      </c>
      <c r="AK225" s="1362">
        <v>960</v>
      </c>
      <c r="AL225" s="1359">
        <f t="shared" si="172"/>
        <v>13.750000000000018</v>
      </c>
      <c r="AM225" s="1154" t="str">
        <f t="shared" si="173"/>
        <v xml:space="preserve">  </v>
      </c>
      <c r="AN225" s="1510">
        <f t="shared" si="174"/>
        <v>14.135304659498219</v>
      </c>
      <c r="AO225" s="1510">
        <f t="shared" si="175"/>
        <v>0.75032430906561642</v>
      </c>
      <c r="AP225" s="1510">
        <f t="shared" si="176"/>
        <v>5.30815802800144</v>
      </c>
      <c r="AQ225" s="1509">
        <f t="shared" si="177"/>
        <v>3</v>
      </c>
      <c r="AR225" s="1154" t="str">
        <f t="shared" si="178"/>
        <v xml:space="preserve">  </v>
      </c>
      <c r="AS225" s="1509"/>
      <c r="AT225" s="72" t="s">
        <v>191</v>
      </c>
      <c r="AU225" s="72" t="s">
        <v>191</v>
      </c>
      <c r="AV225" s="72" t="s">
        <v>191</v>
      </c>
      <c r="AW225" s="1175" t="str">
        <f t="shared" si="116"/>
        <v xml:space="preserve">  </v>
      </c>
      <c r="AX225" s="1154" t="str">
        <f t="shared" si="117"/>
        <v xml:space="preserve">  </v>
      </c>
      <c r="AY225" s="72" t="s">
        <v>191</v>
      </c>
      <c r="AZ225" s="72" t="s">
        <v>191</v>
      </c>
      <c r="BA225" s="72" t="s">
        <v>191</v>
      </c>
      <c r="BB225" s="1175" t="str">
        <f t="shared" si="163"/>
        <v xml:space="preserve">  </v>
      </c>
      <c r="BC225" s="1154" t="str">
        <f t="shared" si="118"/>
        <v xml:space="preserve">  </v>
      </c>
      <c r="BD225" s="795" t="s">
        <v>191</v>
      </c>
      <c r="BE225" s="1094"/>
      <c r="BF225" s="1370">
        <v>4.6330063438150937</v>
      </c>
      <c r="BH225" s="1175" t="str">
        <f t="shared" si="179"/>
        <v xml:space="preserve">  </v>
      </c>
      <c r="BI225" s="1154" t="str">
        <f t="shared" si="119"/>
        <v xml:space="preserve">  </v>
      </c>
      <c r="BJ225" s="1522"/>
      <c r="BK225" s="1523">
        <v>0.20571809164285249</v>
      </c>
      <c r="BL225" s="1351"/>
      <c r="BM225" s="1175" t="str">
        <f t="shared" si="180"/>
        <v xml:space="preserve">  </v>
      </c>
      <c r="BN225" s="1158" t="str">
        <f t="shared" si="121"/>
        <v xml:space="preserve">  </v>
      </c>
      <c r="BO225" s="1157" t="str">
        <f t="shared" si="122"/>
        <v xml:space="preserve">  </v>
      </c>
      <c r="BP225" s="1369">
        <f t="shared" si="181"/>
        <v>4.4402721769953795</v>
      </c>
      <c r="BQ225" s="1461">
        <v>385.21159841241371</v>
      </c>
      <c r="BR225" s="1094"/>
      <c r="BS225" s="174" t="str">
        <f t="shared" si="198"/>
        <v xml:space="preserve">  </v>
      </c>
      <c r="BT225" s="1158" t="str">
        <f t="shared" si="199"/>
        <v xml:space="preserve">  </v>
      </c>
      <c r="BU225" s="1366">
        <f t="shared" si="182"/>
        <v>5.2604164514383447</v>
      </c>
      <c r="BV225" s="1094"/>
      <c r="BW225" s="174" t="str">
        <f t="shared" si="183"/>
        <v xml:space="preserve">  </v>
      </c>
      <c r="BX225" s="1154" t="str">
        <f t="shared" si="184"/>
        <v xml:space="preserve">  </v>
      </c>
      <c r="BY225" s="1367">
        <v>7.3175927283507844</v>
      </c>
      <c r="BZ225" s="1362"/>
      <c r="CA225" s="1193">
        <v>1</v>
      </c>
      <c r="CB225" s="174" t="str">
        <f t="shared" si="200"/>
        <v xml:space="preserve">  </v>
      </c>
      <c r="CC225" s="1154" t="str">
        <f t="shared" si="201"/>
        <v xml:space="preserve">  </v>
      </c>
      <c r="CD225" s="1464">
        <f t="shared" si="185"/>
        <v>0.10976389092526176</v>
      </c>
      <c r="CE225" s="1408"/>
      <c r="CF225" s="174" t="str">
        <f t="shared" si="164"/>
        <v xml:space="preserve">  </v>
      </c>
      <c r="CG225" s="1158" t="str">
        <f t="shared" si="124"/>
        <v>E, &lt;RL</v>
      </c>
      <c r="CH225" s="1511">
        <f t="shared" si="202"/>
        <v>1.8996293877206816</v>
      </c>
      <c r="CI225" s="1367">
        <v>19.896101315395871</v>
      </c>
      <c r="CJ225" s="1408"/>
      <c r="CK225" s="174" t="str">
        <f t="shared" si="192"/>
        <v xml:space="preserve">  </v>
      </c>
      <c r="CL225" s="1154" t="str">
        <f t="shared" si="193"/>
        <v xml:space="preserve">  </v>
      </c>
      <c r="CM225" s="1464">
        <f t="shared" si="194"/>
        <v>0.27357139308669359</v>
      </c>
      <c r="CN225" s="1408"/>
      <c r="CO225" s="174" t="str">
        <f t="shared" si="195"/>
        <v xml:space="preserve">  </v>
      </c>
      <c r="CP225" s="1158" t="str">
        <f t="shared" si="196"/>
        <v xml:space="preserve">  </v>
      </c>
      <c r="CQ225" s="1367">
        <f t="shared" si="197"/>
        <v>5.1649798182075468</v>
      </c>
      <c r="CR225" s="1293">
        <f t="shared" si="203"/>
        <v>5.200565309081024</v>
      </c>
      <c r="CS225" s="1094"/>
    </row>
    <row r="226" spans="1:97" ht="38.25" x14ac:dyDescent="0.2">
      <c r="A226" s="1144" t="s">
        <v>2257</v>
      </c>
      <c r="B226" s="1161" t="s">
        <v>1363</v>
      </c>
      <c r="C226" s="957" t="s">
        <v>599</v>
      </c>
      <c r="D226" s="957">
        <v>9</v>
      </c>
      <c r="E226" s="1455"/>
      <c r="F226" s="955">
        <v>1</v>
      </c>
      <c r="G226" s="1163">
        <v>11452600</v>
      </c>
      <c r="H226" s="1163">
        <v>201203281010</v>
      </c>
      <c r="I226" s="1163"/>
      <c r="J226" s="1105" t="s">
        <v>632</v>
      </c>
      <c r="K226" s="1165" t="s">
        <v>2614</v>
      </c>
      <c r="L226" s="1166" t="s">
        <v>1694</v>
      </c>
      <c r="M226" s="957" t="s">
        <v>547</v>
      </c>
      <c r="N226" s="957"/>
      <c r="O226" s="957"/>
      <c r="P226" s="1169">
        <v>40996</v>
      </c>
      <c r="Q226" s="960">
        <v>0.4236111111111111</v>
      </c>
      <c r="R226" s="1105" t="s">
        <v>633</v>
      </c>
      <c r="S226" s="1235" t="s">
        <v>633</v>
      </c>
      <c r="T226" s="1097">
        <v>130.6</v>
      </c>
      <c r="U226" s="1344">
        <v>150.69999999999999</v>
      </c>
      <c r="V226" s="1344">
        <f t="shared" si="165"/>
        <v>20.099999999999994</v>
      </c>
      <c r="W226" s="1235">
        <v>700</v>
      </c>
      <c r="X226" s="1344">
        <f t="shared" si="166"/>
        <v>28.714285714285708</v>
      </c>
      <c r="Y226" s="1154" t="str">
        <f t="shared" si="167"/>
        <v xml:space="preserve">  </v>
      </c>
      <c r="Z226" s="1235" t="s">
        <v>633</v>
      </c>
      <c r="AA226" s="1345">
        <v>131.19999999999999</v>
      </c>
      <c r="AB226" s="1189">
        <v>152.4</v>
      </c>
      <c r="AC226" s="1344">
        <f t="shared" si="168"/>
        <v>21.200000000000017</v>
      </c>
      <c r="AD226" s="1235">
        <v>750</v>
      </c>
      <c r="AE226" s="1344">
        <f t="shared" si="169"/>
        <v>28.266666666666691</v>
      </c>
      <c r="AF226" s="1154" t="str">
        <f t="shared" si="170"/>
        <v xml:space="preserve">  </v>
      </c>
      <c r="AG226" s="1235" t="s">
        <v>633</v>
      </c>
      <c r="AH226" s="1345">
        <v>132.19999999999999</v>
      </c>
      <c r="AI226" s="1189">
        <v>151.69999999999999</v>
      </c>
      <c r="AJ226" s="1344">
        <f t="shared" si="171"/>
        <v>19.5</v>
      </c>
      <c r="AK226" s="1235">
        <v>730</v>
      </c>
      <c r="AL226" s="1344">
        <f t="shared" si="172"/>
        <v>26.712328767123289</v>
      </c>
      <c r="AM226" s="1154" t="str">
        <f t="shared" si="173"/>
        <v xml:space="preserve">  </v>
      </c>
      <c r="AN226" s="1507">
        <f t="shared" si="174"/>
        <v>27.897760382691899</v>
      </c>
      <c r="AO226" s="1507">
        <f t="shared" si="175"/>
        <v>1.0507267910070808</v>
      </c>
      <c r="AP226" s="1507">
        <f t="shared" si="176"/>
        <v>3.7663481820532239</v>
      </c>
      <c r="AQ226" s="1506">
        <f t="shared" si="177"/>
        <v>3</v>
      </c>
      <c r="AR226" s="1154" t="str">
        <f t="shared" si="178"/>
        <v xml:space="preserve">  </v>
      </c>
      <c r="AS226" s="1506"/>
      <c r="AT226" s="23" t="s">
        <v>191</v>
      </c>
      <c r="AU226" s="23" t="s">
        <v>191</v>
      </c>
      <c r="AV226" s="23" t="s">
        <v>191</v>
      </c>
      <c r="AW226" s="1175" t="str">
        <f t="shared" si="116"/>
        <v xml:space="preserve">  </v>
      </c>
      <c r="AX226" s="1154" t="str">
        <f t="shared" si="117"/>
        <v xml:space="preserve">  </v>
      </c>
      <c r="AY226" s="23" t="s">
        <v>191</v>
      </c>
      <c r="AZ226" s="23" t="s">
        <v>191</v>
      </c>
      <c r="BA226" s="23" t="s">
        <v>191</v>
      </c>
      <c r="BB226" s="1175" t="str">
        <f t="shared" si="163"/>
        <v xml:space="preserve">  </v>
      </c>
      <c r="BC226" s="1154" t="str">
        <f t="shared" si="118"/>
        <v xml:space="preserve">  </v>
      </c>
      <c r="BD226" s="794" t="s">
        <v>191</v>
      </c>
      <c r="BF226" s="1347">
        <v>1.9449494706682147</v>
      </c>
      <c r="BH226" s="1175" t="str">
        <f t="shared" si="179"/>
        <v xml:space="preserve">  </v>
      </c>
      <c r="BI226" s="1154" t="str">
        <f t="shared" si="119"/>
        <v xml:space="preserve">  </v>
      </c>
      <c r="BJ226" s="1520"/>
      <c r="BK226" s="1521">
        <v>0.13565996417373338</v>
      </c>
      <c r="BM226" s="1175" t="str">
        <f t="shared" si="180"/>
        <v xml:space="preserve">  </v>
      </c>
      <c r="BN226" s="1158" t="str">
        <f t="shared" si="121"/>
        <v xml:space="preserve">  </v>
      </c>
      <c r="BO226" s="1157" t="str">
        <f t="shared" si="122"/>
        <v xml:space="preserve">  </v>
      </c>
      <c r="BP226" s="1348">
        <f t="shared" si="181"/>
        <v>6.9749865597858172</v>
      </c>
      <c r="BQ226" s="1104">
        <v>239.86559420369804</v>
      </c>
      <c r="BR226" s="949"/>
      <c r="BS226" s="174" t="str">
        <f t="shared" si="198"/>
        <v xml:space="preserve">  </v>
      </c>
      <c r="BT226" s="1158" t="str">
        <f t="shared" si="199"/>
        <v xml:space="preserve">  </v>
      </c>
      <c r="BU226" s="1352">
        <f t="shared" si="182"/>
        <v>6.8875692049919</v>
      </c>
      <c r="BV226" s="949"/>
      <c r="BW226" s="174" t="str">
        <f t="shared" si="183"/>
        <v xml:space="preserve">  </v>
      </c>
      <c r="BX226" s="1154" t="str">
        <f t="shared" si="184"/>
        <v xml:space="preserve">  </v>
      </c>
      <c r="BY226" s="1236">
        <v>6.1380739563239173</v>
      </c>
      <c r="CA226" s="1179">
        <v>1</v>
      </c>
      <c r="CB226" s="174" t="str">
        <f t="shared" si="200"/>
        <v xml:space="preserve">  </v>
      </c>
      <c r="CC226" s="1154" t="str">
        <f t="shared" si="201"/>
        <v xml:space="preserve">  </v>
      </c>
      <c r="CD226" s="1419">
        <f t="shared" si="185"/>
        <v>0.1735028904987562</v>
      </c>
      <c r="CF226" s="174" t="str">
        <f t="shared" si="164"/>
        <v xml:space="preserve">  </v>
      </c>
      <c r="CG226" s="1158" t="str">
        <f t="shared" si="124"/>
        <v xml:space="preserve">  </v>
      </c>
      <c r="CH226" s="1389">
        <f t="shared" si="202"/>
        <v>2.5589638967193262</v>
      </c>
      <c r="CI226" s="1353">
        <v>12.565019355047049</v>
      </c>
      <c r="CK226" s="174" t="str">
        <f t="shared" si="192"/>
        <v xml:space="preserve">  </v>
      </c>
      <c r="CL226" s="1154" t="str">
        <f t="shared" si="193"/>
        <v xml:space="preserve">  </v>
      </c>
      <c r="CM226" s="1347">
        <f t="shared" si="194"/>
        <v>0.33564092797728418</v>
      </c>
      <c r="CO226" s="174" t="str">
        <f t="shared" si="195"/>
        <v xml:space="preserve">  </v>
      </c>
      <c r="CP226" s="1158" t="str">
        <f t="shared" si="196"/>
        <v xml:space="preserve">  </v>
      </c>
      <c r="CQ226" s="1353">
        <f t="shared" si="197"/>
        <v>5.2383583384520813</v>
      </c>
      <c r="CR226" s="1174">
        <f t="shared" si="203"/>
        <v>4.8731405520255517</v>
      </c>
    </row>
    <row r="227" spans="1:97" ht="38.25" x14ac:dyDescent="0.2">
      <c r="A227" s="1144" t="s">
        <v>2259</v>
      </c>
      <c r="B227" s="1161" t="s">
        <v>1365</v>
      </c>
      <c r="C227" s="957" t="s">
        <v>599</v>
      </c>
      <c r="D227" s="957">
        <v>9</v>
      </c>
      <c r="E227" s="1455"/>
      <c r="F227" s="955">
        <v>1</v>
      </c>
      <c r="G227" s="1163">
        <v>11452600</v>
      </c>
      <c r="H227" s="1163">
        <v>201203281230</v>
      </c>
      <c r="I227" s="1163"/>
      <c r="J227" s="1105" t="s">
        <v>636</v>
      </c>
      <c r="K227" s="1165" t="s">
        <v>2614</v>
      </c>
      <c r="L227" s="1166" t="s">
        <v>1694</v>
      </c>
      <c r="M227" s="957" t="s">
        <v>547</v>
      </c>
      <c r="N227" s="957"/>
      <c r="O227" s="957"/>
      <c r="P227" s="1169">
        <v>40996</v>
      </c>
      <c r="Q227" s="960">
        <v>0.52083333333333337</v>
      </c>
      <c r="R227" s="1105" t="s">
        <v>637</v>
      </c>
      <c r="S227" s="1235" t="s">
        <v>637</v>
      </c>
      <c r="T227" s="1097">
        <v>130.80000000000001</v>
      </c>
      <c r="U227" s="1344">
        <v>221.20000000000002</v>
      </c>
      <c r="V227" s="1344">
        <f t="shared" si="165"/>
        <v>90.4</v>
      </c>
      <c r="W227" s="1235">
        <v>90</v>
      </c>
      <c r="X227" s="1344">
        <f t="shared" si="166"/>
        <v>1004.4444444444446</v>
      </c>
      <c r="Y227" s="1154" t="str">
        <f t="shared" si="167"/>
        <v xml:space="preserve">  </v>
      </c>
      <c r="Z227" s="1235" t="s">
        <v>637</v>
      </c>
      <c r="AA227" s="1345">
        <v>131.80000000000001</v>
      </c>
      <c r="AB227" s="1189">
        <v>296</v>
      </c>
      <c r="AC227" s="1344">
        <f t="shared" si="168"/>
        <v>164.2</v>
      </c>
      <c r="AD227" s="1235">
        <v>150</v>
      </c>
      <c r="AE227" s="1344">
        <f t="shared" si="169"/>
        <v>1094.6666666666667</v>
      </c>
      <c r="AF227" s="1154" t="str">
        <f t="shared" si="170"/>
        <v xml:space="preserve">  </v>
      </c>
      <c r="AG227" s="1235" t="s">
        <v>637</v>
      </c>
      <c r="AH227" s="1345">
        <v>129.6</v>
      </c>
      <c r="AI227" s="1189">
        <v>220.6</v>
      </c>
      <c r="AJ227" s="1344">
        <f t="shared" si="171"/>
        <v>91</v>
      </c>
      <c r="AK227" s="1235">
        <v>100</v>
      </c>
      <c r="AL227" s="1344">
        <f t="shared" si="172"/>
        <v>910</v>
      </c>
      <c r="AM227" s="1154" t="str">
        <f t="shared" si="173"/>
        <v xml:space="preserve">  </v>
      </c>
      <c r="AN227" s="1507">
        <f t="shared" si="174"/>
        <v>1003.0370370370371</v>
      </c>
      <c r="AO227" s="1507">
        <f t="shared" si="175"/>
        <v>92.341377730420888</v>
      </c>
      <c r="AP227" s="1507">
        <f t="shared" si="176"/>
        <v>9.2061782686705698</v>
      </c>
      <c r="AQ227" s="1506">
        <f t="shared" si="177"/>
        <v>3</v>
      </c>
      <c r="AR227" s="1154" t="str">
        <f t="shared" si="178"/>
        <v xml:space="preserve">  </v>
      </c>
      <c r="AS227" s="1506"/>
      <c r="AT227" s="23" t="s">
        <v>191</v>
      </c>
      <c r="AU227" s="23" t="s">
        <v>191</v>
      </c>
      <c r="AV227" s="23" t="s">
        <v>191</v>
      </c>
      <c r="AW227" s="1175" t="str">
        <f t="shared" si="116"/>
        <v xml:space="preserve">  </v>
      </c>
      <c r="AX227" s="1154" t="str">
        <f t="shared" si="117"/>
        <v xml:space="preserve">  </v>
      </c>
      <c r="AY227" s="23" t="s">
        <v>191</v>
      </c>
      <c r="AZ227" s="23" t="s">
        <v>191</v>
      </c>
      <c r="BA227" s="23" t="s">
        <v>191</v>
      </c>
      <c r="BB227" s="1175" t="str">
        <f t="shared" si="163"/>
        <v xml:space="preserve">  </v>
      </c>
      <c r="BC227" s="1154" t="str">
        <f t="shared" si="118"/>
        <v xml:space="preserve">  </v>
      </c>
      <c r="BD227" s="794" t="s">
        <v>191</v>
      </c>
      <c r="BF227" s="1347">
        <v>3.1518049520910232</v>
      </c>
      <c r="BG227" s="1347">
        <v>0.3230203386673145</v>
      </c>
      <c r="BH227" s="1175" t="str">
        <f t="shared" si="179"/>
        <v xml:space="preserve">  </v>
      </c>
      <c r="BI227" s="1154" t="str">
        <f t="shared" si="119"/>
        <v xml:space="preserve">  </v>
      </c>
      <c r="BJ227" s="1520"/>
      <c r="BK227" s="1524">
        <v>0.16292551162028984</v>
      </c>
      <c r="BM227" s="1175" t="str">
        <f t="shared" si="180"/>
        <v xml:space="preserve">  </v>
      </c>
      <c r="BN227" s="1158" t="str">
        <f t="shared" si="121"/>
        <v xml:space="preserve">  </v>
      </c>
      <c r="BO227" s="1157" t="str">
        <f t="shared" si="122"/>
        <v xml:space="preserve">  </v>
      </c>
      <c r="BP227" s="1348">
        <f t="shared" si="181"/>
        <v>5.1692764652901211</v>
      </c>
      <c r="BQ227" s="1104">
        <v>359.59526003318928</v>
      </c>
      <c r="BR227" s="949"/>
      <c r="BS227" s="174" t="str">
        <f t="shared" si="198"/>
        <v xml:space="preserve">  </v>
      </c>
      <c r="BT227" s="1158" t="str">
        <f t="shared" si="199"/>
        <v xml:space="preserve">  </v>
      </c>
      <c r="BU227" s="964">
        <f t="shared" si="182"/>
        <v>361.19346118889234</v>
      </c>
      <c r="BV227" s="949"/>
      <c r="BW227" s="174" t="str">
        <f t="shared" si="183"/>
        <v xml:space="preserve">  </v>
      </c>
      <c r="BX227" s="1154" t="str">
        <f t="shared" si="184"/>
        <v xml:space="preserve">  </v>
      </c>
      <c r="BY227" s="1236">
        <v>4.0295760126369071</v>
      </c>
      <c r="CA227" s="1179">
        <v>1</v>
      </c>
      <c r="CB227" s="174" t="str">
        <f t="shared" si="200"/>
        <v xml:space="preserve">  </v>
      </c>
      <c r="CC227" s="1154" t="str">
        <f t="shared" si="201"/>
        <v xml:space="preserve">  </v>
      </c>
      <c r="CD227" s="1419">
        <f t="shared" si="185"/>
        <v>4.4110425418332007</v>
      </c>
      <c r="CF227" s="174" t="str">
        <f t="shared" si="164"/>
        <v xml:space="preserve">  </v>
      </c>
      <c r="CG227" s="1158" t="str">
        <f t="shared" si="124"/>
        <v xml:space="preserve">  </v>
      </c>
      <c r="CH227" s="1389">
        <f t="shared" si="202"/>
        <v>1.1205865205967933</v>
      </c>
      <c r="CI227" s="1353">
        <v>6.0581343318976879</v>
      </c>
      <c r="CK227" s="174" t="str">
        <f t="shared" si="192"/>
        <v xml:space="preserve">  </v>
      </c>
      <c r="CL227" s="1154" t="str">
        <f t="shared" si="193"/>
        <v xml:space="preserve">  </v>
      </c>
      <c r="CM227" s="1347">
        <f t="shared" si="194"/>
        <v>5.5129022420268958</v>
      </c>
      <c r="CO227" s="174" t="str">
        <f t="shared" si="195"/>
        <v xml:space="preserve">  </v>
      </c>
      <c r="CP227" s="1158" t="str">
        <f t="shared" si="196"/>
        <v xml:space="preserve">  </v>
      </c>
      <c r="CQ227" s="1353">
        <f t="shared" si="197"/>
        <v>1.6847091731238464</v>
      </c>
      <c r="CR227" s="1174">
        <f t="shared" si="203"/>
        <v>1.526301784057998</v>
      </c>
    </row>
    <row r="228" spans="1:97" ht="38.25" x14ac:dyDescent="0.2">
      <c r="A228" s="1144" t="s">
        <v>2260</v>
      </c>
      <c r="B228" s="1161" t="s">
        <v>1366</v>
      </c>
      <c r="C228" s="957" t="s">
        <v>599</v>
      </c>
      <c r="D228" s="957">
        <v>9</v>
      </c>
      <c r="E228" s="1455"/>
      <c r="F228" s="955">
        <v>1</v>
      </c>
      <c r="G228" s="1163">
        <v>11452600</v>
      </c>
      <c r="H228" s="1163">
        <v>201203281640</v>
      </c>
      <c r="I228" s="1163"/>
      <c r="J228" s="1105" t="s">
        <v>638</v>
      </c>
      <c r="K228" s="1165" t="s">
        <v>2614</v>
      </c>
      <c r="L228" s="1166" t="s">
        <v>1694</v>
      </c>
      <c r="M228" s="957" t="s">
        <v>547</v>
      </c>
      <c r="N228" s="957"/>
      <c r="O228" s="957"/>
      <c r="P228" s="1169">
        <v>40996</v>
      </c>
      <c r="Q228" s="960">
        <v>0.69444444444444453</v>
      </c>
      <c r="R228" s="1105" t="s">
        <v>639</v>
      </c>
      <c r="S228" s="1235" t="s">
        <v>639</v>
      </c>
      <c r="T228" s="1097">
        <v>132.4</v>
      </c>
      <c r="U228" s="1344">
        <v>194.89999999999998</v>
      </c>
      <c r="V228" s="1344">
        <f t="shared" si="165"/>
        <v>62.499999999999972</v>
      </c>
      <c r="W228" s="1235">
        <v>55</v>
      </c>
      <c r="X228" s="1344">
        <f t="shared" si="166"/>
        <v>1136.3636363636358</v>
      </c>
      <c r="Y228" s="1154" t="str">
        <f t="shared" si="167"/>
        <v xml:space="preserve">  </v>
      </c>
      <c r="Z228" s="1235" t="s">
        <v>639</v>
      </c>
      <c r="AA228" s="1345">
        <v>133.69999999999999</v>
      </c>
      <c r="AB228" s="1189">
        <v>221.5</v>
      </c>
      <c r="AC228" s="1344">
        <f t="shared" si="168"/>
        <v>87.800000000000011</v>
      </c>
      <c r="AD228" s="1235">
        <v>80</v>
      </c>
      <c r="AE228" s="1344">
        <f t="shared" si="169"/>
        <v>1097.5000000000002</v>
      </c>
      <c r="AF228" s="1154" t="str">
        <f t="shared" si="170"/>
        <v xml:space="preserve">  </v>
      </c>
      <c r="AG228" s="1235" t="s">
        <v>639</v>
      </c>
      <c r="AH228" s="1345">
        <v>133.19999999999999</v>
      </c>
      <c r="AI228" s="1189">
        <v>203.4</v>
      </c>
      <c r="AJ228" s="1344">
        <f t="shared" si="171"/>
        <v>70.200000000000017</v>
      </c>
      <c r="AK228" s="1235">
        <v>56</v>
      </c>
      <c r="AL228" s="1344">
        <f t="shared" si="172"/>
        <v>1253.5714285714289</v>
      </c>
      <c r="AM228" s="1154" t="str">
        <f t="shared" si="173"/>
        <v xml:space="preserve">  </v>
      </c>
      <c r="AN228" s="1507">
        <f t="shared" si="174"/>
        <v>1162.4783549783549</v>
      </c>
      <c r="AO228" s="1507">
        <f t="shared" si="175"/>
        <v>81.246886711591046</v>
      </c>
      <c r="AP228" s="1507">
        <f t="shared" si="176"/>
        <v>6.9891096349147812</v>
      </c>
      <c r="AQ228" s="1506">
        <f t="shared" si="177"/>
        <v>3</v>
      </c>
      <c r="AR228" s="1154" t="str">
        <f t="shared" si="178"/>
        <v xml:space="preserve">  </v>
      </c>
      <c r="AS228" s="1506"/>
      <c r="AT228" s="23" t="s">
        <v>191</v>
      </c>
      <c r="AU228" s="23" t="s">
        <v>191</v>
      </c>
      <c r="AV228" s="23" t="s">
        <v>191</v>
      </c>
      <c r="AW228" s="1175" t="str">
        <f t="shared" si="116"/>
        <v xml:space="preserve">  </v>
      </c>
      <c r="AX228" s="1154" t="str">
        <f t="shared" si="117"/>
        <v xml:space="preserve">  </v>
      </c>
      <c r="AY228" s="23" t="s">
        <v>191</v>
      </c>
      <c r="AZ228" s="23" t="s">
        <v>191</v>
      </c>
      <c r="BA228" s="23" t="s">
        <v>191</v>
      </c>
      <c r="BB228" s="1175" t="str">
        <f t="shared" si="163"/>
        <v xml:space="preserve">  </v>
      </c>
      <c r="BC228" s="1154" t="str">
        <f t="shared" si="118"/>
        <v xml:space="preserve">  </v>
      </c>
      <c r="BD228" s="794" t="s">
        <v>191</v>
      </c>
      <c r="BF228" s="1347">
        <v>3.0790662410799841</v>
      </c>
      <c r="BG228" s="1347"/>
      <c r="BH228" s="1175" t="str">
        <f t="shared" si="179"/>
        <v xml:space="preserve">  </v>
      </c>
      <c r="BI228" s="1154" t="str">
        <f t="shared" si="119"/>
        <v xml:space="preserve">  </v>
      </c>
      <c r="BJ228" s="1520"/>
      <c r="BK228" s="1524">
        <v>0.10560816988266786</v>
      </c>
      <c r="BM228" s="1175" t="str">
        <f t="shared" si="180"/>
        <v xml:space="preserve">  </v>
      </c>
      <c r="BN228" s="1158" t="str">
        <f t="shared" si="121"/>
        <v xml:space="preserve">  </v>
      </c>
      <c r="BO228" s="1157" t="str">
        <f t="shared" si="122"/>
        <v xml:space="preserve">  </v>
      </c>
      <c r="BP228" s="1348">
        <f t="shared" si="181"/>
        <v>3.4298765149536288</v>
      </c>
      <c r="BQ228" s="1104">
        <v>320.71414296511125</v>
      </c>
      <c r="BR228" s="949"/>
      <c r="BS228" s="174" t="str">
        <f t="shared" si="198"/>
        <v xml:space="preserve">  </v>
      </c>
      <c r="BT228" s="1158" t="str">
        <f t="shared" si="199"/>
        <v xml:space="preserve">  </v>
      </c>
      <c r="BU228" s="964">
        <f t="shared" si="182"/>
        <v>364.44788973308079</v>
      </c>
      <c r="BV228" s="949"/>
      <c r="BW228" s="174" t="str">
        <f t="shared" si="183"/>
        <v xml:space="preserve">  </v>
      </c>
      <c r="BX228" s="1154" t="str">
        <f t="shared" si="184"/>
        <v xml:space="preserve">  </v>
      </c>
      <c r="BY228" s="1236">
        <v>3.1532550467481681</v>
      </c>
      <c r="CA228" s="1179">
        <v>1</v>
      </c>
      <c r="CB228" s="174" t="str">
        <f t="shared" si="200"/>
        <v xml:space="preserve">  </v>
      </c>
      <c r="CC228" s="1154" t="str">
        <f t="shared" si="201"/>
        <v xml:space="preserve">  </v>
      </c>
      <c r="CD228" s="1419">
        <f t="shared" si="185"/>
        <v>3.4606974138061148</v>
      </c>
      <c r="CF228" s="174" t="str">
        <f t="shared" si="164"/>
        <v xml:space="preserve">  </v>
      </c>
      <c r="CG228" s="1158" t="str">
        <f t="shared" si="124"/>
        <v xml:space="preserve">  </v>
      </c>
      <c r="CH228" s="1389">
        <f t="shared" si="202"/>
        <v>0.9831980023067437</v>
      </c>
      <c r="CI228" s="1353">
        <v>5.0390963038469971</v>
      </c>
      <c r="CK228" s="174" t="str">
        <f t="shared" si="192"/>
        <v xml:space="preserve">  </v>
      </c>
      <c r="CL228" s="1154" t="str">
        <f t="shared" si="193"/>
        <v xml:space="preserve">  </v>
      </c>
      <c r="CM228" s="1347">
        <f t="shared" si="194"/>
        <v>6.3168671523224882</v>
      </c>
      <c r="CO228" s="174" t="str">
        <f t="shared" si="195"/>
        <v xml:space="preserve">  </v>
      </c>
      <c r="CP228" s="1158" t="str">
        <f t="shared" si="196"/>
        <v xml:space="preserve">  </v>
      </c>
      <c r="CQ228" s="1353">
        <f t="shared" si="197"/>
        <v>1.5712111281588141</v>
      </c>
      <c r="CR228" s="1174">
        <f t="shared" si="203"/>
        <v>1.733270333091768</v>
      </c>
    </row>
    <row r="229" spans="1:97" ht="38.25" x14ac:dyDescent="0.2">
      <c r="A229" s="1144" t="s">
        <v>2262</v>
      </c>
      <c r="B229" s="1161" t="s">
        <v>1368</v>
      </c>
      <c r="C229" s="957" t="s">
        <v>599</v>
      </c>
      <c r="D229" s="957">
        <v>9</v>
      </c>
      <c r="E229" s="1455"/>
      <c r="F229" s="955">
        <v>1</v>
      </c>
      <c r="G229" s="1163">
        <v>11452600</v>
      </c>
      <c r="H229" s="1163">
        <v>201203291140</v>
      </c>
      <c r="I229" s="1163"/>
      <c r="J229" s="1105" t="s">
        <v>642</v>
      </c>
      <c r="K229" s="1165" t="s">
        <v>2614</v>
      </c>
      <c r="L229" s="1166" t="s">
        <v>1694</v>
      </c>
      <c r="M229" s="957" t="s">
        <v>547</v>
      </c>
      <c r="N229" s="957"/>
      <c r="O229" s="957"/>
      <c r="P229" s="1169">
        <v>40997</v>
      </c>
      <c r="Q229" s="960">
        <v>0.4861111111111111</v>
      </c>
      <c r="R229" s="1105" t="s">
        <v>643</v>
      </c>
      <c r="S229" s="1235" t="s">
        <v>643</v>
      </c>
      <c r="T229" s="1097">
        <v>132.1</v>
      </c>
      <c r="U229" s="1344">
        <v>161</v>
      </c>
      <c r="V229" s="1344">
        <f t="shared" si="165"/>
        <v>28.900000000000006</v>
      </c>
      <c r="W229" s="1235">
        <v>100</v>
      </c>
      <c r="X229" s="1344">
        <f t="shared" si="166"/>
        <v>289.00000000000006</v>
      </c>
      <c r="Y229" s="1154" t="str">
        <f t="shared" si="167"/>
        <v xml:space="preserve">  </v>
      </c>
      <c r="Z229" s="1235" t="s">
        <v>643</v>
      </c>
      <c r="AA229" s="1345">
        <v>131.1</v>
      </c>
      <c r="AB229" s="1189">
        <v>163.80000000000001</v>
      </c>
      <c r="AC229" s="1344">
        <f t="shared" si="168"/>
        <v>32.700000000000017</v>
      </c>
      <c r="AD229" s="1235">
        <v>115</v>
      </c>
      <c r="AE229" s="1344">
        <f t="shared" si="169"/>
        <v>284.34782608695667</v>
      </c>
      <c r="AF229" s="1154" t="str">
        <f t="shared" si="170"/>
        <v xml:space="preserve">  </v>
      </c>
      <c r="AG229" s="1235" t="s">
        <v>643</v>
      </c>
      <c r="AH229" s="1345">
        <v>131.9</v>
      </c>
      <c r="AI229" s="1189">
        <v>159.89999999999998</v>
      </c>
      <c r="AJ229" s="1344">
        <f t="shared" si="171"/>
        <v>27.999999999999972</v>
      </c>
      <c r="AK229" s="1235">
        <v>95</v>
      </c>
      <c r="AL229" s="1344">
        <f t="shared" si="172"/>
        <v>294.73684210526284</v>
      </c>
      <c r="AM229" s="1154" t="str">
        <f t="shared" si="173"/>
        <v xml:space="preserve">  </v>
      </c>
      <c r="AN229" s="1507">
        <f t="shared" si="174"/>
        <v>289.36155606407323</v>
      </c>
      <c r="AO229" s="1507">
        <f t="shared" si="175"/>
        <v>5.2039365434021736</v>
      </c>
      <c r="AP229" s="1507">
        <f t="shared" si="176"/>
        <v>1.7984201544208822</v>
      </c>
      <c r="AQ229" s="1506">
        <f t="shared" si="177"/>
        <v>3</v>
      </c>
      <c r="AR229" s="1154" t="str">
        <f t="shared" si="178"/>
        <v xml:space="preserve">  </v>
      </c>
      <c r="AS229" s="1506"/>
      <c r="AT229" s="23" t="s">
        <v>191</v>
      </c>
      <c r="AU229" s="23" t="s">
        <v>191</v>
      </c>
      <c r="AV229" s="23" t="s">
        <v>191</v>
      </c>
      <c r="AW229" s="1175" t="str">
        <f t="shared" si="116"/>
        <v xml:space="preserve">  </v>
      </c>
      <c r="AX229" s="1154" t="str">
        <f t="shared" si="117"/>
        <v xml:space="preserve">  </v>
      </c>
      <c r="AY229" s="23" t="s">
        <v>191</v>
      </c>
      <c r="AZ229" s="23" t="s">
        <v>191</v>
      </c>
      <c r="BA229" s="23" t="s">
        <v>191</v>
      </c>
      <c r="BB229" s="1175" t="str">
        <f t="shared" si="163"/>
        <v xml:space="preserve">  </v>
      </c>
      <c r="BC229" s="1154" t="str">
        <f t="shared" si="118"/>
        <v xml:space="preserve">  </v>
      </c>
      <c r="BD229" s="794" t="s">
        <v>191</v>
      </c>
      <c r="BF229" s="1347">
        <v>9.3117913738330902</v>
      </c>
      <c r="BG229" s="1347"/>
      <c r="BH229" s="1175" t="str">
        <f t="shared" si="179"/>
        <v xml:space="preserve">  </v>
      </c>
      <c r="BI229" s="1154" t="str">
        <f t="shared" si="119"/>
        <v xml:space="preserve">  </v>
      </c>
      <c r="BK229" s="1346">
        <v>0.11490101992202999</v>
      </c>
      <c r="BL229" s="1346">
        <v>2.8329922615983466E-3</v>
      </c>
      <c r="BM229" s="1175" t="str">
        <f t="shared" si="180"/>
        <v xml:space="preserve">  </v>
      </c>
      <c r="BN229" s="1158" t="str">
        <f t="shared" si="121"/>
        <v xml:space="preserve">  </v>
      </c>
      <c r="BO229" s="1157" t="str">
        <f t="shared" si="122"/>
        <v xml:space="preserve">  </v>
      </c>
      <c r="BP229" s="1348">
        <f t="shared" si="181"/>
        <v>1.233930350339586</v>
      </c>
      <c r="BQ229" s="1104">
        <v>407.77502145586021</v>
      </c>
      <c r="BR229" s="949"/>
      <c r="BS229" s="174" t="str">
        <f t="shared" si="198"/>
        <v xml:space="preserve">  </v>
      </c>
      <c r="BT229" s="1158" t="str">
        <f t="shared" si="199"/>
        <v xml:space="preserve">  </v>
      </c>
      <c r="BU229" s="964">
        <f t="shared" si="182"/>
        <v>117.84698120074361</v>
      </c>
      <c r="BV229" s="949"/>
      <c r="BW229" s="174" t="str">
        <f t="shared" si="183"/>
        <v xml:space="preserve">  </v>
      </c>
      <c r="BX229" s="1154" t="str">
        <f t="shared" si="184"/>
        <v xml:space="preserve">  </v>
      </c>
      <c r="BY229" s="1236">
        <v>3.1476769299510883</v>
      </c>
      <c r="CA229" s="1179">
        <v>1</v>
      </c>
      <c r="CB229" s="174" t="str">
        <f t="shared" si="200"/>
        <v xml:space="preserve">  </v>
      </c>
      <c r="CC229" s="1154" t="str">
        <f t="shared" si="201"/>
        <v xml:space="preserve">  </v>
      </c>
      <c r="CD229" s="1419">
        <f t="shared" si="185"/>
        <v>0.8950350922556578</v>
      </c>
      <c r="CF229" s="174" t="str">
        <f t="shared" si="164"/>
        <v xml:space="preserve">  </v>
      </c>
      <c r="CG229" s="1158" t="str">
        <f t="shared" si="124"/>
        <v xml:space="preserve">  </v>
      </c>
      <c r="CH229" s="1389">
        <f t="shared" si="202"/>
        <v>0.77191509149164739</v>
      </c>
      <c r="CI229" s="1353">
        <v>9.1608246581300232</v>
      </c>
      <c r="CK229" s="174" t="str">
        <f t="shared" si="192"/>
        <v xml:space="preserve">  </v>
      </c>
      <c r="CL229" s="1154" t="str">
        <f t="shared" si="193"/>
        <v xml:space="preserve">  </v>
      </c>
      <c r="CM229" s="1347">
        <f t="shared" si="194"/>
        <v>2.7000325308172672</v>
      </c>
      <c r="CO229" s="174" t="str">
        <f t="shared" si="195"/>
        <v xml:space="preserve">  </v>
      </c>
      <c r="CP229" s="1158" t="str">
        <f t="shared" si="196"/>
        <v xml:space="preserve">  </v>
      </c>
      <c r="CQ229" s="1353">
        <f t="shared" si="197"/>
        <v>2.2465389433181948</v>
      </c>
      <c r="CR229" s="1174">
        <f t="shared" si="203"/>
        <v>2.2911342346716217</v>
      </c>
    </row>
    <row r="230" spans="1:97" ht="38.25" x14ac:dyDescent="0.2">
      <c r="A230" s="1144" t="s">
        <v>2266</v>
      </c>
      <c r="B230" s="1161" t="s">
        <v>1372</v>
      </c>
      <c r="C230" s="957" t="s">
        <v>599</v>
      </c>
      <c r="D230" s="957">
        <v>9</v>
      </c>
      <c r="E230" s="1455"/>
      <c r="F230" s="955">
        <v>1</v>
      </c>
      <c r="G230" s="1163">
        <v>11452600</v>
      </c>
      <c r="H230" s="1163">
        <v>201204131150</v>
      </c>
      <c r="I230" s="1163"/>
      <c r="J230" s="1105" t="s">
        <v>650</v>
      </c>
      <c r="K230" s="1165" t="s">
        <v>2614</v>
      </c>
      <c r="L230" s="1166" t="s">
        <v>1694</v>
      </c>
      <c r="M230" s="957" t="s">
        <v>547</v>
      </c>
      <c r="N230" s="957"/>
      <c r="O230" s="957"/>
      <c r="P230" s="1169">
        <v>41012</v>
      </c>
      <c r="Q230" s="960">
        <v>0.49305555555555558</v>
      </c>
      <c r="R230" s="1105" t="s">
        <v>651</v>
      </c>
      <c r="S230" s="1235" t="s">
        <v>651</v>
      </c>
      <c r="T230" s="1097">
        <v>130.9</v>
      </c>
      <c r="U230" s="1344">
        <v>146.9</v>
      </c>
      <c r="V230" s="1344">
        <f t="shared" si="165"/>
        <v>16</v>
      </c>
      <c r="W230" s="1235">
        <v>300</v>
      </c>
      <c r="X230" s="1344">
        <f t="shared" si="166"/>
        <v>53.333333333333336</v>
      </c>
      <c r="Y230" s="1154" t="str">
        <f t="shared" si="167"/>
        <v xml:space="preserve">  </v>
      </c>
      <c r="Z230" s="1235" t="s">
        <v>651</v>
      </c>
      <c r="AA230" s="1345">
        <v>133.5</v>
      </c>
      <c r="AB230" s="1189">
        <v>149.19999999999999</v>
      </c>
      <c r="AC230" s="1344">
        <f t="shared" si="168"/>
        <v>15.699999999999989</v>
      </c>
      <c r="AD230" s="1235">
        <v>300</v>
      </c>
      <c r="AE230" s="1344">
        <f t="shared" si="169"/>
        <v>52.3333333333333</v>
      </c>
      <c r="AF230" s="1154" t="str">
        <f t="shared" si="170"/>
        <v xml:space="preserve">  </v>
      </c>
      <c r="AG230" s="1235" t="s">
        <v>651</v>
      </c>
      <c r="AH230" s="1345">
        <v>134.1</v>
      </c>
      <c r="AI230" s="1189">
        <v>151.29999999999998</v>
      </c>
      <c r="AJ230" s="1344">
        <f t="shared" si="171"/>
        <v>17.199999999999989</v>
      </c>
      <c r="AK230" s="1235">
        <v>310</v>
      </c>
      <c r="AL230" s="1344">
        <f t="shared" si="172"/>
        <v>55.4838709677419</v>
      </c>
      <c r="AM230" s="1154" t="str">
        <f t="shared" si="173"/>
        <v xml:space="preserve">  </v>
      </c>
      <c r="AN230" s="1507">
        <f t="shared" si="174"/>
        <v>53.716845878136176</v>
      </c>
      <c r="AO230" s="1507">
        <f t="shared" si="175"/>
        <v>1.6099016275760762</v>
      </c>
      <c r="AP230" s="1507">
        <f t="shared" si="176"/>
        <v>2.9970144398060015</v>
      </c>
      <c r="AQ230" s="1506">
        <f t="shared" si="177"/>
        <v>3</v>
      </c>
      <c r="AR230" s="1154" t="str">
        <f t="shared" si="178"/>
        <v xml:space="preserve">  </v>
      </c>
      <c r="AS230" s="1506"/>
      <c r="AT230" s="23" t="s">
        <v>191</v>
      </c>
      <c r="AU230" s="23" t="s">
        <v>191</v>
      </c>
      <c r="AV230" s="23" t="s">
        <v>191</v>
      </c>
      <c r="AW230" s="1175" t="str">
        <f t="shared" si="116"/>
        <v xml:space="preserve">  </v>
      </c>
      <c r="AX230" s="1154" t="str">
        <f t="shared" si="117"/>
        <v xml:space="preserve">  </v>
      </c>
      <c r="AY230" s="23" t="s">
        <v>191</v>
      </c>
      <c r="AZ230" s="23" t="s">
        <v>191</v>
      </c>
      <c r="BA230" s="23" t="s">
        <v>191</v>
      </c>
      <c r="BB230" s="1175" t="str">
        <f t="shared" si="163"/>
        <v xml:space="preserve">  </v>
      </c>
      <c r="BC230" s="1154" t="str">
        <f t="shared" si="118"/>
        <v xml:space="preserve">  </v>
      </c>
      <c r="BD230" s="794" t="s">
        <v>191</v>
      </c>
      <c r="BF230" s="1347">
        <v>1.7110047492644465</v>
      </c>
      <c r="BG230" s="1347">
        <v>1.9650456123477822E-3</v>
      </c>
      <c r="BH230" s="1175" t="str">
        <f t="shared" si="179"/>
        <v xml:space="preserve">  </v>
      </c>
      <c r="BI230" s="1154" t="str">
        <f t="shared" si="119"/>
        <v xml:space="preserve">  </v>
      </c>
      <c r="BK230" s="1346">
        <v>0.13030443351834528</v>
      </c>
      <c r="BM230" s="1175" t="str">
        <f t="shared" si="180"/>
        <v xml:space="preserve">  </v>
      </c>
      <c r="BN230" s="1158" t="str">
        <f t="shared" si="121"/>
        <v xml:space="preserve">  </v>
      </c>
      <c r="BO230" s="1157" t="str">
        <f t="shared" si="122"/>
        <v xml:space="preserve">  </v>
      </c>
      <c r="BP230" s="1348">
        <f t="shared" si="181"/>
        <v>7.6156675529020363</v>
      </c>
      <c r="BQ230" s="1104">
        <v>198.11461985532824</v>
      </c>
      <c r="BR230" s="949"/>
      <c r="BS230" s="174" t="str">
        <f t="shared" si="198"/>
        <v xml:space="preserve">  </v>
      </c>
      <c r="BT230" s="1158" t="str">
        <f t="shared" si="199"/>
        <v xml:space="preserve">  </v>
      </c>
      <c r="BU230" s="1352">
        <f t="shared" si="182"/>
        <v>10.56611305895084</v>
      </c>
      <c r="BV230" s="949"/>
      <c r="BW230" s="174" t="str">
        <f t="shared" si="183"/>
        <v xml:space="preserve">  </v>
      </c>
      <c r="BX230" s="1154" t="str">
        <f t="shared" si="184"/>
        <v xml:space="preserve">  </v>
      </c>
      <c r="BY230" s="1236">
        <v>5.0486068989917996</v>
      </c>
      <c r="CA230" s="1179">
        <v>1</v>
      </c>
      <c r="CB230" s="174" t="str">
        <f t="shared" si="200"/>
        <v xml:space="preserve">  </v>
      </c>
      <c r="CC230" s="1154" t="str">
        <f t="shared" si="201"/>
        <v xml:space="preserve">  </v>
      </c>
      <c r="CD230" s="1419">
        <f t="shared" si="185"/>
        <v>0.26421042771390402</v>
      </c>
      <c r="CF230" s="174" t="str">
        <f t="shared" si="164"/>
        <v xml:space="preserve">  </v>
      </c>
      <c r="CG230" s="1158" t="str">
        <f t="shared" si="124"/>
        <v xml:space="preserve">  </v>
      </c>
      <c r="CH230" s="1389">
        <f t="shared" si="202"/>
        <v>2.5483262682373002</v>
      </c>
      <c r="CI230" s="1353">
        <v>14.467807078962712</v>
      </c>
      <c r="CK230" s="174" t="str">
        <f t="shared" si="192"/>
        <v xml:space="preserve">  </v>
      </c>
      <c r="CL230" s="1154" t="str">
        <f t="shared" si="193"/>
        <v xml:space="preserve">  </v>
      </c>
      <c r="CM230" s="1347">
        <f t="shared" si="194"/>
        <v>0.8027299411553499</v>
      </c>
      <c r="CO230" s="174" t="str">
        <f t="shared" si="195"/>
        <v xml:space="preserve">  </v>
      </c>
      <c r="CP230" s="1158" t="str">
        <f t="shared" si="196"/>
        <v xml:space="preserve">  </v>
      </c>
      <c r="CQ230" s="1353">
        <f t="shared" si="197"/>
        <v>7.3027457991377522</v>
      </c>
      <c r="CR230" s="1174">
        <f t="shared" si="203"/>
        <v>7.5972113555545917</v>
      </c>
    </row>
    <row r="231" spans="1:97" ht="38.25" x14ac:dyDescent="0.2">
      <c r="A231" s="1144" t="s">
        <v>2274</v>
      </c>
      <c r="B231" s="1161" t="s">
        <v>1380</v>
      </c>
      <c r="C231" s="957" t="s">
        <v>599</v>
      </c>
      <c r="D231" s="957">
        <v>9</v>
      </c>
      <c r="E231" s="1455"/>
      <c r="F231" s="955">
        <v>1</v>
      </c>
      <c r="G231" s="1163">
        <v>11452600</v>
      </c>
      <c r="H231" s="1163">
        <v>201212010910</v>
      </c>
      <c r="I231" s="1163"/>
      <c r="J231" s="1105" t="s">
        <v>740</v>
      </c>
      <c r="K231" s="1165" t="s">
        <v>2614</v>
      </c>
      <c r="L231" s="1166" t="s">
        <v>1694</v>
      </c>
      <c r="M231" s="957" t="s">
        <v>550</v>
      </c>
      <c r="N231" s="957"/>
      <c r="O231" s="957"/>
      <c r="P231" s="1169">
        <v>41244</v>
      </c>
      <c r="Q231" s="960">
        <v>0.38194444444444442</v>
      </c>
      <c r="R231" s="1105" t="s">
        <v>797</v>
      </c>
      <c r="S231" s="1527" t="s">
        <v>797</v>
      </c>
      <c r="T231" s="1528">
        <v>133.9</v>
      </c>
      <c r="U231" s="1171">
        <v>167.8</v>
      </c>
      <c r="V231" s="1344">
        <f t="shared" si="165"/>
        <v>33.900000000000006</v>
      </c>
      <c r="W231" s="1171">
        <v>55</v>
      </c>
      <c r="X231" s="1344">
        <f t="shared" si="166"/>
        <v>616.36363636363649</v>
      </c>
      <c r="Y231" s="1154" t="str">
        <f t="shared" si="167"/>
        <v xml:space="preserve">  </v>
      </c>
      <c r="Z231" s="1527" t="s">
        <v>797</v>
      </c>
      <c r="AA231" s="1528">
        <v>133.69999999999999</v>
      </c>
      <c r="AB231" s="1171">
        <v>188.9</v>
      </c>
      <c r="AC231" s="1344">
        <f t="shared" si="168"/>
        <v>55.200000000000017</v>
      </c>
      <c r="AD231" s="1171">
        <v>50</v>
      </c>
      <c r="AE231" s="1344">
        <f t="shared" si="169"/>
        <v>1104.0000000000002</v>
      </c>
      <c r="AF231" s="1154" t="str">
        <f t="shared" si="170"/>
        <v xml:space="preserve">  </v>
      </c>
      <c r="AG231" s="1527" t="s">
        <v>797</v>
      </c>
      <c r="AH231" s="1528">
        <v>133</v>
      </c>
      <c r="AI231" s="1171">
        <v>167.1</v>
      </c>
      <c r="AJ231" s="1344">
        <f t="shared" si="171"/>
        <v>34.099999999999994</v>
      </c>
      <c r="AK231" s="1171">
        <v>33</v>
      </c>
      <c r="AL231" s="1344">
        <f t="shared" si="172"/>
        <v>1033.333333333333</v>
      </c>
      <c r="AM231" s="1154" t="str">
        <f t="shared" si="173"/>
        <v xml:space="preserve">  </v>
      </c>
      <c r="AN231" s="1507">
        <f t="shared" si="174"/>
        <v>917.89898989898995</v>
      </c>
      <c r="AO231" s="1507">
        <f t="shared" si="175"/>
        <v>263.51683346270715</v>
      </c>
      <c r="AP231" s="1507">
        <f t="shared" si="176"/>
        <v>28.70869631218418</v>
      </c>
      <c r="AQ231" s="1506">
        <f t="shared" si="177"/>
        <v>3</v>
      </c>
      <c r="AR231" s="1154" t="str">
        <f t="shared" si="178"/>
        <v xml:space="preserve">  </v>
      </c>
      <c r="AS231" s="1506"/>
      <c r="AT231" s="23" t="s">
        <v>191</v>
      </c>
      <c r="AU231" s="23" t="s">
        <v>191</v>
      </c>
      <c r="AV231" s="23" t="s">
        <v>191</v>
      </c>
      <c r="AW231" s="1175" t="str">
        <f t="shared" ref="AW231:AW294" si="204">IF(AU231&lt;AW$7,"E, &lt;PRL",IF(AU231&gt;AW$7,"  ",))</f>
        <v xml:space="preserve">  </v>
      </c>
      <c r="AX231" s="1154" t="str">
        <f t="shared" ref="AX231:AX294" si="205">IF(AU231&lt;AX$5,"&lt;MDL",IF(AU231&lt;AX$6,"E, &lt;RL",IF(AU231&gt;AX$6,"  ",)))</f>
        <v xml:space="preserve">  </v>
      </c>
      <c r="AY231" s="23" t="s">
        <v>191</v>
      </c>
      <c r="AZ231" s="23" t="s">
        <v>191</v>
      </c>
      <c r="BA231" s="23" t="s">
        <v>191</v>
      </c>
      <c r="BB231" s="1175" t="str">
        <f t="shared" si="163"/>
        <v xml:space="preserve">  </v>
      </c>
      <c r="BC231" s="1154" t="str">
        <f t="shared" ref="BC231:BC294" si="206">IF(AZ231&lt;BC$5,"&lt;MDL",IF(AZ231&lt;BC$6,"E, &lt;RL",IF(AZ231&gt;BC$6,"  ",)))</f>
        <v xml:space="preserve">  </v>
      </c>
      <c r="BD231" s="794" t="s">
        <v>191</v>
      </c>
      <c r="BE231" s="588"/>
      <c r="BF231" s="1347">
        <v>14.097004855810866</v>
      </c>
      <c r="BH231" s="1175" t="str">
        <f t="shared" si="179"/>
        <v xml:space="preserve">  </v>
      </c>
      <c r="BI231" s="1154" t="str">
        <f t="shared" ref="BI231:BI294" si="207">IF(BF231&lt;BI$5,"&lt;MDL",IF(BF231&lt;BI$6,"E, &lt;RL",IF(BF231&gt;BI$6,"  ",)))</f>
        <v xml:space="preserve">  </v>
      </c>
      <c r="BK231" s="1443">
        <v>8.4758068438532536E-2</v>
      </c>
      <c r="BL231" s="953"/>
      <c r="BM231" s="1175" t="str">
        <f t="shared" si="180"/>
        <v xml:space="preserve">  </v>
      </c>
      <c r="BN231" s="1158" t="str">
        <f t="shared" ref="BN231:BN294" si="208">IF(BK231&lt;BN$5,"&lt;MDL",IF(BK231&lt;BN$6,"E, &lt;RL",IF(BK231&gt;BN$6,"  ",)))</f>
        <v xml:space="preserve">  </v>
      </c>
      <c r="BO231" s="1157" t="str">
        <f t="shared" ref="BO231:BO294" si="209">IF(BK231&lt;BO$5,"&lt;MDL",IF(BK231&lt;BO$6,"E, &lt;RL",IF(BK231&gt;BO$6,"  ",)))</f>
        <v xml:space="preserve">  </v>
      </c>
      <c r="BP231" s="1529">
        <f t="shared" si="181"/>
        <v>0.60124877096566209</v>
      </c>
      <c r="BQ231" s="1394">
        <v>299.73425727290493</v>
      </c>
      <c r="BR231" s="1530"/>
      <c r="BS231" s="174" t="str">
        <f t="shared" si="198"/>
        <v xml:space="preserve">  </v>
      </c>
      <c r="BT231" s="1158" t="str">
        <f t="shared" si="199"/>
        <v xml:space="preserve">  </v>
      </c>
      <c r="BU231" s="1394">
        <v>184.74529675548146</v>
      </c>
      <c r="BV231" s="953"/>
      <c r="BW231" s="174" t="str">
        <f t="shared" si="183"/>
        <v xml:space="preserve">  </v>
      </c>
      <c r="BX231" s="1154" t="str">
        <f t="shared" si="184"/>
        <v xml:space="preserve">  </v>
      </c>
      <c r="BY231" s="1307">
        <v>1.94011345014938</v>
      </c>
      <c r="CA231" s="1179">
        <v>1</v>
      </c>
      <c r="CB231" s="174" t="str">
        <f t="shared" si="200"/>
        <v xml:space="preserve">  </v>
      </c>
      <c r="CC231" s="1154" t="str">
        <f t="shared" si="201"/>
        <v xml:space="preserve">  </v>
      </c>
      <c r="CD231" s="1419">
        <f t="shared" si="185"/>
        <v>2.1418852489649161</v>
      </c>
      <c r="CF231" s="174" t="str">
        <f t="shared" si="164"/>
        <v xml:space="preserve">  </v>
      </c>
      <c r="CG231" s="1158" t="str">
        <f t="shared" ref="CG231:CG294" si="210">IF(CD231&lt;CG$5,"&lt;MDL",IF(CD231&lt;CG$6,"E, &lt;RL",IF(CD231&gt;CG$6,"  ",)))</f>
        <v xml:space="preserve">  </v>
      </c>
      <c r="CH231" s="1389">
        <f t="shared" si="202"/>
        <v>0.64727784798483234</v>
      </c>
      <c r="CI231" s="1531">
        <v>4.4527996975565234</v>
      </c>
      <c r="CK231" s="174" t="str">
        <f t="shared" si="192"/>
        <v xml:space="preserve">  </v>
      </c>
      <c r="CL231" s="1154" t="str">
        <f t="shared" si="193"/>
        <v xml:space="preserve">  </v>
      </c>
      <c r="CM231" s="1347">
        <f t="shared" si="194"/>
        <v>4.6012263541417395</v>
      </c>
      <c r="CO231" s="174" t="str">
        <f t="shared" si="195"/>
        <v xml:space="preserve">  </v>
      </c>
      <c r="CP231" s="1158" t="str">
        <f t="shared" si="196"/>
        <v xml:space="preserve">  </v>
      </c>
      <c r="CQ231" s="1353">
        <f t="shared" si="197"/>
        <v>1.4855825083424801</v>
      </c>
      <c r="CR231" s="1174">
        <f t="shared" si="203"/>
        <v>2.490578344861285</v>
      </c>
    </row>
    <row r="232" spans="1:97" ht="38.25" x14ac:dyDescent="0.2">
      <c r="A232" s="1144" t="s">
        <v>2275</v>
      </c>
      <c r="B232" s="1161" t="s">
        <v>1381</v>
      </c>
      <c r="C232" s="957" t="s">
        <v>599</v>
      </c>
      <c r="D232" s="957">
        <v>9</v>
      </c>
      <c r="E232" s="1455"/>
      <c r="F232" s="955">
        <v>1</v>
      </c>
      <c r="G232" s="1163">
        <v>11452600</v>
      </c>
      <c r="H232" s="1163">
        <v>201212010940</v>
      </c>
      <c r="I232" s="1163"/>
      <c r="J232" s="1105" t="s">
        <v>742</v>
      </c>
      <c r="K232" s="1165" t="s">
        <v>2614</v>
      </c>
      <c r="L232" s="1166" t="s">
        <v>1694</v>
      </c>
      <c r="M232" s="957" t="s">
        <v>550</v>
      </c>
      <c r="N232" s="957"/>
      <c r="O232" s="957"/>
      <c r="P232" s="1169">
        <v>41244</v>
      </c>
      <c r="Q232" s="960">
        <v>0.40277777777777773</v>
      </c>
      <c r="R232" s="1105" t="s">
        <v>741</v>
      </c>
      <c r="S232" s="1527" t="s">
        <v>741</v>
      </c>
      <c r="T232" s="1528">
        <v>134.19999999999999</v>
      </c>
      <c r="U232" s="1171">
        <v>166.5</v>
      </c>
      <c r="V232" s="1344">
        <f t="shared" si="165"/>
        <v>32.300000000000011</v>
      </c>
      <c r="W232" s="1171">
        <v>33</v>
      </c>
      <c r="X232" s="1344">
        <f t="shared" si="166"/>
        <v>978.78787878787909</v>
      </c>
      <c r="Y232" s="1154" t="str">
        <f t="shared" si="167"/>
        <v xml:space="preserve">  </v>
      </c>
      <c r="Z232" s="1527" t="s">
        <v>741</v>
      </c>
      <c r="AA232" s="1528">
        <v>133.4</v>
      </c>
      <c r="AB232" s="1171">
        <v>170.4</v>
      </c>
      <c r="AC232" s="1344">
        <f t="shared" si="168"/>
        <v>37</v>
      </c>
      <c r="AD232" s="1171">
        <v>40</v>
      </c>
      <c r="AE232" s="1344">
        <f t="shared" si="169"/>
        <v>925</v>
      </c>
      <c r="AF232" s="1154" t="str">
        <f t="shared" si="170"/>
        <v xml:space="preserve">  </v>
      </c>
      <c r="AG232" s="1527" t="s">
        <v>741</v>
      </c>
      <c r="AH232" s="1528">
        <v>133.9</v>
      </c>
      <c r="AI232" s="1171">
        <v>165.7</v>
      </c>
      <c r="AJ232" s="1344">
        <f t="shared" si="171"/>
        <v>31.799999999999983</v>
      </c>
      <c r="AK232" s="1171">
        <v>33</v>
      </c>
      <c r="AL232" s="1344">
        <f t="shared" si="172"/>
        <v>963.63636363636306</v>
      </c>
      <c r="AM232" s="1154" t="str">
        <f t="shared" si="173"/>
        <v xml:space="preserve">  </v>
      </c>
      <c r="AN232" s="1507">
        <f t="shared" si="174"/>
        <v>955.80808080808072</v>
      </c>
      <c r="AO232" s="1507">
        <f t="shared" si="175"/>
        <v>27.73527510508195</v>
      </c>
      <c r="AP232" s="1507">
        <f t="shared" si="176"/>
        <v>2.9017619396598291</v>
      </c>
      <c r="AQ232" s="1506">
        <f t="shared" si="177"/>
        <v>3</v>
      </c>
      <c r="AR232" s="1154" t="str">
        <f t="shared" si="178"/>
        <v xml:space="preserve">  </v>
      </c>
      <c r="AS232" s="1506"/>
      <c r="AT232" s="23" t="s">
        <v>191</v>
      </c>
      <c r="AU232" s="23" t="s">
        <v>191</v>
      </c>
      <c r="AV232" s="23" t="s">
        <v>191</v>
      </c>
      <c r="AW232" s="1175" t="str">
        <f t="shared" si="204"/>
        <v xml:space="preserve">  </v>
      </c>
      <c r="AX232" s="1154" t="str">
        <f t="shared" si="205"/>
        <v xml:space="preserve">  </v>
      </c>
      <c r="AY232" s="23" t="s">
        <v>191</v>
      </c>
      <c r="AZ232" s="23" t="s">
        <v>191</v>
      </c>
      <c r="BA232" s="23" t="s">
        <v>191</v>
      </c>
      <c r="BB232" s="1175" t="str">
        <f t="shared" ref="BB232:BB243" si="211">IF(AZ232&lt;BB$7,"E, &lt;PRL",IF(AZ232&gt;BB$7,"  ",))</f>
        <v xml:space="preserve">  </v>
      </c>
      <c r="BC232" s="1154" t="str">
        <f t="shared" si="206"/>
        <v xml:space="preserve">  </v>
      </c>
      <c r="BD232" s="794" t="s">
        <v>191</v>
      </c>
      <c r="BE232" s="588"/>
      <c r="BF232" s="1347">
        <v>13.270872018972497</v>
      </c>
      <c r="BH232" s="1175" t="str">
        <f t="shared" si="179"/>
        <v xml:space="preserve">  </v>
      </c>
      <c r="BI232" s="1154" t="str">
        <f t="shared" si="207"/>
        <v xml:space="preserve">  </v>
      </c>
      <c r="BK232" s="1443">
        <v>7.6222591778730087E-2</v>
      </c>
      <c r="BL232" s="953"/>
      <c r="BM232" s="1175" t="str">
        <f t="shared" si="180"/>
        <v xml:space="preserve">  </v>
      </c>
      <c r="BN232" s="1158" t="str">
        <f t="shared" si="208"/>
        <v xml:space="preserve">  </v>
      </c>
      <c r="BO232" s="1157" t="str">
        <f t="shared" si="209"/>
        <v xml:space="preserve">  </v>
      </c>
      <c r="BP232" s="1529">
        <f t="shared" si="181"/>
        <v>0.57436008477634048</v>
      </c>
      <c r="BQ232" s="1394">
        <v>308.84303750247727</v>
      </c>
      <c r="BR232" s="1530"/>
      <c r="BS232" s="174" t="str">
        <f t="shared" si="198"/>
        <v xml:space="preserve">  </v>
      </c>
      <c r="BT232" s="1158" t="str">
        <f t="shared" si="199"/>
        <v xml:space="preserve">  </v>
      </c>
      <c r="BU232" s="1394">
        <v>302.29182155545504</v>
      </c>
      <c r="BV232" s="953"/>
      <c r="BW232" s="174" t="str">
        <f t="shared" si="183"/>
        <v xml:space="preserve">  </v>
      </c>
      <c r="BX232" s="1154" t="str">
        <f t="shared" si="184"/>
        <v xml:space="preserve">  </v>
      </c>
      <c r="BY232" s="1307">
        <v>1.9530778175328021</v>
      </c>
      <c r="CA232" s="1179">
        <v>1</v>
      </c>
      <c r="CB232" s="174" t="str">
        <f t="shared" si="200"/>
        <v xml:space="preserve">  </v>
      </c>
      <c r="CC232" s="1154" t="str">
        <f t="shared" si="201"/>
        <v xml:space="preserve">  </v>
      </c>
      <c r="CD232" s="1419">
        <f t="shared" si="185"/>
        <v>1.806596981217842</v>
      </c>
      <c r="CF232" s="174" t="str">
        <f t="shared" ref="CF232:CF243" si="212">IF(CD232&lt;CF$7,"E, &lt;PRL",IF(CD232&gt;CF$7,"  ",))</f>
        <v xml:space="preserve">  </v>
      </c>
      <c r="CG232" s="1158" t="str">
        <f t="shared" si="210"/>
        <v xml:space="preserve">  </v>
      </c>
      <c r="CH232" s="1389">
        <f t="shared" si="202"/>
        <v>0.63238525087914155</v>
      </c>
      <c r="CI232" s="1531">
        <v>5.7248291939558706</v>
      </c>
      <c r="CK232" s="174" t="str">
        <f t="shared" si="192"/>
        <v xml:space="preserve">  </v>
      </c>
      <c r="CL232" s="1154" t="str">
        <f t="shared" si="193"/>
        <v xml:space="preserve">  </v>
      </c>
      <c r="CM232" s="1347">
        <f t="shared" si="194"/>
        <v>5.516653586902927</v>
      </c>
      <c r="CO232" s="174" t="str">
        <f t="shared" si="195"/>
        <v xml:space="preserve">  </v>
      </c>
      <c r="CP232" s="1158" t="str">
        <f t="shared" si="196"/>
        <v xml:space="preserve">  </v>
      </c>
      <c r="CQ232" s="1353">
        <f t="shared" si="197"/>
        <v>1.8536371226791704</v>
      </c>
      <c r="CR232" s="1174">
        <f t="shared" si="203"/>
        <v>1.8249430495726806</v>
      </c>
    </row>
    <row r="233" spans="1:97" ht="38.25" x14ac:dyDescent="0.2">
      <c r="A233" s="1144" t="s">
        <v>2278</v>
      </c>
      <c r="B233" s="1161" t="s">
        <v>1384</v>
      </c>
      <c r="C233" s="957" t="s">
        <v>599</v>
      </c>
      <c r="D233" s="957">
        <v>9</v>
      </c>
      <c r="E233" s="1455"/>
      <c r="F233" s="955">
        <v>1</v>
      </c>
      <c r="G233" s="1163">
        <v>11452600</v>
      </c>
      <c r="H233" s="1163">
        <v>201212021600</v>
      </c>
      <c r="I233" s="1163"/>
      <c r="J233" s="1105" t="s">
        <v>750</v>
      </c>
      <c r="K233" s="1165" t="s">
        <v>2614</v>
      </c>
      <c r="L233" s="1166" t="s">
        <v>1694</v>
      </c>
      <c r="M233" s="957" t="s">
        <v>550</v>
      </c>
      <c r="N233" s="957"/>
      <c r="O233" s="957"/>
      <c r="P233" s="1169">
        <v>41245</v>
      </c>
      <c r="Q233" s="960">
        <v>0.66666666666666663</v>
      </c>
      <c r="R233" s="1105" t="s">
        <v>749</v>
      </c>
      <c r="S233" s="1527" t="s">
        <v>749</v>
      </c>
      <c r="T233" s="1528">
        <v>134</v>
      </c>
      <c r="U233" s="1171">
        <v>150.29999999999998</v>
      </c>
      <c r="V233" s="1344">
        <f t="shared" si="165"/>
        <v>16.299999999999983</v>
      </c>
      <c r="W233" s="1171">
        <v>55</v>
      </c>
      <c r="X233" s="1344">
        <f t="shared" si="166"/>
        <v>296.36363636363603</v>
      </c>
      <c r="Y233" s="1154" t="str">
        <f t="shared" si="167"/>
        <v xml:space="preserve">  </v>
      </c>
      <c r="Z233" s="1527" t="s">
        <v>749</v>
      </c>
      <c r="AA233" s="1535">
        <v>134</v>
      </c>
      <c r="AB233" s="1171">
        <v>148.9</v>
      </c>
      <c r="AC233" s="1344">
        <f t="shared" si="168"/>
        <v>14.900000000000006</v>
      </c>
      <c r="AD233" s="1171">
        <v>50</v>
      </c>
      <c r="AE233" s="1344">
        <f t="shared" si="169"/>
        <v>298.00000000000011</v>
      </c>
      <c r="AF233" s="1154" t="str">
        <f t="shared" si="170"/>
        <v xml:space="preserve">  </v>
      </c>
      <c r="AG233" s="1527" t="s">
        <v>749</v>
      </c>
      <c r="AH233" s="1535">
        <v>133.30000000000001</v>
      </c>
      <c r="AI233" s="1171">
        <v>150.4</v>
      </c>
      <c r="AJ233" s="1344">
        <f t="shared" si="171"/>
        <v>17.099999999999994</v>
      </c>
      <c r="AK233" s="1171">
        <v>60</v>
      </c>
      <c r="AL233" s="1344">
        <f t="shared" si="172"/>
        <v>284.99999999999994</v>
      </c>
      <c r="AM233" s="1154" t="str">
        <f t="shared" si="173"/>
        <v xml:space="preserve">  </v>
      </c>
      <c r="AN233" s="1507">
        <f t="shared" si="174"/>
        <v>293.12121212121201</v>
      </c>
      <c r="AO233" s="1507">
        <f t="shared" si="175"/>
        <v>7.0806063459208959</v>
      </c>
      <c r="AP233" s="1507">
        <f t="shared" si="176"/>
        <v>2.4155898833390843</v>
      </c>
      <c r="AQ233" s="1506">
        <f t="shared" si="177"/>
        <v>3</v>
      </c>
      <c r="AR233" s="1154" t="str">
        <f t="shared" si="178"/>
        <v xml:space="preserve">  </v>
      </c>
      <c r="AS233" s="1506"/>
      <c r="AT233" s="23" t="s">
        <v>191</v>
      </c>
      <c r="AU233" s="23" t="s">
        <v>191</v>
      </c>
      <c r="AV233" s="23" t="s">
        <v>191</v>
      </c>
      <c r="AW233" s="1175" t="str">
        <f t="shared" si="204"/>
        <v xml:space="preserve">  </v>
      </c>
      <c r="AX233" s="1154" t="str">
        <f t="shared" si="205"/>
        <v xml:space="preserve">  </v>
      </c>
      <c r="AY233" s="23" t="s">
        <v>191</v>
      </c>
      <c r="AZ233" s="23" t="s">
        <v>191</v>
      </c>
      <c r="BA233" s="23" t="s">
        <v>191</v>
      </c>
      <c r="BB233" s="1175" t="str">
        <f t="shared" si="211"/>
        <v xml:space="preserve">  </v>
      </c>
      <c r="BC233" s="1154" t="str">
        <f t="shared" si="206"/>
        <v xml:space="preserve">  </v>
      </c>
      <c r="BD233" s="794" t="s">
        <v>191</v>
      </c>
      <c r="BE233" s="588"/>
      <c r="BF233" s="1347">
        <v>11.716132895813422</v>
      </c>
      <c r="BH233" s="1175" t="str">
        <f t="shared" si="179"/>
        <v xml:space="preserve">  </v>
      </c>
      <c r="BI233" s="1154" t="str">
        <f t="shared" si="207"/>
        <v xml:space="preserve">  </v>
      </c>
      <c r="BK233" s="1443">
        <v>8.1008566978860413E-2</v>
      </c>
      <c r="BL233" s="953"/>
      <c r="BM233" s="1175" t="str">
        <f t="shared" si="180"/>
        <v xml:space="preserve">  </v>
      </c>
      <c r="BN233" s="1158" t="str">
        <f t="shared" si="208"/>
        <v xml:space="preserve">  </v>
      </c>
      <c r="BO233" s="1157" t="str">
        <f t="shared" si="209"/>
        <v xml:space="preserve">  </v>
      </c>
      <c r="BP233" s="1529">
        <f t="shared" si="181"/>
        <v>0.69142751878316067</v>
      </c>
      <c r="BQ233" s="1394">
        <v>194.17526786932123</v>
      </c>
      <c r="BR233" s="1530"/>
      <c r="BS233" s="174" t="str">
        <f t="shared" si="198"/>
        <v xml:space="preserve">  </v>
      </c>
      <c r="BT233" s="1158" t="str">
        <f t="shared" si="199"/>
        <v xml:space="preserve">  </v>
      </c>
      <c r="BU233" s="1394">
        <v>57.546488477635144</v>
      </c>
      <c r="BV233" s="953"/>
      <c r="BW233" s="174" t="str">
        <f t="shared" si="183"/>
        <v xml:space="preserve">  </v>
      </c>
      <c r="BX233" s="1154" t="str">
        <f t="shared" si="184"/>
        <v xml:space="preserve">  </v>
      </c>
      <c r="BY233" s="1307">
        <v>1.4739243755930616</v>
      </c>
      <c r="CA233" s="1179">
        <v>1</v>
      </c>
      <c r="CB233" s="174" t="str">
        <f t="shared" si="200"/>
        <v xml:space="preserve">  </v>
      </c>
      <c r="CC233" s="1154" t="str">
        <f t="shared" si="201"/>
        <v xml:space="preserve">  </v>
      </c>
      <c r="CD233" s="1419">
        <f t="shared" si="185"/>
        <v>0.43922946392673251</v>
      </c>
      <c r="CF233" s="174" t="str">
        <f t="shared" si="212"/>
        <v xml:space="preserve">  </v>
      </c>
      <c r="CG233" s="1158" t="str">
        <f t="shared" si="210"/>
        <v xml:space="preserve">  </v>
      </c>
      <c r="CH233" s="1389">
        <f t="shared" si="202"/>
        <v>0.75906905743784203</v>
      </c>
      <c r="CI233" s="1531">
        <v>4.0446161669088303</v>
      </c>
      <c r="CK233" s="174" t="str">
        <f t="shared" si="192"/>
        <v xml:space="preserve">  </v>
      </c>
      <c r="CL233" s="1154" t="str">
        <f t="shared" si="193"/>
        <v xml:space="preserve">  </v>
      </c>
      <c r="CM233" s="1347">
        <f t="shared" si="194"/>
        <v>1.1527156075690164</v>
      </c>
      <c r="CO233" s="174" t="str">
        <f t="shared" si="195"/>
        <v xml:space="preserve">  </v>
      </c>
      <c r="CP233" s="1158" t="str">
        <f t="shared" si="196"/>
        <v xml:space="preserve">  </v>
      </c>
      <c r="CQ233" s="1353">
        <f t="shared" si="197"/>
        <v>2.0829718487273223</v>
      </c>
      <c r="CR233" s="1174">
        <f t="shared" si="203"/>
        <v>2.0031032962454476</v>
      </c>
    </row>
    <row r="234" spans="1:97" ht="38.25" x14ac:dyDescent="0.2">
      <c r="A234" s="1144" t="s">
        <v>2279</v>
      </c>
      <c r="B234" s="1161" t="s">
        <v>1385</v>
      </c>
      <c r="C234" s="957" t="s">
        <v>599</v>
      </c>
      <c r="D234" s="957">
        <v>9</v>
      </c>
      <c r="E234" s="1455"/>
      <c r="F234" s="955">
        <v>1</v>
      </c>
      <c r="G234" s="1163">
        <v>11452600</v>
      </c>
      <c r="H234" s="1163">
        <v>201212031030</v>
      </c>
      <c r="I234" s="1163"/>
      <c r="J234" s="1105" t="s">
        <v>752</v>
      </c>
      <c r="K234" s="1165" t="s">
        <v>2614</v>
      </c>
      <c r="L234" s="1166" t="s">
        <v>1694</v>
      </c>
      <c r="M234" s="957" t="s">
        <v>550</v>
      </c>
      <c r="N234" s="957"/>
      <c r="O234" s="957"/>
      <c r="P234" s="1169">
        <v>41246</v>
      </c>
      <c r="Q234" s="960">
        <v>0.4375</v>
      </c>
      <c r="R234" s="1105" t="s">
        <v>751</v>
      </c>
      <c r="S234" s="1527" t="s">
        <v>751</v>
      </c>
      <c r="T234" s="1528">
        <v>132.9</v>
      </c>
      <c r="U234" s="1171">
        <v>307.40000000000003</v>
      </c>
      <c r="V234" s="1344">
        <f t="shared" si="165"/>
        <v>174.50000000000003</v>
      </c>
      <c r="W234" s="1171">
        <v>130</v>
      </c>
      <c r="X234" s="1344">
        <f t="shared" si="166"/>
        <v>1342.3076923076924</v>
      </c>
      <c r="Y234" s="1154" t="str">
        <f t="shared" si="167"/>
        <v xml:space="preserve">  </v>
      </c>
      <c r="Z234" s="1527" t="s">
        <v>751</v>
      </c>
      <c r="AA234" s="1528">
        <v>132.80000000000001</v>
      </c>
      <c r="AB234" s="1171">
        <v>300.39999999999998</v>
      </c>
      <c r="AC234" s="1344">
        <f t="shared" si="168"/>
        <v>167.59999999999997</v>
      </c>
      <c r="AD234" s="1171">
        <v>125</v>
      </c>
      <c r="AE234" s="1344">
        <f t="shared" si="169"/>
        <v>1340.7999999999997</v>
      </c>
      <c r="AF234" s="1154" t="str">
        <f t="shared" si="170"/>
        <v xml:space="preserve">  </v>
      </c>
      <c r="AG234" s="1527" t="s">
        <v>751</v>
      </c>
      <c r="AH234" s="1528">
        <v>132.1</v>
      </c>
      <c r="AI234" s="1171">
        <v>286.8</v>
      </c>
      <c r="AJ234" s="1344">
        <f t="shared" si="171"/>
        <v>154.70000000000002</v>
      </c>
      <c r="AK234" s="1171">
        <v>100</v>
      </c>
      <c r="AL234" s="1344">
        <f t="shared" si="172"/>
        <v>1547</v>
      </c>
      <c r="AM234" s="1154" t="str">
        <f t="shared" si="173"/>
        <v xml:space="preserve">  </v>
      </c>
      <c r="AN234" s="1507">
        <f t="shared" si="174"/>
        <v>1410.0358974358976</v>
      </c>
      <c r="AO234" s="1507">
        <f t="shared" si="175"/>
        <v>118.61678771327517</v>
      </c>
      <c r="AP234" s="1507">
        <f t="shared" si="176"/>
        <v>8.4123239648703816</v>
      </c>
      <c r="AQ234" s="1506">
        <f t="shared" si="177"/>
        <v>3</v>
      </c>
      <c r="AR234" s="1154" t="str">
        <f t="shared" si="178"/>
        <v xml:space="preserve">  </v>
      </c>
      <c r="AS234" s="1506"/>
      <c r="AT234" s="23" t="s">
        <v>191</v>
      </c>
      <c r="AU234" s="23" t="s">
        <v>191</v>
      </c>
      <c r="AV234" s="23" t="s">
        <v>191</v>
      </c>
      <c r="AW234" s="1175" t="str">
        <f t="shared" si="204"/>
        <v xml:space="preserve">  </v>
      </c>
      <c r="AX234" s="1154" t="str">
        <f t="shared" si="205"/>
        <v xml:space="preserve">  </v>
      </c>
      <c r="AY234" s="23" t="s">
        <v>191</v>
      </c>
      <c r="AZ234" s="23" t="s">
        <v>191</v>
      </c>
      <c r="BA234" s="23" t="s">
        <v>191</v>
      </c>
      <c r="BB234" s="1175" t="str">
        <f t="shared" si="211"/>
        <v xml:space="preserve">  </v>
      </c>
      <c r="BC234" s="1154" t="str">
        <f t="shared" si="206"/>
        <v xml:space="preserve">  </v>
      </c>
      <c r="BD234" s="794" t="s">
        <v>191</v>
      </c>
      <c r="BE234" s="588"/>
      <c r="BF234" s="1347">
        <v>11.118968155922689</v>
      </c>
      <c r="BH234" s="1175" t="str">
        <f t="shared" si="179"/>
        <v xml:space="preserve">  </v>
      </c>
      <c r="BI234" s="1154" t="str">
        <f t="shared" si="207"/>
        <v xml:space="preserve">  </v>
      </c>
      <c r="BK234" s="1443">
        <v>7.3932044188034743E-2</v>
      </c>
      <c r="BL234" s="953"/>
      <c r="BM234" s="1175" t="str">
        <f t="shared" si="180"/>
        <v xml:space="preserve">  </v>
      </c>
      <c r="BN234" s="1158" t="str">
        <f t="shared" si="208"/>
        <v xml:space="preserve">  </v>
      </c>
      <c r="BO234" s="1157" t="str">
        <f t="shared" si="209"/>
        <v xml:space="preserve">  </v>
      </c>
      <c r="BP234" s="1529">
        <f t="shared" si="181"/>
        <v>0.66491821139584528</v>
      </c>
      <c r="BQ234" s="1394">
        <v>285.74672114750575</v>
      </c>
      <c r="BR234" s="1530"/>
      <c r="BS234" s="174" t="str">
        <f t="shared" si="198"/>
        <v xml:space="preserve">  </v>
      </c>
      <c r="BT234" s="1158" t="str">
        <f t="shared" si="199"/>
        <v xml:space="preserve">  </v>
      </c>
      <c r="BU234" s="1394">
        <v>383.56002184799814</v>
      </c>
      <c r="BV234" s="953"/>
      <c r="BW234" s="174" t="str">
        <f t="shared" si="183"/>
        <v xml:space="preserve">  </v>
      </c>
      <c r="BX234" s="1154" t="str">
        <f t="shared" si="184"/>
        <v xml:space="preserve">  </v>
      </c>
      <c r="BY234" s="1307">
        <v>1.1933157916935568</v>
      </c>
      <c r="CA234" s="1179">
        <v>1</v>
      </c>
      <c r="CB234" s="174" t="str">
        <f t="shared" si="200"/>
        <v xml:space="preserve">  </v>
      </c>
      <c r="CC234" s="1154" t="str">
        <f t="shared" si="201"/>
        <v xml:space="preserve">  </v>
      </c>
      <c r="CD234" s="1419">
        <f t="shared" si="185"/>
        <v>1.5999978135027206</v>
      </c>
      <c r="CF234" s="174" t="str">
        <f t="shared" si="212"/>
        <v xml:space="preserve">  </v>
      </c>
      <c r="CG234" s="1158" t="str">
        <f t="shared" si="210"/>
        <v xml:space="preserve">  </v>
      </c>
      <c r="CH234" s="1389">
        <f t="shared" si="202"/>
        <v>0.4176131179743453</v>
      </c>
      <c r="CI234" s="1531">
        <v>3.6639824719555492</v>
      </c>
      <c r="CK234" s="174" t="str">
        <f t="shared" si="192"/>
        <v xml:space="preserve">  </v>
      </c>
      <c r="CL234" s="1154" t="str">
        <f t="shared" si="193"/>
        <v xml:space="preserve">  </v>
      </c>
      <c r="CM234" s="1347">
        <f t="shared" si="194"/>
        <v>5.6681808841152339</v>
      </c>
      <c r="CO234" s="174" t="str">
        <f t="shared" si="195"/>
        <v xml:space="preserve">  </v>
      </c>
      <c r="CP234" s="1158" t="str">
        <f t="shared" si="196"/>
        <v xml:space="preserve">  </v>
      </c>
      <c r="CQ234" s="1353">
        <f t="shared" si="197"/>
        <v>1.2822482992076607</v>
      </c>
      <c r="CR234" s="1174">
        <f t="shared" si="203"/>
        <v>1.4777819796770921</v>
      </c>
    </row>
    <row r="235" spans="1:97" ht="38.25" x14ac:dyDescent="0.2">
      <c r="A235" s="1144" t="s">
        <v>2283</v>
      </c>
      <c r="B235" s="1161" t="s">
        <v>1389</v>
      </c>
      <c r="C235" s="957" t="s">
        <v>599</v>
      </c>
      <c r="D235" s="957">
        <v>9</v>
      </c>
      <c r="E235" s="1455"/>
      <c r="F235" s="955">
        <v>1</v>
      </c>
      <c r="G235" s="1163">
        <v>11452600</v>
      </c>
      <c r="H235" s="1163">
        <v>201212051300</v>
      </c>
      <c r="I235" s="1163"/>
      <c r="J235" s="1105" t="s">
        <v>762</v>
      </c>
      <c r="K235" s="1165" t="s">
        <v>2614</v>
      </c>
      <c r="L235" s="1166" t="s">
        <v>1694</v>
      </c>
      <c r="M235" s="957" t="s">
        <v>550</v>
      </c>
      <c r="N235" s="957"/>
      <c r="O235" s="957"/>
      <c r="P235" s="1169">
        <v>41248</v>
      </c>
      <c r="Q235" s="960">
        <v>0.54166666666666663</v>
      </c>
      <c r="R235" s="1105" t="s">
        <v>761</v>
      </c>
      <c r="S235" s="1527" t="s">
        <v>761</v>
      </c>
      <c r="T235" s="1528">
        <v>134</v>
      </c>
      <c r="U235" s="1171">
        <v>142</v>
      </c>
      <c r="V235" s="1344">
        <f t="shared" si="165"/>
        <v>8</v>
      </c>
      <c r="W235" s="1171">
        <v>130</v>
      </c>
      <c r="X235" s="1344">
        <f t="shared" ref="X235:X262" si="213">V235/(W235/1000)</f>
        <v>61.538461538461533</v>
      </c>
      <c r="Y235" s="1154" t="str">
        <f t="shared" ref="Y235:Y266" si="214">IF(V235&lt;Y$5,"&lt;MDL",IF(V235&lt;Y$6,"E, &lt;RL",IF(V235&gt;Y$6,"  ",)))</f>
        <v xml:space="preserve">  </v>
      </c>
      <c r="Z235" s="1527" t="s">
        <v>761</v>
      </c>
      <c r="AA235" s="1528">
        <v>133.5</v>
      </c>
      <c r="AB235" s="1171">
        <v>140.9</v>
      </c>
      <c r="AC235" s="1344">
        <f t="shared" si="168"/>
        <v>7.4000000000000057</v>
      </c>
      <c r="AD235" s="1171">
        <v>125</v>
      </c>
      <c r="AE235" s="1344">
        <f t="shared" si="169"/>
        <v>59.200000000000045</v>
      </c>
      <c r="AF235" s="1154" t="str">
        <f t="shared" ref="AF235:AF266" si="215">IF(AC235&lt;AF$5,"&lt;MDL",IF(AC235&lt;AF$6,"E, &lt;RL",IF(AC235&gt;AF$6,"  ",)))</f>
        <v xml:space="preserve">  </v>
      </c>
      <c r="AG235" s="1527" t="s">
        <v>761</v>
      </c>
      <c r="AH235" s="1528">
        <v>132.1</v>
      </c>
      <c r="AI235" s="1171">
        <v>148</v>
      </c>
      <c r="AJ235" s="1344">
        <f t="shared" si="171"/>
        <v>15.900000000000006</v>
      </c>
      <c r="AK235" s="1171">
        <v>275</v>
      </c>
      <c r="AL235" s="1344">
        <f t="shared" ref="AL235:AL262" si="216">AJ235/(AK235/1000)</f>
        <v>57.818181818181834</v>
      </c>
      <c r="AM235" s="1154" t="str">
        <f t="shared" ref="AM235:AM266" si="217">IF(AJ235&lt;AM$5,"&lt;MDL",IF(AJ235&lt;AM$6,"E, &lt;RL",IF(AJ235&gt;AM$6,"  ",)))</f>
        <v xml:space="preserve">  </v>
      </c>
      <c r="AN235" s="1507">
        <f t="shared" ref="AN235:AN254" si="218">AVERAGE(X235,AE235,AL235)</f>
        <v>59.518881118881133</v>
      </c>
      <c r="AO235" s="1507">
        <f t="shared" ref="AO235:AO254" si="219">STDEV(X235,AE235,AL235)</f>
        <v>1.8805276321461595</v>
      </c>
      <c r="AP235" s="1507">
        <f t="shared" ref="AP235:AP254" si="220">AO235/AN235*100</f>
        <v>3.1595480237440166</v>
      </c>
      <c r="AQ235" s="1506">
        <f t="shared" ref="AQ235:AQ254" si="221">COUNT(X235,AE235,AL235)</f>
        <v>3</v>
      </c>
      <c r="AR235" s="1154" t="str">
        <f t="shared" ref="AR235:AR266" si="222">IF(AN235&lt;AR$5,"&lt;MDL",IF(AN235&lt;AR$6,"E, &lt;RL",IF(AN235&gt;AR$6,"  ",)))</f>
        <v xml:space="preserve">  </v>
      </c>
      <c r="AS235" s="1506"/>
      <c r="AT235" s="23" t="s">
        <v>191</v>
      </c>
      <c r="AU235" s="23" t="s">
        <v>191</v>
      </c>
      <c r="AV235" s="23" t="s">
        <v>191</v>
      </c>
      <c r="AW235" s="1175" t="str">
        <f t="shared" si="204"/>
        <v xml:space="preserve">  </v>
      </c>
      <c r="AX235" s="1154" t="str">
        <f t="shared" si="205"/>
        <v xml:space="preserve">  </v>
      </c>
      <c r="AY235" s="23" t="s">
        <v>191</v>
      </c>
      <c r="AZ235" s="23" t="s">
        <v>191</v>
      </c>
      <c r="BA235" s="23" t="s">
        <v>191</v>
      </c>
      <c r="BB235" s="1175" t="str">
        <f t="shared" si="211"/>
        <v xml:space="preserve">  </v>
      </c>
      <c r="BC235" s="1154" t="str">
        <f t="shared" si="206"/>
        <v xml:space="preserve">  </v>
      </c>
      <c r="BD235" s="794" t="s">
        <v>191</v>
      </c>
      <c r="BE235" s="588"/>
      <c r="BF235" s="1347">
        <v>6.3953235656843024</v>
      </c>
      <c r="BH235" s="1175" t="str">
        <f t="shared" si="179"/>
        <v xml:space="preserve">  </v>
      </c>
      <c r="BI235" s="1154" t="str">
        <f t="shared" si="207"/>
        <v xml:space="preserve">  </v>
      </c>
      <c r="BK235" s="1443">
        <v>7.5046614653109994E-2</v>
      </c>
      <c r="BL235" s="953"/>
      <c r="BM235" s="1175" t="str">
        <f t="shared" ref="BM235:BM254" si="223">IF(BK235&lt;BM$7,"E, &lt;PRL",IF(BK235&gt;BM$7,"  ",))</f>
        <v xml:space="preserve">  </v>
      </c>
      <c r="BN235" s="1158" t="str">
        <f t="shared" si="208"/>
        <v xml:space="preserve">  </v>
      </c>
      <c r="BO235" s="1157" t="str">
        <f t="shared" si="209"/>
        <v xml:space="preserve">  </v>
      </c>
      <c r="BP235" s="1529">
        <f t="shared" ref="BP235:BP262" si="224">BK235/BF235*100</f>
        <v>1.1734607933802013</v>
      </c>
      <c r="BQ235" s="1394">
        <v>279.78645089709971</v>
      </c>
      <c r="BR235" s="1530"/>
      <c r="BS235" s="174" t="str">
        <f t="shared" si="198"/>
        <v xml:space="preserve">  </v>
      </c>
      <c r="BT235" s="1158" t="str">
        <f t="shared" si="199"/>
        <v xml:space="preserve">  </v>
      </c>
      <c r="BU235" s="1394">
        <v>17.217627747513827</v>
      </c>
      <c r="BV235" s="953"/>
      <c r="BW235" s="174" t="str">
        <f t="shared" si="183"/>
        <v xml:space="preserve">  </v>
      </c>
      <c r="BX235" s="1154" t="str">
        <f t="shared" ref="BX235:BX266" si="225">IF(BU235&lt;BX$5,"&lt;MDL",IF(BU235&lt;BX$6,"E, &lt;RL",IF(BU235&gt;BX$6,"  ",)))</f>
        <v xml:space="preserve">  </v>
      </c>
      <c r="BY235" s="1307">
        <v>2.7299489534768515</v>
      </c>
      <c r="CA235" s="1179">
        <v>1</v>
      </c>
      <c r="CB235" s="174" t="str">
        <f t="shared" si="200"/>
        <v xml:space="preserve">  </v>
      </c>
      <c r="CC235" s="1154" t="str">
        <f t="shared" si="201"/>
        <v xml:space="preserve">  </v>
      </c>
      <c r="CD235" s="1419">
        <f t="shared" si="185"/>
        <v>0.16161297804582972</v>
      </c>
      <c r="CF235" s="174" t="str">
        <f t="shared" si="212"/>
        <v xml:space="preserve">  </v>
      </c>
      <c r="CG235" s="1158" t="str">
        <f t="shared" si="210"/>
        <v xml:space="preserve">  </v>
      </c>
      <c r="CH235" s="1389">
        <f t="shared" si="202"/>
        <v>0.9757259312320582</v>
      </c>
      <c r="CI235" s="1531">
        <v>8.8497359592156162</v>
      </c>
      <c r="CK235" s="174" t="str">
        <f t="shared" si="192"/>
        <v xml:space="preserve">  </v>
      </c>
      <c r="CL235" s="1154" t="str">
        <f t="shared" si="193"/>
        <v xml:space="preserve">  </v>
      </c>
      <c r="CM235" s="1347">
        <f t="shared" si="194"/>
        <v>0.51167564273283028</v>
      </c>
      <c r="CO235" s="174" t="str">
        <f t="shared" si="195"/>
        <v xml:space="preserve">  </v>
      </c>
      <c r="CP235" s="1158" t="str">
        <f t="shared" si="196"/>
        <v xml:space="preserve">  </v>
      </c>
      <c r="CQ235" s="1353">
        <f t="shared" si="197"/>
        <v>3.1630323522958532</v>
      </c>
      <c r="CR235" s="1174">
        <f t="shared" si="203"/>
        <v>2.9718126691797866</v>
      </c>
    </row>
    <row r="236" spans="1:97" ht="38.25" x14ac:dyDescent="0.2">
      <c r="A236" s="1144" t="s">
        <v>2287</v>
      </c>
      <c r="B236" s="1161" t="s">
        <v>1393</v>
      </c>
      <c r="C236" s="957" t="s">
        <v>599</v>
      </c>
      <c r="D236" s="957">
        <v>9</v>
      </c>
      <c r="E236" s="1455"/>
      <c r="F236" s="955">
        <v>1</v>
      </c>
      <c r="G236" s="1163">
        <v>11452600</v>
      </c>
      <c r="H236" s="1163">
        <v>201212221040</v>
      </c>
      <c r="I236" s="1163"/>
      <c r="J236" s="1105" t="s">
        <v>770</v>
      </c>
      <c r="K236" s="1165" t="s">
        <v>2614</v>
      </c>
      <c r="L236" s="1166" t="s">
        <v>1694</v>
      </c>
      <c r="M236" s="957" t="s">
        <v>550</v>
      </c>
      <c r="N236" s="957"/>
      <c r="O236" s="957"/>
      <c r="P236" s="1169">
        <v>41265</v>
      </c>
      <c r="Q236" s="960">
        <v>0.44444444444444442</v>
      </c>
      <c r="R236" s="1105" t="s">
        <v>769</v>
      </c>
      <c r="S236" s="1527" t="s">
        <v>769</v>
      </c>
      <c r="T236" s="1528">
        <v>133.5</v>
      </c>
      <c r="U236" s="1171">
        <v>183.7</v>
      </c>
      <c r="V236" s="1344">
        <f t="shared" si="165"/>
        <v>50.199999999999989</v>
      </c>
      <c r="W236" s="1171">
        <v>41</v>
      </c>
      <c r="X236" s="1344">
        <f t="shared" si="213"/>
        <v>1224.3902439024387</v>
      </c>
      <c r="Y236" s="1154" t="str">
        <f t="shared" si="214"/>
        <v xml:space="preserve">  </v>
      </c>
      <c r="Z236" s="1527" t="s">
        <v>769</v>
      </c>
      <c r="AA236" s="1528">
        <v>133.9</v>
      </c>
      <c r="AB236" s="1171">
        <v>189.4</v>
      </c>
      <c r="AC236" s="1344">
        <f t="shared" si="168"/>
        <v>55.5</v>
      </c>
      <c r="AD236" s="1171">
        <v>49</v>
      </c>
      <c r="AE236" s="1344">
        <f t="shared" si="169"/>
        <v>1132.6530612244896</v>
      </c>
      <c r="AF236" s="1154" t="str">
        <f t="shared" si="215"/>
        <v xml:space="preserve">  </v>
      </c>
      <c r="AG236" s="1527" t="s">
        <v>769</v>
      </c>
      <c r="AH236" s="1528">
        <v>133.1</v>
      </c>
      <c r="AI236" s="1171">
        <v>195.1</v>
      </c>
      <c r="AJ236" s="1344">
        <f t="shared" si="171"/>
        <v>62</v>
      </c>
      <c r="AK236" s="1171">
        <v>47</v>
      </c>
      <c r="AL236" s="1344">
        <f t="shared" si="216"/>
        <v>1319.1489361702127</v>
      </c>
      <c r="AM236" s="1154" t="str">
        <f t="shared" si="217"/>
        <v xml:space="preserve">  </v>
      </c>
      <c r="AN236" s="1507">
        <f t="shared" si="218"/>
        <v>1225.3974137657135</v>
      </c>
      <c r="AO236" s="1507">
        <f t="shared" si="219"/>
        <v>93.252016794773965</v>
      </c>
      <c r="AP236" s="1507">
        <f t="shared" si="220"/>
        <v>7.6099407218598092</v>
      </c>
      <c r="AQ236" s="1506">
        <f t="shared" si="221"/>
        <v>3</v>
      </c>
      <c r="AR236" s="1154" t="str">
        <f t="shared" si="222"/>
        <v xml:space="preserve">  </v>
      </c>
      <c r="AS236" s="1506"/>
      <c r="AT236" s="23" t="s">
        <v>191</v>
      </c>
      <c r="AU236" s="23" t="s">
        <v>191</v>
      </c>
      <c r="AV236" s="23" t="s">
        <v>191</v>
      </c>
      <c r="AW236" s="1175" t="str">
        <f t="shared" si="204"/>
        <v xml:space="preserve">  </v>
      </c>
      <c r="AX236" s="1154" t="str">
        <f t="shared" si="205"/>
        <v xml:space="preserve">  </v>
      </c>
      <c r="AY236" s="23" t="s">
        <v>191</v>
      </c>
      <c r="AZ236" s="23" t="s">
        <v>191</v>
      </c>
      <c r="BA236" s="23" t="s">
        <v>191</v>
      </c>
      <c r="BB236" s="1175" t="str">
        <f t="shared" si="211"/>
        <v xml:space="preserve">  </v>
      </c>
      <c r="BC236" s="1154" t="str">
        <f t="shared" si="206"/>
        <v xml:space="preserve">  </v>
      </c>
      <c r="BD236" s="794" t="s">
        <v>191</v>
      </c>
      <c r="BE236" s="588"/>
      <c r="BF236" s="1347">
        <v>12.493324883432441</v>
      </c>
      <c r="BH236" s="1175" t="str">
        <f t="shared" si="179"/>
        <v xml:space="preserve">  </v>
      </c>
      <c r="BI236" s="1154" t="str">
        <f t="shared" si="207"/>
        <v xml:space="preserve">  </v>
      </c>
      <c r="BK236" s="1443">
        <v>8.9491504390972004E-2</v>
      </c>
      <c r="BL236" s="954"/>
      <c r="BM236" s="1175" t="str">
        <f t="shared" si="223"/>
        <v xml:space="preserve">  </v>
      </c>
      <c r="BN236" s="1158" t="str">
        <f t="shared" si="208"/>
        <v xml:space="preserve">  </v>
      </c>
      <c r="BO236" s="1157" t="str">
        <f t="shared" si="209"/>
        <v xml:space="preserve">  </v>
      </c>
      <c r="BP236" s="1529">
        <f t="shared" si="224"/>
        <v>0.71631455377941744</v>
      </c>
      <c r="BQ236" s="1394">
        <v>208.41815757662312</v>
      </c>
      <c r="BR236" s="1530"/>
      <c r="BS236" s="174" t="str">
        <f t="shared" si="198"/>
        <v xml:space="preserve">  </v>
      </c>
      <c r="BT236" s="1158" t="str">
        <f t="shared" si="199"/>
        <v xml:space="preserve">  </v>
      </c>
      <c r="BU236" s="1394">
        <v>255.18515878893848</v>
      </c>
      <c r="BV236" s="953"/>
      <c r="BW236" s="174" t="str">
        <f t="shared" si="183"/>
        <v xml:space="preserve">  </v>
      </c>
      <c r="BX236" s="1154" t="str">
        <f t="shared" si="225"/>
        <v xml:space="preserve">  </v>
      </c>
      <c r="BY236" s="1307">
        <v>1.4143546786192212</v>
      </c>
      <c r="CA236" s="1179">
        <v>1</v>
      </c>
      <c r="CB236" s="174" t="str">
        <f t="shared" si="200"/>
        <v xml:space="preserve">  </v>
      </c>
      <c r="CC236" s="1154" t="str">
        <f t="shared" si="201"/>
        <v xml:space="preserve">  </v>
      </c>
      <c r="CD236" s="1419">
        <f t="shared" si="185"/>
        <v>1.60197315639524</v>
      </c>
      <c r="CF236" s="174" t="str">
        <f t="shared" si="212"/>
        <v xml:space="preserve">  </v>
      </c>
      <c r="CG236" s="1158" t="str">
        <f t="shared" si="210"/>
        <v xml:space="preserve">  </v>
      </c>
      <c r="CH236" s="1389">
        <f t="shared" si="202"/>
        <v>0.67861394374875716</v>
      </c>
      <c r="CI236" s="1531">
        <v>4.6801022999187003</v>
      </c>
      <c r="CK236" s="174" t="str">
        <f t="shared" si="192"/>
        <v xml:space="preserve">  </v>
      </c>
      <c r="CL236" s="1154" t="str">
        <f t="shared" si="193"/>
        <v xml:space="preserve">  </v>
      </c>
      <c r="CM236" s="1347">
        <f t="shared" si="194"/>
        <v>6.1737519701055188</v>
      </c>
      <c r="CO236" s="174" t="str">
        <f t="shared" si="195"/>
        <v xml:space="preserve">  </v>
      </c>
      <c r="CP236" s="1158" t="str">
        <f t="shared" si="196"/>
        <v xml:space="preserve">  </v>
      </c>
      <c r="CQ236" s="1353">
        <f t="shared" si="197"/>
        <v>2.2455348201598517</v>
      </c>
      <c r="CR236" s="1174">
        <f t="shared" si="203"/>
        <v>2.4193225026898126</v>
      </c>
    </row>
    <row r="237" spans="1:97" ht="38.25" x14ac:dyDescent="0.2">
      <c r="A237" s="1144" t="s">
        <v>2290</v>
      </c>
      <c r="B237" s="1161" t="s">
        <v>1396</v>
      </c>
      <c r="C237" s="957" t="s">
        <v>599</v>
      </c>
      <c r="D237" s="957">
        <v>9</v>
      </c>
      <c r="E237" s="1455"/>
      <c r="F237" s="955">
        <v>1</v>
      </c>
      <c r="G237" s="1163">
        <v>11452600</v>
      </c>
      <c r="H237" s="1163">
        <v>201212230900</v>
      </c>
      <c r="I237" s="1163"/>
      <c r="J237" s="1105" t="s">
        <v>776</v>
      </c>
      <c r="K237" s="1165" t="s">
        <v>2614</v>
      </c>
      <c r="L237" s="1166" t="s">
        <v>1694</v>
      </c>
      <c r="M237" s="957" t="s">
        <v>550</v>
      </c>
      <c r="N237" s="957"/>
      <c r="O237" s="957"/>
      <c r="P237" s="1169">
        <v>41266</v>
      </c>
      <c r="Q237" s="960">
        <v>0.375</v>
      </c>
      <c r="R237" s="1105" t="s">
        <v>775</v>
      </c>
      <c r="S237" s="1527" t="s">
        <v>775</v>
      </c>
      <c r="T237" s="1528">
        <v>133.1</v>
      </c>
      <c r="U237" s="1171">
        <v>169.1</v>
      </c>
      <c r="V237" s="1344">
        <f t="shared" si="165"/>
        <v>36</v>
      </c>
      <c r="W237" s="1171">
        <v>112</v>
      </c>
      <c r="X237" s="1344">
        <f t="shared" si="213"/>
        <v>321.42857142857144</v>
      </c>
      <c r="Y237" s="1154" t="str">
        <f t="shared" si="214"/>
        <v xml:space="preserve">  </v>
      </c>
      <c r="Z237" s="1527" t="s">
        <v>775</v>
      </c>
      <c r="AA237" s="1528">
        <v>134</v>
      </c>
      <c r="AB237" s="1171">
        <v>172</v>
      </c>
      <c r="AC237" s="1344">
        <f t="shared" si="168"/>
        <v>38</v>
      </c>
      <c r="AD237" s="1171">
        <v>56</v>
      </c>
      <c r="AE237" s="1344">
        <f t="shared" si="169"/>
        <v>678.57142857142856</v>
      </c>
      <c r="AF237" s="1154" t="str">
        <f t="shared" si="215"/>
        <v xml:space="preserve">  </v>
      </c>
      <c r="AG237" s="1527" t="s">
        <v>775</v>
      </c>
      <c r="AH237" s="1528">
        <v>133.5</v>
      </c>
      <c r="AI237" s="1386">
        <v>154.4</v>
      </c>
      <c r="AJ237" s="1344">
        <f t="shared" si="171"/>
        <v>20.900000000000006</v>
      </c>
      <c r="AK237" s="1171">
        <v>69</v>
      </c>
      <c r="AL237" s="1344">
        <f t="shared" si="216"/>
        <v>302.89855072463774</v>
      </c>
      <c r="AM237" s="1154" t="str">
        <f t="shared" si="217"/>
        <v xml:space="preserve">  </v>
      </c>
      <c r="AN237" s="1507">
        <f t="shared" si="218"/>
        <v>434.29951690821258</v>
      </c>
      <c r="AO237" s="1507">
        <f t="shared" si="219"/>
        <v>211.74847233811056</v>
      </c>
      <c r="AP237" s="1386">
        <f t="shared" si="220"/>
        <v>48.756322329242366</v>
      </c>
      <c r="AQ237" s="1506">
        <f t="shared" si="221"/>
        <v>3</v>
      </c>
      <c r="AR237" s="1154" t="str">
        <f t="shared" si="222"/>
        <v xml:space="preserve">  </v>
      </c>
      <c r="AS237" s="1506"/>
      <c r="AT237" s="23" t="s">
        <v>191</v>
      </c>
      <c r="AU237" s="23" t="s">
        <v>191</v>
      </c>
      <c r="AV237" s="23" t="s">
        <v>191</v>
      </c>
      <c r="AW237" s="1175" t="str">
        <f t="shared" si="204"/>
        <v xml:space="preserve">  </v>
      </c>
      <c r="AX237" s="1154" t="str">
        <f t="shared" si="205"/>
        <v xml:space="preserve">  </v>
      </c>
      <c r="AY237" s="23" t="s">
        <v>191</v>
      </c>
      <c r="AZ237" s="23" t="s">
        <v>191</v>
      </c>
      <c r="BA237" s="23" t="s">
        <v>191</v>
      </c>
      <c r="BB237" s="1175" t="str">
        <f t="shared" si="211"/>
        <v xml:space="preserve">  </v>
      </c>
      <c r="BC237" s="1154" t="str">
        <f t="shared" si="206"/>
        <v xml:space="preserve">  </v>
      </c>
      <c r="BD237" s="794" t="s">
        <v>191</v>
      </c>
      <c r="BE237" s="588"/>
      <c r="BF237" s="1347">
        <v>10.863835251758852</v>
      </c>
      <c r="BH237" s="1175" t="str">
        <f t="shared" si="179"/>
        <v xml:space="preserve">  </v>
      </c>
      <c r="BI237" s="1154" t="str">
        <f t="shared" si="207"/>
        <v xml:space="preserve">  </v>
      </c>
      <c r="BK237" s="1443">
        <v>7.6638560215639043E-2</v>
      </c>
      <c r="BL237" s="954"/>
      <c r="BM237" s="1175" t="str">
        <f t="shared" si="223"/>
        <v xml:space="preserve">  </v>
      </c>
      <c r="BN237" s="1158" t="str">
        <f t="shared" si="208"/>
        <v xml:space="preserve">  </v>
      </c>
      <c r="BO237" s="1157" t="str">
        <f t="shared" si="209"/>
        <v xml:space="preserve">  </v>
      </c>
      <c r="BP237" s="1529">
        <f t="shared" si="224"/>
        <v>0.70544663500149529</v>
      </c>
      <c r="BQ237" s="1394">
        <v>231.32152168783929</v>
      </c>
      <c r="BR237" s="1530"/>
      <c r="BS237" s="174" t="str">
        <f t="shared" si="198"/>
        <v xml:space="preserve">  </v>
      </c>
      <c r="BT237" s="1158" t="str">
        <f t="shared" si="199"/>
        <v xml:space="preserve">  </v>
      </c>
      <c r="BU237" s="1394">
        <v>74.35334625680548</v>
      </c>
      <c r="BV237" s="953"/>
      <c r="BW237" s="174" t="str">
        <f t="shared" si="183"/>
        <v xml:space="preserve">  </v>
      </c>
      <c r="BX237" s="1154" t="str">
        <f t="shared" si="225"/>
        <v xml:space="preserve">  </v>
      </c>
      <c r="BY237" s="1307">
        <v>1.4655776199470758</v>
      </c>
      <c r="CA237" s="1179">
        <v>1</v>
      </c>
      <c r="CB237" s="174" t="str">
        <f t="shared" si="200"/>
        <v xml:space="preserve">  </v>
      </c>
      <c r="CC237" s="1154" t="str">
        <f t="shared" si="201"/>
        <v xml:space="preserve">  </v>
      </c>
      <c r="CD237" s="1419">
        <f t="shared" si="185"/>
        <v>0.99449909924980151</v>
      </c>
      <c r="CF237" s="174" t="str">
        <f t="shared" si="212"/>
        <v xml:space="preserve">  </v>
      </c>
      <c r="CG237" s="1158" t="str">
        <f t="shared" si="210"/>
        <v xml:space="preserve">  </v>
      </c>
      <c r="CH237" s="1389">
        <f t="shared" si="202"/>
        <v>0.63356734351973698</v>
      </c>
      <c r="CI237" s="1531">
        <v>10.079842798409155</v>
      </c>
      <c r="CK237" s="174" t="str">
        <f t="shared" si="192"/>
        <v xml:space="preserve">  </v>
      </c>
      <c r="CL237" s="1158" t="str">
        <f t="shared" si="193"/>
        <v xml:space="preserve">  </v>
      </c>
      <c r="CM237" s="1347">
        <f t="shared" si="194"/>
        <v>3.0531697751703097</v>
      </c>
      <c r="CO237" s="174" t="str">
        <f t="shared" si="195"/>
        <v xml:space="preserve">  </v>
      </c>
      <c r="CP237" s="1158" t="str">
        <f t="shared" si="196"/>
        <v xml:space="preserve">  </v>
      </c>
      <c r="CQ237" s="1353">
        <f t="shared" si="197"/>
        <v>4.3575032382899366</v>
      </c>
      <c r="CR237" s="1174">
        <f t="shared" si="203"/>
        <v>4.1062977375962504</v>
      </c>
    </row>
    <row r="238" spans="1:97" ht="38.25" x14ac:dyDescent="0.2">
      <c r="A238" s="1144" t="s">
        <v>2294</v>
      </c>
      <c r="B238" s="1161" t="s">
        <v>1400</v>
      </c>
      <c r="C238" s="957" t="s">
        <v>599</v>
      </c>
      <c r="D238" s="957">
        <v>9</v>
      </c>
      <c r="E238" s="1455"/>
      <c r="F238" s="955">
        <v>1</v>
      </c>
      <c r="G238" s="1163">
        <v>11452600</v>
      </c>
      <c r="H238" s="1163">
        <v>201212241000</v>
      </c>
      <c r="I238" s="1163"/>
      <c r="J238" s="1105" t="s">
        <v>784</v>
      </c>
      <c r="K238" s="1165" t="s">
        <v>2614</v>
      </c>
      <c r="L238" s="1166" t="s">
        <v>1694</v>
      </c>
      <c r="M238" s="957" t="s">
        <v>550</v>
      </c>
      <c r="N238" s="957"/>
      <c r="O238" s="957"/>
      <c r="P238" s="1169">
        <v>41267</v>
      </c>
      <c r="Q238" s="960">
        <v>0.41666666666666669</v>
      </c>
      <c r="R238" s="1105" t="s">
        <v>783</v>
      </c>
      <c r="S238" s="1527" t="s">
        <v>783</v>
      </c>
      <c r="T238" s="1528">
        <v>133.6</v>
      </c>
      <c r="U238" s="1171">
        <v>172.5</v>
      </c>
      <c r="V238" s="1344">
        <f t="shared" si="165"/>
        <v>38.900000000000006</v>
      </c>
      <c r="W238" s="1171">
        <v>20</v>
      </c>
      <c r="X238" s="1344">
        <f t="shared" si="213"/>
        <v>1945.0000000000002</v>
      </c>
      <c r="Y238" s="1154" t="str">
        <f t="shared" si="214"/>
        <v xml:space="preserve">  </v>
      </c>
      <c r="Z238" s="1527" t="s">
        <v>783</v>
      </c>
      <c r="AA238" s="1528">
        <v>133.4</v>
      </c>
      <c r="AB238" s="1171">
        <v>192.20000000000002</v>
      </c>
      <c r="AC238" s="1344">
        <f t="shared" si="168"/>
        <v>58.800000000000011</v>
      </c>
      <c r="AD238" s="1171">
        <v>30</v>
      </c>
      <c r="AE238" s="1344">
        <f t="shared" si="169"/>
        <v>1960.0000000000005</v>
      </c>
      <c r="AF238" s="1154" t="str">
        <f t="shared" si="215"/>
        <v xml:space="preserve">  </v>
      </c>
      <c r="AG238" s="1527" t="s">
        <v>783</v>
      </c>
      <c r="AH238" s="1528">
        <v>133.30000000000001</v>
      </c>
      <c r="AI238" s="1171">
        <v>172.7</v>
      </c>
      <c r="AJ238" s="1344">
        <f t="shared" si="171"/>
        <v>39.399999999999977</v>
      </c>
      <c r="AK238" s="1171">
        <v>20</v>
      </c>
      <c r="AL238" s="1344">
        <f t="shared" si="216"/>
        <v>1969.9999999999989</v>
      </c>
      <c r="AM238" s="1154" t="str">
        <f t="shared" si="217"/>
        <v xml:space="preserve">  </v>
      </c>
      <c r="AN238" s="1507">
        <f t="shared" si="218"/>
        <v>1958.3333333333333</v>
      </c>
      <c r="AO238" s="1507">
        <f t="shared" si="219"/>
        <v>12.583057392117299</v>
      </c>
      <c r="AP238" s="1507">
        <f t="shared" si="220"/>
        <v>0.64253910087407484</v>
      </c>
      <c r="AQ238" s="1506">
        <f t="shared" si="221"/>
        <v>3</v>
      </c>
      <c r="AR238" s="1154" t="str">
        <f t="shared" si="222"/>
        <v xml:space="preserve">  </v>
      </c>
      <c r="AS238" s="1506"/>
      <c r="AT238" s="23" t="s">
        <v>191</v>
      </c>
      <c r="AU238" s="23" t="s">
        <v>191</v>
      </c>
      <c r="AV238" s="23" t="s">
        <v>191</v>
      </c>
      <c r="AW238" s="1175" t="str">
        <f t="shared" si="204"/>
        <v xml:space="preserve">  </v>
      </c>
      <c r="AX238" s="1154" t="str">
        <f t="shared" si="205"/>
        <v xml:space="preserve">  </v>
      </c>
      <c r="AY238" s="23" t="s">
        <v>191</v>
      </c>
      <c r="AZ238" s="23" t="s">
        <v>191</v>
      </c>
      <c r="BA238" s="23" t="s">
        <v>191</v>
      </c>
      <c r="BB238" s="1175" t="str">
        <f t="shared" si="211"/>
        <v xml:space="preserve">  </v>
      </c>
      <c r="BC238" s="1154" t="str">
        <f t="shared" si="206"/>
        <v xml:space="preserve">  </v>
      </c>
      <c r="BD238" s="794" t="s">
        <v>191</v>
      </c>
      <c r="BE238" s="588"/>
      <c r="BF238" s="1347">
        <v>14.230825792506709</v>
      </c>
      <c r="BG238" s="1346">
        <v>0.18676455503218925</v>
      </c>
      <c r="BH238" s="1175" t="str">
        <f t="shared" si="179"/>
        <v xml:space="preserve">  </v>
      </c>
      <c r="BI238" s="1154" t="str">
        <f t="shared" si="207"/>
        <v xml:space="preserve">  </v>
      </c>
      <c r="BK238" s="1443">
        <v>5.9999699828923989E-2</v>
      </c>
      <c r="BL238" s="954"/>
      <c r="BM238" s="1175" t="str">
        <f t="shared" si="223"/>
        <v xml:space="preserve">  </v>
      </c>
      <c r="BN238" s="1158" t="str">
        <f t="shared" si="208"/>
        <v xml:space="preserve">  </v>
      </c>
      <c r="BO238" s="1157" t="str">
        <f t="shared" si="209"/>
        <v xml:space="preserve">  </v>
      </c>
      <c r="BP238" s="1529">
        <f t="shared" si="224"/>
        <v>0.42161783654548729</v>
      </c>
      <c r="BQ238" s="1394">
        <v>229.68130680101646</v>
      </c>
      <c r="BR238" s="1530"/>
      <c r="BS238" s="174" t="str">
        <f t="shared" si="198"/>
        <v xml:space="preserve">  </v>
      </c>
      <c r="BT238" s="1158" t="str">
        <f t="shared" si="199"/>
        <v xml:space="preserve">  </v>
      </c>
      <c r="BU238" s="1394">
        <v>446.73014172797707</v>
      </c>
      <c r="BV238" s="953"/>
      <c r="BW238" s="174" t="str">
        <f t="shared" si="183"/>
        <v xml:space="preserve">  </v>
      </c>
      <c r="BX238" s="1154" t="str">
        <f t="shared" si="225"/>
        <v xml:space="preserve">  </v>
      </c>
      <c r="BY238" s="1307">
        <v>1.0107420545370873</v>
      </c>
      <c r="CA238" s="1179">
        <v>1</v>
      </c>
      <c r="CB238" s="174" t="str">
        <f t="shared" si="200"/>
        <v xml:space="preserve">  </v>
      </c>
      <c r="CC238" s="1154" t="str">
        <f t="shared" si="201"/>
        <v xml:space="preserve">  </v>
      </c>
      <c r="CD238" s="1419">
        <f t="shared" si="185"/>
        <v>1.9810544268926915</v>
      </c>
      <c r="CF238" s="174" t="str">
        <f t="shared" si="212"/>
        <v xml:space="preserve">  </v>
      </c>
      <c r="CG238" s="1158" t="str">
        <f t="shared" si="210"/>
        <v xml:space="preserve">  </v>
      </c>
      <c r="CH238" s="1389">
        <f t="shared" si="202"/>
        <v>0.44006282819208264</v>
      </c>
      <c r="CI238" s="1531">
        <v>4.7416097983322079</v>
      </c>
      <c r="CK238" s="174" t="str">
        <f t="shared" si="192"/>
        <v xml:space="preserve">  </v>
      </c>
      <c r="CL238" s="1154" t="str">
        <f t="shared" si="193"/>
        <v xml:space="preserve">  </v>
      </c>
      <c r="CM238" s="1347">
        <f t="shared" si="194"/>
        <v>9.3409713027144434</v>
      </c>
      <c r="CO238" s="174" t="str">
        <f t="shared" si="195"/>
        <v xml:space="preserve">  </v>
      </c>
      <c r="CP238" s="1158" t="str">
        <f t="shared" si="196"/>
        <v xml:space="preserve">  </v>
      </c>
      <c r="CQ238" s="1353">
        <f t="shared" si="197"/>
        <v>2.0644299984064807</v>
      </c>
      <c r="CR238" s="1174">
        <f t="shared" si="203"/>
        <v>2.0909650883602899</v>
      </c>
    </row>
    <row r="239" spans="1:97" ht="38.25" x14ac:dyDescent="0.2">
      <c r="A239" s="1144" t="s">
        <v>2297</v>
      </c>
      <c r="B239" s="1161" t="s">
        <v>1403</v>
      </c>
      <c r="C239" s="957" t="s">
        <v>599</v>
      </c>
      <c r="D239" s="957">
        <v>9</v>
      </c>
      <c r="E239" s="1455"/>
      <c r="F239" s="955">
        <v>1</v>
      </c>
      <c r="G239" s="1163">
        <v>11452600</v>
      </c>
      <c r="H239" s="1163">
        <v>201212271240</v>
      </c>
      <c r="I239" s="1163"/>
      <c r="J239" s="1105" t="s">
        <v>790</v>
      </c>
      <c r="K239" s="1165" t="s">
        <v>2614</v>
      </c>
      <c r="L239" s="1166" t="s">
        <v>1694</v>
      </c>
      <c r="M239" s="957" t="s">
        <v>550</v>
      </c>
      <c r="N239" s="957"/>
      <c r="O239" s="957"/>
      <c r="P239" s="1169">
        <v>41270</v>
      </c>
      <c r="Q239" s="960">
        <v>0.52777777777777779</v>
      </c>
      <c r="R239" s="1105" t="s">
        <v>789</v>
      </c>
      <c r="S239" s="1527" t="s">
        <v>789</v>
      </c>
      <c r="T239" s="1528">
        <v>125.3</v>
      </c>
      <c r="U239" s="1171">
        <v>142.5</v>
      </c>
      <c r="V239" s="1344">
        <f t="shared" si="165"/>
        <v>17.200000000000003</v>
      </c>
      <c r="W239" s="1171">
        <v>125</v>
      </c>
      <c r="X239" s="1344">
        <f t="shared" si="213"/>
        <v>137.60000000000002</v>
      </c>
      <c r="Y239" s="1154" t="str">
        <f t="shared" si="214"/>
        <v xml:space="preserve">  </v>
      </c>
      <c r="Z239" s="1527" t="s">
        <v>789</v>
      </c>
      <c r="AA239" s="1528">
        <v>125.2</v>
      </c>
      <c r="AB239" s="1171">
        <v>142</v>
      </c>
      <c r="AC239" s="1344">
        <f t="shared" si="168"/>
        <v>16.799999999999997</v>
      </c>
      <c r="AD239" s="1171">
        <v>125</v>
      </c>
      <c r="AE239" s="1344">
        <f t="shared" si="169"/>
        <v>134.39999999999998</v>
      </c>
      <c r="AF239" s="1154" t="str">
        <f t="shared" si="215"/>
        <v xml:space="preserve">  </v>
      </c>
      <c r="AG239" s="1527" t="s">
        <v>789</v>
      </c>
      <c r="AH239" s="1528">
        <v>124</v>
      </c>
      <c r="AI239" s="1171">
        <v>141.30000000000001</v>
      </c>
      <c r="AJ239" s="1344">
        <f t="shared" si="171"/>
        <v>17.300000000000011</v>
      </c>
      <c r="AK239" s="1171">
        <v>125</v>
      </c>
      <c r="AL239" s="1344">
        <f t="shared" si="216"/>
        <v>138.40000000000009</v>
      </c>
      <c r="AM239" s="1154" t="str">
        <f t="shared" si="217"/>
        <v xml:space="preserve">  </v>
      </c>
      <c r="AN239" s="1507">
        <f t="shared" si="218"/>
        <v>136.80000000000004</v>
      </c>
      <c r="AO239" s="1507">
        <f t="shared" si="219"/>
        <v>2.1166010488517242</v>
      </c>
      <c r="AP239" s="1507">
        <f t="shared" si="220"/>
        <v>1.5472229889266986</v>
      </c>
      <c r="AQ239" s="1506">
        <f t="shared" si="221"/>
        <v>3</v>
      </c>
      <c r="AR239" s="1154" t="str">
        <f t="shared" si="222"/>
        <v xml:space="preserve">  </v>
      </c>
      <c r="AS239" s="1506"/>
      <c r="AT239" s="23" t="s">
        <v>191</v>
      </c>
      <c r="AU239" s="23" t="s">
        <v>191</v>
      </c>
      <c r="AV239" s="23" t="s">
        <v>191</v>
      </c>
      <c r="AW239" s="1175" t="str">
        <f t="shared" si="204"/>
        <v xml:space="preserve">  </v>
      </c>
      <c r="AX239" s="1154" t="str">
        <f t="shared" si="205"/>
        <v xml:space="preserve">  </v>
      </c>
      <c r="AY239" s="23" t="s">
        <v>191</v>
      </c>
      <c r="AZ239" s="23" t="s">
        <v>191</v>
      </c>
      <c r="BA239" s="23" t="s">
        <v>191</v>
      </c>
      <c r="BB239" s="1175" t="str">
        <f t="shared" si="211"/>
        <v xml:space="preserve">  </v>
      </c>
      <c r="BC239" s="1154" t="str">
        <f t="shared" si="206"/>
        <v xml:space="preserve">  </v>
      </c>
      <c r="BD239" s="794" t="s">
        <v>191</v>
      </c>
      <c r="BE239" s="588"/>
      <c r="BF239" s="1347">
        <v>6.4689978731500304</v>
      </c>
      <c r="BH239" s="1175" t="str">
        <f t="shared" si="179"/>
        <v xml:space="preserve">  </v>
      </c>
      <c r="BI239" s="1154" t="str">
        <f t="shared" si="207"/>
        <v xml:space="preserve">  </v>
      </c>
      <c r="BK239" s="1443">
        <v>6.5917687059454555E-2</v>
      </c>
      <c r="BL239" s="954"/>
      <c r="BM239" s="1175" t="str">
        <f t="shared" si="223"/>
        <v xml:space="preserve">  </v>
      </c>
      <c r="BN239" s="1158" t="str">
        <f t="shared" si="208"/>
        <v xml:space="preserve">  </v>
      </c>
      <c r="BO239" s="1157" t="str">
        <f t="shared" si="209"/>
        <v xml:space="preserve">  </v>
      </c>
      <c r="BP239" s="1529">
        <f t="shared" si="224"/>
        <v>1.0189783387168811</v>
      </c>
      <c r="BQ239" s="1394">
        <v>194.83364274971356</v>
      </c>
      <c r="BR239" s="1530"/>
      <c r="BS239" s="174" t="str">
        <f t="shared" si="198"/>
        <v xml:space="preserve">  </v>
      </c>
      <c r="BT239" s="1158" t="str">
        <f t="shared" si="199"/>
        <v xml:space="preserve">  </v>
      </c>
      <c r="BU239" s="1394">
        <v>26.809109242360591</v>
      </c>
      <c r="BV239" s="953"/>
      <c r="BW239" s="174" t="str">
        <f t="shared" si="183"/>
        <v xml:space="preserve">  </v>
      </c>
      <c r="BX239" s="1154" t="str">
        <f t="shared" si="225"/>
        <v xml:space="preserve">  </v>
      </c>
      <c r="BY239" s="1307">
        <v>1.5953013858933622</v>
      </c>
      <c r="CA239" s="1179">
        <v>1</v>
      </c>
      <c r="CB239" s="174" t="str">
        <f t="shared" si="200"/>
        <v xml:space="preserve">  </v>
      </c>
      <c r="CC239" s="1154" t="str">
        <f t="shared" si="201"/>
        <v xml:space="preserve">  </v>
      </c>
      <c r="CD239" s="1419">
        <f t="shared" si="185"/>
        <v>0.21440850626406782</v>
      </c>
      <c r="CF239" s="174" t="str">
        <f t="shared" si="212"/>
        <v xml:space="preserve">  </v>
      </c>
      <c r="CG239" s="1158" t="str">
        <f t="shared" si="210"/>
        <v xml:space="preserve">  </v>
      </c>
      <c r="CH239" s="1389">
        <f t="shared" si="202"/>
        <v>0.81880180618637421</v>
      </c>
      <c r="CI239" s="1531">
        <v>4.2735719156435525</v>
      </c>
      <c r="CK239" s="174" t="str">
        <f t="shared" si="192"/>
        <v xml:space="preserve">  </v>
      </c>
      <c r="CL239" s="1154" t="str">
        <f t="shared" si="193"/>
        <v xml:space="preserve">  </v>
      </c>
      <c r="CM239" s="1347">
        <f t="shared" si="194"/>
        <v>0.59146235312506801</v>
      </c>
      <c r="CO239" s="174" t="str">
        <f t="shared" si="195"/>
        <v xml:space="preserve">  </v>
      </c>
      <c r="CP239" s="1158" t="str">
        <f t="shared" si="196"/>
        <v xml:space="preserve">  </v>
      </c>
      <c r="CQ239" s="1353">
        <f t="shared" si="197"/>
        <v>2.1934466015879259</v>
      </c>
      <c r="CR239" s="1174">
        <f t="shared" si="203"/>
        <v>2.206199198108787</v>
      </c>
    </row>
    <row r="240" spans="1:97" ht="38.25" x14ac:dyDescent="0.2">
      <c r="A240" s="1144" t="s">
        <v>2301</v>
      </c>
      <c r="B240" s="1161" t="s">
        <v>1407</v>
      </c>
      <c r="C240" s="957" t="s">
        <v>599</v>
      </c>
      <c r="D240" s="957">
        <v>9</v>
      </c>
      <c r="E240" s="1455"/>
      <c r="F240" s="955">
        <v>1</v>
      </c>
      <c r="G240" s="1163">
        <v>11452600</v>
      </c>
      <c r="H240" s="1163">
        <v>201301161000</v>
      </c>
      <c r="I240" s="1163"/>
      <c r="J240" s="1105" t="s">
        <v>859</v>
      </c>
      <c r="K240" s="1165" t="s">
        <v>2614</v>
      </c>
      <c r="L240" s="1166" t="s">
        <v>1694</v>
      </c>
      <c r="M240" s="957" t="s">
        <v>547</v>
      </c>
      <c r="N240" s="957"/>
      <c r="O240" s="957"/>
      <c r="P240" s="1248">
        <v>41290</v>
      </c>
      <c r="Q240" s="960">
        <v>0.41666666666666669</v>
      </c>
      <c r="R240" s="1105" t="s">
        <v>908</v>
      </c>
      <c r="S240" s="1551" t="s">
        <v>908</v>
      </c>
      <c r="T240" s="1528">
        <v>130.6</v>
      </c>
      <c r="U240" s="1552">
        <v>137.6</v>
      </c>
      <c r="V240" s="1393">
        <f t="shared" si="165"/>
        <v>7</v>
      </c>
      <c r="W240" s="1171">
        <v>500</v>
      </c>
      <c r="X240" s="1393">
        <f t="shared" si="213"/>
        <v>14</v>
      </c>
      <c r="Y240" s="1154" t="str">
        <f t="shared" si="214"/>
        <v xml:space="preserve">  </v>
      </c>
      <c r="Z240" s="1551" t="s">
        <v>908</v>
      </c>
      <c r="AA240" s="1535">
        <v>131.9</v>
      </c>
      <c r="AB240" s="1552">
        <v>138.9</v>
      </c>
      <c r="AC240" s="1344">
        <f t="shared" si="168"/>
        <v>7</v>
      </c>
      <c r="AD240" s="1171">
        <v>500</v>
      </c>
      <c r="AE240" s="1307">
        <v>14</v>
      </c>
      <c r="AF240" s="1154" t="str">
        <f t="shared" si="215"/>
        <v xml:space="preserve">  </v>
      </c>
      <c r="AG240" s="1551" t="s">
        <v>908</v>
      </c>
      <c r="AH240" s="1535">
        <v>132.6</v>
      </c>
      <c r="AI240" s="1552">
        <v>139.1</v>
      </c>
      <c r="AJ240" s="1344">
        <f t="shared" si="171"/>
        <v>6.5</v>
      </c>
      <c r="AK240" s="1171">
        <v>500</v>
      </c>
      <c r="AL240" s="1393">
        <f t="shared" si="216"/>
        <v>13</v>
      </c>
      <c r="AM240" s="1154" t="str">
        <f t="shared" si="217"/>
        <v xml:space="preserve">  </v>
      </c>
      <c r="AN240" s="1507">
        <f t="shared" si="218"/>
        <v>13.666666666666666</v>
      </c>
      <c r="AO240" s="1507">
        <f t="shared" si="219"/>
        <v>0.57735026918962573</v>
      </c>
      <c r="AP240" s="1507">
        <f t="shared" si="220"/>
        <v>4.2245141648021391</v>
      </c>
      <c r="AQ240" s="1506">
        <f t="shared" si="221"/>
        <v>3</v>
      </c>
      <c r="AR240" s="1154" t="str">
        <f t="shared" si="222"/>
        <v xml:space="preserve">  </v>
      </c>
      <c r="AS240" s="1506"/>
      <c r="AT240" s="23" t="s">
        <v>191</v>
      </c>
      <c r="AU240" s="23" t="s">
        <v>191</v>
      </c>
      <c r="AV240" s="23" t="s">
        <v>191</v>
      </c>
      <c r="AW240" s="1175" t="str">
        <f t="shared" si="204"/>
        <v xml:space="preserve">  </v>
      </c>
      <c r="AX240" s="1154" t="str">
        <f t="shared" si="205"/>
        <v xml:space="preserve">  </v>
      </c>
      <c r="AY240" s="23" t="s">
        <v>191</v>
      </c>
      <c r="AZ240" s="23" t="s">
        <v>191</v>
      </c>
      <c r="BA240" s="23" t="s">
        <v>191</v>
      </c>
      <c r="BB240" s="1175" t="str">
        <f t="shared" si="211"/>
        <v xml:space="preserve">  </v>
      </c>
      <c r="BC240" s="1154" t="str">
        <f t="shared" si="206"/>
        <v xml:space="preserve">  </v>
      </c>
      <c r="BD240" s="794" t="s">
        <v>191</v>
      </c>
      <c r="BE240" s="1180"/>
      <c r="BF240" s="1347">
        <v>1.7909874633038547</v>
      </c>
      <c r="BG240" s="1347"/>
      <c r="BH240" s="1175" t="str">
        <f t="shared" si="179"/>
        <v xml:space="preserve">  </v>
      </c>
      <c r="BI240" s="1154" t="str">
        <f t="shared" si="207"/>
        <v xml:space="preserve">  </v>
      </c>
      <c r="BJ240" s="1180"/>
      <c r="BK240" s="1346">
        <v>5.7114815202400769E-2</v>
      </c>
      <c r="BL240" s="1346"/>
      <c r="BM240" s="1175" t="str">
        <f t="shared" si="223"/>
        <v xml:space="preserve">  </v>
      </c>
      <c r="BN240" s="1158" t="str">
        <f t="shared" si="208"/>
        <v xml:space="preserve">  </v>
      </c>
      <c r="BO240" s="1157" t="str">
        <f t="shared" si="209"/>
        <v xml:space="preserve">  </v>
      </c>
      <c r="BP240" s="1349">
        <f t="shared" si="224"/>
        <v>3.1890125627702846</v>
      </c>
      <c r="BQ240" s="1494">
        <v>250.88524995324968</v>
      </c>
      <c r="BR240" s="949"/>
      <c r="BS240" s="174" t="str">
        <f t="shared" si="198"/>
        <v xml:space="preserve">  </v>
      </c>
      <c r="BT240" s="1158" t="str">
        <f t="shared" si="199"/>
        <v xml:space="preserve">  </v>
      </c>
      <c r="BU240" s="510">
        <f>BQ240*(X240/1000)</f>
        <v>3.5123934993454955</v>
      </c>
      <c r="BV240" s="949"/>
      <c r="BW240" s="174" t="str">
        <f t="shared" si="183"/>
        <v xml:space="preserve">  </v>
      </c>
      <c r="BX240" s="1154" t="str">
        <f t="shared" si="225"/>
        <v xml:space="preserve">  </v>
      </c>
      <c r="BY240" s="1307">
        <v>4.0493251534086854</v>
      </c>
      <c r="BZ240" s="1352"/>
      <c r="CA240" s="1179">
        <v>1</v>
      </c>
      <c r="CB240" s="174" t="str">
        <f t="shared" si="200"/>
        <v xml:space="preserve">  </v>
      </c>
      <c r="CC240" s="1154" t="str">
        <f t="shared" si="201"/>
        <v xml:space="preserve">  </v>
      </c>
      <c r="CD240" s="1419">
        <f t="shared" si="185"/>
        <v>5.6690552147721597E-2</v>
      </c>
      <c r="CF240" s="174" t="str">
        <f t="shared" si="212"/>
        <v>E, &lt;PRL</v>
      </c>
      <c r="CG240" s="1158" t="str">
        <f t="shared" si="210"/>
        <v>&lt;MDL</v>
      </c>
      <c r="CH240" s="1389">
        <f t="shared" si="202"/>
        <v>1.6140148351340873</v>
      </c>
      <c r="CI240" s="1353">
        <v>11.952854323782683</v>
      </c>
      <c r="CK240" s="174" t="str">
        <f t="shared" si="192"/>
        <v xml:space="preserve">  </v>
      </c>
      <c r="CL240" s="1154" t="str">
        <f t="shared" si="193"/>
        <v xml:space="preserve">  </v>
      </c>
      <c r="CM240" s="1347">
        <f t="shared" si="194"/>
        <v>0.15538710620917487</v>
      </c>
      <c r="CO240" s="174" t="str">
        <f t="shared" si="195"/>
        <v>E, &lt;PRL</v>
      </c>
      <c r="CP240" s="1158" t="str">
        <f t="shared" si="196"/>
        <v>E, &lt;RL</v>
      </c>
      <c r="CQ240" s="1353">
        <f t="shared" si="197"/>
        <v>4.7642714452164867</v>
      </c>
      <c r="CR240" s="1174">
        <f t="shared" si="203"/>
        <v>4.4239663419867368</v>
      </c>
    </row>
    <row r="241" spans="1:97" ht="38.25" x14ac:dyDescent="0.2">
      <c r="A241" s="1144" t="s">
        <v>2306</v>
      </c>
      <c r="B241" s="1161" t="s">
        <v>1412</v>
      </c>
      <c r="C241" s="957" t="s">
        <v>599</v>
      </c>
      <c r="D241" s="957">
        <v>9</v>
      </c>
      <c r="E241" s="1455"/>
      <c r="F241" s="955">
        <v>1</v>
      </c>
      <c r="G241" s="1163">
        <v>11452600</v>
      </c>
      <c r="H241" s="1163">
        <v>201302041230</v>
      </c>
      <c r="I241" s="1163"/>
      <c r="J241" s="1105" t="s">
        <v>860</v>
      </c>
      <c r="K241" s="1165" t="s">
        <v>2614</v>
      </c>
      <c r="L241" s="1166" t="s">
        <v>1694</v>
      </c>
      <c r="M241" s="957" t="s">
        <v>547</v>
      </c>
      <c r="N241" s="957"/>
      <c r="O241" s="957"/>
      <c r="P241" s="1248">
        <v>41309</v>
      </c>
      <c r="Q241" s="960">
        <v>0.52083333333333337</v>
      </c>
      <c r="R241" s="1105" t="s">
        <v>909</v>
      </c>
      <c r="S241" s="1551" t="s">
        <v>909</v>
      </c>
      <c r="T241" s="1527">
        <v>130.5</v>
      </c>
      <c r="U241" s="1552">
        <v>134.5</v>
      </c>
      <c r="V241" s="1393">
        <f t="shared" si="165"/>
        <v>4</v>
      </c>
      <c r="W241" s="1171">
        <v>1102</v>
      </c>
      <c r="X241" s="1393">
        <f t="shared" si="213"/>
        <v>3.629764065335753</v>
      </c>
      <c r="Y241" s="1154" t="str">
        <f t="shared" si="214"/>
        <v xml:space="preserve">  </v>
      </c>
      <c r="Z241" s="1551" t="s">
        <v>909</v>
      </c>
      <c r="AA241" s="1558">
        <v>133.4</v>
      </c>
      <c r="AB241" s="1552">
        <v>138</v>
      </c>
      <c r="AC241" s="1344">
        <f t="shared" si="168"/>
        <v>4.5999999999999943</v>
      </c>
      <c r="AD241" s="1171">
        <v>1332</v>
      </c>
      <c r="AE241" s="1307">
        <v>3.4534534534534491</v>
      </c>
      <c r="AF241" s="1154" t="str">
        <f t="shared" si="215"/>
        <v xml:space="preserve">  </v>
      </c>
      <c r="AG241" s="1551" t="s">
        <v>909</v>
      </c>
      <c r="AH241" s="1558">
        <v>134.19999999999999</v>
      </c>
      <c r="AI241" s="1552">
        <v>138.30000000000001</v>
      </c>
      <c r="AJ241" s="1344">
        <f t="shared" si="171"/>
        <v>4.1000000000000227</v>
      </c>
      <c r="AK241" s="1171">
        <v>1425</v>
      </c>
      <c r="AL241" s="1393">
        <f t="shared" si="216"/>
        <v>2.8771929824561564</v>
      </c>
      <c r="AM241" s="1154" t="str">
        <f t="shared" si="217"/>
        <v xml:space="preserve">  </v>
      </c>
      <c r="AN241" s="1507">
        <f t="shared" si="218"/>
        <v>3.3201368337484531</v>
      </c>
      <c r="AO241" s="1507">
        <f t="shared" si="219"/>
        <v>0.39359979613030432</v>
      </c>
      <c r="AP241" s="1507">
        <f t="shared" si="220"/>
        <v>11.854926945463507</v>
      </c>
      <c r="AQ241" s="1506">
        <f t="shared" si="221"/>
        <v>3</v>
      </c>
      <c r="AR241" s="1154" t="str">
        <f t="shared" si="222"/>
        <v xml:space="preserve">  </v>
      </c>
      <c r="AS241" s="1506"/>
      <c r="AT241" s="23" t="s">
        <v>191</v>
      </c>
      <c r="AU241" s="23" t="s">
        <v>191</v>
      </c>
      <c r="AV241" s="23" t="s">
        <v>191</v>
      </c>
      <c r="AW241" s="1175" t="str">
        <f t="shared" si="204"/>
        <v xml:space="preserve">  </v>
      </c>
      <c r="AX241" s="1154" t="str">
        <f t="shared" si="205"/>
        <v xml:space="preserve">  </v>
      </c>
      <c r="AY241" s="23" t="s">
        <v>191</v>
      </c>
      <c r="AZ241" s="23" t="s">
        <v>191</v>
      </c>
      <c r="BA241" s="23" t="s">
        <v>191</v>
      </c>
      <c r="BB241" s="1175" t="str">
        <f t="shared" si="211"/>
        <v xml:space="preserve">  </v>
      </c>
      <c r="BC241" s="1154" t="str">
        <f t="shared" si="206"/>
        <v xml:space="preserve">  </v>
      </c>
      <c r="BD241" s="794" t="s">
        <v>191</v>
      </c>
      <c r="BE241" s="1180"/>
      <c r="BF241" s="1347">
        <v>1.2901334416792327</v>
      </c>
      <c r="BG241" s="1347"/>
      <c r="BH241" s="1175" t="str">
        <f t="shared" si="179"/>
        <v xml:space="preserve">  </v>
      </c>
      <c r="BI241" s="1154" t="str">
        <f t="shared" si="207"/>
        <v xml:space="preserve">  </v>
      </c>
      <c r="BJ241" s="1180"/>
      <c r="BK241" s="1346">
        <v>2.9715221320238377E-2</v>
      </c>
      <c r="BL241" s="1346">
        <v>7.304785598744902E-5</v>
      </c>
      <c r="BM241" s="1175" t="str">
        <f t="shared" si="223"/>
        <v xml:space="preserve">  </v>
      </c>
      <c r="BN241" s="1158" t="str">
        <f t="shared" si="208"/>
        <v xml:space="preserve">  </v>
      </c>
      <c r="BO241" s="1157" t="str">
        <f t="shared" si="209"/>
        <v>E, &lt;RL</v>
      </c>
      <c r="BP241" s="1349">
        <f t="shared" si="224"/>
        <v>2.3032672714507081</v>
      </c>
      <c r="BQ241" s="1494">
        <v>365.45628156559945</v>
      </c>
      <c r="BR241" s="949"/>
      <c r="BS241" s="174" t="str">
        <f t="shared" si="198"/>
        <v xml:space="preserve">  </v>
      </c>
      <c r="BT241" s="1158" t="str">
        <f t="shared" si="199"/>
        <v xml:space="preserve">  </v>
      </c>
      <c r="BU241" s="510">
        <f>BQ241*(X241/1000)</f>
        <v>1.326520078278038</v>
      </c>
      <c r="BV241" s="949"/>
      <c r="BW241" s="174" t="str">
        <f t="shared" si="183"/>
        <v>E, &lt;PRL</v>
      </c>
      <c r="BX241" s="1154" t="str">
        <f t="shared" si="225"/>
        <v>E, &lt;RL</v>
      </c>
      <c r="BY241" s="1307">
        <v>9.7196720189474686</v>
      </c>
      <c r="BZ241" s="1352"/>
      <c r="CA241" s="1179">
        <v>1</v>
      </c>
      <c r="CB241" s="174" t="str">
        <f t="shared" si="200"/>
        <v xml:space="preserve">  </v>
      </c>
      <c r="CC241" s="1154" t="str">
        <f t="shared" si="201"/>
        <v xml:space="preserve">  </v>
      </c>
      <c r="CD241" s="1419">
        <f t="shared" si="185"/>
        <v>3.3566434900268997E-2</v>
      </c>
      <c r="CF241" s="174" t="str">
        <f t="shared" si="212"/>
        <v>E, &lt;PRL</v>
      </c>
      <c r="CG241" s="1158" t="str">
        <f t="shared" si="210"/>
        <v>&lt;MDL</v>
      </c>
      <c r="CH241" s="1389">
        <f t="shared" si="202"/>
        <v>2.659599111912593</v>
      </c>
      <c r="CI241" s="1353">
        <v>14.059415589343066</v>
      </c>
      <c r="CK241" s="174" t="str">
        <f t="shared" si="192"/>
        <v xml:space="preserve">  </v>
      </c>
      <c r="CL241" s="1154" t="str">
        <f t="shared" si="193"/>
        <v xml:space="preserve">  </v>
      </c>
      <c r="CM241" s="1347">
        <f t="shared" si="194"/>
        <v>4.0451651871092557E-2</v>
      </c>
      <c r="CO241" s="174" t="str">
        <f t="shared" si="195"/>
        <v>E, &lt;PRL</v>
      </c>
      <c r="CP241" s="1158" t="str">
        <f t="shared" si="196"/>
        <v>&lt;MDL</v>
      </c>
      <c r="CQ241" s="1353">
        <f t="shared" si="197"/>
        <v>3.8470854924460776</v>
      </c>
      <c r="CR241" s="1174" t="s">
        <v>2618</v>
      </c>
    </row>
    <row r="242" spans="1:97" ht="38.25" x14ac:dyDescent="0.2">
      <c r="A242" s="1144" t="s">
        <v>2307</v>
      </c>
      <c r="B242" s="1161" t="s">
        <v>1413</v>
      </c>
      <c r="C242" s="957" t="s">
        <v>599</v>
      </c>
      <c r="D242" s="957">
        <v>9</v>
      </c>
      <c r="E242" s="1455"/>
      <c r="F242" s="955">
        <v>1</v>
      </c>
      <c r="G242" s="1163">
        <v>11452600</v>
      </c>
      <c r="H242" s="1163">
        <v>201302211030</v>
      </c>
      <c r="I242" s="1163"/>
      <c r="J242" s="1105" t="s">
        <v>861</v>
      </c>
      <c r="K242" s="1165" t="s">
        <v>2614</v>
      </c>
      <c r="L242" s="1166" t="s">
        <v>1694</v>
      </c>
      <c r="M242" s="957" t="s">
        <v>547</v>
      </c>
      <c r="N242" s="957"/>
      <c r="O242" s="957"/>
      <c r="P242" s="1248">
        <v>41326</v>
      </c>
      <c r="Q242" s="960">
        <v>0.4375</v>
      </c>
      <c r="R242" s="1105" t="s">
        <v>910</v>
      </c>
      <c r="S242" s="1551" t="s">
        <v>910</v>
      </c>
      <c r="T242" s="1527">
        <v>130.4</v>
      </c>
      <c r="U242" s="1552">
        <v>137.1</v>
      </c>
      <c r="V242" s="1393">
        <f t="shared" si="165"/>
        <v>6.6999999999999886</v>
      </c>
      <c r="W242" s="1171">
        <v>750</v>
      </c>
      <c r="X242" s="1393">
        <f t="shared" si="213"/>
        <v>8.9333333333333176</v>
      </c>
      <c r="Y242" s="1154" t="str">
        <f t="shared" si="214"/>
        <v xml:space="preserve">  </v>
      </c>
      <c r="Z242" s="1551" t="s">
        <v>910</v>
      </c>
      <c r="AA242" s="1558">
        <v>131.69999999999999</v>
      </c>
      <c r="AB242" s="1552">
        <v>137.30000000000001</v>
      </c>
      <c r="AC242" s="1344">
        <f t="shared" si="168"/>
        <v>5.6000000000000227</v>
      </c>
      <c r="AD242" s="1171">
        <v>540</v>
      </c>
      <c r="AE242" s="1307">
        <v>10.370370370370411</v>
      </c>
      <c r="AF242" s="1154" t="str">
        <f t="shared" si="215"/>
        <v xml:space="preserve">  </v>
      </c>
      <c r="AG242" s="1551" t="s">
        <v>910</v>
      </c>
      <c r="AH242" s="1558">
        <v>122.2</v>
      </c>
      <c r="AI242" s="1552">
        <v>126.7</v>
      </c>
      <c r="AJ242" s="1344">
        <f t="shared" si="171"/>
        <v>4.5</v>
      </c>
      <c r="AK242" s="1171">
        <v>500</v>
      </c>
      <c r="AL242" s="1393">
        <f t="shared" si="216"/>
        <v>9</v>
      </c>
      <c r="AM242" s="1154" t="str">
        <f t="shared" si="217"/>
        <v xml:space="preserve">  </v>
      </c>
      <c r="AN242" s="1507">
        <f t="shared" si="218"/>
        <v>9.4345679012345762</v>
      </c>
      <c r="AO242" s="1507">
        <f t="shared" si="219"/>
        <v>0.81111392975441843</v>
      </c>
      <c r="AP242" s="1507">
        <f t="shared" si="220"/>
        <v>8.5972557328065733</v>
      </c>
      <c r="AQ242" s="1506">
        <f t="shared" si="221"/>
        <v>3</v>
      </c>
      <c r="AR242" s="1154" t="str">
        <f t="shared" si="222"/>
        <v xml:space="preserve">  </v>
      </c>
      <c r="AS242" s="1506"/>
      <c r="AT242" s="23" t="s">
        <v>191</v>
      </c>
      <c r="AU242" s="23" t="s">
        <v>191</v>
      </c>
      <c r="AV242" s="23" t="s">
        <v>191</v>
      </c>
      <c r="AW242" s="1175" t="str">
        <f t="shared" si="204"/>
        <v xml:space="preserve">  </v>
      </c>
      <c r="AX242" s="1154" t="str">
        <f t="shared" si="205"/>
        <v xml:space="preserve">  </v>
      </c>
      <c r="AY242" s="23" t="s">
        <v>191</v>
      </c>
      <c r="AZ242" s="23" t="s">
        <v>191</v>
      </c>
      <c r="BA242" s="23" t="s">
        <v>191</v>
      </c>
      <c r="BB242" s="1175" t="str">
        <f t="shared" si="211"/>
        <v xml:space="preserve">  </v>
      </c>
      <c r="BC242" s="1154" t="str">
        <f t="shared" si="206"/>
        <v xml:space="preserve">  </v>
      </c>
      <c r="BD242" s="794" t="s">
        <v>191</v>
      </c>
      <c r="BE242" s="1180"/>
      <c r="BF242" s="1347">
        <v>1.7887093431995074</v>
      </c>
      <c r="BG242" s="1347"/>
      <c r="BH242" s="1175" t="str">
        <f t="shared" si="179"/>
        <v xml:space="preserve">  </v>
      </c>
      <c r="BI242" s="1154" t="str">
        <f t="shared" si="207"/>
        <v xml:space="preserve">  </v>
      </c>
      <c r="BJ242" s="1180"/>
      <c r="BK242" s="1346">
        <v>3.3379360493538339E-2</v>
      </c>
      <c r="BL242" s="1346"/>
      <c r="BM242" s="1175" t="str">
        <f t="shared" si="223"/>
        <v xml:space="preserve">  </v>
      </c>
      <c r="BN242" s="1158" t="str">
        <f t="shared" si="208"/>
        <v xml:space="preserve">  </v>
      </c>
      <c r="BO242" s="1157" t="str">
        <f t="shared" si="209"/>
        <v xml:space="preserve">  </v>
      </c>
      <c r="BP242" s="1349">
        <f t="shared" si="224"/>
        <v>1.8661142806931323</v>
      </c>
      <c r="BQ242" s="1494">
        <v>311.21068850146798</v>
      </c>
      <c r="BR242" s="949"/>
      <c r="BS242" s="174" t="str">
        <f t="shared" si="198"/>
        <v xml:space="preserve">  </v>
      </c>
      <c r="BT242" s="1158" t="str">
        <f t="shared" si="199"/>
        <v xml:space="preserve">  </v>
      </c>
      <c r="BU242" s="510">
        <f>BQ242*(X242/1000)</f>
        <v>2.7801488172797759</v>
      </c>
      <c r="BV242" s="949"/>
      <c r="BW242" s="174" t="str">
        <f t="shared" si="183"/>
        <v>E, &lt;PRL</v>
      </c>
      <c r="BX242" s="1154" t="str">
        <f t="shared" si="225"/>
        <v>E, &lt;RL</v>
      </c>
      <c r="BY242" s="1307">
        <v>5.3199865950883289</v>
      </c>
      <c r="BZ242" s="1352"/>
      <c r="CA242" s="1179">
        <v>1</v>
      </c>
      <c r="CB242" s="174" t="str">
        <f t="shared" si="200"/>
        <v xml:space="preserve">  </v>
      </c>
      <c r="CC242" s="1154" t="str">
        <f t="shared" si="201"/>
        <v xml:space="preserve">  </v>
      </c>
      <c r="CD242" s="1419">
        <f t="shared" si="185"/>
        <v>5.5170231356471776E-2</v>
      </c>
      <c r="CF242" s="174" t="str">
        <f t="shared" si="212"/>
        <v>E, &lt;PRL</v>
      </c>
      <c r="CG242" s="1158" t="str">
        <f t="shared" si="210"/>
        <v>&lt;MDL</v>
      </c>
      <c r="CH242" s="1389">
        <f t="shared" si="202"/>
        <v>1.7094485477683825</v>
      </c>
      <c r="CI242" s="1353">
        <v>16.946980861522913</v>
      </c>
      <c r="CK242" s="174" t="str">
        <f t="shared" si="192"/>
        <v xml:space="preserve">  </v>
      </c>
      <c r="CL242" s="1154" t="str">
        <f t="shared" ref="CL242:CL273" si="226">IF(CI242&lt;CL$5,"&lt;MDL",IF(CI242&lt;CL$6,"E, &lt;RL",IF(CI242&gt;CL$6,"  ",)))</f>
        <v xml:space="preserve">  </v>
      </c>
      <c r="CM242" s="1347">
        <f t="shared" si="194"/>
        <v>0.15252282775370621</v>
      </c>
      <c r="CO242" s="174" t="str">
        <f t="shared" si="195"/>
        <v>E, &lt;PRL</v>
      </c>
      <c r="CP242" s="1158" t="str">
        <f t="shared" ref="CP242:CP273" si="227">IF(CM242&lt;CP$5,"&lt;MDL",IF(CM242&lt;CP$6,"E, &lt;RL",IF(CM242&gt;CP$6,"  ",)))</f>
        <v>E, &lt;RL</v>
      </c>
      <c r="CQ242" s="1353">
        <f t="shared" ref="CQ242:CQ262" si="228">CI242/BQ242*100</f>
        <v>5.4455009058736019</v>
      </c>
      <c r="CR242" s="1174">
        <f>100*CM242/BU242</f>
        <v>5.486138972335354</v>
      </c>
    </row>
    <row r="243" spans="1:97" ht="38.25" x14ac:dyDescent="0.2">
      <c r="A243" s="1144" t="s">
        <v>2326</v>
      </c>
      <c r="B243" s="1161" t="s">
        <v>1432</v>
      </c>
      <c r="C243" s="957" t="s">
        <v>599</v>
      </c>
      <c r="D243" s="957">
        <v>9</v>
      </c>
      <c r="E243" s="1455"/>
      <c r="F243" s="955">
        <v>1</v>
      </c>
      <c r="G243" s="1163">
        <v>11452600</v>
      </c>
      <c r="H243" s="1163">
        <v>201304011540</v>
      </c>
      <c r="I243" s="1163"/>
      <c r="J243" s="1105" t="s">
        <v>862</v>
      </c>
      <c r="K243" s="1165" t="s">
        <v>2614</v>
      </c>
      <c r="L243" s="1166" t="s">
        <v>1694</v>
      </c>
      <c r="M243" s="957" t="s">
        <v>547</v>
      </c>
      <c r="N243" s="957"/>
      <c r="O243" s="957"/>
      <c r="P243" s="1248">
        <v>41365</v>
      </c>
      <c r="Q243" s="960">
        <v>0.65277777777777779</v>
      </c>
      <c r="R243" s="1105" t="s">
        <v>911</v>
      </c>
      <c r="S243" s="1551" t="s">
        <v>911</v>
      </c>
      <c r="T243" s="1558">
        <v>131</v>
      </c>
      <c r="U243" s="1552">
        <v>135.4</v>
      </c>
      <c r="V243" s="1393">
        <f t="shared" si="165"/>
        <v>4.4000000000000057</v>
      </c>
      <c r="W243" s="1171">
        <v>450</v>
      </c>
      <c r="X243" s="1393">
        <f t="shared" si="213"/>
        <v>9.777777777777791</v>
      </c>
      <c r="Y243" s="1154" t="str">
        <f t="shared" si="214"/>
        <v xml:space="preserve">  </v>
      </c>
      <c r="Z243" s="1551" t="s">
        <v>911</v>
      </c>
      <c r="AA243" s="1558">
        <v>130.5</v>
      </c>
      <c r="AB243" s="1552">
        <v>134.80000000000001</v>
      </c>
      <c r="AC243" s="1344">
        <f t="shared" si="168"/>
        <v>4.3000000000000114</v>
      </c>
      <c r="AD243" s="1171">
        <v>450</v>
      </c>
      <c r="AE243" s="1307">
        <v>9.5555555555555802</v>
      </c>
      <c r="AF243" s="1154" t="str">
        <f t="shared" si="215"/>
        <v xml:space="preserve">  </v>
      </c>
      <c r="AG243" s="1551" t="s">
        <v>911</v>
      </c>
      <c r="AH243" s="1558">
        <v>132.1</v>
      </c>
      <c r="AI243" s="1552">
        <v>136.4</v>
      </c>
      <c r="AJ243" s="1344">
        <f t="shared" si="171"/>
        <v>4.3000000000000114</v>
      </c>
      <c r="AK243" s="1171">
        <v>450</v>
      </c>
      <c r="AL243" s="1393">
        <f t="shared" si="216"/>
        <v>9.5555555555555802</v>
      </c>
      <c r="AM243" s="1154" t="str">
        <f t="shared" si="217"/>
        <v xml:space="preserve">  </v>
      </c>
      <c r="AN243" s="1507">
        <f t="shared" si="218"/>
        <v>9.6296296296296493</v>
      </c>
      <c r="AO243" s="1507">
        <f t="shared" si="219"/>
        <v>0.12830005981991022</v>
      </c>
      <c r="AP243" s="1507">
        <f t="shared" si="220"/>
        <v>1.3323467750529112</v>
      </c>
      <c r="AQ243" s="1506">
        <f t="shared" si="221"/>
        <v>3</v>
      </c>
      <c r="AR243" s="1154" t="str">
        <f t="shared" si="222"/>
        <v xml:space="preserve">  </v>
      </c>
      <c r="AS243" s="1506"/>
      <c r="AT243" s="23" t="s">
        <v>191</v>
      </c>
      <c r="AU243" s="23" t="s">
        <v>191</v>
      </c>
      <c r="AV243" s="23" t="s">
        <v>191</v>
      </c>
      <c r="AW243" s="1175" t="str">
        <f t="shared" si="204"/>
        <v xml:space="preserve">  </v>
      </c>
      <c r="AX243" s="1154" t="str">
        <f t="shared" si="205"/>
        <v xml:space="preserve">  </v>
      </c>
      <c r="AY243" s="23" t="s">
        <v>191</v>
      </c>
      <c r="AZ243" s="23" t="s">
        <v>191</v>
      </c>
      <c r="BA243" s="23" t="s">
        <v>191</v>
      </c>
      <c r="BB243" s="1175" t="str">
        <f t="shared" si="211"/>
        <v xml:space="preserve">  </v>
      </c>
      <c r="BC243" s="1154" t="str">
        <f t="shared" si="206"/>
        <v xml:space="preserve">  </v>
      </c>
      <c r="BD243" s="794" t="s">
        <v>191</v>
      </c>
      <c r="BE243" s="1180"/>
      <c r="BF243" s="1347">
        <v>1.0932297243896161</v>
      </c>
      <c r="BG243" s="1347"/>
      <c r="BH243" s="1175" t="str">
        <f t="shared" si="179"/>
        <v xml:space="preserve">  </v>
      </c>
      <c r="BI243" s="1154" t="str">
        <f t="shared" si="207"/>
        <v xml:space="preserve">  </v>
      </c>
      <c r="BJ243" s="1180"/>
      <c r="BK243" s="1346">
        <v>5.7623979382178156E-2</v>
      </c>
      <c r="BL243" s="1346"/>
      <c r="BM243" s="1175" t="str">
        <f t="shared" si="223"/>
        <v xml:space="preserve">  </v>
      </c>
      <c r="BN243" s="1158" t="str">
        <f t="shared" si="208"/>
        <v xml:space="preserve">  </v>
      </c>
      <c r="BO243" s="1157" t="str">
        <f t="shared" si="209"/>
        <v xml:space="preserve">  </v>
      </c>
      <c r="BP243" s="1349">
        <f t="shared" si="224"/>
        <v>5.2709854202282509</v>
      </c>
      <c r="BQ243" s="1494">
        <v>222.23850939057007</v>
      </c>
      <c r="BR243" s="949"/>
      <c r="BS243" s="174" t="str">
        <f t="shared" si="198"/>
        <v xml:space="preserve">  </v>
      </c>
      <c r="BT243" s="1158" t="str">
        <f t="shared" si="199"/>
        <v xml:space="preserve">  </v>
      </c>
      <c r="BU243" s="510">
        <f>BQ243*(X243/1000)</f>
        <v>2.1729987584855772</v>
      </c>
      <c r="BV243" s="949"/>
      <c r="BW243" s="174" t="str">
        <f t="shared" si="183"/>
        <v>E, &lt;PRL</v>
      </c>
      <c r="BX243" s="1154" t="str">
        <f t="shared" si="225"/>
        <v>E, &lt;RL</v>
      </c>
      <c r="BY243" s="1307">
        <v>24.229719567947292</v>
      </c>
      <c r="BZ243" s="1352">
        <v>0.3826805251795502</v>
      </c>
      <c r="CA243" s="1179">
        <v>1</v>
      </c>
      <c r="CB243" s="174" t="str">
        <f t="shared" si="200"/>
        <v xml:space="preserve">  </v>
      </c>
      <c r="CC243" s="1154" t="str">
        <f t="shared" si="201"/>
        <v xml:space="preserve">  </v>
      </c>
      <c r="CD243" s="1419">
        <v>0.23152843142705182</v>
      </c>
      <c r="CE243" s="949">
        <v>3.6567250183823785E-3</v>
      </c>
      <c r="CF243" s="174" t="str">
        <f t="shared" si="212"/>
        <v xml:space="preserve">  </v>
      </c>
      <c r="CG243" s="1158" t="str">
        <f t="shared" si="210"/>
        <v xml:space="preserve">  </v>
      </c>
      <c r="CH243" s="1389">
        <f t="shared" si="202"/>
        <v>10.902574731260954</v>
      </c>
      <c r="CI243" s="1353">
        <v>6.8789382081514567</v>
      </c>
      <c r="CK243" s="174" t="str">
        <f t="shared" si="192"/>
        <v xml:space="preserve">  </v>
      </c>
      <c r="CL243" s="1154" t="str">
        <f t="shared" si="226"/>
        <v xml:space="preserve">  </v>
      </c>
      <c r="CM243" s="1347">
        <f t="shared" si="194"/>
        <v>6.5732076211225204E-2</v>
      </c>
      <c r="CO243" s="174" t="str">
        <f t="shared" si="195"/>
        <v>E, &lt;PRL</v>
      </c>
      <c r="CP243" s="1158" t="str">
        <f t="shared" si="227"/>
        <v>&lt;MDL</v>
      </c>
      <c r="CQ243" s="1353">
        <f t="shared" si="228"/>
        <v>3.095295332485406</v>
      </c>
      <c r="CR243" s="1174" t="s">
        <v>2618</v>
      </c>
    </row>
    <row r="244" spans="1:97" ht="38.25" x14ac:dyDescent="0.2">
      <c r="A244" s="1144" t="s">
        <v>2345</v>
      </c>
      <c r="B244" s="1161" t="s">
        <v>1451</v>
      </c>
      <c r="C244" s="957" t="s">
        <v>599</v>
      </c>
      <c r="D244" s="957">
        <v>9</v>
      </c>
      <c r="E244" s="1588" t="s">
        <v>390</v>
      </c>
      <c r="F244" s="955">
        <v>1</v>
      </c>
      <c r="G244" s="1163">
        <v>11452600</v>
      </c>
      <c r="H244" s="1163">
        <v>201403021330</v>
      </c>
      <c r="I244" s="1163" t="s">
        <v>672</v>
      </c>
      <c r="J244" s="957" t="s">
        <v>975</v>
      </c>
      <c r="K244" s="1165" t="s">
        <v>2614</v>
      </c>
      <c r="L244" s="1166" t="s">
        <v>1694</v>
      </c>
      <c r="M244" s="957" t="s">
        <v>43</v>
      </c>
      <c r="N244" s="957"/>
      <c r="O244" s="957"/>
      <c r="P244" s="1169">
        <v>41700</v>
      </c>
      <c r="Q244" s="960">
        <v>0.5625</v>
      </c>
      <c r="R244" s="957" t="s">
        <v>982</v>
      </c>
      <c r="S244" s="1589" t="s">
        <v>982</v>
      </c>
      <c r="T244" s="1590">
        <v>125.7</v>
      </c>
      <c r="U244" s="1552">
        <v>141.69999999999999</v>
      </c>
      <c r="V244" s="1393">
        <f t="shared" si="165"/>
        <v>15.999999999999986</v>
      </c>
      <c r="W244" s="1097">
        <v>374</v>
      </c>
      <c r="X244" s="1236">
        <f t="shared" si="213"/>
        <v>42.780748663101569</v>
      </c>
      <c r="Y244" s="1154" t="str">
        <f t="shared" si="214"/>
        <v xml:space="preserve">  </v>
      </c>
      <c r="Z244" s="1589" t="s">
        <v>982</v>
      </c>
      <c r="AA244" s="1590">
        <v>126.6</v>
      </c>
      <c r="AB244" s="1552">
        <v>143.4</v>
      </c>
      <c r="AC244" s="1393">
        <f t="shared" si="168"/>
        <v>16.800000000000011</v>
      </c>
      <c r="AD244" s="1097">
        <v>390</v>
      </c>
      <c r="AE244" s="1393">
        <f t="shared" ref="AE244:AE262" si="229">AC244/(AD244/1000)</f>
        <v>43.076923076923102</v>
      </c>
      <c r="AF244" s="1154" t="str">
        <f t="shared" si="215"/>
        <v xml:space="preserve">  </v>
      </c>
      <c r="AG244" s="1589" t="s">
        <v>982</v>
      </c>
      <c r="AH244" s="1590">
        <v>126.2</v>
      </c>
      <c r="AI244" s="1552">
        <v>136.69999999999999</v>
      </c>
      <c r="AJ244" s="1393">
        <f t="shared" si="171"/>
        <v>10.499999999999986</v>
      </c>
      <c r="AK244" s="1097">
        <v>244</v>
      </c>
      <c r="AL244" s="1393">
        <f t="shared" si="216"/>
        <v>43.032786885245841</v>
      </c>
      <c r="AM244" s="1154" t="str">
        <f t="shared" si="217"/>
        <v xml:space="preserve">  </v>
      </c>
      <c r="AN244" s="1393">
        <f t="shared" si="218"/>
        <v>42.963486208423511</v>
      </c>
      <c r="AO244" s="1393">
        <f t="shared" si="219"/>
        <v>0.15978660365205077</v>
      </c>
      <c r="AP244" s="1393">
        <f t="shared" si="220"/>
        <v>0.37191256518825672</v>
      </c>
      <c r="AQ244" s="1343">
        <f t="shared" si="221"/>
        <v>3</v>
      </c>
      <c r="AR244" s="1154" t="str">
        <f t="shared" si="222"/>
        <v xml:space="preserve">  </v>
      </c>
      <c r="AS244" s="1343"/>
      <c r="AT244" s="86" t="s">
        <v>191</v>
      </c>
      <c r="AU244" s="86" t="s">
        <v>191</v>
      </c>
      <c r="AV244" s="86" t="s">
        <v>191</v>
      </c>
      <c r="AW244" s="1323" t="str">
        <f t="shared" si="204"/>
        <v xml:space="preserve">  </v>
      </c>
      <c r="AX244" s="1154" t="str">
        <f t="shared" si="205"/>
        <v xml:space="preserve">  </v>
      </c>
      <c r="AY244" s="86" t="s">
        <v>191</v>
      </c>
      <c r="AZ244" s="86" t="s">
        <v>191</v>
      </c>
      <c r="BA244" s="86" t="s">
        <v>191</v>
      </c>
      <c r="BB244" s="1323"/>
      <c r="BC244" s="1154" t="str">
        <f t="shared" si="206"/>
        <v xml:space="preserve">  </v>
      </c>
      <c r="BD244" s="801" t="s">
        <v>191</v>
      </c>
      <c r="BE244" s="1591" t="s">
        <v>982</v>
      </c>
      <c r="BF244" s="1312">
        <v>2.3310292803125696</v>
      </c>
      <c r="BG244" s="1312">
        <v>1.0923460973202292E-3</v>
      </c>
      <c r="BH244" s="1323"/>
      <c r="BI244" s="1154" t="str">
        <f t="shared" si="207"/>
        <v xml:space="preserve">  </v>
      </c>
      <c r="BJ244" s="1591" t="s">
        <v>982</v>
      </c>
      <c r="BK244" s="1312">
        <v>0.11040712539355328</v>
      </c>
      <c r="BL244" s="1312"/>
      <c r="BM244" s="1323" t="str">
        <f t="shared" si="223"/>
        <v xml:space="preserve">  </v>
      </c>
      <c r="BN244" s="1158" t="str">
        <f t="shared" si="208"/>
        <v xml:space="preserve">  </v>
      </c>
      <c r="BO244" s="1157" t="str">
        <f t="shared" si="209"/>
        <v xml:space="preserve">  </v>
      </c>
      <c r="BP244" s="1310">
        <f t="shared" si="224"/>
        <v>4.7364109205332978</v>
      </c>
      <c r="BQ244" s="1344">
        <v>161.51545973571152</v>
      </c>
      <c r="BR244" s="1203"/>
      <c r="BS244" s="1323"/>
      <c r="BT244" s="1158" t="str">
        <f t="shared" si="199"/>
        <v xml:space="preserve">  </v>
      </c>
      <c r="BU244" s="1200">
        <v>6.9097522881587761</v>
      </c>
      <c r="BV244" s="1203"/>
      <c r="BW244" s="1323"/>
      <c r="BX244" s="1154" t="str">
        <f t="shared" si="225"/>
        <v xml:space="preserve">  </v>
      </c>
      <c r="BY244" s="1312">
        <v>6.1067211086898565</v>
      </c>
      <c r="BZ244" s="1201"/>
      <c r="CA244" s="1203">
        <v>1</v>
      </c>
      <c r="CB244" s="1201"/>
      <c r="CC244" s="1154" t="str">
        <f t="shared" si="201"/>
        <v xml:space="preserve">  </v>
      </c>
      <c r="CD244" s="1312">
        <v>0.26305875545125545</v>
      </c>
      <c r="CE244" s="1201"/>
      <c r="CF244" s="1323"/>
      <c r="CG244" s="1158" t="str">
        <f t="shared" si="210"/>
        <v xml:space="preserve">  </v>
      </c>
      <c r="CH244" s="1310">
        <f t="shared" si="202"/>
        <v>3.7808895313688931</v>
      </c>
      <c r="CI244" s="1201">
        <v>11.53043580969682</v>
      </c>
      <c r="CJ244" s="1203"/>
      <c r="CK244" s="1203"/>
      <c r="CL244" s="1154" t="str">
        <f t="shared" si="226"/>
        <v xml:space="preserve">  </v>
      </c>
      <c r="CM244" s="1312">
        <f t="shared" si="194"/>
        <v>0.4961867868926903</v>
      </c>
      <c r="CN244" s="1203"/>
      <c r="CO244" s="1203"/>
      <c r="CP244" s="1158" t="str">
        <f t="shared" si="227"/>
        <v xml:space="preserve">  </v>
      </c>
      <c r="CQ244" s="1201">
        <f t="shared" si="228"/>
        <v>7.1389053583874418</v>
      </c>
      <c r="CR244" s="1201">
        <f>100*CM244/BU244</f>
        <v>7.1809634586033466</v>
      </c>
      <c r="CS244" s="1203"/>
    </row>
    <row r="245" spans="1:97" ht="38.25" x14ac:dyDescent="0.2">
      <c r="A245" s="1144" t="s">
        <v>2346</v>
      </c>
      <c r="B245" s="1161" t="s">
        <v>1452</v>
      </c>
      <c r="C245" s="957" t="s">
        <v>599</v>
      </c>
      <c r="D245" s="957">
        <v>9</v>
      </c>
      <c r="E245" s="1588" t="s">
        <v>390</v>
      </c>
      <c r="F245" s="955">
        <v>1</v>
      </c>
      <c r="G245" s="1163">
        <v>11452600</v>
      </c>
      <c r="H245" s="1163">
        <v>201403031100</v>
      </c>
      <c r="I245" s="1163" t="s">
        <v>672</v>
      </c>
      <c r="J245" s="957" t="s">
        <v>976</v>
      </c>
      <c r="K245" s="1165" t="s">
        <v>2614</v>
      </c>
      <c r="L245" s="1166" t="s">
        <v>1694</v>
      </c>
      <c r="M245" s="957" t="s">
        <v>43</v>
      </c>
      <c r="N245" s="957"/>
      <c r="O245" s="957"/>
      <c r="P245" s="1169">
        <v>41701</v>
      </c>
      <c r="Q245" s="960">
        <v>0.45833333333333331</v>
      </c>
      <c r="R245" s="957" t="s">
        <v>983</v>
      </c>
      <c r="S245" s="1589" t="s">
        <v>983</v>
      </c>
      <c r="T245" s="1590">
        <v>127</v>
      </c>
      <c r="U245" s="1552">
        <v>137.30000000000001</v>
      </c>
      <c r="V245" s="1393">
        <f t="shared" si="165"/>
        <v>10.300000000000011</v>
      </c>
      <c r="W245" s="1097">
        <v>161</v>
      </c>
      <c r="X245" s="1236">
        <f t="shared" si="213"/>
        <v>63.975155279503177</v>
      </c>
      <c r="Y245" s="1154" t="str">
        <f t="shared" si="214"/>
        <v xml:space="preserve">  </v>
      </c>
      <c r="Z245" s="1589" t="s">
        <v>983</v>
      </c>
      <c r="AA245" s="1590">
        <v>126.7</v>
      </c>
      <c r="AB245" s="1552">
        <v>137.6</v>
      </c>
      <c r="AC245" s="1393">
        <f t="shared" si="168"/>
        <v>10.899999999999991</v>
      </c>
      <c r="AD245" s="1097">
        <v>168</v>
      </c>
      <c r="AE245" s="1393">
        <f t="shared" si="229"/>
        <v>64.880952380952323</v>
      </c>
      <c r="AF245" s="1154" t="str">
        <f t="shared" si="215"/>
        <v xml:space="preserve">  </v>
      </c>
      <c r="AG245" s="1589" t="s">
        <v>983</v>
      </c>
      <c r="AH245" s="1590">
        <v>125.4</v>
      </c>
      <c r="AI245" s="1552">
        <v>134.1</v>
      </c>
      <c r="AJ245" s="1393">
        <f t="shared" si="171"/>
        <v>8.6999999999999886</v>
      </c>
      <c r="AK245" s="1097">
        <v>138</v>
      </c>
      <c r="AL245" s="1393">
        <f t="shared" si="216"/>
        <v>63.043478260869477</v>
      </c>
      <c r="AM245" s="1154" t="str">
        <f t="shared" si="217"/>
        <v xml:space="preserve">  </v>
      </c>
      <c r="AN245" s="1393">
        <f t="shared" si="218"/>
        <v>63.966528640441659</v>
      </c>
      <c r="AO245" s="1393">
        <f t="shared" si="219"/>
        <v>0.9187674350289522</v>
      </c>
      <c r="AP245" s="1393">
        <f t="shared" si="220"/>
        <v>1.4363253009919916</v>
      </c>
      <c r="AQ245" s="1343">
        <f t="shared" si="221"/>
        <v>3</v>
      </c>
      <c r="AR245" s="1154" t="str">
        <f t="shared" si="222"/>
        <v xml:space="preserve">  </v>
      </c>
      <c r="AS245" s="1343"/>
      <c r="AT245" s="86" t="s">
        <v>191</v>
      </c>
      <c r="AU245" s="86" t="s">
        <v>191</v>
      </c>
      <c r="AV245" s="86" t="s">
        <v>191</v>
      </c>
      <c r="AW245" s="1323" t="str">
        <f t="shared" si="204"/>
        <v xml:space="preserve">  </v>
      </c>
      <c r="AX245" s="1154" t="str">
        <f t="shared" si="205"/>
        <v xml:space="preserve">  </v>
      </c>
      <c r="AY245" s="86" t="s">
        <v>191</v>
      </c>
      <c r="AZ245" s="86" t="s">
        <v>191</v>
      </c>
      <c r="BA245" s="86" t="s">
        <v>191</v>
      </c>
      <c r="BB245" s="1323"/>
      <c r="BC245" s="1154" t="str">
        <f t="shared" si="206"/>
        <v xml:space="preserve">  </v>
      </c>
      <c r="BD245" s="801" t="s">
        <v>191</v>
      </c>
      <c r="BE245" s="1591" t="s">
        <v>983</v>
      </c>
      <c r="BF245" s="1312">
        <v>10.13971176653485</v>
      </c>
      <c r="BG245" s="1312"/>
      <c r="BH245" s="1323"/>
      <c r="BI245" s="1154" t="str">
        <f t="shared" si="207"/>
        <v xml:space="preserve">  </v>
      </c>
      <c r="BJ245" s="1591" t="s">
        <v>983</v>
      </c>
      <c r="BK245" s="1312">
        <v>9.4446268154271401E-2</v>
      </c>
      <c r="BL245" s="1312"/>
      <c r="BM245" s="1323" t="str">
        <f t="shared" si="223"/>
        <v xml:space="preserve">  </v>
      </c>
      <c r="BN245" s="1158" t="str">
        <f t="shared" si="208"/>
        <v xml:space="preserve">  </v>
      </c>
      <c r="BO245" s="1157" t="str">
        <f t="shared" si="209"/>
        <v xml:space="preserve">  </v>
      </c>
      <c r="BP245" s="1310">
        <f t="shared" si="224"/>
        <v>0.93144923967150905</v>
      </c>
      <c r="BQ245" s="1344">
        <v>237.80309436716911</v>
      </c>
      <c r="BR245" s="1203"/>
      <c r="BS245" s="1323"/>
      <c r="BT245" s="1158" t="str">
        <f t="shared" si="199"/>
        <v xml:space="preserve">  </v>
      </c>
      <c r="BU245" s="1200">
        <v>15.213489888085988</v>
      </c>
      <c r="BV245" s="1203"/>
      <c r="BW245" s="1323"/>
      <c r="BX245" s="1154" t="str">
        <f t="shared" si="225"/>
        <v xml:space="preserve">  </v>
      </c>
      <c r="BY245" s="1312">
        <v>4.5404579763055066</v>
      </c>
      <c r="BZ245" s="1201"/>
      <c r="CA245" s="1203">
        <v>1</v>
      </c>
      <c r="CB245" s="1201"/>
      <c r="CC245" s="1154" t="str">
        <f t="shared" si="201"/>
        <v xml:space="preserve">  </v>
      </c>
      <c r="CD245" s="1312">
        <v>0.2945892377483928</v>
      </c>
      <c r="CE245" s="1201"/>
      <c r="CF245" s="1323"/>
      <c r="CG245" s="1158" t="str">
        <f t="shared" si="210"/>
        <v xml:space="preserve">  </v>
      </c>
      <c r="CH245" s="1310">
        <f t="shared" si="202"/>
        <v>1.9093351112139094</v>
      </c>
      <c r="CI245" s="1201">
        <v>22.382077115846517</v>
      </c>
      <c r="CJ245" s="1203"/>
      <c r="CK245" s="1203"/>
      <c r="CL245" s="1154" t="str">
        <f t="shared" si="226"/>
        <v xml:space="preserve">  </v>
      </c>
      <c r="CM245" s="1312">
        <f t="shared" si="194"/>
        <v>1.4110439920859741</v>
      </c>
      <c r="CN245" s="1203"/>
      <c r="CO245" s="1203"/>
      <c r="CP245" s="1158" t="str">
        <f t="shared" si="227"/>
        <v xml:space="preserve">  </v>
      </c>
      <c r="CQ245" s="1201">
        <f t="shared" si="228"/>
        <v>9.4120209728173183</v>
      </c>
      <c r="CR245" s="1201">
        <f>100*CM245/BU245</f>
        <v>9.2749527062228712</v>
      </c>
      <c r="CS245" s="1203"/>
    </row>
    <row r="246" spans="1:97" ht="38.25" x14ac:dyDescent="0.2">
      <c r="A246" s="1144" t="s">
        <v>2347</v>
      </c>
      <c r="B246" s="1161" t="s">
        <v>1453</v>
      </c>
      <c r="C246" s="957" t="s">
        <v>599</v>
      </c>
      <c r="D246" s="957">
        <v>9</v>
      </c>
      <c r="E246" s="1588" t="s">
        <v>390</v>
      </c>
      <c r="F246" s="955">
        <v>1</v>
      </c>
      <c r="G246" s="1163">
        <v>11452600</v>
      </c>
      <c r="H246" s="1163">
        <v>201403051100</v>
      </c>
      <c r="I246" s="1163" t="s">
        <v>672</v>
      </c>
      <c r="J246" s="957" t="s">
        <v>977</v>
      </c>
      <c r="K246" s="1165" t="s">
        <v>2614</v>
      </c>
      <c r="L246" s="1166" t="s">
        <v>1694</v>
      </c>
      <c r="M246" s="957" t="s">
        <v>43</v>
      </c>
      <c r="N246" s="957"/>
      <c r="O246" s="957"/>
      <c r="P246" s="1169">
        <v>41703</v>
      </c>
      <c r="Q246" s="960">
        <v>0.45833333333333331</v>
      </c>
      <c r="R246" s="957" t="s">
        <v>984</v>
      </c>
      <c r="S246" s="1589" t="s">
        <v>984</v>
      </c>
      <c r="T246" s="1590">
        <v>124.7</v>
      </c>
      <c r="U246" s="1552">
        <v>129.70000000000002</v>
      </c>
      <c r="V246" s="1393">
        <f t="shared" si="165"/>
        <v>5.0000000000000142</v>
      </c>
      <c r="W246" s="1097">
        <v>164</v>
      </c>
      <c r="X246" s="1236">
        <f t="shared" si="213"/>
        <v>30.487804878048866</v>
      </c>
      <c r="Y246" s="1154" t="str">
        <f t="shared" si="214"/>
        <v xml:space="preserve">  </v>
      </c>
      <c r="Z246" s="1589" t="s">
        <v>984</v>
      </c>
      <c r="AA246" s="1590">
        <v>124.4</v>
      </c>
      <c r="AB246" s="1552">
        <v>128.6</v>
      </c>
      <c r="AC246" s="1393">
        <f t="shared" si="168"/>
        <v>4.1999999999999886</v>
      </c>
      <c r="AD246" s="1097">
        <v>180</v>
      </c>
      <c r="AE246" s="1393">
        <f t="shared" si="229"/>
        <v>23.333333333333272</v>
      </c>
      <c r="AF246" s="1154" t="str">
        <f t="shared" si="215"/>
        <v xml:space="preserve">  </v>
      </c>
      <c r="AG246" s="1589" t="s">
        <v>984</v>
      </c>
      <c r="AH246" s="1590">
        <v>123.3</v>
      </c>
      <c r="AI246" s="1552">
        <v>128.89999999999998</v>
      </c>
      <c r="AJ246" s="1393">
        <f t="shared" si="171"/>
        <v>5.5999999999999801</v>
      </c>
      <c r="AK246" s="1097">
        <v>146</v>
      </c>
      <c r="AL246" s="1393">
        <f t="shared" si="216"/>
        <v>38.356164383561513</v>
      </c>
      <c r="AM246" s="1154" t="str">
        <f t="shared" si="217"/>
        <v xml:space="preserve">  </v>
      </c>
      <c r="AN246" s="1393">
        <f t="shared" si="218"/>
        <v>30.725767531647886</v>
      </c>
      <c r="AO246" s="1393">
        <f t="shared" si="219"/>
        <v>7.5142420016463536</v>
      </c>
      <c r="AP246" s="1393">
        <f t="shared" si="220"/>
        <v>24.455831718138853</v>
      </c>
      <c r="AQ246" s="1343">
        <f t="shared" si="221"/>
        <v>3</v>
      </c>
      <c r="AR246" s="1154" t="str">
        <f t="shared" si="222"/>
        <v xml:space="preserve">  </v>
      </c>
      <c r="AS246" s="1343"/>
      <c r="AT246" s="86" t="s">
        <v>191</v>
      </c>
      <c r="AU246" s="86" t="s">
        <v>191</v>
      </c>
      <c r="AV246" s="86" t="s">
        <v>191</v>
      </c>
      <c r="AW246" s="1323" t="str">
        <f t="shared" si="204"/>
        <v xml:space="preserve">  </v>
      </c>
      <c r="AX246" s="1154" t="str">
        <f t="shared" si="205"/>
        <v xml:space="preserve">  </v>
      </c>
      <c r="AY246" s="86" t="s">
        <v>191</v>
      </c>
      <c r="AZ246" s="86" t="s">
        <v>191</v>
      </c>
      <c r="BA246" s="86" t="s">
        <v>191</v>
      </c>
      <c r="BB246" s="1323"/>
      <c r="BC246" s="1154" t="str">
        <f t="shared" si="206"/>
        <v xml:space="preserve">  </v>
      </c>
      <c r="BD246" s="801" t="s">
        <v>191</v>
      </c>
      <c r="BE246" s="1591" t="s">
        <v>984</v>
      </c>
      <c r="BF246" s="1312">
        <v>7.7922476457373104</v>
      </c>
      <c r="BG246" s="1312"/>
      <c r="BH246" s="1323"/>
      <c r="BI246" s="1154" t="str">
        <f t="shared" si="207"/>
        <v xml:space="preserve">  </v>
      </c>
      <c r="BJ246" s="1591" t="s">
        <v>984</v>
      </c>
      <c r="BK246" s="1312">
        <v>0.17155119037763739</v>
      </c>
      <c r="BL246" s="1312"/>
      <c r="BM246" s="1323" t="str">
        <f t="shared" si="223"/>
        <v xml:space="preserve">  </v>
      </c>
      <c r="BN246" s="1158" t="str">
        <f t="shared" si="208"/>
        <v xml:space="preserve">  </v>
      </c>
      <c r="BO246" s="1157" t="str">
        <f t="shared" si="209"/>
        <v xml:space="preserve">  </v>
      </c>
      <c r="BP246" s="1310">
        <f t="shared" si="224"/>
        <v>2.2015623498758172</v>
      </c>
      <c r="BQ246" s="1344">
        <v>455.98368168360543</v>
      </c>
      <c r="BR246" s="1203"/>
      <c r="BS246" s="1323"/>
      <c r="BT246" s="1158" t="str">
        <f t="shared" ref="BT246:BT277" si="230">IF(BQ246&lt;BT$5,"&lt;MDL",IF(BQ246&lt;BT$6,"E, &lt;RL",IF(BQ246&gt;BT$6,"  ",)))</f>
        <v xml:space="preserve">  </v>
      </c>
      <c r="BU246" s="1200">
        <v>13.901941514744106</v>
      </c>
      <c r="BV246" s="1203"/>
      <c r="BW246" s="1323"/>
      <c r="BX246" s="1154" t="str">
        <f t="shared" si="225"/>
        <v xml:space="preserve">  </v>
      </c>
      <c r="BY246" s="1312">
        <v>5.2292750529071172</v>
      </c>
      <c r="BZ246" s="1201"/>
      <c r="CA246" s="1203">
        <v>1</v>
      </c>
      <c r="CB246" s="1201"/>
      <c r="CC246" s="1154" t="str">
        <f t="shared" ref="CC246:CC262" si="231">IF(BY246&lt;CC$5,"&lt;MDL",IF(BY246&lt;CC$6,"E, &lt;RL",IF(BY246&gt;CC$6,"  ",)))</f>
        <v xml:space="preserve">  </v>
      </c>
      <c r="CD246" s="1312">
        <v>0.12201641790116553</v>
      </c>
      <c r="CE246" s="1201"/>
      <c r="CF246" s="1323"/>
      <c r="CG246" s="1158" t="str">
        <f t="shared" si="210"/>
        <v>E, &lt;RL</v>
      </c>
      <c r="CH246" s="1310">
        <f t="shared" ref="CH246:CH253" si="232">BY246/BQ246*100</f>
        <v>1.1468118844953685</v>
      </c>
      <c r="CI246" s="1201">
        <v>22.606011271387594</v>
      </c>
      <c r="CJ246" s="1203"/>
      <c r="CK246" s="1203"/>
      <c r="CL246" s="1154" t="str">
        <f t="shared" si="226"/>
        <v xml:space="preserve">  </v>
      </c>
      <c r="CM246" s="1312">
        <f t="shared" si="194"/>
        <v>0.86707988438198702</v>
      </c>
      <c r="CN246" s="1203"/>
      <c r="CO246" s="1203"/>
      <c r="CP246" s="1158" t="str">
        <f t="shared" si="227"/>
        <v xml:space="preserve">  </v>
      </c>
      <c r="CQ246" s="1201">
        <f t="shared" si="228"/>
        <v>4.9576360250262823</v>
      </c>
      <c r="CR246" s="1201">
        <f>100*CM246/BU246</f>
        <v>6.2371135964165889</v>
      </c>
      <c r="CS246" s="1203"/>
    </row>
    <row r="247" spans="1:97" ht="38.25" x14ac:dyDescent="0.2">
      <c r="A247" s="1144" t="s">
        <v>2348</v>
      </c>
      <c r="B247" s="1161" t="s">
        <v>1454</v>
      </c>
      <c r="C247" s="957" t="s">
        <v>599</v>
      </c>
      <c r="D247" s="957">
        <v>9</v>
      </c>
      <c r="E247" s="1588" t="s">
        <v>390</v>
      </c>
      <c r="F247" s="955">
        <v>1</v>
      </c>
      <c r="G247" s="1163">
        <v>11452600</v>
      </c>
      <c r="H247" s="1163">
        <v>201404021500</v>
      </c>
      <c r="I247" s="1163" t="s">
        <v>672</v>
      </c>
      <c r="J247" s="957" t="s">
        <v>978</v>
      </c>
      <c r="K247" s="1165" t="s">
        <v>2614</v>
      </c>
      <c r="L247" s="1166" t="s">
        <v>1694</v>
      </c>
      <c r="M247" s="957" t="s">
        <v>43</v>
      </c>
      <c r="N247" s="957"/>
      <c r="O247" s="957"/>
      <c r="P247" s="1169">
        <v>41731</v>
      </c>
      <c r="Q247" s="960">
        <v>0.625</v>
      </c>
      <c r="R247" s="957" t="s">
        <v>985</v>
      </c>
      <c r="S247" s="1589" t="s">
        <v>985</v>
      </c>
      <c r="T247" s="1590">
        <v>125.1</v>
      </c>
      <c r="U247" s="1552">
        <v>126.5</v>
      </c>
      <c r="V247" s="1393">
        <f t="shared" si="165"/>
        <v>1.4000000000000057</v>
      </c>
      <c r="W247" s="1097">
        <v>358</v>
      </c>
      <c r="X247" s="1236">
        <f t="shared" si="213"/>
        <v>3.9106145251396809</v>
      </c>
      <c r="Y247" s="1154" t="str">
        <f t="shared" si="214"/>
        <v xml:space="preserve">  </v>
      </c>
      <c r="Z247" s="1589" t="s">
        <v>985</v>
      </c>
      <c r="AA247" s="1590">
        <v>125.1</v>
      </c>
      <c r="AB247" s="1552">
        <v>126.4</v>
      </c>
      <c r="AC247" s="1393">
        <f t="shared" si="168"/>
        <v>1.3000000000000114</v>
      </c>
      <c r="AD247" s="1097">
        <v>272</v>
      </c>
      <c r="AE247" s="1393">
        <f t="shared" si="229"/>
        <v>4.779411764705924</v>
      </c>
      <c r="AF247" s="1154" t="str">
        <f t="shared" si="215"/>
        <v xml:space="preserve">  </v>
      </c>
      <c r="AG247" s="1589" t="s">
        <v>985</v>
      </c>
      <c r="AH247" s="1590">
        <v>126</v>
      </c>
      <c r="AI247" s="1552">
        <v>127.6</v>
      </c>
      <c r="AJ247" s="1393">
        <f t="shared" si="171"/>
        <v>1.5999999999999943</v>
      </c>
      <c r="AK247" s="1097">
        <v>378</v>
      </c>
      <c r="AL247" s="1393">
        <f t="shared" si="216"/>
        <v>4.2328042328042175</v>
      </c>
      <c r="AM247" s="1154" t="str">
        <f t="shared" si="217"/>
        <v xml:space="preserve">  </v>
      </c>
      <c r="AN247" s="1393">
        <f t="shared" si="218"/>
        <v>4.3076101742166069</v>
      </c>
      <c r="AO247" s="1393">
        <f t="shared" si="219"/>
        <v>0.43920280910124709</v>
      </c>
      <c r="AP247" s="1393">
        <f t="shared" si="220"/>
        <v>10.195973900565914</v>
      </c>
      <c r="AQ247" s="1343">
        <f t="shared" si="221"/>
        <v>3</v>
      </c>
      <c r="AR247" s="1154" t="str">
        <f t="shared" si="222"/>
        <v xml:space="preserve">  </v>
      </c>
      <c r="AS247" s="1343"/>
      <c r="AT247" s="86" t="s">
        <v>191</v>
      </c>
      <c r="AU247" s="86" t="s">
        <v>191</v>
      </c>
      <c r="AV247" s="86" t="s">
        <v>191</v>
      </c>
      <c r="AW247" s="1323" t="str">
        <f t="shared" si="204"/>
        <v xml:space="preserve">  </v>
      </c>
      <c r="AX247" s="1154" t="str">
        <f t="shared" si="205"/>
        <v xml:space="preserve">  </v>
      </c>
      <c r="AY247" s="86" t="s">
        <v>191</v>
      </c>
      <c r="AZ247" s="86" t="s">
        <v>191</v>
      </c>
      <c r="BA247" s="86" t="s">
        <v>191</v>
      </c>
      <c r="BB247" s="1323"/>
      <c r="BC247" s="1154" t="str">
        <f t="shared" si="206"/>
        <v xml:space="preserve">  </v>
      </c>
      <c r="BD247" s="801" t="s">
        <v>191</v>
      </c>
      <c r="BE247" s="1591" t="s">
        <v>985</v>
      </c>
      <c r="BF247" s="1312">
        <v>3.8442033107470359</v>
      </c>
      <c r="BG247" s="1312"/>
      <c r="BH247" s="1323"/>
      <c r="BI247" s="1154" t="str">
        <f t="shared" si="207"/>
        <v xml:space="preserve">  </v>
      </c>
      <c r="BJ247" s="1591" t="s">
        <v>985</v>
      </c>
      <c r="BK247" s="1312">
        <v>1.5493097995047893</v>
      </c>
      <c r="BL247" s="1312"/>
      <c r="BM247" s="1323" t="str">
        <f t="shared" si="223"/>
        <v xml:space="preserve">  </v>
      </c>
      <c r="BN247" s="1158" t="str">
        <f t="shared" si="208"/>
        <v xml:space="preserve">  </v>
      </c>
      <c r="BO247" s="1157" t="str">
        <f t="shared" si="209"/>
        <v xml:space="preserve">  </v>
      </c>
      <c r="BP247" s="1310">
        <f t="shared" si="224"/>
        <v>40.302493761801458</v>
      </c>
      <c r="BQ247" s="1344">
        <v>424.65175718732399</v>
      </c>
      <c r="BR247" s="1203"/>
      <c r="BS247" s="1323"/>
      <c r="BT247" s="1158" t="str">
        <f t="shared" si="230"/>
        <v xml:space="preserve">  </v>
      </c>
      <c r="BU247" s="1200">
        <v>1.660649329782838</v>
      </c>
      <c r="BV247" s="1203"/>
      <c r="BW247" s="1323"/>
      <c r="BX247" s="1154" t="str">
        <f t="shared" si="225"/>
        <v>E, &lt;RL</v>
      </c>
      <c r="BY247" s="1312">
        <v>343.15279391224647</v>
      </c>
      <c r="BZ247" s="1201"/>
      <c r="CA247" s="1203">
        <v>1</v>
      </c>
      <c r="CB247" s="1201"/>
      <c r="CC247" s="1154" t="str">
        <f t="shared" si="231"/>
        <v xml:space="preserve">  </v>
      </c>
      <c r="CD247" s="1312">
        <v>1.6400685003159134</v>
      </c>
      <c r="CE247" s="1201"/>
      <c r="CF247" s="1323"/>
      <c r="CG247" s="1158" t="str">
        <f t="shared" si="210"/>
        <v xml:space="preserve">  </v>
      </c>
      <c r="CH247" s="1310">
        <f t="shared" si="232"/>
        <v>80.808047559985397</v>
      </c>
      <c r="CI247" s="1201">
        <v>20.427613821599333</v>
      </c>
      <c r="CJ247" s="1203"/>
      <c r="CK247" s="1203"/>
      <c r="CL247" s="1154" t="str">
        <f t="shared" si="226"/>
        <v xml:space="preserve">  </v>
      </c>
      <c r="CM247" s="1312">
        <f t="shared" si="194"/>
        <v>8.64660902501556E-2</v>
      </c>
      <c r="CN247" s="1203"/>
      <c r="CO247" s="1203"/>
      <c r="CP247" s="1158" t="str">
        <f t="shared" si="227"/>
        <v>&lt;MDL</v>
      </c>
      <c r="CQ247" s="1201">
        <f t="shared" si="228"/>
        <v>4.8104390187624322</v>
      </c>
      <c r="CR247" s="1174" t="s">
        <v>2618</v>
      </c>
      <c r="CS247" s="1203"/>
    </row>
    <row r="248" spans="1:97" ht="38.25" x14ac:dyDescent="0.2">
      <c r="A248" s="1144" t="s">
        <v>2349</v>
      </c>
      <c r="B248" s="1161" t="s">
        <v>1455</v>
      </c>
      <c r="C248" s="957" t="s">
        <v>599</v>
      </c>
      <c r="D248" s="957">
        <v>9</v>
      </c>
      <c r="E248" s="1588" t="s">
        <v>390</v>
      </c>
      <c r="F248" s="955">
        <v>1</v>
      </c>
      <c r="G248" s="1163">
        <v>11452600</v>
      </c>
      <c r="H248" s="1163">
        <v>201404031030</v>
      </c>
      <c r="I248" s="1163" t="s">
        <v>672</v>
      </c>
      <c r="J248" s="957" t="s">
        <v>979</v>
      </c>
      <c r="K248" s="1165" t="s">
        <v>2614</v>
      </c>
      <c r="L248" s="1166" t="s">
        <v>1694</v>
      </c>
      <c r="M248" s="957" t="s">
        <v>43</v>
      </c>
      <c r="N248" s="957"/>
      <c r="O248" s="957"/>
      <c r="P248" s="1169">
        <v>41732</v>
      </c>
      <c r="Q248" s="960">
        <v>0.4375</v>
      </c>
      <c r="R248" s="957" t="s">
        <v>986</v>
      </c>
      <c r="S248" s="1589" t="s">
        <v>986</v>
      </c>
      <c r="T248" s="1590">
        <v>126.5</v>
      </c>
      <c r="U248" s="1552">
        <v>130.6</v>
      </c>
      <c r="V248" s="1393">
        <f t="shared" si="165"/>
        <v>4.0999999999999943</v>
      </c>
      <c r="W248" s="1097">
        <v>124</v>
      </c>
      <c r="X248" s="1236">
        <f t="shared" si="213"/>
        <v>33.064516129032214</v>
      </c>
      <c r="Y248" s="1154" t="str">
        <f t="shared" si="214"/>
        <v xml:space="preserve">  </v>
      </c>
      <c r="Z248" s="1589" t="s">
        <v>986</v>
      </c>
      <c r="AA248" s="1590">
        <v>127.6</v>
      </c>
      <c r="AB248" s="1552">
        <v>133.30000000000001</v>
      </c>
      <c r="AC248" s="1393">
        <f t="shared" si="168"/>
        <v>5.7000000000000171</v>
      </c>
      <c r="AD248" s="1097">
        <v>135</v>
      </c>
      <c r="AE248" s="1393">
        <f t="shared" si="229"/>
        <v>42.222222222222342</v>
      </c>
      <c r="AF248" s="1154" t="str">
        <f t="shared" si="215"/>
        <v xml:space="preserve">  </v>
      </c>
      <c r="AG248" s="1589" t="s">
        <v>986</v>
      </c>
      <c r="AH248" s="1590">
        <v>125.1</v>
      </c>
      <c r="AI248" s="1552">
        <v>128.80000000000001</v>
      </c>
      <c r="AJ248" s="1393">
        <f t="shared" si="171"/>
        <v>3.7000000000000171</v>
      </c>
      <c r="AK248" s="1097">
        <v>100</v>
      </c>
      <c r="AL248" s="1393">
        <f t="shared" si="216"/>
        <v>37.000000000000171</v>
      </c>
      <c r="AM248" s="1154" t="str">
        <f t="shared" si="217"/>
        <v xml:space="preserve">  </v>
      </c>
      <c r="AN248" s="1393">
        <f t="shared" si="218"/>
        <v>37.428912783751578</v>
      </c>
      <c r="AO248" s="1393">
        <f t="shared" si="219"/>
        <v>4.5938948458102455</v>
      </c>
      <c r="AP248" s="1393">
        <f t="shared" si="220"/>
        <v>12.273652917336463</v>
      </c>
      <c r="AQ248" s="1343">
        <f t="shared" si="221"/>
        <v>3</v>
      </c>
      <c r="AR248" s="1154" t="str">
        <f t="shared" si="222"/>
        <v xml:space="preserve">  </v>
      </c>
      <c r="AS248" s="1343"/>
      <c r="AT248" s="86" t="s">
        <v>191</v>
      </c>
      <c r="AU248" s="86" t="s">
        <v>191</v>
      </c>
      <c r="AV248" s="86" t="s">
        <v>191</v>
      </c>
      <c r="AW248" s="1323" t="str">
        <f t="shared" si="204"/>
        <v xml:space="preserve">  </v>
      </c>
      <c r="AX248" s="1154" t="str">
        <f t="shared" si="205"/>
        <v xml:space="preserve">  </v>
      </c>
      <c r="AY248" s="86" t="s">
        <v>191</v>
      </c>
      <c r="AZ248" s="86" t="s">
        <v>191</v>
      </c>
      <c r="BA248" s="86" t="s">
        <v>191</v>
      </c>
      <c r="BB248" s="1323"/>
      <c r="BC248" s="1154" t="str">
        <f t="shared" si="206"/>
        <v xml:space="preserve">  </v>
      </c>
      <c r="BD248" s="801" t="s">
        <v>191</v>
      </c>
      <c r="BE248" s="1591" t="s">
        <v>986</v>
      </c>
      <c r="BF248" s="1312">
        <v>2.5312482007946482</v>
      </c>
      <c r="BG248" s="1312"/>
      <c r="BH248" s="1323"/>
      <c r="BI248" s="1154" t="str">
        <f t="shared" si="207"/>
        <v xml:space="preserve">  </v>
      </c>
      <c r="BJ248" s="1591" t="s">
        <v>986</v>
      </c>
      <c r="BK248" s="1312">
        <v>0.13077880247613982</v>
      </c>
      <c r="BL248" s="1312"/>
      <c r="BM248" s="1323" t="str">
        <f t="shared" si="223"/>
        <v xml:space="preserve">  </v>
      </c>
      <c r="BN248" s="1158" t="str">
        <f t="shared" si="208"/>
        <v xml:space="preserve">  </v>
      </c>
      <c r="BO248" s="1157" t="str">
        <f t="shared" si="209"/>
        <v xml:space="preserve">  </v>
      </c>
      <c r="BP248" s="1310">
        <f t="shared" si="224"/>
        <v>5.1665736467519752</v>
      </c>
      <c r="BQ248" s="1344">
        <v>111.51180747030183</v>
      </c>
      <c r="BR248" s="1203"/>
      <c r="BS248" s="1323"/>
      <c r="BT248" s="1158" t="str">
        <f t="shared" si="230"/>
        <v xml:space="preserve">  </v>
      </c>
      <c r="BU248" s="1200">
        <v>3.6870839566793294</v>
      </c>
      <c r="BV248" s="1203"/>
      <c r="BW248" s="1323"/>
      <c r="BX248" s="1154" t="str">
        <f t="shared" si="225"/>
        <v xml:space="preserve">  </v>
      </c>
      <c r="BY248" s="1312">
        <v>7.1771440764830796</v>
      </c>
      <c r="BZ248" s="1201">
        <v>0.19377543716361334</v>
      </c>
      <c r="CA248" s="1203">
        <v>1</v>
      </c>
      <c r="CB248" s="1201"/>
      <c r="CC248" s="1154" t="str">
        <f t="shared" si="231"/>
        <v xml:space="preserve">  </v>
      </c>
      <c r="CD248" s="1312">
        <v>0.30303497211817509</v>
      </c>
      <c r="CE248" s="1201">
        <v>8.1816295691303498E-3</v>
      </c>
      <c r="CF248" s="1323"/>
      <c r="CG248" s="1158" t="str">
        <f t="shared" si="210"/>
        <v xml:space="preserve">  </v>
      </c>
      <c r="CH248" s="1310">
        <f t="shared" si="232"/>
        <v>6.4362189433567556</v>
      </c>
      <c r="CI248" s="1201">
        <v>10.326559252030334</v>
      </c>
      <c r="CJ248" s="1203"/>
      <c r="CK248" s="1203"/>
      <c r="CL248" s="1154" t="str">
        <f t="shared" si="226"/>
        <v xml:space="preserve">  </v>
      </c>
      <c r="CM248" s="1312">
        <f t="shared" si="194"/>
        <v>0.38208269232512415</v>
      </c>
      <c r="CN248" s="1203"/>
      <c r="CO248" s="1203"/>
      <c r="CP248" s="1158" t="str">
        <f t="shared" si="227"/>
        <v xml:space="preserve">  </v>
      </c>
      <c r="CQ248" s="1201">
        <f t="shared" si="228"/>
        <v>9.2605074622080128</v>
      </c>
      <c r="CR248" s="1201">
        <f t="shared" ref="CR248:CR262" si="233">100*CM248/BU248</f>
        <v>10.362733716246494</v>
      </c>
      <c r="CS248" s="1203"/>
    </row>
    <row r="249" spans="1:97" ht="38.25" x14ac:dyDescent="0.2">
      <c r="A249" s="1144" t="s">
        <v>2350</v>
      </c>
      <c r="B249" s="1161" t="s">
        <v>1456</v>
      </c>
      <c r="C249" s="957" t="s">
        <v>599</v>
      </c>
      <c r="D249" s="957">
        <v>9</v>
      </c>
      <c r="E249" s="1455">
        <v>1503038</v>
      </c>
      <c r="F249" s="955">
        <v>1</v>
      </c>
      <c r="G249" s="1163">
        <v>11452600</v>
      </c>
      <c r="H249" s="1163">
        <v>201412051300</v>
      </c>
      <c r="I249" s="1163" t="s">
        <v>672</v>
      </c>
      <c r="J249" s="1163"/>
      <c r="K249" s="1165" t="s">
        <v>2614</v>
      </c>
      <c r="L249" s="1166" t="s">
        <v>1694</v>
      </c>
      <c r="M249" s="957" t="s">
        <v>1052</v>
      </c>
      <c r="N249" s="957"/>
      <c r="O249" s="957"/>
      <c r="P249" s="1169">
        <v>41978</v>
      </c>
      <c r="Q249" s="960">
        <v>0.54166666666666663</v>
      </c>
      <c r="R249" s="957" t="s">
        <v>987</v>
      </c>
      <c r="S249" s="1097" t="s">
        <v>987</v>
      </c>
      <c r="T249" s="1590">
        <v>125.9</v>
      </c>
      <c r="U249" s="1552">
        <v>149.69999999999999</v>
      </c>
      <c r="V249" s="1393">
        <v>23.799999999999983</v>
      </c>
      <c r="W249" s="1097">
        <v>44</v>
      </c>
      <c r="X249" s="1236">
        <f t="shared" si="213"/>
        <v>540.90909090909054</v>
      </c>
      <c r="Y249" s="1154" t="str">
        <f t="shared" si="214"/>
        <v xml:space="preserve">  </v>
      </c>
      <c r="Z249" s="1097" t="s">
        <v>987</v>
      </c>
      <c r="AA249" s="1590">
        <v>126.5</v>
      </c>
      <c r="AB249" s="1552">
        <v>139.5</v>
      </c>
      <c r="AC249" s="1393">
        <v>13</v>
      </c>
      <c r="AD249" s="1097">
        <v>22</v>
      </c>
      <c r="AE249" s="1393">
        <f t="shared" si="229"/>
        <v>590.90909090909099</v>
      </c>
      <c r="AF249" s="1154" t="str">
        <f t="shared" si="215"/>
        <v xml:space="preserve">  </v>
      </c>
      <c r="AG249" s="1097" t="s">
        <v>987</v>
      </c>
      <c r="AH249" s="1589">
        <v>126.4</v>
      </c>
      <c r="AI249" s="1590">
        <v>143.6</v>
      </c>
      <c r="AJ249" s="1552">
        <v>17.199999999999989</v>
      </c>
      <c r="AK249" s="1393">
        <v>36</v>
      </c>
      <c r="AL249" s="1393">
        <f t="shared" si="216"/>
        <v>477.77777777777749</v>
      </c>
      <c r="AM249" s="1154" t="str">
        <f t="shared" si="217"/>
        <v xml:space="preserve">  </v>
      </c>
      <c r="AN249" s="1393">
        <f t="shared" si="218"/>
        <v>536.53198653198626</v>
      </c>
      <c r="AO249" s="1393">
        <f t="shared" si="219"/>
        <v>56.692528473775759</v>
      </c>
      <c r="AP249" s="1393">
        <f t="shared" si="220"/>
        <v>10.566476910393103</v>
      </c>
      <c r="AQ249" s="1343">
        <f t="shared" si="221"/>
        <v>3</v>
      </c>
      <c r="AR249" s="1154" t="str">
        <f t="shared" si="222"/>
        <v xml:space="preserve">  </v>
      </c>
      <c r="AS249" s="1343"/>
      <c r="AT249" s="86" t="s">
        <v>191</v>
      </c>
      <c r="AU249" s="86" t="s">
        <v>191</v>
      </c>
      <c r="AV249" s="86" t="s">
        <v>191</v>
      </c>
      <c r="AW249" s="1323" t="str">
        <f t="shared" si="204"/>
        <v xml:space="preserve">  </v>
      </c>
      <c r="AX249" s="1154" t="str">
        <f t="shared" si="205"/>
        <v xml:space="preserve">  </v>
      </c>
      <c r="AY249" s="86" t="s">
        <v>191</v>
      </c>
      <c r="AZ249" s="86" t="s">
        <v>191</v>
      </c>
      <c r="BA249" s="86" t="s">
        <v>191</v>
      </c>
      <c r="BB249" s="1323"/>
      <c r="BC249" s="1154" t="str">
        <f t="shared" si="206"/>
        <v xml:space="preserve">  </v>
      </c>
      <c r="BD249" s="801" t="s">
        <v>191</v>
      </c>
      <c r="BE249" s="1203" t="s">
        <v>987</v>
      </c>
      <c r="BF249" s="1312">
        <v>16.32192690715133</v>
      </c>
      <c r="BG249" s="1312"/>
      <c r="BH249" s="1323"/>
      <c r="BI249" s="1154" t="str">
        <f t="shared" si="207"/>
        <v xml:space="preserve">  </v>
      </c>
      <c r="BJ249" s="1203" t="s">
        <v>987</v>
      </c>
      <c r="BK249" s="1312">
        <v>4.1363174259166746E-2</v>
      </c>
      <c r="BL249" s="1312"/>
      <c r="BM249" s="1323" t="str">
        <f t="shared" si="223"/>
        <v xml:space="preserve">  </v>
      </c>
      <c r="BN249" s="1158" t="str">
        <f t="shared" si="208"/>
        <v xml:space="preserve">  </v>
      </c>
      <c r="BO249" s="1157" t="str">
        <f t="shared" si="209"/>
        <v xml:space="preserve">  </v>
      </c>
      <c r="BP249" s="1310">
        <f t="shared" si="224"/>
        <v>0.25342090118687999</v>
      </c>
      <c r="BQ249" s="1344">
        <v>289.48188810739975</v>
      </c>
      <c r="BR249" s="1203"/>
      <c r="BS249" s="1323"/>
      <c r="BT249" s="1158" t="str">
        <f t="shared" si="230"/>
        <v xml:space="preserve">  </v>
      </c>
      <c r="BU249" s="1200">
        <v>156.58338493082067</v>
      </c>
      <c r="BV249" s="1203"/>
      <c r="BW249" s="1323"/>
      <c r="BX249" s="1154" t="str">
        <f t="shared" si="225"/>
        <v xml:space="preserve">  </v>
      </c>
      <c r="BY249" s="1312">
        <v>1.812665419864103</v>
      </c>
      <c r="BZ249" s="1312"/>
      <c r="CA249" s="1594"/>
      <c r="CB249" s="1594"/>
      <c r="CC249" s="1154" t="str">
        <f t="shared" si="231"/>
        <v xml:space="preserve">  </v>
      </c>
      <c r="CD249" s="1595">
        <v>1.0711204753742436</v>
      </c>
      <c r="CE249" s="1594"/>
      <c r="CF249" s="1594"/>
      <c r="CG249" s="1158" t="str">
        <f t="shared" si="210"/>
        <v xml:space="preserve">  </v>
      </c>
      <c r="CH249" s="1239">
        <f t="shared" si="232"/>
        <v>0.62617576239919781</v>
      </c>
      <c r="CI249" s="1201">
        <v>7.6385302187846875</v>
      </c>
      <c r="CJ249" s="1203"/>
      <c r="CK249" s="1203"/>
      <c r="CL249" s="1154" t="str">
        <f t="shared" si="226"/>
        <v xml:space="preserve">  </v>
      </c>
      <c r="CM249" s="1312">
        <v>3.6495199934193487</v>
      </c>
      <c r="CN249" s="1203"/>
      <c r="CO249" s="1203"/>
      <c r="CP249" s="1158" t="str">
        <f t="shared" si="227"/>
        <v xml:space="preserve">  </v>
      </c>
      <c r="CQ249" s="1201">
        <f t="shared" si="228"/>
        <v>2.6386902022522185</v>
      </c>
      <c r="CR249" s="1201">
        <f t="shared" si="233"/>
        <v>2.3307198238380944</v>
      </c>
      <c r="CS249" s="1203"/>
    </row>
    <row r="250" spans="1:97" ht="38.25" x14ac:dyDescent="0.2">
      <c r="A250" s="1144" t="s">
        <v>2351</v>
      </c>
      <c r="B250" s="1161" t="s">
        <v>1457</v>
      </c>
      <c r="C250" s="957" t="s">
        <v>599</v>
      </c>
      <c r="D250" s="957">
        <v>9</v>
      </c>
      <c r="E250" s="1455">
        <v>1503037</v>
      </c>
      <c r="F250" s="955">
        <v>1</v>
      </c>
      <c r="G250" s="1163">
        <v>11452600</v>
      </c>
      <c r="H250" s="1163">
        <v>201412121110</v>
      </c>
      <c r="I250" s="1163" t="s">
        <v>672</v>
      </c>
      <c r="J250" s="1163"/>
      <c r="K250" s="1165" t="s">
        <v>2614</v>
      </c>
      <c r="L250" s="1166" t="s">
        <v>1694</v>
      </c>
      <c r="M250" s="957" t="s">
        <v>1052</v>
      </c>
      <c r="N250" s="957"/>
      <c r="O250" s="957"/>
      <c r="P250" s="1169">
        <v>41985</v>
      </c>
      <c r="Q250" s="960">
        <v>0.46527777777777773</v>
      </c>
      <c r="R250" s="957" t="s">
        <v>988</v>
      </c>
      <c r="S250" s="1097" t="s">
        <v>988</v>
      </c>
      <c r="T250" s="1590">
        <v>127.1</v>
      </c>
      <c r="U250" s="1552">
        <v>217.1</v>
      </c>
      <c r="V250" s="1393">
        <v>90</v>
      </c>
      <c r="W250" s="1097">
        <v>46</v>
      </c>
      <c r="X250" s="1236">
        <f t="shared" si="213"/>
        <v>1956.5217391304348</v>
      </c>
      <c r="Y250" s="1154" t="str">
        <f t="shared" si="214"/>
        <v xml:space="preserve">  </v>
      </c>
      <c r="Z250" s="1097" t="s">
        <v>988</v>
      </c>
      <c r="AA250" s="1590">
        <v>123.3</v>
      </c>
      <c r="AB250" s="1552">
        <v>246.9</v>
      </c>
      <c r="AC250" s="1393">
        <v>123.60000000000001</v>
      </c>
      <c r="AD250" s="1097">
        <v>60</v>
      </c>
      <c r="AE250" s="1393">
        <f t="shared" si="229"/>
        <v>2060</v>
      </c>
      <c r="AF250" s="1154" t="str">
        <f t="shared" si="215"/>
        <v xml:space="preserve">  </v>
      </c>
      <c r="AG250" s="1097" t="s">
        <v>988</v>
      </c>
      <c r="AH250" s="1589">
        <v>123.4</v>
      </c>
      <c r="AI250" s="1590">
        <v>217.70000000000002</v>
      </c>
      <c r="AJ250" s="1552">
        <v>94.300000000000011</v>
      </c>
      <c r="AK250" s="1393">
        <v>46</v>
      </c>
      <c r="AL250" s="1393">
        <f t="shared" si="216"/>
        <v>2050.0000000000005</v>
      </c>
      <c r="AM250" s="1154" t="str">
        <f t="shared" si="217"/>
        <v xml:space="preserve">  </v>
      </c>
      <c r="AN250" s="1393">
        <f t="shared" si="218"/>
        <v>2022.1739130434787</v>
      </c>
      <c r="AO250" s="1393">
        <f t="shared" si="219"/>
        <v>57.075878921234271</v>
      </c>
      <c r="AP250" s="1393">
        <f t="shared" si="220"/>
        <v>2.8225010001900408</v>
      </c>
      <c r="AQ250" s="1343">
        <f t="shared" si="221"/>
        <v>3</v>
      </c>
      <c r="AR250" s="1154" t="str">
        <f t="shared" si="222"/>
        <v xml:space="preserve">  </v>
      </c>
      <c r="AS250" s="1343"/>
      <c r="AT250" s="86" t="s">
        <v>191</v>
      </c>
      <c r="AU250" s="86" t="s">
        <v>191</v>
      </c>
      <c r="AV250" s="86" t="s">
        <v>191</v>
      </c>
      <c r="AW250" s="1323" t="str">
        <f t="shared" si="204"/>
        <v xml:space="preserve">  </v>
      </c>
      <c r="AX250" s="1154" t="str">
        <f t="shared" si="205"/>
        <v xml:space="preserve">  </v>
      </c>
      <c r="AY250" s="86" t="s">
        <v>191</v>
      </c>
      <c r="AZ250" s="86" t="s">
        <v>191</v>
      </c>
      <c r="BA250" s="86" t="s">
        <v>191</v>
      </c>
      <c r="BB250" s="1323"/>
      <c r="BC250" s="1154" t="str">
        <f t="shared" si="206"/>
        <v xml:space="preserve">  </v>
      </c>
      <c r="BD250" s="801" t="s">
        <v>191</v>
      </c>
      <c r="BE250" s="1203" t="s">
        <v>988</v>
      </c>
      <c r="BF250" s="1312">
        <v>18.355478599501446</v>
      </c>
      <c r="BG250" s="1312"/>
      <c r="BH250" s="1323"/>
      <c r="BI250" s="1154" t="str">
        <f t="shared" si="207"/>
        <v xml:space="preserve">  </v>
      </c>
      <c r="BJ250" s="1203" t="s">
        <v>988</v>
      </c>
      <c r="BK250" s="1312">
        <v>5.0810943365045692E-2</v>
      </c>
      <c r="BL250" s="1312"/>
      <c r="BM250" s="1323" t="str">
        <f t="shared" si="223"/>
        <v xml:space="preserve">  </v>
      </c>
      <c r="BN250" s="1158" t="str">
        <f t="shared" si="208"/>
        <v xml:space="preserve">  </v>
      </c>
      <c r="BO250" s="1157" t="str">
        <f t="shared" si="209"/>
        <v xml:space="preserve">  </v>
      </c>
      <c r="BP250" s="1310">
        <f t="shared" si="224"/>
        <v>0.27681622731659949</v>
      </c>
      <c r="BQ250" s="1344">
        <v>367.13787233157296</v>
      </c>
      <c r="BR250" s="1203"/>
      <c r="BS250" s="1323"/>
      <c r="BT250" s="1158" t="str">
        <f t="shared" si="230"/>
        <v xml:space="preserve">  </v>
      </c>
      <c r="BU250" s="1200">
        <v>718.31322847481658</v>
      </c>
      <c r="BV250" s="1203"/>
      <c r="BW250" s="1323"/>
      <c r="BX250" s="1154" t="str">
        <f t="shared" si="225"/>
        <v xml:space="preserve">  </v>
      </c>
      <c r="BY250" s="1312">
        <v>0.63932836834267082</v>
      </c>
      <c r="BZ250" s="1312"/>
      <c r="CA250" s="1594"/>
      <c r="CB250" s="1594"/>
      <c r="CC250" s="1154" t="str">
        <f t="shared" si="231"/>
        <v>E, &lt;RL</v>
      </c>
      <c r="CD250" s="1595">
        <v>1.317016438785902</v>
      </c>
      <c r="CE250" s="1594"/>
      <c r="CF250" s="1594"/>
      <c r="CG250" s="1158" t="str">
        <f t="shared" si="210"/>
        <v xml:space="preserve">  </v>
      </c>
      <c r="CH250" s="1239">
        <f t="shared" si="232"/>
        <v>0.17413849578701993</v>
      </c>
      <c r="CI250" s="1201">
        <v>6.176974608051724</v>
      </c>
      <c r="CJ250" s="1203"/>
      <c r="CK250" s="1203"/>
      <c r="CL250" s="1154" t="str">
        <f t="shared" si="226"/>
        <v xml:space="preserve">  </v>
      </c>
      <c r="CM250" s="1312">
        <v>12.662797946506037</v>
      </c>
      <c r="CN250" s="1203"/>
      <c r="CO250" s="1203"/>
      <c r="CP250" s="1158" t="str">
        <f t="shared" si="227"/>
        <v xml:space="preserve">  </v>
      </c>
      <c r="CQ250" s="1201">
        <f t="shared" si="228"/>
        <v>1.682467289147745</v>
      </c>
      <c r="CR250" s="1201">
        <f t="shared" si="233"/>
        <v>1.7628518374070266</v>
      </c>
      <c r="CS250" s="1203"/>
    </row>
    <row r="251" spans="1:97" ht="38.25" x14ac:dyDescent="0.2">
      <c r="A251" s="1144" t="s">
        <v>2352</v>
      </c>
      <c r="B251" s="1161" t="s">
        <v>1458</v>
      </c>
      <c r="C251" s="957" t="s">
        <v>599</v>
      </c>
      <c r="D251" s="957">
        <v>9</v>
      </c>
      <c r="E251" s="1455">
        <v>1503036</v>
      </c>
      <c r="F251" s="955">
        <v>1</v>
      </c>
      <c r="G251" s="1163">
        <v>11452600</v>
      </c>
      <c r="H251" s="1163">
        <v>201412121250</v>
      </c>
      <c r="I251" s="1163" t="s">
        <v>672</v>
      </c>
      <c r="J251" s="1163"/>
      <c r="K251" s="1165" t="s">
        <v>2614</v>
      </c>
      <c r="L251" s="1166" t="s">
        <v>1694</v>
      </c>
      <c r="M251" s="957" t="s">
        <v>1052</v>
      </c>
      <c r="N251" s="957"/>
      <c r="O251" s="957"/>
      <c r="P251" s="1169">
        <v>41985</v>
      </c>
      <c r="Q251" s="960">
        <v>0.53472222222222221</v>
      </c>
      <c r="R251" s="957" t="s">
        <v>989</v>
      </c>
      <c r="S251" s="1097" t="s">
        <v>989</v>
      </c>
      <c r="T251" s="1590">
        <v>133.30000000000001</v>
      </c>
      <c r="U251" s="1552">
        <v>196.9</v>
      </c>
      <c r="V251" s="1393">
        <v>63.599999999999994</v>
      </c>
      <c r="W251" s="1097">
        <v>32</v>
      </c>
      <c r="X251" s="1236">
        <f t="shared" si="213"/>
        <v>1987.4999999999998</v>
      </c>
      <c r="Y251" s="1154" t="str">
        <f t="shared" si="214"/>
        <v xml:space="preserve">  </v>
      </c>
      <c r="Z251" s="1097" t="s">
        <v>989</v>
      </c>
      <c r="AA251" s="1590">
        <v>133.69999999999999</v>
      </c>
      <c r="AB251" s="1552">
        <v>226.39999999999998</v>
      </c>
      <c r="AC251" s="1393">
        <v>92.699999999999989</v>
      </c>
      <c r="AD251" s="1097">
        <v>56</v>
      </c>
      <c r="AE251" s="1393">
        <f t="shared" si="229"/>
        <v>1655.3571428571427</v>
      </c>
      <c r="AF251" s="1154" t="str">
        <f t="shared" si="215"/>
        <v xml:space="preserve">  </v>
      </c>
      <c r="AG251" s="1097" t="s">
        <v>989</v>
      </c>
      <c r="AH251" s="1589">
        <v>128.1</v>
      </c>
      <c r="AI251" s="1590">
        <v>193.6</v>
      </c>
      <c r="AJ251" s="1552">
        <v>65.5</v>
      </c>
      <c r="AK251" s="1393">
        <v>36</v>
      </c>
      <c r="AL251" s="1393">
        <f t="shared" si="216"/>
        <v>1819.4444444444446</v>
      </c>
      <c r="AM251" s="1154" t="str">
        <f t="shared" si="217"/>
        <v xml:space="preserve">  </v>
      </c>
      <c r="AN251" s="1393">
        <f t="shared" si="218"/>
        <v>1820.7671957671955</v>
      </c>
      <c r="AO251" s="1393">
        <f t="shared" si="219"/>
        <v>166.07537939457333</v>
      </c>
      <c r="AP251" s="1393">
        <f t="shared" si="220"/>
        <v>9.1211759405955295</v>
      </c>
      <c r="AQ251" s="1343">
        <f t="shared" si="221"/>
        <v>3</v>
      </c>
      <c r="AR251" s="1154" t="str">
        <f t="shared" si="222"/>
        <v xml:space="preserve">  </v>
      </c>
      <c r="AS251" s="1343"/>
      <c r="AT251" s="86" t="s">
        <v>191</v>
      </c>
      <c r="AU251" s="86" t="s">
        <v>191</v>
      </c>
      <c r="AV251" s="86" t="s">
        <v>191</v>
      </c>
      <c r="AW251" s="1323" t="str">
        <f t="shared" si="204"/>
        <v xml:space="preserve">  </v>
      </c>
      <c r="AX251" s="1154" t="str">
        <f t="shared" si="205"/>
        <v xml:space="preserve">  </v>
      </c>
      <c r="AY251" s="86" t="s">
        <v>191</v>
      </c>
      <c r="AZ251" s="86" t="s">
        <v>191</v>
      </c>
      <c r="BA251" s="86" t="s">
        <v>191</v>
      </c>
      <c r="BB251" s="1323"/>
      <c r="BC251" s="1154" t="str">
        <f t="shared" si="206"/>
        <v xml:space="preserve">  </v>
      </c>
      <c r="BD251" s="801" t="s">
        <v>191</v>
      </c>
      <c r="BE251" s="1203" t="s">
        <v>989</v>
      </c>
      <c r="BF251" s="1312">
        <v>17.328977665352205</v>
      </c>
      <c r="BG251" s="1312"/>
      <c r="BH251" s="1323"/>
      <c r="BI251" s="1154" t="str">
        <f t="shared" si="207"/>
        <v xml:space="preserve">  </v>
      </c>
      <c r="BJ251" s="1203" t="s">
        <v>989</v>
      </c>
      <c r="BK251" s="1312">
        <v>2.2378211586945355E-2</v>
      </c>
      <c r="BL251" s="1312"/>
      <c r="BM251" s="1323" t="str">
        <f t="shared" si="223"/>
        <v xml:space="preserve">  </v>
      </c>
      <c r="BN251" s="1158" t="str">
        <f t="shared" si="208"/>
        <v xml:space="preserve">  </v>
      </c>
      <c r="BO251" s="1157" t="str">
        <f t="shared" si="209"/>
        <v>E, &lt;RL</v>
      </c>
      <c r="BP251" s="1310">
        <f t="shared" si="224"/>
        <v>0.12913751762568579</v>
      </c>
      <c r="BQ251" s="1344">
        <v>381.46028859559635</v>
      </c>
      <c r="BR251" s="1203"/>
      <c r="BS251" s="1323"/>
      <c r="BT251" s="1158" t="str">
        <f t="shared" si="230"/>
        <v xml:space="preserve">  </v>
      </c>
      <c r="BU251" s="1200">
        <v>758.1523235837476</v>
      </c>
      <c r="BV251" s="1203"/>
      <c r="BW251" s="1323"/>
      <c r="BX251" s="1154" t="str">
        <f t="shared" si="225"/>
        <v xml:space="preserve">  </v>
      </c>
      <c r="BY251" s="1312">
        <v>0.64685260226305363</v>
      </c>
      <c r="BZ251" s="1312"/>
      <c r="CA251" s="1594"/>
      <c r="CB251" s="1594"/>
      <c r="CC251" s="1154" t="str">
        <f t="shared" si="231"/>
        <v>E, &lt;RL</v>
      </c>
      <c r="CD251" s="1595">
        <v>1.0707720755318764</v>
      </c>
      <c r="CE251" s="1594"/>
      <c r="CF251" s="1594"/>
      <c r="CG251" s="1158" t="str">
        <f t="shared" si="210"/>
        <v xml:space="preserve">  </v>
      </c>
      <c r="CH251" s="1239">
        <f t="shared" si="232"/>
        <v>0.1695727239772557</v>
      </c>
      <c r="CI251" s="1201">
        <v>6.4813078892971774</v>
      </c>
      <c r="CJ251" s="1203"/>
      <c r="CK251" s="1203"/>
      <c r="CL251" s="1154" t="str">
        <f t="shared" si="226"/>
        <v xml:space="preserve">  </v>
      </c>
      <c r="CM251" s="1312">
        <v>11.792379631915699</v>
      </c>
      <c r="CN251" s="1203"/>
      <c r="CO251" s="1203"/>
      <c r="CP251" s="1158" t="str">
        <f t="shared" si="227"/>
        <v xml:space="preserve">  </v>
      </c>
      <c r="CQ251" s="1201">
        <f t="shared" si="228"/>
        <v>1.6990780123296954</v>
      </c>
      <c r="CR251" s="1201">
        <f t="shared" si="233"/>
        <v>1.5554103397287919</v>
      </c>
      <c r="CS251" s="1203"/>
    </row>
    <row r="252" spans="1:97" ht="38.25" x14ac:dyDescent="0.2">
      <c r="A252" s="1144" t="s">
        <v>2357</v>
      </c>
      <c r="B252" s="1161" t="s">
        <v>1463</v>
      </c>
      <c r="C252" s="957" t="s">
        <v>599</v>
      </c>
      <c r="D252" s="957">
        <v>9</v>
      </c>
      <c r="E252" s="1455">
        <v>1503031</v>
      </c>
      <c r="F252" s="955">
        <v>1</v>
      </c>
      <c r="G252" s="1163">
        <v>11452600</v>
      </c>
      <c r="H252" s="1163">
        <v>201412131140</v>
      </c>
      <c r="I252" s="1163" t="s">
        <v>672</v>
      </c>
      <c r="J252" s="1163"/>
      <c r="K252" s="1165" t="s">
        <v>2614</v>
      </c>
      <c r="L252" s="1166" t="s">
        <v>1694</v>
      </c>
      <c r="M252" s="957" t="s">
        <v>1052</v>
      </c>
      <c r="N252" s="957"/>
      <c r="O252" s="957"/>
      <c r="P252" s="1169">
        <v>41986</v>
      </c>
      <c r="Q252" s="960">
        <v>0.4861111111111111</v>
      </c>
      <c r="R252" s="957" t="s">
        <v>994</v>
      </c>
      <c r="S252" s="1097" t="s">
        <v>994</v>
      </c>
      <c r="T252" s="1590">
        <v>128.1</v>
      </c>
      <c r="U252" s="1552">
        <v>155.4</v>
      </c>
      <c r="V252" s="1393">
        <v>27.300000000000011</v>
      </c>
      <c r="W252" s="1097">
        <v>60</v>
      </c>
      <c r="X252" s="1236">
        <f t="shared" si="213"/>
        <v>455.00000000000023</v>
      </c>
      <c r="Y252" s="1154" t="str">
        <f t="shared" si="214"/>
        <v xml:space="preserve">  </v>
      </c>
      <c r="Z252" s="1097" t="s">
        <v>994</v>
      </c>
      <c r="AA252" s="1590">
        <v>127</v>
      </c>
      <c r="AB252" s="1552">
        <v>155.70000000000002</v>
      </c>
      <c r="AC252" s="1393">
        <v>28.700000000000017</v>
      </c>
      <c r="AD252" s="1097">
        <v>60</v>
      </c>
      <c r="AE252" s="1393">
        <f t="shared" si="229"/>
        <v>478.33333333333366</v>
      </c>
      <c r="AF252" s="1154" t="str">
        <f t="shared" si="215"/>
        <v xml:space="preserve">  </v>
      </c>
      <c r="AG252" s="1097" t="s">
        <v>994</v>
      </c>
      <c r="AH252" s="1589">
        <v>126.4</v>
      </c>
      <c r="AI252" s="1590">
        <v>156.29999999999998</v>
      </c>
      <c r="AJ252" s="1552">
        <v>29.899999999999977</v>
      </c>
      <c r="AK252" s="1393">
        <v>62</v>
      </c>
      <c r="AL252" s="1393">
        <f t="shared" si="216"/>
        <v>482.25806451612868</v>
      </c>
      <c r="AM252" s="1154" t="str">
        <f t="shared" si="217"/>
        <v xml:space="preserve">  </v>
      </c>
      <c r="AN252" s="1393">
        <f t="shared" si="218"/>
        <v>471.86379928315426</v>
      </c>
      <c r="AO252" s="1393">
        <f t="shared" si="219"/>
        <v>14.735727786953007</v>
      </c>
      <c r="AP252" s="1393">
        <f t="shared" si="220"/>
        <v>3.122877366167784</v>
      </c>
      <c r="AQ252" s="1343">
        <f t="shared" si="221"/>
        <v>3</v>
      </c>
      <c r="AR252" s="1154" t="str">
        <f t="shared" si="222"/>
        <v xml:space="preserve">  </v>
      </c>
      <c r="AS252" s="1343"/>
      <c r="AT252" s="86" t="s">
        <v>191</v>
      </c>
      <c r="AU252" s="86" t="s">
        <v>191</v>
      </c>
      <c r="AV252" s="86" t="s">
        <v>191</v>
      </c>
      <c r="AW252" s="1323" t="str">
        <f t="shared" si="204"/>
        <v xml:space="preserve">  </v>
      </c>
      <c r="AX252" s="1154" t="str">
        <f t="shared" si="205"/>
        <v xml:space="preserve">  </v>
      </c>
      <c r="AY252" s="86" t="s">
        <v>191</v>
      </c>
      <c r="AZ252" s="86" t="s">
        <v>191</v>
      </c>
      <c r="BA252" s="86" t="s">
        <v>191</v>
      </c>
      <c r="BB252" s="1323"/>
      <c r="BC252" s="1154" t="str">
        <f t="shared" si="206"/>
        <v xml:space="preserve">  </v>
      </c>
      <c r="BD252" s="801" t="s">
        <v>191</v>
      </c>
      <c r="BE252" s="1203" t="s">
        <v>994</v>
      </c>
      <c r="BF252" s="1312">
        <v>9.3895117085586453</v>
      </c>
      <c r="BG252" s="1312"/>
      <c r="BH252" s="1323"/>
      <c r="BI252" s="1154" t="str">
        <f t="shared" si="207"/>
        <v xml:space="preserve">  </v>
      </c>
      <c r="BJ252" s="1203" t="s">
        <v>994</v>
      </c>
      <c r="BK252" s="1312">
        <v>5.5203387659922276E-2</v>
      </c>
      <c r="BL252" s="1312"/>
      <c r="BM252" s="1323" t="str">
        <f t="shared" si="223"/>
        <v xml:space="preserve">  </v>
      </c>
      <c r="BN252" s="1158" t="str">
        <f t="shared" si="208"/>
        <v xml:space="preserve">  </v>
      </c>
      <c r="BO252" s="1157" t="str">
        <f t="shared" si="209"/>
        <v xml:space="preserve">  </v>
      </c>
      <c r="BP252" s="1310">
        <f t="shared" si="224"/>
        <v>0.58792607510786499</v>
      </c>
      <c r="BQ252" s="1344">
        <v>341.17685196812886</v>
      </c>
      <c r="BR252" s="1203"/>
      <c r="BS252" s="1323"/>
      <c r="BT252" s="1158" t="str">
        <f t="shared" si="230"/>
        <v xml:space="preserve">  </v>
      </c>
      <c r="BU252" s="1200">
        <v>155.23546764549872</v>
      </c>
      <c r="BV252" s="1203"/>
      <c r="BW252" s="1323"/>
      <c r="BX252" s="1154" t="str">
        <f t="shared" si="225"/>
        <v xml:space="preserve">  </v>
      </c>
      <c r="BY252" s="1312">
        <v>0.88238633247384723</v>
      </c>
      <c r="BZ252" s="1312">
        <v>1.4955700550403073E-3</v>
      </c>
      <c r="CA252" s="1594"/>
      <c r="CB252" s="1594"/>
      <c r="CC252" s="1154" t="str">
        <f t="shared" si="231"/>
        <v xml:space="preserve">  </v>
      </c>
      <c r="CD252" s="1595">
        <v>0.42207479569999029</v>
      </c>
      <c r="CE252" s="1595">
        <v>7.1538100966098139E-4</v>
      </c>
      <c r="CF252" s="1594"/>
      <c r="CG252" s="1158" t="str">
        <f t="shared" si="210"/>
        <v xml:space="preserve">  </v>
      </c>
      <c r="CH252" s="1239">
        <f t="shared" si="232"/>
        <v>0.25863018765302276</v>
      </c>
      <c r="CI252" s="1201">
        <v>8.0007649245800909</v>
      </c>
      <c r="CJ252" s="1203"/>
      <c r="CK252" s="1203"/>
      <c r="CL252" s="1154" t="str">
        <f t="shared" si="226"/>
        <v xml:space="preserve">  </v>
      </c>
      <c r="CM252" s="1312">
        <v>3.8584334071765252</v>
      </c>
      <c r="CN252" s="1203"/>
      <c r="CO252" s="1203"/>
      <c r="CP252" s="1158" t="str">
        <f t="shared" si="227"/>
        <v xml:space="preserve">  </v>
      </c>
      <c r="CQ252" s="1201">
        <f t="shared" si="228"/>
        <v>2.3450491668548148</v>
      </c>
      <c r="CR252" s="1201">
        <f t="shared" si="233"/>
        <v>2.4855359833023352</v>
      </c>
      <c r="CS252" s="1203"/>
    </row>
    <row r="253" spans="1:97" ht="38.25" x14ac:dyDescent="0.2">
      <c r="A253" s="1144" t="s">
        <v>2360</v>
      </c>
      <c r="B253" s="1161" t="s">
        <v>1466</v>
      </c>
      <c r="C253" s="957" t="s">
        <v>599</v>
      </c>
      <c r="D253" s="957">
        <v>9</v>
      </c>
      <c r="E253" s="1455">
        <v>1503026</v>
      </c>
      <c r="F253" s="955">
        <v>1</v>
      </c>
      <c r="G253" s="1163">
        <v>11452600</v>
      </c>
      <c r="H253" s="1163">
        <v>201412151340</v>
      </c>
      <c r="I253" s="1163" t="s">
        <v>672</v>
      </c>
      <c r="J253" s="1163"/>
      <c r="K253" s="1165" t="s">
        <v>2614</v>
      </c>
      <c r="L253" s="1166" t="s">
        <v>1694</v>
      </c>
      <c r="M253" s="957" t="s">
        <v>1052</v>
      </c>
      <c r="N253" s="957"/>
      <c r="O253" s="957"/>
      <c r="P253" s="1169">
        <v>41988</v>
      </c>
      <c r="Q253" s="960">
        <v>0.56944444444444442</v>
      </c>
      <c r="R253" s="957" t="s">
        <v>997</v>
      </c>
      <c r="S253" s="1097" t="s">
        <v>997</v>
      </c>
      <c r="T253" s="1590">
        <v>123.5</v>
      </c>
      <c r="U253" s="1552">
        <v>131.20000000000002</v>
      </c>
      <c r="V253" s="1393">
        <v>7.7000000000000171</v>
      </c>
      <c r="W253" s="1097">
        <v>128</v>
      </c>
      <c r="X253" s="1236">
        <f t="shared" si="213"/>
        <v>60.156250000000135</v>
      </c>
      <c r="Y253" s="1154" t="str">
        <f t="shared" si="214"/>
        <v xml:space="preserve">  </v>
      </c>
      <c r="Z253" s="1097" t="s">
        <v>997</v>
      </c>
      <c r="AA253" s="1590">
        <v>127.3</v>
      </c>
      <c r="AB253" s="1552">
        <v>135.19999999999999</v>
      </c>
      <c r="AC253" s="1393">
        <v>7.8999999999999915</v>
      </c>
      <c r="AD253" s="1097">
        <v>134</v>
      </c>
      <c r="AE253" s="1393">
        <f t="shared" si="229"/>
        <v>58.955223880596947</v>
      </c>
      <c r="AF253" s="1154" t="str">
        <f t="shared" si="215"/>
        <v xml:space="preserve">  </v>
      </c>
      <c r="AG253" s="1097" t="s">
        <v>997</v>
      </c>
      <c r="AH253" s="1589">
        <v>127.4</v>
      </c>
      <c r="AI253" s="1590">
        <v>135.4</v>
      </c>
      <c r="AJ253" s="1566">
        <v>8</v>
      </c>
      <c r="AK253" s="1393">
        <v>134</v>
      </c>
      <c r="AL253" s="1393">
        <f t="shared" si="216"/>
        <v>59.701492537313428</v>
      </c>
      <c r="AM253" s="1154" t="str">
        <f t="shared" si="217"/>
        <v xml:space="preserve">  </v>
      </c>
      <c r="AN253" s="1393">
        <f t="shared" si="218"/>
        <v>59.604322139303498</v>
      </c>
      <c r="AO253" s="1393">
        <f t="shared" si="219"/>
        <v>0.6063806556604735</v>
      </c>
      <c r="AP253" s="1393">
        <f t="shared" si="220"/>
        <v>1.0173434306379301</v>
      </c>
      <c r="AQ253" s="1343">
        <f t="shared" si="221"/>
        <v>3</v>
      </c>
      <c r="AR253" s="1154" t="str">
        <f t="shared" si="222"/>
        <v xml:space="preserve">  </v>
      </c>
      <c r="AS253" s="1343"/>
      <c r="AT253" s="86" t="s">
        <v>191</v>
      </c>
      <c r="AU253" s="86" t="s">
        <v>191</v>
      </c>
      <c r="AV253" s="86" t="s">
        <v>191</v>
      </c>
      <c r="AW253" s="1323" t="str">
        <f t="shared" si="204"/>
        <v xml:space="preserve">  </v>
      </c>
      <c r="AX253" s="1154" t="str">
        <f t="shared" si="205"/>
        <v xml:space="preserve">  </v>
      </c>
      <c r="AY253" s="86" t="s">
        <v>191</v>
      </c>
      <c r="AZ253" s="86" t="s">
        <v>191</v>
      </c>
      <c r="BA253" s="86" t="s">
        <v>191</v>
      </c>
      <c r="BB253" s="1323"/>
      <c r="BC253" s="1154" t="str">
        <f t="shared" si="206"/>
        <v xml:space="preserve">  </v>
      </c>
      <c r="BD253" s="801" t="s">
        <v>191</v>
      </c>
      <c r="BE253" s="1203" t="s">
        <v>997</v>
      </c>
      <c r="BF253" s="1312">
        <v>7.3223762138072068</v>
      </c>
      <c r="BG253" s="1312"/>
      <c r="BH253" s="1323"/>
      <c r="BI253" s="1154" t="str">
        <f t="shared" si="207"/>
        <v xml:space="preserve">  </v>
      </c>
      <c r="BJ253" s="1203" t="s">
        <v>997</v>
      </c>
      <c r="BK253" s="1312">
        <v>5.8827994211918824E-2</v>
      </c>
      <c r="BL253" s="1312"/>
      <c r="BM253" s="1323" t="str">
        <f t="shared" si="223"/>
        <v xml:space="preserve">  </v>
      </c>
      <c r="BN253" s="1158" t="str">
        <f t="shared" si="208"/>
        <v xml:space="preserve">  </v>
      </c>
      <c r="BO253" s="1157" t="str">
        <f t="shared" si="209"/>
        <v xml:space="preserve">  </v>
      </c>
      <c r="BP253" s="1310">
        <f t="shared" si="224"/>
        <v>0.80340032380460979</v>
      </c>
      <c r="BQ253" s="1344">
        <v>384.75655353045045</v>
      </c>
      <c r="BR253" s="1203"/>
      <c r="BS253" s="1323"/>
      <c r="BT253" s="1158" t="str">
        <f t="shared" si="230"/>
        <v xml:space="preserve">  </v>
      </c>
      <c r="BU253" s="1200">
        <v>23.145511423316208</v>
      </c>
      <c r="BV253" s="1203"/>
      <c r="BW253" s="1323"/>
      <c r="BX253" s="1154" t="str">
        <f t="shared" si="225"/>
        <v xml:space="preserve">  </v>
      </c>
      <c r="BY253" s="1312">
        <v>1.2985523643719952</v>
      </c>
      <c r="BZ253" s="1312"/>
      <c r="CA253" s="1594"/>
      <c r="CB253" s="1594" t="s">
        <v>1033</v>
      </c>
      <c r="CC253" s="1154" t="str">
        <f t="shared" si="231"/>
        <v xml:space="preserve">  </v>
      </c>
      <c r="CD253" s="1595">
        <v>7.6556445362229469E-2</v>
      </c>
      <c r="CE253" s="1594"/>
      <c r="CF253" s="1594" t="s">
        <v>1033</v>
      </c>
      <c r="CG253" s="1158" t="str">
        <f t="shared" si="210"/>
        <v>&lt;MDL</v>
      </c>
      <c r="CH253" s="1239">
        <f t="shared" si="232"/>
        <v>0.33749973910950548</v>
      </c>
      <c r="CI253" s="1201">
        <v>12.245932694681686</v>
      </c>
      <c r="CJ253" s="1203"/>
      <c r="CK253" s="1203"/>
      <c r="CL253" s="1154" t="str">
        <f t="shared" si="226"/>
        <v xml:space="preserve">  </v>
      </c>
      <c r="CM253" s="1312">
        <v>0.73110045938398127</v>
      </c>
      <c r="CN253" s="1203"/>
      <c r="CO253" s="1203"/>
      <c r="CP253" s="1158" t="str">
        <f t="shared" si="227"/>
        <v xml:space="preserve">  </v>
      </c>
      <c r="CQ253" s="1201">
        <f t="shared" si="228"/>
        <v>3.1827742977515046</v>
      </c>
      <c r="CR253" s="1201">
        <f t="shared" si="233"/>
        <v>3.1587137826105196</v>
      </c>
      <c r="CS253" s="1203"/>
    </row>
    <row r="254" spans="1:97" ht="38.25" x14ac:dyDescent="0.2">
      <c r="A254" s="1144" t="s">
        <v>2361</v>
      </c>
      <c r="B254" s="1161" t="s">
        <v>1467</v>
      </c>
      <c r="C254" s="957" t="s">
        <v>599</v>
      </c>
      <c r="D254" s="957">
        <v>9</v>
      </c>
      <c r="E254" s="1455">
        <v>1503025</v>
      </c>
      <c r="F254" s="955">
        <v>1</v>
      </c>
      <c r="G254" s="1163">
        <v>11452600</v>
      </c>
      <c r="H254" s="1163">
        <v>201412161530</v>
      </c>
      <c r="I254" s="1163" t="s">
        <v>672</v>
      </c>
      <c r="J254" s="1163"/>
      <c r="K254" s="1165" t="s">
        <v>2614</v>
      </c>
      <c r="L254" s="1166" t="s">
        <v>1694</v>
      </c>
      <c r="M254" s="957" t="s">
        <v>1052</v>
      </c>
      <c r="N254" s="957"/>
      <c r="O254" s="957"/>
      <c r="P254" s="1169">
        <v>41989</v>
      </c>
      <c r="Q254" s="960">
        <v>0.64583333333333337</v>
      </c>
      <c r="R254" s="957" t="s">
        <v>998</v>
      </c>
      <c r="S254" s="1097" t="s">
        <v>998</v>
      </c>
      <c r="T254" s="1590">
        <v>121.5</v>
      </c>
      <c r="U254" s="1552">
        <v>157.9</v>
      </c>
      <c r="V254" s="1393">
        <v>36.400000000000006</v>
      </c>
      <c r="W254" s="1097">
        <v>32</v>
      </c>
      <c r="X254" s="1236">
        <f t="shared" si="213"/>
        <v>1137.5000000000002</v>
      </c>
      <c r="Y254" s="1154" t="str">
        <f t="shared" si="214"/>
        <v xml:space="preserve">  </v>
      </c>
      <c r="Z254" s="1097" t="s">
        <v>998</v>
      </c>
      <c r="AA254" s="1590">
        <v>123.3</v>
      </c>
      <c r="AB254" s="1552">
        <v>143.80000000000001</v>
      </c>
      <c r="AC254" s="1393">
        <v>20.500000000000014</v>
      </c>
      <c r="AD254" s="1097">
        <v>20</v>
      </c>
      <c r="AE254" s="1393">
        <f t="shared" si="229"/>
        <v>1025.0000000000007</v>
      </c>
      <c r="AF254" s="1154" t="str">
        <f t="shared" si="215"/>
        <v xml:space="preserve">  </v>
      </c>
      <c r="AG254" s="1097" t="s">
        <v>998</v>
      </c>
      <c r="AH254" s="1589">
        <v>122.7</v>
      </c>
      <c r="AI254" s="1590">
        <v>151</v>
      </c>
      <c r="AJ254" s="1552">
        <v>28.299999999999997</v>
      </c>
      <c r="AK254" s="1393">
        <v>24</v>
      </c>
      <c r="AL254" s="1393">
        <f t="shared" si="216"/>
        <v>1179.1666666666665</v>
      </c>
      <c r="AM254" s="1154" t="str">
        <f t="shared" si="217"/>
        <v xml:space="preserve">  </v>
      </c>
      <c r="AN254" s="1393">
        <f t="shared" si="218"/>
        <v>1113.8888888888891</v>
      </c>
      <c r="AO254" s="1393">
        <f t="shared" si="219"/>
        <v>79.74931788864177</v>
      </c>
      <c r="AP254" s="1393">
        <f t="shared" si="220"/>
        <v>7.1595397605763171</v>
      </c>
      <c r="AQ254" s="1343">
        <f t="shared" si="221"/>
        <v>3</v>
      </c>
      <c r="AR254" s="1154" t="str">
        <f t="shared" si="222"/>
        <v xml:space="preserve">  </v>
      </c>
      <c r="AS254" s="1343"/>
      <c r="AT254" s="86" t="s">
        <v>191</v>
      </c>
      <c r="AU254" s="86" t="s">
        <v>191</v>
      </c>
      <c r="AV254" s="86" t="s">
        <v>191</v>
      </c>
      <c r="AW254" s="1323" t="str">
        <f t="shared" si="204"/>
        <v xml:space="preserve">  </v>
      </c>
      <c r="AX254" s="1154" t="str">
        <f t="shared" si="205"/>
        <v xml:space="preserve">  </v>
      </c>
      <c r="AY254" s="86" t="s">
        <v>191</v>
      </c>
      <c r="AZ254" s="86" t="s">
        <v>191</v>
      </c>
      <c r="BA254" s="86" t="s">
        <v>191</v>
      </c>
      <c r="BB254" s="1323"/>
      <c r="BC254" s="1154" t="str">
        <f t="shared" si="206"/>
        <v xml:space="preserve">  </v>
      </c>
      <c r="BD254" s="801" t="s">
        <v>191</v>
      </c>
      <c r="BE254" s="1203" t="s">
        <v>998</v>
      </c>
      <c r="BF254" s="1312">
        <v>14.077323085424505</v>
      </c>
      <c r="BG254" s="1312"/>
      <c r="BH254" s="1323"/>
      <c r="BI254" s="1154" t="str">
        <f t="shared" si="207"/>
        <v xml:space="preserve">  </v>
      </c>
      <c r="BJ254" s="1203" t="s">
        <v>998</v>
      </c>
      <c r="BK254" s="1312">
        <v>6.320882310435702E-2</v>
      </c>
      <c r="BL254" s="1312"/>
      <c r="BM254" s="1323" t="str">
        <f t="shared" si="223"/>
        <v xml:space="preserve">  </v>
      </c>
      <c r="BN254" s="1158" t="str">
        <f t="shared" si="208"/>
        <v xml:space="preserve">  </v>
      </c>
      <c r="BO254" s="1157" t="str">
        <f t="shared" si="209"/>
        <v xml:space="preserve">  </v>
      </c>
      <c r="BP254" s="1310">
        <f t="shared" si="224"/>
        <v>0.44901166735174741</v>
      </c>
      <c r="BQ254" s="1344">
        <v>372.28231028642682</v>
      </c>
      <c r="BR254" s="1203"/>
      <c r="BS254" s="1323"/>
      <c r="BT254" s="1158" t="str">
        <f t="shared" si="230"/>
        <v xml:space="preserve">  </v>
      </c>
      <c r="BU254" s="1200">
        <v>423.47112795081057</v>
      </c>
      <c r="BV254" s="1203"/>
      <c r="BW254" s="1323"/>
      <c r="BX254" s="1154" t="str">
        <f t="shared" si="225"/>
        <v xml:space="preserve">  </v>
      </c>
      <c r="BY254" s="1312">
        <v>0.58416966349878741</v>
      </c>
      <c r="BZ254" s="1312"/>
      <c r="CA254" s="1594"/>
      <c r="CB254" s="1594" t="s">
        <v>1033</v>
      </c>
      <c r="CC254" s="1154" t="str">
        <f t="shared" si="231"/>
        <v>&lt;MDL</v>
      </c>
      <c r="CD254" s="1595">
        <v>0.59877390508625761</v>
      </c>
      <c r="CE254" s="1594"/>
      <c r="CF254" s="1594" t="s">
        <v>1033</v>
      </c>
      <c r="CG254" s="1158" t="str">
        <f t="shared" si="210"/>
        <v xml:space="preserve">  </v>
      </c>
      <c r="CH254" s="1597" t="s">
        <v>2618</v>
      </c>
      <c r="CI254" s="1201">
        <v>8.6141165146252963</v>
      </c>
      <c r="CJ254" s="1203"/>
      <c r="CK254" s="1203"/>
      <c r="CL254" s="1154" t="str">
        <f t="shared" si="226"/>
        <v xml:space="preserve">  </v>
      </c>
      <c r="CM254" s="1312">
        <v>10.157479056828995</v>
      </c>
      <c r="CN254" s="1203"/>
      <c r="CO254" s="1203"/>
      <c r="CP254" s="1158" t="str">
        <f t="shared" si="227"/>
        <v xml:space="preserve">  </v>
      </c>
      <c r="CQ254" s="1201">
        <f t="shared" si="228"/>
        <v>2.3138667287193315</v>
      </c>
      <c r="CR254" s="1201">
        <f t="shared" si="233"/>
        <v>2.3986237517493434</v>
      </c>
      <c r="CS254" s="1203"/>
    </row>
    <row r="255" spans="1:97" ht="38.25" x14ac:dyDescent="0.2">
      <c r="A255" s="1144" t="s">
        <v>2374</v>
      </c>
      <c r="B255" s="1161" t="s">
        <v>1480</v>
      </c>
      <c r="C255" s="957" t="s">
        <v>599</v>
      </c>
      <c r="D255" s="957">
        <v>9</v>
      </c>
      <c r="E255" s="1455">
        <v>1503022</v>
      </c>
      <c r="F255" s="955">
        <v>1</v>
      </c>
      <c r="G255" s="1163">
        <v>11452600</v>
      </c>
      <c r="H255" s="1163">
        <v>201412201130</v>
      </c>
      <c r="I255" s="1163" t="s">
        <v>672</v>
      </c>
      <c r="J255" s="1163"/>
      <c r="K255" s="1165" t="s">
        <v>2614</v>
      </c>
      <c r="L255" s="1166" t="s">
        <v>1694</v>
      </c>
      <c r="M255" s="957"/>
      <c r="N255" s="957"/>
      <c r="O255" s="957"/>
      <c r="P255" s="1169">
        <v>41993</v>
      </c>
      <c r="Q255" s="960">
        <v>0.47916666666666669</v>
      </c>
      <c r="R255" s="957" t="s">
        <v>1001</v>
      </c>
      <c r="S255" s="1343" t="s">
        <v>1001</v>
      </c>
      <c r="T255" s="1602">
        <v>124</v>
      </c>
      <c r="U255" s="1552">
        <v>204.5</v>
      </c>
      <c r="V255" s="1393">
        <f t="shared" ref="V255:V262" si="234">U255-T255</f>
        <v>80.5</v>
      </c>
      <c r="W255" s="1097">
        <v>60</v>
      </c>
      <c r="X255" s="1236">
        <f t="shared" si="213"/>
        <v>1341.6666666666667</v>
      </c>
      <c r="Y255" s="1154" t="str">
        <f t="shared" si="214"/>
        <v xml:space="preserve">  </v>
      </c>
      <c r="Z255" s="1097"/>
      <c r="AA255" s="1097">
        <v>126.3</v>
      </c>
      <c r="AB255" s="1097">
        <v>217.79999999999998</v>
      </c>
      <c r="AC255" s="1343">
        <v>91.499999999999986</v>
      </c>
      <c r="AD255" s="1097">
        <v>68</v>
      </c>
      <c r="AE255" s="1393">
        <f t="shared" si="229"/>
        <v>1345.5882352941173</v>
      </c>
      <c r="AF255" s="1154" t="str">
        <f t="shared" si="215"/>
        <v xml:space="preserve">  </v>
      </c>
      <c r="AG255" s="1097"/>
      <c r="AH255" s="1603">
        <v>121.8</v>
      </c>
      <c r="AI255" s="1604">
        <v>176.7</v>
      </c>
      <c r="AJ255" s="1343">
        <v>54.899999999999991</v>
      </c>
      <c r="AK255" s="1604">
        <v>60</v>
      </c>
      <c r="AL255" s="1393">
        <f t="shared" si="216"/>
        <v>914.99999999999989</v>
      </c>
      <c r="AM255" s="1154" t="str">
        <f t="shared" si="217"/>
        <v xml:space="preserve">  </v>
      </c>
      <c r="AN255" s="1393">
        <v>1200.751633986928</v>
      </c>
      <c r="AO255" s="1393">
        <v>247.47594210301463</v>
      </c>
      <c r="AP255" s="1393">
        <v>20.610085807779026</v>
      </c>
      <c r="AQ255" s="1343">
        <v>3</v>
      </c>
      <c r="AR255" s="1154" t="str">
        <f t="shared" si="222"/>
        <v xml:space="preserve">  </v>
      </c>
      <c r="AS255" s="1343" t="s">
        <v>1067</v>
      </c>
      <c r="AT255" s="86" t="s">
        <v>191</v>
      </c>
      <c r="AU255" s="86" t="s">
        <v>191</v>
      </c>
      <c r="AV255" s="86" t="s">
        <v>191</v>
      </c>
      <c r="AW255" s="1323" t="str">
        <f t="shared" si="204"/>
        <v xml:space="preserve">  </v>
      </c>
      <c r="AX255" s="1154" t="str">
        <f t="shared" si="205"/>
        <v xml:space="preserve">  </v>
      </c>
      <c r="AY255" s="86" t="s">
        <v>191</v>
      </c>
      <c r="AZ255" s="86" t="s">
        <v>191</v>
      </c>
      <c r="BA255" s="86" t="s">
        <v>191</v>
      </c>
      <c r="BB255" s="1323"/>
      <c r="BC255" s="1154" t="str">
        <f t="shared" si="206"/>
        <v xml:space="preserve">  </v>
      </c>
      <c r="BD255" s="801" t="s">
        <v>191</v>
      </c>
      <c r="BE255" s="1203" t="s">
        <v>1001</v>
      </c>
      <c r="BF255" s="1312">
        <v>11.941563232886804</v>
      </c>
      <c r="BG255" s="1312"/>
      <c r="BH255" s="1323"/>
      <c r="BI255" s="1154" t="str">
        <f t="shared" si="207"/>
        <v xml:space="preserve">  </v>
      </c>
      <c r="BJ255" s="1203" t="s">
        <v>1001</v>
      </c>
      <c r="BK255" s="1312">
        <v>4.7061827912316848E-2</v>
      </c>
      <c r="BL255" s="1312"/>
      <c r="BM255" s="1323"/>
      <c r="BN255" s="1158" t="str">
        <f t="shared" si="208"/>
        <v xml:space="preserve">  </v>
      </c>
      <c r="BO255" s="1157" t="str">
        <f t="shared" si="209"/>
        <v xml:space="preserve">  </v>
      </c>
      <c r="BP255" s="1310">
        <f t="shared" si="224"/>
        <v>0.39410106528356026</v>
      </c>
      <c r="BQ255" s="1344">
        <v>393.95645289410379</v>
      </c>
      <c r="BR255" s="1203"/>
      <c r="BS255" s="1323"/>
      <c r="BT255" s="1158" t="str">
        <f t="shared" si="230"/>
        <v xml:space="preserve">  </v>
      </c>
      <c r="BU255" s="1200">
        <v>528.55824096625588</v>
      </c>
      <c r="BV255" s="1203"/>
      <c r="BW255" s="1323"/>
      <c r="BX255" s="1154" t="str">
        <f t="shared" si="225"/>
        <v xml:space="preserve">  </v>
      </c>
      <c r="BY255" s="1312">
        <v>0.58989220869753578</v>
      </c>
      <c r="BZ255" s="1312"/>
      <c r="CA255" s="1605" t="s">
        <v>1073</v>
      </c>
      <c r="CB255" s="1594"/>
      <c r="CC255" s="1154" t="str">
        <f t="shared" si="231"/>
        <v>&lt;MDL</v>
      </c>
      <c r="CD255" s="1595">
        <v>0.79375201611506652</v>
      </c>
      <c r="CE255" s="1594"/>
      <c r="CF255" s="1594"/>
      <c r="CG255" s="1158" t="str">
        <f t="shared" si="210"/>
        <v xml:space="preserve">  </v>
      </c>
      <c r="CH255" s="1597" t="s">
        <v>2618</v>
      </c>
      <c r="CI255" s="1201">
        <v>7.7207873883546974</v>
      </c>
      <c r="CJ255" s="1203"/>
      <c r="CK255" s="1203"/>
      <c r="CL255" s="1154" t="str">
        <f t="shared" si="226"/>
        <v xml:space="preserve">  </v>
      </c>
      <c r="CM255" s="1312">
        <v>7.0645204603445473</v>
      </c>
      <c r="CN255" s="1203"/>
      <c r="CO255" s="1203"/>
      <c r="CP255" s="1158" t="str">
        <f t="shared" si="227"/>
        <v xml:space="preserve">  </v>
      </c>
      <c r="CQ255" s="1201">
        <f t="shared" si="228"/>
        <v>1.9598073166807752</v>
      </c>
      <c r="CR255" s="1201">
        <f t="shared" si="233"/>
        <v>1.3365642445437833</v>
      </c>
      <c r="CS255" s="1203"/>
    </row>
    <row r="256" spans="1:97" ht="38.25" x14ac:dyDescent="0.2">
      <c r="A256" s="1144" t="s">
        <v>2380</v>
      </c>
      <c r="B256" s="1161" t="s">
        <v>1486</v>
      </c>
      <c r="C256" s="957" t="s">
        <v>599</v>
      </c>
      <c r="D256" s="957">
        <v>9</v>
      </c>
      <c r="E256" s="1455">
        <v>1503016</v>
      </c>
      <c r="F256" s="955">
        <v>1</v>
      </c>
      <c r="G256" s="1163">
        <v>11452600</v>
      </c>
      <c r="H256" s="1163">
        <v>201501161430</v>
      </c>
      <c r="I256" s="1163" t="s">
        <v>672</v>
      </c>
      <c r="J256" s="1163"/>
      <c r="K256" s="1165" t="s">
        <v>2614</v>
      </c>
      <c r="L256" s="1166" t="s">
        <v>1694</v>
      </c>
      <c r="M256" s="957"/>
      <c r="N256" s="957"/>
      <c r="O256" s="957"/>
      <c r="P256" s="1169">
        <v>42020</v>
      </c>
      <c r="Q256" s="960">
        <v>0.60416666666666663</v>
      </c>
      <c r="R256" s="957" t="s">
        <v>1037</v>
      </c>
      <c r="S256" s="1343" t="s">
        <v>1037</v>
      </c>
      <c r="T256" s="1602">
        <v>126.1</v>
      </c>
      <c r="U256" s="1552">
        <v>127.6</v>
      </c>
      <c r="V256" s="1393">
        <f t="shared" si="234"/>
        <v>1.5</v>
      </c>
      <c r="W256" s="1097">
        <v>278</v>
      </c>
      <c r="X256" s="1236">
        <f t="shared" si="213"/>
        <v>5.3956834532374094</v>
      </c>
      <c r="Y256" s="1154" t="str">
        <f t="shared" si="214"/>
        <v xml:space="preserve">  </v>
      </c>
      <c r="Z256" s="1097"/>
      <c r="AA256" s="1097">
        <v>125.9</v>
      </c>
      <c r="AB256" s="1097">
        <v>127.1</v>
      </c>
      <c r="AC256" s="1343">
        <v>1.1999999999999886</v>
      </c>
      <c r="AD256" s="1097">
        <v>270</v>
      </c>
      <c r="AE256" s="1393">
        <f t="shared" si="229"/>
        <v>4.444444444444402</v>
      </c>
      <c r="AF256" s="1154" t="str">
        <f t="shared" si="215"/>
        <v>E, &lt;RL</v>
      </c>
      <c r="AG256" s="1097"/>
      <c r="AH256" s="1393">
        <v>126.3</v>
      </c>
      <c r="AI256" s="1604">
        <v>127.8</v>
      </c>
      <c r="AJ256" s="1343">
        <v>1.5</v>
      </c>
      <c r="AK256" s="1343">
        <v>290</v>
      </c>
      <c r="AL256" s="1393">
        <f t="shared" si="216"/>
        <v>5.1724137931034484</v>
      </c>
      <c r="AM256" s="1154" t="str">
        <f t="shared" si="217"/>
        <v xml:space="preserve">  </v>
      </c>
      <c r="AN256" s="1393">
        <v>5.004180563595086</v>
      </c>
      <c r="AO256" s="1393">
        <v>0.49743414397836189</v>
      </c>
      <c r="AP256" s="1393">
        <v>9.9403716084336686</v>
      </c>
      <c r="AQ256" s="1343">
        <v>3</v>
      </c>
      <c r="AR256" s="1154" t="str">
        <f t="shared" si="222"/>
        <v xml:space="preserve">  </v>
      </c>
      <c r="AS256" s="1343"/>
      <c r="AT256" s="86" t="s">
        <v>191</v>
      </c>
      <c r="AU256" s="86" t="s">
        <v>191</v>
      </c>
      <c r="AV256" s="86" t="s">
        <v>191</v>
      </c>
      <c r="AW256" s="1323" t="str">
        <f t="shared" si="204"/>
        <v xml:space="preserve">  </v>
      </c>
      <c r="AX256" s="1154" t="str">
        <f t="shared" si="205"/>
        <v xml:space="preserve">  </v>
      </c>
      <c r="AY256" s="86" t="s">
        <v>191</v>
      </c>
      <c r="AZ256" s="86" t="s">
        <v>191</v>
      </c>
      <c r="BA256" s="86" t="s">
        <v>191</v>
      </c>
      <c r="BB256" s="1323"/>
      <c r="BC256" s="1154" t="str">
        <f t="shared" si="206"/>
        <v xml:space="preserve">  </v>
      </c>
      <c r="BD256" s="801" t="s">
        <v>191</v>
      </c>
      <c r="BE256" s="1203" t="s">
        <v>1037</v>
      </c>
      <c r="BF256" s="1312">
        <v>1.949421241858097</v>
      </c>
      <c r="BG256" s="1312"/>
      <c r="BH256" s="1274"/>
      <c r="BI256" s="1154" t="str">
        <f t="shared" si="207"/>
        <v xml:space="preserve">  </v>
      </c>
      <c r="BJ256" s="1203" t="s">
        <v>1037</v>
      </c>
      <c r="BK256" s="1595">
        <v>4.4046919575606337E-2</v>
      </c>
      <c r="BL256" s="1595"/>
      <c r="BM256" s="1323" t="s">
        <v>1072</v>
      </c>
      <c r="BN256" s="1158" t="str">
        <f t="shared" si="208"/>
        <v xml:space="preserve">  </v>
      </c>
      <c r="BO256" s="1157" t="str">
        <f t="shared" si="209"/>
        <v xml:space="preserve">  </v>
      </c>
      <c r="BP256" s="1310">
        <f t="shared" si="224"/>
        <v>2.2594870020818525</v>
      </c>
      <c r="BQ256" s="1344">
        <v>246.91636284563697</v>
      </c>
      <c r="BR256" s="1203"/>
      <c r="BS256" s="1323"/>
      <c r="BT256" s="1158" t="str">
        <f t="shared" si="230"/>
        <v xml:space="preserve">  </v>
      </c>
      <c r="BU256" s="1200">
        <v>1.3322825333397676</v>
      </c>
      <c r="BV256" s="1203"/>
      <c r="BW256" s="1323"/>
      <c r="BX256" s="1154" t="str">
        <f t="shared" si="225"/>
        <v>E, &lt;RL</v>
      </c>
      <c r="BY256" s="1312">
        <v>3.6854513697053712</v>
      </c>
      <c r="BZ256" s="1312"/>
      <c r="CA256" s="1605" t="s">
        <v>1073</v>
      </c>
      <c r="CB256" s="1594" t="s">
        <v>1033</v>
      </c>
      <c r="CC256" s="1154" t="str">
        <f t="shared" si="231"/>
        <v xml:space="preserve">  </v>
      </c>
      <c r="CD256" s="1595">
        <v>1.6379783865356917E-2</v>
      </c>
      <c r="CE256" s="1594"/>
      <c r="CF256" s="1594" t="s">
        <v>1033</v>
      </c>
      <c r="CG256" s="1158" t="str">
        <f t="shared" si="210"/>
        <v>&lt;MDL</v>
      </c>
      <c r="CH256" s="1239">
        <f>BY256/BQ256*100</f>
        <v>1.4925909839395213</v>
      </c>
      <c r="CI256" s="1201">
        <v>39.553159287354752</v>
      </c>
      <c r="CJ256" s="1203"/>
      <c r="CK256" s="1203"/>
      <c r="CL256" s="1154" t="str">
        <f t="shared" si="226"/>
        <v xml:space="preserve">  </v>
      </c>
      <c r="CM256" s="1312">
        <v>0.20458530665873148</v>
      </c>
      <c r="CN256" s="1203"/>
      <c r="CO256" s="1203"/>
      <c r="CP256" s="1158" t="str">
        <f t="shared" si="227"/>
        <v xml:space="preserve">  </v>
      </c>
      <c r="CQ256" s="1201">
        <f t="shared" si="228"/>
        <v>16.018848986562276</v>
      </c>
      <c r="CR256" s="1201">
        <f t="shared" si="233"/>
        <v>15.356000062980392</v>
      </c>
      <c r="CS256" s="1203"/>
    </row>
    <row r="257" spans="1:97" ht="38.25" x14ac:dyDescent="0.2">
      <c r="A257" s="1144" t="s">
        <v>2382</v>
      </c>
      <c r="B257" s="1161" t="s">
        <v>1488</v>
      </c>
      <c r="C257" s="957" t="s">
        <v>599</v>
      </c>
      <c r="D257" s="957">
        <v>7</v>
      </c>
      <c r="E257" s="1455">
        <v>1503012</v>
      </c>
      <c r="F257" s="955">
        <v>1</v>
      </c>
      <c r="G257" s="1163">
        <v>11452600</v>
      </c>
      <c r="H257" s="1163">
        <v>201502071520</v>
      </c>
      <c r="I257" s="1163" t="s">
        <v>672</v>
      </c>
      <c r="J257" s="1163"/>
      <c r="K257" s="1165" t="s">
        <v>2614</v>
      </c>
      <c r="L257" s="1166" t="s">
        <v>1694</v>
      </c>
      <c r="M257" s="957"/>
      <c r="N257" s="957"/>
      <c r="O257" s="957"/>
      <c r="P257" s="1169">
        <v>42042</v>
      </c>
      <c r="Q257" s="960">
        <v>0.63888888888888895</v>
      </c>
      <c r="R257" s="957" t="s">
        <v>1039</v>
      </c>
      <c r="S257" s="1343" t="s">
        <v>1039</v>
      </c>
      <c r="T257" s="1602">
        <v>124</v>
      </c>
      <c r="U257" s="1552">
        <v>287.2</v>
      </c>
      <c r="V257" s="1393">
        <f t="shared" si="234"/>
        <v>163.19999999999999</v>
      </c>
      <c r="W257" s="1097">
        <v>50</v>
      </c>
      <c r="X257" s="1236">
        <f t="shared" si="213"/>
        <v>3263.9999999999995</v>
      </c>
      <c r="Y257" s="1154" t="str">
        <f t="shared" si="214"/>
        <v xml:space="preserve">  </v>
      </c>
      <c r="Z257" s="1097"/>
      <c r="AA257" s="1590">
        <v>125.7</v>
      </c>
      <c r="AB257" s="1552">
        <v>320.7</v>
      </c>
      <c r="AC257" s="1343">
        <v>195</v>
      </c>
      <c r="AD257" s="1393">
        <v>56</v>
      </c>
      <c r="AE257" s="1393">
        <f t="shared" si="229"/>
        <v>3482.1428571428569</v>
      </c>
      <c r="AF257" s="1154" t="str">
        <f t="shared" si="215"/>
        <v xml:space="preserve">  </v>
      </c>
      <c r="AG257" s="1097"/>
      <c r="AH257" s="1393">
        <v>127.8</v>
      </c>
      <c r="AI257" s="1604">
        <v>308.59999999999997</v>
      </c>
      <c r="AJ257" s="1343">
        <v>180.79999999999995</v>
      </c>
      <c r="AK257" s="1343">
        <v>52</v>
      </c>
      <c r="AL257" s="1393">
        <f t="shared" si="216"/>
        <v>3476.9230769230762</v>
      </c>
      <c r="AM257" s="1154" t="str">
        <f t="shared" si="217"/>
        <v xml:space="preserve">  </v>
      </c>
      <c r="AN257" s="1393">
        <v>3407.6886446886442</v>
      </c>
      <c r="AO257" s="1393">
        <v>124.46538268020704</v>
      </c>
      <c r="AP257" s="1393">
        <v>3.6524869393277348</v>
      </c>
      <c r="AQ257" s="1343">
        <v>3</v>
      </c>
      <c r="AR257" s="1154" t="str">
        <f t="shared" si="222"/>
        <v xml:space="preserve">  </v>
      </c>
      <c r="AS257" s="1343" t="s">
        <v>1070</v>
      </c>
      <c r="AT257" s="86" t="s">
        <v>191</v>
      </c>
      <c r="AU257" s="86" t="s">
        <v>191</v>
      </c>
      <c r="AV257" s="86" t="s">
        <v>191</v>
      </c>
      <c r="AW257" s="1323" t="str">
        <f t="shared" si="204"/>
        <v xml:space="preserve">  </v>
      </c>
      <c r="AX257" s="1154" t="str">
        <f t="shared" si="205"/>
        <v xml:space="preserve">  </v>
      </c>
      <c r="AY257" s="86" t="s">
        <v>191</v>
      </c>
      <c r="AZ257" s="86" t="s">
        <v>191</v>
      </c>
      <c r="BA257" s="86" t="s">
        <v>191</v>
      </c>
      <c r="BB257" s="1323"/>
      <c r="BC257" s="1154" t="str">
        <f t="shared" si="206"/>
        <v xml:space="preserve">  </v>
      </c>
      <c r="BD257" s="801" t="s">
        <v>191</v>
      </c>
      <c r="BE257" s="1203" t="s">
        <v>1039</v>
      </c>
      <c r="BF257" s="1312">
        <v>8.8740175874255929</v>
      </c>
      <c r="BG257" s="1312"/>
      <c r="BH257" s="1274"/>
      <c r="BI257" s="1154" t="str">
        <f t="shared" si="207"/>
        <v xml:space="preserve">  </v>
      </c>
      <c r="BJ257" s="1203" t="s">
        <v>1039</v>
      </c>
      <c r="BK257" s="1595">
        <v>9.5311480634766889E-3</v>
      </c>
      <c r="BL257" s="1595"/>
      <c r="BM257" s="1323" t="s">
        <v>1059</v>
      </c>
      <c r="BN257" s="1158" t="str">
        <f t="shared" si="208"/>
        <v>E, &lt;RL</v>
      </c>
      <c r="BO257" s="1157" t="str">
        <f t="shared" si="209"/>
        <v>&lt;MDL</v>
      </c>
      <c r="BP257" s="1310">
        <f t="shared" si="224"/>
        <v>0.10740510675775811</v>
      </c>
      <c r="BQ257" s="1344">
        <v>290.24593499966676</v>
      </c>
      <c r="BR257" s="1203"/>
      <c r="BS257" s="1323"/>
      <c r="BT257" s="1158" t="str">
        <f t="shared" si="230"/>
        <v xml:space="preserve">  </v>
      </c>
      <c r="BU257" s="1200">
        <v>947.36273183891205</v>
      </c>
      <c r="BV257" s="1203"/>
      <c r="BW257" s="1323"/>
      <c r="BX257" s="1154" t="str">
        <f t="shared" si="225"/>
        <v xml:space="preserve">  </v>
      </c>
      <c r="BY257" s="1312">
        <v>0.59043722221541584</v>
      </c>
      <c r="BZ257" s="1312"/>
      <c r="CA257" s="1605" t="s">
        <v>1073</v>
      </c>
      <c r="CB257" s="1594"/>
      <c r="CC257" s="1154" t="str">
        <f t="shared" si="231"/>
        <v>&lt;MDL</v>
      </c>
      <c r="CD257" s="1595">
        <v>2.05598675592868</v>
      </c>
      <c r="CE257" s="1594"/>
      <c r="CF257" s="1594"/>
      <c r="CG257" s="1158" t="str">
        <f t="shared" si="210"/>
        <v xml:space="preserve">  </v>
      </c>
      <c r="CH257" s="1597" t="s">
        <v>2618</v>
      </c>
      <c r="CI257" s="1201">
        <v>3.9479635373434512</v>
      </c>
      <c r="CJ257" s="1203"/>
      <c r="CK257" s="1203"/>
      <c r="CL257" s="1158" t="str">
        <f t="shared" si="226"/>
        <v xml:space="preserve">  </v>
      </c>
      <c r="CM257" s="1312">
        <v>13.726765529840305</v>
      </c>
      <c r="CN257" s="1203"/>
      <c r="CO257" s="1203"/>
      <c r="CP257" s="1158" t="str">
        <f t="shared" si="227"/>
        <v xml:space="preserve">  </v>
      </c>
      <c r="CQ257" s="1201">
        <f t="shared" si="228"/>
        <v>1.3602132058621197</v>
      </c>
      <c r="CR257" s="1201">
        <f t="shared" si="233"/>
        <v>1.448945062805614</v>
      </c>
      <c r="CS257" s="1203"/>
    </row>
    <row r="258" spans="1:97" ht="38.25" x14ac:dyDescent="0.2">
      <c r="A258" s="1144" t="s">
        <v>2383</v>
      </c>
      <c r="B258" s="1208" t="s">
        <v>1489</v>
      </c>
      <c r="C258" s="1209" t="s">
        <v>600</v>
      </c>
      <c r="D258" s="1209">
        <v>7</v>
      </c>
      <c r="E258" s="1614">
        <v>1500624</v>
      </c>
      <c r="F258" s="955">
        <v>4</v>
      </c>
      <c r="G258" s="1210">
        <v>11452600</v>
      </c>
      <c r="H258" s="1210">
        <v>201502071521</v>
      </c>
      <c r="I258" s="1163" t="s">
        <v>672</v>
      </c>
      <c r="J258" s="1210"/>
      <c r="K258" s="1165" t="s">
        <v>2614</v>
      </c>
      <c r="L258" s="1481" t="s">
        <v>1694</v>
      </c>
      <c r="M258" s="1209"/>
      <c r="N258" s="1209"/>
      <c r="O258" s="1209" t="s">
        <v>45</v>
      </c>
      <c r="P258" s="1288">
        <v>42042</v>
      </c>
      <c r="Q258" s="1213">
        <v>0.63958333333333328</v>
      </c>
      <c r="R258" s="1209" t="s">
        <v>1040</v>
      </c>
      <c r="S258" s="1358" t="s">
        <v>1065</v>
      </c>
      <c r="T258" s="1596">
        <v>126</v>
      </c>
      <c r="U258" s="1560">
        <v>307.8</v>
      </c>
      <c r="V258" s="1561">
        <f t="shared" si="234"/>
        <v>181.8</v>
      </c>
      <c r="W258" s="1408">
        <v>52</v>
      </c>
      <c r="X258" s="1367">
        <f t="shared" si="213"/>
        <v>3496.1538461538466</v>
      </c>
      <c r="Y258" s="1154" t="str">
        <f t="shared" si="214"/>
        <v xml:space="preserve">  </v>
      </c>
      <c r="Z258" s="1408"/>
      <c r="AA258" s="1589">
        <v>127.5</v>
      </c>
      <c r="AB258" s="1560">
        <v>292.39999999999998</v>
      </c>
      <c r="AC258" s="1358">
        <v>164.89999999999998</v>
      </c>
      <c r="AD258" s="1561">
        <v>48</v>
      </c>
      <c r="AE258" s="1561">
        <f t="shared" si="229"/>
        <v>3435.4166666666661</v>
      </c>
      <c r="AF258" s="1154" t="str">
        <f t="shared" si="215"/>
        <v xml:space="preserve">  </v>
      </c>
      <c r="AG258" s="1408"/>
      <c r="AH258" s="1561">
        <v>126.7</v>
      </c>
      <c r="AI258" s="1608">
        <v>276.39999999999998</v>
      </c>
      <c r="AJ258" s="1358">
        <v>149.69999999999999</v>
      </c>
      <c r="AK258" s="1358">
        <v>42</v>
      </c>
      <c r="AL258" s="1561">
        <f t="shared" si="216"/>
        <v>3564.2857142857138</v>
      </c>
      <c r="AM258" s="1154" t="str">
        <f t="shared" si="217"/>
        <v xml:space="preserve">  </v>
      </c>
      <c r="AN258" s="1561">
        <v>3498.618742368742</v>
      </c>
      <c r="AO258" s="1561">
        <v>64.469873922420163</v>
      </c>
      <c r="AP258" s="1561">
        <v>1.8427236195153633</v>
      </c>
      <c r="AQ258" s="1358">
        <v>3</v>
      </c>
      <c r="AR258" s="1154" t="str">
        <f t="shared" si="222"/>
        <v xml:space="preserve">  </v>
      </c>
      <c r="AS258" s="1358"/>
      <c r="AT258" s="272" t="s">
        <v>191</v>
      </c>
      <c r="AU258" s="272" t="s">
        <v>191</v>
      </c>
      <c r="AV258" s="272" t="s">
        <v>191</v>
      </c>
      <c r="AW258" s="1323" t="str">
        <f t="shared" si="204"/>
        <v xml:space="preserve">  </v>
      </c>
      <c r="AX258" s="1154" t="str">
        <f t="shared" si="205"/>
        <v xml:space="preserve">  </v>
      </c>
      <c r="AY258" s="272" t="s">
        <v>191</v>
      </c>
      <c r="AZ258" s="272" t="s">
        <v>191</v>
      </c>
      <c r="BA258" s="272" t="s">
        <v>191</v>
      </c>
      <c r="BB258" s="1323"/>
      <c r="BC258" s="1154" t="str">
        <f t="shared" si="206"/>
        <v xml:space="preserve">  </v>
      </c>
      <c r="BD258" s="802" t="s">
        <v>191</v>
      </c>
      <c r="BE258" s="1222" t="s">
        <v>1060</v>
      </c>
      <c r="BF258" s="1610">
        <v>7.7950229488575644</v>
      </c>
      <c r="BG258" s="1610"/>
      <c r="BH258" s="1274"/>
      <c r="BI258" s="1154" t="str">
        <f t="shared" si="207"/>
        <v xml:space="preserve">  </v>
      </c>
      <c r="BJ258" s="1222" t="s">
        <v>1040</v>
      </c>
      <c r="BK258" s="1615">
        <v>3.3099907769038239E-3</v>
      </c>
      <c r="BL258" s="1613"/>
      <c r="BM258" s="1323" t="s">
        <v>1076</v>
      </c>
      <c r="BN258" s="1158" t="str">
        <f t="shared" si="208"/>
        <v>&lt;MDL</v>
      </c>
      <c r="BO258" s="1157" t="str">
        <f t="shared" si="209"/>
        <v>&lt;MDL</v>
      </c>
      <c r="BP258" s="1611">
        <f t="shared" si="224"/>
        <v>4.2462874049510463E-2</v>
      </c>
      <c r="BQ258" s="1359">
        <v>254.28251987700108</v>
      </c>
      <c r="BR258" s="1222"/>
      <c r="BS258" s="1323"/>
      <c r="BT258" s="1158" t="str">
        <f t="shared" si="230"/>
        <v xml:space="preserve">  </v>
      </c>
      <c r="BU258" s="1200">
        <v>889.01080987766932</v>
      </c>
      <c r="BV258" s="1222"/>
      <c r="BW258" s="1323"/>
      <c r="BX258" s="1154" t="str">
        <f t="shared" si="225"/>
        <v xml:space="preserve">  </v>
      </c>
      <c r="BY258" s="1312">
        <v>0.57224922015001145</v>
      </c>
      <c r="BZ258" s="1610"/>
      <c r="CA258" s="1612" t="s">
        <v>1073</v>
      </c>
      <c r="CB258" s="1591"/>
      <c r="CC258" s="1154" t="str">
        <f t="shared" si="231"/>
        <v>&lt;MDL</v>
      </c>
      <c r="CD258" s="1613">
        <v>1.9659145083903515</v>
      </c>
      <c r="CE258" s="1591"/>
      <c r="CF258" s="1591"/>
      <c r="CG258" s="1158" t="str">
        <f t="shared" si="210"/>
        <v xml:space="preserve">  </v>
      </c>
      <c r="CH258" s="1597" t="s">
        <v>2618</v>
      </c>
      <c r="CI258" s="1218">
        <v>3.6404628767879141</v>
      </c>
      <c r="CJ258" s="1222"/>
      <c r="CK258" s="1222"/>
      <c r="CL258" s="1154" t="str">
        <f t="shared" si="226"/>
        <v xml:space="preserve">  </v>
      </c>
      <c r="CM258" s="1610">
        <v>12.975649825122636</v>
      </c>
      <c r="CN258" s="1222"/>
      <c r="CO258" s="1222"/>
      <c r="CP258" s="1158" t="str">
        <f t="shared" si="227"/>
        <v xml:space="preserve">  </v>
      </c>
      <c r="CQ258" s="1218">
        <f t="shared" si="228"/>
        <v>1.4316606892793264</v>
      </c>
      <c r="CR258" s="1218">
        <f t="shared" si="233"/>
        <v>1.4595604103968238</v>
      </c>
      <c r="CS258" s="1222"/>
    </row>
    <row r="259" spans="1:97" ht="38.25" x14ac:dyDescent="0.2">
      <c r="A259" s="1144" t="s">
        <v>2384</v>
      </c>
      <c r="B259" s="1161" t="s">
        <v>1490</v>
      </c>
      <c r="C259" s="957" t="s">
        <v>599</v>
      </c>
      <c r="D259" s="957">
        <v>9</v>
      </c>
      <c r="E259" s="1455">
        <v>1503010</v>
      </c>
      <c r="F259" s="955">
        <v>1</v>
      </c>
      <c r="G259" s="1163">
        <v>11452600</v>
      </c>
      <c r="H259" s="1163">
        <v>201502071640</v>
      </c>
      <c r="I259" s="1163" t="s">
        <v>672</v>
      </c>
      <c r="J259" s="1163"/>
      <c r="K259" s="1165" t="s">
        <v>2614</v>
      </c>
      <c r="L259" s="1166" t="s">
        <v>1694</v>
      </c>
      <c r="M259" s="957"/>
      <c r="N259" s="957"/>
      <c r="O259" s="957"/>
      <c r="P259" s="1169">
        <v>42042</v>
      </c>
      <c r="Q259" s="960">
        <v>0.69444444444444453</v>
      </c>
      <c r="R259" s="957" t="s">
        <v>1041</v>
      </c>
      <c r="S259" s="1343" t="s">
        <v>1041</v>
      </c>
      <c r="T259" s="1602">
        <v>127.9</v>
      </c>
      <c r="U259" s="1552">
        <v>218.70000000000002</v>
      </c>
      <c r="V259" s="1393">
        <f t="shared" si="234"/>
        <v>90.800000000000011</v>
      </c>
      <c r="W259" s="1097">
        <v>26</v>
      </c>
      <c r="X259" s="1236">
        <f t="shared" si="213"/>
        <v>3492.3076923076928</v>
      </c>
      <c r="Y259" s="1154" t="str">
        <f t="shared" si="214"/>
        <v xml:space="preserve">  </v>
      </c>
      <c r="Z259" s="1097"/>
      <c r="AA259" s="1590">
        <v>125.9</v>
      </c>
      <c r="AB259" s="1552">
        <v>249.79999999999998</v>
      </c>
      <c r="AC259" s="1343">
        <v>123.89999999999998</v>
      </c>
      <c r="AD259" s="1393">
        <v>32</v>
      </c>
      <c r="AE259" s="1393">
        <f t="shared" si="229"/>
        <v>3871.8749999999991</v>
      </c>
      <c r="AF259" s="1154" t="str">
        <f t="shared" si="215"/>
        <v xml:space="preserve">  </v>
      </c>
      <c r="AG259" s="1097"/>
      <c r="AH259" s="1393">
        <v>128.4</v>
      </c>
      <c r="AI259" s="1604">
        <v>264.60000000000002</v>
      </c>
      <c r="AJ259" s="1343">
        <v>136.20000000000002</v>
      </c>
      <c r="AK259" s="1343">
        <v>26</v>
      </c>
      <c r="AL259" s="1393">
        <f t="shared" si="216"/>
        <v>5238.461538461539</v>
      </c>
      <c r="AM259" s="1154" t="str">
        <f t="shared" si="217"/>
        <v xml:space="preserve">  </v>
      </c>
      <c r="AN259" s="1393">
        <v>4200.8814102564102</v>
      </c>
      <c r="AO259" s="1393">
        <v>918.39383006519472</v>
      </c>
      <c r="AP259" s="1393">
        <v>21.861931827519467</v>
      </c>
      <c r="AQ259" s="1343">
        <v>3</v>
      </c>
      <c r="AR259" s="1154" t="str">
        <f t="shared" si="222"/>
        <v xml:space="preserve">  </v>
      </c>
      <c r="AS259" s="1343"/>
      <c r="AT259" s="86" t="s">
        <v>191</v>
      </c>
      <c r="AU259" s="86" t="s">
        <v>191</v>
      </c>
      <c r="AV259" s="86" t="s">
        <v>191</v>
      </c>
      <c r="AW259" s="1323" t="str">
        <f t="shared" si="204"/>
        <v xml:space="preserve">  </v>
      </c>
      <c r="AX259" s="1154" t="str">
        <f t="shared" si="205"/>
        <v xml:space="preserve">  </v>
      </c>
      <c r="AY259" s="86" t="s">
        <v>191</v>
      </c>
      <c r="AZ259" s="86" t="s">
        <v>191</v>
      </c>
      <c r="BA259" s="86" t="s">
        <v>191</v>
      </c>
      <c r="BB259" s="1323"/>
      <c r="BC259" s="1154" t="str">
        <f t="shared" si="206"/>
        <v xml:space="preserve">  </v>
      </c>
      <c r="BD259" s="801" t="s">
        <v>191</v>
      </c>
      <c r="BE259" s="1203" t="s">
        <v>1041</v>
      </c>
      <c r="BF259" s="1312">
        <v>8.333250949795163</v>
      </c>
      <c r="BG259" s="1312"/>
      <c r="BH259" s="1274"/>
      <c r="BI259" s="1154" t="str">
        <f t="shared" si="207"/>
        <v xml:space="preserve">  </v>
      </c>
      <c r="BJ259" s="1203" t="s">
        <v>1041</v>
      </c>
      <c r="BK259" s="1595">
        <v>7.0647667597006927E-2</v>
      </c>
      <c r="BL259" s="1595"/>
      <c r="BM259" s="1323" t="s">
        <v>1072</v>
      </c>
      <c r="BN259" s="1158" t="str">
        <f t="shared" si="208"/>
        <v xml:space="preserve">  </v>
      </c>
      <c r="BO259" s="1157" t="str">
        <f t="shared" si="209"/>
        <v xml:space="preserve">  </v>
      </c>
      <c r="BP259" s="1310">
        <f t="shared" si="224"/>
        <v>0.84778039234188052</v>
      </c>
      <c r="BQ259" s="1344">
        <v>258.88551211246062</v>
      </c>
      <c r="BR259" s="1203"/>
      <c r="BS259" s="1323"/>
      <c r="BT259" s="1158" t="str">
        <f t="shared" si="230"/>
        <v xml:space="preserve">  </v>
      </c>
      <c r="BU259" s="1200">
        <v>904.1078653773626</v>
      </c>
      <c r="BV259" s="1203"/>
      <c r="BW259" s="1323"/>
      <c r="BX259" s="1154" t="str">
        <f t="shared" si="225"/>
        <v xml:space="preserve">  </v>
      </c>
      <c r="BY259" s="1312">
        <v>0.68491250136204607</v>
      </c>
      <c r="BZ259" s="1312"/>
      <c r="CA259" s="1605" t="s">
        <v>1073</v>
      </c>
      <c r="CB259" s="1594"/>
      <c r="CC259" s="1154" t="str">
        <f t="shared" si="231"/>
        <v>E, &lt;RL</v>
      </c>
      <c r="CD259" s="1595">
        <v>2.6518955912111717</v>
      </c>
      <c r="CE259" s="1594"/>
      <c r="CF259" s="1594"/>
      <c r="CG259" s="1158" t="str">
        <f t="shared" si="210"/>
        <v xml:space="preserve">  </v>
      </c>
      <c r="CH259" s="1239">
        <f>BY259/BQ259*100</f>
        <v>0.26456192769277798</v>
      </c>
      <c r="CI259" s="1201">
        <v>4.4773263782974571</v>
      </c>
      <c r="CJ259" s="1203"/>
      <c r="CK259" s="1203"/>
      <c r="CL259" s="1154" t="str">
        <f t="shared" si="226"/>
        <v xml:space="preserve">  </v>
      </c>
      <c r="CM259" s="1312">
        <v>23.454302027850531</v>
      </c>
      <c r="CN259" s="1203"/>
      <c r="CO259" s="1203"/>
      <c r="CP259" s="1158" t="str">
        <f t="shared" si="227"/>
        <v xml:space="preserve">  </v>
      </c>
      <c r="CQ259" s="1201">
        <f t="shared" si="228"/>
        <v>1.7294619315554798</v>
      </c>
      <c r="CR259" s="1201">
        <f t="shared" si="233"/>
        <v>2.5941928973332198</v>
      </c>
      <c r="CS259" s="1203"/>
    </row>
    <row r="260" spans="1:97" ht="38.25" x14ac:dyDescent="0.2">
      <c r="A260" s="1144" t="s">
        <v>2386</v>
      </c>
      <c r="B260" s="1161" t="s">
        <v>1492</v>
      </c>
      <c r="C260" s="957" t="s">
        <v>599</v>
      </c>
      <c r="D260" s="957">
        <v>9</v>
      </c>
      <c r="E260" s="1455">
        <v>1503008</v>
      </c>
      <c r="F260" s="955">
        <v>1</v>
      </c>
      <c r="G260" s="1163">
        <v>11452600</v>
      </c>
      <c r="H260" s="1163">
        <v>201502081320</v>
      </c>
      <c r="I260" s="1163" t="s">
        <v>672</v>
      </c>
      <c r="J260" s="1163"/>
      <c r="K260" s="1165" t="s">
        <v>2614</v>
      </c>
      <c r="L260" s="1166" t="s">
        <v>1694</v>
      </c>
      <c r="M260" s="957"/>
      <c r="N260" s="957"/>
      <c r="O260" s="957"/>
      <c r="P260" s="1169">
        <v>42043</v>
      </c>
      <c r="Q260" s="960">
        <v>0.55555555555555558</v>
      </c>
      <c r="R260" s="957" t="s">
        <v>1043</v>
      </c>
      <c r="S260" s="1343" t="s">
        <v>1043</v>
      </c>
      <c r="T260" s="1602">
        <v>121.9</v>
      </c>
      <c r="U260" s="1552">
        <v>157.9</v>
      </c>
      <c r="V260" s="1393">
        <f t="shared" si="234"/>
        <v>36</v>
      </c>
      <c r="W260" s="1097">
        <v>70</v>
      </c>
      <c r="X260" s="1236">
        <f t="shared" si="213"/>
        <v>514.28571428571422</v>
      </c>
      <c r="Y260" s="1154" t="str">
        <f t="shared" si="214"/>
        <v xml:space="preserve">  </v>
      </c>
      <c r="Z260" s="1097"/>
      <c r="AA260" s="1590">
        <v>124.6</v>
      </c>
      <c r="AB260" s="1552">
        <v>176.3</v>
      </c>
      <c r="AC260" s="1343">
        <v>51.700000000000017</v>
      </c>
      <c r="AD260" s="1393">
        <v>98</v>
      </c>
      <c r="AE260" s="1393">
        <f t="shared" si="229"/>
        <v>527.55102040816337</v>
      </c>
      <c r="AF260" s="1154" t="str">
        <f t="shared" si="215"/>
        <v xml:space="preserve">  </v>
      </c>
      <c r="AG260" s="1097"/>
      <c r="AH260" s="1393">
        <v>122.6</v>
      </c>
      <c r="AI260" s="1604">
        <v>172.2</v>
      </c>
      <c r="AJ260" s="1343">
        <v>49.599999999999994</v>
      </c>
      <c r="AK260" s="1343">
        <v>96</v>
      </c>
      <c r="AL260" s="1393">
        <f t="shared" si="216"/>
        <v>516.66666666666663</v>
      </c>
      <c r="AM260" s="1154" t="str">
        <f t="shared" si="217"/>
        <v xml:space="preserve">  </v>
      </c>
      <c r="AN260" s="1393">
        <v>519.50113378684807</v>
      </c>
      <c r="AO260" s="1393">
        <v>7.0723220742634432</v>
      </c>
      <c r="AP260" s="1393">
        <v>1.3613679767569526</v>
      </c>
      <c r="AQ260" s="1343">
        <v>3</v>
      </c>
      <c r="AR260" s="1154" t="str">
        <f t="shared" si="222"/>
        <v xml:space="preserve">  </v>
      </c>
      <c r="AS260" s="1343"/>
      <c r="AT260" s="86" t="s">
        <v>191</v>
      </c>
      <c r="AU260" s="86" t="s">
        <v>191</v>
      </c>
      <c r="AV260" s="86" t="s">
        <v>191</v>
      </c>
      <c r="AW260" s="1323" t="str">
        <f t="shared" si="204"/>
        <v xml:space="preserve">  </v>
      </c>
      <c r="AX260" s="1154" t="str">
        <f t="shared" si="205"/>
        <v xml:space="preserve">  </v>
      </c>
      <c r="AY260" s="86" t="s">
        <v>191</v>
      </c>
      <c r="AZ260" s="86" t="s">
        <v>191</v>
      </c>
      <c r="BA260" s="86" t="s">
        <v>191</v>
      </c>
      <c r="BB260" s="1323"/>
      <c r="BC260" s="1154" t="str">
        <f t="shared" si="206"/>
        <v xml:space="preserve">  </v>
      </c>
      <c r="BD260" s="801" t="s">
        <v>191</v>
      </c>
      <c r="BE260" s="1203" t="s">
        <v>1043</v>
      </c>
      <c r="BF260" s="1312">
        <v>7.5260026734479499</v>
      </c>
      <c r="BG260" s="1312"/>
      <c r="BH260" s="1274"/>
      <c r="BI260" s="1154" t="str">
        <f t="shared" si="207"/>
        <v xml:space="preserve">  </v>
      </c>
      <c r="BJ260" s="1203" t="s">
        <v>1043</v>
      </c>
      <c r="BK260" s="1595">
        <v>4.4454197213071547E-2</v>
      </c>
      <c r="BL260" s="1595"/>
      <c r="BM260" s="1323" t="s">
        <v>1072</v>
      </c>
      <c r="BN260" s="1158" t="str">
        <f t="shared" si="208"/>
        <v xml:space="preserve">  </v>
      </c>
      <c r="BO260" s="1157" t="str">
        <f t="shared" si="209"/>
        <v xml:space="preserve">  </v>
      </c>
      <c r="BP260" s="1310">
        <f t="shared" si="224"/>
        <v>0.59067474650132401</v>
      </c>
      <c r="BQ260" s="1344">
        <v>289.87949732911193</v>
      </c>
      <c r="BR260" s="1203"/>
      <c r="BS260" s="1323"/>
      <c r="BT260" s="1158" t="str">
        <f t="shared" si="230"/>
        <v xml:space="preserve">  </v>
      </c>
      <c r="BU260" s="1200">
        <v>149.08088434068611</v>
      </c>
      <c r="BV260" s="1203"/>
      <c r="BW260" s="1323"/>
      <c r="BX260" s="1154" t="str">
        <f t="shared" si="225"/>
        <v xml:space="preserve">  </v>
      </c>
      <c r="BY260" s="1312">
        <v>0.94816010736183176</v>
      </c>
      <c r="BZ260" s="1312"/>
      <c r="CA260" s="1605" t="s">
        <v>1073</v>
      </c>
      <c r="CB260" s="1594"/>
      <c r="CC260" s="1154" t="str">
        <f t="shared" si="231"/>
        <v xml:space="preserve">  </v>
      </c>
      <c r="CD260" s="1595">
        <v>0.50020283214904815</v>
      </c>
      <c r="CE260" s="1594"/>
      <c r="CF260" s="1594"/>
      <c r="CG260" s="1158" t="str">
        <f t="shared" si="210"/>
        <v xml:space="preserve">  </v>
      </c>
      <c r="CH260" s="1239">
        <f>BY260/BQ260*100</f>
        <v>0.32708767474001349</v>
      </c>
      <c r="CI260" s="1595">
        <v>5.586209622496999</v>
      </c>
      <c r="CJ260" s="1203"/>
      <c r="CK260" s="1203"/>
      <c r="CL260" s="1154" t="str">
        <f t="shared" si="226"/>
        <v xml:space="preserve">  </v>
      </c>
      <c r="CM260" s="1312">
        <v>2.8862083049567819</v>
      </c>
      <c r="CN260" s="1203"/>
      <c r="CO260" s="1203"/>
      <c r="CP260" s="1158" t="str">
        <f t="shared" si="227"/>
        <v xml:space="preserve">  </v>
      </c>
      <c r="CQ260" s="1201">
        <f t="shared" si="228"/>
        <v>1.9270799328573243</v>
      </c>
      <c r="CR260" s="1201">
        <f t="shared" si="233"/>
        <v>1.936001599213145</v>
      </c>
      <c r="CS260" s="1203"/>
    </row>
    <row r="261" spans="1:97" ht="38.25" x14ac:dyDescent="0.2">
      <c r="A261" s="1144" t="s">
        <v>2387</v>
      </c>
      <c r="B261" s="1161" t="s">
        <v>1493</v>
      </c>
      <c r="C261" s="957" t="s">
        <v>599</v>
      </c>
      <c r="D261" s="957">
        <v>9</v>
      </c>
      <c r="E261" s="1455">
        <v>1503007</v>
      </c>
      <c r="F261" s="955">
        <v>1</v>
      </c>
      <c r="G261" s="1163">
        <v>11452600</v>
      </c>
      <c r="H261" s="1163">
        <v>201502091210</v>
      </c>
      <c r="I261" s="1163" t="s">
        <v>672</v>
      </c>
      <c r="J261" s="1163"/>
      <c r="K261" s="1165" t="s">
        <v>2614</v>
      </c>
      <c r="L261" s="1166" t="s">
        <v>1694</v>
      </c>
      <c r="M261" s="957"/>
      <c r="N261" s="957"/>
      <c r="O261" s="957"/>
      <c r="P261" s="1169">
        <v>42044</v>
      </c>
      <c r="Q261" s="960">
        <v>0.50694444444444442</v>
      </c>
      <c r="R261" s="957" t="s">
        <v>1044</v>
      </c>
      <c r="S261" s="1343" t="s">
        <v>1044</v>
      </c>
      <c r="T261" s="1602">
        <v>122.4</v>
      </c>
      <c r="U261" s="1552">
        <v>187.20000000000002</v>
      </c>
      <c r="V261" s="1393">
        <f t="shared" si="234"/>
        <v>64.800000000000011</v>
      </c>
      <c r="W261" s="1097">
        <v>62</v>
      </c>
      <c r="X261" s="1236">
        <f t="shared" si="213"/>
        <v>1045.1612903225807</v>
      </c>
      <c r="Y261" s="1154" t="str">
        <f t="shared" si="214"/>
        <v xml:space="preserve">  </v>
      </c>
      <c r="Z261" s="1097"/>
      <c r="AA261" s="1590">
        <v>126.6</v>
      </c>
      <c r="AB261" s="1552">
        <v>190.29999999999998</v>
      </c>
      <c r="AC261" s="1343">
        <v>63.699999999999989</v>
      </c>
      <c r="AD261" s="1393">
        <v>62</v>
      </c>
      <c r="AE261" s="1393">
        <f t="shared" si="229"/>
        <v>1027.4193548387095</v>
      </c>
      <c r="AF261" s="1154" t="str">
        <f t="shared" si="215"/>
        <v xml:space="preserve">  </v>
      </c>
      <c r="AG261" s="1097"/>
      <c r="AH261" s="1393">
        <v>127.8</v>
      </c>
      <c r="AI261" s="1604">
        <v>196</v>
      </c>
      <c r="AJ261" s="1343">
        <v>68.2</v>
      </c>
      <c r="AK261" s="1343">
        <v>66</v>
      </c>
      <c r="AL261" s="1393">
        <f t="shared" si="216"/>
        <v>1033.3333333333333</v>
      </c>
      <c r="AM261" s="1154" t="str">
        <f t="shared" si="217"/>
        <v xml:space="preserve">  </v>
      </c>
      <c r="AN261" s="1393">
        <v>1035.3046594982079</v>
      </c>
      <c r="AO261" s="1393">
        <v>9.0337513699847509</v>
      </c>
      <c r="AP261" s="1393">
        <v>0.87256937241673715</v>
      </c>
      <c r="AQ261" s="1343">
        <v>3</v>
      </c>
      <c r="AR261" s="1154" t="str">
        <f t="shared" si="222"/>
        <v xml:space="preserve">  </v>
      </c>
      <c r="AS261" s="1343"/>
      <c r="AT261" s="86" t="s">
        <v>191</v>
      </c>
      <c r="AU261" s="86" t="s">
        <v>191</v>
      </c>
      <c r="AV261" s="86" t="s">
        <v>191</v>
      </c>
      <c r="AW261" s="1323" t="str">
        <f t="shared" si="204"/>
        <v xml:space="preserve">  </v>
      </c>
      <c r="AX261" s="1154" t="str">
        <f t="shared" si="205"/>
        <v xml:space="preserve">  </v>
      </c>
      <c r="AY261" s="86" t="s">
        <v>191</v>
      </c>
      <c r="AZ261" s="86" t="s">
        <v>191</v>
      </c>
      <c r="BA261" s="86" t="s">
        <v>191</v>
      </c>
      <c r="BB261" s="1323"/>
      <c r="BC261" s="1154" t="str">
        <f t="shared" si="206"/>
        <v xml:space="preserve">  </v>
      </c>
      <c r="BD261" s="801" t="s">
        <v>191</v>
      </c>
      <c r="BE261" s="1203" t="s">
        <v>1044</v>
      </c>
      <c r="BF261" s="1312">
        <v>5.5153789544163647</v>
      </c>
      <c r="BG261" s="1312"/>
      <c r="BH261" s="1274"/>
      <c r="BI261" s="1154" t="str">
        <f t="shared" si="207"/>
        <v xml:space="preserve">  </v>
      </c>
      <c r="BJ261" s="1203" t="s">
        <v>1044</v>
      </c>
      <c r="BK261" s="1595">
        <v>4.9472119582672572E-2</v>
      </c>
      <c r="BL261" s="1595"/>
      <c r="BM261" s="1323" t="s">
        <v>1072</v>
      </c>
      <c r="BN261" s="1158" t="str">
        <f t="shared" si="208"/>
        <v xml:space="preserve">  </v>
      </c>
      <c r="BO261" s="1157" t="str">
        <f t="shared" si="209"/>
        <v xml:space="preserve">  </v>
      </c>
      <c r="BP261" s="1310">
        <f t="shared" si="224"/>
        <v>0.8969849577254968</v>
      </c>
      <c r="BQ261" s="1344">
        <v>269.43860827621171</v>
      </c>
      <c r="BR261" s="1203"/>
      <c r="BS261" s="1323"/>
      <c r="BT261" s="1158" t="str">
        <f t="shared" si="230"/>
        <v xml:space="preserve">  </v>
      </c>
      <c r="BU261" s="1200">
        <v>281.60680348868584</v>
      </c>
      <c r="BV261" s="1203"/>
      <c r="BW261" s="1323"/>
      <c r="BX261" s="1154" t="str">
        <f t="shared" si="225"/>
        <v xml:space="preserve">  </v>
      </c>
      <c r="BY261" s="1312">
        <v>0.73970533836437724</v>
      </c>
      <c r="BZ261" s="1312"/>
      <c r="CA261" s="1605" t="s">
        <v>1073</v>
      </c>
      <c r="CB261" s="1594"/>
      <c r="CC261" s="1154" t="str">
        <f t="shared" si="231"/>
        <v>E, &lt;RL</v>
      </c>
      <c r="CD261" s="1595">
        <v>0.75998758151307799</v>
      </c>
      <c r="CE261" s="1594"/>
      <c r="CF261" s="1594"/>
      <c r="CG261" s="1158" t="str">
        <f t="shared" si="210"/>
        <v xml:space="preserve">  </v>
      </c>
      <c r="CH261" s="1239">
        <f>BY261/BQ261*100</f>
        <v>0.27453576274639802</v>
      </c>
      <c r="CI261" s="1595">
        <v>5.2285935539486248</v>
      </c>
      <c r="CJ261" s="1203"/>
      <c r="CK261" s="1203"/>
      <c r="CL261" s="1154" t="str">
        <f t="shared" si="226"/>
        <v xml:space="preserve">  </v>
      </c>
      <c r="CM261" s="1312">
        <v>5.402880005746912</v>
      </c>
      <c r="CN261" s="1203"/>
      <c r="CO261" s="1203"/>
      <c r="CP261" s="1158" t="str">
        <f t="shared" si="227"/>
        <v xml:space="preserve">  </v>
      </c>
      <c r="CQ261" s="1201">
        <f t="shared" si="228"/>
        <v>1.9405509802027316</v>
      </c>
      <c r="CR261" s="1201">
        <f t="shared" si="233"/>
        <v>1.9185900123197783</v>
      </c>
      <c r="CS261" s="1203"/>
    </row>
    <row r="262" spans="1:97" ht="38.25" x14ac:dyDescent="0.2">
      <c r="A262" s="1144" t="s">
        <v>2391</v>
      </c>
      <c r="B262" s="1161" t="s">
        <v>1497</v>
      </c>
      <c r="C262" s="957" t="s">
        <v>599</v>
      </c>
      <c r="D262" s="957">
        <v>9</v>
      </c>
      <c r="E262" s="1455">
        <v>1503002</v>
      </c>
      <c r="F262" s="955">
        <v>1</v>
      </c>
      <c r="G262" s="1163">
        <v>11452600</v>
      </c>
      <c r="H262" s="1163">
        <v>201502101130</v>
      </c>
      <c r="I262" s="1163" t="s">
        <v>672</v>
      </c>
      <c r="J262" s="1163"/>
      <c r="K262" s="1165" t="s">
        <v>2614</v>
      </c>
      <c r="L262" s="1166" t="s">
        <v>1694</v>
      </c>
      <c r="M262" s="957"/>
      <c r="N262" s="957"/>
      <c r="O262" s="957"/>
      <c r="P262" s="1169">
        <v>42045</v>
      </c>
      <c r="Q262" s="960">
        <v>0.47916666666666669</v>
      </c>
      <c r="R262" s="957" t="s">
        <v>1048</v>
      </c>
      <c r="S262" s="1343" t="s">
        <v>1048</v>
      </c>
      <c r="T262" s="1602">
        <v>127.5</v>
      </c>
      <c r="U262" s="1552">
        <v>151</v>
      </c>
      <c r="V262" s="1393">
        <f t="shared" si="234"/>
        <v>23.5</v>
      </c>
      <c r="W262" s="1097">
        <v>78</v>
      </c>
      <c r="X262" s="1236">
        <f t="shared" si="213"/>
        <v>301.28205128205127</v>
      </c>
      <c r="Y262" s="1154" t="str">
        <f t="shared" si="214"/>
        <v xml:space="preserve">  </v>
      </c>
      <c r="Z262" s="1097"/>
      <c r="AA262" s="1590">
        <v>126.7</v>
      </c>
      <c r="AB262" s="1552">
        <v>165.5</v>
      </c>
      <c r="AC262" s="1343">
        <v>38.799999999999997</v>
      </c>
      <c r="AD262" s="1393">
        <v>138</v>
      </c>
      <c r="AE262" s="1393">
        <f t="shared" si="229"/>
        <v>281.15942028985501</v>
      </c>
      <c r="AF262" s="1154" t="str">
        <f t="shared" si="215"/>
        <v xml:space="preserve">  </v>
      </c>
      <c r="AG262" s="1097"/>
      <c r="AH262" s="1393">
        <v>126.3</v>
      </c>
      <c r="AI262" s="1604">
        <v>157.70000000000002</v>
      </c>
      <c r="AJ262" s="1343">
        <v>31.40000000000002</v>
      </c>
      <c r="AK262" s="1343">
        <v>102</v>
      </c>
      <c r="AL262" s="1393">
        <f t="shared" si="216"/>
        <v>307.84313725490216</v>
      </c>
      <c r="AM262" s="1154" t="str">
        <f t="shared" si="217"/>
        <v xml:space="preserve">  </v>
      </c>
      <c r="AN262" s="1393">
        <v>296.76153627560279</v>
      </c>
      <c r="AO262" s="1393">
        <v>13.904369087101026</v>
      </c>
      <c r="AP262" s="1393">
        <v>4.6853676731839062</v>
      </c>
      <c r="AQ262" s="1343">
        <v>3</v>
      </c>
      <c r="AR262" s="1154" t="str">
        <f t="shared" si="222"/>
        <v xml:space="preserve">  </v>
      </c>
      <c r="AS262" s="1343"/>
      <c r="AT262" s="86" t="s">
        <v>191</v>
      </c>
      <c r="AU262" s="86" t="s">
        <v>191</v>
      </c>
      <c r="AV262" s="86" t="s">
        <v>191</v>
      </c>
      <c r="AW262" s="1323" t="str">
        <f t="shared" si="204"/>
        <v xml:space="preserve">  </v>
      </c>
      <c r="AX262" s="1154" t="str">
        <f t="shared" si="205"/>
        <v xml:space="preserve">  </v>
      </c>
      <c r="AY262" s="86" t="s">
        <v>191</v>
      </c>
      <c r="AZ262" s="86" t="s">
        <v>191</v>
      </c>
      <c r="BA262" s="86" t="s">
        <v>191</v>
      </c>
      <c r="BB262" s="1323"/>
      <c r="BC262" s="1154" t="str">
        <f t="shared" si="206"/>
        <v xml:space="preserve">  </v>
      </c>
      <c r="BD262" s="801" t="s">
        <v>191</v>
      </c>
      <c r="BE262" s="1203" t="s">
        <v>1048</v>
      </c>
      <c r="BF262" s="1312">
        <v>9.5530255412471714</v>
      </c>
      <c r="BG262" s="1312"/>
      <c r="BH262" s="1323"/>
      <c r="BI262" s="1154" t="str">
        <f t="shared" si="207"/>
        <v xml:space="preserve">  </v>
      </c>
      <c r="BJ262" s="1203" t="s">
        <v>1048</v>
      </c>
      <c r="BK262" s="1595">
        <v>6.7285981670864553E-2</v>
      </c>
      <c r="BL262" s="1595">
        <v>3.3298066013891445E-3</v>
      </c>
      <c r="BM262" s="1323" t="s">
        <v>1072</v>
      </c>
      <c r="BN262" s="1158" t="str">
        <f t="shared" si="208"/>
        <v xml:space="preserve">  </v>
      </c>
      <c r="BO262" s="1157" t="str">
        <f t="shared" si="209"/>
        <v xml:space="preserve">  </v>
      </c>
      <c r="BP262" s="1310">
        <f t="shared" si="224"/>
        <v>0.70434211005030145</v>
      </c>
      <c r="BQ262" s="1344">
        <v>300.36708816477477</v>
      </c>
      <c r="BR262" s="1203"/>
      <c r="BS262" s="1323"/>
      <c r="BT262" s="1158" t="str">
        <f t="shared" si="230"/>
        <v xml:space="preserve">  </v>
      </c>
      <c r="BU262" s="1200">
        <v>90.495212459900102</v>
      </c>
      <c r="BV262" s="1203"/>
      <c r="BW262" s="1323"/>
      <c r="BX262" s="1154" t="str">
        <f t="shared" si="225"/>
        <v xml:space="preserve">  </v>
      </c>
      <c r="BY262" s="1312">
        <v>0.87676129843989292</v>
      </c>
      <c r="BZ262" s="1312"/>
      <c r="CA262" s="1605" t="s">
        <v>1073</v>
      </c>
      <c r="CB262" s="1594"/>
      <c r="CC262" s="1154" t="str">
        <f t="shared" si="231"/>
        <v xml:space="preserve">  </v>
      </c>
      <c r="CD262" s="1595">
        <v>0.24650969840194092</v>
      </c>
      <c r="CE262" s="1594"/>
      <c r="CF262" s="1594"/>
      <c r="CG262" s="1158" t="str">
        <f t="shared" si="210"/>
        <v xml:space="preserve">  </v>
      </c>
      <c r="CH262" s="1239">
        <f>BY262/BQ262*100</f>
        <v>0.29189659353055386</v>
      </c>
      <c r="CI262" s="1595">
        <v>5.7853215780801532</v>
      </c>
      <c r="CJ262" s="1203"/>
      <c r="CK262" s="1203"/>
      <c r="CL262" s="1154" t="str">
        <f t="shared" si="226"/>
        <v xml:space="preserve">  </v>
      </c>
      <c r="CM262" s="1312">
        <v>1.7809715446246757</v>
      </c>
      <c r="CN262" s="1203"/>
      <c r="CO262" s="1203"/>
      <c r="CP262" s="1158" t="str">
        <f t="shared" si="227"/>
        <v xml:space="preserve">  </v>
      </c>
      <c r="CQ262" s="1201">
        <f t="shared" si="228"/>
        <v>1.9260837175697667</v>
      </c>
      <c r="CR262" s="1201">
        <f t="shared" si="233"/>
        <v>1.9680284693666563</v>
      </c>
      <c r="CS262" s="1203"/>
    </row>
    <row r="263" spans="1:97" ht="38.25" x14ac:dyDescent="0.2">
      <c r="A263" s="1144" t="s">
        <v>2416</v>
      </c>
      <c r="B263" s="1279" t="s">
        <v>1522</v>
      </c>
      <c r="C263" s="957" t="s">
        <v>601</v>
      </c>
      <c r="D263" s="1105">
        <v>2</v>
      </c>
      <c r="E263" s="1455">
        <v>1600312</v>
      </c>
      <c r="F263" s="955">
        <v>4</v>
      </c>
      <c r="G263" s="1163">
        <v>11452600</v>
      </c>
      <c r="H263" s="1281">
        <v>201601071307</v>
      </c>
      <c r="I263" s="1163" t="s">
        <v>672</v>
      </c>
      <c r="J263" s="1163"/>
      <c r="K263" s="1165" t="s">
        <v>2614</v>
      </c>
      <c r="L263" s="1166" t="s">
        <v>1694</v>
      </c>
      <c r="M263" s="957" t="s">
        <v>1119</v>
      </c>
      <c r="N263" s="957"/>
      <c r="O263" s="957" t="s">
        <v>137</v>
      </c>
      <c r="P263" s="1169">
        <v>42376</v>
      </c>
      <c r="Q263" s="960">
        <v>0.54652777777777783</v>
      </c>
      <c r="R263" s="957" t="s">
        <v>1681</v>
      </c>
      <c r="S263" s="1373" t="s">
        <v>1091</v>
      </c>
      <c r="T263" s="1626">
        <v>125.9</v>
      </c>
      <c r="U263" s="1627">
        <v>125.6</v>
      </c>
      <c r="V263" s="1382">
        <v>-0.30000000000001137</v>
      </c>
      <c r="W263" s="1373">
        <v>276</v>
      </c>
      <c r="X263" s="1382">
        <v>-1.0869565217391715</v>
      </c>
      <c r="Y263" s="1154" t="str">
        <f t="shared" si="214"/>
        <v>&lt;MDL</v>
      </c>
      <c r="Z263" s="1373" t="s">
        <v>1091</v>
      </c>
      <c r="AA263" s="1628">
        <v>126.5</v>
      </c>
      <c r="AB263" s="1627">
        <v>126.4</v>
      </c>
      <c r="AC263" s="1373">
        <v>-9.9999999999994316E-2</v>
      </c>
      <c r="AD263" s="1382">
        <v>279</v>
      </c>
      <c r="AE263" s="1382">
        <v>-0.35842293906807993</v>
      </c>
      <c r="AF263" s="1154" t="str">
        <f t="shared" si="215"/>
        <v>&lt;MDL</v>
      </c>
      <c r="AG263" s="1373" t="s">
        <v>1091</v>
      </c>
      <c r="AH263" s="1382">
        <v>127.9</v>
      </c>
      <c r="AI263" s="1629">
        <v>127.7</v>
      </c>
      <c r="AJ263" s="1373">
        <v>-0.20000000000000284</v>
      </c>
      <c r="AK263" s="1373">
        <v>280</v>
      </c>
      <c r="AL263" s="1382">
        <v>-0.7142857142857244</v>
      </c>
      <c r="AM263" s="1154" t="str">
        <f t="shared" si="217"/>
        <v>&lt;MDL</v>
      </c>
      <c r="AN263" s="1382">
        <v>-0.71988839169765872</v>
      </c>
      <c r="AO263" s="1382">
        <v>0.36429910481022404</v>
      </c>
      <c r="AP263" s="1382"/>
      <c r="AQ263" s="1373">
        <v>3</v>
      </c>
      <c r="AR263" s="1154" t="str">
        <f t="shared" si="222"/>
        <v>&lt;MDL</v>
      </c>
      <c r="AS263" s="1373"/>
      <c r="AT263" s="86" t="s">
        <v>191</v>
      </c>
      <c r="AU263" s="86" t="s">
        <v>191</v>
      </c>
      <c r="AV263" s="86" t="s">
        <v>191</v>
      </c>
      <c r="AW263" s="1323" t="str">
        <f t="shared" si="204"/>
        <v xml:space="preserve">  </v>
      </c>
      <c r="AX263" s="1154" t="str">
        <f t="shared" si="205"/>
        <v xml:space="preserve">  </v>
      </c>
      <c r="AY263" s="86" t="s">
        <v>191</v>
      </c>
      <c r="AZ263" s="86" t="s">
        <v>191</v>
      </c>
      <c r="BA263" s="86" t="s">
        <v>191</v>
      </c>
      <c r="BB263" s="1323"/>
      <c r="BC263" s="1154" t="str">
        <f t="shared" si="206"/>
        <v xml:space="preserve">  </v>
      </c>
      <c r="BD263" s="801" t="s">
        <v>191</v>
      </c>
      <c r="BE263" s="1305" t="s">
        <v>1091</v>
      </c>
      <c r="BF263" s="1601">
        <v>3.0411147388070724E-2</v>
      </c>
      <c r="BG263" s="1601"/>
      <c r="BH263" s="669"/>
      <c r="BI263" s="1154" t="str">
        <f t="shared" si="207"/>
        <v>&lt;MDL</v>
      </c>
      <c r="BJ263" s="1305" t="s">
        <v>1091</v>
      </c>
      <c r="BK263" s="1630">
        <v>1.6188285489920941E-4</v>
      </c>
      <c r="BL263" s="1630"/>
      <c r="BM263" s="676" t="s">
        <v>1033</v>
      </c>
      <c r="BN263" s="1158" t="str">
        <f t="shared" si="208"/>
        <v>&lt;MDL</v>
      </c>
      <c r="BO263" s="1157" t="str">
        <f t="shared" si="209"/>
        <v>&lt;MDL</v>
      </c>
      <c r="BP263" s="1631"/>
      <c r="BQ263" s="1374">
        <v>0</v>
      </c>
      <c r="BR263" s="1305"/>
      <c r="BS263" s="1323" t="s">
        <v>1033</v>
      </c>
      <c r="BT263" s="1158" t="str">
        <f t="shared" si="230"/>
        <v>&lt;MDL</v>
      </c>
      <c r="BU263" s="1533">
        <v>-3.1881351855897418E-2</v>
      </c>
      <c r="BV263" s="1305"/>
      <c r="BW263" s="1323" t="s">
        <v>1033</v>
      </c>
      <c r="BX263" s="1154" t="str">
        <f t="shared" si="225"/>
        <v>&lt;MDL</v>
      </c>
      <c r="BY263" s="1485">
        <v>1.0032673682539821</v>
      </c>
      <c r="BZ263" s="1305"/>
      <c r="CA263" s="1305"/>
      <c r="CB263" s="1601" t="s">
        <v>1033</v>
      </c>
      <c r="CC263" s="1154" t="s">
        <v>88</v>
      </c>
      <c r="CD263" s="1630">
        <v>3.5959403880071045E-3</v>
      </c>
      <c r="CE263" s="1630"/>
      <c r="CF263" s="1625" t="s">
        <v>1033</v>
      </c>
      <c r="CG263" s="1158" t="str">
        <f t="shared" si="210"/>
        <v>&lt;MDL</v>
      </c>
      <c r="CH263" s="1597" t="s">
        <v>2618</v>
      </c>
      <c r="CI263" s="677">
        <v>2.2612943923979271E-3</v>
      </c>
      <c r="CJ263" s="1305"/>
      <c r="CK263" s="1305" t="s">
        <v>88</v>
      </c>
      <c r="CL263" s="1154" t="str">
        <f t="shared" si="226"/>
        <v>&lt;MDL</v>
      </c>
      <c r="CM263" s="675">
        <v>3.5714285714285712E-8</v>
      </c>
      <c r="CN263" s="1305"/>
      <c r="CO263" s="1305" t="s">
        <v>88</v>
      </c>
      <c r="CP263" s="1158" t="str">
        <f t="shared" si="227"/>
        <v>&lt;MDL</v>
      </c>
      <c r="CQ263" s="1317"/>
      <c r="CR263" s="1174" t="s">
        <v>2618</v>
      </c>
      <c r="CS263" s="1305"/>
    </row>
    <row r="264" spans="1:97" ht="38.25" x14ac:dyDescent="0.2">
      <c r="A264" s="1144" t="s">
        <v>2417</v>
      </c>
      <c r="B264" s="1161" t="s">
        <v>1523</v>
      </c>
      <c r="C264" s="957" t="s">
        <v>599</v>
      </c>
      <c r="D264" s="957">
        <v>9</v>
      </c>
      <c r="E264" s="1455">
        <v>1601514</v>
      </c>
      <c r="F264" s="955">
        <v>1</v>
      </c>
      <c r="G264" s="1163">
        <v>11452600</v>
      </c>
      <c r="H264" s="1163">
        <v>201601071410</v>
      </c>
      <c r="I264" s="1163" t="s">
        <v>672</v>
      </c>
      <c r="J264" s="1163"/>
      <c r="K264" s="1165" t="s">
        <v>2614</v>
      </c>
      <c r="L264" s="1166" t="s">
        <v>1694</v>
      </c>
      <c r="M264" s="957" t="s">
        <v>1119</v>
      </c>
      <c r="N264" s="957"/>
      <c r="O264" s="957"/>
      <c r="P264" s="1169">
        <v>42376</v>
      </c>
      <c r="Q264" s="960">
        <v>0.59027777777777779</v>
      </c>
      <c r="R264" s="957" t="s">
        <v>1092</v>
      </c>
      <c r="S264" s="1343" t="s">
        <v>1092</v>
      </c>
      <c r="T264" s="1602">
        <v>131.69999999999999</v>
      </c>
      <c r="U264" s="1552">
        <v>158.29999999999998</v>
      </c>
      <c r="V264" s="1393">
        <v>26.599999999999994</v>
      </c>
      <c r="W264" s="1097">
        <v>72</v>
      </c>
      <c r="X264" s="1236">
        <v>369.4444444444444</v>
      </c>
      <c r="Y264" s="1154" t="str">
        <f t="shared" si="214"/>
        <v xml:space="preserve">  </v>
      </c>
      <c r="Z264" s="1343" t="s">
        <v>1092</v>
      </c>
      <c r="AA264" s="1590">
        <v>125.6</v>
      </c>
      <c r="AB264" s="1552">
        <v>155.20000000000002</v>
      </c>
      <c r="AC264" s="1343">
        <v>29.600000000000023</v>
      </c>
      <c r="AD264" s="1393">
        <v>73</v>
      </c>
      <c r="AE264" s="1393">
        <v>405.47945205479488</v>
      </c>
      <c r="AF264" s="1154" t="str">
        <f t="shared" si="215"/>
        <v xml:space="preserve">  </v>
      </c>
      <c r="AG264" s="1343" t="s">
        <v>1092</v>
      </c>
      <c r="AH264" s="1393">
        <v>133.69999999999999</v>
      </c>
      <c r="AI264" s="1604">
        <v>161.89999999999998</v>
      </c>
      <c r="AJ264" s="1343">
        <v>28.199999999999989</v>
      </c>
      <c r="AK264" s="1343">
        <v>69</v>
      </c>
      <c r="AL264" s="1393">
        <v>408.69565217391283</v>
      </c>
      <c r="AM264" s="1154" t="str">
        <f t="shared" si="217"/>
        <v xml:space="preserve">  </v>
      </c>
      <c r="AN264" s="1393">
        <v>394.53984955771739</v>
      </c>
      <c r="AO264" s="1393">
        <v>21.792670881537649</v>
      </c>
      <c r="AP264" s="1393">
        <v>5.5235664802851785</v>
      </c>
      <c r="AQ264" s="1343">
        <v>3</v>
      </c>
      <c r="AR264" s="1154" t="str">
        <f t="shared" si="222"/>
        <v xml:space="preserve">  </v>
      </c>
      <c r="AS264" s="1343" t="s">
        <v>1133</v>
      </c>
      <c r="AT264" s="86" t="s">
        <v>191</v>
      </c>
      <c r="AU264" s="86" t="s">
        <v>191</v>
      </c>
      <c r="AV264" s="86" t="s">
        <v>191</v>
      </c>
      <c r="AW264" s="1323" t="str">
        <f t="shared" si="204"/>
        <v xml:space="preserve">  </v>
      </c>
      <c r="AX264" s="1154" t="str">
        <f t="shared" si="205"/>
        <v xml:space="preserve">  </v>
      </c>
      <c r="AY264" s="86" t="s">
        <v>191</v>
      </c>
      <c r="AZ264" s="86" t="s">
        <v>191</v>
      </c>
      <c r="BA264" s="86" t="s">
        <v>191</v>
      </c>
      <c r="BB264" s="1323"/>
      <c r="BC264" s="1154" t="str">
        <f t="shared" si="206"/>
        <v xml:space="preserve">  </v>
      </c>
      <c r="BD264" s="801" t="s">
        <v>191</v>
      </c>
      <c r="BE264" s="1203" t="s">
        <v>1092</v>
      </c>
      <c r="BF264" s="1312">
        <v>1.9796260844216265</v>
      </c>
      <c r="BG264" s="1312"/>
      <c r="BH264" s="1323"/>
      <c r="BI264" s="1154" t="str">
        <f t="shared" si="207"/>
        <v xml:space="preserve">  </v>
      </c>
      <c r="BJ264" s="1203" t="s">
        <v>1092</v>
      </c>
      <c r="BK264" s="1595">
        <v>3.1028188028128213E-2</v>
      </c>
      <c r="BL264" s="1595"/>
      <c r="BM264" s="1203"/>
      <c r="BN264" s="1158" t="str">
        <f t="shared" si="208"/>
        <v xml:space="preserve">  </v>
      </c>
      <c r="BO264" s="1157" t="str">
        <f t="shared" si="209"/>
        <v xml:space="preserve">  </v>
      </c>
      <c r="BP264" s="1310">
        <f t="shared" ref="BP264:BP276" si="235">BK264/BF264*100</f>
        <v>1.5673761965605488</v>
      </c>
      <c r="BQ264" s="1189">
        <v>173.16483820742852</v>
      </c>
      <c r="BR264" s="1203"/>
      <c r="BS264" s="1323"/>
      <c r="BT264" s="1158" t="str">
        <f t="shared" si="230"/>
        <v xml:space="preserve">  </v>
      </c>
      <c r="BU264" s="1306">
        <v>63.974787448855537</v>
      </c>
      <c r="BV264" s="1203"/>
      <c r="BW264" s="1323"/>
      <c r="BX264" s="1154" t="str">
        <f t="shared" si="225"/>
        <v xml:space="preserve">  </v>
      </c>
      <c r="BY264" s="1312">
        <v>1.1857986990103035</v>
      </c>
      <c r="BZ264" s="1203"/>
      <c r="CA264" s="1203"/>
      <c r="CB264" s="1312" t="s">
        <v>1132</v>
      </c>
      <c r="CC264" s="1154" t="str">
        <f t="shared" ref="CC264:CC286" si="236">IF(BY264&lt;CC$5,"&lt;MDL",IF(BY264&lt;CC$6,"E, &lt;RL",IF(BY264&gt;CC$6,"  ",)))</f>
        <v xml:space="preserve">  </v>
      </c>
      <c r="CD264" s="1595">
        <v>0.48081700672198635</v>
      </c>
      <c r="CE264" s="1595"/>
      <c r="CF264" s="1594" t="s">
        <v>1132</v>
      </c>
      <c r="CG264" s="1158" t="str">
        <f t="shared" si="210"/>
        <v xml:space="preserve">  </v>
      </c>
      <c r="CH264" s="1239">
        <f t="shared" ref="CH264:CH276" si="237">BY264/BQ264*100</f>
        <v>0.68478030025349246</v>
      </c>
      <c r="CI264" s="1346">
        <v>4.5707014314426209</v>
      </c>
      <c r="CJ264" s="1203"/>
      <c r="CK264" s="1203" t="s">
        <v>602</v>
      </c>
      <c r="CL264" s="1154" t="str">
        <f t="shared" si="226"/>
        <v xml:space="preserve">  </v>
      </c>
      <c r="CM264" s="1346">
        <v>1.8680258024156791</v>
      </c>
      <c r="CN264" s="1203"/>
      <c r="CO264" s="1203"/>
      <c r="CP264" s="1158" t="str">
        <f t="shared" si="227"/>
        <v xml:space="preserve">  </v>
      </c>
      <c r="CQ264" s="1201">
        <f t="shared" ref="CQ264:CQ276" si="238">CI264/BQ264*100</f>
        <v>2.6395089665764169</v>
      </c>
      <c r="CR264" s="1201">
        <f t="shared" ref="CR264:CR276" si="239">100*CM264/BU264</f>
        <v>2.919940615526182</v>
      </c>
      <c r="CS264" s="1203"/>
    </row>
    <row r="265" spans="1:97" ht="38.25" x14ac:dyDescent="0.2">
      <c r="A265" s="1144" t="s">
        <v>2418</v>
      </c>
      <c r="B265" s="1161" t="s">
        <v>1524</v>
      </c>
      <c r="C265" s="957" t="s">
        <v>599</v>
      </c>
      <c r="D265" s="957">
        <v>9</v>
      </c>
      <c r="E265" s="1455">
        <v>1601513</v>
      </c>
      <c r="F265" s="955">
        <v>1</v>
      </c>
      <c r="G265" s="1163">
        <v>11452600</v>
      </c>
      <c r="H265" s="1163">
        <v>201601071650</v>
      </c>
      <c r="I265" s="1163" t="s">
        <v>672</v>
      </c>
      <c r="J265" s="1163"/>
      <c r="K265" s="1165" t="s">
        <v>2614</v>
      </c>
      <c r="L265" s="1166" t="s">
        <v>1694</v>
      </c>
      <c r="M265" s="957" t="s">
        <v>1119</v>
      </c>
      <c r="N265" s="957"/>
      <c r="O265" s="957"/>
      <c r="P265" s="1169">
        <v>42376</v>
      </c>
      <c r="Q265" s="960">
        <v>0.70138888888888884</v>
      </c>
      <c r="R265" s="957" t="s">
        <v>1093</v>
      </c>
      <c r="S265" s="1343" t="s">
        <v>1093</v>
      </c>
      <c r="T265" s="1602">
        <v>125.7</v>
      </c>
      <c r="U265" s="1552">
        <v>148.19999999999999</v>
      </c>
      <c r="V265" s="1393">
        <v>22.499999999999986</v>
      </c>
      <c r="W265" s="1097">
        <v>42</v>
      </c>
      <c r="X265" s="1236">
        <v>535.71428571428532</v>
      </c>
      <c r="Y265" s="1154" t="str">
        <f t="shared" si="214"/>
        <v xml:space="preserve">  </v>
      </c>
      <c r="Z265" s="1343" t="s">
        <v>1093</v>
      </c>
      <c r="AA265" s="1590">
        <v>133.1</v>
      </c>
      <c r="AB265" s="1552">
        <v>160.5</v>
      </c>
      <c r="AC265" s="1343">
        <v>27.400000000000006</v>
      </c>
      <c r="AD265" s="1393">
        <v>48</v>
      </c>
      <c r="AE265" s="1393">
        <v>570.83333333333348</v>
      </c>
      <c r="AF265" s="1154" t="str">
        <f t="shared" si="215"/>
        <v xml:space="preserve">  </v>
      </c>
      <c r="AG265" s="1343" t="s">
        <v>1093</v>
      </c>
      <c r="AH265" s="1393">
        <v>134.1</v>
      </c>
      <c r="AI265" s="1604">
        <v>157.6</v>
      </c>
      <c r="AJ265" s="1343">
        <v>23.5</v>
      </c>
      <c r="AK265" s="1343">
        <v>42</v>
      </c>
      <c r="AL265" s="1393">
        <v>559.52380952380952</v>
      </c>
      <c r="AM265" s="1154" t="str">
        <f t="shared" si="217"/>
        <v xml:space="preserve">  </v>
      </c>
      <c r="AN265" s="1393">
        <v>555.35714285714278</v>
      </c>
      <c r="AO265" s="1393">
        <v>17.926452793304559</v>
      </c>
      <c r="AP265" s="1393">
        <v>3.2279143293410146</v>
      </c>
      <c r="AQ265" s="1343">
        <v>3</v>
      </c>
      <c r="AR265" s="1154" t="str">
        <f t="shared" si="222"/>
        <v xml:space="preserve">  </v>
      </c>
      <c r="AS265" s="1343"/>
      <c r="AT265" s="86" t="s">
        <v>191</v>
      </c>
      <c r="AU265" s="86" t="s">
        <v>191</v>
      </c>
      <c r="AV265" s="86" t="s">
        <v>191</v>
      </c>
      <c r="AW265" s="1323" t="str">
        <f t="shared" si="204"/>
        <v xml:space="preserve">  </v>
      </c>
      <c r="AX265" s="1154" t="str">
        <f t="shared" si="205"/>
        <v xml:space="preserve">  </v>
      </c>
      <c r="AY265" s="86" t="s">
        <v>191</v>
      </c>
      <c r="AZ265" s="86" t="s">
        <v>191</v>
      </c>
      <c r="BA265" s="86" t="s">
        <v>191</v>
      </c>
      <c r="BB265" s="1323"/>
      <c r="BC265" s="1154" t="str">
        <f t="shared" si="206"/>
        <v xml:space="preserve">  </v>
      </c>
      <c r="BD265" s="801" t="s">
        <v>191</v>
      </c>
      <c r="BE265" s="1203" t="s">
        <v>1093</v>
      </c>
      <c r="BF265" s="1312">
        <v>2.7040337754692594</v>
      </c>
      <c r="BG265" s="1312"/>
      <c r="BH265" s="1323"/>
      <c r="BI265" s="1154" t="str">
        <f t="shared" si="207"/>
        <v xml:space="preserve">  </v>
      </c>
      <c r="BJ265" s="1203" t="s">
        <v>1093</v>
      </c>
      <c r="BK265" s="1595">
        <v>3.7835357207349735E-2</v>
      </c>
      <c r="BL265" s="1595"/>
      <c r="BM265" s="1203"/>
      <c r="BN265" s="1158" t="str">
        <f t="shared" si="208"/>
        <v xml:space="preserve">  </v>
      </c>
      <c r="BO265" s="1157" t="str">
        <f t="shared" si="209"/>
        <v xml:space="preserve">  </v>
      </c>
      <c r="BP265" s="1310">
        <f t="shared" si="235"/>
        <v>1.3992191055669698</v>
      </c>
      <c r="BQ265" s="1189">
        <v>147.57781227598272</v>
      </c>
      <c r="BR265" s="1203"/>
      <c r="BS265" s="1323"/>
      <c r="BT265" s="1158" t="str">
        <f t="shared" si="230"/>
        <v xml:space="preserve">  </v>
      </c>
      <c r="BU265" s="1306">
        <v>79.059542290704968</v>
      </c>
      <c r="BV265" s="1203"/>
      <c r="BW265" s="1323"/>
      <c r="BX265" s="1154" t="str">
        <f t="shared" si="225"/>
        <v xml:space="preserve">  </v>
      </c>
      <c r="BY265" s="1312">
        <v>1.0191733645785308</v>
      </c>
      <c r="BZ265" s="1203"/>
      <c r="CA265" s="1203"/>
      <c r="CB265" s="1312" t="s">
        <v>1132</v>
      </c>
      <c r="CC265" s="1154" t="str">
        <f t="shared" si="236"/>
        <v xml:space="preserve">  </v>
      </c>
      <c r="CD265" s="1595">
        <v>0.58177812894691161</v>
      </c>
      <c r="CE265" s="1595"/>
      <c r="CF265" s="1594" t="s">
        <v>1132</v>
      </c>
      <c r="CG265" s="1158" t="str">
        <f t="shared" si="210"/>
        <v xml:space="preserve">  </v>
      </c>
      <c r="CH265" s="1239">
        <f t="shared" si="237"/>
        <v>0.69060067286577753</v>
      </c>
      <c r="CI265" s="1346">
        <v>4.7791895669119313</v>
      </c>
      <c r="CJ265" s="1203"/>
      <c r="CK265" s="1203" t="s">
        <v>602</v>
      </c>
      <c r="CL265" s="1154" t="str">
        <f t="shared" si="226"/>
        <v xml:space="preserve">  </v>
      </c>
      <c r="CM265" s="1346">
        <v>2.6740703529150092</v>
      </c>
      <c r="CN265" s="1203"/>
      <c r="CO265" s="1203"/>
      <c r="CP265" s="1158" t="str">
        <f t="shared" si="227"/>
        <v xml:space="preserve">  </v>
      </c>
      <c r="CQ265" s="1201">
        <f t="shared" si="238"/>
        <v>3.2384201210236476</v>
      </c>
      <c r="CR265" s="1201">
        <f t="shared" si="239"/>
        <v>3.3823499041802569</v>
      </c>
      <c r="CS265" s="1203"/>
    </row>
    <row r="266" spans="1:97" ht="38.25" x14ac:dyDescent="0.2">
      <c r="A266" s="1144" t="s">
        <v>2420</v>
      </c>
      <c r="B266" s="1161" t="s">
        <v>1526</v>
      </c>
      <c r="C266" s="957" t="s">
        <v>599</v>
      </c>
      <c r="D266" s="957">
        <v>9</v>
      </c>
      <c r="E266" s="1455">
        <v>1601659</v>
      </c>
      <c r="F266" s="955">
        <v>1</v>
      </c>
      <c r="G266" s="1163">
        <v>11452600</v>
      </c>
      <c r="H266" s="1163">
        <v>201601081240</v>
      </c>
      <c r="I266" s="1163" t="s">
        <v>672</v>
      </c>
      <c r="J266" s="1163"/>
      <c r="K266" s="1165" t="s">
        <v>2614</v>
      </c>
      <c r="L266" s="1166" t="s">
        <v>1694</v>
      </c>
      <c r="M266" s="957" t="s">
        <v>1119</v>
      </c>
      <c r="N266" s="957"/>
      <c r="O266" s="957"/>
      <c r="P266" s="1169">
        <v>42377</v>
      </c>
      <c r="Q266" s="960">
        <v>0.52777777777777779</v>
      </c>
      <c r="R266" s="957" t="s">
        <v>1095</v>
      </c>
      <c r="S266" s="1343" t="s">
        <v>1095</v>
      </c>
      <c r="T266" s="1602">
        <v>126.8</v>
      </c>
      <c r="U266" s="1552">
        <v>150.29999999999998</v>
      </c>
      <c r="V266" s="1393">
        <v>23.499999999999986</v>
      </c>
      <c r="W266" s="1097">
        <v>62</v>
      </c>
      <c r="X266" s="1236">
        <v>379.03225806451593</v>
      </c>
      <c r="Y266" s="1154" t="str">
        <f t="shared" si="214"/>
        <v xml:space="preserve">  </v>
      </c>
      <c r="Z266" s="1343" t="s">
        <v>1095</v>
      </c>
      <c r="AA266" s="1590">
        <v>133</v>
      </c>
      <c r="AB266" s="1552">
        <v>154.5</v>
      </c>
      <c r="AC266" s="1343">
        <v>21.5</v>
      </c>
      <c r="AD266" s="1393">
        <v>56</v>
      </c>
      <c r="AE266" s="1393">
        <v>383.92857142857144</v>
      </c>
      <c r="AF266" s="1154" t="str">
        <f t="shared" si="215"/>
        <v xml:space="preserve">  </v>
      </c>
      <c r="AG266" s="1343" t="s">
        <v>1095</v>
      </c>
      <c r="AH266" s="1393">
        <v>129.19999999999999</v>
      </c>
      <c r="AI266" s="1604">
        <v>150.29999999999998</v>
      </c>
      <c r="AJ266" s="1343">
        <v>21.099999999999994</v>
      </c>
      <c r="AK266" s="1343">
        <v>56</v>
      </c>
      <c r="AL266" s="1393">
        <v>376.78571428571416</v>
      </c>
      <c r="AM266" s="1154" t="str">
        <f t="shared" si="217"/>
        <v xml:space="preserve">  </v>
      </c>
      <c r="AN266" s="1393">
        <v>379.9155145929339</v>
      </c>
      <c r="AO266" s="1393">
        <v>3.6524250316825766</v>
      </c>
      <c r="AP266" s="1393">
        <v>0.9613782252604296</v>
      </c>
      <c r="AQ266" s="1343">
        <v>3</v>
      </c>
      <c r="AR266" s="1154" t="str">
        <f t="shared" si="222"/>
        <v xml:space="preserve">  </v>
      </c>
      <c r="AS266" s="1343"/>
      <c r="AT266" s="86" t="s">
        <v>191</v>
      </c>
      <c r="AU266" s="86" t="s">
        <v>191</v>
      </c>
      <c r="AV266" s="86" t="s">
        <v>191</v>
      </c>
      <c r="AW266" s="1323" t="str">
        <f t="shared" si="204"/>
        <v xml:space="preserve">  </v>
      </c>
      <c r="AX266" s="1154" t="str">
        <f t="shared" si="205"/>
        <v xml:space="preserve">  </v>
      </c>
      <c r="AY266" s="86" t="s">
        <v>191</v>
      </c>
      <c r="AZ266" s="86" t="s">
        <v>191</v>
      </c>
      <c r="BA266" s="86" t="s">
        <v>191</v>
      </c>
      <c r="BB266" s="1323"/>
      <c r="BC266" s="1154" t="str">
        <f t="shared" si="206"/>
        <v xml:space="preserve">  </v>
      </c>
      <c r="BD266" s="801" t="s">
        <v>191</v>
      </c>
      <c r="BE266" s="1203" t="s">
        <v>1095</v>
      </c>
      <c r="BF266" s="1312">
        <v>6.6452221483520759</v>
      </c>
      <c r="BG266" s="1312"/>
      <c r="BH266" s="1323"/>
      <c r="BI266" s="1154" t="str">
        <f t="shared" si="207"/>
        <v xml:space="preserve">  </v>
      </c>
      <c r="BJ266" s="1203" t="s">
        <v>1095</v>
      </c>
      <c r="BK266" s="1595">
        <v>4.7777775819239102E-2</v>
      </c>
      <c r="BL266" s="1595"/>
      <c r="BM266" s="1203"/>
      <c r="BN266" s="1158" t="str">
        <f t="shared" si="208"/>
        <v xml:space="preserve">  </v>
      </c>
      <c r="BO266" s="1157" t="str">
        <f t="shared" si="209"/>
        <v xml:space="preserve">  </v>
      </c>
      <c r="BP266" s="1310">
        <f t="shared" si="235"/>
        <v>0.71897936220367498</v>
      </c>
      <c r="BQ266" s="1189">
        <v>149.80728490845593</v>
      </c>
      <c r="BR266" s="1203"/>
      <c r="BS266" s="1323"/>
      <c r="BT266" s="1158" t="str">
        <f t="shared" si="230"/>
        <v xml:space="preserve">  </v>
      </c>
      <c r="BU266" s="1306">
        <v>56.781793473366328</v>
      </c>
      <c r="BV266" s="1203"/>
      <c r="BW266" s="1323"/>
      <c r="BX266" s="1154" t="str">
        <f t="shared" si="225"/>
        <v xml:space="preserve">  </v>
      </c>
      <c r="BY266" s="1312">
        <v>0.8722833119258776</v>
      </c>
      <c r="BZ266" s="1203"/>
      <c r="CA266" s="1203"/>
      <c r="CB266" s="1312" t="s">
        <v>1132</v>
      </c>
      <c r="CC266" s="1154" t="str">
        <f t="shared" si="236"/>
        <v xml:space="preserve">  </v>
      </c>
      <c r="CD266" s="1595">
        <v>0.33489448582868503</v>
      </c>
      <c r="CE266" s="1595"/>
      <c r="CF266" s="1594" t="s">
        <v>1132</v>
      </c>
      <c r="CG266" s="1158" t="str">
        <f t="shared" si="210"/>
        <v xml:space="preserve">  </v>
      </c>
      <c r="CH266" s="1239">
        <f t="shared" si="237"/>
        <v>0.58227028976522177</v>
      </c>
      <c r="CI266" s="1346">
        <v>5.6085816683487311</v>
      </c>
      <c r="CJ266" s="1203"/>
      <c r="CK266" s="1203" t="s">
        <v>602</v>
      </c>
      <c r="CL266" s="1154" t="str">
        <f t="shared" si="226"/>
        <v xml:space="preserve">  </v>
      </c>
      <c r="CM266" s="1346">
        <v>2.113233450038539</v>
      </c>
      <c r="CN266" s="1203"/>
      <c r="CO266" s="1203"/>
      <c r="CP266" s="1158" t="str">
        <f t="shared" si="227"/>
        <v xml:space="preserve">  </v>
      </c>
      <c r="CQ266" s="1201">
        <f t="shared" si="238"/>
        <v>3.7438644400878212</v>
      </c>
      <c r="CR266" s="1201">
        <f t="shared" si="239"/>
        <v>3.7216743620994595</v>
      </c>
      <c r="CS266" s="1203"/>
    </row>
    <row r="267" spans="1:97" ht="38.25" x14ac:dyDescent="0.2">
      <c r="A267" s="1144" t="s">
        <v>2421</v>
      </c>
      <c r="B267" s="1161" t="s">
        <v>1527</v>
      </c>
      <c r="C267" s="957" t="s">
        <v>599</v>
      </c>
      <c r="D267" s="957">
        <v>9</v>
      </c>
      <c r="E267" s="1455">
        <v>1601658</v>
      </c>
      <c r="F267" s="955">
        <v>1</v>
      </c>
      <c r="G267" s="1163">
        <v>11452600</v>
      </c>
      <c r="H267" s="1163">
        <v>201601091150</v>
      </c>
      <c r="I267" s="1163" t="s">
        <v>672</v>
      </c>
      <c r="J267" s="1163"/>
      <c r="K267" s="1165" t="s">
        <v>2614</v>
      </c>
      <c r="L267" s="1166" t="s">
        <v>1694</v>
      </c>
      <c r="M267" s="957" t="s">
        <v>1119</v>
      </c>
      <c r="N267" s="957"/>
      <c r="O267" s="957"/>
      <c r="P267" s="1169">
        <v>42378</v>
      </c>
      <c r="Q267" s="960">
        <v>0.49305555555555558</v>
      </c>
      <c r="R267" s="957" t="s">
        <v>1096</v>
      </c>
      <c r="S267" s="1343" t="s">
        <v>1096</v>
      </c>
      <c r="T267" s="1602">
        <v>130.69999999999999</v>
      </c>
      <c r="U267" s="1552">
        <v>145.69999999999999</v>
      </c>
      <c r="V267" s="1393">
        <v>15</v>
      </c>
      <c r="W267" s="1097">
        <v>106</v>
      </c>
      <c r="X267" s="1236">
        <v>141.50943396226415</v>
      </c>
      <c r="Y267" s="1154" t="str">
        <f t="shared" ref="Y267:Y285" si="240">IF(V267&lt;Y$5,"&lt;MDL",IF(V267&lt;Y$6,"E, &lt;RL",IF(V267&gt;Y$6,"  ",)))</f>
        <v xml:space="preserve">  </v>
      </c>
      <c r="Z267" s="1343" t="s">
        <v>1096</v>
      </c>
      <c r="AA267" s="1590">
        <v>132.30000000000001</v>
      </c>
      <c r="AB267" s="1552">
        <v>145.4</v>
      </c>
      <c r="AC267" s="1343">
        <v>13.099999999999994</v>
      </c>
      <c r="AD267" s="1393">
        <v>96</v>
      </c>
      <c r="AE267" s="1393">
        <v>136.45833333333326</v>
      </c>
      <c r="AF267" s="1154" t="str">
        <f t="shared" ref="AF267:AF285" si="241">IF(AC267&lt;AF$5,"&lt;MDL",IF(AC267&lt;AF$6,"E, &lt;RL",IF(AC267&gt;AF$6,"  ",)))</f>
        <v xml:space="preserve">  </v>
      </c>
      <c r="AG267" s="1343" t="s">
        <v>1096</v>
      </c>
      <c r="AH267" s="1393">
        <v>132.30000000000001</v>
      </c>
      <c r="AI267" s="1604">
        <v>144.9</v>
      </c>
      <c r="AJ267" s="1343">
        <v>12.599999999999994</v>
      </c>
      <c r="AK267" s="1343">
        <v>88</v>
      </c>
      <c r="AL267" s="1393">
        <v>143.18181818181813</v>
      </c>
      <c r="AM267" s="1154" t="str">
        <f t="shared" ref="AM267:AM285" si="242">IF(AJ267&lt;AM$5,"&lt;MDL",IF(AJ267&lt;AM$6,"E, &lt;RL",IF(AJ267&gt;AM$6,"  ",)))</f>
        <v xml:space="preserve">  </v>
      </c>
      <c r="AN267" s="1393">
        <v>140.38319515913852</v>
      </c>
      <c r="AO267" s="1393">
        <v>3.5003746239796705</v>
      </c>
      <c r="AP267" s="1393">
        <v>2.4934427657182487</v>
      </c>
      <c r="AQ267" s="1343">
        <v>3</v>
      </c>
      <c r="AR267" s="1154" t="str">
        <f t="shared" ref="AR267:AR298" si="243">IF(AN267&lt;AR$5,"&lt;MDL",IF(AN267&lt;AR$6,"E, &lt;RL",IF(AN267&gt;AR$6,"  ",)))</f>
        <v xml:space="preserve">  </v>
      </c>
      <c r="AS267" s="1343"/>
      <c r="AT267" s="86" t="s">
        <v>191</v>
      </c>
      <c r="AU267" s="86" t="s">
        <v>191</v>
      </c>
      <c r="AV267" s="86" t="s">
        <v>191</v>
      </c>
      <c r="AW267" s="1323" t="str">
        <f t="shared" si="204"/>
        <v xml:space="preserve">  </v>
      </c>
      <c r="AX267" s="1154" t="str">
        <f t="shared" si="205"/>
        <v xml:space="preserve">  </v>
      </c>
      <c r="AY267" s="86" t="s">
        <v>191</v>
      </c>
      <c r="AZ267" s="86" t="s">
        <v>191</v>
      </c>
      <c r="BA267" s="86" t="s">
        <v>191</v>
      </c>
      <c r="BB267" s="1323"/>
      <c r="BC267" s="1154" t="str">
        <f t="shared" si="206"/>
        <v xml:space="preserve">  </v>
      </c>
      <c r="BD267" s="801" t="s">
        <v>191</v>
      </c>
      <c r="BE267" s="1203" t="s">
        <v>1096</v>
      </c>
      <c r="BF267" s="1312">
        <v>11.497613603701923</v>
      </c>
      <c r="BG267" s="1312"/>
      <c r="BH267" s="1323"/>
      <c r="BI267" s="1154" t="str">
        <f t="shared" si="207"/>
        <v xml:space="preserve">  </v>
      </c>
      <c r="BJ267" s="1203" t="s">
        <v>1096</v>
      </c>
      <c r="BK267" s="1595">
        <v>5.6744482474482785E-2</v>
      </c>
      <c r="BL267" s="1595"/>
      <c r="BM267" s="1203"/>
      <c r="BN267" s="1158" t="str">
        <f t="shared" si="208"/>
        <v xml:space="preserve">  </v>
      </c>
      <c r="BO267" s="1157" t="str">
        <f t="shared" si="209"/>
        <v xml:space="preserve">  </v>
      </c>
      <c r="BP267" s="1310">
        <f t="shared" si="235"/>
        <v>0.4935326966998837</v>
      </c>
      <c r="BQ267" s="1189">
        <v>383.53800362735745</v>
      </c>
      <c r="BR267" s="1203"/>
      <c r="BS267" s="1323"/>
      <c r="BT267" s="1158" t="str">
        <f t="shared" si="230"/>
        <v xml:space="preserve">  </v>
      </c>
      <c r="BU267" s="1306">
        <v>54.274245796324166</v>
      </c>
      <c r="BV267" s="1203"/>
      <c r="BW267" s="1323"/>
      <c r="BX267" s="1154" t="str">
        <f t="shared" ref="BX267:BX298" si="244">IF(BU267&lt;BX$5,"&lt;MDL",IF(BU267&lt;BX$6,"E, &lt;RL",IF(BU267&gt;BX$6,"  ",)))</f>
        <v xml:space="preserve">  </v>
      </c>
      <c r="BY267" s="1312">
        <v>2.1337893994960284</v>
      </c>
      <c r="BZ267" s="1203"/>
      <c r="CA267" s="1203"/>
      <c r="CB267" s="1312" t="s">
        <v>1132</v>
      </c>
      <c r="CC267" s="1154" t="str">
        <f t="shared" si="236"/>
        <v xml:space="preserve">  </v>
      </c>
      <c r="CD267" s="1595">
        <v>0.29117334513956222</v>
      </c>
      <c r="CE267" s="1595"/>
      <c r="CF267" s="1594" t="s">
        <v>1132</v>
      </c>
      <c r="CG267" s="1158" t="str">
        <f t="shared" si="210"/>
        <v xml:space="preserve">  </v>
      </c>
      <c r="CH267" s="1239">
        <f t="shared" si="237"/>
        <v>0.55634366850623795</v>
      </c>
      <c r="CI267" s="1346">
        <v>10.11001990251984</v>
      </c>
      <c r="CJ267" s="1203"/>
      <c r="CK267" s="1203" t="s">
        <v>602</v>
      </c>
      <c r="CL267" s="1154" t="str">
        <f t="shared" si="226"/>
        <v xml:space="preserve">  </v>
      </c>
      <c r="CM267" s="1346">
        <v>1.4475710314971584</v>
      </c>
      <c r="CN267" s="1203"/>
      <c r="CO267" s="1203"/>
      <c r="CP267" s="1158" t="str">
        <f t="shared" si="227"/>
        <v xml:space="preserve">  </v>
      </c>
      <c r="CQ267" s="1201">
        <f t="shared" si="238"/>
        <v>2.6359890824124581</v>
      </c>
      <c r="CR267" s="1201">
        <f t="shared" si="239"/>
        <v>2.6671416806591499</v>
      </c>
      <c r="CS267" s="1203"/>
    </row>
    <row r="268" spans="1:97" ht="38.25" x14ac:dyDescent="0.2">
      <c r="A268" s="1144" t="s">
        <v>2428</v>
      </c>
      <c r="B268" s="1161" t="s">
        <v>1534</v>
      </c>
      <c r="C268" s="957" t="s">
        <v>599</v>
      </c>
      <c r="D268" s="957">
        <v>9</v>
      </c>
      <c r="E268" s="1455">
        <v>1601657</v>
      </c>
      <c r="F268" s="955">
        <v>1</v>
      </c>
      <c r="G268" s="1163">
        <v>11452600</v>
      </c>
      <c r="H268" s="1163">
        <v>201601181230</v>
      </c>
      <c r="I268" s="1163" t="s">
        <v>672</v>
      </c>
      <c r="J268" s="1163"/>
      <c r="K268" s="1165" t="s">
        <v>2614</v>
      </c>
      <c r="L268" s="1166" t="s">
        <v>1694</v>
      </c>
      <c r="M268" s="957" t="s">
        <v>1119</v>
      </c>
      <c r="N268" s="957"/>
      <c r="O268" s="957"/>
      <c r="P268" s="1169">
        <v>42387</v>
      </c>
      <c r="Q268" s="960">
        <v>0.52083333333333337</v>
      </c>
      <c r="R268" s="957" t="s">
        <v>1103</v>
      </c>
      <c r="S268" s="1343" t="s">
        <v>1103</v>
      </c>
      <c r="T268" s="1602">
        <v>130.80000000000001</v>
      </c>
      <c r="U268" s="1552">
        <v>150.60000000000002</v>
      </c>
      <c r="V268" s="1393">
        <v>19.800000000000011</v>
      </c>
      <c r="W268" s="1097">
        <v>94</v>
      </c>
      <c r="X268" s="1236">
        <v>210.63829787234056</v>
      </c>
      <c r="Y268" s="1154" t="str">
        <f t="shared" si="240"/>
        <v xml:space="preserve">  </v>
      </c>
      <c r="Z268" s="1343" t="s">
        <v>1103</v>
      </c>
      <c r="AA268" s="1590">
        <v>131.80000000000001</v>
      </c>
      <c r="AB268" s="1552">
        <v>150.69999999999999</v>
      </c>
      <c r="AC268" s="1343">
        <v>18.899999999999977</v>
      </c>
      <c r="AD268" s="1393">
        <v>90</v>
      </c>
      <c r="AE268" s="1393">
        <v>209.99999999999974</v>
      </c>
      <c r="AF268" s="1154" t="str">
        <f t="shared" si="241"/>
        <v xml:space="preserve">  </v>
      </c>
      <c r="AG268" s="1343" t="s">
        <v>1103</v>
      </c>
      <c r="AH268" s="1393">
        <v>123.8</v>
      </c>
      <c r="AI268" s="1604">
        <v>141.9</v>
      </c>
      <c r="AJ268" s="1343">
        <v>18.100000000000009</v>
      </c>
      <c r="AK268" s="1343">
        <v>84</v>
      </c>
      <c r="AL268" s="1393">
        <v>215.47619047619057</v>
      </c>
      <c r="AM268" s="1154" t="str">
        <f t="shared" si="242"/>
        <v xml:space="preserve">  </v>
      </c>
      <c r="AN268" s="1393">
        <v>212.03816278284364</v>
      </c>
      <c r="AO268" s="1393">
        <v>2.9944752225764173</v>
      </c>
      <c r="AP268" s="1393">
        <v>1.4122340918616492</v>
      </c>
      <c r="AQ268" s="1343">
        <v>3</v>
      </c>
      <c r="AR268" s="1154" t="str">
        <f t="shared" si="243"/>
        <v xml:space="preserve">  </v>
      </c>
      <c r="AS268" s="1343"/>
      <c r="AT268" s="86" t="s">
        <v>191</v>
      </c>
      <c r="AU268" s="86" t="s">
        <v>191</v>
      </c>
      <c r="AV268" s="86" t="s">
        <v>191</v>
      </c>
      <c r="AW268" s="1323" t="str">
        <f t="shared" si="204"/>
        <v xml:space="preserve">  </v>
      </c>
      <c r="AX268" s="1154" t="str">
        <f t="shared" si="205"/>
        <v xml:space="preserve">  </v>
      </c>
      <c r="AY268" s="86" t="s">
        <v>191</v>
      </c>
      <c r="AZ268" s="86" t="s">
        <v>191</v>
      </c>
      <c r="BA268" s="86" t="s">
        <v>191</v>
      </c>
      <c r="BB268" s="1323"/>
      <c r="BC268" s="1154" t="str">
        <f t="shared" si="206"/>
        <v xml:space="preserve">  </v>
      </c>
      <c r="BD268" s="801" t="s">
        <v>191</v>
      </c>
      <c r="BE268" s="1203" t="s">
        <v>1103</v>
      </c>
      <c r="BF268" s="1312">
        <v>5.6401934469152257</v>
      </c>
      <c r="BG268" s="1312"/>
      <c r="BH268" s="1323"/>
      <c r="BI268" s="1154" t="str">
        <f t="shared" si="207"/>
        <v xml:space="preserve">  </v>
      </c>
      <c r="BJ268" s="1203" t="s">
        <v>1103</v>
      </c>
      <c r="BK268" s="1595">
        <v>4.5131179244968483E-2</v>
      </c>
      <c r="BL268" s="1595"/>
      <c r="BM268" s="1203"/>
      <c r="BN268" s="1158" t="str">
        <f t="shared" si="208"/>
        <v xml:space="preserve">  </v>
      </c>
      <c r="BO268" s="1157" t="str">
        <f t="shared" si="209"/>
        <v xml:space="preserve">  </v>
      </c>
      <c r="BP268" s="1310">
        <f t="shared" si="235"/>
        <v>0.8001707684273125</v>
      </c>
      <c r="BQ268" s="1189">
        <v>375.84453493613006</v>
      </c>
      <c r="BR268" s="1203"/>
      <c r="BS268" s="1323"/>
      <c r="BT268" s="1158" t="str">
        <f t="shared" si="230"/>
        <v xml:space="preserve">  </v>
      </c>
      <c r="BU268" s="1306">
        <v>79.167253103567873</v>
      </c>
      <c r="BV268" s="1203"/>
      <c r="BW268" s="1323"/>
      <c r="BX268" s="1154" t="str">
        <f t="shared" si="244"/>
        <v xml:space="preserve">  </v>
      </c>
      <c r="BY268" s="1312">
        <v>1.1612002051234096</v>
      </c>
      <c r="BZ268" s="1312">
        <v>2.9606414554695482E-2</v>
      </c>
      <c r="CA268" s="1203"/>
      <c r="CB268" s="1594" t="s">
        <v>1132</v>
      </c>
      <c r="CC268" s="1154" t="str">
        <f t="shared" si="236"/>
        <v xml:space="preserve">  </v>
      </c>
      <c r="CD268" s="1595">
        <v>0.24385204307591601</v>
      </c>
      <c r="CE268" s="1595">
        <v>6.2173470564860639E-3</v>
      </c>
      <c r="CF268" s="1594" t="s">
        <v>1132</v>
      </c>
      <c r="CG268" s="1158" t="str">
        <f t="shared" si="210"/>
        <v xml:space="preserve">  </v>
      </c>
      <c r="CH268" s="1239">
        <f t="shared" si="237"/>
        <v>0.30895758676409668</v>
      </c>
      <c r="CI268" s="1346">
        <v>7.2044922630725825</v>
      </c>
      <c r="CJ268" s="1203"/>
      <c r="CK268" s="1203" t="s">
        <v>602</v>
      </c>
      <c r="CL268" s="1154" t="str">
        <f t="shared" si="226"/>
        <v xml:space="preserve">  </v>
      </c>
      <c r="CM268" s="1346">
        <v>1.5523965471620691</v>
      </c>
      <c r="CN268" s="1203"/>
      <c r="CO268" s="1203"/>
      <c r="CP268" s="1158" t="str">
        <f t="shared" si="227"/>
        <v xml:space="preserve">  </v>
      </c>
      <c r="CQ268" s="1201">
        <f t="shared" si="238"/>
        <v>1.9168809423547675</v>
      </c>
      <c r="CR268" s="1201">
        <f t="shared" si="239"/>
        <v>1.9609074286450219</v>
      </c>
      <c r="CS268" s="1203"/>
    </row>
    <row r="269" spans="1:97" ht="38.25" x14ac:dyDescent="0.2">
      <c r="A269" s="1144" t="s">
        <v>2429</v>
      </c>
      <c r="B269" s="1161" t="s">
        <v>1535</v>
      </c>
      <c r="C269" s="957" t="s">
        <v>599</v>
      </c>
      <c r="D269" s="957">
        <v>9</v>
      </c>
      <c r="E269" s="1455">
        <v>1601656</v>
      </c>
      <c r="F269" s="955">
        <v>1</v>
      </c>
      <c r="G269" s="1163">
        <v>11452600</v>
      </c>
      <c r="H269" s="1163">
        <v>201601181540</v>
      </c>
      <c r="I269" s="1163" t="s">
        <v>672</v>
      </c>
      <c r="J269" s="1163"/>
      <c r="K269" s="1165" t="s">
        <v>2614</v>
      </c>
      <c r="L269" s="1166" t="s">
        <v>1694</v>
      </c>
      <c r="M269" s="957" t="s">
        <v>1119</v>
      </c>
      <c r="N269" s="957"/>
      <c r="O269" s="957"/>
      <c r="P269" s="1169">
        <v>42387</v>
      </c>
      <c r="Q269" s="960">
        <v>0.65277777777777779</v>
      </c>
      <c r="R269" s="957" t="s">
        <v>1104</v>
      </c>
      <c r="S269" s="1343" t="s">
        <v>1104</v>
      </c>
      <c r="T269" s="1602">
        <v>123.9</v>
      </c>
      <c r="U269" s="1552">
        <v>153.9</v>
      </c>
      <c r="V269" s="1393">
        <v>30</v>
      </c>
      <c r="W269" s="1097">
        <v>92</v>
      </c>
      <c r="X269" s="1236">
        <v>326.08695652173913</v>
      </c>
      <c r="Y269" s="1154" t="str">
        <f t="shared" si="240"/>
        <v xml:space="preserve">  </v>
      </c>
      <c r="Z269" s="1343" t="s">
        <v>1104</v>
      </c>
      <c r="AA269" s="1590">
        <v>127</v>
      </c>
      <c r="AB269" s="1552">
        <v>161.20000000000002</v>
      </c>
      <c r="AC269" s="1343">
        <v>34.200000000000017</v>
      </c>
      <c r="AD269" s="1393">
        <v>104</v>
      </c>
      <c r="AE269" s="1393">
        <v>328.84615384615404</v>
      </c>
      <c r="AF269" s="1154" t="str">
        <f t="shared" si="241"/>
        <v xml:space="preserve">  </v>
      </c>
      <c r="AG269" s="1343" t="s">
        <v>1104</v>
      </c>
      <c r="AH269" s="1393">
        <v>123.1</v>
      </c>
      <c r="AI269" s="1604">
        <v>150.10000000000002</v>
      </c>
      <c r="AJ269" s="1343">
        <v>27.000000000000028</v>
      </c>
      <c r="AK269" s="1343">
        <v>84</v>
      </c>
      <c r="AL269" s="1393">
        <v>321.42857142857173</v>
      </c>
      <c r="AM269" s="1154" t="str">
        <f t="shared" si="242"/>
        <v xml:space="preserve">  </v>
      </c>
      <c r="AN269" s="1393">
        <v>325.45389393215493</v>
      </c>
      <c r="AO269" s="1393">
        <v>3.749094345592654</v>
      </c>
      <c r="AP269" s="1393">
        <v>1.1519586692590629</v>
      </c>
      <c r="AQ269" s="1343">
        <v>3</v>
      </c>
      <c r="AR269" s="1154" t="str">
        <f t="shared" si="243"/>
        <v xml:space="preserve">  </v>
      </c>
      <c r="AS269" s="1343"/>
      <c r="AT269" s="86" t="s">
        <v>191</v>
      </c>
      <c r="AU269" s="86" t="s">
        <v>191</v>
      </c>
      <c r="AV269" s="86" t="s">
        <v>191</v>
      </c>
      <c r="AW269" s="1323" t="str">
        <f t="shared" si="204"/>
        <v xml:space="preserve">  </v>
      </c>
      <c r="AX269" s="1154" t="str">
        <f t="shared" si="205"/>
        <v xml:space="preserve">  </v>
      </c>
      <c r="AY269" s="86" t="s">
        <v>191</v>
      </c>
      <c r="AZ269" s="86" t="s">
        <v>191</v>
      </c>
      <c r="BA269" s="86" t="s">
        <v>191</v>
      </c>
      <c r="BB269" s="1323"/>
      <c r="BC269" s="1154" t="str">
        <f t="shared" si="206"/>
        <v xml:space="preserve">  </v>
      </c>
      <c r="BD269" s="801" t="s">
        <v>191</v>
      </c>
      <c r="BE269" s="1203" t="s">
        <v>1104</v>
      </c>
      <c r="BF269" s="1312">
        <v>8.3273456708770137</v>
      </c>
      <c r="BG269" s="1312"/>
      <c r="BH269" s="1323"/>
      <c r="BI269" s="1154" t="str">
        <f t="shared" si="207"/>
        <v xml:space="preserve">  </v>
      </c>
      <c r="BJ269" s="1203" t="s">
        <v>1104</v>
      </c>
      <c r="BK269" s="1595">
        <v>4.9415842423019385E-2</v>
      </c>
      <c r="BL269" s="1595"/>
      <c r="BM269" s="1203"/>
      <c r="BN269" s="1158" t="str">
        <f t="shared" si="208"/>
        <v xml:space="preserve">  </v>
      </c>
      <c r="BO269" s="1157" t="str">
        <f t="shared" si="209"/>
        <v xml:space="preserve">  </v>
      </c>
      <c r="BP269" s="1310">
        <f t="shared" si="235"/>
        <v>0.59341649039309119</v>
      </c>
      <c r="BQ269" s="1189">
        <v>122.71529180216559</v>
      </c>
      <c r="BR269" s="1203"/>
      <c r="BS269" s="1323"/>
      <c r="BT269" s="1158" t="str">
        <f t="shared" si="230"/>
        <v xml:space="preserve">  </v>
      </c>
      <c r="BU269" s="1306">
        <v>40.015856022445305</v>
      </c>
      <c r="BV269" s="1203"/>
      <c r="BW269" s="1323"/>
      <c r="BX269" s="1154" t="str">
        <f t="shared" si="244"/>
        <v xml:space="preserve">  </v>
      </c>
      <c r="BY269" s="1312">
        <v>1.046388842823696</v>
      </c>
      <c r="BZ269" s="1203"/>
      <c r="CA269" s="1203"/>
      <c r="CB269" s="1594" t="s">
        <v>1132</v>
      </c>
      <c r="CC269" s="1154" t="str">
        <f t="shared" si="236"/>
        <v xml:space="preserve">  </v>
      </c>
      <c r="CD269" s="1595">
        <v>0.34410094639010008</v>
      </c>
      <c r="CE269" s="1595"/>
      <c r="CF269" s="1594" t="s">
        <v>1132</v>
      </c>
      <c r="CG269" s="1158" t="str">
        <f t="shared" si="210"/>
        <v xml:space="preserve">  </v>
      </c>
      <c r="CH269" s="1239">
        <f t="shared" si="237"/>
        <v>0.85269637341581095</v>
      </c>
      <c r="CI269" s="1346">
        <v>7.3422274716130156</v>
      </c>
      <c r="CJ269" s="1203"/>
      <c r="CK269" s="1203" t="s">
        <v>602</v>
      </c>
      <c r="CL269" s="1154" t="str">
        <f t="shared" si="226"/>
        <v xml:space="preserve">  </v>
      </c>
      <c r="CM269" s="1346">
        <v>2.3600016873041856</v>
      </c>
      <c r="CN269" s="1203"/>
      <c r="CO269" s="1203"/>
      <c r="CP269" s="1158" t="str">
        <f t="shared" si="227"/>
        <v xml:space="preserve">  </v>
      </c>
      <c r="CQ269" s="1201">
        <f t="shared" si="238"/>
        <v>5.9831398057951279</v>
      </c>
      <c r="CR269" s="1201">
        <f t="shared" si="239"/>
        <v>5.8976663799980598</v>
      </c>
      <c r="CS269" s="1203"/>
    </row>
    <row r="270" spans="1:97" ht="38.25" x14ac:dyDescent="0.2">
      <c r="A270" s="1144" t="s">
        <v>2430</v>
      </c>
      <c r="B270" s="1161" t="s">
        <v>1536</v>
      </c>
      <c r="C270" s="957" t="s">
        <v>599</v>
      </c>
      <c r="D270" s="957">
        <v>9</v>
      </c>
      <c r="E270" s="1455">
        <v>1601655</v>
      </c>
      <c r="F270" s="955">
        <v>1</v>
      </c>
      <c r="G270" s="1163">
        <v>11452600</v>
      </c>
      <c r="H270" s="1163">
        <v>201601191040</v>
      </c>
      <c r="I270" s="1163" t="s">
        <v>672</v>
      </c>
      <c r="J270" s="1163"/>
      <c r="K270" s="1165" t="s">
        <v>2614</v>
      </c>
      <c r="L270" s="1166" t="s">
        <v>1694</v>
      </c>
      <c r="M270" s="957" t="s">
        <v>1119</v>
      </c>
      <c r="N270" s="957"/>
      <c r="O270" s="957"/>
      <c r="P270" s="1169">
        <v>42388</v>
      </c>
      <c r="Q270" s="960">
        <v>0.44444444444444442</v>
      </c>
      <c r="R270" s="957" t="s">
        <v>1105</v>
      </c>
      <c r="S270" s="1343" t="s">
        <v>1105</v>
      </c>
      <c r="T270" s="1602">
        <v>126.8</v>
      </c>
      <c r="U270" s="1552">
        <v>164.3</v>
      </c>
      <c r="V270" s="1393">
        <v>37.500000000000014</v>
      </c>
      <c r="W270" s="1097">
        <v>52</v>
      </c>
      <c r="X270" s="1236">
        <v>721.15384615384642</v>
      </c>
      <c r="Y270" s="1154" t="str">
        <f t="shared" si="240"/>
        <v xml:space="preserve">  </v>
      </c>
      <c r="Z270" s="1343" t="s">
        <v>1105</v>
      </c>
      <c r="AA270" s="1590">
        <v>125.6</v>
      </c>
      <c r="AB270" s="1552">
        <v>161.39999999999998</v>
      </c>
      <c r="AC270" s="1343">
        <v>35.799999999999983</v>
      </c>
      <c r="AD270" s="1393">
        <v>52</v>
      </c>
      <c r="AE270" s="1393">
        <v>688.46153846153811</v>
      </c>
      <c r="AF270" s="1154" t="str">
        <f t="shared" si="241"/>
        <v xml:space="preserve">  </v>
      </c>
      <c r="AG270" s="1343" t="s">
        <v>1105</v>
      </c>
      <c r="AH270" s="1393">
        <v>123.8</v>
      </c>
      <c r="AI270" s="1604">
        <v>168.2</v>
      </c>
      <c r="AJ270" s="1343">
        <v>44.399999999999991</v>
      </c>
      <c r="AK270" s="1343">
        <v>62</v>
      </c>
      <c r="AL270" s="1393">
        <v>716.1290322580644</v>
      </c>
      <c r="AM270" s="1154" t="str">
        <f t="shared" si="242"/>
        <v xml:space="preserve">  </v>
      </c>
      <c r="AN270" s="1393">
        <v>708.58147229114968</v>
      </c>
      <c r="AO270" s="1393">
        <v>17.604573032390501</v>
      </c>
      <c r="AP270" s="1393">
        <v>2.4844811388402976</v>
      </c>
      <c r="AQ270" s="1343">
        <v>3</v>
      </c>
      <c r="AR270" s="1154" t="str">
        <f t="shared" si="243"/>
        <v xml:space="preserve">  </v>
      </c>
      <c r="AS270" s="1343"/>
      <c r="AT270" s="86" t="s">
        <v>191</v>
      </c>
      <c r="AU270" s="86" t="s">
        <v>191</v>
      </c>
      <c r="AV270" s="86" t="s">
        <v>191</v>
      </c>
      <c r="AW270" s="1323" t="str">
        <f t="shared" si="204"/>
        <v xml:space="preserve">  </v>
      </c>
      <c r="AX270" s="1154" t="str">
        <f t="shared" si="205"/>
        <v xml:space="preserve">  </v>
      </c>
      <c r="AY270" s="86" t="s">
        <v>191</v>
      </c>
      <c r="AZ270" s="86" t="s">
        <v>191</v>
      </c>
      <c r="BA270" s="86" t="s">
        <v>191</v>
      </c>
      <c r="BB270" s="1323"/>
      <c r="BC270" s="1154" t="str">
        <f t="shared" si="206"/>
        <v xml:space="preserve">  </v>
      </c>
      <c r="BD270" s="801" t="s">
        <v>191</v>
      </c>
      <c r="BE270" s="1203" t="s">
        <v>1105</v>
      </c>
      <c r="BF270" s="1312">
        <v>7.3009945241885692</v>
      </c>
      <c r="BG270" s="1312"/>
      <c r="BH270" s="1323"/>
      <c r="BI270" s="1154" t="str">
        <f t="shared" si="207"/>
        <v xml:space="preserve">  </v>
      </c>
      <c r="BJ270" s="1203" t="s">
        <v>1105</v>
      </c>
      <c r="BK270" s="1595">
        <v>5.9308144188512421E-2</v>
      </c>
      <c r="BL270" s="1595"/>
      <c r="BM270" s="1203"/>
      <c r="BN270" s="1158" t="str">
        <f t="shared" si="208"/>
        <v xml:space="preserve">  </v>
      </c>
      <c r="BO270" s="1157" t="str">
        <f t="shared" si="209"/>
        <v xml:space="preserve">  </v>
      </c>
      <c r="BP270" s="1310">
        <f t="shared" si="235"/>
        <v>0.812329662651047</v>
      </c>
      <c r="BQ270" s="1189">
        <v>232.48953771128339</v>
      </c>
      <c r="BR270" s="1203"/>
      <c r="BS270" s="1323"/>
      <c r="BT270" s="1158" t="str">
        <f t="shared" si="230"/>
        <v xml:space="preserve">  </v>
      </c>
      <c r="BU270" s="1306">
        <v>167.66072431102174</v>
      </c>
      <c r="BV270" s="1203"/>
      <c r="BW270" s="1323"/>
      <c r="BX270" s="1154" t="str">
        <f t="shared" si="244"/>
        <v xml:space="preserve">  </v>
      </c>
      <c r="BY270" s="1312">
        <v>1.2121936095449539</v>
      </c>
      <c r="BZ270" s="1203"/>
      <c r="CA270" s="1203"/>
      <c r="CB270" s="1594" t="s">
        <v>1132</v>
      </c>
      <c r="CC270" s="1154" t="str">
        <f t="shared" si="236"/>
        <v xml:space="preserve">  </v>
      </c>
      <c r="CD270" s="1595">
        <v>0.83454867734056437</v>
      </c>
      <c r="CE270" s="1595"/>
      <c r="CF270" s="1594" t="s">
        <v>1132</v>
      </c>
      <c r="CG270" s="1158" t="str">
        <f t="shared" si="210"/>
        <v xml:space="preserve">  </v>
      </c>
      <c r="CH270" s="1239">
        <f t="shared" si="237"/>
        <v>0.52139705789699398</v>
      </c>
      <c r="CI270" s="1346">
        <v>4.9062618573798886</v>
      </c>
      <c r="CJ270" s="1203"/>
      <c r="CK270" s="1203" t="s">
        <v>602</v>
      </c>
      <c r="CL270" s="1154" t="str">
        <f t="shared" si="226"/>
        <v xml:space="preserve">  </v>
      </c>
      <c r="CM270" s="1346">
        <v>3.5135165559301131</v>
      </c>
      <c r="CN270" s="1203"/>
      <c r="CO270" s="1203"/>
      <c r="CP270" s="1158" t="str">
        <f t="shared" si="227"/>
        <v xml:space="preserve">  </v>
      </c>
      <c r="CQ270" s="1201">
        <f t="shared" si="238"/>
        <v>2.110315115974259</v>
      </c>
      <c r="CR270" s="1201">
        <f t="shared" si="239"/>
        <v>2.0956109848435984</v>
      </c>
      <c r="CS270" s="1203"/>
    </row>
    <row r="271" spans="1:97" ht="38.25" x14ac:dyDescent="0.2">
      <c r="A271" s="1144" t="s">
        <v>2431</v>
      </c>
      <c r="B271" s="1161" t="s">
        <v>1537</v>
      </c>
      <c r="C271" s="957" t="s">
        <v>599</v>
      </c>
      <c r="D271" s="957">
        <v>9</v>
      </c>
      <c r="E271" s="1455">
        <v>1601654</v>
      </c>
      <c r="F271" s="955">
        <v>1</v>
      </c>
      <c r="G271" s="1163">
        <v>11452600</v>
      </c>
      <c r="H271" s="1163">
        <v>201601201110</v>
      </c>
      <c r="I271" s="1163" t="s">
        <v>672</v>
      </c>
      <c r="J271" s="1163"/>
      <c r="K271" s="1165" t="s">
        <v>2614</v>
      </c>
      <c r="L271" s="1166" t="s">
        <v>1694</v>
      </c>
      <c r="M271" s="957" t="s">
        <v>1119</v>
      </c>
      <c r="N271" s="957"/>
      <c r="O271" s="957"/>
      <c r="P271" s="1169">
        <v>42389</v>
      </c>
      <c r="Q271" s="960">
        <v>0.46527777777777773</v>
      </c>
      <c r="R271" s="957" t="s">
        <v>1106</v>
      </c>
      <c r="S271" s="1343" t="s">
        <v>1106</v>
      </c>
      <c r="T271" s="1602">
        <v>132.4</v>
      </c>
      <c r="U271" s="1552">
        <v>191.1</v>
      </c>
      <c r="V271" s="1393">
        <v>58.699999999999989</v>
      </c>
      <c r="W271" s="1097">
        <v>70</v>
      </c>
      <c r="X271" s="1236">
        <v>838.57142857142833</v>
      </c>
      <c r="Y271" s="1154" t="str">
        <f t="shared" si="240"/>
        <v xml:space="preserve">  </v>
      </c>
      <c r="Z271" s="1343" t="s">
        <v>1106</v>
      </c>
      <c r="AA271" s="1590">
        <v>122.4</v>
      </c>
      <c r="AB271" s="1552">
        <v>193.70000000000002</v>
      </c>
      <c r="AC271" s="1343">
        <v>71.300000000000011</v>
      </c>
      <c r="AD271" s="1393">
        <v>58</v>
      </c>
      <c r="AE271" s="1393">
        <v>1229.3103448275863</v>
      </c>
      <c r="AF271" s="1154" t="str">
        <f t="shared" si="241"/>
        <v xml:space="preserve">  </v>
      </c>
      <c r="AG271" s="1343" t="s">
        <v>1106</v>
      </c>
      <c r="AH271" s="1393">
        <v>123.8</v>
      </c>
      <c r="AI271" s="1604">
        <v>182.9</v>
      </c>
      <c r="AJ271" s="1343">
        <v>59.100000000000009</v>
      </c>
      <c r="AK271" s="1343">
        <v>58</v>
      </c>
      <c r="AL271" s="1393">
        <v>1018.9655172413794</v>
      </c>
      <c r="AM271" s="1154" t="str">
        <f t="shared" si="242"/>
        <v xml:space="preserve">  </v>
      </c>
      <c r="AN271" s="1393">
        <v>1028.9490968801313</v>
      </c>
      <c r="AO271" s="1393">
        <v>195.56067873184864</v>
      </c>
      <c r="AP271" s="1393">
        <v>19.005865239087793</v>
      </c>
      <c r="AQ271" s="1343">
        <v>3</v>
      </c>
      <c r="AR271" s="1154" t="str">
        <f t="shared" si="243"/>
        <v xml:space="preserve">  </v>
      </c>
      <c r="AS271" s="1343"/>
      <c r="AT271" s="86" t="s">
        <v>191</v>
      </c>
      <c r="AU271" s="86" t="s">
        <v>191</v>
      </c>
      <c r="AV271" s="86" t="s">
        <v>191</v>
      </c>
      <c r="AW271" s="1323" t="str">
        <f t="shared" si="204"/>
        <v xml:space="preserve">  </v>
      </c>
      <c r="AX271" s="1154" t="str">
        <f t="shared" si="205"/>
        <v xml:space="preserve">  </v>
      </c>
      <c r="AY271" s="86" t="s">
        <v>191</v>
      </c>
      <c r="AZ271" s="86" t="s">
        <v>191</v>
      </c>
      <c r="BA271" s="86" t="s">
        <v>191</v>
      </c>
      <c r="BB271" s="1323"/>
      <c r="BC271" s="1154" t="str">
        <f t="shared" si="206"/>
        <v xml:space="preserve">  </v>
      </c>
      <c r="BD271" s="801" t="s">
        <v>191</v>
      </c>
      <c r="BE271" s="1203" t="s">
        <v>1106</v>
      </c>
      <c r="BF271" s="1312">
        <v>4.0542091328757612</v>
      </c>
      <c r="BG271" s="1312"/>
      <c r="BH271" s="1323"/>
      <c r="BI271" s="1154" t="str">
        <f t="shared" si="207"/>
        <v xml:space="preserve">  </v>
      </c>
      <c r="BJ271" s="1203" t="s">
        <v>1106</v>
      </c>
      <c r="BK271" s="1595">
        <v>3.0015681840332226E-2</v>
      </c>
      <c r="BL271" s="1595"/>
      <c r="BM271" s="1203"/>
      <c r="BN271" s="1158" t="str">
        <f t="shared" si="208"/>
        <v xml:space="preserve">  </v>
      </c>
      <c r="BO271" s="1157" t="str">
        <f t="shared" si="209"/>
        <v xml:space="preserve">  </v>
      </c>
      <c r="BP271" s="1310">
        <f t="shared" si="235"/>
        <v>0.7403584979603971</v>
      </c>
      <c r="BQ271" s="1189">
        <v>197.86645541225167</v>
      </c>
      <c r="BR271" s="1203"/>
      <c r="BS271" s="1323"/>
      <c r="BT271" s="1158" t="str">
        <f t="shared" si="230"/>
        <v xml:space="preserve">  </v>
      </c>
      <c r="BU271" s="1306">
        <v>165.9251561814167</v>
      </c>
      <c r="BV271" s="1203"/>
      <c r="BW271" s="1323"/>
      <c r="BX271" s="1154" t="str">
        <f t="shared" si="244"/>
        <v xml:space="preserve">  </v>
      </c>
      <c r="BY271" s="1312">
        <v>0.90582398303245215</v>
      </c>
      <c r="BZ271" s="1312"/>
      <c r="CA271" s="1594"/>
      <c r="CB271" s="1594" t="s">
        <v>1132</v>
      </c>
      <c r="CC271" s="1154" t="str">
        <f t="shared" si="236"/>
        <v xml:space="preserve">  </v>
      </c>
      <c r="CD271" s="1595">
        <v>1.1135387929347214</v>
      </c>
      <c r="CE271" s="1595"/>
      <c r="CF271" s="1594" t="s">
        <v>1132</v>
      </c>
      <c r="CG271" s="1158" t="str">
        <f t="shared" si="210"/>
        <v xml:space="preserve">  </v>
      </c>
      <c r="CH271" s="1239">
        <f t="shared" si="237"/>
        <v>0.45779562844302341</v>
      </c>
      <c r="CI271" s="1346">
        <v>5.0888689372068399</v>
      </c>
      <c r="CJ271" s="1203"/>
      <c r="CK271" s="1203" t="s">
        <v>602</v>
      </c>
      <c r="CL271" s="1154" t="str">
        <f t="shared" si="226"/>
        <v xml:space="preserve">  </v>
      </c>
      <c r="CM271" s="1346">
        <v>5.185381968774557</v>
      </c>
      <c r="CN271" s="1203"/>
      <c r="CO271" s="1203"/>
      <c r="CP271" s="1158" t="str">
        <f t="shared" si="227"/>
        <v xml:space="preserve">  </v>
      </c>
      <c r="CQ271" s="1201">
        <f t="shared" si="238"/>
        <v>2.5718704702139941</v>
      </c>
      <c r="CR271" s="1201">
        <f t="shared" si="239"/>
        <v>3.1251330950112495</v>
      </c>
      <c r="CS271" s="1203"/>
    </row>
    <row r="272" spans="1:97" ht="38.25" x14ac:dyDescent="0.2">
      <c r="A272" s="1144" t="s">
        <v>2432</v>
      </c>
      <c r="B272" s="1161" t="s">
        <v>1538</v>
      </c>
      <c r="C272" s="957" t="s">
        <v>599</v>
      </c>
      <c r="D272" s="957">
        <v>9</v>
      </c>
      <c r="E272" s="1455">
        <v>1601653</v>
      </c>
      <c r="F272" s="955">
        <v>1</v>
      </c>
      <c r="G272" s="1163">
        <v>11452600</v>
      </c>
      <c r="H272" s="1163">
        <v>201601201230</v>
      </c>
      <c r="I272" s="1163" t="s">
        <v>672</v>
      </c>
      <c r="J272" s="1163"/>
      <c r="K272" s="1165" t="s">
        <v>2614</v>
      </c>
      <c r="L272" s="1166" t="s">
        <v>1694</v>
      </c>
      <c r="M272" s="957" t="s">
        <v>1119</v>
      </c>
      <c r="N272" s="957"/>
      <c r="O272" s="957"/>
      <c r="P272" s="1169">
        <v>42389</v>
      </c>
      <c r="Q272" s="960">
        <v>0.52083333333333337</v>
      </c>
      <c r="R272" s="957" t="s">
        <v>1107</v>
      </c>
      <c r="S272" s="1343" t="s">
        <v>1107</v>
      </c>
      <c r="T272" s="1602">
        <v>133.80000000000001</v>
      </c>
      <c r="U272" s="1552">
        <v>210.7</v>
      </c>
      <c r="V272" s="1393">
        <v>76.899999999999977</v>
      </c>
      <c r="W272" s="1097">
        <v>64</v>
      </c>
      <c r="X272" s="1236">
        <v>1201.5624999999995</v>
      </c>
      <c r="Y272" s="1154" t="str">
        <f t="shared" si="240"/>
        <v xml:space="preserve">  </v>
      </c>
      <c r="Z272" s="1343" t="s">
        <v>1107</v>
      </c>
      <c r="AA272" s="1590">
        <v>124.3</v>
      </c>
      <c r="AB272" s="1552">
        <v>202.4</v>
      </c>
      <c r="AC272" s="1343">
        <v>78.100000000000009</v>
      </c>
      <c r="AD272" s="1393">
        <v>66</v>
      </c>
      <c r="AE272" s="1393">
        <v>1183.3333333333335</v>
      </c>
      <c r="AF272" s="1154" t="str">
        <f t="shared" si="241"/>
        <v xml:space="preserve">  </v>
      </c>
      <c r="AG272" s="1343" t="s">
        <v>1107</v>
      </c>
      <c r="AH272" s="1393">
        <v>124.8</v>
      </c>
      <c r="AI272" s="1604">
        <v>204.9</v>
      </c>
      <c r="AJ272" s="1343">
        <v>80.100000000000009</v>
      </c>
      <c r="AK272" s="1343">
        <v>64</v>
      </c>
      <c r="AL272" s="1393">
        <v>1251.5625</v>
      </c>
      <c r="AM272" s="1154" t="str">
        <f t="shared" si="242"/>
        <v xml:space="preserve">  </v>
      </c>
      <c r="AN272" s="1393">
        <v>1212.1527777777776</v>
      </c>
      <c r="AO272" s="1393">
        <v>35.325915183683712</v>
      </c>
      <c r="AP272" s="1393">
        <v>2.9143121091093986</v>
      </c>
      <c r="AQ272" s="1343">
        <v>3</v>
      </c>
      <c r="AR272" s="1154" t="str">
        <f t="shared" si="243"/>
        <v xml:space="preserve">  </v>
      </c>
      <c r="AS272" s="1343"/>
      <c r="AT272" s="86" t="s">
        <v>191</v>
      </c>
      <c r="AU272" s="86" t="s">
        <v>191</v>
      </c>
      <c r="AV272" s="86" t="s">
        <v>191</v>
      </c>
      <c r="AW272" s="1323" t="str">
        <f t="shared" si="204"/>
        <v xml:space="preserve">  </v>
      </c>
      <c r="AX272" s="1154" t="str">
        <f t="shared" si="205"/>
        <v xml:space="preserve">  </v>
      </c>
      <c r="AY272" s="86" t="s">
        <v>191</v>
      </c>
      <c r="AZ272" s="86" t="s">
        <v>191</v>
      </c>
      <c r="BA272" s="86" t="s">
        <v>191</v>
      </c>
      <c r="BB272" s="1323"/>
      <c r="BC272" s="1154" t="str">
        <f t="shared" si="206"/>
        <v xml:space="preserve">  </v>
      </c>
      <c r="BD272" s="801" t="s">
        <v>191</v>
      </c>
      <c r="BE272" s="1203" t="s">
        <v>1107</v>
      </c>
      <c r="BF272" s="1312">
        <v>5.4245264211970303</v>
      </c>
      <c r="BG272" s="1312"/>
      <c r="BH272" s="1323"/>
      <c r="BI272" s="1154" t="str">
        <f t="shared" si="207"/>
        <v xml:space="preserve">  </v>
      </c>
      <c r="BJ272" s="1203" t="s">
        <v>1107</v>
      </c>
      <c r="BK272" s="1595">
        <v>4.2848352871363668E-2</v>
      </c>
      <c r="BL272" s="1595">
        <v>1.1616079535485442E-3</v>
      </c>
      <c r="BM272" s="1203"/>
      <c r="BN272" s="1158" t="str">
        <f t="shared" si="208"/>
        <v xml:space="preserve">  </v>
      </c>
      <c r="BO272" s="1157" t="str">
        <f t="shared" si="209"/>
        <v xml:space="preserve">  </v>
      </c>
      <c r="BP272" s="1310">
        <f t="shared" si="235"/>
        <v>0.78990034418356325</v>
      </c>
      <c r="BQ272" s="1189">
        <v>161.06664361320759</v>
      </c>
      <c r="BR272" s="1203"/>
      <c r="BS272" s="1323"/>
      <c r="BT272" s="1158" t="str">
        <f t="shared" si="230"/>
        <v xml:space="preserve">  </v>
      </c>
      <c r="BU272" s="1306">
        <v>193.53163896649468</v>
      </c>
      <c r="BV272" s="1203"/>
      <c r="BW272" s="1323"/>
      <c r="BX272" s="1154" t="str">
        <f t="shared" si="244"/>
        <v xml:space="preserve">  </v>
      </c>
      <c r="BY272" s="1312">
        <v>0.88713910838562482</v>
      </c>
      <c r="BZ272" s="1312"/>
      <c r="CA272" s="1594"/>
      <c r="CB272" s="1594" t="s">
        <v>1132</v>
      </c>
      <c r="CC272" s="1154" t="str">
        <f t="shared" si="236"/>
        <v xml:space="preserve">  </v>
      </c>
      <c r="CD272" s="1595">
        <v>1.0497812782563225</v>
      </c>
      <c r="CE272" s="1595"/>
      <c r="CF272" s="1594" t="s">
        <v>1132</v>
      </c>
      <c r="CG272" s="1158" t="str">
        <f t="shared" si="210"/>
        <v xml:space="preserve">  </v>
      </c>
      <c r="CH272" s="1239">
        <f t="shared" si="237"/>
        <v>0.55079008817992081</v>
      </c>
      <c r="CI272" s="1346">
        <v>4.2440439907260306</v>
      </c>
      <c r="CJ272" s="1203"/>
      <c r="CK272" s="1203" t="s">
        <v>602</v>
      </c>
      <c r="CL272" s="1154" t="str">
        <f t="shared" si="226"/>
        <v xml:space="preserve">  </v>
      </c>
      <c r="CM272" s="1346">
        <v>5.3116863071430478</v>
      </c>
      <c r="CN272" s="1203"/>
      <c r="CO272" s="1203"/>
      <c r="CP272" s="1158" t="str">
        <f t="shared" si="227"/>
        <v xml:space="preserve">  </v>
      </c>
      <c r="CQ272" s="1201">
        <f t="shared" si="238"/>
        <v>2.6349614640992094</v>
      </c>
      <c r="CR272" s="1201">
        <f t="shared" si="239"/>
        <v>2.7446087551930654</v>
      </c>
      <c r="CS272" s="1203"/>
    </row>
    <row r="273" spans="1:97" ht="38.25" x14ac:dyDescent="0.2">
      <c r="A273" s="1144" t="s">
        <v>2434</v>
      </c>
      <c r="B273" s="1161" t="s">
        <v>1540</v>
      </c>
      <c r="C273" s="957" t="s">
        <v>599</v>
      </c>
      <c r="D273" s="957">
        <v>9</v>
      </c>
      <c r="E273" s="1455">
        <v>1601651</v>
      </c>
      <c r="F273" s="955">
        <v>1</v>
      </c>
      <c r="G273" s="1163">
        <v>11452600</v>
      </c>
      <c r="H273" s="1163">
        <v>201601201540</v>
      </c>
      <c r="I273" s="1163" t="s">
        <v>672</v>
      </c>
      <c r="J273" s="1163"/>
      <c r="K273" s="1165" t="s">
        <v>2614</v>
      </c>
      <c r="L273" s="1166" t="s">
        <v>1694</v>
      </c>
      <c r="M273" s="957" t="s">
        <v>1119</v>
      </c>
      <c r="N273" s="957"/>
      <c r="O273" s="957"/>
      <c r="P273" s="1169">
        <v>42389</v>
      </c>
      <c r="Q273" s="960">
        <v>0.65277777777777779</v>
      </c>
      <c r="R273" s="957" t="s">
        <v>1109</v>
      </c>
      <c r="S273" s="1343" t="s">
        <v>1109</v>
      </c>
      <c r="T273" s="1602">
        <v>127.7</v>
      </c>
      <c r="U273" s="1552">
        <v>163.70000000000002</v>
      </c>
      <c r="V273" s="1393">
        <v>36.000000000000014</v>
      </c>
      <c r="W273" s="1097">
        <v>45</v>
      </c>
      <c r="X273" s="1236">
        <v>800.00000000000034</v>
      </c>
      <c r="Y273" s="1154" t="str">
        <f t="shared" si="240"/>
        <v xml:space="preserve">  </v>
      </c>
      <c r="Z273" s="1343" t="s">
        <v>1109</v>
      </c>
      <c r="AA273" s="1590">
        <v>126.2</v>
      </c>
      <c r="AB273" s="1552">
        <v>188.70000000000002</v>
      </c>
      <c r="AC273" s="1343">
        <v>62.500000000000014</v>
      </c>
      <c r="AD273" s="1393">
        <v>62</v>
      </c>
      <c r="AE273" s="1393">
        <v>1008.0645161290325</v>
      </c>
      <c r="AF273" s="1154" t="str">
        <f t="shared" si="241"/>
        <v xml:space="preserve">  </v>
      </c>
      <c r="AG273" s="1343" t="s">
        <v>1109</v>
      </c>
      <c r="AH273" s="1393">
        <v>123.2</v>
      </c>
      <c r="AI273" s="1604">
        <v>163.80000000000001</v>
      </c>
      <c r="AJ273" s="1343">
        <v>40.600000000000009</v>
      </c>
      <c r="AK273" s="1343">
        <v>46</v>
      </c>
      <c r="AL273" s="1393">
        <v>882.60869565217411</v>
      </c>
      <c r="AM273" s="1154" t="str">
        <f t="shared" si="242"/>
        <v xml:space="preserve">  </v>
      </c>
      <c r="AN273" s="1393">
        <v>896.89107059373566</v>
      </c>
      <c r="AO273" s="1393">
        <v>104.76497694115426</v>
      </c>
      <c r="AP273" s="1393">
        <v>11.680903108088764</v>
      </c>
      <c r="AQ273" s="1343">
        <v>3</v>
      </c>
      <c r="AR273" s="1154" t="str">
        <f t="shared" si="243"/>
        <v xml:space="preserve">  </v>
      </c>
      <c r="AS273" s="1343"/>
      <c r="AT273" s="86" t="s">
        <v>191</v>
      </c>
      <c r="AU273" s="86" t="s">
        <v>191</v>
      </c>
      <c r="AV273" s="86" t="s">
        <v>191</v>
      </c>
      <c r="AW273" s="1323" t="str">
        <f t="shared" si="204"/>
        <v xml:space="preserve">  </v>
      </c>
      <c r="AX273" s="1154" t="str">
        <f t="shared" si="205"/>
        <v xml:space="preserve">  </v>
      </c>
      <c r="AY273" s="86" t="s">
        <v>191</v>
      </c>
      <c r="AZ273" s="86" t="s">
        <v>191</v>
      </c>
      <c r="BA273" s="86" t="s">
        <v>191</v>
      </c>
      <c r="BB273" s="1323"/>
      <c r="BC273" s="1154" t="str">
        <f t="shared" si="206"/>
        <v xml:space="preserve">  </v>
      </c>
      <c r="BD273" s="801" t="s">
        <v>191</v>
      </c>
      <c r="BE273" s="1203" t="s">
        <v>1129</v>
      </c>
      <c r="BF273" s="1312">
        <v>6.967526045524858</v>
      </c>
      <c r="BG273" s="1312">
        <v>0.11842590450412516</v>
      </c>
      <c r="BH273" s="1323"/>
      <c r="BI273" s="1154" t="str">
        <f t="shared" si="207"/>
        <v xml:space="preserve">  </v>
      </c>
      <c r="BJ273" s="1203" t="s">
        <v>1109</v>
      </c>
      <c r="BK273" s="1595">
        <v>4.0661008330919207E-2</v>
      </c>
      <c r="BL273" s="1595">
        <v>4.3095400446756249E-4</v>
      </c>
      <c r="BM273" s="1203"/>
      <c r="BN273" s="1158" t="str">
        <f t="shared" si="208"/>
        <v xml:space="preserve">  </v>
      </c>
      <c r="BO273" s="1157" t="str">
        <f t="shared" si="209"/>
        <v xml:space="preserve">  </v>
      </c>
      <c r="BP273" s="1310">
        <f t="shared" si="235"/>
        <v>0.58357884944018523</v>
      </c>
      <c r="BQ273" s="1189">
        <v>157.49951908369178</v>
      </c>
      <c r="BR273" s="1203"/>
      <c r="BS273" s="1323"/>
      <c r="BT273" s="1158" t="str">
        <f t="shared" si="230"/>
        <v xml:space="preserve">  </v>
      </c>
      <c r="BU273" s="1306">
        <v>125.99961526695347</v>
      </c>
      <c r="BV273" s="1203"/>
      <c r="BW273" s="1323"/>
      <c r="BX273" s="1154" t="str">
        <f t="shared" si="244"/>
        <v xml:space="preserve">  </v>
      </c>
      <c r="BY273" s="1312">
        <v>0.9235407814376515</v>
      </c>
      <c r="BZ273" s="1312"/>
      <c r="CA273" s="1594"/>
      <c r="CB273" s="1594" t="s">
        <v>1132</v>
      </c>
      <c r="CC273" s="1154" t="str">
        <f t="shared" si="236"/>
        <v xml:space="preserve">  </v>
      </c>
      <c r="CD273" s="1595">
        <v>0.93098869096537451</v>
      </c>
      <c r="CE273" s="1595"/>
      <c r="CF273" s="1594" t="s">
        <v>1132</v>
      </c>
      <c r="CG273" s="1158" t="str">
        <f t="shared" si="210"/>
        <v xml:space="preserve">  </v>
      </c>
      <c r="CH273" s="1239">
        <f t="shared" si="237"/>
        <v>0.58637688979031244</v>
      </c>
      <c r="CI273" s="1346">
        <v>4.103005424630064</v>
      </c>
      <c r="CJ273" s="1203"/>
      <c r="CK273" s="1203" t="s">
        <v>602</v>
      </c>
      <c r="CL273" s="1154" t="str">
        <f t="shared" si="226"/>
        <v xml:space="preserve">  </v>
      </c>
      <c r="CM273" s="1346">
        <v>3.6213482660865357</v>
      </c>
      <c r="CN273" s="1203"/>
      <c r="CO273" s="1203"/>
      <c r="CP273" s="1158" t="str">
        <f t="shared" si="227"/>
        <v xml:space="preserve">  </v>
      </c>
      <c r="CQ273" s="1201">
        <f t="shared" si="238"/>
        <v>2.605090763769137</v>
      </c>
      <c r="CR273" s="1201">
        <f t="shared" si="239"/>
        <v>2.874094701332254</v>
      </c>
      <c r="CS273" s="1203"/>
    </row>
    <row r="274" spans="1:97" ht="38.25" x14ac:dyDescent="0.2">
      <c r="A274" s="1144" t="s">
        <v>2446</v>
      </c>
      <c r="B274" s="1161" t="s">
        <v>1552</v>
      </c>
      <c r="C274" s="957" t="s">
        <v>599</v>
      </c>
      <c r="D274" s="957">
        <v>9</v>
      </c>
      <c r="E274" s="1455">
        <v>1602366</v>
      </c>
      <c r="F274" s="955">
        <v>1</v>
      </c>
      <c r="G274" s="1163">
        <v>11452600</v>
      </c>
      <c r="H274" s="1163">
        <v>201603061640</v>
      </c>
      <c r="I274" s="1163" t="s">
        <v>672</v>
      </c>
      <c r="J274" s="1163"/>
      <c r="K274" s="1165" t="s">
        <v>2614</v>
      </c>
      <c r="L274" s="1166" t="s">
        <v>1694</v>
      </c>
      <c r="M274" s="957" t="s">
        <v>1136</v>
      </c>
      <c r="N274" s="957"/>
      <c r="O274" s="957"/>
      <c r="P274" s="1169">
        <v>42435</v>
      </c>
      <c r="Q274" s="960">
        <v>0.69444444444444453</v>
      </c>
      <c r="R274" s="957" t="s">
        <v>1143</v>
      </c>
      <c r="S274" s="1566" t="s">
        <v>1143</v>
      </c>
      <c r="T274" s="1602">
        <v>129.1</v>
      </c>
      <c r="U274" s="1566">
        <v>325.40000000000003</v>
      </c>
      <c r="V274" s="1393">
        <v>196.30000000000004</v>
      </c>
      <c r="W274" s="1236">
        <v>18</v>
      </c>
      <c r="X274" s="1236">
        <v>10905.555555555558</v>
      </c>
      <c r="Y274" s="1154" t="str">
        <f t="shared" si="240"/>
        <v xml:space="preserve">  </v>
      </c>
      <c r="Z274" s="1566" t="s">
        <v>1143</v>
      </c>
      <c r="AA274" s="1602">
        <v>131.80000000000001</v>
      </c>
      <c r="AB274" s="1566">
        <v>313</v>
      </c>
      <c r="AC274" s="1393">
        <v>181.2</v>
      </c>
      <c r="AD274" s="1393">
        <v>16</v>
      </c>
      <c r="AE274" s="1393">
        <v>11324.999999999998</v>
      </c>
      <c r="AF274" s="1154" t="str">
        <f t="shared" si="241"/>
        <v xml:space="preserve">  </v>
      </c>
      <c r="AG274" s="1566" t="s">
        <v>1143</v>
      </c>
      <c r="AH274" s="1566">
        <v>128.80000000000001</v>
      </c>
      <c r="AI274" s="1393">
        <v>324.60000000000002</v>
      </c>
      <c r="AJ274" s="1236">
        <v>195.8</v>
      </c>
      <c r="AK274" s="1236">
        <v>16</v>
      </c>
      <c r="AL274" s="1189">
        <v>12237.5</v>
      </c>
      <c r="AM274" s="1154" t="str">
        <f t="shared" si="242"/>
        <v xml:space="preserve">  </v>
      </c>
      <c r="AN274" s="1602">
        <v>11489.351851851852</v>
      </c>
      <c r="AO274" s="1566">
        <v>681.0122239556008</v>
      </c>
      <c r="AP274" s="1393">
        <v>5.9273336976431379</v>
      </c>
      <c r="AQ274" s="1344">
        <v>3</v>
      </c>
      <c r="AR274" s="1154" t="str">
        <f t="shared" si="243"/>
        <v xml:space="preserve">  </v>
      </c>
      <c r="AS274" s="1343"/>
      <c r="AT274" s="86" t="s">
        <v>191</v>
      </c>
      <c r="AU274" s="86" t="s">
        <v>191</v>
      </c>
      <c r="AV274" s="86" t="s">
        <v>191</v>
      </c>
      <c r="AW274" s="1323" t="str">
        <f t="shared" si="204"/>
        <v xml:space="preserve">  </v>
      </c>
      <c r="AX274" s="1154" t="str">
        <f t="shared" si="205"/>
        <v xml:space="preserve">  </v>
      </c>
      <c r="AY274" s="86" t="s">
        <v>191</v>
      </c>
      <c r="AZ274" s="86" t="s">
        <v>191</v>
      </c>
      <c r="BA274" s="86" t="s">
        <v>191</v>
      </c>
      <c r="BB274" s="1323"/>
      <c r="BC274" s="1154" t="str">
        <f t="shared" si="206"/>
        <v xml:space="preserve">  </v>
      </c>
      <c r="BD274" s="801" t="s">
        <v>191</v>
      </c>
      <c r="BE274" s="1203" t="s">
        <v>1143</v>
      </c>
      <c r="BF274" s="1312">
        <v>4.6934963012854505</v>
      </c>
      <c r="BG274" s="1312"/>
      <c r="BH274" s="1323"/>
      <c r="BI274" s="1154" t="str">
        <f t="shared" si="207"/>
        <v xml:space="preserve">  </v>
      </c>
      <c r="BJ274" s="1203" t="s">
        <v>1143</v>
      </c>
      <c r="BK274" s="1595">
        <v>3.4663251065819037E-2</v>
      </c>
      <c r="BL274" s="1595"/>
      <c r="BM274" s="1203"/>
      <c r="BN274" s="1158" t="str">
        <f t="shared" si="208"/>
        <v xml:space="preserve">  </v>
      </c>
      <c r="BO274" s="1157" t="str">
        <f t="shared" si="209"/>
        <v xml:space="preserve">  </v>
      </c>
      <c r="BP274" s="1310">
        <f t="shared" si="235"/>
        <v>0.73853794358643676</v>
      </c>
      <c r="BQ274" s="1189">
        <v>108.54838228273573</v>
      </c>
      <c r="BR274" s="1203"/>
      <c r="BS274" s="1323"/>
      <c r="BT274" s="1158" t="str">
        <f t="shared" si="230"/>
        <v xml:space="preserve">  </v>
      </c>
      <c r="BU274" s="1306">
        <v>1183.7804134500573</v>
      </c>
      <c r="BV274" s="1203"/>
      <c r="BW274" s="1323"/>
      <c r="BX274" s="1154" t="str">
        <f t="shared" si="244"/>
        <v xml:space="preserve">  </v>
      </c>
      <c r="BY274" s="1312">
        <v>0.83600339319614958</v>
      </c>
      <c r="BZ274" s="1312"/>
      <c r="CA274" s="1594"/>
      <c r="CB274" s="1594"/>
      <c r="CC274" s="1154" t="str">
        <f t="shared" si="236"/>
        <v xml:space="preserve">  </v>
      </c>
      <c r="CD274" s="1595">
        <v>9.4677384279463936</v>
      </c>
      <c r="CE274" s="1595"/>
      <c r="CF274" s="1312" t="s">
        <v>1132</v>
      </c>
      <c r="CG274" s="1158" t="str">
        <f t="shared" si="210"/>
        <v xml:space="preserve">  </v>
      </c>
      <c r="CH274" s="1239">
        <f t="shared" si="237"/>
        <v>0.77016660738306852</v>
      </c>
      <c r="CI274" s="1419">
        <v>4.8627540172651518</v>
      </c>
      <c r="CJ274" s="1419"/>
      <c r="CK274" s="1419"/>
      <c r="CL274" s="1154" t="str">
        <f t="shared" ref="CL274:CL286" si="245">IF(CI274&lt;CL$5,"&lt;MDL",IF(CI274&lt;CL$6,"E, &lt;RL",IF(CI274&gt;CL$6,"  ",)))</f>
        <v xml:space="preserve">  </v>
      </c>
      <c r="CM274" s="1419">
        <v>59.507952286282297</v>
      </c>
      <c r="CN274" s="1419"/>
      <c r="CO274" s="1419" t="s">
        <v>602</v>
      </c>
      <c r="CP274" s="1158" t="str">
        <f t="shared" ref="CP274:CP305" si="246">IF(CM274&lt;CP$5,"&lt;MDL",IF(CM274&lt;CP$6,"E, &lt;RL",IF(CM274&gt;CP$6,"  ",)))</f>
        <v xml:space="preserve">  </v>
      </c>
      <c r="CQ274" s="1201">
        <f t="shared" si="238"/>
        <v>4.4798033052202912</v>
      </c>
      <c r="CR274" s="1201">
        <f t="shared" si="239"/>
        <v>5.0269417883718761</v>
      </c>
      <c r="CS274" s="1203"/>
    </row>
    <row r="275" spans="1:97" ht="38.25" x14ac:dyDescent="0.2">
      <c r="A275" s="1144" t="s">
        <v>2449</v>
      </c>
      <c r="B275" s="1161" t="s">
        <v>1555</v>
      </c>
      <c r="C275" s="957" t="s">
        <v>599</v>
      </c>
      <c r="D275" s="957">
        <v>9</v>
      </c>
      <c r="E275" s="1455">
        <v>1602367</v>
      </c>
      <c r="F275" s="955">
        <v>1</v>
      </c>
      <c r="G275" s="1163">
        <v>11452600</v>
      </c>
      <c r="H275" s="1163">
        <v>201603071710</v>
      </c>
      <c r="I275" s="1163" t="s">
        <v>672</v>
      </c>
      <c r="J275" s="1163"/>
      <c r="K275" s="1165" t="s">
        <v>2614</v>
      </c>
      <c r="L275" s="1166" t="s">
        <v>1694</v>
      </c>
      <c r="M275" s="957" t="s">
        <v>1136</v>
      </c>
      <c r="N275" s="957"/>
      <c r="O275" s="957"/>
      <c r="P275" s="1169">
        <v>42436</v>
      </c>
      <c r="Q275" s="960">
        <v>0.71527777777777779</v>
      </c>
      <c r="R275" s="957" t="s">
        <v>1146</v>
      </c>
      <c r="S275" s="1566" t="s">
        <v>1146</v>
      </c>
      <c r="T275" s="1602">
        <v>126.1</v>
      </c>
      <c r="U275" s="1566">
        <v>215.9</v>
      </c>
      <c r="V275" s="1393">
        <v>89.800000000000011</v>
      </c>
      <c r="W275" s="1236">
        <v>34</v>
      </c>
      <c r="X275" s="1236">
        <v>2641.1764705882356</v>
      </c>
      <c r="Y275" s="1154" t="str">
        <f t="shared" si="240"/>
        <v xml:space="preserve">  </v>
      </c>
      <c r="Z275" s="1566" t="s">
        <v>1146</v>
      </c>
      <c r="AA275" s="1602">
        <v>125.7</v>
      </c>
      <c r="AB275" s="1566">
        <v>164.5</v>
      </c>
      <c r="AC275" s="1393">
        <v>38.799999999999997</v>
      </c>
      <c r="AD275" s="1393">
        <v>14</v>
      </c>
      <c r="AE275" s="1393">
        <v>2771.4285714285711</v>
      </c>
      <c r="AF275" s="1154" t="str">
        <f t="shared" si="241"/>
        <v xml:space="preserve">  </v>
      </c>
      <c r="AG275" s="1566" t="s">
        <v>1146</v>
      </c>
      <c r="AH275" s="1566">
        <v>132.30000000000001</v>
      </c>
      <c r="AI275" s="1393">
        <v>186.9</v>
      </c>
      <c r="AJ275" s="1236">
        <v>54.599999999999994</v>
      </c>
      <c r="AK275" s="1236">
        <v>22</v>
      </c>
      <c r="AL275" s="1189">
        <v>2481.8181818181815</v>
      </c>
      <c r="AM275" s="1154" t="str">
        <f t="shared" si="242"/>
        <v xml:space="preserve">  </v>
      </c>
      <c r="AN275" s="1602">
        <v>2631.4744079449961</v>
      </c>
      <c r="AO275" s="1566">
        <v>145.04875717227094</v>
      </c>
      <c r="AP275" s="1393">
        <v>5.5120717394908745</v>
      </c>
      <c r="AQ275" s="1344">
        <v>3</v>
      </c>
      <c r="AR275" s="1154" t="str">
        <f t="shared" si="243"/>
        <v xml:space="preserve">  </v>
      </c>
      <c r="AS275" s="1343"/>
      <c r="AT275" s="86" t="s">
        <v>191</v>
      </c>
      <c r="AU275" s="86" t="s">
        <v>191</v>
      </c>
      <c r="AV275" s="86" t="s">
        <v>191</v>
      </c>
      <c r="AW275" s="1323" t="str">
        <f t="shared" si="204"/>
        <v xml:space="preserve">  </v>
      </c>
      <c r="AX275" s="1154" t="str">
        <f t="shared" si="205"/>
        <v xml:space="preserve">  </v>
      </c>
      <c r="AY275" s="86" t="s">
        <v>191</v>
      </c>
      <c r="AZ275" s="86" t="s">
        <v>191</v>
      </c>
      <c r="BA275" s="86" t="s">
        <v>191</v>
      </c>
      <c r="BB275" s="1323"/>
      <c r="BC275" s="1154" t="str">
        <f t="shared" si="206"/>
        <v xml:space="preserve">  </v>
      </c>
      <c r="BD275" s="801" t="s">
        <v>191</v>
      </c>
      <c r="BE275" s="1203" t="s">
        <v>1146</v>
      </c>
      <c r="BF275" s="1312">
        <v>9.6995326202111887</v>
      </c>
      <c r="BG275" s="1312"/>
      <c r="BH275" s="1323"/>
      <c r="BI275" s="1154" t="str">
        <f t="shared" si="207"/>
        <v xml:space="preserve">  </v>
      </c>
      <c r="BJ275" s="1203" t="s">
        <v>1146</v>
      </c>
      <c r="BK275" s="1595">
        <v>0.12404748936108978</v>
      </c>
      <c r="BL275" s="1595"/>
      <c r="BM275" s="1203"/>
      <c r="BN275" s="1158" t="str">
        <f t="shared" si="208"/>
        <v xml:space="preserve">  </v>
      </c>
      <c r="BO275" s="1157" t="str">
        <f t="shared" si="209"/>
        <v xml:space="preserve">  </v>
      </c>
      <c r="BP275" s="1310">
        <f t="shared" si="235"/>
        <v>1.2789017184457789</v>
      </c>
      <c r="BQ275" s="1189">
        <v>177.11966202211264</v>
      </c>
      <c r="BR275" s="1203"/>
      <c r="BS275" s="1323"/>
      <c r="BT275" s="1158" t="str">
        <f t="shared" si="230"/>
        <v xml:space="preserve">  </v>
      </c>
      <c r="BU275" s="1306">
        <v>467.80428381134453</v>
      </c>
      <c r="BV275" s="1203"/>
      <c r="BW275" s="1323"/>
      <c r="BX275" s="1154" t="str">
        <f t="shared" si="244"/>
        <v xml:space="preserve">  </v>
      </c>
      <c r="BY275" s="1312">
        <v>0.80152998030478773</v>
      </c>
      <c r="BZ275" s="1312"/>
      <c r="CA275" s="1594"/>
      <c r="CB275" s="1594"/>
      <c r="CC275" s="1154" t="str">
        <f t="shared" si="236"/>
        <v xml:space="preserve">  </v>
      </c>
      <c r="CD275" s="1595">
        <v>2.221383088273269</v>
      </c>
      <c r="CE275" s="1595"/>
      <c r="CF275" s="1312" t="s">
        <v>1132</v>
      </c>
      <c r="CG275" s="1158" t="str">
        <f t="shared" si="210"/>
        <v xml:space="preserve">  </v>
      </c>
      <c r="CH275" s="1239">
        <f t="shared" si="237"/>
        <v>0.45253585691955539</v>
      </c>
      <c r="CI275" s="1419">
        <v>5.1121840386253901</v>
      </c>
      <c r="CJ275" s="1419"/>
      <c r="CK275" s="1419"/>
      <c r="CL275" s="1154" t="str">
        <f t="shared" si="245"/>
        <v xml:space="preserve">  </v>
      </c>
      <c r="CM275" s="1419">
        <v>12.687511295861198</v>
      </c>
      <c r="CN275" s="1419"/>
      <c r="CO275" s="1419" t="s">
        <v>602</v>
      </c>
      <c r="CP275" s="1158" t="str">
        <f t="shared" si="246"/>
        <v xml:space="preserve">  </v>
      </c>
      <c r="CQ275" s="1201">
        <f t="shared" si="238"/>
        <v>2.8862882755428676</v>
      </c>
      <c r="CR275" s="1201">
        <f t="shared" si="239"/>
        <v>2.7121408962936728</v>
      </c>
      <c r="CS275" s="1203"/>
    </row>
    <row r="276" spans="1:97" ht="38.25" x14ac:dyDescent="0.2">
      <c r="A276" s="1144" t="s">
        <v>2459</v>
      </c>
      <c r="B276" s="1161" t="s">
        <v>1565</v>
      </c>
      <c r="C276" s="957" t="s">
        <v>599</v>
      </c>
      <c r="D276" s="957">
        <v>9</v>
      </c>
      <c r="E276" s="1455">
        <v>1602368</v>
      </c>
      <c r="F276" s="955">
        <v>1</v>
      </c>
      <c r="G276" s="1163">
        <v>11452600</v>
      </c>
      <c r="H276" s="1163">
        <v>201603111650</v>
      </c>
      <c r="I276" s="1163" t="s">
        <v>672</v>
      </c>
      <c r="J276" s="1163"/>
      <c r="K276" s="1165" t="s">
        <v>2614</v>
      </c>
      <c r="L276" s="1166" t="s">
        <v>1694</v>
      </c>
      <c r="M276" s="957" t="s">
        <v>1136</v>
      </c>
      <c r="N276" s="957"/>
      <c r="O276" s="957"/>
      <c r="P276" s="1169">
        <v>42440</v>
      </c>
      <c r="Q276" s="960">
        <v>0.70138888888888884</v>
      </c>
      <c r="R276" s="957" t="s">
        <v>1156</v>
      </c>
      <c r="S276" s="1566" t="s">
        <v>1156</v>
      </c>
      <c r="T276" s="1602">
        <v>129.69999999999999</v>
      </c>
      <c r="U276" s="1566">
        <v>207.4</v>
      </c>
      <c r="V276" s="1393">
        <v>77.700000000000017</v>
      </c>
      <c r="W276" s="1236">
        <v>44</v>
      </c>
      <c r="X276" s="1236">
        <v>1765.9090909090914</v>
      </c>
      <c r="Y276" s="1154" t="str">
        <f t="shared" si="240"/>
        <v xml:space="preserve">  </v>
      </c>
      <c r="Z276" s="1566" t="s">
        <v>1156</v>
      </c>
      <c r="AA276" s="1602">
        <v>133.9</v>
      </c>
      <c r="AB276" s="1566">
        <v>211.10000000000002</v>
      </c>
      <c r="AC276" s="1393">
        <v>77.200000000000017</v>
      </c>
      <c r="AD276" s="1393">
        <v>48</v>
      </c>
      <c r="AE276" s="1393">
        <v>1608.3333333333337</v>
      </c>
      <c r="AF276" s="1154" t="str">
        <f t="shared" si="241"/>
        <v xml:space="preserve">  </v>
      </c>
      <c r="AG276" s="1566" t="s">
        <v>1156</v>
      </c>
      <c r="AH276" s="1635">
        <v>130.30000000000001</v>
      </c>
      <c r="AI276" s="1344">
        <v>205.1</v>
      </c>
      <c r="AJ276" s="1189">
        <v>74.799999999999983</v>
      </c>
      <c r="AK276" s="1189">
        <v>42</v>
      </c>
      <c r="AL276" s="1189">
        <v>1780.9523809523805</v>
      </c>
      <c r="AM276" s="1154" t="str">
        <f t="shared" si="242"/>
        <v xml:space="preserve">  </v>
      </c>
      <c r="AN276" s="1602">
        <v>1718.3982683982686</v>
      </c>
      <c r="AO276" s="1566">
        <v>95.615336593916112</v>
      </c>
      <c r="AP276" s="1393">
        <v>5.5642128109823954</v>
      </c>
      <c r="AQ276" s="1344">
        <v>3</v>
      </c>
      <c r="AR276" s="1154" t="str">
        <f t="shared" si="243"/>
        <v xml:space="preserve">  </v>
      </c>
      <c r="AS276" s="1343"/>
      <c r="AT276" s="86" t="s">
        <v>191</v>
      </c>
      <c r="AU276" s="86" t="s">
        <v>191</v>
      </c>
      <c r="AV276" s="86" t="s">
        <v>191</v>
      </c>
      <c r="AW276" s="1323" t="str">
        <f t="shared" si="204"/>
        <v xml:space="preserve">  </v>
      </c>
      <c r="AX276" s="1154" t="str">
        <f t="shared" si="205"/>
        <v xml:space="preserve">  </v>
      </c>
      <c r="AY276" s="86" t="s">
        <v>191</v>
      </c>
      <c r="AZ276" s="86" t="s">
        <v>191</v>
      </c>
      <c r="BA276" s="86" t="s">
        <v>191</v>
      </c>
      <c r="BB276" s="1323"/>
      <c r="BC276" s="1154" t="str">
        <f t="shared" si="206"/>
        <v xml:space="preserve">  </v>
      </c>
      <c r="BD276" s="801" t="s">
        <v>191</v>
      </c>
      <c r="BE276" s="1203" t="s">
        <v>1156</v>
      </c>
      <c r="BF276" s="1312">
        <v>8.6576606504231908</v>
      </c>
      <c r="BG276" s="1312"/>
      <c r="BH276" s="1323"/>
      <c r="BI276" s="1154" t="str">
        <f t="shared" si="207"/>
        <v xml:space="preserve">  </v>
      </c>
      <c r="BJ276" s="1203" t="s">
        <v>1156</v>
      </c>
      <c r="BK276" s="1595">
        <v>6.545145634798169E-2</v>
      </c>
      <c r="BL276" s="1595"/>
      <c r="BM276" s="1203"/>
      <c r="BN276" s="1158" t="str">
        <f t="shared" si="208"/>
        <v xml:space="preserve">  </v>
      </c>
      <c r="BO276" s="1157" t="str">
        <f t="shared" si="209"/>
        <v xml:space="preserve">  </v>
      </c>
      <c r="BP276" s="1310">
        <f t="shared" si="235"/>
        <v>0.75599470793282242</v>
      </c>
      <c r="BQ276" s="1189">
        <v>173.71720731251216</v>
      </c>
      <c r="BR276" s="1203"/>
      <c r="BS276" s="1323"/>
      <c r="BT276" s="1158" t="str">
        <f t="shared" si="230"/>
        <v xml:space="preserve">  </v>
      </c>
      <c r="BU276" s="1306">
        <v>306.76879564050455</v>
      </c>
      <c r="BV276" s="1203"/>
      <c r="BW276" s="1323"/>
      <c r="BX276" s="1154" t="str">
        <f t="shared" si="244"/>
        <v xml:space="preserve">  </v>
      </c>
      <c r="BY276" s="1312">
        <v>0.6766264852819539</v>
      </c>
      <c r="BZ276" s="1312"/>
      <c r="CA276" s="1594"/>
      <c r="CB276" s="1594"/>
      <c r="CC276" s="1154" t="str">
        <f t="shared" si="236"/>
        <v>E, &lt;RL</v>
      </c>
      <c r="CD276" s="1595">
        <v>1.0882409304951424</v>
      </c>
      <c r="CE276" s="1347"/>
      <c r="CF276" s="1312" t="s">
        <v>1132</v>
      </c>
      <c r="CG276" s="1158" t="str">
        <f t="shared" si="210"/>
        <v xml:space="preserve">  </v>
      </c>
      <c r="CH276" s="1239">
        <f t="shared" si="237"/>
        <v>0.38949882728929824</v>
      </c>
      <c r="CI276" s="1419">
        <v>4.6950761834945993</v>
      </c>
      <c r="CJ276" s="1419"/>
      <c r="CK276" s="1419"/>
      <c r="CL276" s="1154" t="str">
        <f t="shared" si="245"/>
        <v xml:space="preserve">  </v>
      </c>
      <c r="CM276" s="1419">
        <v>8.361707107747522</v>
      </c>
      <c r="CN276" s="1419"/>
      <c r="CO276" s="1419" t="s">
        <v>602</v>
      </c>
      <c r="CP276" s="1158" t="str">
        <f t="shared" si="246"/>
        <v xml:space="preserve">  </v>
      </c>
      <c r="CQ276" s="1201">
        <f t="shared" si="238"/>
        <v>2.702712216095148</v>
      </c>
      <c r="CR276" s="1201">
        <f t="shared" si="239"/>
        <v>2.7257358722842264</v>
      </c>
      <c r="CS276" s="1203"/>
    </row>
    <row r="277" spans="1:97" ht="38.25" x14ac:dyDescent="0.2">
      <c r="A277" s="1144" t="s">
        <v>2460</v>
      </c>
      <c r="B277" s="1279" t="s">
        <v>1566</v>
      </c>
      <c r="C277" s="957" t="s">
        <v>601</v>
      </c>
      <c r="D277" s="1105">
        <v>2</v>
      </c>
      <c r="E277" s="1455">
        <v>1600574</v>
      </c>
      <c r="F277" s="955">
        <v>4</v>
      </c>
      <c r="G277" s="1163">
        <v>11452600</v>
      </c>
      <c r="H277" s="1281">
        <v>201603121205</v>
      </c>
      <c r="I277" s="1163" t="s">
        <v>672</v>
      </c>
      <c r="J277" s="1163"/>
      <c r="K277" s="1165" t="s">
        <v>2614</v>
      </c>
      <c r="L277" s="1166" t="s">
        <v>1694</v>
      </c>
      <c r="M277" s="957" t="s">
        <v>1136</v>
      </c>
      <c r="N277" s="957"/>
      <c r="O277" s="957" t="s">
        <v>137</v>
      </c>
      <c r="P277" s="1169">
        <v>42441</v>
      </c>
      <c r="Q277" s="960">
        <v>0.50347222222222221</v>
      </c>
      <c r="R277" s="957" t="s">
        <v>1157</v>
      </c>
      <c r="S277" s="1636" t="s">
        <v>1157</v>
      </c>
      <c r="T277" s="1626">
        <v>132.9</v>
      </c>
      <c r="U277" s="1636">
        <v>132.80000000000001</v>
      </c>
      <c r="V277" s="1382">
        <v>-9.9999999999994316E-2</v>
      </c>
      <c r="W277" s="1382">
        <v>58</v>
      </c>
      <c r="X277" s="1382">
        <v>-1.7241379310343847</v>
      </c>
      <c r="Y277" s="1154" t="str">
        <f t="shared" si="240"/>
        <v>&lt;MDL</v>
      </c>
      <c r="Z277" s="1636" t="s">
        <v>1157</v>
      </c>
      <c r="AA277" s="1626">
        <v>132.1</v>
      </c>
      <c r="AB277" s="1636">
        <v>132.20000000000002</v>
      </c>
      <c r="AC277" s="1382">
        <v>0.10000000000002274</v>
      </c>
      <c r="AD277" s="1382">
        <v>60</v>
      </c>
      <c r="AE277" s="1382">
        <v>1.6666666666670458</v>
      </c>
      <c r="AF277" s="1154" t="str">
        <f t="shared" si="241"/>
        <v>&lt;MDL</v>
      </c>
      <c r="AG277" s="1636" t="s">
        <v>1157</v>
      </c>
      <c r="AH277" s="1493">
        <v>130.80000000000001</v>
      </c>
      <c r="AI277" s="1374">
        <v>130.80000000000001</v>
      </c>
      <c r="AJ277" s="1374">
        <v>0</v>
      </c>
      <c r="AK277" s="1374">
        <v>52</v>
      </c>
      <c r="AL277" s="1374">
        <v>0</v>
      </c>
      <c r="AM277" s="1154" t="str">
        <f t="shared" si="242"/>
        <v>&lt;MDL</v>
      </c>
      <c r="AN277" s="1626">
        <v>-1.915708812244632E-2</v>
      </c>
      <c r="AO277" s="1636">
        <v>1.6954834710097555</v>
      </c>
      <c r="AP277" s="1382">
        <v>-8850.4237187444014</v>
      </c>
      <c r="AQ277" s="1374">
        <v>3</v>
      </c>
      <c r="AR277" s="1154" t="str">
        <f t="shared" si="243"/>
        <v>&lt;MDL</v>
      </c>
      <c r="AS277" s="1373"/>
      <c r="AT277" s="86" t="s">
        <v>191</v>
      </c>
      <c r="AU277" s="86" t="s">
        <v>191</v>
      </c>
      <c r="AV277" s="86" t="s">
        <v>191</v>
      </c>
      <c r="AW277" s="1323" t="str">
        <f t="shared" si="204"/>
        <v xml:space="preserve">  </v>
      </c>
      <c r="AX277" s="1154" t="str">
        <f t="shared" si="205"/>
        <v xml:space="preserve">  </v>
      </c>
      <c r="AY277" s="86" t="s">
        <v>191</v>
      </c>
      <c r="AZ277" s="86" t="s">
        <v>191</v>
      </c>
      <c r="BA277" s="86" t="s">
        <v>191</v>
      </c>
      <c r="BB277" s="1323"/>
      <c r="BC277" s="1154" t="str">
        <f t="shared" si="206"/>
        <v xml:space="preserve">  </v>
      </c>
      <c r="BD277" s="801" t="s">
        <v>191</v>
      </c>
      <c r="BE277" s="1305" t="s">
        <v>1157</v>
      </c>
      <c r="BF277" s="1601">
        <v>-2.2743079823084322E-5</v>
      </c>
      <c r="BG277" s="1601"/>
      <c r="BH277" s="1323"/>
      <c r="BI277" s="1154" t="str">
        <f t="shared" si="207"/>
        <v>&lt;MDL</v>
      </c>
      <c r="BJ277" s="1305" t="s">
        <v>1157</v>
      </c>
      <c r="BK277" s="1630">
        <v>2.7757291446331867E-3</v>
      </c>
      <c r="BL277" s="1630"/>
      <c r="BM277" s="1305" t="s">
        <v>88</v>
      </c>
      <c r="BN277" s="1158" t="str">
        <f t="shared" si="208"/>
        <v>&lt;MDL</v>
      </c>
      <c r="BO277" s="1157" t="str">
        <f t="shared" si="209"/>
        <v>&lt;MDL</v>
      </c>
      <c r="BP277" s="1631"/>
      <c r="BQ277" s="1374"/>
      <c r="BR277" s="1305"/>
      <c r="BS277" s="1323"/>
      <c r="BT277" s="1158" t="str">
        <f t="shared" si="230"/>
        <v>&lt;MDL</v>
      </c>
      <c r="BU277" s="1533"/>
      <c r="BV277" s="1158"/>
      <c r="BW277" s="1158"/>
      <c r="BX277" s="1154" t="str">
        <f t="shared" si="244"/>
        <v>&lt;MDL</v>
      </c>
      <c r="BY277" s="1485">
        <v>0.27225522432277982</v>
      </c>
      <c r="BZ277" s="1601"/>
      <c r="CA277" s="1625"/>
      <c r="CB277" s="1625" t="s">
        <v>1033</v>
      </c>
      <c r="CC277" s="1154" t="str">
        <f t="shared" si="236"/>
        <v>&lt;MDL</v>
      </c>
      <c r="CD277" s="1630">
        <v>4.5375870720463308E-3</v>
      </c>
      <c r="CE277" s="1630"/>
      <c r="CF277" s="1625" t="s">
        <v>1033</v>
      </c>
      <c r="CG277" s="1158" t="str">
        <f t="shared" si="210"/>
        <v>&lt;MDL</v>
      </c>
      <c r="CH277" s="1597" t="s">
        <v>2618</v>
      </c>
      <c r="CI277" s="1416">
        <v>6.1343528126706712E-3</v>
      </c>
      <c r="CJ277" s="1416"/>
      <c r="CK277" s="1416"/>
      <c r="CL277" s="1154" t="str">
        <f t="shared" si="245"/>
        <v>&lt;MDL</v>
      </c>
      <c r="CM277" s="1416">
        <v>0.11796832332058983</v>
      </c>
      <c r="CN277" s="1416"/>
      <c r="CO277" s="1416" t="s">
        <v>88</v>
      </c>
      <c r="CP277" s="1158" t="str">
        <f t="shared" si="246"/>
        <v>&lt;MDL</v>
      </c>
      <c r="CQ277" s="1317"/>
      <c r="CR277" s="1174" t="s">
        <v>2618</v>
      </c>
      <c r="CS277" s="1305"/>
    </row>
    <row r="278" spans="1:97" ht="38.25" x14ac:dyDescent="0.2">
      <c r="A278" s="1144" t="s">
        <v>2462</v>
      </c>
      <c r="B278" s="1161" t="s">
        <v>1568</v>
      </c>
      <c r="C278" s="957" t="s">
        <v>599</v>
      </c>
      <c r="D278" s="957">
        <v>9</v>
      </c>
      <c r="E278" s="1455">
        <v>1602370</v>
      </c>
      <c r="F278" s="955">
        <v>1</v>
      </c>
      <c r="G278" s="1270">
        <v>11452600</v>
      </c>
      <c r="H278" s="1270">
        <v>201603121300</v>
      </c>
      <c r="I278" s="1163" t="s">
        <v>672</v>
      </c>
      <c r="J278" s="1163"/>
      <c r="K278" s="1165" t="s">
        <v>2614</v>
      </c>
      <c r="L278" s="1166" t="s">
        <v>1694</v>
      </c>
      <c r="M278" s="957" t="s">
        <v>1136</v>
      </c>
      <c r="N278" s="957"/>
      <c r="O278" s="957"/>
      <c r="P278" s="1169">
        <v>42441</v>
      </c>
      <c r="Q278" s="960">
        <v>0.54166666666666663</v>
      </c>
      <c r="R278" s="957" t="s">
        <v>1159</v>
      </c>
      <c r="S278" s="1566" t="s">
        <v>1159</v>
      </c>
      <c r="T278" s="1602">
        <v>131.6</v>
      </c>
      <c r="U278" s="1566">
        <v>163.70000000000002</v>
      </c>
      <c r="V278" s="1393">
        <v>32.100000000000023</v>
      </c>
      <c r="W278" s="1236">
        <v>26</v>
      </c>
      <c r="X278" s="1236">
        <v>1234.6153846153854</v>
      </c>
      <c r="Y278" s="1154" t="str">
        <f t="shared" si="240"/>
        <v xml:space="preserve">  </v>
      </c>
      <c r="Z278" s="1566" t="s">
        <v>1159</v>
      </c>
      <c r="AA278" s="1602">
        <v>122.6</v>
      </c>
      <c r="AB278" s="1566">
        <v>189.5</v>
      </c>
      <c r="AC278" s="1393">
        <v>66.900000000000006</v>
      </c>
      <c r="AD278" s="1393">
        <v>54</v>
      </c>
      <c r="AE278" s="1393">
        <v>1238.8888888888889</v>
      </c>
      <c r="AF278" s="1154" t="str">
        <f t="shared" si="241"/>
        <v xml:space="preserve">  </v>
      </c>
      <c r="AG278" s="1566" t="s">
        <v>1159</v>
      </c>
      <c r="AH278" s="1635">
        <v>125.6</v>
      </c>
      <c r="AI278" s="1344">
        <v>170.7</v>
      </c>
      <c r="AJ278" s="1189">
        <v>45.099999999999994</v>
      </c>
      <c r="AK278" s="1189">
        <v>34</v>
      </c>
      <c r="AL278" s="1189">
        <v>1326.4705882352939</v>
      </c>
      <c r="AM278" s="1154" t="str">
        <f t="shared" si="242"/>
        <v xml:space="preserve">  </v>
      </c>
      <c r="AN278" s="1602">
        <v>1266.6582872465226</v>
      </c>
      <c r="AO278" s="1566">
        <v>51.84302481407147</v>
      </c>
      <c r="AP278" s="1393">
        <v>4.0928974559325288</v>
      </c>
      <c r="AQ278" s="1344">
        <v>3</v>
      </c>
      <c r="AR278" s="1154" t="str">
        <f t="shared" si="243"/>
        <v xml:space="preserve">  </v>
      </c>
      <c r="AS278" s="1343"/>
      <c r="AT278" s="86" t="s">
        <v>191</v>
      </c>
      <c r="AU278" s="86" t="s">
        <v>191</v>
      </c>
      <c r="AV278" s="86" t="s">
        <v>191</v>
      </c>
      <c r="AW278" s="1323" t="str">
        <f t="shared" si="204"/>
        <v xml:space="preserve">  </v>
      </c>
      <c r="AX278" s="1154" t="str">
        <f t="shared" si="205"/>
        <v xml:space="preserve">  </v>
      </c>
      <c r="AY278" s="86" t="s">
        <v>191</v>
      </c>
      <c r="AZ278" s="86" t="s">
        <v>191</v>
      </c>
      <c r="BA278" s="86" t="s">
        <v>191</v>
      </c>
      <c r="BB278" s="1323"/>
      <c r="BC278" s="1154" t="str">
        <f t="shared" si="206"/>
        <v xml:space="preserve">  </v>
      </c>
      <c r="BD278" s="801" t="s">
        <v>191</v>
      </c>
      <c r="BE278" s="1203" t="s">
        <v>1159</v>
      </c>
      <c r="BF278" s="1312">
        <v>8.4933458245001106</v>
      </c>
      <c r="BG278" s="1312">
        <v>0.22291794189919312</v>
      </c>
      <c r="BH278" s="1323"/>
      <c r="BI278" s="1154" t="str">
        <f t="shared" si="207"/>
        <v xml:space="preserve">  </v>
      </c>
      <c r="BJ278" s="1203" t="s">
        <v>1159</v>
      </c>
      <c r="BK278" s="1595">
        <v>6.1651065266556747E-2</v>
      </c>
      <c r="BL278" s="1595"/>
      <c r="BM278" s="1203"/>
      <c r="BN278" s="1158" t="str">
        <f t="shared" si="208"/>
        <v xml:space="preserve">  </v>
      </c>
      <c r="BO278" s="1157" t="str">
        <f t="shared" si="209"/>
        <v xml:space="preserve">  </v>
      </c>
      <c r="BP278" s="1310">
        <f t="shared" ref="BP278:BP286" si="247">BK278/BF278*100</f>
        <v>0.72587489713084086</v>
      </c>
      <c r="BQ278" s="1189">
        <v>199.53056287159023</v>
      </c>
      <c r="BR278" s="1203"/>
      <c r="BS278" s="1323"/>
      <c r="BT278" s="1158" t="str">
        <f t="shared" ref="BT278:BT286" si="248">IF(BQ278&lt;BT$5,"&lt;MDL",IF(BQ278&lt;BT$6,"E, &lt;RL",IF(BQ278&gt;BT$6,"  ",)))</f>
        <v xml:space="preserve">  </v>
      </c>
      <c r="BU278" s="1306">
        <v>246.34350262223273</v>
      </c>
      <c r="BV278" s="1203"/>
      <c r="BW278" s="1323"/>
      <c r="BX278" s="1154" t="str">
        <f t="shared" si="244"/>
        <v xml:space="preserve">  </v>
      </c>
      <c r="BY278" s="1312">
        <v>0.88617550163949854</v>
      </c>
      <c r="BZ278" s="1312"/>
      <c r="CA278" s="1594"/>
      <c r="CB278" s="1594"/>
      <c r="CC278" s="1154" t="str">
        <f t="shared" si="236"/>
        <v xml:space="preserve">  </v>
      </c>
      <c r="CD278" s="1595">
        <v>1.0978729825867122</v>
      </c>
      <c r="CE278" s="1595"/>
      <c r="CF278" s="1594" t="s">
        <v>1132</v>
      </c>
      <c r="CG278" s="1158" t="str">
        <f t="shared" si="210"/>
        <v xml:space="preserve">  </v>
      </c>
      <c r="CH278" s="1239">
        <f t="shared" ref="CH278:CH286" si="249">BY278/BQ278*100</f>
        <v>0.44413020686450178</v>
      </c>
      <c r="CI278" s="1419">
        <v>4.1485091083471275</v>
      </c>
      <c r="CJ278" s="1419"/>
      <c r="CK278" s="1419"/>
      <c r="CL278" s="1154" t="str">
        <f t="shared" si="245"/>
        <v xml:space="preserve">  </v>
      </c>
      <c r="CM278" s="1419">
        <v>5.5028753172486899</v>
      </c>
      <c r="CN278" s="1419"/>
      <c r="CO278" s="1419" t="s">
        <v>602</v>
      </c>
      <c r="CP278" s="1158" t="str">
        <f t="shared" si="246"/>
        <v xml:space="preserve">  </v>
      </c>
      <c r="CQ278" s="1201">
        <f t="shared" ref="CQ278:CQ286" si="250">CI278/BQ278*100</f>
        <v>2.0791346692170358</v>
      </c>
      <c r="CR278" s="1201">
        <f t="shared" ref="CR278:CR286" si="251">100*CM278/BU278</f>
        <v>2.2338219838041917</v>
      </c>
      <c r="CS278" s="1203"/>
    </row>
    <row r="279" spans="1:97" ht="38.25" x14ac:dyDescent="0.2">
      <c r="A279" s="1144" t="s">
        <v>2466</v>
      </c>
      <c r="B279" s="1161" t="s">
        <v>1572</v>
      </c>
      <c r="C279" s="957" t="s">
        <v>599</v>
      </c>
      <c r="D279" s="957">
        <v>9</v>
      </c>
      <c r="E279" s="1455">
        <v>1602371</v>
      </c>
      <c r="F279" s="955">
        <v>1</v>
      </c>
      <c r="G279" s="1163">
        <v>11452600</v>
      </c>
      <c r="H279" s="1163">
        <v>201603131140</v>
      </c>
      <c r="I279" s="1163" t="s">
        <v>672</v>
      </c>
      <c r="J279" s="1163"/>
      <c r="K279" s="1165" t="s">
        <v>2614</v>
      </c>
      <c r="L279" s="1166" t="s">
        <v>1694</v>
      </c>
      <c r="M279" s="957" t="s">
        <v>1136</v>
      </c>
      <c r="N279" s="957"/>
      <c r="O279" s="957"/>
      <c r="P279" s="1169">
        <v>42442</v>
      </c>
      <c r="Q279" s="960">
        <v>0.4861111111111111</v>
      </c>
      <c r="R279" s="957" t="s">
        <v>1163</v>
      </c>
      <c r="S279" s="1566" t="s">
        <v>1163</v>
      </c>
      <c r="T279" s="1602">
        <v>132.19999999999999</v>
      </c>
      <c r="U279" s="1566">
        <v>180.29999999999998</v>
      </c>
      <c r="V279" s="1393">
        <v>48.099999999999994</v>
      </c>
      <c r="W279" s="1236">
        <v>18</v>
      </c>
      <c r="X279" s="1236">
        <v>2672.2222222222222</v>
      </c>
      <c r="Y279" s="1154" t="str">
        <f t="shared" si="240"/>
        <v xml:space="preserve">  </v>
      </c>
      <c r="Z279" s="1566" t="s">
        <v>1163</v>
      </c>
      <c r="AA279" s="1602">
        <v>127.8</v>
      </c>
      <c r="AB279" s="1566">
        <v>231.4</v>
      </c>
      <c r="AC279" s="1393">
        <v>103.60000000000001</v>
      </c>
      <c r="AD279" s="1393">
        <v>38</v>
      </c>
      <c r="AE279" s="1393">
        <v>2726.3157894736846</v>
      </c>
      <c r="AF279" s="1154" t="str">
        <f t="shared" si="241"/>
        <v xml:space="preserve">  </v>
      </c>
      <c r="AG279" s="1566" t="s">
        <v>1163</v>
      </c>
      <c r="AH279" s="1635">
        <v>121.6</v>
      </c>
      <c r="AI279" s="1344">
        <v>144.19999999999999</v>
      </c>
      <c r="AJ279" s="1189">
        <v>22.599999999999994</v>
      </c>
      <c r="AK279" s="1189">
        <v>6</v>
      </c>
      <c r="AL279" s="1189">
        <v>3766.6666666666656</v>
      </c>
      <c r="AM279" s="1154" t="str">
        <f t="shared" si="242"/>
        <v xml:space="preserve">  </v>
      </c>
      <c r="AN279" s="1602">
        <v>3055.0682261208572</v>
      </c>
      <c r="AO279" s="1566">
        <v>616.8555616551721</v>
      </c>
      <c r="AP279" s="1393">
        <v>20.191220489973098</v>
      </c>
      <c r="AQ279" s="1344">
        <v>3</v>
      </c>
      <c r="AR279" s="1154" t="str">
        <f t="shared" si="243"/>
        <v xml:space="preserve">  </v>
      </c>
      <c r="AS279" s="1343"/>
      <c r="AT279" s="86" t="s">
        <v>191</v>
      </c>
      <c r="AU279" s="86" t="s">
        <v>191</v>
      </c>
      <c r="AV279" s="86" t="s">
        <v>191</v>
      </c>
      <c r="AW279" s="1323" t="str">
        <f t="shared" si="204"/>
        <v xml:space="preserve">  </v>
      </c>
      <c r="AX279" s="1154" t="str">
        <f t="shared" si="205"/>
        <v xml:space="preserve">  </v>
      </c>
      <c r="AY279" s="86" t="s">
        <v>191</v>
      </c>
      <c r="AZ279" s="86" t="s">
        <v>191</v>
      </c>
      <c r="BA279" s="86" t="s">
        <v>191</v>
      </c>
      <c r="BB279" s="1323"/>
      <c r="BC279" s="1154" t="str">
        <f t="shared" si="206"/>
        <v xml:space="preserve">  </v>
      </c>
      <c r="BD279" s="801" t="s">
        <v>191</v>
      </c>
      <c r="BE279" s="1203" t="s">
        <v>1163</v>
      </c>
      <c r="BF279" s="1312">
        <v>7.4091181025676587</v>
      </c>
      <c r="BG279" s="1312"/>
      <c r="BH279" s="1323"/>
      <c r="BI279" s="1154" t="str">
        <f t="shared" si="207"/>
        <v xml:space="preserve">  </v>
      </c>
      <c r="BJ279" s="1203" t="s">
        <v>1163</v>
      </c>
      <c r="BK279" s="1595">
        <v>7.1163865411263336E-2</v>
      </c>
      <c r="BL279" s="1595">
        <v>5.302486701558376E-3</v>
      </c>
      <c r="BM279" s="1203"/>
      <c r="BN279" s="1158" t="str">
        <f t="shared" si="208"/>
        <v xml:space="preserve">  </v>
      </c>
      <c r="BO279" s="1157" t="str">
        <f t="shared" si="209"/>
        <v xml:space="preserve">  </v>
      </c>
      <c r="BP279" s="1310">
        <f t="shared" si="247"/>
        <v>0.9604903637128045</v>
      </c>
      <c r="BQ279" s="1189">
        <v>130.90855981775874</v>
      </c>
      <c r="BR279" s="1203"/>
      <c r="BS279" s="1323"/>
      <c r="BT279" s="1158" t="str">
        <f t="shared" si="248"/>
        <v xml:space="preserve">  </v>
      </c>
      <c r="BU279" s="1306">
        <v>349.81676262412196</v>
      </c>
      <c r="BV279" s="1203"/>
      <c r="BW279" s="1323"/>
      <c r="BX279" s="1154" t="str">
        <f t="shared" si="244"/>
        <v xml:space="preserve">  </v>
      </c>
      <c r="BY279" s="1312">
        <v>0.63024571836906895</v>
      </c>
      <c r="BZ279" s="1312"/>
      <c r="CA279" s="1594"/>
      <c r="CB279" s="1594"/>
      <c r="CC279" s="1154" t="str">
        <f t="shared" si="236"/>
        <v>E, &lt;RL</v>
      </c>
      <c r="CD279" s="1595">
        <v>1.7182488532377773</v>
      </c>
      <c r="CE279" s="1595"/>
      <c r="CF279" s="1594" t="s">
        <v>1132</v>
      </c>
      <c r="CG279" s="1158" t="str">
        <f t="shared" si="210"/>
        <v xml:space="preserve">  </v>
      </c>
      <c r="CH279" s="1239">
        <f t="shared" si="249"/>
        <v>0.48143965470741612</v>
      </c>
      <c r="CI279" s="1419">
        <v>4.0036152206589568</v>
      </c>
      <c r="CJ279" s="1419"/>
      <c r="CK279" s="1419"/>
      <c r="CL279" s="1154" t="str">
        <f t="shared" si="245"/>
        <v xml:space="preserve">  </v>
      </c>
      <c r="CM279" s="1419">
        <v>15.0802839978154</v>
      </c>
      <c r="CN279" s="1419"/>
      <c r="CO279" s="1419" t="s">
        <v>602</v>
      </c>
      <c r="CP279" s="1158" t="str">
        <f t="shared" si="246"/>
        <v xml:space="preserve">  </v>
      </c>
      <c r="CQ279" s="1201">
        <f t="shared" si="250"/>
        <v>3.0583295899309375</v>
      </c>
      <c r="CR279" s="1201">
        <f t="shared" si="251"/>
        <v>4.3109094843517148</v>
      </c>
      <c r="CS279" s="1203"/>
    </row>
    <row r="280" spans="1:97" ht="38.25" x14ac:dyDescent="0.2">
      <c r="A280" s="1144" t="s">
        <v>2476</v>
      </c>
      <c r="B280" s="1161" t="s">
        <v>1582</v>
      </c>
      <c r="C280" s="957" t="s">
        <v>599</v>
      </c>
      <c r="D280" s="957">
        <v>9</v>
      </c>
      <c r="E280" s="1455">
        <v>1602689</v>
      </c>
      <c r="F280" s="955">
        <v>1</v>
      </c>
      <c r="G280" s="1163">
        <v>11452600</v>
      </c>
      <c r="H280" s="1163">
        <v>201603171140</v>
      </c>
      <c r="I280" s="1163" t="s">
        <v>672</v>
      </c>
      <c r="J280" s="1163"/>
      <c r="K280" s="1165" t="s">
        <v>2614</v>
      </c>
      <c r="L280" s="1166" t="s">
        <v>1694</v>
      </c>
      <c r="M280" s="957" t="s">
        <v>1136</v>
      </c>
      <c r="N280" s="957"/>
      <c r="O280" s="957"/>
      <c r="P280" s="1169">
        <v>42446</v>
      </c>
      <c r="Q280" s="960">
        <v>0.4861111111111111</v>
      </c>
      <c r="R280" s="957" t="s">
        <v>1173</v>
      </c>
      <c r="S280" s="1566" t="s">
        <v>1173</v>
      </c>
      <c r="T280" s="1602">
        <v>131.9</v>
      </c>
      <c r="U280" s="1566">
        <v>181.9</v>
      </c>
      <c r="V280" s="1393">
        <v>50</v>
      </c>
      <c r="W280" s="1236">
        <v>66</v>
      </c>
      <c r="X280" s="1236">
        <v>757.57575757575751</v>
      </c>
      <c r="Y280" s="1154" t="str">
        <f t="shared" si="240"/>
        <v xml:space="preserve">  </v>
      </c>
      <c r="Z280" s="1566" t="s">
        <v>1173</v>
      </c>
      <c r="AA280" s="1602">
        <v>132.69999999999999</v>
      </c>
      <c r="AB280" s="1566">
        <v>183.60000000000002</v>
      </c>
      <c r="AC280" s="1393">
        <v>50.900000000000034</v>
      </c>
      <c r="AD280" s="1393">
        <v>68</v>
      </c>
      <c r="AE280" s="1393">
        <v>748.52941176470631</v>
      </c>
      <c r="AF280" s="1154" t="str">
        <f t="shared" si="241"/>
        <v xml:space="preserve">  </v>
      </c>
      <c r="AG280" s="1566" t="s">
        <v>1173</v>
      </c>
      <c r="AH280" s="1635">
        <v>131.5</v>
      </c>
      <c r="AI280" s="1344">
        <v>176.3</v>
      </c>
      <c r="AJ280" s="1189">
        <v>44.800000000000011</v>
      </c>
      <c r="AK280" s="1189">
        <v>58</v>
      </c>
      <c r="AL280" s="1189">
        <v>772.41379310344848</v>
      </c>
      <c r="AM280" s="1154" t="str">
        <f t="shared" si="242"/>
        <v xml:space="preserve">  </v>
      </c>
      <c r="AN280" s="1602">
        <v>759.50632081463743</v>
      </c>
      <c r="AO280" s="1566">
        <v>12.058657628363935</v>
      </c>
      <c r="AP280" s="1393">
        <v>1.5876968101371378</v>
      </c>
      <c r="AQ280" s="1344">
        <v>3</v>
      </c>
      <c r="AR280" s="1154" t="str">
        <f t="shared" si="243"/>
        <v xml:space="preserve">  </v>
      </c>
      <c r="AS280" s="1343"/>
      <c r="AT280" s="86" t="s">
        <v>191</v>
      </c>
      <c r="AU280" s="86" t="s">
        <v>191</v>
      </c>
      <c r="AV280" s="86" t="s">
        <v>191</v>
      </c>
      <c r="AW280" s="1323" t="str">
        <f t="shared" si="204"/>
        <v xml:space="preserve">  </v>
      </c>
      <c r="AX280" s="1154" t="str">
        <f t="shared" si="205"/>
        <v xml:space="preserve">  </v>
      </c>
      <c r="AY280" s="86" t="s">
        <v>191</v>
      </c>
      <c r="AZ280" s="86" t="s">
        <v>191</v>
      </c>
      <c r="BA280" s="86" t="s">
        <v>191</v>
      </c>
      <c r="BB280" s="1323"/>
      <c r="BC280" s="1154" t="str">
        <f t="shared" si="206"/>
        <v xml:space="preserve">  </v>
      </c>
      <c r="BD280" s="801" t="s">
        <v>191</v>
      </c>
      <c r="BE280" s="1203" t="s">
        <v>1173</v>
      </c>
      <c r="BF280" s="1312">
        <v>1.9349836183134064</v>
      </c>
      <c r="BG280" s="1312"/>
      <c r="BH280" s="1323"/>
      <c r="BI280" s="1154" t="str">
        <f t="shared" si="207"/>
        <v xml:space="preserve">  </v>
      </c>
      <c r="BJ280" s="1203" t="s">
        <v>1173</v>
      </c>
      <c r="BK280" s="1595">
        <v>5.2492508222113529E-2</v>
      </c>
      <c r="BL280" s="1595"/>
      <c r="BM280" s="1203"/>
      <c r="BN280" s="1158" t="str">
        <f t="shared" si="208"/>
        <v xml:space="preserve">  </v>
      </c>
      <c r="BO280" s="1157" t="str">
        <f t="shared" si="209"/>
        <v xml:space="preserve">  </v>
      </c>
      <c r="BP280" s="1310">
        <f t="shared" si="247"/>
        <v>2.7128140892411108</v>
      </c>
      <c r="BQ280" s="1189">
        <v>127.44653206397064</v>
      </c>
      <c r="BR280" s="1203"/>
      <c r="BS280" s="1323"/>
      <c r="BT280" s="1158" t="str">
        <f t="shared" si="248"/>
        <v xml:space="preserve">  </v>
      </c>
      <c r="BU280" s="1306">
        <v>96.55040307876564</v>
      </c>
      <c r="BV280" s="1203"/>
      <c r="BW280" s="1323"/>
      <c r="BX280" s="1154" t="str">
        <f t="shared" si="244"/>
        <v xml:space="preserve">  </v>
      </c>
      <c r="BY280" s="1312">
        <v>0.90898083377375372</v>
      </c>
      <c r="BZ280" s="1312">
        <v>1.967359320023937E-2</v>
      </c>
      <c r="CA280" s="1594"/>
      <c r="CB280" s="1594"/>
      <c r="CC280" s="1154" t="str">
        <f t="shared" si="236"/>
        <v xml:space="preserve">  </v>
      </c>
      <c r="CD280" s="1595">
        <v>0.68039888881006005</v>
      </c>
      <c r="CE280" s="1595">
        <v>1.4726263145473262E-2</v>
      </c>
      <c r="CF280" s="1594" t="s">
        <v>1132</v>
      </c>
      <c r="CG280" s="1158" t="str">
        <f t="shared" si="210"/>
        <v xml:space="preserve">  </v>
      </c>
      <c r="CH280" s="1239">
        <f t="shared" si="249"/>
        <v>0.71322523967737228</v>
      </c>
      <c r="CI280" s="1419">
        <v>2.3619996879144876</v>
      </c>
      <c r="CJ280" s="1419"/>
      <c r="CK280" s="1419"/>
      <c r="CL280" s="1154" t="str">
        <f t="shared" si="245"/>
        <v xml:space="preserve">  </v>
      </c>
      <c r="CM280" s="1419">
        <v>1.8244411382511909</v>
      </c>
      <c r="CN280" s="1419"/>
      <c r="CO280" s="1419" t="s">
        <v>602</v>
      </c>
      <c r="CP280" s="1158" t="str">
        <f t="shared" si="246"/>
        <v xml:space="preserve">  </v>
      </c>
      <c r="CQ280" s="1201">
        <f t="shared" si="250"/>
        <v>1.8533259788731664</v>
      </c>
      <c r="CR280" s="1201">
        <f t="shared" si="251"/>
        <v>1.8896256049421309</v>
      </c>
      <c r="CS280" s="1203"/>
    </row>
    <row r="281" spans="1:97" ht="38.25" x14ac:dyDescent="0.2">
      <c r="A281" s="1144" t="s">
        <v>2483</v>
      </c>
      <c r="B281" s="1161" t="s">
        <v>1732</v>
      </c>
      <c r="C281" s="957" t="s">
        <v>599</v>
      </c>
      <c r="D281" s="957">
        <v>7</v>
      </c>
      <c r="E281" s="1455">
        <v>1603008</v>
      </c>
      <c r="F281" s="955">
        <v>1</v>
      </c>
      <c r="G281" s="1163">
        <v>11452600</v>
      </c>
      <c r="H281" s="1163">
        <v>201604071200</v>
      </c>
      <c r="I281" s="1163" t="s">
        <v>672</v>
      </c>
      <c r="J281" s="1163"/>
      <c r="K281" s="1165" t="s">
        <v>2614</v>
      </c>
      <c r="L281" s="1166" t="s">
        <v>1694</v>
      </c>
      <c r="M281" s="957" t="s">
        <v>1136</v>
      </c>
      <c r="N281" s="957"/>
      <c r="O281" s="957"/>
      <c r="P281" s="1169">
        <v>42467</v>
      </c>
      <c r="Q281" s="960">
        <v>0.5</v>
      </c>
      <c r="R281" s="957" t="s">
        <v>1590</v>
      </c>
      <c r="S281" s="1097"/>
      <c r="T281" s="1602">
        <v>125.2</v>
      </c>
      <c r="U281" s="1552">
        <v>139.19999999999999</v>
      </c>
      <c r="V281" s="1393">
        <v>13.999999999999986</v>
      </c>
      <c r="W281" s="1097">
        <v>252</v>
      </c>
      <c r="X281" s="1236">
        <v>55.5555555555555</v>
      </c>
      <c r="Y281" s="1154" t="str">
        <f t="shared" si="240"/>
        <v xml:space="preserve">  </v>
      </c>
      <c r="Z281" s="957" t="s">
        <v>1590</v>
      </c>
      <c r="AA281" s="1590">
        <v>125.2</v>
      </c>
      <c r="AB281" s="1552">
        <v>137.1</v>
      </c>
      <c r="AC281" s="1343">
        <v>11.899999999999991</v>
      </c>
      <c r="AD281" s="1393">
        <v>224</v>
      </c>
      <c r="AE281" s="1393">
        <v>53.124999999999957</v>
      </c>
      <c r="AF281" s="1154" t="str">
        <f t="shared" si="241"/>
        <v xml:space="preserve">  </v>
      </c>
      <c r="AG281" s="957" t="s">
        <v>1590</v>
      </c>
      <c r="AH281" s="1344">
        <v>125</v>
      </c>
      <c r="AI281" s="1638">
        <v>140.6</v>
      </c>
      <c r="AJ281" s="1344">
        <v>15.599999999999994</v>
      </c>
      <c r="AK281" s="1344">
        <v>270</v>
      </c>
      <c r="AL281" s="1344">
        <v>57.77777777777775</v>
      </c>
      <c r="AM281" s="1154" t="str">
        <f t="shared" si="242"/>
        <v xml:space="preserve">  </v>
      </c>
      <c r="AN281" s="1344">
        <v>55.486111111111065</v>
      </c>
      <c r="AO281" s="1344">
        <v>2.3271661222383462</v>
      </c>
      <c r="AP281" s="1344">
        <v>4.1941416971504646</v>
      </c>
      <c r="AQ281" s="1343">
        <v>3</v>
      </c>
      <c r="AR281" s="1154" t="str">
        <f t="shared" si="243"/>
        <v xml:space="preserve">  </v>
      </c>
      <c r="AS281" s="1343"/>
      <c r="AT281" s="86" t="s">
        <v>191</v>
      </c>
      <c r="AU281" s="86" t="s">
        <v>191</v>
      </c>
      <c r="AV281" s="86" t="s">
        <v>191</v>
      </c>
      <c r="AW281" s="1323" t="str">
        <f t="shared" si="204"/>
        <v xml:space="preserve">  </v>
      </c>
      <c r="AX281" s="1154" t="str">
        <f t="shared" si="205"/>
        <v xml:space="preserve">  </v>
      </c>
      <c r="AY281" s="86" t="s">
        <v>191</v>
      </c>
      <c r="AZ281" s="86" t="s">
        <v>191</v>
      </c>
      <c r="BA281" s="86" t="s">
        <v>191</v>
      </c>
      <c r="BB281" s="1323"/>
      <c r="BC281" s="1154" t="str">
        <f t="shared" si="206"/>
        <v xml:space="preserve">  </v>
      </c>
      <c r="BD281" s="801" t="s">
        <v>191</v>
      </c>
      <c r="BE281" s="1203" t="s">
        <v>1590</v>
      </c>
      <c r="BF281" s="1312">
        <v>1.1344673033230472</v>
      </c>
      <c r="BG281" s="1312"/>
      <c r="BH281" s="1323"/>
      <c r="BI281" s="1154" t="str">
        <f t="shared" si="207"/>
        <v xml:space="preserve">  </v>
      </c>
      <c r="BJ281" s="1203" t="s">
        <v>1590</v>
      </c>
      <c r="BK281" s="1595">
        <v>5.8869773746820987E-2</v>
      </c>
      <c r="BL281" s="1595"/>
      <c r="BM281" s="1203"/>
      <c r="BN281" s="1158" t="str">
        <f t="shared" si="208"/>
        <v xml:space="preserve">  </v>
      </c>
      <c r="BO281" s="1157" t="str">
        <f t="shared" si="209"/>
        <v xml:space="preserve">  </v>
      </c>
      <c r="BP281" s="1310">
        <f t="shared" si="247"/>
        <v>5.1891996864415066</v>
      </c>
      <c r="BQ281" s="1189">
        <v>148.99293753585715</v>
      </c>
      <c r="BR281" s="1203"/>
      <c r="BS281" s="1323"/>
      <c r="BT281" s="1158" t="str">
        <f t="shared" si="248"/>
        <v xml:space="preserve">  </v>
      </c>
      <c r="BU281" s="1306">
        <v>8.2773854186587226</v>
      </c>
      <c r="BV281" s="1203"/>
      <c r="BW281" s="1323"/>
      <c r="BX281" s="1154" t="str">
        <f t="shared" si="244"/>
        <v xml:space="preserve">  </v>
      </c>
      <c r="BY281" s="1312">
        <v>8.9298490061332885</v>
      </c>
      <c r="BZ281" s="1312"/>
      <c r="CA281" s="1594"/>
      <c r="CB281" s="1594"/>
      <c r="CC281" s="1154" t="str">
        <f t="shared" si="236"/>
        <v xml:space="preserve">  </v>
      </c>
      <c r="CD281" s="1595">
        <v>0.47439822845083068</v>
      </c>
      <c r="CE281" s="1595"/>
      <c r="CF281" s="1594"/>
      <c r="CG281" s="1158" t="str">
        <f t="shared" si="210"/>
        <v xml:space="preserve">  </v>
      </c>
      <c r="CH281" s="1239">
        <f t="shared" si="249"/>
        <v>5.9934713375150421</v>
      </c>
      <c r="CI281" s="1419">
        <v>5.6146691770150117</v>
      </c>
      <c r="CJ281" s="1419"/>
      <c r="CK281" s="1419"/>
      <c r="CL281" s="1154" t="str">
        <f t="shared" si="245"/>
        <v xml:space="preserve">  </v>
      </c>
      <c r="CM281" s="1419">
        <v>0.32440310800531164</v>
      </c>
      <c r="CN281" s="1419"/>
      <c r="CO281" s="1419"/>
      <c r="CP281" s="1158" t="str">
        <f t="shared" si="246"/>
        <v xml:space="preserve">  </v>
      </c>
      <c r="CQ281" s="1201">
        <f t="shared" si="250"/>
        <v>3.768412966328532</v>
      </c>
      <c r="CR281" s="1201">
        <f t="shared" si="251"/>
        <v>3.9191494849816757</v>
      </c>
      <c r="CS281" s="1203"/>
    </row>
    <row r="282" spans="1:97" ht="38.25" x14ac:dyDescent="0.2">
      <c r="A282" s="1144" t="s">
        <v>2484</v>
      </c>
      <c r="B282" s="1208" t="s">
        <v>1733</v>
      </c>
      <c r="C282" s="1209" t="s">
        <v>600</v>
      </c>
      <c r="D282" s="1209">
        <v>7</v>
      </c>
      <c r="E282" s="1614">
        <v>1600737</v>
      </c>
      <c r="F282" s="955">
        <v>4</v>
      </c>
      <c r="G282" s="1210">
        <v>11452600</v>
      </c>
      <c r="H282" s="1210">
        <v>201604071201</v>
      </c>
      <c r="I282" s="1163" t="s">
        <v>672</v>
      </c>
      <c r="J282" s="1210"/>
      <c r="K282" s="1165" t="s">
        <v>2614</v>
      </c>
      <c r="L282" s="1481" t="s">
        <v>1694</v>
      </c>
      <c r="M282" s="1209" t="s">
        <v>1136</v>
      </c>
      <c r="N282" s="1209"/>
      <c r="O282" s="1209" t="s">
        <v>45</v>
      </c>
      <c r="P282" s="1288">
        <v>42467</v>
      </c>
      <c r="Q282" s="1213">
        <v>0.50069444444444444</v>
      </c>
      <c r="R282" s="1209" t="s">
        <v>1591</v>
      </c>
      <c r="S282" s="1408"/>
      <c r="T282" s="1596">
        <v>125.1</v>
      </c>
      <c r="U282" s="1560">
        <v>132.70000000000002</v>
      </c>
      <c r="V282" s="1561">
        <v>7.6000000000000227</v>
      </c>
      <c r="W282" s="1408">
        <v>176</v>
      </c>
      <c r="X282" s="1367">
        <v>43.181818181818315</v>
      </c>
      <c r="Y282" s="1154" t="str">
        <f t="shared" si="240"/>
        <v xml:space="preserve">  </v>
      </c>
      <c r="Z282" s="1209" t="s">
        <v>1591</v>
      </c>
      <c r="AA282" s="1589">
        <v>125.1</v>
      </c>
      <c r="AB282" s="1560">
        <v>130.5</v>
      </c>
      <c r="AC282" s="1358">
        <v>5.4000000000000057</v>
      </c>
      <c r="AD282" s="1561">
        <v>116</v>
      </c>
      <c r="AE282" s="1561">
        <v>46.551724137931082</v>
      </c>
      <c r="AF282" s="1154" t="str">
        <f t="shared" si="241"/>
        <v xml:space="preserve">  </v>
      </c>
      <c r="AG282" s="1209" t="s">
        <v>1591</v>
      </c>
      <c r="AH282" s="1359">
        <v>125.4</v>
      </c>
      <c r="AI282" s="1639">
        <v>130.6</v>
      </c>
      <c r="AJ282" s="1359">
        <v>5.1999999999999886</v>
      </c>
      <c r="AK282" s="1359">
        <v>116</v>
      </c>
      <c r="AL282" s="1359">
        <v>44.827586206896449</v>
      </c>
      <c r="AM282" s="1154" t="str">
        <f t="shared" si="242"/>
        <v xml:space="preserve">  </v>
      </c>
      <c r="AN282" s="1359">
        <v>44.853709508881956</v>
      </c>
      <c r="AO282" s="1359">
        <v>1.6851048508745812</v>
      </c>
      <c r="AP282" s="1359">
        <v>3.7568907216935892</v>
      </c>
      <c r="AQ282" s="1358">
        <v>3</v>
      </c>
      <c r="AR282" s="1154" t="str">
        <f t="shared" si="243"/>
        <v xml:space="preserve">  </v>
      </c>
      <c r="AS282" s="1358"/>
      <c r="AT282" s="272" t="s">
        <v>191</v>
      </c>
      <c r="AU282" s="272" t="s">
        <v>191</v>
      </c>
      <c r="AV282" s="272" t="s">
        <v>191</v>
      </c>
      <c r="AW282" s="1323" t="str">
        <f t="shared" si="204"/>
        <v xml:space="preserve">  </v>
      </c>
      <c r="AX282" s="1154" t="str">
        <f t="shared" si="205"/>
        <v xml:space="preserve">  </v>
      </c>
      <c r="AY282" s="272" t="s">
        <v>191</v>
      </c>
      <c r="AZ282" s="272" t="s">
        <v>191</v>
      </c>
      <c r="BA282" s="272" t="s">
        <v>191</v>
      </c>
      <c r="BB282" s="1323"/>
      <c r="BC282" s="1154" t="str">
        <f t="shared" si="206"/>
        <v xml:space="preserve">  </v>
      </c>
      <c r="BD282" s="802" t="s">
        <v>191</v>
      </c>
      <c r="BE282" s="1222" t="s">
        <v>1591</v>
      </c>
      <c r="BF282" s="1610">
        <v>1.1440405713531678</v>
      </c>
      <c r="BG282" s="1610"/>
      <c r="BH282" s="1323"/>
      <c r="BI282" s="1154" t="str">
        <f t="shared" si="207"/>
        <v xml:space="preserve">  </v>
      </c>
      <c r="BJ282" s="1222" t="s">
        <v>1591</v>
      </c>
      <c r="BK282" s="1613">
        <v>5.2909552627667299E-2</v>
      </c>
      <c r="BL282" s="1613"/>
      <c r="BM282" s="1222"/>
      <c r="BN282" s="1158" t="str">
        <f t="shared" si="208"/>
        <v xml:space="preserve">  </v>
      </c>
      <c r="BO282" s="1157" t="str">
        <f t="shared" si="209"/>
        <v xml:space="preserve">  </v>
      </c>
      <c r="BP282" s="1611">
        <f t="shared" si="247"/>
        <v>4.6247968780587945</v>
      </c>
      <c r="BQ282" s="1189">
        <v>156.77959944388485</v>
      </c>
      <c r="BR282" s="1203"/>
      <c r="BS282" s="1323"/>
      <c r="BT282" s="1158" t="str">
        <f t="shared" si="248"/>
        <v xml:space="preserve">  </v>
      </c>
      <c r="BU282" s="1306">
        <v>6.7700281578041386</v>
      </c>
      <c r="BV282" s="1203"/>
      <c r="BW282" s="1323"/>
      <c r="BX282" s="1154" t="str">
        <f t="shared" si="244"/>
        <v xml:space="preserve">  </v>
      </c>
      <c r="BY282" s="1312">
        <v>12.128625189221502</v>
      </c>
      <c r="BZ282" s="1610"/>
      <c r="CA282" s="1591"/>
      <c r="CB282" s="1591"/>
      <c r="CC282" s="1154" t="str">
        <f t="shared" si="236"/>
        <v xml:space="preserve">  </v>
      </c>
      <c r="CD282" s="1613">
        <v>0.56460841398100259</v>
      </c>
      <c r="CE282" s="1613"/>
      <c r="CF282" s="1591"/>
      <c r="CG282" s="1158" t="str">
        <f t="shared" si="210"/>
        <v xml:space="preserve">  </v>
      </c>
      <c r="CH282" s="1239">
        <f t="shared" si="249"/>
        <v>7.7360991048855343</v>
      </c>
      <c r="CI282" s="1464">
        <v>5.4926111514277398</v>
      </c>
      <c r="CJ282" s="1464"/>
      <c r="CK282" s="1464"/>
      <c r="CL282" s="1154" t="str">
        <f t="shared" si="245"/>
        <v xml:space="preserve">  </v>
      </c>
      <c r="CM282" s="1464">
        <v>0.24622049989158773</v>
      </c>
      <c r="CN282" s="1464"/>
      <c r="CO282" s="1464"/>
      <c r="CP282" s="1158" t="str">
        <f t="shared" si="246"/>
        <v xml:space="preserve">  </v>
      </c>
      <c r="CQ282" s="1201">
        <f t="shared" si="250"/>
        <v>3.5033965968216902</v>
      </c>
      <c r="CR282" s="1201">
        <f t="shared" si="251"/>
        <v>3.6369198790961814</v>
      </c>
      <c r="CS282" s="1222"/>
    </row>
    <row r="283" spans="1:97" ht="38.25" x14ac:dyDescent="0.2">
      <c r="A283" s="1144" t="s">
        <v>2492</v>
      </c>
      <c r="B283" s="1167" t="s">
        <v>1888</v>
      </c>
      <c r="C283" s="957" t="s">
        <v>599</v>
      </c>
      <c r="D283" s="957">
        <v>9</v>
      </c>
      <c r="E283" s="1455">
        <v>1700943</v>
      </c>
      <c r="F283" s="955">
        <v>1</v>
      </c>
      <c r="G283" s="1163">
        <v>11452600</v>
      </c>
      <c r="H283" s="1163">
        <v>201612121210</v>
      </c>
      <c r="I283" s="1163" t="s">
        <v>672</v>
      </c>
      <c r="J283" s="1163" t="s">
        <v>1784</v>
      </c>
      <c r="K283" s="1165" t="s">
        <v>2614</v>
      </c>
      <c r="L283" s="1166" t="s">
        <v>1694</v>
      </c>
      <c r="M283" s="957"/>
      <c r="N283" s="957"/>
      <c r="O283" s="957"/>
      <c r="P283" s="1169">
        <v>42716</v>
      </c>
      <c r="Q283" s="960">
        <v>0.50694444444444442</v>
      </c>
      <c r="R283" s="957" t="s">
        <v>1775</v>
      </c>
      <c r="S283" s="1343" t="s">
        <v>1775</v>
      </c>
      <c r="T283" s="1602">
        <v>128.19999999999999</v>
      </c>
      <c r="U283" s="1552">
        <v>142.6</v>
      </c>
      <c r="V283" s="1393">
        <v>14.400000000000006</v>
      </c>
      <c r="W283" s="1097">
        <v>158</v>
      </c>
      <c r="X283" s="1236">
        <v>91.139240506329145</v>
      </c>
      <c r="Y283" s="1154" t="str">
        <f t="shared" si="240"/>
        <v xml:space="preserve">  </v>
      </c>
      <c r="Z283" s="1343" t="s">
        <v>1775</v>
      </c>
      <c r="AA283" s="1189">
        <v>125.1</v>
      </c>
      <c r="AB283" s="1189">
        <v>139.1</v>
      </c>
      <c r="AC283" s="1189">
        <v>14</v>
      </c>
      <c r="AD283" s="1189">
        <v>152</v>
      </c>
      <c r="AE283" s="1189">
        <v>92.10526315789474</v>
      </c>
      <c r="AF283" s="1154" t="str">
        <f t="shared" si="241"/>
        <v xml:space="preserve">  </v>
      </c>
      <c r="AG283" s="1343" t="s">
        <v>1775</v>
      </c>
      <c r="AH283" s="1344">
        <v>127.8</v>
      </c>
      <c r="AI283" s="1638">
        <v>142.1</v>
      </c>
      <c r="AJ283" s="1344">
        <v>14.299999999999997</v>
      </c>
      <c r="AK283" s="1344">
        <v>154</v>
      </c>
      <c r="AL283" s="1344">
        <v>92.857142857142847</v>
      </c>
      <c r="AM283" s="1154" t="str">
        <f t="shared" si="242"/>
        <v xml:space="preserve">  </v>
      </c>
      <c r="AN283" s="1344">
        <v>92.033882173788911</v>
      </c>
      <c r="AO283" s="1344">
        <v>0.86117277906454315</v>
      </c>
      <c r="AP283" s="1344">
        <v>0.93571276004458681</v>
      </c>
      <c r="AQ283" s="1343">
        <v>3</v>
      </c>
      <c r="AR283" s="1154" t="str">
        <f t="shared" si="243"/>
        <v xml:space="preserve">  </v>
      </c>
      <c r="AS283" s="1343"/>
      <c r="AT283" s="86" t="s">
        <v>191</v>
      </c>
      <c r="AU283" s="86" t="s">
        <v>191</v>
      </c>
      <c r="AV283" s="86" t="s">
        <v>191</v>
      </c>
      <c r="AW283" s="1323" t="str">
        <f t="shared" si="204"/>
        <v xml:space="preserve">  </v>
      </c>
      <c r="AX283" s="1154" t="str">
        <f t="shared" si="205"/>
        <v xml:space="preserve">  </v>
      </c>
      <c r="AY283" s="86" t="s">
        <v>191</v>
      </c>
      <c r="AZ283" s="86" t="s">
        <v>191</v>
      </c>
      <c r="BA283" s="86" t="s">
        <v>191</v>
      </c>
      <c r="BB283" s="1323"/>
      <c r="BC283" s="1154" t="str">
        <f t="shared" si="206"/>
        <v xml:space="preserve">  </v>
      </c>
      <c r="BD283" s="801" t="s">
        <v>191</v>
      </c>
      <c r="BE283" s="1203" t="s">
        <v>1775</v>
      </c>
      <c r="BF283" s="1312">
        <v>10.888758669412523</v>
      </c>
      <c r="BG283" s="1312"/>
      <c r="BH283" s="1203"/>
      <c r="BI283" s="1154" t="str">
        <f t="shared" si="207"/>
        <v xml:space="preserve">  </v>
      </c>
      <c r="BJ283" s="957" t="s">
        <v>1775</v>
      </c>
      <c r="BK283" s="1595">
        <v>6.2848488391531301E-2</v>
      </c>
      <c r="BL283" s="1595"/>
      <c r="BM283" s="1203"/>
      <c r="BN283" s="1158" t="str">
        <f t="shared" si="208"/>
        <v xml:space="preserve">  </v>
      </c>
      <c r="BO283" s="1157" t="str">
        <f t="shared" si="209"/>
        <v xml:space="preserve">  </v>
      </c>
      <c r="BP283" s="1310">
        <f t="shared" si="247"/>
        <v>0.57718689797100753</v>
      </c>
      <c r="BQ283" s="1642">
        <v>364.61307154604839</v>
      </c>
      <c r="BR283" s="1203"/>
      <c r="BS283" s="1203"/>
      <c r="BT283" s="1158" t="str">
        <f t="shared" si="248"/>
        <v xml:space="preserve">  </v>
      </c>
      <c r="BU283" s="1642">
        <v>33.230558419386703</v>
      </c>
      <c r="BV283" s="1203"/>
      <c r="BW283" s="1203"/>
      <c r="BX283" s="1154" t="str">
        <f t="shared" si="244"/>
        <v xml:space="preserve">  </v>
      </c>
      <c r="BY283" s="1312">
        <v>4.9555610669471513</v>
      </c>
      <c r="BZ283" s="1312"/>
      <c r="CA283" s="1594"/>
      <c r="CB283" s="1594"/>
      <c r="CC283" s="1154" t="str">
        <f t="shared" si="236"/>
        <v xml:space="preserve">  </v>
      </c>
      <c r="CD283" s="1595">
        <v>0.45643325616618541</v>
      </c>
      <c r="CE283" s="1595"/>
      <c r="CF283" s="1594"/>
      <c r="CG283" s="1158" t="str">
        <f t="shared" si="210"/>
        <v xml:space="preserve">  </v>
      </c>
      <c r="CH283" s="1239">
        <f t="shared" si="249"/>
        <v>1.3591287459701769</v>
      </c>
      <c r="CI283" s="1312">
        <v>9.872306273281696</v>
      </c>
      <c r="CJ283" s="1203"/>
      <c r="CK283" s="1203"/>
      <c r="CL283" s="1154" t="str">
        <f t="shared" si="245"/>
        <v xml:space="preserve">  </v>
      </c>
      <c r="CM283" s="1312">
        <v>0.91671415394758582</v>
      </c>
      <c r="CN283" s="1203" t="s">
        <v>602</v>
      </c>
      <c r="CO283" s="1203"/>
      <c r="CP283" s="1158" t="str">
        <f t="shared" si="246"/>
        <v xml:space="preserve">  </v>
      </c>
      <c r="CQ283" s="1201">
        <f t="shared" si="250"/>
        <v>2.7076117242370681</v>
      </c>
      <c r="CR283" s="1201">
        <f t="shared" si="251"/>
        <v>2.7586480563407414</v>
      </c>
      <c r="CS283" s="1203"/>
    </row>
    <row r="284" spans="1:97" ht="38.25" x14ac:dyDescent="0.2">
      <c r="A284" s="1144" t="s">
        <v>2495</v>
      </c>
      <c r="B284" s="1167" t="s">
        <v>1891</v>
      </c>
      <c r="C284" s="957" t="s">
        <v>599</v>
      </c>
      <c r="D284" s="957">
        <v>9</v>
      </c>
      <c r="E284" s="1455">
        <v>1701220</v>
      </c>
      <c r="F284" s="955">
        <v>1</v>
      </c>
      <c r="G284" s="1163">
        <v>11452600</v>
      </c>
      <c r="H284" s="1163">
        <v>201612161550</v>
      </c>
      <c r="I284" s="1163" t="s">
        <v>672</v>
      </c>
      <c r="J284" s="1163" t="s">
        <v>1787</v>
      </c>
      <c r="K284" s="1165" t="s">
        <v>2614</v>
      </c>
      <c r="L284" s="1166" t="s">
        <v>1694</v>
      </c>
      <c r="M284" s="957"/>
      <c r="N284" s="957"/>
      <c r="O284" s="957"/>
      <c r="P284" s="1169">
        <v>42720</v>
      </c>
      <c r="Q284" s="960">
        <v>0.65972222222222221</v>
      </c>
      <c r="R284" s="957" t="s">
        <v>1778</v>
      </c>
      <c r="S284" s="1343" t="s">
        <v>1778</v>
      </c>
      <c r="T284" s="1602">
        <v>127.7</v>
      </c>
      <c r="U284" s="1552">
        <v>182.79999999999998</v>
      </c>
      <c r="V284" s="1393">
        <v>55.09999999999998</v>
      </c>
      <c r="W284" s="1097">
        <v>46</v>
      </c>
      <c r="X284" s="1236">
        <v>1197.8260869565213</v>
      </c>
      <c r="Y284" s="1154" t="str">
        <f t="shared" si="240"/>
        <v xml:space="preserve">  </v>
      </c>
      <c r="Z284" s="1343" t="s">
        <v>1778</v>
      </c>
      <c r="AA284" s="1189">
        <v>128</v>
      </c>
      <c r="AB284" s="1189">
        <v>181.9</v>
      </c>
      <c r="AC284" s="1189">
        <v>53.900000000000006</v>
      </c>
      <c r="AD284" s="1189">
        <v>46</v>
      </c>
      <c r="AE284" s="1189">
        <v>1171.7391304347827</v>
      </c>
      <c r="AF284" s="1154" t="str">
        <f t="shared" si="241"/>
        <v xml:space="preserve">  </v>
      </c>
      <c r="AG284" s="1343" t="s">
        <v>1778</v>
      </c>
      <c r="AH284" s="1344">
        <v>126.8</v>
      </c>
      <c r="AI284" s="1638">
        <v>164.3</v>
      </c>
      <c r="AJ284" s="1344">
        <v>37.500000000000014</v>
      </c>
      <c r="AK284" s="1344">
        <v>30</v>
      </c>
      <c r="AL284" s="1344">
        <v>1250.0000000000005</v>
      </c>
      <c r="AM284" s="1154" t="str">
        <f t="shared" si="242"/>
        <v xml:space="preserve">  </v>
      </c>
      <c r="AN284" s="1344">
        <v>1206.5217391304348</v>
      </c>
      <c r="AO284" s="1344">
        <v>39.848484303964071</v>
      </c>
      <c r="AP284" s="1344">
        <v>3.302757257625851</v>
      </c>
      <c r="AQ284" s="1343">
        <v>3</v>
      </c>
      <c r="AR284" s="1154" t="str">
        <f t="shared" si="243"/>
        <v xml:space="preserve">  </v>
      </c>
      <c r="AS284" s="1343"/>
      <c r="AT284" s="86" t="s">
        <v>191</v>
      </c>
      <c r="AU284" s="86" t="s">
        <v>191</v>
      </c>
      <c r="AV284" s="86" t="s">
        <v>191</v>
      </c>
      <c r="AW284" s="1323" t="str">
        <f t="shared" si="204"/>
        <v xml:space="preserve">  </v>
      </c>
      <c r="AX284" s="1154" t="str">
        <f t="shared" si="205"/>
        <v xml:space="preserve">  </v>
      </c>
      <c r="AY284" s="86" t="s">
        <v>191</v>
      </c>
      <c r="AZ284" s="86" t="s">
        <v>191</v>
      </c>
      <c r="BA284" s="86" t="s">
        <v>191</v>
      </c>
      <c r="BB284" s="1323"/>
      <c r="BC284" s="1154" t="str">
        <f t="shared" si="206"/>
        <v xml:space="preserve">  </v>
      </c>
      <c r="BD284" s="801" t="s">
        <v>191</v>
      </c>
      <c r="BE284" s="1203" t="s">
        <v>1778</v>
      </c>
      <c r="BF284" s="1312">
        <v>9.2833792608562042</v>
      </c>
      <c r="BG284" s="1312"/>
      <c r="BH284" s="1203"/>
      <c r="BI284" s="1154" t="str">
        <f t="shared" si="207"/>
        <v xml:space="preserve">  </v>
      </c>
      <c r="BJ284" s="957" t="s">
        <v>1778</v>
      </c>
      <c r="BK284" s="1595">
        <v>7.3508093614032641E-2</v>
      </c>
      <c r="BL284" s="1595"/>
      <c r="BM284" s="1203"/>
      <c r="BN284" s="1158" t="str">
        <f t="shared" si="208"/>
        <v xml:space="preserve">  </v>
      </c>
      <c r="BO284" s="1157" t="str">
        <f t="shared" si="209"/>
        <v xml:space="preserve">  </v>
      </c>
      <c r="BP284" s="1310">
        <f t="shared" si="247"/>
        <v>0.79182473912256179</v>
      </c>
      <c r="BQ284" s="1642">
        <v>277.1321677679407</v>
      </c>
      <c r="BR284" s="1203"/>
      <c r="BS284" s="1203"/>
      <c r="BT284" s="1158" t="str">
        <f t="shared" si="248"/>
        <v xml:space="preserve">  </v>
      </c>
      <c r="BU284" s="1642">
        <v>331.95614008725062</v>
      </c>
      <c r="BV284" s="1203"/>
      <c r="BW284" s="1203"/>
      <c r="BX284" s="1154" t="str">
        <f t="shared" si="244"/>
        <v xml:space="preserve">  </v>
      </c>
      <c r="BY284" s="1312">
        <v>2.5245721728848047</v>
      </c>
      <c r="BZ284" s="1312"/>
      <c r="CA284" s="1594"/>
      <c r="CB284" s="1594"/>
      <c r="CC284" s="1154" t="str">
        <f t="shared" si="236"/>
        <v xml:space="preserve">  </v>
      </c>
      <c r="CD284" s="1595">
        <v>2.9581400025758913</v>
      </c>
      <c r="CE284" s="1595"/>
      <c r="CF284" s="1594"/>
      <c r="CG284" s="1158" t="str">
        <f t="shared" si="210"/>
        <v xml:space="preserve">  </v>
      </c>
      <c r="CH284" s="1239">
        <f t="shared" si="249"/>
        <v>0.91096323938792256</v>
      </c>
      <c r="CI284" s="1312">
        <v>4.2599867560988853</v>
      </c>
      <c r="CJ284" s="1203"/>
      <c r="CK284" s="1203"/>
      <c r="CL284" s="1154" t="str">
        <f t="shared" si="245"/>
        <v xml:space="preserve">  </v>
      </c>
      <c r="CM284" s="1312">
        <v>5.3249834451236087</v>
      </c>
      <c r="CN284" s="1203" t="s">
        <v>602</v>
      </c>
      <c r="CO284" s="1203"/>
      <c r="CP284" s="1158" t="str">
        <f t="shared" si="246"/>
        <v xml:space="preserve">  </v>
      </c>
      <c r="CQ284" s="1201">
        <f t="shared" si="250"/>
        <v>1.5371679117618804</v>
      </c>
      <c r="CR284" s="1201">
        <f t="shared" si="251"/>
        <v>1.6041225939438872</v>
      </c>
      <c r="CS284" s="1203"/>
    </row>
    <row r="285" spans="1:97" ht="38.25" x14ac:dyDescent="0.2">
      <c r="A285" s="1144" t="s">
        <v>2498</v>
      </c>
      <c r="B285" s="1167" t="s">
        <v>1894</v>
      </c>
      <c r="C285" s="957" t="s">
        <v>599</v>
      </c>
      <c r="D285" s="957">
        <v>9</v>
      </c>
      <c r="E285" s="1455">
        <v>1701217</v>
      </c>
      <c r="F285" s="955">
        <v>1</v>
      </c>
      <c r="G285" s="1163">
        <v>11452600</v>
      </c>
      <c r="H285" s="1163">
        <v>201612171410</v>
      </c>
      <c r="I285" s="1163" t="s">
        <v>672</v>
      </c>
      <c r="J285" s="1163" t="s">
        <v>1790</v>
      </c>
      <c r="K285" s="1165" t="s">
        <v>2614</v>
      </c>
      <c r="L285" s="1166" t="s">
        <v>1694</v>
      </c>
      <c r="M285" s="957"/>
      <c r="N285" s="957"/>
      <c r="O285" s="957"/>
      <c r="P285" s="1169">
        <v>42721</v>
      </c>
      <c r="Q285" s="960">
        <v>0.59027777777777779</v>
      </c>
      <c r="R285" s="957" t="s">
        <v>1781</v>
      </c>
      <c r="S285" s="1343" t="s">
        <v>1781</v>
      </c>
      <c r="T285" s="1602">
        <v>126.3</v>
      </c>
      <c r="U285" s="1552">
        <v>144.19999999999999</v>
      </c>
      <c r="V285" s="1393">
        <v>17.899999999999991</v>
      </c>
      <c r="W285" s="1097">
        <v>88</v>
      </c>
      <c r="X285" s="1236">
        <v>203.40909090909082</v>
      </c>
      <c r="Y285" s="1154" t="str">
        <f t="shared" si="240"/>
        <v xml:space="preserve">  </v>
      </c>
      <c r="Z285" s="1343" t="s">
        <v>1781</v>
      </c>
      <c r="AA285" s="1189">
        <v>126.7</v>
      </c>
      <c r="AB285" s="1189">
        <v>139.5</v>
      </c>
      <c r="AC285" s="1189">
        <v>12.799999999999997</v>
      </c>
      <c r="AD285" s="1189">
        <v>58</v>
      </c>
      <c r="AE285" s="1189">
        <v>220.68965517241372</v>
      </c>
      <c r="AF285" s="1154" t="str">
        <f t="shared" si="241"/>
        <v xml:space="preserve">  </v>
      </c>
      <c r="AG285" s="1343" t="s">
        <v>1781</v>
      </c>
      <c r="AH285" s="1344">
        <v>129.69999999999999</v>
      </c>
      <c r="AI285" s="1638">
        <v>142.5</v>
      </c>
      <c r="AJ285" s="1344">
        <v>12.800000000000011</v>
      </c>
      <c r="AK285" s="1344">
        <v>60</v>
      </c>
      <c r="AL285" s="1344">
        <v>213.33333333333354</v>
      </c>
      <c r="AM285" s="1154" t="str">
        <f t="shared" si="242"/>
        <v xml:space="preserve">  </v>
      </c>
      <c r="AN285" s="1344">
        <v>212.47735980494602</v>
      </c>
      <c r="AO285" s="1344">
        <v>8.6720236003878171</v>
      </c>
      <c r="AP285" s="1344">
        <v>4.0813871220673699</v>
      </c>
      <c r="AQ285" s="1343">
        <v>3</v>
      </c>
      <c r="AR285" s="1154" t="str">
        <f t="shared" si="243"/>
        <v xml:space="preserve">  </v>
      </c>
      <c r="AS285" s="1343"/>
      <c r="AT285" s="86" t="s">
        <v>191</v>
      </c>
      <c r="AU285" s="86" t="s">
        <v>191</v>
      </c>
      <c r="AV285" s="86" t="s">
        <v>191</v>
      </c>
      <c r="AW285" s="1323" t="str">
        <f t="shared" si="204"/>
        <v xml:space="preserve">  </v>
      </c>
      <c r="AX285" s="1154" t="str">
        <f t="shared" si="205"/>
        <v xml:space="preserve">  </v>
      </c>
      <c r="AY285" s="86" t="s">
        <v>191</v>
      </c>
      <c r="AZ285" s="86" t="s">
        <v>191</v>
      </c>
      <c r="BA285" s="86" t="s">
        <v>191</v>
      </c>
      <c r="BB285" s="1323"/>
      <c r="BC285" s="1154" t="str">
        <f t="shared" si="206"/>
        <v xml:space="preserve">  </v>
      </c>
      <c r="BD285" s="801" t="s">
        <v>191</v>
      </c>
      <c r="BE285" s="1203" t="s">
        <v>1781</v>
      </c>
      <c r="BF285" s="1312">
        <v>8.6155731738456218</v>
      </c>
      <c r="BG285" s="1312"/>
      <c r="BH285" s="1203"/>
      <c r="BI285" s="1154" t="str">
        <f t="shared" si="207"/>
        <v xml:space="preserve">  </v>
      </c>
      <c r="BJ285" s="957" t="s">
        <v>1781</v>
      </c>
      <c r="BK285" s="1595">
        <v>8.6376742353609787E-2</v>
      </c>
      <c r="BL285" s="1595">
        <v>6.225837577949235E-3</v>
      </c>
      <c r="BM285" s="1203"/>
      <c r="BN285" s="1158" t="str">
        <f t="shared" si="208"/>
        <v xml:space="preserve">  </v>
      </c>
      <c r="BO285" s="1157" t="str">
        <f t="shared" si="209"/>
        <v xml:space="preserve">  </v>
      </c>
      <c r="BP285" s="1310">
        <f t="shared" si="247"/>
        <v>1.0025652456394254</v>
      </c>
      <c r="BQ285" s="1642">
        <v>249.77245977007382</v>
      </c>
      <c r="BR285" s="1203"/>
      <c r="BS285" s="1203"/>
      <c r="BT285" s="1158" t="str">
        <f t="shared" si="248"/>
        <v xml:space="preserve">  </v>
      </c>
      <c r="BU285" s="1642">
        <v>50.805988975958179</v>
      </c>
      <c r="BV285" s="1203"/>
      <c r="BW285" s="1203"/>
      <c r="BX285" s="1154" t="str">
        <f t="shared" si="244"/>
        <v xml:space="preserve">  </v>
      </c>
      <c r="BY285" s="1312">
        <v>2.9457309331377433</v>
      </c>
      <c r="BZ285" s="1312"/>
      <c r="CA285" s="1594"/>
      <c r="CB285" s="1594"/>
      <c r="CC285" s="1154" t="str">
        <f t="shared" si="236"/>
        <v xml:space="preserve">  </v>
      </c>
      <c r="CD285" s="1595">
        <v>0.65009234386488157</v>
      </c>
      <c r="CE285" s="1595"/>
      <c r="CF285" s="1594"/>
      <c r="CG285" s="1158" t="str">
        <f t="shared" si="210"/>
        <v xml:space="preserve">  </v>
      </c>
      <c r="CH285" s="1239">
        <f t="shared" si="249"/>
        <v>1.1793657859034634</v>
      </c>
      <c r="CI285" s="1312">
        <v>5.5146085823409416</v>
      </c>
      <c r="CJ285" s="1203"/>
      <c r="CK285" s="1203"/>
      <c r="CL285" s="1154" t="str">
        <f t="shared" si="245"/>
        <v xml:space="preserve">  </v>
      </c>
      <c r="CM285" s="1312">
        <v>1.1764498308994018</v>
      </c>
      <c r="CN285" s="1203" t="s">
        <v>602</v>
      </c>
      <c r="CO285" s="1203"/>
      <c r="CP285" s="1158" t="str">
        <f t="shared" si="246"/>
        <v xml:space="preserve">  </v>
      </c>
      <c r="CQ285" s="1201">
        <f t="shared" si="250"/>
        <v>2.2078529343937174</v>
      </c>
      <c r="CR285" s="1201">
        <f t="shared" si="251"/>
        <v>2.3155731334274545</v>
      </c>
      <c r="CS285" s="1203"/>
    </row>
    <row r="286" spans="1:97" ht="38.25" x14ac:dyDescent="0.2">
      <c r="A286" s="1144" t="s">
        <v>2078</v>
      </c>
      <c r="B286" s="1161" t="s">
        <v>1184</v>
      </c>
      <c r="C286" s="957" t="s">
        <v>599</v>
      </c>
      <c r="D286" s="957">
        <v>9</v>
      </c>
      <c r="E286" s="1188">
        <v>1004175</v>
      </c>
      <c r="F286" s="955">
        <v>1</v>
      </c>
      <c r="G286" s="1163">
        <v>11452900</v>
      </c>
      <c r="H286" s="1163">
        <v>201001211550</v>
      </c>
      <c r="I286" s="1163"/>
      <c r="J286" s="1164" t="s">
        <v>679</v>
      </c>
      <c r="K286" s="1165" t="s">
        <v>2616</v>
      </c>
      <c r="L286" s="1184" t="s">
        <v>746</v>
      </c>
      <c r="M286" s="1167" t="s">
        <v>44</v>
      </c>
      <c r="N286" s="1189"/>
      <c r="O286" s="957"/>
      <c r="P286" s="1169">
        <v>40199</v>
      </c>
      <c r="Q286" s="960">
        <v>0.65972222222222221</v>
      </c>
      <c r="R286" s="1190" t="s">
        <v>1615</v>
      </c>
      <c r="S286" s="1171"/>
      <c r="T286" s="1171"/>
      <c r="U286" s="1171"/>
      <c r="V286" s="1171"/>
      <c r="W286" s="1171"/>
      <c r="X286" s="1171"/>
      <c r="Y286" s="1154"/>
      <c r="Z286" s="1171"/>
      <c r="AA286" s="1171"/>
      <c r="AB286" s="1171"/>
      <c r="AC286" s="1171"/>
      <c r="AD286" s="1171"/>
      <c r="AE286" s="1171"/>
      <c r="AF286" s="1154"/>
      <c r="AG286" s="1171"/>
      <c r="AH286" s="1171"/>
      <c r="AI286" s="1171"/>
      <c r="AJ286" s="1171"/>
      <c r="AK286" s="1171"/>
      <c r="AL286" s="1171"/>
      <c r="AM286" s="1154"/>
      <c r="AN286" s="1191">
        <v>1077.6923076923076</v>
      </c>
      <c r="AO286" s="1191">
        <v>26.457513110645692</v>
      </c>
      <c r="AP286" s="1191">
        <f>AO286/AN286*100</f>
        <v>2.4550154920656246</v>
      </c>
      <c r="AQ286" s="1171">
        <v>3</v>
      </c>
      <c r="AR286" s="1154" t="str">
        <f t="shared" si="243"/>
        <v xml:space="preserve">  </v>
      </c>
      <c r="AS286" s="1171"/>
      <c r="AT286" s="1172"/>
      <c r="AU286" s="1173">
        <v>266.37373610001072</v>
      </c>
      <c r="AV286" s="1174"/>
      <c r="AW286" s="1175" t="str">
        <f t="shared" si="204"/>
        <v xml:space="preserve">  </v>
      </c>
      <c r="AX286" s="1154" t="str">
        <f t="shared" si="205"/>
        <v xml:space="preserve">  </v>
      </c>
      <c r="AY286" s="1172" t="s">
        <v>804</v>
      </c>
      <c r="AZ286" s="1192">
        <v>0.12900284208673501</v>
      </c>
      <c r="BA286" s="1187"/>
      <c r="BB286" s="1175" t="str">
        <f t="shared" ref="BB286:BB317" si="252">IF(AZ286&lt;BB$7,"E, &lt;PRL",IF(AZ286&gt;BB$7,"  ",))</f>
        <v xml:space="preserve">  </v>
      </c>
      <c r="BC286" s="1154" t="str">
        <f t="shared" si="206"/>
        <v xml:space="preserve">  </v>
      </c>
      <c r="BD286" s="1178">
        <f>AZ286/AU286*100</f>
        <v>4.8429264827483054E-2</v>
      </c>
      <c r="BE286" s="56" t="s">
        <v>177</v>
      </c>
      <c r="BF286" s="1187">
        <v>7.0072365181508154</v>
      </c>
      <c r="BG286" s="1193"/>
      <c r="BH286" s="1175" t="str">
        <f>IF(BF286&lt;BH$7,"E, &lt;PRL",IF(BF286&gt;BH$7,"  ",))</f>
        <v xml:space="preserve">  </v>
      </c>
      <c r="BI286" s="1154" t="str">
        <f t="shared" si="207"/>
        <v xml:space="preserve">  </v>
      </c>
      <c r="BJ286" s="1179" t="s">
        <v>800</v>
      </c>
      <c r="BK286" s="1192">
        <v>0.12456503452292637</v>
      </c>
      <c r="BL286" s="1192"/>
      <c r="BM286" s="1175" t="str">
        <f t="shared" ref="BM286:BM295" si="253">IF(BK286&lt;BM$7,"E, &lt;PRL",IF(BK286&gt;BM$7,"  ",))</f>
        <v xml:space="preserve">  </v>
      </c>
      <c r="BN286" s="1158" t="str">
        <f t="shared" si="208"/>
        <v xml:space="preserve">  </v>
      </c>
      <c r="BO286" s="1157" t="str">
        <f t="shared" si="209"/>
        <v xml:space="preserve">  </v>
      </c>
      <c r="BP286" s="1194">
        <f t="shared" si="247"/>
        <v>1.7776627662027118</v>
      </c>
      <c r="BQ286" s="1195">
        <v>230.67863281941985</v>
      </c>
      <c r="BR286" s="1193"/>
      <c r="BS286" s="174" t="str">
        <f>IF(BQ286&lt;BS$7,"E, &lt;PRL",IF(BQ286&gt;BS$7,"  ",))</f>
        <v xml:space="preserve">  </v>
      </c>
      <c r="BT286" s="1158" t="str">
        <f t="shared" si="248"/>
        <v xml:space="preserve">  </v>
      </c>
      <c r="BU286" s="1174">
        <v>240.5109978952176</v>
      </c>
      <c r="BV286" s="1179"/>
      <c r="BW286" s="174" t="str">
        <f t="shared" ref="BW286:BW313" si="254">IF(BU286&lt;BW$7,"E, &lt;PRL",IF(BU286&gt;BW$7,"  ",))</f>
        <v xml:space="preserve">  </v>
      </c>
      <c r="BX286" s="1154" t="str">
        <f t="shared" si="244"/>
        <v xml:space="preserve">  </v>
      </c>
      <c r="BY286" s="1191">
        <v>1.297921040732958</v>
      </c>
      <c r="BZ286" s="1179"/>
      <c r="CA286" s="1179">
        <v>1</v>
      </c>
      <c r="CB286" s="174" t="str">
        <f>IF(BY286&lt;CB$7,"E, &lt;PRL",IF(BY286&gt;CB$7,"  ",))</f>
        <v xml:space="preserve">  </v>
      </c>
      <c r="CC286" s="1154" t="str">
        <f t="shared" si="236"/>
        <v xml:space="preserve">  </v>
      </c>
      <c r="CD286" s="1174">
        <v>1.2769546239211176</v>
      </c>
      <c r="CE286" s="1179"/>
      <c r="CF286" s="174" t="str">
        <f t="shared" ref="CF286:CF317" si="255">IF(CD286&lt;CF$7,"E, &lt;PRL",IF(CD286&gt;CF$7,"  ",))</f>
        <v xml:space="preserve">  </v>
      </c>
      <c r="CG286" s="1158" t="str">
        <f t="shared" si="210"/>
        <v xml:space="preserve">  </v>
      </c>
      <c r="CH286" s="1194">
        <f t="shared" si="249"/>
        <v>0.56265334368831554</v>
      </c>
      <c r="CI286" s="1174">
        <v>3.8555371388073851</v>
      </c>
      <c r="CJ286" s="1187">
        <v>0.38716452859673356</v>
      </c>
      <c r="CK286" s="174" t="str">
        <f>IF(CI286&lt;CK$7,"E, &lt;PRL",IF(CI286&gt;CK$7,"  ",))</f>
        <v xml:space="preserve">  </v>
      </c>
      <c r="CL286" s="1154" t="str">
        <f t="shared" si="245"/>
        <v xml:space="preserve">  </v>
      </c>
      <c r="CM286" s="1187">
        <v>4.207455688065763</v>
      </c>
      <c r="CN286" s="1179"/>
      <c r="CO286" s="174" t="str">
        <f t="shared" ref="CO286:CO295" si="256">IF(CM286&lt;CO$7,"E, &lt;PRL",IF(CM286&gt;CO$7,"  ",))</f>
        <v xml:space="preserve">  </v>
      </c>
      <c r="CP286" s="1158" t="str">
        <f t="shared" si="246"/>
        <v xml:space="preserve">  </v>
      </c>
      <c r="CQ286" s="1174">
        <f t="shared" si="250"/>
        <v>1.6713889325959297</v>
      </c>
      <c r="CR286" s="1174">
        <f t="shared" si="251"/>
        <v>1.7493818265636265</v>
      </c>
      <c r="CS286" s="1181" t="s">
        <v>962</v>
      </c>
    </row>
    <row r="287" spans="1:97" ht="38.25" x14ac:dyDescent="0.2">
      <c r="A287" s="1144" t="s">
        <v>2081</v>
      </c>
      <c r="B287" s="1161" t="s">
        <v>1187</v>
      </c>
      <c r="C287" s="957" t="s">
        <v>599</v>
      </c>
      <c r="D287" s="957">
        <v>9</v>
      </c>
      <c r="E287" s="1188">
        <v>1004176</v>
      </c>
      <c r="F287" s="955">
        <v>1</v>
      </c>
      <c r="G287" s="1163">
        <v>11452900</v>
      </c>
      <c r="H287" s="1163">
        <v>201001220940</v>
      </c>
      <c r="I287" s="1163"/>
      <c r="J287" s="1164" t="s">
        <v>682</v>
      </c>
      <c r="K287" s="1165" t="s">
        <v>2616</v>
      </c>
      <c r="L287" s="1184" t="s">
        <v>746</v>
      </c>
      <c r="M287" s="1167" t="s">
        <v>44</v>
      </c>
      <c r="N287" s="1167"/>
      <c r="O287" s="957"/>
      <c r="P287" s="1169">
        <v>40200</v>
      </c>
      <c r="Q287" s="960">
        <v>0.40277777777777773</v>
      </c>
      <c r="R287" s="1190" t="s">
        <v>1618</v>
      </c>
      <c r="S287" s="1171"/>
      <c r="T287" s="1171"/>
      <c r="U287" s="1171"/>
      <c r="V287" s="1171"/>
      <c r="W287" s="1171"/>
      <c r="X287" s="1171"/>
      <c r="Y287" s="1154"/>
      <c r="Z287" s="1171"/>
      <c r="AA287" s="1171"/>
      <c r="AB287" s="1171"/>
      <c r="AC287" s="1171"/>
      <c r="AD287" s="1171"/>
      <c r="AE287" s="1171"/>
      <c r="AF287" s="1154"/>
      <c r="AG287" s="1171"/>
      <c r="AH287" s="1171"/>
      <c r="AI287" s="1171"/>
      <c r="AJ287" s="1171"/>
      <c r="AK287" s="1171"/>
      <c r="AL287" s="1171"/>
      <c r="AM287" s="1154"/>
      <c r="AN287" s="241" t="s">
        <v>191</v>
      </c>
      <c r="AO287" s="241" t="s">
        <v>191</v>
      </c>
      <c r="AP287" s="241" t="s">
        <v>191</v>
      </c>
      <c r="AQ287" s="235" t="s">
        <v>191</v>
      </c>
      <c r="AR287" s="1154" t="str">
        <f t="shared" si="243"/>
        <v xml:space="preserve">  </v>
      </c>
      <c r="AS287" s="235"/>
      <c r="AT287" s="1172"/>
      <c r="AU287" s="1173">
        <v>140.89176409489824</v>
      </c>
      <c r="AV287" s="1174">
        <v>6.4808428384428964</v>
      </c>
      <c r="AW287" s="1175" t="str">
        <f t="shared" si="204"/>
        <v xml:space="preserve">  </v>
      </c>
      <c r="AX287" s="1154" t="str">
        <f t="shared" si="205"/>
        <v xml:space="preserve">  </v>
      </c>
      <c r="AY287" s="1172" t="s">
        <v>179</v>
      </c>
      <c r="AZ287" s="1176">
        <v>2.9262648833598788E-3</v>
      </c>
      <c r="BA287" s="1177" t="s">
        <v>88</v>
      </c>
      <c r="BB287" s="1175" t="str">
        <f t="shared" si="252"/>
        <v>E, &lt;PRL</v>
      </c>
      <c r="BC287" s="1154" t="str">
        <f t="shared" si="206"/>
        <v>&lt;MDL</v>
      </c>
      <c r="BD287" s="1178"/>
      <c r="BE287" s="63" t="s">
        <v>191</v>
      </c>
      <c r="BF287" s="63" t="s">
        <v>191</v>
      </c>
      <c r="BG287" s="63" t="s">
        <v>191</v>
      </c>
      <c r="BH287" s="63"/>
      <c r="BI287" s="1154" t="str">
        <f t="shared" si="207"/>
        <v xml:space="preserve">  </v>
      </c>
      <c r="BJ287" s="63" t="s">
        <v>191</v>
      </c>
      <c r="BK287" s="63" t="s">
        <v>191</v>
      </c>
      <c r="BL287" s="63" t="s">
        <v>191</v>
      </c>
      <c r="BM287" s="1175" t="str">
        <f t="shared" si="253"/>
        <v xml:space="preserve">  </v>
      </c>
      <c r="BN287" s="1158" t="str">
        <f t="shared" si="208"/>
        <v xml:space="preserve">  </v>
      </c>
      <c r="BO287" s="1157" t="str">
        <f t="shared" si="209"/>
        <v xml:space="preserve">  </v>
      </c>
      <c r="BP287" s="782" t="s">
        <v>191</v>
      </c>
      <c r="BQ287" s="63"/>
      <c r="BR287" s="63" t="s">
        <v>191</v>
      </c>
      <c r="BS287" s="174"/>
      <c r="BT287" s="1158"/>
      <c r="BU287" s="63" t="s">
        <v>191</v>
      </c>
      <c r="BV287" s="63" t="s">
        <v>191</v>
      </c>
      <c r="BW287" s="174" t="str">
        <f t="shared" si="254"/>
        <v xml:space="preserve">  </v>
      </c>
      <c r="BX287" s="1154" t="str">
        <f t="shared" si="244"/>
        <v xml:space="preserve">  </v>
      </c>
      <c r="BY287" s="235"/>
      <c r="BZ287" s="63" t="s">
        <v>191</v>
      </c>
      <c r="CA287" s="1179">
        <v>1</v>
      </c>
      <c r="CB287" s="174"/>
      <c r="CC287" s="1154"/>
      <c r="CD287" s="63" t="s">
        <v>191</v>
      </c>
      <c r="CE287" s="63" t="s">
        <v>191</v>
      </c>
      <c r="CF287" s="174" t="str">
        <f t="shared" si="255"/>
        <v xml:space="preserve">  </v>
      </c>
      <c r="CG287" s="1158" t="str">
        <f t="shared" si="210"/>
        <v xml:space="preserve">  </v>
      </c>
      <c r="CH287" s="782" t="s">
        <v>191</v>
      </c>
      <c r="CI287" s="63"/>
      <c r="CJ287" s="63"/>
      <c r="CK287" s="63"/>
      <c r="CL287" s="782"/>
      <c r="CM287" s="63" t="s">
        <v>191</v>
      </c>
      <c r="CN287" s="63" t="s">
        <v>191</v>
      </c>
      <c r="CO287" s="174" t="str">
        <f t="shared" si="256"/>
        <v xml:space="preserve">  </v>
      </c>
      <c r="CP287" s="1158" t="str">
        <f t="shared" si="246"/>
        <v xml:space="preserve">  </v>
      </c>
      <c r="CQ287" s="63" t="s">
        <v>191</v>
      </c>
      <c r="CR287" s="1180"/>
      <c r="CS287" s="1181" t="s">
        <v>962</v>
      </c>
    </row>
    <row r="288" spans="1:97" ht="38.25" x14ac:dyDescent="0.2">
      <c r="A288" s="1144" t="s">
        <v>2085</v>
      </c>
      <c r="B288" s="1161" t="s">
        <v>1191</v>
      </c>
      <c r="C288" s="957" t="s">
        <v>599</v>
      </c>
      <c r="D288" s="957">
        <v>9</v>
      </c>
      <c r="E288" s="1188">
        <v>1004180</v>
      </c>
      <c r="F288" s="955">
        <v>1</v>
      </c>
      <c r="G288" s="1163">
        <v>11452900</v>
      </c>
      <c r="H288" s="1163">
        <v>201001260930</v>
      </c>
      <c r="I288" s="1163"/>
      <c r="J288" s="1164" t="s">
        <v>686</v>
      </c>
      <c r="K288" s="1165" t="s">
        <v>2616</v>
      </c>
      <c r="L288" s="1184" t="s">
        <v>746</v>
      </c>
      <c r="M288" s="1167" t="s">
        <v>44</v>
      </c>
      <c r="N288" s="1167"/>
      <c r="O288" s="957"/>
      <c r="P288" s="1169">
        <v>40204</v>
      </c>
      <c r="Q288" s="960">
        <v>0.39583333333333331</v>
      </c>
      <c r="R288" s="1190" t="s">
        <v>1622</v>
      </c>
      <c r="S288" s="1171"/>
      <c r="T288" s="1171"/>
      <c r="U288" s="1171"/>
      <c r="V288" s="1171"/>
      <c r="W288" s="1171"/>
      <c r="X288" s="1171"/>
      <c r="Y288" s="1154"/>
      <c r="Z288" s="1171"/>
      <c r="AA288" s="1171"/>
      <c r="AB288" s="1171"/>
      <c r="AC288" s="1171"/>
      <c r="AD288" s="1171"/>
      <c r="AE288" s="1171"/>
      <c r="AF288" s="1154"/>
      <c r="AG288" s="1171"/>
      <c r="AH288" s="1171"/>
      <c r="AI288" s="1171"/>
      <c r="AJ288" s="1171"/>
      <c r="AK288" s="1171"/>
      <c r="AL288" s="1171"/>
      <c r="AM288" s="1154"/>
      <c r="AN288" s="1191">
        <v>391.53846153846177</v>
      </c>
      <c r="AO288" s="1196"/>
      <c r="AP288" s="1196"/>
      <c r="AQ288" s="530">
        <v>1</v>
      </c>
      <c r="AR288" s="1154" t="str">
        <f t="shared" si="243"/>
        <v xml:space="preserve">  </v>
      </c>
      <c r="AS288" s="530"/>
      <c r="AT288" s="1172"/>
      <c r="AU288" s="1173">
        <v>52.866143290403052</v>
      </c>
      <c r="AV288" s="1174">
        <v>2.7284096311353139</v>
      </c>
      <c r="AW288" s="1175" t="str">
        <f t="shared" si="204"/>
        <v xml:space="preserve">  </v>
      </c>
      <c r="AX288" s="1154" t="str">
        <f t="shared" si="205"/>
        <v xml:space="preserve">  </v>
      </c>
      <c r="AY288" s="1197" t="s">
        <v>809</v>
      </c>
      <c r="AZ288" s="1186">
        <v>8.4618649058575673E-3</v>
      </c>
      <c r="BA288" s="1187"/>
      <c r="BB288" s="1175" t="str">
        <f t="shared" si="252"/>
        <v>E, &lt;PRL</v>
      </c>
      <c r="BC288" s="1154" t="str">
        <f t="shared" si="206"/>
        <v>E, &lt;RL</v>
      </c>
      <c r="BD288" s="1178">
        <f>AZ288/AU288*100</f>
        <v>1.6006208093098544E-2</v>
      </c>
      <c r="BE288" s="63" t="s">
        <v>191</v>
      </c>
      <c r="BF288" s="63" t="s">
        <v>191</v>
      </c>
      <c r="BG288" s="63" t="s">
        <v>191</v>
      </c>
      <c r="BH288" s="63"/>
      <c r="BI288" s="1154" t="str">
        <f t="shared" si="207"/>
        <v xml:space="preserve">  </v>
      </c>
      <c r="BJ288" s="63" t="s">
        <v>191</v>
      </c>
      <c r="BK288" s="63" t="s">
        <v>191</v>
      </c>
      <c r="BL288" s="63" t="s">
        <v>191</v>
      </c>
      <c r="BM288" s="1175" t="str">
        <f t="shared" si="253"/>
        <v xml:space="preserve">  </v>
      </c>
      <c r="BN288" s="1158" t="str">
        <f t="shared" si="208"/>
        <v xml:space="preserve">  </v>
      </c>
      <c r="BO288" s="1157" t="str">
        <f t="shared" si="209"/>
        <v xml:space="preserve">  </v>
      </c>
      <c r="BP288" s="782" t="s">
        <v>191</v>
      </c>
      <c r="BQ288" s="63"/>
      <c r="BR288" s="63" t="s">
        <v>191</v>
      </c>
      <c r="BS288" s="174"/>
      <c r="BT288" s="1158"/>
      <c r="BU288" s="63" t="s">
        <v>191</v>
      </c>
      <c r="BV288" s="63" t="s">
        <v>191</v>
      </c>
      <c r="BW288" s="174" t="str">
        <f t="shared" si="254"/>
        <v xml:space="preserve">  </v>
      </c>
      <c r="BX288" s="1154" t="str">
        <f t="shared" si="244"/>
        <v xml:space="preserve">  </v>
      </c>
      <c r="BY288" s="235"/>
      <c r="BZ288" s="63" t="s">
        <v>191</v>
      </c>
      <c r="CA288" s="1179">
        <v>1</v>
      </c>
      <c r="CB288" s="174"/>
      <c r="CC288" s="1154"/>
      <c r="CD288" s="63" t="s">
        <v>191</v>
      </c>
      <c r="CE288" s="63" t="s">
        <v>191</v>
      </c>
      <c r="CF288" s="174" t="str">
        <f t="shared" si="255"/>
        <v xml:space="preserve">  </v>
      </c>
      <c r="CG288" s="1158" t="str">
        <f t="shared" si="210"/>
        <v xml:space="preserve">  </v>
      </c>
      <c r="CH288" s="782" t="s">
        <v>191</v>
      </c>
      <c r="CI288" s="1174">
        <v>4.6039928943672574</v>
      </c>
      <c r="CJ288" s="1179"/>
      <c r="CK288" s="174" t="str">
        <f t="shared" ref="CK288:CK295" si="257">IF(CI288&lt;CK$7,"E, &lt;PRL",IF(CI288&gt;CK$7,"  ",))</f>
        <v xml:space="preserve">  </v>
      </c>
      <c r="CL288" s="1154" t="str">
        <f t="shared" ref="CL288:CL295" si="258">IF(CI288&lt;CL$5,"&lt;MDL",IF(CI288&lt;CL$6,"E, &lt;RL",IF(CI288&gt;CL$6,"  ",)))</f>
        <v xml:space="preserve">  </v>
      </c>
      <c r="CM288" s="1174">
        <v>1.8026402947945657</v>
      </c>
      <c r="CN288" s="1179"/>
      <c r="CO288" s="174" t="str">
        <f t="shared" si="256"/>
        <v xml:space="preserve">  </v>
      </c>
      <c r="CP288" s="1158" t="str">
        <f t="shared" si="246"/>
        <v xml:space="preserve">  </v>
      </c>
      <c r="CQ288" s="1179" t="s">
        <v>817</v>
      </c>
      <c r="CR288" s="1180"/>
      <c r="CS288" s="1181" t="s">
        <v>962</v>
      </c>
    </row>
    <row r="289" spans="1:97" ht="38.25" x14ac:dyDescent="0.2">
      <c r="A289" s="1144" t="s">
        <v>2088</v>
      </c>
      <c r="B289" s="1161" t="s">
        <v>1194</v>
      </c>
      <c r="C289" s="957" t="s">
        <v>599</v>
      </c>
      <c r="D289" s="957">
        <v>7</v>
      </c>
      <c r="E289" s="1188">
        <v>1004182</v>
      </c>
      <c r="F289" s="955">
        <v>1</v>
      </c>
      <c r="G289" s="1163">
        <v>11452900</v>
      </c>
      <c r="H289" s="1163">
        <v>201001261520</v>
      </c>
      <c r="I289" s="1163"/>
      <c r="J289" s="1164" t="s">
        <v>689</v>
      </c>
      <c r="K289" s="1165" t="s">
        <v>2616</v>
      </c>
      <c r="L289" s="1184" t="s">
        <v>746</v>
      </c>
      <c r="M289" s="1167" t="s">
        <v>44</v>
      </c>
      <c r="N289" s="1167"/>
      <c r="O289" s="957"/>
      <c r="P289" s="1169">
        <v>40204</v>
      </c>
      <c r="Q289" s="960">
        <v>0.63888888888888895</v>
      </c>
      <c r="R289" s="1207" t="s">
        <v>1625</v>
      </c>
      <c r="S289" s="1171"/>
      <c r="T289" s="1171"/>
      <c r="U289" s="1171"/>
      <c r="V289" s="1171"/>
      <c r="W289" s="1171"/>
      <c r="X289" s="1171"/>
      <c r="Y289" s="1154"/>
      <c r="Z289" s="1171"/>
      <c r="AA289" s="1171"/>
      <c r="AB289" s="1171"/>
      <c r="AC289" s="1171"/>
      <c r="AD289" s="1171"/>
      <c r="AE289" s="1171"/>
      <c r="AF289" s="1154"/>
      <c r="AG289" s="1171"/>
      <c r="AH289" s="1171"/>
      <c r="AI289" s="1171"/>
      <c r="AJ289" s="1171"/>
      <c r="AK289" s="1171"/>
      <c r="AL289" s="1171"/>
      <c r="AM289" s="1154"/>
      <c r="AN289" s="1191">
        <v>478.46153846153834</v>
      </c>
      <c r="AO289" s="1191">
        <v>63.846153846153925</v>
      </c>
      <c r="AP289" s="1191">
        <f>AO289/AN289*100</f>
        <v>13.344051446945357</v>
      </c>
      <c r="AQ289" s="530">
        <v>2</v>
      </c>
      <c r="AR289" s="1154" t="str">
        <f t="shared" si="243"/>
        <v xml:space="preserve">  </v>
      </c>
      <c r="AS289" s="530"/>
      <c r="AT289" s="1199"/>
      <c r="AU289" s="1200">
        <v>231.99096255291016</v>
      </c>
      <c r="AV289" s="1201"/>
      <c r="AW289" s="1175" t="str">
        <f t="shared" si="204"/>
        <v xml:space="preserve">  </v>
      </c>
      <c r="AX289" s="1154" t="str">
        <f t="shared" si="205"/>
        <v xml:space="preserve">  </v>
      </c>
      <c r="AY289" s="1199" t="s">
        <v>810</v>
      </c>
      <c r="AZ289" s="1205">
        <v>0.20816284068966912</v>
      </c>
      <c r="BA289" s="1206"/>
      <c r="BB289" s="1175" t="str">
        <f t="shared" si="252"/>
        <v xml:space="preserve">  </v>
      </c>
      <c r="BC289" s="1154" t="str">
        <f t="shared" si="206"/>
        <v xml:space="preserve">  </v>
      </c>
      <c r="BD289" s="1178">
        <f>AZ289/AU289*100</f>
        <v>8.9728857710219392E-2</v>
      </c>
      <c r="BE289" s="86" t="s">
        <v>191</v>
      </c>
      <c r="BF289" s="86" t="s">
        <v>191</v>
      </c>
      <c r="BG289" s="86" t="s">
        <v>191</v>
      </c>
      <c r="BH289" s="86"/>
      <c r="BI289" s="1154" t="str">
        <f t="shared" si="207"/>
        <v xml:space="preserve">  </v>
      </c>
      <c r="BJ289" s="86" t="s">
        <v>191</v>
      </c>
      <c r="BK289" s="86" t="s">
        <v>191</v>
      </c>
      <c r="BL289" s="86" t="s">
        <v>191</v>
      </c>
      <c r="BM289" s="1175" t="str">
        <f t="shared" si="253"/>
        <v xml:space="preserve">  </v>
      </c>
      <c r="BN289" s="1158" t="str">
        <f t="shared" si="208"/>
        <v xml:space="preserve">  </v>
      </c>
      <c r="BO289" s="1157" t="str">
        <f t="shared" si="209"/>
        <v xml:space="preserve">  </v>
      </c>
      <c r="BP289" s="801" t="s">
        <v>191</v>
      </c>
      <c r="BQ289" s="86"/>
      <c r="BR289" s="86" t="s">
        <v>191</v>
      </c>
      <c r="BS289" s="174"/>
      <c r="BT289" s="1158"/>
      <c r="BU289" s="86" t="s">
        <v>191</v>
      </c>
      <c r="BV289" s="86" t="s">
        <v>191</v>
      </c>
      <c r="BW289" s="174" t="str">
        <f t="shared" si="254"/>
        <v xml:space="preserve">  </v>
      </c>
      <c r="BX289" s="1154" t="str">
        <f t="shared" si="244"/>
        <v xml:space="preserve">  </v>
      </c>
      <c r="BY289" s="236"/>
      <c r="BZ289" s="86" t="s">
        <v>191</v>
      </c>
      <c r="CA289" s="1179">
        <v>1</v>
      </c>
      <c r="CB289" s="174"/>
      <c r="CC289" s="1154"/>
      <c r="CD289" s="86" t="s">
        <v>191</v>
      </c>
      <c r="CE289" s="86" t="s">
        <v>191</v>
      </c>
      <c r="CF289" s="174" t="str">
        <f t="shared" si="255"/>
        <v xml:space="preserve">  </v>
      </c>
      <c r="CG289" s="1158" t="str">
        <f t="shared" si="210"/>
        <v xml:space="preserve">  </v>
      </c>
      <c r="CH289" s="801" t="s">
        <v>191</v>
      </c>
      <c r="CI289" s="1201">
        <v>4.0375508155840079</v>
      </c>
      <c r="CJ289" s="1201">
        <v>5.4460802507731998E-2</v>
      </c>
      <c r="CK289" s="174" t="str">
        <f t="shared" si="257"/>
        <v xml:space="preserve">  </v>
      </c>
      <c r="CL289" s="1154" t="str">
        <f t="shared" si="258"/>
        <v xml:space="preserve">  </v>
      </c>
      <c r="CM289" s="1201">
        <v>1.9283356620654697</v>
      </c>
      <c r="CN289" s="1203"/>
      <c r="CO289" s="174" t="str">
        <f t="shared" si="256"/>
        <v xml:space="preserve">  </v>
      </c>
      <c r="CP289" s="1158" t="str">
        <f t="shared" si="246"/>
        <v xml:space="preserve">  </v>
      </c>
      <c r="CQ289" s="1203" t="s">
        <v>817</v>
      </c>
      <c r="CS289" s="1181" t="s">
        <v>962</v>
      </c>
    </row>
    <row r="290" spans="1:97" ht="38.25" x14ac:dyDescent="0.2">
      <c r="A290" s="1144" t="s">
        <v>2089</v>
      </c>
      <c r="B290" s="1208" t="s">
        <v>1195</v>
      </c>
      <c r="C290" s="1209" t="s">
        <v>600</v>
      </c>
      <c r="D290" s="1209">
        <v>7</v>
      </c>
      <c r="E290" s="1188">
        <v>1002810</v>
      </c>
      <c r="F290" s="955">
        <v>4</v>
      </c>
      <c r="G290" s="1210">
        <v>11452900</v>
      </c>
      <c r="H290" s="1210">
        <v>201001261525</v>
      </c>
      <c r="I290" s="1210"/>
      <c r="J290" s="1211" t="s">
        <v>691</v>
      </c>
      <c r="K290" s="1165" t="s">
        <v>2616</v>
      </c>
      <c r="L290" s="1184" t="s">
        <v>746</v>
      </c>
      <c r="M290" s="1212" t="s">
        <v>48</v>
      </c>
      <c r="N290" s="1212"/>
      <c r="O290" s="1209" t="s">
        <v>45</v>
      </c>
      <c r="P290" s="1169">
        <v>40204</v>
      </c>
      <c r="Q290" s="1213">
        <v>0.64236111111111105</v>
      </c>
      <c r="R290" s="1207" t="s">
        <v>1626</v>
      </c>
      <c r="S290" s="1214"/>
      <c r="T290" s="1214"/>
      <c r="U290" s="1214"/>
      <c r="V290" s="1214"/>
      <c r="W290" s="1214"/>
      <c r="X290" s="1214"/>
      <c r="Y290" s="1154"/>
      <c r="Z290" s="1214"/>
      <c r="AA290" s="1214"/>
      <c r="AB290" s="1214"/>
      <c r="AC290" s="1214"/>
      <c r="AD290" s="1214"/>
      <c r="AE290" s="1214"/>
      <c r="AF290" s="1154"/>
      <c r="AG290" s="1214"/>
      <c r="AH290" s="1214"/>
      <c r="AI290" s="1214"/>
      <c r="AJ290" s="1214"/>
      <c r="AK290" s="1214"/>
      <c r="AL290" s="1214"/>
      <c r="AM290" s="1154"/>
      <c r="AN290" s="1215">
        <v>880.00000000000023</v>
      </c>
      <c r="AO290" s="1215"/>
      <c r="AP290" s="1215"/>
      <c r="AQ290" s="656">
        <v>1</v>
      </c>
      <c r="AR290" s="1154" t="str">
        <f t="shared" si="243"/>
        <v xml:space="preserve">  </v>
      </c>
      <c r="AS290" s="656"/>
      <c r="AT290" s="1216"/>
      <c r="AU290" s="1217">
        <v>233.80038306242949</v>
      </c>
      <c r="AV290" s="1218"/>
      <c r="AW290" s="1175" t="str">
        <f t="shared" si="204"/>
        <v xml:space="preserve">  </v>
      </c>
      <c r="AX290" s="1154" t="str">
        <f t="shared" si="205"/>
        <v xml:space="preserve">  </v>
      </c>
      <c r="AY290" s="1216" t="s">
        <v>834</v>
      </c>
      <c r="AZ290" s="1219">
        <v>8.1480491469294467E-2</v>
      </c>
      <c r="BA290" s="1220"/>
      <c r="BB290" s="1175" t="str">
        <f t="shared" si="252"/>
        <v xml:space="preserve">  </v>
      </c>
      <c r="BC290" s="1154" t="str">
        <f t="shared" si="206"/>
        <v xml:space="preserve">  </v>
      </c>
      <c r="BD290" s="1221">
        <f>AZ290/AU290*100</f>
        <v>3.4850452510823089E-2</v>
      </c>
      <c r="BE290" s="272" t="s">
        <v>191</v>
      </c>
      <c r="BF290" s="272" t="s">
        <v>191</v>
      </c>
      <c r="BG290" s="272" t="s">
        <v>191</v>
      </c>
      <c r="BH290" s="272"/>
      <c r="BI290" s="1154" t="str">
        <f t="shared" si="207"/>
        <v xml:space="preserve">  </v>
      </c>
      <c r="BJ290" s="272" t="s">
        <v>191</v>
      </c>
      <c r="BK290" s="272" t="s">
        <v>191</v>
      </c>
      <c r="BL290" s="272" t="s">
        <v>191</v>
      </c>
      <c r="BM290" s="1175" t="str">
        <f t="shared" si="253"/>
        <v xml:space="preserve">  </v>
      </c>
      <c r="BN290" s="1158" t="str">
        <f t="shared" si="208"/>
        <v xml:space="preserve">  </v>
      </c>
      <c r="BO290" s="1157" t="str">
        <f t="shared" si="209"/>
        <v xml:space="preserve">  </v>
      </c>
      <c r="BP290" s="802" t="s">
        <v>191</v>
      </c>
      <c r="BQ290" s="272"/>
      <c r="BR290" s="272" t="s">
        <v>191</v>
      </c>
      <c r="BS290" s="174"/>
      <c r="BT290" s="1158"/>
      <c r="BU290" s="272" t="s">
        <v>191</v>
      </c>
      <c r="BV290" s="272" t="s">
        <v>191</v>
      </c>
      <c r="BW290" s="174" t="str">
        <f t="shared" si="254"/>
        <v xml:space="preserve">  </v>
      </c>
      <c r="BX290" s="1154" t="str">
        <f t="shared" si="244"/>
        <v xml:space="preserve">  </v>
      </c>
      <c r="BY290" s="273"/>
      <c r="BZ290" s="272" t="s">
        <v>191</v>
      </c>
      <c r="CA290" s="1193">
        <v>1</v>
      </c>
      <c r="CB290" s="174"/>
      <c r="CC290" s="1154"/>
      <c r="CD290" s="272" t="s">
        <v>191</v>
      </c>
      <c r="CE290" s="272" t="s">
        <v>191</v>
      </c>
      <c r="CF290" s="174" t="str">
        <f t="shared" si="255"/>
        <v xml:space="preserve">  </v>
      </c>
      <c r="CG290" s="1158" t="str">
        <f t="shared" si="210"/>
        <v xml:space="preserve">  </v>
      </c>
      <c r="CH290" s="802" t="s">
        <v>191</v>
      </c>
      <c r="CI290" s="1218">
        <v>3.6024551345816143</v>
      </c>
      <c r="CJ290" s="1222"/>
      <c r="CK290" s="174" t="str">
        <f t="shared" si="257"/>
        <v xml:space="preserve">  </v>
      </c>
      <c r="CL290" s="1154" t="str">
        <f t="shared" si="258"/>
        <v xml:space="preserve">  </v>
      </c>
      <c r="CM290" s="1218">
        <v>3.1701605184318216</v>
      </c>
      <c r="CN290" s="1222"/>
      <c r="CO290" s="174" t="str">
        <f t="shared" si="256"/>
        <v xml:space="preserve">  </v>
      </c>
      <c r="CP290" s="1158" t="str">
        <f t="shared" si="246"/>
        <v xml:space="preserve">  </v>
      </c>
      <c r="CQ290" s="1222" t="s">
        <v>817</v>
      </c>
      <c r="CR290" s="1094"/>
      <c r="CS290" s="1223" t="s">
        <v>962</v>
      </c>
    </row>
    <row r="291" spans="1:97" ht="38.25" x14ac:dyDescent="0.2">
      <c r="A291" s="1144" t="s">
        <v>2093</v>
      </c>
      <c r="B291" s="1161" t="s">
        <v>1199</v>
      </c>
      <c r="C291" s="957" t="s">
        <v>599</v>
      </c>
      <c r="D291" s="957">
        <v>7</v>
      </c>
      <c r="E291" s="1188">
        <v>1004184</v>
      </c>
      <c r="F291" s="955">
        <v>1</v>
      </c>
      <c r="G291" s="1163">
        <v>11452900</v>
      </c>
      <c r="H291" s="1163">
        <v>201001270900</v>
      </c>
      <c r="I291" s="1163"/>
      <c r="J291" s="1227" t="s">
        <v>696</v>
      </c>
      <c r="K291" s="1165" t="s">
        <v>2616</v>
      </c>
      <c r="L291" s="1184" t="s">
        <v>746</v>
      </c>
      <c r="M291" s="957" t="s">
        <v>44</v>
      </c>
      <c r="N291" s="957"/>
      <c r="O291" s="957"/>
      <c r="P291" s="1169">
        <v>40205</v>
      </c>
      <c r="Q291" s="960">
        <v>0.375</v>
      </c>
      <c r="R291" s="1207" t="s">
        <v>1629</v>
      </c>
      <c r="S291" s="1171"/>
      <c r="T291" s="1171"/>
      <c r="U291" s="1171"/>
      <c r="V291" s="1171"/>
      <c r="W291" s="1171"/>
      <c r="X291" s="1171"/>
      <c r="Y291" s="1154"/>
      <c r="Z291" s="1171"/>
      <c r="AA291" s="1171"/>
      <c r="AB291" s="1171"/>
      <c r="AC291" s="1171"/>
      <c r="AD291" s="1171"/>
      <c r="AE291" s="1171"/>
      <c r="AF291" s="1154"/>
      <c r="AG291" s="1171"/>
      <c r="AH291" s="1171"/>
      <c r="AI291" s="1171"/>
      <c r="AJ291" s="1171"/>
      <c r="AK291" s="1171"/>
      <c r="AL291" s="1171"/>
      <c r="AM291" s="1154"/>
      <c r="AN291" s="1191">
        <v>338.84615384615381</v>
      </c>
      <c r="AO291" s="1191">
        <v>178.8461538461537</v>
      </c>
      <c r="AP291" s="1191">
        <f>AO291/AN291*100</f>
        <v>52.780930760499388</v>
      </c>
      <c r="AQ291" s="530">
        <v>2</v>
      </c>
      <c r="AR291" s="1154" t="str">
        <f t="shared" si="243"/>
        <v xml:space="preserve">  </v>
      </c>
      <c r="AS291" s="530"/>
      <c r="AT291" s="1232"/>
      <c r="AU291" s="1228">
        <v>144.22215410254412</v>
      </c>
      <c r="AV291" s="1201">
        <v>4.9507121641674701</v>
      </c>
      <c r="AW291" s="1175" t="str">
        <f t="shared" si="204"/>
        <v xml:space="preserve">  </v>
      </c>
      <c r="AX291" s="1154" t="str">
        <f t="shared" si="205"/>
        <v xml:space="preserve">  </v>
      </c>
      <c r="AY291" s="1199" t="s">
        <v>813</v>
      </c>
      <c r="AZ291" s="1205">
        <v>7.7473974843558224E-2</v>
      </c>
      <c r="BA291" s="1206"/>
      <c r="BB291" s="1175" t="str">
        <f t="shared" si="252"/>
        <v xml:space="preserve">  </v>
      </c>
      <c r="BC291" s="1154" t="str">
        <f t="shared" si="206"/>
        <v xml:space="preserve">  </v>
      </c>
      <c r="BD291" s="1178">
        <f>AZ291/AU291*100</f>
        <v>5.3718497914317008E-2</v>
      </c>
      <c r="BE291" s="86" t="s">
        <v>191</v>
      </c>
      <c r="BF291" s="86" t="s">
        <v>191</v>
      </c>
      <c r="BG291" s="86" t="s">
        <v>191</v>
      </c>
      <c r="BH291" s="86"/>
      <c r="BI291" s="1154" t="str">
        <f t="shared" si="207"/>
        <v xml:space="preserve">  </v>
      </c>
      <c r="BJ291" s="86" t="s">
        <v>191</v>
      </c>
      <c r="BK291" s="86" t="s">
        <v>191</v>
      </c>
      <c r="BL291" s="86" t="s">
        <v>191</v>
      </c>
      <c r="BM291" s="1175" t="str">
        <f t="shared" si="253"/>
        <v xml:space="preserve">  </v>
      </c>
      <c r="BN291" s="1158" t="str">
        <f t="shared" si="208"/>
        <v xml:space="preserve">  </v>
      </c>
      <c r="BO291" s="1157" t="str">
        <f t="shared" si="209"/>
        <v xml:space="preserve">  </v>
      </c>
      <c r="BP291" s="801" t="s">
        <v>191</v>
      </c>
      <c r="BQ291" s="86"/>
      <c r="BR291" s="86" t="s">
        <v>191</v>
      </c>
      <c r="BS291" s="174"/>
      <c r="BT291" s="1158"/>
      <c r="BU291" s="86" t="s">
        <v>191</v>
      </c>
      <c r="BV291" s="86" t="s">
        <v>191</v>
      </c>
      <c r="BW291" s="174" t="str">
        <f t="shared" si="254"/>
        <v xml:space="preserve">  </v>
      </c>
      <c r="BX291" s="1154" t="str">
        <f t="shared" si="244"/>
        <v xml:space="preserve">  </v>
      </c>
      <c r="BY291" s="236"/>
      <c r="BZ291" s="86" t="s">
        <v>191</v>
      </c>
      <c r="CA291" s="1179">
        <v>1</v>
      </c>
      <c r="CB291" s="174"/>
      <c r="CC291" s="1154"/>
      <c r="CD291" s="86" t="s">
        <v>191</v>
      </c>
      <c r="CE291" s="86" t="s">
        <v>191</v>
      </c>
      <c r="CF291" s="174" t="str">
        <f t="shared" si="255"/>
        <v xml:space="preserve">  </v>
      </c>
      <c r="CG291" s="1158" t="str">
        <f t="shared" si="210"/>
        <v xml:space="preserve">  </v>
      </c>
      <c r="CH291" s="801" t="s">
        <v>191</v>
      </c>
      <c r="CI291" s="1201">
        <v>4.0503873637169061</v>
      </c>
      <c r="CJ291" s="1201">
        <v>0.22311333514951537</v>
      </c>
      <c r="CK291" s="174" t="str">
        <f t="shared" si="257"/>
        <v xml:space="preserve">  </v>
      </c>
      <c r="CL291" s="1154" t="str">
        <f t="shared" si="258"/>
        <v xml:space="preserve">  </v>
      </c>
      <c r="CM291" s="1201">
        <v>1.3325552179192575</v>
      </c>
      <c r="CN291" s="1203"/>
      <c r="CO291" s="174" t="str">
        <f t="shared" si="256"/>
        <v xml:space="preserve">  </v>
      </c>
      <c r="CP291" s="1158" t="str">
        <f t="shared" si="246"/>
        <v xml:space="preserve">  </v>
      </c>
      <c r="CQ291" s="1203" t="s">
        <v>817</v>
      </c>
      <c r="CS291" s="1181" t="s">
        <v>962</v>
      </c>
    </row>
    <row r="292" spans="1:97" ht="38.25" x14ac:dyDescent="0.2">
      <c r="A292" s="1144" t="s">
        <v>2094</v>
      </c>
      <c r="B292" s="1208" t="s">
        <v>1200</v>
      </c>
      <c r="C292" s="1209" t="s">
        <v>600</v>
      </c>
      <c r="D292" s="1209">
        <v>7</v>
      </c>
      <c r="E292" s="1188">
        <v>1002699</v>
      </c>
      <c r="F292" s="955">
        <v>1</v>
      </c>
      <c r="G292" s="1210">
        <v>11452900</v>
      </c>
      <c r="H292" s="1210">
        <v>201001270905</v>
      </c>
      <c r="I292" s="1210"/>
      <c r="J292" s="1233" t="s">
        <v>697</v>
      </c>
      <c r="K292" s="1165" t="s">
        <v>2616</v>
      </c>
      <c r="L292" s="1184" t="s">
        <v>746</v>
      </c>
      <c r="M292" s="1209" t="s">
        <v>690</v>
      </c>
      <c r="N292" s="1209"/>
      <c r="O292" s="1209" t="s">
        <v>45</v>
      </c>
      <c r="P292" s="1169">
        <v>40205</v>
      </c>
      <c r="Q292" s="1213">
        <v>0.37847222222222227</v>
      </c>
      <c r="R292" s="1207" t="s">
        <v>1630</v>
      </c>
      <c r="S292" s="1214"/>
      <c r="T292" s="1214"/>
      <c r="U292" s="1214"/>
      <c r="V292" s="1214"/>
      <c r="W292" s="1214"/>
      <c r="X292" s="1214"/>
      <c r="Y292" s="1154"/>
      <c r="Z292" s="1214"/>
      <c r="AA292" s="1214"/>
      <c r="AB292" s="1214"/>
      <c r="AC292" s="1214"/>
      <c r="AD292" s="1214"/>
      <c r="AE292" s="1214"/>
      <c r="AF292" s="1154"/>
      <c r="AG292" s="1214"/>
      <c r="AH292" s="1214"/>
      <c r="AI292" s="1214"/>
      <c r="AJ292" s="1214"/>
      <c r="AK292" s="1214"/>
      <c r="AL292" s="1214"/>
      <c r="AM292" s="1154"/>
      <c r="AN292" s="1215">
        <v>668.46153846153845</v>
      </c>
      <c r="AO292" s="1215"/>
      <c r="AP292" s="1215"/>
      <c r="AQ292" s="656">
        <v>1</v>
      </c>
      <c r="AR292" s="1154" t="str">
        <f t="shared" si="243"/>
        <v xml:space="preserve">  </v>
      </c>
      <c r="AS292" s="656"/>
      <c r="AT292" s="1230"/>
      <c r="AU292" s="1231">
        <v>151.31935350105709</v>
      </c>
      <c r="AV292" s="1218">
        <v>5.7671615338884408</v>
      </c>
      <c r="AW292" s="1175" t="str">
        <f t="shared" si="204"/>
        <v xml:space="preserve">  </v>
      </c>
      <c r="AX292" s="1154" t="str">
        <f t="shared" si="205"/>
        <v xml:space="preserve">  </v>
      </c>
      <c r="AY292" s="1216" t="s">
        <v>836</v>
      </c>
      <c r="AZ292" s="1219">
        <v>9.3949681442145896E-2</v>
      </c>
      <c r="BA292" s="1220"/>
      <c r="BB292" s="1175" t="str">
        <f t="shared" si="252"/>
        <v xml:space="preserve">  </v>
      </c>
      <c r="BC292" s="1154" t="str">
        <f t="shared" si="206"/>
        <v xml:space="preserve">  </v>
      </c>
      <c r="BD292" s="1221">
        <f>AZ292/AU292*100</f>
        <v>6.2087022755810004E-2</v>
      </c>
      <c r="BE292" s="272" t="s">
        <v>191</v>
      </c>
      <c r="BF292" s="272" t="s">
        <v>191</v>
      </c>
      <c r="BG292" s="272" t="s">
        <v>191</v>
      </c>
      <c r="BH292" s="272"/>
      <c r="BI292" s="1154" t="str">
        <f t="shared" si="207"/>
        <v xml:space="preserve">  </v>
      </c>
      <c r="BJ292" s="272" t="s">
        <v>191</v>
      </c>
      <c r="BK292" s="272" t="s">
        <v>191</v>
      </c>
      <c r="BL292" s="272" t="s">
        <v>191</v>
      </c>
      <c r="BM292" s="1175" t="str">
        <f t="shared" si="253"/>
        <v xml:space="preserve">  </v>
      </c>
      <c r="BN292" s="1158" t="str">
        <f t="shared" si="208"/>
        <v xml:space="preserve">  </v>
      </c>
      <c r="BO292" s="1157" t="str">
        <f t="shared" si="209"/>
        <v xml:space="preserve">  </v>
      </c>
      <c r="BP292" s="802" t="s">
        <v>191</v>
      </c>
      <c r="BQ292" s="272"/>
      <c r="BR292" s="272" t="s">
        <v>191</v>
      </c>
      <c r="BS292" s="174"/>
      <c r="BT292" s="1158"/>
      <c r="BU292" s="272" t="s">
        <v>191</v>
      </c>
      <c r="BV292" s="272" t="s">
        <v>191</v>
      </c>
      <c r="BW292" s="174" t="str">
        <f t="shared" si="254"/>
        <v xml:space="preserve">  </v>
      </c>
      <c r="BX292" s="1154" t="str">
        <f t="shared" si="244"/>
        <v xml:space="preserve">  </v>
      </c>
      <c r="BY292" s="273"/>
      <c r="BZ292" s="272" t="s">
        <v>191</v>
      </c>
      <c r="CA292" s="1193">
        <v>1</v>
      </c>
      <c r="CB292" s="174"/>
      <c r="CC292" s="1154"/>
      <c r="CD292" s="272" t="s">
        <v>191</v>
      </c>
      <c r="CE292" s="272" t="s">
        <v>191</v>
      </c>
      <c r="CF292" s="174" t="str">
        <f t="shared" si="255"/>
        <v xml:space="preserve">  </v>
      </c>
      <c r="CG292" s="1158" t="str">
        <f t="shared" si="210"/>
        <v xml:space="preserve">  </v>
      </c>
      <c r="CH292" s="802" t="s">
        <v>191</v>
      </c>
      <c r="CI292" s="1218">
        <v>3.8254365523657641</v>
      </c>
      <c r="CJ292" s="1222"/>
      <c r="CK292" s="174" t="str">
        <f t="shared" si="257"/>
        <v xml:space="preserve">  </v>
      </c>
      <c r="CL292" s="1154" t="str">
        <f t="shared" si="258"/>
        <v xml:space="preserve">  </v>
      </c>
      <c r="CM292" s="1218">
        <v>2.557157203081422</v>
      </c>
      <c r="CN292" s="1222"/>
      <c r="CO292" s="174" t="str">
        <f t="shared" si="256"/>
        <v xml:space="preserve">  </v>
      </c>
      <c r="CP292" s="1158" t="str">
        <f t="shared" si="246"/>
        <v xml:space="preserve">  </v>
      </c>
      <c r="CQ292" s="1222" t="s">
        <v>817</v>
      </c>
      <c r="CR292" s="1094"/>
      <c r="CS292" s="1223" t="s">
        <v>962</v>
      </c>
    </row>
    <row r="293" spans="1:97" ht="38.25" x14ac:dyDescent="0.2">
      <c r="A293" s="1144" t="s">
        <v>2103</v>
      </c>
      <c r="B293" s="1161" t="s">
        <v>1209</v>
      </c>
      <c r="C293" s="957" t="s">
        <v>599</v>
      </c>
      <c r="D293" s="957">
        <v>9</v>
      </c>
      <c r="E293" s="1188">
        <v>1004186</v>
      </c>
      <c r="F293" s="955">
        <v>1</v>
      </c>
      <c r="G293" s="1163">
        <v>11452900</v>
      </c>
      <c r="H293" s="1163">
        <v>201002171030</v>
      </c>
      <c r="I293" s="1163"/>
      <c r="J293" s="1241" t="s">
        <v>707</v>
      </c>
      <c r="K293" s="1165" t="s">
        <v>2616</v>
      </c>
      <c r="L293" s="1184" t="s">
        <v>746</v>
      </c>
      <c r="M293" s="1167" t="s">
        <v>44</v>
      </c>
      <c r="N293" s="1167"/>
      <c r="O293" s="957"/>
      <c r="P293" s="1169">
        <v>40226</v>
      </c>
      <c r="Q293" s="960">
        <v>0.4375</v>
      </c>
      <c r="R293" s="1207" t="s">
        <v>1638</v>
      </c>
      <c r="S293" s="1171"/>
      <c r="T293" s="1171"/>
      <c r="U293" s="1171"/>
      <c r="V293" s="1171"/>
      <c r="W293" s="1171"/>
      <c r="X293" s="1171"/>
      <c r="Y293" s="1154"/>
      <c r="Z293" s="1171"/>
      <c r="AA293" s="1171"/>
      <c r="AB293" s="1171"/>
      <c r="AC293" s="1171"/>
      <c r="AD293" s="1171"/>
      <c r="AE293" s="1171"/>
      <c r="AF293" s="1154"/>
      <c r="AG293" s="1171"/>
      <c r="AH293" s="1171"/>
      <c r="AI293" s="1171"/>
      <c r="AJ293" s="1171"/>
      <c r="AK293" s="1171"/>
      <c r="AL293" s="1171"/>
      <c r="AM293" s="1154"/>
      <c r="AN293" s="1191">
        <v>33.638888888888914</v>
      </c>
      <c r="AO293" s="1191">
        <v>1.830174045558798</v>
      </c>
      <c r="AP293" s="1191">
        <f>AO293/AN293*100</f>
        <v>5.4406495161120301</v>
      </c>
      <c r="AQ293" s="530">
        <v>3</v>
      </c>
      <c r="AR293" s="1154" t="str">
        <f t="shared" si="243"/>
        <v xml:space="preserve">  </v>
      </c>
      <c r="AS293" s="530"/>
      <c r="AT293" s="1172" t="s">
        <v>824</v>
      </c>
      <c r="AU293" s="1173">
        <v>7.5500460355181707</v>
      </c>
      <c r="AV293" s="1173"/>
      <c r="AW293" s="1175" t="str">
        <f t="shared" si="204"/>
        <v xml:space="preserve">  </v>
      </c>
      <c r="AX293" s="1154" t="str">
        <f t="shared" si="205"/>
        <v xml:space="preserve">  </v>
      </c>
      <c r="AY293" s="1172" t="s">
        <v>828</v>
      </c>
      <c r="AZ293" s="1187">
        <v>0.80572901097072669</v>
      </c>
      <c r="BA293" s="1187"/>
      <c r="BB293" s="1175" t="str">
        <f t="shared" si="252"/>
        <v xml:space="preserve">  </v>
      </c>
      <c r="BC293" s="1154" t="str">
        <f t="shared" si="206"/>
        <v xml:space="preserve">  </v>
      </c>
      <c r="BD293" s="1271"/>
      <c r="BE293" s="1179" t="s">
        <v>181</v>
      </c>
      <c r="BF293" s="1187">
        <v>3.364101406073936</v>
      </c>
      <c r="BG293" s="1187">
        <v>3.4118979967137752E-2</v>
      </c>
      <c r="BH293" s="1175" t="str">
        <f>IF(BF293&lt;BH$7,"E, &lt;PRL",IF(BF293&gt;BH$7,"  ",))</f>
        <v xml:space="preserve">  </v>
      </c>
      <c r="BI293" s="1154" t="str">
        <f t="shared" si="207"/>
        <v xml:space="preserve">  </v>
      </c>
      <c r="BJ293" s="1179" t="s">
        <v>181</v>
      </c>
      <c r="BK293" s="1174">
        <v>0.36495703406592556</v>
      </c>
      <c r="BL293" s="1179"/>
      <c r="BM293" s="1175" t="str">
        <f t="shared" si="253"/>
        <v xml:space="preserve">  </v>
      </c>
      <c r="BN293" s="1158" t="str">
        <f t="shared" si="208"/>
        <v xml:space="preserve">  </v>
      </c>
      <c r="BO293" s="1157" t="str">
        <f t="shared" si="209"/>
        <v xml:space="preserve">  </v>
      </c>
      <c r="BP293" s="1194">
        <f>BK293/BF293*100</f>
        <v>10.848574106802788</v>
      </c>
      <c r="BQ293" s="1195">
        <v>386.63998919655796</v>
      </c>
      <c r="BR293" s="1193"/>
      <c r="BS293" s="174" t="str">
        <f>IF(BQ293&lt;BS$7,"E, &lt;PRL",IF(BQ293&gt;BS$7,"  ",))</f>
        <v xml:space="preserve">  </v>
      </c>
      <c r="BT293" s="1158" t="str">
        <f>IF(BQ293&lt;BT$5,"&lt;MDL",IF(BQ293&lt;BT$6,"E, &lt;RL",IF(BQ293&gt;BT$6,"  ",)))</f>
        <v xml:space="preserve">  </v>
      </c>
      <c r="BU293" s="1174">
        <v>12.937348000049095</v>
      </c>
      <c r="BV293" s="1179"/>
      <c r="BW293" s="174" t="str">
        <f t="shared" si="254"/>
        <v xml:space="preserve">  </v>
      </c>
      <c r="BX293" s="1154" t="str">
        <f t="shared" si="244"/>
        <v xml:space="preserve">  </v>
      </c>
      <c r="BY293" s="1191">
        <v>17.626099067339933</v>
      </c>
      <c r="BZ293" s="1179"/>
      <c r="CA293" s="1179">
        <v>1</v>
      </c>
      <c r="CB293" s="174" t="str">
        <f>IF(BY293&lt;CB$7,"E, &lt;PRL",IF(BY293&gt;CB$7,"  ",))</f>
        <v xml:space="preserve">  </v>
      </c>
      <c r="CC293" s="1154" t="str">
        <f>IF(BY293&lt;CC$5,"&lt;MDL",IF(BY293&lt;CC$6,"E, &lt;RL",IF(BY293&gt;CC$6,"  ",)))</f>
        <v xml:space="preserve">  </v>
      </c>
      <c r="CD293" s="1187">
        <v>0.57284821968854827</v>
      </c>
      <c r="CE293" s="1179"/>
      <c r="CF293" s="174" t="str">
        <f t="shared" si="255"/>
        <v xml:space="preserve">  </v>
      </c>
      <c r="CG293" s="1158" t="str">
        <f t="shared" si="210"/>
        <v xml:space="preserve">  </v>
      </c>
      <c r="CH293" s="1272">
        <f>BY293/BQ293*100</f>
        <v>4.5587884232997098</v>
      </c>
      <c r="CI293" s="1174">
        <v>15.427033335182962</v>
      </c>
      <c r="CJ293" s="1174"/>
      <c r="CK293" s="174" t="str">
        <f t="shared" si="257"/>
        <v xml:space="preserve">  </v>
      </c>
      <c r="CL293" s="1154" t="str">
        <f t="shared" si="258"/>
        <v xml:space="preserve">  </v>
      </c>
      <c r="CM293" s="1174">
        <v>0.50394975561597732</v>
      </c>
      <c r="CN293" s="1179"/>
      <c r="CO293" s="174" t="str">
        <f t="shared" si="256"/>
        <v xml:space="preserve">  </v>
      </c>
      <c r="CP293" s="1158" t="str">
        <f t="shared" si="246"/>
        <v xml:space="preserve">  </v>
      </c>
      <c r="CQ293" s="1174">
        <f>CI293/BQ293*100</f>
        <v>3.990025286117068</v>
      </c>
      <c r="CR293" s="1174">
        <f>100*CM293/BU293</f>
        <v>3.8953095766927266</v>
      </c>
      <c r="CS293" s="1180"/>
    </row>
    <row r="294" spans="1:97" ht="38.25" x14ac:dyDescent="0.2">
      <c r="A294" s="1144" t="s">
        <v>2106</v>
      </c>
      <c r="B294" s="1208" t="s">
        <v>1212</v>
      </c>
      <c r="C294" s="1209" t="s">
        <v>599</v>
      </c>
      <c r="D294" s="957">
        <v>9</v>
      </c>
      <c r="E294" s="1188">
        <v>1004188</v>
      </c>
      <c r="F294" s="955">
        <v>1</v>
      </c>
      <c r="G294" s="1210">
        <v>11452900</v>
      </c>
      <c r="H294" s="1210">
        <v>201003091700</v>
      </c>
      <c r="I294" s="1210"/>
      <c r="J294" s="1259" t="s">
        <v>710</v>
      </c>
      <c r="K294" s="1165" t="s">
        <v>2616</v>
      </c>
      <c r="L294" s="1184" t="s">
        <v>746</v>
      </c>
      <c r="M294" s="1212" t="s">
        <v>44</v>
      </c>
      <c r="N294" s="1212"/>
      <c r="O294" s="1209"/>
      <c r="P294" s="1288">
        <v>40246</v>
      </c>
      <c r="Q294" s="1213">
        <v>0.70833333333333337</v>
      </c>
      <c r="R294" s="1207" t="s">
        <v>1640</v>
      </c>
      <c r="S294" s="1214"/>
      <c r="T294" s="1214"/>
      <c r="U294" s="1214"/>
      <c r="V294" s="1214"/>
      <c r="W294" s="1214"/>
      <c r="X294" s="1214"/>
      <c r="Y294" s="1154"/>
      <c r="Z294" s="1214"/>
      <c r="AA294" s="1214"/>
      <c r="AB294" s="1214"/>
      <c r="AC294" s="1214"/>
      <c r="AD294" s="1214"/>
      <c r="AE294" s="1214"/>
      <c r="AF294" s="1154"/>
      <c r="AG294" s="1214"/>
      <c r="AH294" s="1214"/>
      <c r="AI294" s="1214"/>
      <c r="AJ294" s="1214"/>
      <c r="AK294" s="1214"/>
      <c r="AL294" s="1214"/>
      <c r="AM294" s="1154"/>
      <c r="AN294" s="1215">
        <v>18.246031746031736</v>
      </c>
      <c r="AO294" s="1215">
        <v>1.2238959885458265</v>
      </c>
      <c r="AP294" s="1215">
        <f>AO294/AN294*100</f>
        <v>6.7077379102555126</v>
      </c>
      <c r="AQ294" s="656">
        <v>3</v>
      </c>
      <c r="AR294" s="1154" t="str">
        <f t="shared" si="243"/>
        <v xml:space="preserve">  </v>
      </c>
      <c r="AS294" s="656"/>
      <c r="AT294" s="1289" t="s">
        <v>826</v>
      </c>
      <c r="AU294" s="1290">
        <v>7.687129638466863</v>
      </c>
      <c r="AV294" s="1290"/>
      <c r="AW294" s="1175" t="str">
        <f t="shared" si="204"/>
        <v xml:space="preserve">  </v>
      </c>
      <c r="AX294" s="1154" t="str">
        <f t="shared" si="205"/>
        <v xml:space="preserve">  </v>
      </c>
      <c r="AY294" s="1289" t="s">
        <v>826</v>
      </c>
      <c r="AZ294" s="1291">
        <v>0.35846272282485692</v>
      </c>
      <c r="BA294" s="1291"/>
      <c r="BB294" s="1175" t="str">
        <f t="shared" si="252"/>
        <v xml:space="preserve">  </v>
      </c>
      <c r="BC294" s="1154" t="str">
        <f t="shared" si="206"/>
        <v xml:space="preserve">  </v>
      </c>
      <c r="BD294" s="1292"/>
      <c r="BE294" s="1193" t="s">
        <v>821</v>
      </c>
      <c r="BF294" s="1291">
        <v>3.82046710063831</v>
      </c>
      <c r="BG294" s="1193"/>
      <c r="BH294" s="1175" t="str">
        <f>IF(BF294&lt;BH$7,"E, &lt;PRL",IF(BF294&gt;BH$7,"  ",))</f>
        <v xml:space="preserve">  </v>
      </c>
      <c r="BI294" s="1154" t="str">
        <f t="shared" si="207"/>
        <v xml:space="preserve">  </v>
      </c>
      <c r="BJ294" s="1193" t="s">
        <v>821</v>
      </c>
      <c r="BK294" s="1293">
        <v>0.2858605769253274</v>
      </c>
      <c r="BL294" s="1193"/>
      <c r="BM294" s="1175" t="str">
        <f t="shared" si="253"/>
        <v xml:space="preserve">  </v>
      </c>
      <c r="BN294" s="1158" t="str">
        <f t="shared" si="208"/>
        <v xml:space="preserve">  </v>
      </c>
      <c r="BO294" s="1157" t="str">
        <f t="shared" si="209"/>
        <v xml:space="preserve">  </v>
      </c>
      <c r="BP294" s="1294">
        <f>BK294/BF294*100</f>
        <v>7.4823462523094841</v>
      </c>
      <c r="BQ294" s="1295">
        <v>354.74054542442099</v>
      </c>
      <c r="BR294" s="1193"/>
      <c r="BS294" s="174" t="str">
        <f>IF(BQ294&lt;BS$7,"E, &lt;PRL",IF(BQ294&gt;BS$7,"  ",))</f>
        <v xml:space="preserve">  </v>
      </c>
      <c r="BT294" s="1158" t="str">
        <f>IF(BQ294&lt;BT$5,"&lt;MDL",IF(BQ294&lt;BT$6,"E, &lt;RL",IF(BQ294&gt;BT$6,"  ",)))</f>
        <v xml:space="preserve">  </v>
      </c>
      <c r="BU294" s="1293">
        <v>5.4784214343975375</v>
      </c>
      <c r="BV294" s="1193"/>
      <c r="BW294" s="174" t="str">
        <f t="shared" si="254"/>
        <v xml:space="preserve">  </v>
      </c>
      <c r="BX294" s="1154" t="str">
        <f t="shared" si="244"/>
        <v xml:space="preserve">  </v>
      </c>
      <c r="BY294" s="1215">
        <v>10.481903594301087</v>
      </c>
      <c r="BZ294" s="1293"/>
      <c r="CA294" s="1193">
        <v>1</v>
      </c>
      <c r="CB294" s="174" t="str">
        <f>IF(BY294&lt;CB$7,"E, &lt;PRL",IF(BY294&gt;CB$7,"  ",))</f>
        <v xml:space="preserve">  </v>
      </c>
      <c r="CC294" s="1154" t="str">
        <f>IF(BY294&lt;CC$5,"&lt;MDL",IF(BY294&lt;CC$6,"E, &lt;RL",IF(BY294&gt;CC$6,"  ",)))</f>
        <v xml:space="preserve">  </v>
      </c>
      <c r="CD294" s="1293">
        <v>0.20090315222410435</v>
      </c>
      <c r="CE294" s="1193"/>
      <c r="CF294" s="174" t="str">
        <f t="shared" si="255"/>
        <v xml:space="preserve">  </v>
      </c>
      <c r="CG294" s="1158" t="str">
        <f t="shared" si="210"/>
        <v xml:space="preserve">  </v>
      </c>
      <c r="CH294" s="1296">
        <f>BY294/BQ294*100</f>
        <v>2.9548084450736414</v>
      </c>
      <c r="CI294" s="1293">
        <v>9.2528259406406974</v>
      </c>
      <c r="CJ294" s="1293"/>
      <c r="CK294" s="174" t="str">
        <f t="shared" si="257"/>
        <v xml:space="preserve">  </v>
      </c>
      <c r="CL294" s="1154" t="str">
        <f t="shared" si="258"/>
        <v xml:space="preserve">  </v>
      </c>
      <c r="CM294" s="1293">
        <v>0.17316002831770441</v>
      </c>
      <c r="CN294" s="1193"/>
      <c r="CO294" s="174" t="str">
        <f t="shared" si="256"/>
        <v>E, &lt;PRL</v>
      </c>
      <c r="CP294" s="1158" t="str">
        <f t="shared" si="246"/>
        <v>E, &lt;RL</v>
      </c>
      <c r="CQ294" s="1293">
        <f>CI294/BQ294*100</f>
        <v>2.6083361656814197</v>
      </c>
      <c r="CR294" s="1293">
        <f>100*CM294/BU294</f>
        <v>3.1607650194721981</v>
      </c>
      <c r="CS294" s="1297"/>
    </row>
    <row r="295" spans="1:97" ht="38.25" x14ac:dyDescent="0.2">
      <c r="A295" s="1144" t="s">
        <v>2112</v>
      </c>
      <c r="B295" s="1161" t="s">
        <v>1218</v>
      </c>
      <c r="C295" s="957" t="s">
        <v>599</v>
      </c>
      <c r="D295" s="957">
        <v>9</v>
      </c>
      <c r="E295" s="1188">
        <v>1002625</v>
      </c>
      <c r="F295" s="955">
        <v>1</v>
      </c>
      <c r="G295" s="1163">
        <v>11452900</v>
      </c>
      <c r="H295" s="1163">
        <v>201004060900</v>
      </c>
      <c r="I295" s="1163"/>
      <c r="J295" s="1234" t="s">
        <v>717</v>
      </c>
      <c r="K295" s="1165" t="s">
        <v>2616</v>
      </c>
      <c r="L295" s="1184" t="s">
        <v>746</v>
      </c>
      <c r="M295" s="1167" t="s">
        <v>44</v>
      </c>
      <c r="N295" s="1167"/>
      <c r="O295" s="957"/>
      <c r="P295" s="1169">
        <v>40274</v>
      </c>
      <c r="Q295" s="960">
        <v>0.375</v>
      </c>
      <c r="R295" s="1207" t="s">
        <v>1646</v>
      </c>
      <c r="S295" s="1171"/>
      <c r="T295" s="1171"/>
      <c r="U295" s="1171"/>
      <c r="V295" s="1171"/>
      <c r="W295" s="1171"/>
      <c r="X295" s="1171"/>
      <c r="Y295" s="1154"/>
      <c r="Z295" s="1171"/>
      <c r="AA295" s="1171"/>
      <c r="AB295" s="1171"/>
      <c r="AC295" s="1171"/>
      <c r="AD295" s="1171"/>
      <c r="AE295" s="1171"/>
      <c r="AF295" s="1154"/>
      <c r="AG295" s="1171"/>
      <c r="AH295" s="1171"/>
      <c r="AI295" s="1171"/>
      <c r="AJ295" s="1171"/>
      <c r="AK295" s="1171"/>
      <c r="AL295" s="1171"/>
      <c r="AM295" s="1154"/>
      <c r="AN295" s="1307">
        <v>25.101796512755403</v>
      </c>
      <c r="AO295" s="1307">
        <v>0.94271228980268573</v>
      </c>
      <c r="AP295" s="1307">
        <f>AO295/AN295*100</f>
        <v>3.7555570547456605</v>
      </c>
      <c r="AQ295" s="1235">
        <v>3</v>
      </c>
      <c r="AR295" s="1154" t="str">
        <f t="shared" si="243"/>
        <v xml:space="preserve">  </v>
      </c>
      <c r="AT295" s="1305"/>
      <c r="AU295" s="155">
        <v>10.020880841236444</v>
      </c>
      <c r="AV295" s="155"/>
      <c r="AW295" s="1175" t="str">
        <f t="shared" ref="AW295:AW358" si="259">IF(AU295&lt;AW$7,"E, &lt;PRL",IF(AU295&gt;AW$7,"  ",))</f>
        <v xml:space="preserve">  </v>
      </c>
      <c r="AX295" s="1154" t="str">
        <f t="shared" ref="AX295:AX358" si="260">IF(AU295&lt;AX$5,"&lt;MDL",IF(AU295&lt;AX$6,"E, &lt;RL",IF(AU295&gt;AX$6,"  ",)))</f>
        <v xml:space="preserve">  </v>
      </c>
      <c r="AY295" s="1305"/>
      <c r="AZ295" s="1206">
        <v>0.40213503549028984</v>
      </c>
      <c r="BA295" s="1232"/>
      <c r="BB295" s="1175" t="str">
        <f t="shared" si="252"/>
        <v xml:space="preserve">  </v>
      </c>
      <c r="BC295" s="1154" t="str">
        <f t="shared" ref="BC295:BC358" si="261">IF(AZ295&lt;BC$5,"&lt;MDL",IF(AZ295&lt;BC$6,"E, &lt;RL",IF(AZ295&gt;BC$6,"  ",)))</f>
        <v xml:space="preserve">  </v>
      </c>
      <c r="BD295" s="1239">
        <f t="shared" ref="BD295:BD302" si="262">AZ295/AU295*100</f>
        <v>4.0129709340069519</v>
      </c>
      <c r="BE295" s="1203" t="s">
        <v>831</v>
      </c>
      <c r="BF295" s="1206">
        <v>6.4247456880539335</v>
      </c>
      <c r="BG295" s="1206">
        <v>2.6371458501247105</v>
      </c>
      <c r="BH295" s="1175" t="str">
        <f>IF(BF295&lt;BH$7,"E, &lt;PRL",IF(BF295&gt;BH$7,"  ",))</f>
        <v xml:space="preserve">  </v>
      </c>
      <c r="BI295" s="1154" t="str">
        <f t="shared" ref="BI295:BI358" si="263">IF(BF295&lt;BI$5,"&lt;MDL",IF(BF295&lt;BI$6,"E, &lt;RL",IF(BF295&gt;BI$6,"  ",)))</f>
        <v xml:space="preserve">  </v>
      </c>
      <c r="BJ295" s="1232" t="s">
        <v>831</v>
      </c>
      <c r="BK295" s="1206">
        <v>0.14836171845302545</v>
      </c>
      <c r="BL295" s="1232"/>
      <c r="BM295" s="1175" t="str">
        <f t="shared" si="253"/>
        <v xml:space="preserve">  </v>
      </c>
      <c r="BN295" s="1158" t="str">
        <f t="shared" ref="BN295:BN358" si="264">IF(BK295&lt;BN$5,"&lt;MDL",IF(BK295&lt;BN$6,"E, &lt;RL",IF(BK295&gt;BN$6,"  ",)))</f>
        <v xml:space="preserve">  </v>
      </c>
      <c r="BO295" s="1157" t="str">
        <f t="shared" ref="BO295:BO358" si="265">IF(BK295&lt;BO$5,"&lt;MDL",IF(BK295&lt;BO$6,"E, &lt;RL",IF(BK295&gt;BO$6,"  ",)))</f>
        <v xml:space="preserve">  </v>
      </c>
      <c r="BP295" s="1239">
        <f>BK295/BF295*100</f>
        <v>2.3092232075253469</v>
      </c>
      <c r="BQ295" s="1308">
        <v>394.70038747146003</v>
      </c>
      <c r="BR295" s="1309"/>
      <c r="BS295" s="174" t="str">
        <f>IF(BQ295&lt;BS$7,"E, &lt;PRL",IF(BQ295&gt;BS$7,"  ",))</f>
        <v xml:space="preserve">  </v>
      </c>
      <c r="BT295" s="1158" t="str">
        <f>IF(BQ295&lt;BT$5,"&lt;MDL",IF(BQ295&lt;BT$6,"E, &lt;RL",IF(BQ295&gt;BT$6,"  ",)))</f>
        <v xml:space="preserve">  </v>
      </c>
      <c r="BU295" s="1309">
        <v>9.4452615486004383</v>
      </c>
      <c r="BV295" s="1232"/>
      <c r="BW295" s="174" t="str">
        <f t="shared" si="254"/>
        <v xml:space="preserve">  </v>
      </c>
      <c r="BX295" s="1154" t="str">
        <f t="shared" si="244"/>
        <v xml:space="preserve">  </v>
      </c>
      <c r="BY295" s="1307">
        <v>10.035481527088191</v>
      </c>
      <c r="BZ295" s="1311">
        <v>0.12620979283078881</v>
      </c>
      <c r="CA295" s="1179">
        <v>1</v>
      </c>
      <c r="CB295" s="174" t="str">
        <f>IF(BY295&lt;CB$7,"E, &lt;PRL",IF(BY295&gt;CB$7,"  ",))</f>
        <v xml:space="preserve">  </v>
      </c>
      <c r="CC295" s="1154" t="str">
        <f>IF(BY295&lt;CC$5,"&lt;MDL",IF(BY295&lt;CC$6,"E, &lt;RL",IF(BY295&gt;CC$6,"  ",)))</f>
        <v xml:space="preserve">  </v>
      </c>
      <c r="CD295" s="1206">
        <v>0.24228519686827202</v>
      </c>
      <c r="CE295" s="1312">
        <v>3.0470649983433129E-3</v>
      </c>
      <c r="CF295" s="174" t="str">
        <f t="shared" si="255"/>
        <v xml:space="preserve">  </v>
      </c>
      <c r="CG295" s="1158" t="str">
        <f t="shared" ref="CG295:CG358" si="266">IF(CD295&lt;CG$5,"&lt;MDL",IF(CD295&lt;CG$6,"E, &lt;RL",IF(CD295&gt;CG$6,"  ",)))</f>
        <v xml:space="preserve">  </v>
      </c>
      <c r="CH295" s="1310">
        <f>BY295/BQ295*100</f>
        <v>2.5425567964039142</v>
      </c>
      <c r="CI295" s="1201">
        <v>6.9643748231287326</v>
      </c>
      <c r="CJ295" s="1201"/>
      <c r="CK295" s="174" t="str">
        <f t="shared" si="257"/>
        <v xml:space="preserve">  </v>
      </c>
      <c r="CL295" s="1154" t="str">
        <f t="shared" si="258"/>
        <v xml:space="preserve">  </v>
      </c>
      <c r="CM295" s="1201">
        <v>0.18126455019102181</v>
      </c>
      <c r="CN295" s="1203"/>
      <c r="CO295" s="174" t="str">
        <f t="shared" si="256"/>
        <v>E, &lt;PRL</v>
      </c>
      <c r="CP295" s="1158" t="str">
        <f t="shared" si="246"/>
        <v>E, &lt;RL</v>
      </c>
      <c r="CQ295" s="1174">
        <f>CI295/BQ295*100</f>
        <v>1.764471240513366</v>
      </c>
      <c r="CR295" s="1174">
        <f>100*CM295/BU295</f>
        <v>1.9191056728109439</v>
      </c>
    </row>
    <row r="296" spans="1:97" ht="38.25" x14ac:dyDescent="0.2">
      <c r="A296" s="1144" t="s">
        <v>2115</v>
      </c>
      <c r="B296" s="1208" t="s">
        <v>1221</v>
      </c>
      <c r="C296" s="1209" t="s">
        <v>599</v>
      </c>
      <c r="D296" s="957">
        <v>9</v>
      </c>
      <c r="E296" s="1188">
        <v>1004192</v>
      </c>
      <c r="F296" s="955">
        <v>1</v>
      </c>
      <c r="G296" s="1210">
        <v>11452900</v>
      </c>
      <c r="H296" s="1210">
        <v>201004121630</v>
      </c>
      <c r="I296" s="1210"/>
      <c r="J296" s="1321" t="s">
        <v>720</v>
      </c>
      <c r="K296" s="1165" t="s">
        <v>2616</v>
      </c>
      <c r="L296" s="1184" t="s">
        <v>746</v>
      </c>
      <c r="M296" s="1212" t="s">
        <v>44</v>
      </c>
      <c r="N296" s="1212"/>
      <c r="O296" s="1209"/>
      <c r="P296" s="1288">
        <v>40280</v>
      </c>
      <c r="Q296" s="1213">
        <v>0.6875</v>
      </c>
      <c r="R296" s="1207" t="s">
        <v>1648</v>
      </c>
      <c r="S296" s="1214"/>
      <c r="T296" s="1214"/>
      <c r="U296" s="1214"/>
      <c r="V296" s="1214"/>
      <c r="W296" s="1214"/>
      <c r="X296" s="1214"/>
      <c r="Y296" s="1154"/>
      <c r="Z296" s="1214"/>
      <c r="AA296" s="1214"/>
      <c r="AB296" s="1214"/>
      <c r="AC296" s="1214"/>
      <c r="AD296" s="1214"/>
      <c r="AE296" s="1214"/>
      <c r="AF296" s="1154"/>
      <c r="AG296" s="1214"/>
      <c r="AH296" s="1214"/>
      <c r="AI296" s="1214"/>
      <c r="AJ296" s="1214"/>
      <c r="AK296" s="1214"/>
      <c r="AL296" s="1214"/>
      <c r="AM296" s="1154"/>
      <c r="AN296" s="364" t="s">
        <v>191</v>
      </c>
      <c r="AO296" s="364" t="s">
        <v>191</v>
      </c>
      <c r="AP296" s="364" t="s">
        <v>191</v>
      </c>
      <c r="AQ296" s="273" t="s">
        <v>191</v>
      </c>
      <c r="AR296" s="1154" t="str">
        <f t="shared" si="243"/>
        <v xml:space="preserve">  </v>
      </c>
      <c r="AS296" s="273"/>
      <c r="AT296" s="1177"/>
      <c r="AU296" s="1218">
        <v>8.2748229838265726</v>
      </c>
      <c r="AV296" s="1218"/>
      <c r="AW296" s="1175" t="str">
        <f t="shared" si="259"/>
        <v xml:space="preserve">  </v>
      </c>
      <c r="AX296" s="1154" t="str">
        <f t="shared" si="260"/>
        <v xml:space="preserve">  </v>
      </c>
      <c r="AY296" s="1216"/>
      <c r="AZ296" s="1220">
        <v>0.4419128744268499</v>
      </c>
      <c r="BA296" s="1230"/>
      <c r="BB296" s="1175" t="str">
        <f t="shared" si="252"/>
        <v xml:space="preserve">  </v>
      </c>
      <c r="BC296" s="1154" t="str">
        <f t="shared" si="261"/>
        <v xml:space="preserve">  </v>
      </c>
      <c r="BD296" s="1322">
        <f t="shared" si="262"/>
        <v>5.3404510923144084</v>
      </c>
      <c r="BE296" s="272" t="s">
        <v>191</v>
      </c>
      <c r="BF296" s="272" t="s">
        <v>191</v>
      </c>
      <c r="BG296" s="272" t="s">
        <v>191</v>
      </c>
      <c r="BH296" s="1175"/>
      <c r="BI296" s="1154" t="str">
        <f t="shared" si="263"/>
        <v xml:space="preserve">  </v>
      </c>
      <c r="BJ296" s="272" t="s">
        <v>191</v>
      </c>
      <c r="BK296" s="23" t="s">
        <v>960</v>
      </c>
      <c r="BL296" s="272" t="s">
        <v>191</v>
      </c>
      <c r="BM296" s="1175"/>
      <c r="BN296" s="1158" t="str">
        <f t="shared" si="264"/>
        <v xml:space="preserve">  </v>
      </c>
      <c r="BO296" s="1157" t="str">
        <f t="shared" si="265"/>
        <v xml:space="preserve">  </v>
      </c>
      <c r="BP296" s="802" t="s">
        <v>191</v>
      </c>
      <c r="BQ296" s="272"/>
      <c r="BR296" s="272" t="s">
        <v>191</v>
      </c>
      <c r="BS296" s="174"/>
      <c r="BT296" s="1158"/>
      <c r="BU296" s="272" t="s">
        <v>191</v>
      </c>
      <c r="BV296" s="272" t="s">
        <v>191</v>
      </c>
      <c r="BW296" s="174" t="str">
        <f t="shared" si="254"/>
        <v xml:space="preserve">  </v>
      </c>
      <c r="BX296" s="1154" t="str">
        <f t="shared" si="244"/>
        <v xml:space="preserve">  </v>
      </c>
      <c r="BY296" s="273"/>
      <c r="BZ296" s="272" t="s">
        <v>191</v>
      </c>
      <c r="CA296" s="1193">
        <v>1</v>
      </c>
      <c r="CB296" s="174"/>
      <c r="CC296" s="1154"/>
      <c r="CD296" s="272" t="s">
        <v>191</v>
      </c>
      <c r="CE296" s="272" t="s">
        <v>191</v>
      </c>
      <c r="CF296" s="174" t="str">
        <f t="shared" si="255"/>
        <v xml:space="preserve">  </v>
      </c>
      <c r="CG296" s="1158" t="str">
        <f t="shared" si="266"/>
        <v xml:space="preserve">  </v>
      </c>
      <c r="CH296" s="802" t="s">
        <v>191</v>
      </c>
      <c r="CI296" s="272"/>
      <c r="CJ296" s="272" t="s">
        <v>191</v>
      </c>
      <c r="CK296" s="174"/>
      <c r="CL296" s="1412"/>
      <c r="CM296" s="272" t="s">
        <v>191</v>
      </c>
      <c r="CN296" s="272" t="s">
        <v>191</v>
      </c>
      <c r="CO296" s="272"/>
      <c r="CP296" s="1158" t="str">
        <f t="shared" si="246"/>
        <v xml:space="preserve">  </v>
      </c>
      <c r="CQ296" s="272" t="s">
        <v>191</v>
      </c>
      <c r="CR296" s="1094"/>
      <c r="CS296" s="1094"/>
    </row>
    <row r="297" spans="1:97" ht="38.25" x14ac:dyDescent="0.2">
      <c r="A297" s="1144" t="s">
        <v>2117</v>
      </c>
      <c r="B297" s="1161" t="s">
        <v>1223</v>
      </c>
      <c r="C297" s="957" t="s">
        <v>599</v>
      </c>
      <c r="D297" s="957">
        <v>9</v>
      </c>
      <c r="E297" s="1188">
        <v>1004194</v>
      </c>
      <c r="F297" s="955">
        <v>1</v>
      </c>
      <c r="G297" s="1163">
        <v>11452900</v>
      </c>
      <c r="H297" s="1163">
        <v>201004130730</v>
      </c>
      <c r="I297" s="1163"/>
      <c r="J297" s="1234" t="s">
        <v>722</v>
      </c>
      <c r="K297" s="1165" t="s">
        <v>2616</v>
      </c>
      <c r="L297" s="1184" t="s">
        <v>746</v>
      </c>
      <c r="M297" s="1167" t="s">
        <v>44</v>
      </c>
      <c r="N297" s="1167"/>
      <c r="O297" s="957"/>
      <c r="P297" s="1169">
        <v>40281</v>
      </c>
      <c r="Q297" s="960">
        <v>0.3125</v>
      </c>
      <c r="R297" s="1207" t="s">
        <v>1650</v>
      </c>
      <c r="S297" s="1171"/>
      <c r="T297" s="1171"/>
      <c r="U297" s="1171"/>
      <c r="V297" s="1171"/>
      <c r="W297" s="1171"/>
      <c r="X297" s="1171"/>
      <c r="Y297" s="1154"/>
      <c r="Z297" s="1171"/>
      <c r="AA297" s="1171"/>
      <c r="AB297" s="1171"/>
      <c r="AC297" s="1171"/>
      <c r="AD297" s="1171"/>
      <c r="AE297" s="1171"/>
      <c r="AF297" s="1154"/>
      <c r="AG297" s="1171"/>
      <c r="AH297" s="1171"/>
      <c r="AI297" s="1171"/>
      <c r="AJ297" s="1171"/>
      <c r="AK297" s="1171"/>
      <c r="AL297" s="1171"/>
      <c r="AM297" s="1154"/>
      <c r="AN297" s="243" t="s">
        <v>191</v>
      </c>
      <c r="AO297" s="243" t="s">
        <v>191</v>
      </c>
      <c r="AP297" s="243" t="s">
        <v>191</v>
      </c>
      <c r="AQ297" s="236" t="s">
        <v>191</v>
      </c>
      <c r="AR297" s="1154" t="str">
        <f t="shared" si="243"/>
        <v xml:space="preserve">  </v>
      </c>
      <c r="AS297" s="236"/>
      <c r="AT297" s="1305"/>
      <c r="AU297" s="1201">
        <v>20.774836713215638</v>
      </c>
      <c r="AV297" s="1201"/>
      <c r="AW297" s="1175" t="str">
        <f t="shared" si="259"/>
        <v xml:space="preserve">  </v>
      </c>
      <c r="AX297" s="1154" t="str">
        <f t="shared" si="260"/>
        <v xml:space="preserve">  </v>
      </c>
      <c r="AY297" s="1199"/>
      <c r="AZ297" s="1206">
        <v>0.39087462992127564</v>
      </c>
      <c r="BA297" s="1232"/>
      <c r="BB297" s="1175" t="str">
        <f t="shared" si="252"/>
        <v xml:space="preserve">  </v>
      </c>
      <c r="BC297" s="1154" t="str">
        <f t="shared" si="261"/>
        <v xml:space="preserve">  </v>
      </c>
      <c r="BD297" s="1239">
        <f t="shared" si="262"/>
        <v>1.8814811173587991</v>
      </c>
      <c r="BE297" s="86" t="s">
        <v>191</v>
      </c>
      <c r="BF297" s="86" t="s">
        <v>191</v>
      </c>
      <c r="BG297" s="86" t="s">
        <v>191</v>
      </c>
      <c r="BH297" s="1175"/>
      <c r="BI297" s="1154" t="str">
        <f t="shared" si="263"/>
        <v xml:space="preserve">  </v>
      </c>
      <c r="BJ297" s="86" t="s">
        <v>191</v>
      </c>
      <c r="BK297" s="23" t="s">
        <v>960</v>
      </c>
      <c r="BL297" s="86" t="s">
        <v>191</v>
      </c>
      <c r="BM297" s="1175"/>
      <c r="BN297" s="1158" t="str">
        <f t="shared" si="264"/>
        <v xml:space="preserve">  </v>
      </c>
      <c r="BO297" s="1157" t="str">
        <f t="shared" si="265"/>
        <v xml:space="preserve">  </v>
      </c>
      <c r="BP297" s="801" t="s">
        <v>191</v>
      </c>
      <c r="BQ297" s="86"/>
      <c r="BR297" s="86" t="s">
        <v>191</v>
      </c>
      <c r="BS297" s="174"/>
      <c r="BT297" s="1158"/>
      <c r="BU297" s="86" t="s">
        <v>191</v>
      </c>
      <c r="BV297" s="86" t="s">
        <v>191</v>
      </c>
      <c r="BW297" s="174" t="str">
        <f t="shared" si="254"/>
        <v xml:space="preserve">  </v>
      </c>
      <c r="BX297" s="1154" t="str">
        <f t="shared" si="244"/>
        <v xml:space="preserve">  </v>
      </c>
      <c r="BY297" s="236"/>
      <c r="BZ297" s="86" t="s">
        <v>191</v>
      </c>
      <c r="CA297" s="1179">
        <v>1</v>
      </c>
      <c r="CB297" s="174"/>
      <c r="CC297" s="1154"/>
      <c r="CD297" s="86" t="s">
        <v>191</v>
      </c>
      <c r="CE297" s="86" t="s">
        <v>191</v>
      </c>
      <c r="CF297" s="174" t="str">
        <f t="shared" si="255"/>
        <v xml:space="preserve">  </v>
      </c>
      <c r="CG297" s="1158" t="str">
        <f t="shared" si="266"/>
        <v xml:space="preserve">  </v>
      </c>
      <c r="CH297" s="801" t="s">
        <v>191</v>
      </c>
      <c r="CI297" s="86"/>
      <c r="CJ297" s="86" t="s">
        <v>191</v>
      </c>
      <c r="CK297" s="174"/>
      <c r="CL297" s="1412"/>
      <c r="CM297" s="86" t="s">
        <v>191</v>
      </c>
      <c r="CN297" s="86" t="s">
        <v>191</v>
      </c>
      <c r="CO297" s="86"/>
      <c r="CP297" s="1158" t="str">
        <f t="shared" si="246"/>
        <v xml:space="preserve">  </v>
      </c>
      <c r="CQ297" s="86" t="s">
        <v>191</v>
      </c>
    </row>
    <row r="298" spans="1:97" ht="38.25" x14ac:dyDescent="0.2">
      <c r="A298" s="1144" t="s">
        <v>2119</v>
      </c>
      <c r="B298" s="1161" t="s">
        <v>1225</v>
      </c>
      <c r="C298" s="957" t="s">
        <v>599</v>
      </c>
      <c r="D298" s="957">
        <v>9</v>
      </c>
      <c r="E298" s="1188">
        <v>1004196</v>
      </c>
      <c r="F298" s="955">
        <v>1</v>
      </c>
      <c r="G298" s="1163">
        <v>11452900</v>
      </c>
      <c r="H298" s="1163">
        <v>201004131400</v>
      </c>
      <c r="I298" s="1163"/>
      <c r="J298" s="1234" t="s">
        <v>724</v>
      </c>
      <c r="K298" s="1165" t="s">
        <v>2616</v>
      </c>
      <c r="L298" s="1184" t="s">
        <v>746</v>
      </c>
      <c r="M298" s="1167" t="s">
        <v>44</v>
      </c>
      <c r="N298" s="1167"/>
      <c r="O298" s="957"/>
      <c r="P298" s="1169">
        <v>40281</v>
      </c>
      <c r="Q298" s="960">
        <v>0.58333333333333337</v>
      </c>
      <c r="R298" s="1207" t="s">
        <v>1652</v>
      </c>
      <c r="S298" s="1171"/>
      <c r="T298" s="1171"/>
      <c r="U298" s="1171"/>
      <c r="V298" s="1171"/>
      <c r="W298" s="1171"/>
      <c r="X298" s="1171"/>
      <c r="Y298" s="1154"/>
      <c r="Z298" s="1171"/>
      <c r="AA298" s="1171"/>
      <c r="AB298" s="1171"/>
      <c r="AC298" s="1171"/>
      <c r="AD298" s="1171"/>
      <c r="AE298" s="1171"/>
      <c r="AF298" s="1154"/>
      <c r="AG298" s="1171"/>
      <c r="AH298" s="1171"/>
      <c r="AI298" s="1171"/>
      <c r="AJ298" s="1171"/>
      <c r="AK298" s="1171"/>
      <c r="AL298" s="1171"/>
      <c r="AM298" s="1154"/>
      <c r="AN298" s="243" t="s">
        <v>191</v>
      </c>
      <c r="AO298" s="243" t="s">
        <v>191</v>
      </c>
      <c r="AP298" s="243" t="s">
        <v>191</v>
      </c>
      <c r="AQ298" s="236" t="s">
        <v>191</v>
      </c>
      <c r="AR298" s="1154" t="str">
        <f t="shared" si="243"/>
        <v xml:space="preserve">  </v>
      </c>
      <c r="AS298" s="236"/>
      <c r="AT298" s="1305"/>
      <c r="AU298" s="1201">
        <v>36.078554818788639</v>
      </c>
      <c r="AV298" s="1201"/>
      <c r="AW298" s="1175" t="str">
        <f t="shared" si="259"/>
        <v xml:space="preserve">  </v>
      </c>
      <c r="AX298" s="1154" t="str">
        <f t="shared" si="260"/>
        <v xml:space="preserve">  </v>
      </c>
      <c r="AY298" s="1199"/>
      <c r="AZ298" s="1306">
        <v>0.47535301474264779</v>
      </c>
      <c r="BA298" s="1232"/>
      <c r="BB298" s="1175" t="str">
        <f t="shared" si="252"/>
        <v xml:space="preserve">  </v>
      </c>
      <c r="BC298" s="1154" t="str">
        <f t="shared" si="261"/>
        <v xml:space="preserve">  </v>
      </c>
      <c r="BD298" s="1239">
        <f t="shared" si="262"/>
        <v>1.317550043592927</v>
      </c>
      <c r="BE298" s="86" t="s">
        <v>191</v>
      </c>
      <c r="BF298" s="86" t="s">
        <v>191</v>
      </c>
      <c r="BG298" s="86" t="s">
        <v>191</v>
      </c>
      <c r="BH298" s="1175"/>
      <c r="BI298" s="1154" t="str">
        <f t="shared" si="263"/>
        <v xml:space="preserve">  </v>
      </c>
      <c r="BJ298" s="86" t="s">
        <v>191</v>
      </c>
      <c r="BK298" s="23" t="s">
        <v>960</v>
      </c>
      <c r="BL298" s="86" t="s">
        <v>191</v>
      </c>
      <c r="BM298" s="1175"/>
      <c r="BN298" s="1158" t="str">
        <f t="shared" si="264"/>
        <v xml:space="preserve">  </v>
      </c>
      <c r="BO298" s="1157" t="str">
        <f t="shared" si="265"/>
        <v xml:space="preserve">  </v>
      </c>
      <c r="BP298" s="801" t="s">
        <v>191</v>
      </c>
      <c r="BQ298" s="86"/>
      <c r="BR298" s="86" t="s">
        <v>191</v>
      </c>
      <c r="BS298" s="174"/>
      <c r="BT298" s="1158"/>
      <c r="BU298" s="86" t="s">
        <v>191</v>
      </c>
      <c r="BV298" s="86" t="s">
        <v>191</v>
      </c>
      <c r="BW298" s="174" t="str">
        <f t="shared" si="254"/>
        <v xml:space="preserve">  </v>
      </c>
      <c r="BX298" s="1154" t="str">
        <f t="shared" si="244"/>
        <v xml:space="preserve">  </v>
      </c>
      <c r="BY298" s="236"/>
      <c r="BZ298" s="86" t="s">
        <v>191</v>
      </c>
      <c r="CA298" s="1179">
        <v>1</v>
      </c>
      <c r="CB298" s="174"/>
      <c r="CC298" s="1154"/>
      <c r="CD298" s="86" t="s">
        <v>191</v>
      </c>
      <c r="CE298" s="86" t="s">
        <v>191</v>
      </c>
      <c r="CF298" s="174" t="str">
        <f t="shared" si="255"/>
        <v xml:space="preserve">  </v>
      </c>
      <c r="CG298" s="1158" t="str">
        <f t="shared" si="266"/>
        <v xml:space="preserve">  </v>
      </c>
      <c r="CH298" s="801" t="s">
        <v>191</v>
      </c>
      <c r="CI298" s="86"/>
      <c r="CJ298" s="86" t="s">
        <v>191</v>
      </c>
      <c r="CK298" s="174"/>
      <c r="CL298" s="1412"/>
      <c r="CM298" s="86" t="s">
        <v>191</v>
      </c>
      <c r="CN298" s="86" t="s">
        <v>191</v>
      </c>
      <c r="CO298" s="86"/>
      <c r="CP298" s="1158" t="str">
        <f t="shared" si="246"/>
        <v xml:space="preserve">  </v>
      </c>
      <c r="CQ298" s="86" t="s">
        <v>191</v>
      </c>
    </row>
    <row r="299" spans="1:97" ht="38.25" x14ac:dyDescent="0.2">
      <c r="A299" s="1144" t="s">
        <v>2122</v>
      </c>
      <c r="B299" s="1161" t="s">
        <v>1228</v>
      </c>
      <c r="C299" s="957" t="s">
        <v>599</v>
      </c>
      <c r="D299" s="957">
        <v>7</v>
      </c>
      <c r="E299" s="1188">
        <v>1004198</v>
      </c>
      <c r="F299" s="955">
        <v>1</v>
      </c>
      <c r="G299" s="1163">
        <v>11452900</v>
      </c>
      <c r="H299" s="1163">
        <v>201004140800</v>
      </c>
      <c r="I299" s="1163"/>
      <c r="J299" s="1325" t="s">
        <v>727</v>
      </c>
      <c r="K299" s="1165" t="s">
        <v>2616</v>
      </c>
      <c r="L299" s="1184" t="s">
        <v>746</v>
      </c>
      <c r="M299" s="1167" t="s">
        <v>44</v>
      </c>
      <c r="N299" s="1167"/>
      <c r="O299" s="957"/>
      <c r="P299" s="1169">
        <v>40282</v>
      </c>
      <c r="Q299" s="960">
        <v>0.33333333333333331</v>
      </c>
      <c r="R299" s="1190" t="s">
        <v>1654</v>
      </c>
      <c r="S299" s="1171"/>
      <c r="T299" s="1171"/>
      <c r="U299" s="1171"/>
      <c r="V299" s="1171"/>
      <c r="W299" s="1171"/>
      <c r="X299" s="1171"/>
      <c r="Y299" s="1154"/>
      <c r="Z299" s="1171"/>
      <c r="AA299" s="1171"/>
      <c r="AB299" s="1171"/>
      <c r="AC299" s="1171"/>
      <c r="AD299" s="1171"/>
      <c r="AE299" s="1171"/>
      <c r="AF299" s="1154"/>
      <c r="AG299" s="1171"/>
      <c r="AH299" s="1171"/>
      <c r="AI299" s="1171"/>
      <c r="AJ299" s="1171"/>
      <c r="AK299" s="1171"/>
      <c r="AL299" s="1171"/>
      <c r="AM299" s="1154"/>
      <c r="AN299" s="243" t="s">
        <v>191</v>
      </c>
      <c r="AO299" s="243" t="s">
        <v>191</v>
      </c>
      <c r="AP299" s="243" t="s">
        <v>191</v>
      </c>
      <c r="AQ299" s="236" t="s">
        <v>191</v>
      </c>
      <c r="AR299" s="1154" t="str">
        <f t="shared" ref="AR299:AR330" si="267">IF(AN299&lt;AR$5,"&lt;MDL",IF(AN299&lt;AR$6,"E, &lt;RL",IF(AN299&gt;AR$6,"  ",)))</f>
        <v xml:space="preserve">  </v>
      </c>
      <c r="AS299" s="236"/>
      <c r="AT299" s="1172"/>
      <c r="AU299" s="1201">
        <v>40.13269759148789</v>
      </c>
      <c r="AV299" s="1174"/>
      <c r="AW299" s="1175" t="str">
        <f t="shared" si="259"/>
        <v xml:space="preserve">  </v>
      </c>
      <c r="AX299" s="1154" t="str">
        <f t="shared" si="260"/>
        <v xml:space="preserve">  </v>
      </c>
      <c r="AY299" s="1324"/>
      <c r="AZ299" s="1326">
        <v>4.7880794512684156E-2</v>
      </c>
      <c r="BA299" s="1179"/>
      <c r="BB299" s="1175" t="str">
        <f t="shared" si="252"/>
        <v xml:space="preserve">  </v>
      </c>
      <c r="BC299" s="1154" t="str">
        <f t="shared" si="261"/>
        <v xml:space="preserve">  </v>
      </c>
      <c r="BD299" s="1327">
        <f t="shared" si="262"/>
        <v>0.11930619516301749</v>
      </c>
      <c r="BE299" s="63" t="s">
        <v>191</v>
      </c>
      <c r="BF299" s="63" t="s">
        <v>191</v>
      </c>
      <c r="BG299" s="63" t="s">
        <v>191</v>
      </c>
      <c r="BH299" s="1175"/>
      <c r="BI299" s="1154" t="str">
        <f t="shared" si="263"/>
        <v xml:space="preserve">  </v>
      </c>
      <c r="BJ299" s="63" t="s">
        <v>191</v>
      </c>
      <c r="BK299" s="23" t="s">
        <v>960</v>
      </c>
      <c r="BL299" s="63" t="s">
        <v>191</v>
      </c>
      <c r="BM299" s="1175"/>
      <c r="BN299" s="1158" t="str">
        <f t="shared" si="264"/>
        <v xml:space="preserve">  </v>
      </c>
      <c r="BO299" s="1157" t="str">
        <f t="shared" si="265"/>
        <v xml:space="preserve">  </v>
      </c>
      <c r="BP299" s="782" t="s">
        <v>191</v>
      </c>
      <c r="BQ299" s="63"/>
      <c r="BR299" s="63" t="s">
        <v>191</v>
      </c>
      <c r="BS299" s="174"/>
      <c r="BT299" s="1158"/>
      <c r="BU299" s="63" t="s">
        <v>191</v>
      </c>
      <c r="BV299" s="63" t="s">
        <v>191</v>
      </c>
      <c r="BW299" s="174" t="str">
        <f t="shared" si="254"/>
        <v xml:space="preserve">  </v>
      </c>
      <c r="BX299" s="1154" t="str">
        <f t="shared" ref="BX299:BX313" si="268">IF(BU299&lt;BX$5,"&lt;MDL",IF(BU299&lt;BX$6,"E, &lt;RL",IF(BU299&gt;BX$6,"  ",)))</f>
        <v xml:space="preserve">  </v>
      </c>
      <c r="BY299" s="235"/>
      <c r="BZ299" s="63" t="s">
        <v>191</v>
      </c>
      <c r="CA299" s="1179">
        <v>1</v>
      </c>
      <c r="CB299" s="174"/>
      <c r="CC299" s="1154"/>
      <c r="CD299" s="63" t="s">
        <v>191</v>
      </c>
      <c r="CE299" s="63" t="s">
        <v>191</v>
      </c>
      <c r="CF299" s="174" t="str">
        <f t="shared" si="255"/>
        <v xml:space="preserve">  </v>
      </c>
      <c r="CG299" s="1158" t="str">
        <f t="shared" si="266"/>
        <v xml:space="preserve">  </v>
      </c>
      <c r="CH299" s="782" t="s">
        <v>191</v>
      </c>
      <c r="CI299" s="63"/>
      <c r="CJ299" s="63" t="s">
        <v>191</v>
      </c>
      <c r="CK299" s="174"/>
      <c r="CL299" s="1412"/>
      <c r="CM299" s="63" t="s">
        <v>191</v>
      </c>
      <c r="CN299" s="63" t="s">
        <v>191</v>
      </c>
      <c r="CO299" s="63"/>
      <c r="CP299" s="1158" t="str">
        <f t="shared" si="246"/>
        <v xml:space="preserve">  </v>
      </c>
      <c r="CQ299" s="63" t="s">
        <v>191</v>
      </c>
      <c r="CR299" s="1180"/>
      <c r="CS299" s="1181" t="s">
        <v>965</v>
      </c>
    </row>
    <row r="300" spans="1:97" ht="38.25" x14ac:dyDescent="0.2">
      <c r="A300" s="1144" t="s">
        <v>2123</v>
      </c>
      <c r="B300" s="1208" t="s">
        <v>1229</v>
      </c>
      <c r="C300" s="1209" t="s">
        <v>600</v>
      </c>
      <c r="D300" s="1209">
        <v>7</v>
      </c>
      <c r="E300" s="1188">
        <v>1002701</v>
      </c>
      <c r="F300" s="955">
        <v>4</v>
      </c>
      <c r="G300" s="1210">
        <v>11452900</v>
      </c>
      <c r="H300" s="1210">
        <v>201004140805</v>
      </c>
      <c r="I300" s="1210"/>
      <c r="J300" s="1328" t="s">
        <v>728</v>
      </c>
      <c r="K300" s="1165" t="s">
        <v>2616</v>
      </c>
      <c r="L300" s="1184" t="s">
        <v>746</v>
      </c>
      <c r="M300" s="1212" t="s">
        <v>690</v>
      </c>
      <c r="N300" s="1212"/>
      <c r="O300" s="1209" t="s">
        <v>45</v>
      </c>
      <c r="P300" s="1169">
        <v>40282</v>
      </c>
      <c r="Q300" s="1213">
        <v>0.33680555555555558</v>
      </c>
      <c r="R300" s="1190" t="s">
        <v>1655</v>
      </c>
      <c r="S300" s="1214"/>
      <c r="T300" s="1214"/>
      <c r="U300" s="1214"/>
      <c r="V300" s="1214"/>
      <c r="W300" s="1214"/>
      <c r="X300" s="1214"/>
      <c r="Y300" s="1154"/>
      <c r="Z300" s="1214"/>
      <c r="AA300" s="1214"/>
      <c r="AB300" s="1214"/>
      <c r="AC300" s="1214"/>
      <c r="AD300" s="1214"/>
      <c r="AE300" s="1214"/>
      <c r="AF300" s="1154"/>
      <c r="AG300" s="1214"/>
      <c r="AH300" s="1214"/>
      <c r="AI300" s="1214"/>
      <c r="AJ300" s="1214"/>
      <c r="AK300" s="1214"/>
      <c r="AL300" s="1214"/>
      <c r="AM300" s="1154"/>
      <c r="AN300" s="364" t="s">
        <v>191</v>
      </c>
      <c r="AO300" s="364" t="s">
        <v>191</v>
      </c>
      <c r="AP300" s="364" t="s">
        <v>191</v>
      </c>
      <c r="AQ300" s="273" t="s">
        <v>191</v>
      </c>
      <c r="AR300" s="1154" t="str">
        <f t="shared" si="267"/>
        <v xml:space="preserve">  </v>
      </c>
      <c r="AS300" s="273"/>
      <c r="AT300" s="1289"/>
      <c r="AU300" s="1218">
        <v>77.121150616938365</v>
      </c>
      <c r="AV300" s="1293"/>
      <c r="AW300" s="1175" t="str">
        <f t="shared" si="259"/>
        <v xml:space="preserve">  </v>
      </c>
      <c r="AX300" s="1154" t="str">
        <f t="shared" si="260"/>
        <v xml:space="preserve">  </v>
      </c>
      <c r="AY300" s="1329"/>
      <c r="AZ300" s="1330">
        <v>0.2846613423728318</v>
      </c>
      <c r="BA300" s="1193"/>
      <c r="BB300" s="1175" t="str">
        <f t="shared" si="252"/>
        <v xml:space="preserve">  </v>
      </c>
      <c r="BC300" s="1154" t="str">
        <f t="shared" si="261"/>
        <v xml:space="preserve">  </v>
      </c>
      <c r="BD300" s="1331">
        <f t="shared" si="262"/>
        <v>0.36910930412170317</v>
      </c>
      <c r="BE300" s="253" t="s">
        <v>191</v>
      </c>
      <c r="BF300" s="253" t="s">
        <v>191</v>
      </c>
      <c r="BG300" s="253" t="s">
        <v>191</v>
      </c>
      <c r="BH300" s="1175"/>
      <c r="BI300" s="1154" t="str">
        <f t="shared" si="263"/>
        <v xml:space="preserve">  </v>
      </c>
      <c r="BJ300" s="253" t="s">
        <v>191</v>
      </c>
      <c r="BK300" s="23" t="s">
        <v>960</v>
      </c>
      <c r="BL300" s="253" t="s">
        <v>191</v>
      </c>
      <c r="BM300" s="1175"/>
      <c r="BN300" s="1158" t="str">
        <f t="shared" si="264"/>
        <v xml:space="preserve">  </v>
      </c>
      <c r="BO300" s="1157" t="str">
        <f t="shared" si="265"/>
        <v xml:space="preserve">  </v>
      </c>
      <c r="BP300" s="784" t="s">
        <v>191</v>
      </c>
      <c r="BQ300" s="253"/>
      <c r="BR300" s="253" t="s">
        <v>191</v>
      </c>
      <c r="BS300" s="174"/>
      <c r="BT300" s="1158"/>
      <c r="BU300" s="253" t="s">
        <v>191</v>
      </c>
      <c r="BV300" s="253" t="s">
        <v>191</v>
      </c>
      <c r="BW300" s="174" t="str">
        <f t="shared" si="254"/>
        <v xml:space="preserve">  </v>
      </c>
      <c r="BX300" s="1154" t="str">
        <f t="shared" si="268"/>
        <v xml:space="preserve">  </v>
      </c>
      <c r="BY300" s="257"/>
      <c r="BZ300" s="253" t="s">
        <v>191</v>
      </c>
      <c r="CA300" s="1193">
        <v>1</v>
      </c>
      <c r="CB300" s="174"/>
      <c r="CC300" s="1154"/>
      <c r="CD300" s="253" t="s">
        <v>191</v>
      </c>
      <c r="CE300" s="253" t="s">
        <v>191</v>
      </c>
      <c r="CF300" s="174" t="str">
        <f t="shared" si="255"/>
        <v xml:space="preserve">  </v>
      </c>
      <c r="CG300" s="1158" t="str">
        <f t="shared" si="266"/>
        <v xml:space="preserve">  </v>
      </c>
      <c r="CH300" s="784" t="s">
        <v>191</v>
      </c>
      <c r="CI300" s="253"/>
      <c r="CJ300" s="253" t="s">
        <v>191</v>
      </c>
      <c r="CK300" s="174"/>
      <c r="CL300" s="1412"/>
      <c r="CM300" s="253" t="s">
        <v>191</v>
      </c>
      <c r="CN300" s="253" t="s">
        <v>191</v>
      </c>
      <c r="CO300" s="253"/>
      <c r="CP300" s="1158" t="str">
        <f t="shared" si="246"/>
        <v xml:space="preserve">  </v>
      </c>
      <c r="CQ300" s="253" t="s">
        <v>191</v>
      </c>
      <c r="CR300" s="1297"/>
      <c r="CS300" s="1297"/>
    </row>
    <row r="301" spans="1:97" ht="38.25" x14ac:dyDescent="0.2">
      <c r="A301" s="1144" t="s">
        <v>2126</v>
      </c>
      <c r="B301" s="1161" t="s">
        <v>1232</v>
      </c>
      <c r="C301" s="957" t="s">
        <v>599</v>
      </c>
      <c r="D301" s="957">
        <v>9</v>
      </c>
      <c r="E301" s="1188">
        <v>1004199</v>
      </c>
      <c r="F301" s="955">
        <v>1</v>
      </c>
      <c r="G301" s="1163">
        <v>11452900</v>
      </c>
      <c r="H301" s="1163">
        <v>201004150950</v>
      </c>
      <c r="I301" s="1163"/>
      <c r="J301" s="1241" t="s">
        <v>731</v>
      </c>
      <c r="K301" s="1165" t="s">
        <v>2616</v>
      </c>
      <c r="L301" s="1184" t="s">
        <v>746</v>
      </c>
      <c r="M301" s="1167" t="s">
        <v>48</v>
      </c>
      <c r="N301" s="1167"/>
      <c r="O301" s="1209"/>
      <c r="P301" s="1169">
        <v>40283</v>
      </c>
      <c r="Q301" s="960">
        <v>0.40972222222222227</v>
      </c>
      <c r="R301" s="1207" t="s">
        <v>1657</v>
      </c>
      <c r="S301" s="1171"/>
      <c r="T301" s="1171"/>
      <c r="U301" s="1171"/>
      <c r="V301" s="1171"/>
      <c r="W301" s="1171"/>
      <c r="X301" s="1171"/>
      <c r="Y301" s="1154"/>
      <c r="Z301" s="1171"/>
      <c r="AA301" s="1171"/>
      <c r="AB301" s="1171"/>
      <c r="AC301" s="1171"/>
      <c r="AD301" s="1171"/>
      <c r="AE301" s="1171"/>
      <c r="AF301" s="1154"/>
      <c r="AG301" s="1171"/>
      <c r="AH301" s="1171"/>
      <c r="AI301" s="1171"/>
      <c r="AJ301" s="1171"/>
      <c r="AK301" s="1171"/>
      <c r="AL301" s="1171"/>
      <c r="AM301" s="1154"/>
      <c r="AN301" s="243" t="s">
        <v>191</v>
      </c>
      <c r="AO301" s="243" t="s">
        <v>191</v>
      </c>
      <c r="AP301" s="243" t="s">
        <v>191</v>
      </c>
      <c r="AQ301" s="236" t="s">
        <v>191</v>
      </c>
      <c r="AR301" s="1154" t="str">
        <f t="shared" si="267"/>
        <v xml:space="preserve">  </v>
      </c>
      <c r="AS301" s="236"/>
      <c r="AT301" s="1172"/>
      <c r="AU301" s="1201">
        <v>53.487769486860444</v>
      </c>
      <c r="AV301" s="1174"/>
      <c r="AW301" s="1175" t="str">
        <f t="shared" si="259"/>
        <v xml:space="preserve">  </v>
      </c>
      <c r="AX301" s="1154" t="str">
        <f t="shared" si="260"/>
        <v xml:space="preserve">  </v>
      </c>
      <c r="AY301" s="1324"/>
      <c r="AZ301" s="1187">
        <v>0.49898598817469608</v>
      </c>
      <c r="BA301" s="1179"/>
      <c r="BB301" s="1175" t="str">
        <f t="shared" si="252"/>
        <v xml:space="preserve">  </v>
      </c>
      <c r="BC301" s="1154" t="str">
        <f t="shared" si="261"/>
        <v xml:space="preserve">  </v>
      </c>
      <c r="BD301" s="1239">
        <f t="shared" si="262"/>
        <v>0.93289735758615744</v>
      </c>
      <c r="BE301" s="63" t="s">
        <v>191</v>
      </c>
      <c r="BF301" s="63" t="s">
        <v>191</v>
      </c>
      <c r="BG301" s="63" t="s">
        <v>191</v>
      </c>
      <c r="BH301" s="1175"/>
      <c r="BI301" s="1154" t="str">
        <f t="shared" si="263"/>
        <v xml:space="preserve">  </v>
      </c>
      <c r="BJ301" s="63" t="s">
        <v>191</v>
      </c>
      <c r="BK301" s="23" t="s">
        <v>960</v>
      </c>
      <c r="BL301" s="63" t="s">
        <v>191</v>
      </c>
      <c r="BM301" s="1175"/>
      <c r="BN301" s="1158" t="str">
        <f t="shared" si="264"/>
        <v xml:space="preserve">  </v>
      </c>
      <c r="BO301" s="1157" t="str">
        <f t="shared" si="265"/>
        <v xml:space="preserve">  </v>
      </c>
      <c r="BP301" s="782" t="s">
        <v>191</v>
      </c>
      <c r="BQ301" s="63"/>
      <c r="BR301" s="63" t="s">
        <v>191</v>
      </c>
      <c r="BS301" s="174"/>
      <c r="BT301" s="1158"/>
      <c r="BU301" s="63" t="s">
        <v>191</v>
      </c>
      <c r="BV301" s="63" t="s">
        <v>191</v>
      </c>
      <c r="BW301" s="174" t="str">
        <f t="shared" si="254"/>
        <v xml:space="preserve">  </v>
      </c>
      <c r="BX301" s="1154" t="str">
        <f t="shared" si="268"/>
        <v xml:space="preserve">  </v>
      </c>
      <c r="BY301" s="235"/>
      <c r="BZ301" s="63" t="s">
        <v>191</v>
      </c>
      <c r="CA301" s="1179">
        <v>1</v>
      </c>
      <c r="CB301" s="174"/>
      <c r="CC301" s="1154"/>
      <c r="CD301" s="63" t="s">
        <v>191</v>
      </c>
      <c r="CE301" s="63" t="s">
        <v>191</v>
      </c>
      <c r="CF301" s="174" t="str">
        <f t="shared" si="255"/>
        <v xml:space="preserve">  </v>
      </c>
      <c r="CG301" s="1158" t="str">
        <f t="shared" si="266"/>
        <v xml:space="preserve">  </v>
      </c>
      <c r="CH301" s="782" t="s">
        <v>191</v>
      </c>
      <c r="CI301" s="63"/>
      <c r="CJ301" s="63" t="s">
        <v>191</v>
      </c>
      <c r="CK301" s="174"/>
      <c r="CL301" s="1412"/>
      <c r="CM301" s="63" t="s">
        <v>191</v>
      </c>
      <c r="CN301" s="63" t="s">
        <v>191</v>
      </c>
      <c r="CO301" s="63"/>
      <c r="CP301" s="1158" t="str">
        <f t="shared" si="246"/>
        <v xml:space="preserve">  </v>
      </c>
      <c r="CQ301" s="63" t="s">
        <v>191</v>
      </c>
      <c r="CR301" s="1180"/>
      <c r="CS301" s="1180"/>
    </row>
    <row r="302" spans="1:97" ht="38.25" x14ac:dyDescent="0.2">
      <c r="A302" s="1144" t="s">
        <v>2133</v>
      </c>
      <c r="B302" s="1161" t="s">
        <v>1239</v>
      </c>
      <c r="C302" s="957" t="s">
        <v>599</v>
      </c>
      <c r="D302" s="957">
        <v>9</v>
      </c>
      <c r="E302" s="1341">
        <v>1004202</v>
      </c>
      <c r="F302" s="955">
        <v>1</v>
      </c>
      <c r="G302" s="1163">
        <v>11452900</v>
      </c>
      <c r="H302" s="1163">
        <v>201005040940</v>
      </c>
      <c r="I302" s="1163"/>
      <c r="J302" s="1105" t="s">
        <v>53</v>
      </c>
      <c r="K302" s="1165" t="s">
        <v>2616</v>
      </c>
      <c r="L302" s="1184" t="s">
        <v>746</v>
      </c>
      <c r="M302" s="957" t="s">
        <v>48</v>
      </c>
      <c r="N302" s="957"/>
      <c r="O302" s="957"/>
      <c r="P302" s="1169">
        <v>40302</v>
      </c>
      <c r="Q302" s="1342">
        <v>0.40277777777777773</v>
      </c>
      <c r="R302" s="1207" t="s">
        <v>1664</v>
      </c>
      <c r="S302" s="1343" t="s">
        <v>81</v>
      </c>
      <c r="T302" s="1344">
        <v>129.69999999999999</v>
      </c>
      <c r="U302" s="1189">
        <v>141.6</v>
      </c>
      <c r="V302" s="1189">
        <f t="shared" ref="V302:V346" si="269">U302-T302</f>
        <v>11.900000000000006</v>
      </c>
      <c r="W302" s="1344">
        <v>515</v>
      </c>
      <c r="X302" s="1344">
        <f t="shared" ref="X302:X313" si="270">V302/(W302/1000)</f>
        <v>23.106796116504864</v>
      </c>
      <c r="Y302" s="1154" t="str">
        <f t="shared" ref="Y302:Y333" si="271">IF(V302&lt;Y$5,"&lt;MDL",IF(V302&lt;Y$6,"E, &lt;RL",IF(V302&gt;Y$6,"  ",)))</f>
        <v xml:space="preserve">  </v>
      </c>
      <c r="Z302" s="1235" t="s">
        <v>82</v>
      </c>
      <c r="AA302" s="1345">
        <v>130.30000000000001</v>
      </c>
      <c r="AB302" s="1189">
        <v>142.80000000000001</v>
      </c>
      <c r="AC302" s="1189">
        <f t="shared" ref="AC302:AC340" si="272">AB302-AA302</f>
        <v>12.5</v>
      </c>
      <c r="AD302" s="1345">
        <v>550</v>
      </c>
      <c r="AE302" s="1344">
        <f t="shared" ref="AE302:AE335" si="273">AC302/(AD302/1000)</f>
        <v>22.727272727272727</v>
      </c>
      <c r="AF302" s="1154" t="str">
        <f t="shared" ref="AF302:AF333" si="274">IF(AC302&lt;AF$5,"&lt;MDL",IF(AC302&lt;AF$6,"E, &lt;RL",IF(AC302&gt;AF$6,"  ",)))</f>
        <v xml:space="preserve">  </v>
      </c>
      <c r="AG302" s="1235" t="s">
        <v>84</v>
      </c>
      <c r="AH302" s="1345">
        <v>131.19999999999999</v>
      </c>
      <c r="AI302" s="1345">
        <v>144.4</v>
      </c>
      <c r="AJ302" s="1344">
        <f t="shared" ref="AJ302:AJ340" si="275">AI302-AH302</f>
        <v>13.200000000000017</v>
      </c>
      <c r="AK302" s="1345">
        <v>560</v>
      </c>
      <c r="AL302" s="1344">
        <f t="shared" ref="AL302:AL346" si="276">AJ302/(AK302/1000)</f>
        <v>23.571428571428601</v>
      </c>
      <c r="AM302" s="1154" t="str">
        <f t="shared" ref="AM302:AM333" si="277">IF(AJ302&lt;AM$5,"&lt;MDL",IF(AJ302&lt;AM$6,"E, &lt;RL",IF(AJ302&gt;AM$6,"  ",)))</f>
        <v xml:space="preserve">  </v>
      </c>
      <c r="AN302" s="1307">
        <f t="shared" ref="AN302:AN340" si="278">AVERAGE(X302,AE302,AL302)</f>
        <v>23.135165805068727</v>
      </c>
      <c r="AO302" s="1307">
        <f t="shared" ref="AO302:AO313" si="279">STDEV(X302,AE302,AL302)</f>
        <v>0.42279238608037567</v>
      </c>
      <c r="AP302" s="1307">
        <f t="shared" ref="AP302:AP340" si="280">AO302/AN302*100</f>
        <v>1.827488031176095</v>
      </c>
      <c r="AQ302" s="1235">
        <f t="shared" ref="AQ302:AQ340" si="281">COUNT(X302,AE302,AL302)</f>
        <v>3</v>
      </c>
      <c r="AR302" s="1154" t="str">
        <f t="shared" si="267"/>
        <v xml:space="preserve">  </v>
      </c>
      <c r="AT302" s="1346" t="s">
        <v>89</v>
      </c>
      <c r="AU302" s="174">
        <v>4.653935898951481</v>
      </c>
      <c r="AV302" s="1099"/>
      <c r="AW302" s="1175" t="str">
        <f t="shared" si="259"/>
        <v xml:space="preserve">  </v>
      </c>
      <c r="AX302" s="1154" t="str">
        <f t="shared" si="260"/>
        <v xml:space="preserve">  </v>
      </c>
      <c r="AY302" s="1346" t="s">
        <v>89</v>
      </c>
      <c r="AZ302" s="1347">
        <v>0.48145262048692483</v>
      </c>
      <c r="BB302" s="1175" t="str">
        <f t="shared" si="252"/>
        <v xml:space="preserve">  </v>
      </c>
      <c r="BC302" s="1154" t="str">
        <f t="shared" si="261"/>
        <v xml:space="preserve">  </v>
      </c>
      <c r="BD302" s="1348">
        <f t="shared" si="262"/>
        <v>10.345063424603566</v>
      </c>
      <c r="BE302" s="1346" t="s">
        <v>96</v>
      </c>
      <c r="BF302" s="1346">
        <v>1.3643368293442741</v>
      </c>
      <c r="BG302" s="1099"/>
      <c r="BH302" s="1175" t="str">
        <f t="shared" ref="BH302:BH340" si="282">IF(BF302&lt;BH$7,"E, &lt;PRL",IF(BF302&gt;BH$7,"  ",))</f>
        <v xml:space="preserve">  </v>
      </c>
      <c r="BI302" s="1154" t="str">
        <f t="shared" si="263"/>
        <v xml:space="preserve">  </v>
      </c>
      <c r="BJ302" s="1346" t="s">
        <v>96</v>
      </c>
      <c r="BK302" s="1346">
        <v>0.20800382590395827</v>
      </c>
      <c r="BM302" s="1175" t="str">
        <f t="shared" ref="BM302:BM340" si="283">IF(BK302&lt;BM$7,"E, &lt;PRL",IF(BK302&gt;BM$7,"  ",))</f>
        <v xml:space="preserve">  </v>
      </c>
      <c r="BN302" s="1158" t="str">
        <f t="shared" si="264"/>
        <v xml:space="preserve">  </v>
      </c>
      <c r="BO302" s="1157" t="str">
        <f t="shared" si="265"/>
        <v xml:space="preserve">  </v>
      </c>
      <c r="BP302" s="1349">
        <f t="shared" ref="BP302:BP333" si="284">BK302/BF302*100</f>
        <v>15.245782524534562</v>
      </c>
      <c r="BQ302" s="1350">
        <v>327.80428250504866</v>
      </c>
      <c r="BS302" s="174" t="str">
        <f t="shared" ref="BS302:BS340" si="285">IF(BQ302&lt;BS$7,"E, &lt;PRL",IF(BQ302&gt;BS$7,"  ",))</f>
        <v xml:space="preserve">  </v>
      </c>
      <c r="BT302" s="1158" t="str">
        <f t="shared" ref="BT302:BT333" si="286">IF(BQ302&lt;BT$5,"&lt;MDL",IF(BQ302&lt;BT$6,"E, &lt;RL",IF(BQ302&gt;BT$6,"  ",)))</f>
        <v xml:space="preserve">  </v>
      </c>
      <c r="BU302" s="1352">
        <f t="shared" ref="BU302:BU313" si="287">BQ302*(X302/1000)</f>
        <v>7.5745067219613214</v>
      </c>
      <c r="BW302" s="174" t="str">
        <f t="shared" si="254"/>
        <v xml:space="preserve">  </v>
      </c>
      <c r="BX302" s="1154" t="str">
        <f t="shared" si="268"/>
        <v xml:space="preserve">  </v>
      </c>
      <c r="BY302" s="1236">
        <v>13.494841464662981</v>
      </c>
      <c r="BZ302" s="1353"/>
      <c r="CA302" s="1179">
        <v>1</v>
      </c>
      <c r="CB302" s="174" t="str">
        <f t="shared" ref="CB302:CB340" si="288">IF(BY302&lt;CB$7,"E, &lt;PRL",IF(BY302&gt;CB$7,"  ",))</f>
        <v xml:space="preserve">  </v>
      </c>
      <c r="CC302" s="1154" t="str">
        <f t="shared" ref="CC302:CC333" si="289">IF(BY302&lt;CC$5,"&lt;MDL",IF(BY302&lt;CC$6,"E, &lt;RL",IF(BY302&gt;CC$6,"  ",)))</f>
        <v xml:space="preserve">  </v>
      </c>
      <c r="CD302" s="1346">
        <f>BY302*(AE302/1000)</f>
        <v>0.3067009423787041</v>
      </c>
      <c r="CF302" s="174" t="str">
        <f t="shared" si="255"/>
        <v xml:space="preserve">  </v>
      </c>
      <c r="CG302" s="1158" t="str">
        <f t="shared" si="266"/>
        <v xml:space="preserve">  </v>
      </c>
      <c r="CH302" s="1348">
        <f t="shared" ref="CH302:CH333" si="290">BY302/BQ302*100</f>
        <v>4.1167373902307522</v>
      </c>
      <c r="CI302" s="1236">
        <v>10.832344952791104</v>
      </c>
      <c r="CK302" s="174" t="str">
        <f t="shared" ref="CK302:CK340" si="291">IF(CI302&lt;CK$7,"E, &lt;PRL",IF(CI302&gt;CK$7,"  ",))</f>
        <v xml:space="preserve">  </v>
      </c>
      <c r="CL302" s="1154" t="str">
        <f t="shared" ref="CL302:CL333" si="292">IF(CI302&lt;CL$5,"&lt;MDL",IF(CI302&lt;CL$6,"E, &lt;RL",IF(CI302&gt;CL$6,"  ",)))</f>
        <v xml:space="preserve">  </v>
      </c>
      <c r="CM302" s="1347">
        <f t="shared" ref="CM302:CM340" si="293">CI302*(AL302/1000)</f>
        <v>0.25533384531579062</v>
      </c>
      <c r="CN302" s="950"/>
      <c r="CO302" s="174" t="str">
        <f t="shared" ref="CO302:CO340" si="294">IF(CM302&lt;CO$7,"E, &lt;PRL",IF(CM302&gt;CO$7,"  ",))</f>
        <v xml:space="preserve">  </v>
      </c>
      <c r="CP302" s="1158" t="str">
        <f t="shared" si="246"/>
        <v xml:space="preserve">  </v>
      </c>
      <c r="CQ302" s="1353">
        <f t="shared" ref="CQ302:CQ333" si="295">CI302/BQ302*100</f>
        <v>3.3045159965609265</v>
      </c>
    </row>
    <row r="303" spans="1:97" ht="38.25" x14ac:dyDescent="0.2">
      <c r="A303" s="1144" t="s">
        <v>2136</v>
      </c>
      <c r="B303" s="1161" t="s">
        <v>1242</v>
      </c>
      <c r="C303" s="957" t="s">
        <v>599</v>
      </c>
      <c r="D303" s="957">
        <v>7</v>
      </c>
      <c r="E303" s="1341">
        <v>1004204</v>
      </c>
      <c r="F303" s="955">
        <v>1</v>
      </c>
      <c r="G303" s="1163">
        <v>11452900</v>
      </c>
      <c r="H303" s="1163">
        <v>201006011030</v>
      </c>
      <c r="I303" s="1163"/>
      <c r="J303" s="1105" t="s">
        <v>50</v>
      </c>
      <c r="K303" s="1165" t="s">
        <v>2616</v>
      </c>
      <c r="L303" s="1184" t="s">
        <v>746</v>
      </c>
      <c r="M303" s="957" t="s">
        <v>44</v>
      </c>
      <c r="N303" s="957"/>
      <c r="O303" s="957"/>
      <c r="P303" s="1169">
        <v>40330</v>
      </c>
      <c r="Q303" s="1342">
        <v>0.4375</v>
      </c>
      <c r="R303" s="1207" t="s">
        <v>1667</v>
      </c>
      <c r="S303" s="1343" t="s">
        <v>64</v>
      </c>
      <c r="T303" s="1344">
        <v>130.9</v>
      </c>
      <c r="U303" s="1344">
        <v>152.30000000000001</v>
      </c>
      <c r="V303" s="1189">
        <f t="shared" si="269"/>
        <v>21.400000000000006</v>
      </c>
      <c r="W303" s="1343">
        <v>300</v>
      </c>
      <c r="X303" s="1344">
        <f t="shared" si="270"/>
        <v>71.333333333333357</v>
      </c>
      <c r="Y303" s="1154" t="str">
        <f t="shared" si="271"/>
        <v xml:space="preserve">  </v>
      </c>
      <c r="Z303" s="1343" t="s">
        <v>69</v>
      </c>
      <c r="AA303" s="1344">
        <v>130.9</v>
      </c>
      <c r="AB303" s="1344">
        <v>161.5</v>
      </c>
      <c r="AC303" s="1189">
        <f t="shared" si="272"/>
        <v>30.599999999999994</v>
      </c>
      <c r="AD303" s="1344">
        <v>400</v>
      </c>
      <c r="AE303" s="1344">
        <f t="shared" si="273"/>
        <v>76.499999999999986</v>
      </c>
      <c r="AF303" s="1154" t="str">
        <f t="shared" si="274"/>
        <v xml:space="preserve">  </v>
      </c>
      <c r="AG303" s="1343" t="s">
        <v>74</v>
      </c>
      <c r="AH303" s="1344">
        <v>130.9</v>
      </c>
      <c r="AI303" s="1344">
        <v>160.6</v>
      </c>
      <c r="AJ303" s="1344">
        <f t="shared" si="275"/>
        <v>29.699999999999989</v>
      </c>
      <c r="AK303" s="1344">
        <v>375</v>
      </c>
      <c r="AL303" s="1344">
        <f t="shared" si="276"/>
        <v>79.199999999999974</v>
      </c>
      <c r="AM303" s="1154" t="str">
        <f t="shared" si="277"/>
        <v xml:space="preserve">  </v>
      </c>
      <c r="AN303" s="1307">
        <f t="shared" si="278"/>
        <v>75.677777777777763</v>
      </c>
      <c r="AO303" s="1307">
        <f t="shared" si="279"/>
        <v>3.9972675852572022</v>
      </c>
      <c r="AP303" s="1307">
        <f t="shared" si="280"/>
        <v>5.2819568737798894</v>
      </c>
      <c r="AQ303" s="1235">
        <f t="shared" si="281"/>
        <v>3</v>
      </c>
      <c r="AR303" s="1154" t="str">
        <f t="shared" si="267"/>
        <v xml:space="preserve">  </v>
      </c>
      <c r="AT303" s="23" t="s">
        <v>191</v>
      </c>
      <c r="AU303" s="23" t="s">
        <v>191</v>
      </c>
      <c r="AV303" s="23" t="s">
        <v>191</v>
      </c>
      <c r="AW303" s="1175" t="str">
        <f t="shared" si="259"/>
        <v xml:space="preserve">  </v>
      </c>
      <c r="AX303" s="1154" t="str">
        <f t="shared" si="260"/>
        <v xml:space="preserve">  </v>
      </c>
      <c r="AY303" s="23" t="s">
        <v>191</v>
      </c>
      <c r="AZ303" s="23" t="s">
        <v>191</v>
      </c>
      <c r="BA303" s="23" t="s">
        <v>191</v>
      </c>
      <c r="BB303" s="1175" t="str">
        <f t="shared" si="252"/>
        <v xml:space="preserve">  </v>
      </c>
      <c r="BC303" s="1154" t="str">
        <f t="shared" si="261"/>
        <v xml:space="preserve">  </v>
      </c>
      <c r="BD303" s="794" t="s">
        <v>191</v>
      </c>
      <c r="BE303" s="1346" t="s">
        <v>55</v>
      </c>
      <c r="BF303" s="1346">
        <v>0.89571902623748223</v>
      </c>
      <c r="BG303" s="1346">
        <v>2.5387433911807977E-2</v>
      </c>
      <c r="BH303" s="1175" t="str">
        <f t="shared" si="282"/>
        <v>E, &lt;PRL</v>
      </c>
      <c r="BI303" s="1154" t="str">
        <f t="shared" si="263"/>
        <v>E, &lt;RL</v>
      </c>
      <c r="BJ303" s="1346" t="s">
        <v>78</v>
      </c>
      <c r="BK303" s="1346">
        <v>0.13759571676469068</v>
      </c>
      <c r="BM303" s="1175" t="str">
        <f t="shared" si="283"/>
        <v xml:space="preserve">  </v>
      </c>
      <c r="BN303" s="1158" t="str">
        <f t="shared" si="264"/>
        <v xml:space="preserve">  </v>
      </c>
      <c r="BO303" s="1157" t="str">
        <f t="shared" si="265"/>
        <v xml:space="preserve">  </v>
      </c>
      <c r="BP303" s="1349">
        <f t="shared" si="284"/>
        <v>15.361481975287402</v>
      </c>
      <c r="BQ303" s="1350">
        <v>253.30962366667708</v>
      </c>
      <c r="BS303" s="174" t="str">
        <f t="shared" si="285"/>
        <v xml:space="preserve">  </v>
      </c>
      <c r="BT303" s="1158" t="str">
        <f t="shared" si="286"/>
        <v xml:space="preserve">  </v>
      </c>
      <c r="BU303" s="1352">
        <f t="shared" si="287"/>
        <v>18.069419821556306</v>
      </c>
      <c r="BW303" s="174" t="str">
        <f t="shared" si="254"/>
        <v xml:space="preserve">  </v>
      </c>
      <c r="BX303" s="1154" t="str">
        <f t="shared" si="268"/>
        <v xml:space="preserve">  </v>
      </c>
      <c r="BY303" s="1236">
        <v>11.292064405625329</v>
      </c>
      <c r="BZ303" s="1353"/>
      <c r="CA303" s="1179">
        <v>1</v>
      </c>
      <c r="CB303" s="174" t="str">
        <f t="shared" si="288"/>
        <v xml:space="preserve">  </v>
      </c>
      <c r="CC303" s="1154" t="str">
        <f t="shared" si="289"/>
        <v xml:space="preserve">  </v>
      </c>
      <c r="CD303" s="1346">
        <f>BY303*(AE303/1000)</f>
        <v>0.86384292703033749</v>
      </c>
      <c r="CF303" s="174" t="str">
        <f t="shared" si="255"/>
        <v xml:space="preserve">  </v>
      </c>
      <c r="CG303" s="1158" t="str">
        <f t="shared" si="266"/>
        <v xml:space="preserve">  </v>
      </c>
      <c r="CH303" s="1348">
        <f t="shared" si="290"/>
        <v>4.4578110543815086</v>
      </c>
      <c r="CI303" s="1236">
        <v>1.8916517699084312</v>
      </c>
      <c r="CK303" s="174" t="str">
        <f t="shared" si="291"/>
        <v>E, &lt;PRL</v>
      </c>
      <c r="CL303" s="1154" t="str">
        <f t="shared" si="292"/>
        <v xml:space="preserve">  </v>
      </c>
      <c r="CM303" s="1347">
        <f t="shared" si="293"/>
        <v>0.14981882017674772</v>
      </c>
      <c r="CN303" s="950"/>
      <c r="CO303" s="174" t="str">
        <f t="shared" si="294"/>
        <v>E, &lt;PRL</v>
      </c>
      <c r="CP303" s="1158" t="str">
        <f t="shared" si="246"/>
        <v>E, &lt;RL</v>
      </c>
      <c r="CQ303" s="1353">
        <f t="shared" si="295"/>
        <v>0.74677453723495402</v>
      </c>
      <c r="CR303" s="1174">
        <f t="shared" ref="CR303:CR312" si="296">100*CM303/BU303</f>
        <v>0.82912911236927556</v>
      </c>
    </row>
    <row r="304" spans="1:97" ht="38.25" x14ac:dyDescent="0.2">
      <c r="A304" s="1144" t="s">
        <v>2137</v>
      </c>
      <c r="B304" s="1208" t="s">
        <v>1243</v>
      </c>
      <c r="C304" s="1209" t="s">
        <v>600</v>
      </c>
      <c r="D304" s="1209">
        <v>7</v>
      </c>
      <c r="E304" s="1341">
        <v>1001985</v>
      </c>
      <c r="F304" s="955">
        <v>4</v>
      </c>
      <c r="G304" s="1210">
        <v>11452900</v>
      </c>
      <c r="H304" s="1210">
        <v>201006011035</v>
      </c>
      <c r="I304" s="1210"/>
      <c r="J304" s="1356" t="s">
        <v>51</v>
      </c>
      <c r="K304" s="1165" t="s">
        <v>2616</v>
      </c>
      <c r="L304" s="1184" t="s">
        <v>746</v>
      </c>
      <c r="M304" s="1209" t="s">
        <v>44</v>
      </c>
      <c r="N304" s="1209"/>
      <c r="O304" s="1209" t="s">
        <v>45</v>
      </c>
      <c r="P304" s="1169">
        <v>40330</v>
      </c>
      <c r="Q304" s="1357">
        <v>0.44097222222222227</v>
      </c>
      <c r="R304" s="1207" t="s">
        <v>1668</v>
      </c>
      <c r="S304" s="1358" t="s">
        <v>65</v>
      </c>
      <c r="T304" s="1359">
        <v>131.5</v>
      </c>
      <c r="U304" s="1359">
        <v>153.4</v>
      </c>
      <c r="V304" s="1360">
        <f t="shared" si="269"/>
        <v>21.900000000000006</v>
      </c>
      <c r="W304" s="1358">
        <v>300</v>
      </c>
      <c r="X304" s="1359">
        <f t="shared" si="270"/>
        <v>73.000000000000028</v>
      </c>
      <c r="Y304" s="1154" t="str">
        <f t="shared" si="271"/>
        <v xml:space="preserve">  </v>
      </c>
      <c r="Z304" s="1358" t="s">
        <v>70</v>
      </c>
      <c r="AA304" s="1359">
        <v>131.9</v>
      </c>
      <c r="AB304" s="1359">
        <v>158.5</v>
      </c>
      <c r="AC304" s="1360">
        <f t="shared" si="272"/>
        <v>26.599999999999994</v>
      </c>
      <c r="AD304" s="1359">
        <v>350</v>
      </c>
      <c r="AE304" s="1359">
        <f t="shared" si="273"/>
        <v>75.999999999999986</v>
      </c>
      <c r="AF304" s="1154" t="str">
        <f t="shared" si="274"/>
        <v xml:space="preserve">  </v>
      </c>
      <c r="AG304" s="1358" t="s">
        <v>75</v>
      </c>
      <c r="AH304" s="1359">
        <v>130.19999999999999</v>
      </c>
      <c r="AI304" s="1359">
        <v>163.19999999999999</v>
      </c>
      <c r="AJ304" s="1359">
        <f t="shared" si="275"/>
        <v>33</v>
      </c>
      <c r="AK304" s="1359">
        <v>425</v>
      </c>
      <c r="AL304" s="1359">
        <f t="shared" si="276"/>
        <v>77.64705882352942</v>
      </c>
      <c r="AM304" s="1154" t="str">
        <f t="shared" si="277"/>
        <v xml:space="preserve">  </v>
      </c>
      <c r="AN304" s="1361">
        <f t="shared" si="278"/>
        <v>75.549019607843135</v>
      </c>
      <c r="AO304" s="1361">
        <f t="shared" si="279"/>
        <v>2.3561252965235204</v>
      </c>
      <c r="AP304" s="1361">
        <f t="shared" si="280"/>
        <v>3.1186709089722178</v>
      </c>
      <c r="AQ304" s="1362">
        <f t="shared" si="281"/>
        <v>3</v>
      </c>
      <c r="AR304" s="1154" t="str">
        <f t="shared" si="267"/>
        <v xml:space="preserve">  </v>
      </c>
      <c r="AS304" s="1362"/>
      <c r="AT304" s="72" t="s">
        <v>191</v>
      </c>
      <c r="AU304" s="72" t="s">
        <v>191</v>
      </c>
      <c r="AV304" s="72" t="s">
        <v>191</v>
      </c>
      <c r="AW304" s="1175" t="str">
        <f t="shared" si="259"/>
        <v xml:space="preserve">  </v>
      </c>
      <c r="AX304" s="1154" t="str">
        <f t="shared" si="260"/>
        <v xml:space="preserve">  </v>
      </c>
      <c r="AY304" s="72" t="s">
        <v>191</v>
      </c>
      <c r="AZ304" s="72" t="s">
        <v>191</v>
      </c>
      <c r="BA304" s="72" t="s">
        <v>191</v>
      </c>
      <c r="BB304" s="1175" t="str">
        <f t="shared" si="252"/>
        <v xml:space="preserve">  </v>
      </c>
      <c r="BC304" s="1154" t="str">
        <f t="shared" si="261"/>
        <v xml:space="preserve">  </v>
      </c>
      <c r="BD304" s="795" t="s">
        <v>191</v>
      </c>
      <c r="BE304" s="1363" t="s">
        <v>56</v>
      </c>
      <c r="BF304" s="1363">
        <v>0.83268798433526747</v>
      </c>
      <c r="BG304" s="1363">
        <v>5.4573262908819642E-2</v>
      </c>
      <c r="BH304" s="1175" t="str">
        <f t="shared" si="282"/>
        <v>E, &lt;PRL</v>
      </c>
      <c r="BI304" s="1154" t="str">
        <f t="shared" si="263"/>
        <v>E, &lt;RL</v>
      </c>
      <c r="BJ304" s="1363" t="s">
        <v>79</v>
      </c>
      <c r="BK304" s="1363">
        <v>0.15102473837597966</v>
      </c>
      <c r="BL304" s="1351"/>
      <c r="BM304" s="1175" t="str">
        <f t="shared" si="283"/>
        <v xml:space="preserve">  </v>
      </c>
      <c r="BN304" s="1158" t="str">
        <f t="shared" si="264"/>
        <v xml:space="preserve">  </v>
      </c>
      <c r="BO304" s="1157" t="str">
        <f t="shared" si="265"/>
        <v xml:space="preserve">  </v>
      </c>
      <c r="BP304" s="1364">
        <f t="shared" si="284"/>
        <v>18.137014249886445</v>
      </c>
      <c r="BQ304" s="1365">
        <v>276.31989393646523</v>
      </c>
      <c r="BS304" s="174" t="str">
        <f t="shared" si="285"/>
        <v xml:space="preserve">  </v>
      </c>
      <c r="BT304" s="1158" t="str">
        <f t="shared" si="286"/>
        <v xml:space="preserve">  </v>
      </c>
      <c r="BU304" s="1366">
        <f t="shared" si="287"/>
        <v>20.171352257361967</v>
      </c>
      <c r="BV304" s="1351"/>
      <c r="BW304" s="174" t="str">
        <f t="shared" si="254"/>
        <v xml:space="preserve">  </v>
      </c>
      <c r="BX304" s="1154" t="str">
        <f t="shared" si="268"/>
        <v xml:space="preserve">  </v>
      </c>
      <c r="BY304" s="1367">
        <v>11.314031304994193</v>
      </c>
      <c r="BZ304" s="1368"/>
      <c r="CA304" s="1193">
        <v>1</v>
      </c>
      <c r="CB304" s="174" t="str">
        <f t="shared" si="288"/>
        <v xml:space="preserve">  </v>
      </c>
      <c r="CC304" s="1154" t="str">
        <f t="shared" si="289"/>
        <v xml:space="preserve">  </v>
      </c>
      <c r="CD304" s="1363">
        <f>BY304*(AE304/1000)</f>
        <v>0.85986637917955855</v>
      </c>
      <c r="CE304" s="1094"/>
      <c r="CF304" s="174" t="str">
        <f t="shared" si="255"/>
        <v xml:space="preserve">  </v>
      </c>
      <c r="CG304" s="1158" t="str">
        <f t="shared" si="266"/>
        <v xml:space="preserve">  </v>
      </c>
      <c r="CH304" s="1369">
        <f t="shared" si="290"/>
        <v>4.0945409842968639</v>
      </c>
      <c r="CI304" s="1367">
        <v>2.0239862070307812</v>
      </c>
      <c r="CJ304" s="1094"/>
      <c r="CK304" s="174" t="str">
        <f t="shared" si="291"/>
        <v>E, &lt;PRL</v>
      </c>
      <c r="CL304" s="1154" t="str">
        <f t="shared" si="292"/>
        <v xml:space="preserve">  </v>
      </c>
      <c r="CM304" s="1370">
        <f t="shared" si="293"/>
        <v>0.15715657607533126</v>
      </c>
      <c r="CN304" s="1099"/>
      <c r="CO304" s="174" t="str">
        <f t="shared" si="294"/>
        <v>E, &lt;PRL</v>
      </c>
      <c r="CP304" s="1158" t="str">
        <f t="shared" si="246"/>
        <v>E, &lt;RL</v>
      </c>
      <c r="CQ304" s="1368">
        <f t="shared" si="295"/>
        <v>0.73247936592511875</v>
      </c>
      <c r="CR304" s="1293">
        <f t="shared" si="296"/>
        <v>0.77910778647957823</v>
      </c>
      <c r="CS304" s="1094"/>
    </row>
    <row r="305" spans="1:97" ht="38.25" x14ac:dyDescent="0.2">
      <c r="A305" s="1144" t="s">
        <v>2148</v>
      </c>
      <c r="B305" s="1161" t="s">
        <v>1254</v>
      </c>
      <c r="C305" s="957" t="s">
        <v>599</v>
      </c>
      <c r="D305" s="957">
        <v>9</v>
      </c>
      <c r="E305" s="1341">
        <v>1108066</v>
      </c>
      <c r="F305" s="955">
        <v>1</v>
      </c>
      <c r="G305" s="1163">
        <v>11452900</v>
      </c>
      <c r="H305" s="1163">
        <v>201012301600</v>
      </c>
      <c r="I305" s="1163"/>
      <c r="J305" s="1105" t="s">
        <v>124</v>
      </c>
      <c r="K305" s="1165" t="s">
        <v>2616</v>
      </c>
      <c r="L305" s="1184" t="s">
        <v>746</v>
      </c>
      <c r="M305" s="957" t="s">
        <v>48</v>
      </c>
      <c r="N305" s="957"/>
      <c r="O305" s="957"/>
      <c r="P305" s="1169">
        <v>40542</v>
      </c>
      <c r="Q305" s="1342">
        <v>0.66666666666666663</v>
      </c>
      <c r="R305" s="1396" t="s">
        <v>125</v>
      </c>
      <c r="S305" s="1097" t="s">
        <v>145</v>
      </c>
      <c r="T305" s="1189">
        <v>132.1</v>
      </c>
      <c r="U305" s="1189">
        <v>164.3</v>
      </c>
      <c r="V305" s="1189">
        <f t="shared" si="269"/>
        <v>32.200000000000017</v>
      </c>
      <c r="W305" s="1345">
        <v>115</v>
      </c>
      <c r="X305" s="1344">
        <f t="shared" si="270"/>
        <v>280.00000000000011</v>
      </c>
      <c r="Y305" s="1154" t="str">
        <f t="shared" si="271"/>
        <v xml:space="preserve">  </v>
      </c>
      <c r="Z305" s="1235" t="s">
        <v>158</v>
      </c>
      <c r="AA305" s="1345">
        <v>133.30000000000001</v>
      </c>
      <c r="AB305" s="1345">
        <v>228.3</v>
      </c>
      <c r="AC305" s="1189">
        <f t="shared" si="272"/>
        <v>95</v>
      </c>
      <c r="AD305" s="1345">
        <v>115</v>
      </c>
      <c r="AE305" s="1344">
        <f t="shared" si="273"/>
        <v>826.08695652173913</v>
      </c>
      <c r="AF305" s="1154" t="str">
        <f t="shared" si="274"/>
        <v xml:space="preserve">  </v>
      </c>
      <c r="AG305" s="1235" t="s">
        <v>171</v>
      </c>
      <c r="AH305" s="1345">
        <v>132.80000000000001</v>
      </c>
      <c r="AI305" s="1345">
        <v>211.3</v>
      </c>
      <c r="AJ305" s="1344">
        <f t="shared" si="275"/>
        <v>78.5</v>
      </c>
      <c r="AK305" s="1345">
        <v>115</v>
      </c>
      <c r="AL305" s="1344">
        <f t="shared" si="276"/>
        <v>682.60869565217388</v>
      </c>
      <c r="AM305" s="1154" t="str">
        <f t="shared" si="277"/>
        <v xml:space="preserve">  </v>
      </c>
      <c r="AN305" s="1307">
        <f t="shared" si="278"/>
        <v>596.231884057971</v>
      </c>
      <c r="AO305" s="1307">
        <f t="shared" si="279"/>
        <v>283.10502681280536</v>
      </c>
      <c r="AP305" s="1307">
        <f t="shared" si="280"/>
        <v>47.482369591841447</v>
      </c>
      <c r="AQ305" s="1235">
        <f t="shared" si="281"/>
        <v>3</v>
      </c>
      <c r="AR305" s="1154" t="str">
        <f t="shared" si="267"/>
        <v xml:space="preserve">  </v>
      </c>
      <c r="AT305" s="23" t="s">
        <v>191</v>
      </c>
      <c r="AU305" s="23" t="s">
        <v>191</v>
      </c>
      <c r="AV305" s="23" t="s">
        <v>191</v>
      </c>
      <c r="AW305" s="1175" t="str">
        <f t="shared" si="259"/>
        <v xml:space="preserve">  </v>
      </c>
      <c r="AX305" s="1154" t="str">
        <f t="shared" si="260"/>
        <v xml:space="preserve">  </v>
      </c>
      <c r="AY305" s="23" t="s">
        <v>191</v>
      </c>
      <c r="AZ305" s="23" t="s">
        <v>191</v>
      </c>
      <c r="BA305" s="23" t="s">
        <v>191</v>
      </c>
      <c r="BB305" s="1175" t="str">
        <f t="shared" si="252"/>
        <v xml:space="preserve">  </v>
      </c>
      <c r="BC305" s="1154" t="str">
        <f t="shared" si="261"/>
        <v xml:space="preserve">  </v>
      </c>
      <c r="BD305" s="794" t="s">
        <v>191</v>
      </c>
      <c r="BE305" s="952" t="s">
        <v>185</v>
      </c>
      <c r="BF305" s="1384">
        <v>5.5260761443463178</v>
      </c>
      <c r="BG305" s="1235"/>
      <c r="BH305" s="1175" t="str">
        <f t="shared" si="282"/>
        <v xml:space="preserve">  </v>
      </c>
      <c r="BI305" s="1154" t="str">
        <f t="shared" si="263"/>
        <v xml:space="preserve">  </v>
      </c>
      <c r="BJ305" s="1347" t="s">
        <v>185</v>
      </c>
      <c r="BK305" s="1347">
        <v>0.13558954378472876</v>
      </c>
      <c r="BL305" s="1347"/>
      <c r="BM305" s="1175" t="str">
        <f t="shared" si="283"/>
        <v xml:space="preserve">  </v>
      </c>
      <c r="BN305" s="1158" t="str">
        <f t="shared" si="264"/>
        <v xml:space="preserve">  </v>
      </c>
      <c r="BO305" s="1157" t="str">
        <f t="shared" si="265"/>
        <v xml:space="preserve">  </v>
      </c>
      <c r="BP305" s="1349">
        <f t="shared" si="284"/>
        <v>2.453631478159223</v>
      </c>
      <c r="BQ305" s="964">
        <v>169.57821357305258</v>
      </c>
      <c r="BR305" s="1346"/>
      <c r="BS305" s="174" t="str">
        <f t="shared" si="285"/>
        <v xml:space="preserve">  </v>
      </c>
      <c r="BT305" s="1158" t="str">
        <f t="shared" si="286"/>
        <v xml:space="preserve">  </v>
      </c>
      <c r="BU305" s="1352">
        <f t="shared" si="287"/>
        <v>47.481899800454748</v>
      </c>
      <c r="BW305" s="174" t="str">
        <f t="shared" si="254"/>
        <v xml:space="preserve">  </v>
      </c>
      <c r="BX305" s="1154" t="str">
        <f t="shared" si="268"/>
        <v xml:space="preserve">  </v>
      </c>
      <c r="BY305" s="1393">
        <v>1.0132024881759758</v>
      </c>
      <c r="BZ305" s="1394">
        <v>5.0626373493136645E-2</v>
      </c>
      <c r="CA305" s="1179">
        <v>1</v>
      </c>
      <c r="CB305" s="174" t="str">
        <f t="shared" si="288"/>
        <v xml:space="preserve">  </v>
      </c>
      <c r="CC305" s="1154" t="str">
        <f t="shared" si="289"/>
        <v xml:space="preserve">  </v>
      </c>
      <c r="CD305" s="1346">
        <v>0.83699335979754519</v>
      </c>
      <c r="CE305" s="949">
        <v>4.1821786798678151E-2</v>
      </c>
      <c r="CF305" s="174" t="str">
        <f t="shared" si="255"/>
        <v xml:space="preserve">  </v>
      </c>
      <c r="CG305" s="1158" t="str">
        <f t="shared" si="266"/>
        <v xml:space="preserve">  </v>
      </c>
      <c r="CH305" s="1348">
        <f t="shared" si="290"/>
        <v>0.59748387887073617</v>
      </c>
      <c r="CI305" s="1236">
        <v>1.9271191117622628</v>
      </c>
      <c r="CK305" s="174" t="str">
        <f t="shared" si="291"/>
        <v>E, &lt;PRL</v>
      </c>
      <c r="CL305" s="1154" t="str">
        <f t="shared" si="292"/>
        <v xml:space="preserve">  </v>
      </c>
      <c r="CM305" s="1347">
        <f t="shared" si="293"/>
        <v>1.3154682632464141</v>
      </c>
      <c r="CN305" s="950"/>
      <c r="CO305" s="174" t="str">
        <f t="shared" si="294"/>
        <v xml:space="preserve">  </v>
      </c>
      <c r="CP305" s="1158" t="str">
        <f t="shared" si="246"/>
        <v xml:space="preserve">  </v>
      </c>
      <c r="CQ305" s="1353">
        <f t="shared" si="295"/>
        <v>1.1364190429639591</v>
      </c>
      <c r="CR305" s="1174">
        <f t="shared" si="296"/>
        <v>2.7704625736854269</v>
      </c>
    </row>
    <row r="306" spans="1:97" ht="38.25" x14ac:dyDescent="0.2">
      <c r="A306" s="1144" t="s">
        <v>2153</v>
      </c>
      <c r="B306" s="1161" t="s">
        <v>1259</v>
      </c>
      <c r="C306" s="957" t="s">
        <v>599</v>
      </c>
      <c r="D306" s="957">
        <v>9</v>
      </c>
      <c r="E306" s="957" t="s">
        <v>1857</v>
      </c>
      <c r="F306" s="955">
        <v>1</v>
      </c>
      <c r="G306" s="1163">
        <v>11452900</v>
      </c>
      <c r="H306" s="1163">
        <v>201101041620</v>
      </c>
      <c r="I306" s="1163"/>
      <c r="J306" s="957" t="s">
        <v>133</v>
      </c>
      <c r="K306" s="1165" t="s">
        <v>2616</v>
      </c>
      <c r="L306" s="1184" t="s">
        <v>746</v>
      </c>
      <c r="M306" s="957" t="s">
        <v>48</v>
      </c>
      <c r="N306" s="957"/>
      <c r="O306" s="957"/>
      <c r="P306" s="959">
        <v>40547</v>
      </c>
      <c r="Q306" s="1342">
        <v>0.68055555555555503</v>
      </c>
      <c r="R306" s="957" t="s">
        <v>134</v>
      </c>
      <c r="S306" s="1235" t="s">
        <v>149</v>
      </c>
      <c r="T306" s="1345">
        <v>132.9</v>
      </c>
      <c r="U306" s="1345">
        <v>141.30000000000001</v>
      </c>
      <c r="V306" s="1189">
        <f t="shared" si="269"/>
        <v>8.4000000000000057</v>
      </c>
      <c r="W306" s="1345">
        <v>125</v>
      </c>
      <c r="X306" s="1344">
        <f t="shared" si="270"/>
        <v>67.200000000000045</v>
      </c>
      <c r="Y306" s="1154" t="str">
        <f t="shared" si="271"/>
        <v xml:space="preserve">  </v>
      </c>
      <c r="Z306" s="1235" t="s">
        <v>162</v>
      </c>
      <c r="AA306" s="1345">
        <v>132</v>
      </c>
      <c r="AB306" s="1345">
        <v>140.19999999999999</v>
      </c>
      <c r="AC306" s="1189">
        <f t="shared" si="272"/>
        <v>8.1999999999999886</v>
      </c>
      <c r="AD306" s="1345">
        <v>125</v>
      </c>
      <c r="AE306" s="1344">
        <f t="shared" si="273"/>
        <v>65.599999999999909</v>
      </c>
      <c r="AF306" s="1154" t="str">
        <f t="shared" si="274"/>
        <v xml:space="preserve">  </v>
      </c>
      <c r="AG306" s="1235" t="s">
        <v>175</v>
      </c>
      <c r="AH306" s="1345">
        <v>132.80000000000001</v>
      </c>
      <c r="AI306" s="1345">
        <v>138.6</v>
      </c>
      <c r="AJ306" s="1344">
        <f t="shared" si="275"/>
        <v>5.7999999999999829</v>
      </c>
      <c r="AK306" s="1345">
        <v>171</v>
      </c>
      <c r="AL306" s="1344">
        <f t="shared" si="276"/>
        <v>33.918128654970658</v>
      </c>
      <c r="AM306" s="1154" t="str">
        <f t="shared" si="277"/>
        <v xml:space="preserve">  </v>
      </c>
      <c r="AN306" s="1307">
        <f t="shared" si="278"/>
        <v>55.572709551656864</v>
      </c>
      <c r="AO306" s="1307">
        <f t="shared" si="279"/>
        <v>18.770472965760508</v>
      </c>
      <c r="AP306" s="1307">
        <f t="shared" si="280"/>
        <v>33.776422127326121</v>
      </c>
      <c r="AQ306" s="1235">
        <f t="shared" si="281"/>
        <v>3</v>
      </c>
      <c r="AR306" s="1154" t="str">
        <f t="shared" si="267"/>
        <v xml:space="preserve">  </v>
      </c>
      <c r="AT306" s="23" t="s">
        <v>191</v>
      </c>
      <c r="AU306" s="23" t="s">
        <v>191</v>
      </c>
      <c r="AV306" s="23" t="s">
        <v>191</v>
      </c>
      <c r="AW306" s="1175" t="str">
        <f t="shared" si="259"/>
        <v xml:space="preserve">  </v>
      </c>
      <c r="AX306" s="1154" t="str">
        <f t="shared" si="260"/>
        <v xml:space="preserve">  </v>
      </c>
      <c r="AY306" s="23" t="s">
        <v>191</v>
      </c>
      <c r="AZ306" s="23" t="s">
        <v>191</v>
      </c>
      <c r="BA306" s="23" t="s">
        <v>191</v>
      </c>
      <c r="BB306" s="1175" t="str">
        <f t="shared" si="252"/>
        <v xml:space="preserve">  </v>
      </c>
      <c r="BC306" s="1154" t="str">
        <f t="shared" si="261"/>
        <v xml:space="preserve">  </v>
      </c>
      <c r="BD306" s="794" t="s">
        <v>191</v>
      </c>
      <c r="BE306" s="952" t="s">
        <v>188</v>
      </c>
      <c r="BF306" s="1384">
        <v>8.6572816736265494</v>
      </c>
      <c r="BG306" s="1235"/>
      <c r="BH306" s="1175" t="str">
        <f t="shared" si="282"/>
        <v xml:space="preserve">  </v>
      </c>
      <c r="BI306" s="1154" t="str">
        <f t="shared" si="263"/>
        <v xml:space="preserve">  </v>
      </c>
      <c r="BJ306" s="1347" t="s">
        <v>246</v>
      </c>
      <c r="BK306" s="1347">
        <v>0.13291939025362048</v>
      </c>
      <c r="BL306" s="1347"/>
      <c r="BM306" s="1175" t="str">
        <f t="shared" si="283"/>
        <v xml:space="preserve">  </v>
      </c>
      <c r="BN306" s="1158" t="str">
        <f t="shared" si="264"/>
        <v xml:space="preserve">  </v>
      </c>
      <c r="BO306" s="1157" t="str">
        <f t="shared" si="265"/>
        <v xml:space="preserve">  </v>
      </c>
      <c r="BP306" s="1349">
        <f t="shared" si="284"/>
        <v>1.5353478755178394</v>
      </c>
      <c r="BQ306" s="964">
        <v>251.38777053284684</v>
      </c>
      <c r="BR306" s="1346"/>
      <c r="BS306" s="174" t="str">
        <f t="shared" si="285"/>
        <v xml:space="preserve">  </v>
      </c>
      <c r="BT306" s="1158" t="str">
        <f t="shared" si="286"/>
        <v xml:space="preserve">  </v>
      </c>
      <c r="BU306" s="1352">
        <f t="shared" si="287"/>
        <v>16.893258179807322</v>
      </c>
      <c r="BW306" s="174" t="str">
        <f t="shared" si="254"/>
        <v xml:space="preserve">  </v>
      </c>
      <c r="BX306" s="1154" t="str">
        <f t="shared" si="268"/>
        <v xml:space="preserve">  </v>
      </c>
      <c r="BY306" s="1236">
        <v>4.3324651007216088</v>
      </c>
      <c r="BZ306" s="1353"/>
      <c r="CA306" s="1179">
        <v>1</v>
      </c>
      <c r="CB306" s="174" t="str">
        <f t="shared" si="288"/>
        <v xml:space="preserve">  </v>
      </c>
      <c r="CC306" s="1154" t="str">
        <f t="shared" si="289"/>
        <v xml:space="preserve">  </v>
      </c>
      <c r="CD306" s="1346">
        <f>BY306*(AE306/1000)</f>
        <v>0.28420971060733713</v>
      </c>
      <c r="CF306" s="174" t="str">
        <f t="shared" si="255"/>
        <v xml:space="preserve">  </v>
      </c>
      <c r="CG306" s="1158" t="str">
        <f t="shared" si="266"/>
        <v xml:space="preserve">  </v>
      </c>
      <c r="CH306" s="1348">
        <f t="shared" si="290"/>
        <v>1.7234191987694645</v>
      </c>
      <c r="CI306" s="1236">
        <v>6.9191707671765572</v>
      </c>
      <c r="CK306" s="174" t="str">
        <f t="shared" si="291"/>
        <v xml:space="preserve">  </v>
      </c>
      <c r="CL306" s="1154" t="str">
        <f t="shared" si="292"/>
        <v xml:space="preserve">  </v>
      </c>
      <c r="CM306" s="1347">
        <f t="shared" si="293"/>
        <v>0.23468532426680652</v>
      </c>
      <c r="CN306" s="950"/>
      <c r="CO306" s="174" t="str">
        <f t="shared" si="294"/>
        <v xml:space="preserve">  </v>
      </c>
      <c r="CP306" s="1158" t="str">
        <f t="shared" ref="CP306:CP337" si="297">IF(CM306&lt;CP$5,"&lt;MDL",IF(CM306&lt;CP$6,"E, &lt;RL",IF(CM306&gt;CP$6,"  ",)))</f>
        <v xml:space="preserve">  </v>
      </c>
      <c r="CQ306" s="1353">
        <f t="shared" si="295"/>
        <v>2.7523895663303497</v>
      </c>
      <c r="CR306" s="1174">
        <f t="shared" si="296"/>
        <v>1.3892247532647564</v>
      </c>
    </row>
    <row r="307" spans="1:97" ht="38.25" x14ac:dyDescent="0.2">
      <c r="A307" s="1144" t="s">
        <v>2156</v>
      </c>
      <c r="B307" s="1161" t="s">
        <v>1262</v>
      </c>
      <c r="C307" s="957" t="s">
        <v>599</v>
      </c>
      <c r="D307" s="957">
        <v>7</v>
      </c>
      <c r="E307" s="957" t="s">
        <v>1860</v>
      </c>
      <c r="F307" s="955">
        <v>1</v>
      </c>
      <c r="G307" s="1163">
        <v>11452900</v>
      </c>
      <c r="H307" s="1163">
        <v>201101260940</v>
      </c>
      <c r="I307" s="1163"/>
      <c r="J307" s="957" t="s">
        <v>194</v>
      </c>
      <c r="K307" s="1165" t="s">
        <v>2616</v>
      </c>
      <c r="L307" s="1184" t="s">
        <v>746</v>
      </c>
      <c r="M307" s="957" t="s">
        <v>48</v>
      </c>
      <c r="N307" s="957"/>
      <c r="O307" s="1248"/>
      <c r="P307" s="959">
        <v>40569</v>
      </c>
      <c r="Q307" s="1342">
        <v>0.40277777777777801</v>
      </c>
      <c r="R307" s="957" t="s">
        <v>213</v>
      </c>
      <c r="S307" s="1097" t="s">
        <v>249</v>
      </c>
      <c r="T307" s="1189">
        <v>134.1</v>
      </c>
      <c r="U307" s="1189">
        <f>1000*0.1434</f>
        <v>143.4</v>
      </c>
      <c r="V307" s="1189">
        <f t="shared" si="269"/>
        <v>9.3000000000000114</v>
      </c>
      <c r="W307" s="1189">
        <v>484</v>
      </c>
      <c r="X307" s="1344">
        <f t="shared" si="270"/>
        <v>19.214876033057877</v>
      </c>
      <c r="Y307" s="1154" t="str">
        <f t="shared" si="271"/>
        <v xml:space="preserve">  </v>
      </c>
      <c r="Z307" s="1235" t="s">
        <v>260</v>
      </c>
      <c r="AA307" s="1345">
        <v>132.9</v>
      </c>
      <c r="AB307" s="1345">
        <v>138.30000000000001</v>
      </c>
      <c r="AC307" s="1189">
        <f t="shared" si="272"/>
        <v>5.4000000000000057</v>
      </c>
      <c r="AD307" s="1345">
        <v>450</v>
      </c>
      <c r="AE307" s="1344">
        <f t="shared" si="273"/>
        <v>12.000000000000012</v>
      </c>
      <c r="AF307" s="1154" t="str">
        <f t="shared" si="274"/>
        <v xml:space="preserve">  </v>
      </c>
      <c r="AG307" s="1097" t="s">
        <v>272</v>
      </c>
      <c r="AH307" s="1097" t="s">
        <v>273</v>
      </c>
      <c r="AI307" s="1097">
        <v>144.19999999999999</v>
      </c>
      <c r="AJ307" s="1344">
        <f t="shared" si="275"/>
        <v>10.899999999999977</v>
      </c>
      <c r="AK307" s="1097">
        <v>546</v>
      </c>
      <c r="AL307" s="1344">
        <f t="shared" si="276"/>
        <v>19.963369963369921</v>
      </c>
      <c r="AM307" s="1154" t="str">
        <f t="shared" si="277"/>
        <v xml:space="preserve">  </v>
      </c>
      <c r="AN307" s="1307">
        <f t="shared" si="278"/>
        <v>17.059415332142603</v>
      </c>
      <c r="AO307" s="1307">
        <f t="shared" si="279"/>
        <v>4.3975360621907393</v>
      </c>
      <c r="AP307" s="1307">
        <f t="shared" si="280"/>
        <v>25.777765395658637</v>
      </c>
      <c r="AQ307" s="1235">
        <f t="shared" si="281"/>
        <v>3</v>
      </c>
      <c r="AR307" s="1154" t="str">
        <f t="shared" si="267"/>
        <v xml:space="preserve">  </v>
      </c>
      <c r="AT307" s="23" t="s">
        <v>191</v>
      </c>
      <c r="AU307" s="23" t="s">
        <v>191</v>
      </c>
      <c r="AV307" s="23" t="s">
        <v>191</v>
      </c>
      <c r="AW307" s="1175" t="str">
        <f t="shared" si="259"/>
        <v xml:space="preserve">  </v>
      </c>
      <c r="AX307" s="1154" t="str">
        <f t="shared" si="260"/>
        <v xml:space="preserve">  </v>
      </c>
      <c r="AY307" s="23" t="s">
        <v>191</v>
      </c>
      <c r="AZ307" s="23" t="s">
        <v>191</v>
      </c>
      <c r="BA307" s="23" t="s">
        <v>191</v>
      </c>
      <c r="BB307" s="1175" t="str">
        <f t="shared" si="252"/>
        <v xml:space="preserve">  </v>
      </c>
      <c r="BC307" s="1154" t="str">
        <f t="shared" si="261"/>
        <v xml:space="preserve">  </v>
      </c>
      <c r="BD307" s="794" t="s">
        <v>191</v>
      </c>
      <c r="BE307" s="1346" t="s">
        <v>460</v>
      </c>
      <c r="BF307" s="1347">
        <v>4.7162556658854911</v>
      </c>
      <c r="BG307" s="950"/>
      <c r="BH307" s="1175" t="str">
        <f t="shared" si="282"/>
        <v xml:space="preserve">  </v>
      </c>
      <c r="BI307" s="1154" t="str">
        <f t="shared" si="263"/>
        <v xml:space="preserve">  </v>
      </c>
      <c r="BJ307" s="952" t="s">
        <v>486</v>
      </c>
      <c r="BK307" s="1347">
        <v>0.53391495512050269</v>
      </c>
      <c r="BL307" s="1347"/>
      <c r="BM307" s="1175" t="str">
        <f t="shared" si="283"/>
        <v xml:space="preserve">  </v>
      </c>
      <c r="BN307" s="1158" t="str">
        <f t="shared" si="264"/>
        <v xml:space="preserve">  </v>
      </c>
      <c r="BO307" s="1157" t="str">
        <f t="shared" si="265"/>
        <v xml:space="preserve">  </v>
      </c>
      <c r="BP307" s="1349">
        <f t="shared" si="284"/>
        <v>11.320738164864915</v>
      </c>
      <c r="BQ307" s="1406">
        <v>424.90806309793629</v>
      </c>
      <c r="BR307" s="1370"/>
      <c r="BS307" s="174" t="str">
        <f t="shared" si="285"/>
        <v xml:space="preserve">  </v>
      </c>
      <c r="BT307" s="1158" t="str">
        <f t="shared" si="286"/>
        <v xml:space="preserve">  </v>
      </c>
      <c r="BU307" s="1352">
        <f t="shared" si="287"/>
        <v>8.1645557578735808</v>
      </c>
      <c r="BV307" s="1347"/>
      <c r="BW307" s="174" t="str">
        <f t="shared" si="254"/>
        <v xml:space="preserve">  </v>
      </c>
      <c r="BX307" s="1154" t="str">
        <f t="shared" si="268"/>
        <v xml:space="preserve">  </v>
      </c>
      <c r="BY307" s="1236">
        <v>30.195146890460766</v>
      </c>
      <c r="BZ307" s="1353"/>
      <c r="CA307" s="1179">
        <v>1</v>
      </c>
      <c r="CB307" s="174" t="str">
        <f t="shared" si="288"/>
        <v xml:space="preserve">  </v>
      </c>
      <c r="CC307" s="1154" t="str">
        <f t="shared" si="289"/>
        <v xml:space="preserve">  </v>
      </c>
      <c r="CD307" s="1347">
        <f>BY307*(AE307/1000)</f>
        <v>0.36234176268552959</v>
      </c>
      <c r="CE307" s="1347"/>
      <c r="CF307" s="174" t="str">
        <f t="shared" si="255"/>
        <v xml:space="preserve">  </v>
      </c>
      <c r="CG307" s="1158" t="str">
        <f t="shared" si="266"/>
        <v xml:space="preserve">  </v>
      </c>
      <c r="CH307" s="1348">
        <f t="shared" si="290"/>
        <v>7.1062776898872695</v>
      </c>
      <c r="CI307" s="1353">
        <v>7.6714265842236555</v>
      </c>
      <c r="CJ307" s="1353"/>
      <c r="CK307" s="174" t="str">
        <f t="shared" si="291"/>
        <v xml:space="preserve">  </v>
      </c>
      <c r="CL307" s="1154" t="str">
        <f t="shared" si="292"/>
        <v xml:space="preserve">  </v>
      </c>
      <c r="CM307" s="1347">
        <f t="shared" si="293"/>
        <v>0.15314752704768803</v>
      </c>
      <c r="CN307" s="950"/>
      <c r="CO307" s="174" t="str">
        <f t="shared" si="294"/>
        <v>E, &lt;PRL</v>
      </c>
      <c r="CP307" s="1158" t="str">
        <f t="shared" si="297"/>
        <v>E, &lt;RL</v>
      </c>
      <c r="CQ307" s="1353">
        <f t="shared" si="295"/>
        <v>1.8054321041338965</v>
      </c>
      <c r="CR307" s="1174">
        <f t="shared" si="296"/>
        <v>1.8757606854481763</v>
      </c>
    </row>
    <row r="308" spans="1:97" ht="38.25" x14ac:dyDescent="0.2">
      <c r="A308" s="1144" t="s">
        <v>2157</v>
      </c>
      <c r="B308" s="1208" t="s">
        <v>1263</v>
      </c>
      <c r="C308" s="1209" t="s">
        <v>600</v>
      </c>
      <c r="D308" s="1209">
        <v>7</v>
      </c>
      <c r="E308" s="1209" t="s">
        <v>1861</v>
      </c>
      <c r="F308" s="955">
        <v>4</v>
      </c>
      <c r="G308" s="1210">
        <v>11452900</v>
      </c>
      <c r="H308" s="1210">
        <v>201101260945</v>
      </c>
      <c r="I308" s="1210"/>
      <c r="J308" s="1209" t="s">
        <v>195</v>
      </c>
      <c r="K308" s="1165" t="s">
        <v>2616</v>
      </c>
      <c r="L308" s="1184" t="s">
        <v>746</v>
      </c>
      <c r="M308" s="1209" t="s">
        <v>231</v>
      </c>
      <c r="N308" s="1209"/>
      <c r="O308" s="1261" t="s">
        <v>45</v>
      </c>
      <c r="P308" s="1407">
        <v>40569</v>
      </c>
      <c r="Q308" s="1357">
        <v>0.40625</v>
      </c>
      <c r="R308" s="1209" t="s">
        <v>214</v>
      </c>
      <c r="S308" s="1408" t="s">
        <v>250</v>
      </c>
      <c r="T308" s="1360">
        <v>131.6</v>
      </c>
      <c r="U308" s="1360">
        <f>1000*0.1385</f>
        <v>138.5</v>
      </c>
      <c r="V308" s="1360">
        <f t="shared" si="269"/>
        <v>6.9000000000000057</v>
      </c>
      <c r="W308" s="1360">
        <v>426</v>
      </c>
      <c r="X308" s="1359">
        <f t="shared" si="270"/>
        <v>16.197183098591562</v>
      </c>
      <c r="Y308" s="1154" t="str">
        <f t="shared" si="271"/>
        <v xml:space="preserve">  </v>
      </c>
      <c r="Z308" s="1362" t="s">
        <v>261</v>
      </c>
      <c r="AA308" s="1409">
        <v>131.30000000000001</v>
      </c>
      <c r="AB308" s="1409">
        <v>138.5</v>
      </c>
      <c r="AC308" s="1360">
        <f t="shared" si="272"/>
        <v>7.1999999999999886</v>
      </c>
      <c r="AD308" s="1409">
        <v>325</v>
      </c>
      <c r="AE308" s="1359">
        <f t="shared" si="273"/>
        <v>22.153846153846118</v>
      </c>
      <c r="AF308" s="1154" t="str">
        <f t="shared" si="274"/>
        <v xml:space="preserve">  </v>
      </c>
      <c r="AG308" s="1408" t="s">
        <v>274</v>
      </c>
      <c r="AH308" s="1408" t="s">
        <v>275</v>
      </c>
      <c r="AI308" s="1408">
        <v>142.69999999999999</v>
      </c>
      <c r="AJ308" s="1359">
        <f t="shared" si="275"/>
        <v>9.8999999999999773</v>
      </c>
      <c r="AK308" s="1408">
        <v>493</v>
      </c>
      <c r="AL308" s="1359">
        <f t="shared" si="276"/>
        <v>20.08113590263687</v>
      </c>
      <c r="AM308" s="1154" t="str">
        <f t="shared" si="277"/>
        <v xml:space="preserve">  </v>
      </c>
      <c r="AN308" s="1361">
        <f t="shared" si="278"/>
        <v>19.477388385024852</v>
      </c>
      <c r="AO308" s="1361">
        <f t="shared" si="279"/>
        <v>3.0238786330184495</v>
      </c>
      <c r="AP308" s="1361">
        <f t="shared" si="280"/>
        <v>15.525072321006608</v>
      </c>
      <c r="AQ308" s="1362">
        <f t="shared" si="281"/>
        <v>3</v>
      </c>
      <c r="AR308" s="1154" t="str">
        <f t="shared" si="267"/>
        <v xml:space="preserve">  </v>
      </c>
      <c r="AS308" s="1362"/>
      <c r="AT308" s="72" t="s">
        <v>191</v>
      </c>
      <c r="AU308" s="72" t="s">
        <v>191</v>
      </c>
      <c r="AV308" s="72" t="s">
        <v>191</v>
      </c>
      <c r="AW308" s="1175" t="str">
        <f t="shared" si="259"/>
        <v xml:space="preserve">  </v>
      </c>
      <c r="AX308" s="1154" t="str">
        <f t="shared" si="260"/>
        <v xml:space="preserve">  </v>
      </c>
      <c r="AY308" s="72" t="s">
        <v>191</v>
      </c>
      <c r="AZ308" s="72" t="s">
        <v>191</v>
      </c>
      <c r="BA308" s="72" t="s">
        <v>191</v>
      </c>
      <c r="BB308" s="1175" t="str">
        <f t="shared" si="252"/>
        <v xml:space="preserve">  </v>
      </c>
      <c r="BC308" s="1154" t="str">
        <f t="shared" si="261"/>
        <v xml:space="preserve">  </v>
      </c>
      <c r="BD308" s="795" t="s">
        <v>191</v>
      </c>
      <c r="BE308" s="1363" t="s">
        <v>461</v>
      </c>
      <c r="BF308" s="1370">
        <v>5.1527833577270368</v>
      </c>
      <c r="BG308" s="1099"/>
      <c r="BH308" s="1175" t="str">
        <f t="shared" si="282"/>
        <v xml:space="preserve">  </v>
      </c>
      <c r="BI308" s="1154" t="str">
        <f t="shared" si="263"/>
        <v xml:space="preserve">  </v>
      </c>
      <c r="BJ308" s="1351" t="s">
        <v>487</v>
      </c>
      <c r="BK308" s="1370">
        <v>0.48058487836595098</v>
      </c>
      <c r="BL308" s="1370">
        <v>4.1352537325355293E-2</v>
      </c>
      <c r="BM308" s="1175" t="str">
        <f t="shared" si="283"/>
        <v xml:space="preserve">  </v>
      </c>
      <c r="BN308" s="1158" t="str">
        <f t="shared" si="264"/>
        <v xml:space="preserve">  </v>
      </c>
      <c r="BO308" s="1157" t="str">
        <f t="shared" si="265"/>
        <v xml:space="preserve">  </v>
      </c>
      <c r="BP308" s="1364">
        <f t="shared" si="284"/>
        <v>9.3267045206795487</v>
      </c>
      <c r="BQ308" s="1410">
        <v>199.61848435831558</v>
      </c>
      <c r="BR308" s="1411"/>
      <c r="BS308" s="174" t="str">
        <f t="shared" si="285"/>
        <v xml:space="preserve">  </v>
      </c>
      <c r="BT308" s="1158" t="str">
        <f t="shared" si="286"/>
        <v xml:space="preserve">  </v>
      </c>
      <c r="BU308" s="1366">
        <f t="shared" si="287"/>
        <v>3.2332571410149735</v>
      </c>
      <c r="BV308" s="1370"/>
      <c r="BW308" s="174" t="str">
        <f t="shared" si="254"/>
        <v xml:space="preserve">  </v>
      </c>
      <c r="BX308" s="1154" t="str">
        <f t="shared" si="268"/>
        <v xml:space="preserve">  </v>
      </c>
      <c r="BY308" s="1367">
        <v>23.104479389042623</v>
      </c>
      <c r="BZ308" s="1368"/>
      <c r="CA308" s="1193">
        <v>1</v>
      </c>
      <c r="CB308" s="174" t="str">
        <f t="shared" si="288"/>
        <v xml:space="preserve">  </v>
      </c>
      <c r="CC308" s="1154" t="str">
        <f t="shared" si="289"/>
        <v xml:space="preserve">  </v>
      </c>
      <c r="CD308" s="1370">
        <f>BY308*(AE308/1000)</f>
        <v>0.5118530818495588</v>
      </c>
      <c r="CE308" s="1370"/>
      <c r="CF308" s="174" t="str">
        <f t="shared" si="255"/>
        <v xml:space="preserve">  </v>
      </c>
      <c r="CG308" s="1158" t="str">
        <f t="shared" si="266"/>
        <v xml:space="preserve">  </v>
      </c>
      <c r="CH308" s="1412">
        <f t="shared" si="290"/>
        <v>11.57431861248382</v>
      </c>
      <c r="CI308" s="1368">
        <v>9.3455459471133455</v>
      </c>
      <c r="CJ308" s="1368"/>
      <c r="CK308" s="174" t="str">
        <f t="shared" si="291"/>
        <v xml:space="preserve">  </v>
      </c>
      <c r="CL308" s="1154" t="str">
        <f t="shared" si="292"/>
        <v xml:space="preserve">  </v>
      </c>
      <c r="CM308" s="1370">
        <f t="shared" si="293"/>
        <v>0.1876691782483203</v>
      </c>
      <c r="CN308" s="1099"/>
      <c r="CO308" s="174" t="str">
        <f t="shared" si="294"/>
        <v>E, &lt;PRL</v>
      </c>
      <c r="CP308" s="1158" t="str">
        <f t="shared" si="297"/>
        <v>E, &lt;RL</v>
      </c>
      <c r="CQ308" s="1368">
        <f t="shared" si="295"/>
        <v>4.6817036894930384</v>
      </c>
      <c r="CR308" s="1293">
        <f t="shared" si="296"/>
        <v>5.8043381662309672</v>
      </c>
      <c r="CS308" s="1094"/>
    </row>
    <row r="309" spans="1:97" ht="38.25" x14ac:dyDescent="0.2">
      <c r="A309" s="1144" t="s">
        <v>2161</v>
      </c>
      <c r="B309" s="1161" t="s">
        <v>1267</v>
      </c>
      <c r="C309" s="957" t="s">
        <v>599</v>
      </c>
      <c r="D309" s="957">
        <v>9</v>
      </c>
      <c r="E309" s="957"/>
      <c r="F309" s="955">
        <v>1</v>
      </c>
      <c r="G309" s="1163">
        <v>11452900</v>
      </c>
      <c r="H309" s="1163">
        <v>201102031250</v>
      </c>
      <c r="I309" s="1163"/>
      <c r="J309" s="957" t="s">
        <v>199</v>
      </c>
      <c r="K309" s="1165" t="s">
        <v>2616</v>
      </c>
      <c r="L309" s="1184" t="s">
        <v>746</v>
      </c>
      <c r="M309" s="957" t="s">
        <v>48</v>
      </c>
      <c r="N309" s="957"/>
      <c r="O309" s="1248"/>
      <c r="P309" s="959">
        <v>40577</v>
      </c>
      <c r="Q309" s="1342">
        <v>0.53472222222222199</v>
      </c>
      <c r="R309" s="957" t="s">
        <v>218</v>
      </c>
      <c r="S309" s="1097" t="s">
        <v>252</v>
      </c>
      <c r="T309" s="1189">
        <v>129.9</v>
      </c>
      <c r="U309" s="1189">
        <v>142.5</v>
      </c>
      <c r="V309" s="1189">
        <f t="shared" si="269"/>
        <v>12.599999999999994</v>
      </c>
      <c r="W309" s="1189">
        <v>176</v>
      </c>
      <c r="X309" s="1344">
        <f t="shared" si="270"/>
        <v>71.590909090909065</v>
      </c>
      <c r="Y309" s="1154" t="str">
        <f t="shared" si="271"/>
        <v xml:space="preserve">  </v>
      </c>
      <c r="Z309" s="1235" t="s">
        <v>263</v>
      </c>
      <c r="AA309" s="1345">
        <v>132</v>
      </c>
      <c r="AB309" s="1345">
        <v>148.60000000000002</v>
      </c>
      <c r="AC309" s="1189">
        <f t="shared" si="272"/>
        <v>16.600000000000023</v>
      </c>
      <c r="AD309" s="1345">
        <v>177</v>
      </c>
      <c r="AE309" s="1344">
        <f t="shared" si="273"/>
        <v>93.785310734463408</v>
      </c>
      <c r="AF309" s="1154" t="str">
        <f t="shared" si="274"/>
        <v xml:space="preserve">  </v>
      </c>
      <c r="AG309" s="1097" t="s">
        <v>278</v>
      </c>
      <c r="AH309" s="1097" t="s">
        <v>279</v>
      </c>
      <c r="AI309" s="1097">
        <v>146.69999999999999</v>
      </c>
      <c r="AJ309" s="1344">
        <f t="shared" si="275"/>
        <v>14.399999999999977</v>
      </c>
      <c r="AK309" s="1097">
        <v>195.5</v>
      </c>
      <c r="AL309" s="1344">
        <f t="shared" si="276"/>
        <v>73.65728900255742</v>
      </c>
      <c r="AM309" s="1154" t="str">
        <f t="shared" si="277"/>
        <v xml:space="preserve">  </v>
      </c>
      <c r="AN309" s="1307">
        <f t="shared" si="278"/>
        <v>79.677836275976631</v>
      </c>
      <c r="AO309" s="1307">
        <f t="shared" si="279"/>
        <v>12.261040256946313</v>
      </c>
      <c r="AP309" s="1307">
        <f t="shared" si="280"/>
        <v>15.388269599187263</v>
      </c>
      <c r="AQ309" s="1235">
        <f t="shared" si="281"/>
        <v>3</v>
      </c>
      <c r="AR309" s="1154" t="str">
        <f t="shared" si="267"/>
        <v xml:space="preserve">  </v>
      </c>
      <c r="AT309" s="23" t="s">
        <v>191</v>
      </c>
      <c r="AU309" s="23" t="s">
        <v>191</v>
      </c>
      <c r="AV309" s="23" t="s">
        <v>191</v>
      </c>
      <c r="AW309" s="1175" t="str">
        <f t="shared" si="259"/>
        <v xml:space="preserve">  </v>
      </c>
      <c r="AX309" s="1154" t="str">
        <f t="shared" si="260"/>
        <v xml:space="preserve">  </v>
      </c>
      <c r="AY309" s="23" t="s">
        <v>191</v>
      </c>
      <c r="AZ309" s="23" t="s">
        <v>191</v>
      </c>
      <c r="BA309" s="23" t="s">
        <v>191</v>
      </c>
      <c r="BB309" s="1175" t="str">
        <f t="shared" si="252"/>
        <v xml:space="preserve">  </v>
      </c>
      <c r="BC309" s="1154" t="str">
        <f t="shared" si="261"/>
        <v xml:space="preserve">  </v>
      </c>
      <c r="BD309" s="794" t="s">
        <v>191</v>
      </c>
      <c r="BE309" s="1346" t="s">
        <v>465</v>
      </c>
      <c r="BF309" s="1347">
        <v>4.8417657979752233</v>
      </c>
      <c r="BG309" s="950"/>
      <c r="BH309" s="1175" t="str">
        <f t="shared" si="282"/>
        <v xml:space="preserve">  </v>
      </c>
      <c r="BI309" s="1154" t="str">
        <f t="shared" si="263"/>
        <v xml:space="preserve">  </v>
      </c>
      <c r="BJ309" s="1347" t="s">
        <v>491</v>
      </c>
      <c r="BK309" s="1347">
        <v>0.24631957167907204</v>
      </c>
      <c r="BL309" s="1347"/>
      <c r="BM309" s="1175" t="str">
        <f t="shared" si="283"/>
        <v xml:space="preserve">  </v>
      </c>
      <c r="BN309" s="1158" t="str">
        <f t="shared" si="264"/>
        <v xml:space="preserve">  </v>
      </c>
      <c r="BO309" s="1157" t="str">
        <f t="shared" si="265"/>
        <v xml:space="preserve">  </v>
      </c>
      <c r="BP309" s="1349">
        <f t="shared" si="284"/>
        <v>5.0873912939382642</v>
      </c>
      <c r="BQ309" s="1104">
        <v>416.82605030664195</v>
      </c>
      <c r="BR309" s="1104"/>
      <c r="BS309" s="174" t="str">
        <f t="shared" si="285"/>
        <v xml:space="preserve">  </v>
      </c>
      <c r="BT309" s="1158" t="str">
        <f t="shared" si="286"/>
        <v xml:space="preserve">  </v>
      </c>
      <c r="BU309" s="1352">
        <f t="shared" si="287"/>
        <v>29.840955874225493</v>
      </c>
      <c r="BV309" s="1347"/>
      <c r="BW309" s="174" t="str">
        <f t="shared" si="254"/>
        <v xml:space="preserve">  </v>
      </c>
      <c r="BX309" s="1154" t="str">
        <f t="shared" si="268"/>
        <v xml:space="preserve">  </v>
      </c>
      <c r="BY309" s="1236">
        <v>14.170786608452401</v>
      </c>
      <c r="BZ309" s="1353">
        <v>0.39409292040332744</v>
      </c>
      <c r="CA309" s="1179">
        <v>1</v>
      </c>
      <c r="CB309" s="174" t="str">
        <f t="shared" si="288"/>
        <v xml:space="preserve">  </v>
      </c>
      <c r="CC309" s="1154" t="str">
        <f t="shared" si="289"/>
        <v xml:space="preserve">  </v>
      </c>
      <c r="CD309" s="1347">
        <v>1.3290116254254798</v>
      </c>
      <c r="CE309" s="1347">
        <v>3.6960126998278109E-2</v>
      </c>
      <c r="CF309" s="174" t="str">
        <f t="shared" si="255"/>
        <v xml:space="preserve">  </v>
      </c>
      <c r="CG309" s="1158" t="str">
        <f t="shared" si="266"/>
        <v xml:space="preserve">  </v>
      </c>
      <c r="CH309" s="1348">
        <f t="shared" si="290"/>
        <v>3.3996883347448006</v>
      </c>
      <c r="CI309" s="1353">
        <v>6.6016968685686814</v>
      </c>
      <c r="CJ309" s="1353"/>
      <c r="CK309" s="174" t="str">
        <f t="shared" si="291"/>
        <v xml:space="preserve">  </v>
      </c>
      <c r="CL309" s="1154" t="str">
        <f t="shared" si="292"/>
        <v xml:space="preserve">  </v>
      </c>
      <c r="CM309" s="1347">
        <f t="shared" si="293"/>
        <v>0.48626309415544167</v>
      </c>
      <c r="CN309" s="950"/>
      <c r="CO309" s="174" t="str">
        <f t="shared" si="294"/>
        <v xml:space="preserve">  </v>
      </c>
      <c r="CP309" s="1158" t="str">
        <f t="shared" si="297"/>
        <v xml:space="preserve">  </v>
      </c>
      <c r="CQ309" s="1353">
        <f t="shared" si="295"/>
        <v>1.5838014115749439</v>
      </c>
      <c r="CR309" s="1174">
        <f t="shared" si="296"/>
        <v>1.6295158111052377</v>
      </c>
    </row>
    <row r="310" spans="1:97" ht="38.25" x14ac:dyDescent="0.2">
      <c r="A310" s="1144" t="s">
        <v>2166</v>
      </c>
      <c r="B310" s="1161" t="s">
        <v>1272</v>
      </c>
      <c r="C310" s="957" t="s">
        <v>599</v>
      </c>
      <c r="D310" s="957">
        <v>9</v>
      </c>
      <c r="E310" s="957"/>
      <c r="F310" s="955">
        <v>1</v>
      </c>
      <c r="G310" s="1163">
        <v>11452900</v>
      </c>
      <c r="H310" s="1163">
        <v>201102170630</v>
      </c>
      <c r="I310" s="1163"/>
      <c r="J310" s="957" t="s">
        <v>204</v>
      </c>
      <c r="K310" s="1165" t="s">
        <v>2616</v>
      </c>
      <c r="L310" s="1184" t="s">
        <v>746</v>
      </c>
      <c r="M310" s="957" t="s">
        <v>48</v>
      </c>
      <c r="N310" s="957"/>
      <c r="O310" s="1248"/>
      <c r="P310" s="1169">
        <v>40591</v>
      </c>
      <c r="Q310" s="1342">
        <v>0.27083333333333298</v>
      </c>
      <c r="R310" s="957" t="s">
        <v>223</v>
      </c>
      <c r="S310" s="1097" t="s">
        <v>255</v>
      </c>
      <c r="T310" s="1189">
        <v>132.69999999999999</v>
      </c>
      <c r="U310" s="1189">
        <f>1000*0.1716</f>
        <v>171.6</v>
      </c>
      <c r="V310" s="1189">
        <f t="shared" si="269"/>
        <v>38.900000000000006</v>
      </c>
      <c r="W310" s="1189">
        <v>140</v>
      </c>
      <c r="X310" s="1344">
        <f t="shared" si="270"/>
        <v>277.85714285714289</v>
      </c>
      <c r="Y310" s="1154" t="str">
        <f t="shared" si="271"/>
        <v xml:space="preserve">  </v>
      </c>
      <c r="Z310" s="1235" t="s">
        <v>266</v>
      </c>
      <c r="AA310" s="1345">
        <v>132.69999999999999</v>
      </c>
      <c r="AB310" s="1345">
        <v>175.6</v>
      </c>
      <c r="AC310" s="1189">
        <f t="shared" si="272"/>
        <v>42.900000000000006</v>
      </c>
      <c r="AD310" s="1345">
        <v>140</v>
      </c>
      <c r="AE310" s="1344">
        <f t="shared" si="273"/>
        <v>306.42857142857144</v>
      </c>
      <c r="AF310" s="1154" t="str">
        <f t="shared" si="274"/>
        <v xml:space="preserve">  </v>
      </c>
      <c r="AG310" s="1097" t="s">
        <v>283</v>
      </c>
      <c r="AH310" s="1097" t="s">
        <v>284</v>
      </c>
      <c r="AI310" s="1097">
        <v>173</v>
      </c>
      <c r="AJ310" s="1344">
        <f t="shared" si="275"/>
        <v>40.099999999999994</v>
      </c>
      <c r="AK310" s="1097">
        <v>140</v>
      </c>
      <c r="AL310" s="1344">
        <f t="shared" si="276"/>
        <v>286.42857142857139</v>
      </c>
      <c r="AM310" s="1154" t="str">
        <f t="shared" si="277"/>
        <v xml:space="preserve">  </v>
      </c>
      <c r="AN310" s="1307">
        <f t="shared" si="278"/>
        <v>290.23809523809524</v>
      </c>
      <c r="AO310" s="1307">
        <f t="shared" si="279"/>
        <v>14.661718398419669</v>
      </c>
      <c r="AP310" s="1307">
        <f t="shared" si="280"/>
        <v>5.0516174957639546</v>
      </c>
      <c r="AQ310" s="1235">
        <f t="shared" si="281"/>
        <v>3</v>
      </c>
      <c r="AR310" s="1154" t="str">
        <f t="shared" si="267"/>
        <v xml:space="preserve">  </v>
      </c>
      <c r="AT310" s="23" t="s">
        <v>191</v>
      </c>
      <c r="AU310" s="23" t="s">
        <v>191</v>
      </c>
      <c r="AV310" s="23" t="s">
        <v>191</v>
      </c>
      <c r="AW310" s="1175" t="str">
        <f t="shared" si="259"/>
        <v xml:space="preserve">  </v>
      </c>
      <c r="AX310" s="1154" t="str">
        <f t="shared" si="260"/>
        <v xml:space="preserve">  </v>
      </c>
      <c r="AY310" s="23" t="s">
        <v>191</v>
      </c>
      <c r="AZ310" s="23" t="s">
        <v>191</v>
      </c>
      <c r="BA310" s="23" t="s">
        <v>191</v>
      </c>
      <c r="BB310" s="1175" t="str">
        <f t="shared" si="252"/>
        <v xml:space="preserve">  </v>
      </c>
      <c r="BC310" s="1154" t="str">
        <f t="shared" si="261"/>
        <v xml:space="preserve">  </v>
      </c>
      <c r="BD310" s="794" t="s">
        <v>191</v>
      </c>
      <c r="BE310" s="1346" t="s">
        <v>470</v>
      </c>
      <c r="BF310" s="1347">
        <v>4.8401193740551509</v>
      </c>
      <c r="BG310" s="950"/>
      <c r="BH310" s="1175" t="str">
        <f t="shared" si="282"/>
        <v xml:space="preserve">  </v>
      </c>
      <c r="BI310" s="1154" t="str">
        <f t="shared" si="263"/>
        <v xml:space="preserve">  </v>
      </c>
      <c r="BJ310" s="1347" t="s">
        <v>494</v>
      </c>
      <c r="BK310" s="1347">
        <v>0.11974755897480223</v>
      </c>
      <c r="BL310" s="1347"/>
      <c r="BM310" s="1175" t="str">
        <f t="shared" si="283"/>
        <v xml:space="preserve">  </v>
      </c>
      <c r="BN310" s="1158" t="str">
        <f t="shared" si="264"/>
        <v xml:space="preserve">  </v>
      </c>
      <c r="BO310" s="1157" t="str">
        <f t="shared" si="265"/>
        <v xml:space="preserve">  </v>
      </c>
      <c r="BP310" s="1349">
        <f t="shared" si="284"/>
        <v>2.4740620988956161</v>
      </c>
      <c r="BQ310" s="1104">
        <v>296.95783961992146</v>
      </c>
      <c r="BR310" s="1104"/>
      <c r="BS310" s="174" t="str">
        <f t="shared" si="285"/>
        <v xml:space="preserve">  </v>
      </c>
      <c r="BT310" s="1158" t="str">
        <f t="shared" si="286"/>
        <v xml:space="preserve">  </v>
      </c>
      <c r="BU310" s="1352">
        <f t="shared" si="287"/>
        <v>82.511856865821045</v>
      </c>
      <c r="BV310" s="1347"/>
      <c r="BW310" s="174" t="str">
        <f t="shared" si="254"/>
        <v xml:space="preserve">  </v>
      </c>
      <c r="BX310" s="1154" t="str">
        <f t="shared" si="268"/>
        <v xml:space="preserve">  </v>
      </c>
      <c r="BY310" s="1236">
        <v>2.9627178724693661</v>
      </c>
      <c r="BZ310" s="1353"/>
      <c r="CA310" s="1179">
        <v>1</v>
      </c>
      <c r="CB310" s="174" t="str">
        <f t="shared" si="288"/>
        <v xml:space="preserve">  </v>
      </c>
      <c r="CC310" s="1154" t="str">
        <f t="shared" si="289"/>
        <v xml:space="preserve">  </v>
      </c>
      <c r="CD310" s="1347">
        <v>0.90786140520668479</v>
      </c>
      <c r="CE310" s="1347"/>
      <c r="CF310" s="174" t="str">
        <f t="shared" si="255"/>
        <v xml:space="preserve">  </v>
      </c>
      <c r="CG310" s="1158" t="str">
        <f t="shared" si="266"/>
        <v xml:space="preserve">  </v>
      </c>
      <c r="CH310" s="1348">
        <f t="shared" si="290"/>
        <v>0.99768973139802286</v>
      </c>
      <c r="CI310" s="1353">
        <v>2.6878325451926113</v>
      </c>
      <c r="CJ310" s="1353"/>
      <c r="CK310" s="174" t="str">
        <f t="shared" si="291"/>
        <v>E, &lt;PRL</v>
      </c>
      <c r="CL310" s="1154" t="str">
        <f t="shared" si="292"/>
        <v xml:space="preserve">  </v>
      </c>
      <c r="CM310" s="1347">
        <f t="shared" si="293"/>
        <v>0.76987203615874067</v>
      </c>
      <c r="CN310" s="1353"/>
      <c r="CO310" s="174" t="str">
        <f t="shared" si="294"/>
        <v xml:space="preserve">  </v>
      </c>
      <c r="CP310" s="1158" t="str">
        <f t="shared" si="297"/>
        <v xml:space="preserve">  </v>
      </c>
      <c r="CQ310" s="1353">
        <f t="shared" si="295"/>
        <v>0.90512260886353024</v>
      </c>
      <c r="CR310" s="1174">
        <f t="shared" si="296"/>
        <v>0.93304412893129951</v>
      </c>
    </row>
    <row r="311" spans="1:97" ht="38.25" x14ac:dyDescent="0.2">
      <c r="A311" s="1144" t="s">
        <v>2168</v>
      </c>
      <c r="B311" s="1161" t="s">
        <v>1274</v>
      </c>
      <c r="C311" s="957" t="s">
        <v>599</v>
      </c>
      <c r="D311" s="957">
        <v>9</v>
      </c>
      <c r="E311" s="957"/>
      <c r="F311" s="955">
        <v>1</v>
      </c>
      <c r="G311" s="1163">
        <v>11452900</v>
      </c>
      <c r="H311" s="1163">
        <v>201102181030</v>
      </c>
      <c r="I311" s="1163"/>
      <c r="J311" s="957" t="s">
        <v>206</v>
      </c>
      <c r="K311" s="1165" t="s">
        <v>2616</v>
      </c>
      <c r="L311" s="1184" t="s">
        <v>746</v>
      </c>
      <c r="M311" s="957" t="s">
        <v>48</v>
      </c>
      <c r="N311" s="957"/>
      <c r="O311" s="1248"/>
      <c r="P311" s="959">
        <v>40592</v>
      </c>
      <c r="Q311" s="1342">
        <v>0.4375</v>
      </c>
      <c r="R311" s="957" t="s">
        <v>225</v>
      </c>
      <c r="S311" s="1097" t="s">
        <v>257</v>
      </c>
      <c r="T311" s="1189">
        <v>133.5</v>
      </c>
      <c r="U311" s="1189">
        <v>167.9</v>
      </c>
      <c r="V311" s="1189">
        <f t="shared" si="269"/>
        <v>34.400000000000006</v>
      </c>
      <c r="W311" s="1189">
        <v>140</v>
      </c>
      <c r="X311" s="1344">
        <f t="shared" si="270"/>
        <v>245.71428571428572</v>
      </c>
      <c r="Y311" s="1154" t="str">
        <f t="shared" si="271"/>
        <v xml:space="preserve">  </v>
      </c>
      <c r="Z311" s="1235" t="s">
        <v>268</v>
      </c>
      <c r="AA311" s="1345">
        <v>133.30000000000001</v>
      </c>
      <c r="AB311" s="1345">
        <v>168.3</v>
      </c>
      <c r="AC311" s="1189">
        <f t="shared" si="272"/>
        <v>35</v>
      </c>
      <c r="AD311" s="1345">
        <v>140</v>
      </c>
      <c r="AE311" s="1344">
        <f t="shared" si="273"/>
        <v>249.99999999999997</v>
      </c>
      <c r="AF311" s="1154" t="str">
        <f t="shared" si="274"/>
        <v xml:space="preserve">  </v>
      </c>
      <c r="AG311" s="1097" t="s">
        <v>286</v>
      </c>
      <c r="AH311" s="1097" t="s">
        <v>287</v>
      </c>
      <c r="AI311" s="1097">
        <v>165.39999999999998</v>
      </c>
      <c r="AJ311" s="1344">
        <f t="shared" si="275"/>
        <v>31.599999999999966</v>
      </c>
      <c r="AK311" s="1097">
        <v>140</v>
      </c>
      <c r="AL311" s="1344">
        <f t="shared" si="276"/>
        <v>225.71428571428544</v>
      </c>
      <c r="AM311" s="1154" t="str">
        <f t="shared" si="277"/>
        <v xml:space="preserve">  </v>
      </c>
      <c r="AN311" s="1307">
        <f t="shared" si="278"/>
        <v>240.47619047619037</v>
      </c>
      <c r="AO311" s="1307">
        <f t="shared" si="279"/>
        <v>12.962531036967958</v>
      </c>
      <c r="AP311" s="1307">
        <f t="shared" si="280"/>
        <v>5.3903594411153906</v>
      </c>
      <c r="AQ311" s="1235">
        <f t="shared" si="281"/>
        <v>3</v>
      </c>
      <c r="AR311" s="1154" t="str">
        <f t="shared" si="267"/>
        <v xml:space="preserve">  </v>
      </c>
      <c r="AT311" s="23" t="s">
        <v>191</v>
      </c>
      <c r="AU311" s="23" t="s">
        <v>191</v>
      </c>
      <c r="AV311" s="23" t="s">
        <v>191</v>
      </c>
      <c r="AW311" s="1175" t="str">
        <f t="shared" si="259"/>
        <v xml:space="preserve">  </v>
      </c>
      <c r="AX311" s="1154" t="str">
        <f t="shared" si="260"/>
        <v xml:space="preserve">  </v>
      </c>
      <c r="AY311" s="23" t="s">
        <v>191</v>
      </c>
      <c r="AZ311" s="23" t="s">
        <v>191</v>
      </c>
      <c r="BA311" s="23" t="s">
        <v>191</v>
      </c>
      <c r="BB311" s="1175" t="str">
        <f t="shared" si="252"/>
        <v xml:space="preserve">  </v>
      </c>
      <c r="BC311" s="1154" t="str">
        <f t="shared" si="261"/>
        <v xml:space="preserve">  </v>
      </c>
      <c r="BD311" s="794" t="s">
        <v>191</v>
      </c>
      <c r="BE311" s="1346" t="s">
        <v>472</v>
      </c>
      <c r="BF311" s="1347">
        <v>7.4068578601678787</v>
      </c>
      <c r="BG311" s="950"/>
      <c r="BH311" s="1175" t="str">
        <f t="shared" si="282"/>
        <v xml:space="preserve">  </v>
      </c>
      <c r="BI311" s="1154" t="str">
        <f t="shared" si="263"/>
        <v xml:space="preserve">  </v>
      </c>
      <c r="BJ311" s="1347" t="s">
        <v>496</v>
      </c>
      <c r="BK311" s="1347">
        <v>0.1087171731318229</v>
      </c>
      <c r="BL311" s="1347"/>
      <c r="BM311" s="1175" t="str">
        <f t="shared" si="283"/>
        <v xml:space="preserve">  </v>
      </c>
      <c r="BN311" s="1158" t="str">
        <f t="shared" si="264"/>
        <v xml:space="preserve">  </v>
      </c>
      <c r="BO311" s="1157" t="str">
        <f t="shared" si="265"/>
        <v xml:space="preserve">  </v>
      </c>
      <c r="BP311" s="1349">
        <f t="shared" si="284"/>
        <v>1.4677907310261087</v>
      </c>
      <c r="BQ311" s="1104">
        <v>200.3732178968076</v>
      </c>
      <c r="BR311" s="1104"/>
      <c r="BS311" s="174" t="str">
        <f t="shared" si="285"/>
        <v xml:space="preserve">  </v>
      </c>
      <c r="BT311" s="1158" t="str">
        <f t="shared" si="286"/>
        <v xml:space="preserve">  </v>
      </c>
      <c r="BU311" s="1352">
        <f t="shared" si="287"/>
        <v>49.234562111787014</v>
      </c>
      <c r="BV311" s="1347"/>
      <c r="BW311" s="174" t="str">
        <f t="shared" si="254"/>
        <v xml:space="preserve">  </v>
      </c>
      <c r="BX311" s="1154" t="str">
        <f t="shared" si="268"/>
        <v xml:space="preserve">  </v>
      </c>
      <c r="BY311" s="1236">
        <v>2.9057847744504608</v>
      </c>
      <c r="BZ311" s="1353"/>
      <c r="CA311" s="1179">
        <v>1</v>
      </c>
      <c r="CB311" s="174" t="str">
        <f t="shared" si="288"/>
        <v xml:space="preserve">  </v>
      </c>
      <c r="CC311" s="1154" t="str">
        <f t="shared" si="289"/>
        <v xml:space="preserve">  </v>
      </c>
      <c r="CD311" s="1347">
        <v>0.72644619361261531</v>
      </c>
      <c r="CE311" s="1347"/>
      <c r="CF311" s="174" t="str">
        <f t="shared" si="255"/>
        <v xml:space="preserve">  </v>
      </c>
      <c r="CG311" s="1158" t="str">
        <f t="shared" si="266"/>
        <v xml:space="preserve">  </v>
      </c>
      <c r="CH311" s="1348">
        <f t="shared" si="290"/>
        <v>1.4501862099888732</v>
      </c>
      <c r="CI311" s="1353">
        <v>3.8535284883715786</v>
      </c>
      <c r="CJ311" s="1353"/>
      <c r="CK311" s="174" t="str">
        <f t="shared" si="291"/>
        <v xml:space="preserve">  </v>
      </c>
      <c r="CL311" s="1154" t="str">
        <f t="shared" si="292"/>
        <v xml:space="preserve">  </v>
      </c>
      <c r="CM311" s="1347">
        <f t="shared" si="293"/>
        <v>0.86979643023244102</v>
      </c>
      <c r="CN311" s="1353"/>
      <c r="CO311" s="174" t="str">
        <f t="shared" si="294"/>
        <v xml:space="preserve">  </v>
      </c>
      <c r="CP311" s="1158" t="str">
        <f t="shared" si="297"/>
        <v xml:space="preserve">  </v>
      </c>
      <c r="CQ311" s="1353">
        <f t="shared" si="295"/>
        <v>1.9231754267459784</v>
      </c>
      <c r="CR311" s="1174">
        <f t="shared" si="296"/>
        <v>1.7666378920108385</v>
      </c>
    </row>
    <row r="312" spans="1:97" ht="38.25" x14ac:dyDescent="0.2">
      <c r="A312" s="1144" t="s">
        <v>2174</v>
      </c>
      <c r="B312" s="1161" t="s">
        <v>1280</v>
      </c>
      <c r="C312" s="957" t="s">
        <v>599</v>
      </c>
      <c r="D312" s="957">
        <v>9</v>
      </c>
      <c r="E312" s="957"/>
      <c r="F312" s="955">
        <v>1</v>
      </c>
      <c r="G312" s="1163">
        <v>11452900</v>
      </c>
      <c r="H312" s="1163">
        <v>201102280940</v>
      </c>
      <c r="I312" s="1163"/>
      <c r="J312" s="957" t="s">
        <v>289</v>
      </c>
      <c r="K312" s="1165" t="s">
        <v>2616</v>
      </c>
      <c r="L312" s="1184" t="s">
        <v>746</v>
      </c>
      <c r="M312" s="957" t="s">
        <v>48</v>
      </c>
      <c r="N312" s="957"/>
      <c r="O312" s="957"/>
      <c r="P312" s="959">
        <v>40602</v>
      </c>
      <c r="Q312" s="1342">
        <v>0.40277777777777801</v>
      </c>
      <c r="R312" s="957" t="s">
        <v>290</v>
      </c>
      <c r="S312" s="1097" t="s">
        <v>290</v>
      </c>
      <c r="T312" s="1097">
        <v>133</v>
      </c>
      <c r="U312" s="1097">
        <v>144</v>
      </c>
      <c r="V312" s="1189">
        <f t="shared" si="269"/>
        <v>11</v>
      </c>
      <c r="W312" s="1097">
        <v>250</v>
      </c>
      <c r="X312" s="1344">
        <f t="shared" si="270"/>
        <v>44</v>
      </c>
      <c r="Y312" s="1154" t="str">
        <f t="shared" si="271"/>
        <v xml:space="preserve">  </v>
      </c>
      <c r="Z312" s="1097" t="s">
        <v>290</v>
      </c>
      <c r="AA312" s="1097">
        <v>131.9</v>
      </c>
      <c r="AB312" s="1097">
        <v>142.9</v>
      </c>
      <c r="AC312" s="1189">
        <f t="shared" si="272"/>
        <v>11</v>
      </c>
      <c r="AD312" s="1097">
        <v>250</v>
      </c>
      <c r="AE312" s="1344">
        <f t="shared" si="273"/>
        <v>44</v>
      </c>
      <c r="AF312" s="1154" t="str">
        <f t="shared" si="274"/>
        <v xml:space="preserve">  </v>
      </c>
      <c r="AG312" s="1097" t="s">
        <v>290</v>
      </c>
      <c r="AH312" s="1097" t="s">
        <v>295</v>
      </c>
      <c r="AI312" s="1097">
        <v>142.6</v>
      </c>
      <c r="AJ312" s="1344">
        <f t="shared" si="275"/>
        <v>9.9000000000000057</v>
      </c>
      <c r="AK312" s="1097">
        <v>250</v>
      </c>
      <c r="AL312" s="1344">
        <f t="shared" si="276"/>
        <v>39.600000000000023</v>
      </c>
      <c r="AM312" s="1154" t="str">
        <f t="shared" si="277"/>
        <v xml:space="preserve">  </v>
      </c>
      <c r="AN312" s="1307">
        <f t="shared" si="278"/>
        <v>42.533333333333339</v>
      </c>
      <c r="AO312" s="1307">
        <f t="shared" si="279"/>
        <v>2.5403411844343404</v>
      </c>
      <c r="AP312" s="1307">
        <f t="shared" si="280"/>
        <v>5.9725889916167869</v>
      </c>
      <c r="AQ312" s="1235">
        <f t="shared" si="281"/>
        <v>3</v>
      </c>
      <c r="AR312" s="1154" t="str">
        <f t="shared" si="267"/>
        <v xml:space="preserve">  </v>
      </c>
      <c r="AT312" s="23" t="s">
        <v>191</v>
      </c>
      <c r="AU312" s="23" t="s">
        <v>191</v>
      </c>
      <c r="AV312" s="23" t="s">
        <v>191</v>
      </c>
      <c r="AW312" s="1175" t="str">
        <f t="shared" si="259"/>
        <v xml:space="preserve">  </v>
      </c>
      <c r="AX312" s="1154" t="str">
        <f t="shared" si="260"/>
        <v xml:space="preserve">  </v>
      </c>
      <c r="AY312" s="23" t="s">
        <v>191</v>
      </c>
      <c r="AZ312" s="23" t="s">
        <v>191</v>
      </c>
      <c r="BA312" s="23" t="s">
        <v>191</v>
      </c>
      <c r="BB312" s="1175" t="str">
        <f t="shared" si="252"/>
        <v xml:space="preserve">  </v>
      </c>
      <c r="BC312" s="1154" t="str">
        <f t="shared" si="261"/>
        <v xml:space="preserve">  </v>
      </c>
      <c r="BD312" s="794" t="s">
        <v>191</v>
      </c>
      <c r="BE312" s="949" t="s">
        <v>478</v>
      </c>
      <c r="BF312" s="1347">
        <v>6.2640340733716267</v>
      </c>
      <c r="BG312" s="1347"/>
      <c r="BH312" s="1175" t="str">
        <f t="shared" si="282"/>
        <v xml:space="preserve">  </v>
      </c>
      <c r="BI312" s="1154" t="str">
        <f t="shared" si="263"/>
        <v xml:space="preserve">  </v>
      </c>
      <c r="BJ312" s="1347" t="s">
        <v>494</v>
      </c>
      <c r="BK312" s="1347">
        <v>0.31826387238956777</v>
      </c>
      <c r="BL312" s="1347"/>
      <c r="BM312" s="1175" t="str">
        <f t="shared" si="283"/>
        <v xml:space="preserve">  </v>
      </c>
      <c r="BN312" s="1158" t="str">
        <f t="shared" si="264"/>
        <v xml:space="preserve">  </v>
      </c>
      <c r="BO312" s="1157" t="str">
        <f t="shared" si="265"/>
        <v xml:space="preserve">  </v>
      </c>
      <c r="BP312" s="1349">
        <f t="shared" si="284"/>
        <v>5.0808132373114905</v>
      </c>
      <c r="BQ312" s="1104">
        <v>269.2914962890942</v>
      </c>
      <c r="BR312" s="1370"/>
      <c r="BS312" s="174" t="str">
        <f t="shared" si="285"/>
        <v xml:space="preserve">  </v>
      </c>
      <c r="BT312" s="1158" t="str">
        <f t="shared" si="286"/>
        <v xml:space="preserve">  </v>
      </c>
      <c r="BU312" s="1352">
        <f t="shared" si="287"/>
        <v>11.848825836720144</v>
      </c>
      <c r="BV312" s="1347"/>
      <c r="BW312" s="174" t="str">
        <f t="shared" si="254"/>
        <v xml:space="preserve">  </v>
      </c>
      <c r="BX312" s="1154" t="str">
        <f t="shared" si="268"/>
        <v xml:space="preserve">  </v>
      </c>
      <c r="BY312" s="1236">
        <v>8.496029193110699</v>
      </c>
      <c r="BZ312" s="1353"/>
      <c r="CA312" s="1179">
        <v>1</v>
      </c>
      <c r="CB312" s="174" t="str">
        <f t="shared" si="288"/>
        <v xml:space="preserve">  </v>
      </c>
      <c r="CC312" s="1154" t="str">
        <f t="shared" si="289"/>
        <v xml:space="preserve">  </v>
      </c>
      <c r="CD312" s="1347">
        <v>0.37382528449687014</v>
      </c>
      <c r="CF312" s="174" t="str">
        <f t="shared" si="255"/>
        <v xml:space="preserve">  </v>
      </c>
      <c r="CG312" s="1158" t="str">
        <f t="shared" si="266"/>
        <v xml:space="preserve">  </v>
      </c>
      <c r="CH312" s="1348">
        <f t="shared" si="290"/>
        <v>3.1549563614849183</v>
      </c>
      <c r="CI312" s="1353">
        <v>6.1340181302358898</v>
      </c>
      <c r="CJ312" s="1353"/>
      <c r="CK312" s="174" t="str">
        <f t="shared" si="291"/>
        <v xml:space="preserve">  </v>
      </c>
      <c r="CL312" s="1154" t="str">
        <f t="shared" si="292"/>
        <v xml:space="preserve">  </v>
      </c>
      <c r="CM312" s="1347">
        <f t="shared" si="293"/>
        <v>0.24290711795734138</v>
      </c>
      <c r="CN312" s="1353"/>
      <c r="CO312" s="174" t="str">
        <f t="shared" si="294"/>
        <v xml:space="preserve">  </v>
      </c>
      <c r="CP312" s="1158" t="str">
        <f t="shared" si="297"/>
        <v xml:space="preserve">  </v>
      </c>
      <c r="CQ312" s="1353">
        <f t="shared" si="295"/>
        <v>2.2778358079494643</v>
      </c>
      <c r="CR312" s="1174">
        <f t="shared" si="296"/>
        <v>2.0500522271545187</v>
      </c>
    </row>
    <row r="313" spans="1:97" ht="38.25" x14ac:dyDescent="0.2">
      <c r="A313" s="1144" t="s">
        <v>2182</v>
      </c>
      <c r="B313" s="1161" t="s">
        <v>1288</v>
      </c>
      <c r="C313" s="957" t="s">
        <v>599</v>
      </c>
      <c r="D313" s="957">
        <v>9</v>
      </c>
      <c r="E313" s="1455"/>
      <c r="F313" s="955">
        <v>1</v>
      </c>
      <c r="G313" s="1163">
        <v>11452900</v>
      </c>
      <c r="H313" s="1163">
        <v>201103151010</v>
      </c>
      <c r="I313" s="1163"/>
      <c r="J313" s="957" t="s">
        <v>389</v>
      </c>
      <c r="K313" s="1165" t="s">
        <v>2616</v>
      </c>
      <c r="L313" s="1184" t="s">
        <v>746</v>
      </c>
      <c r="M313" s="957" t="s">
        <v>48</v>
      </c>
      <c r="N313" s="957"/>
      <c r="O313" s="959"/>
      <c r="P313" s="959">
        <v>40617</v>
      </c>
      <c r="Q313" s="1342">
        <v>0.42361111111111099</v>
      </c>
      <c r="R313" s="1105" t="s">
        <v>306</v>
      </c>
      <c r="S313" s="1235" t="s">
        <v>352</v>
      </c>
      <c r="T313" s="1345">
        <v>132.4</v>
      </c>
      <c r="U313" s="1345">
        <v>147.9</v>
      </c>
      <c r="V313" s="1189">
        <f t="shared" si="269"/>
        <v>15.5</v>
      </c>
      <c r="W313" s="1235">
        <v>510</v>
      </c>
      <c r="X313" s="1344">
        <f t="shared" si="270"/>
        <v>30.392156862745097</v>
      </c>
      <c r="Y313" s="1154" t="str">
        <f t="shared" si="271"/>
        <v xml:space="preserve">  </v>
      </c>
      <c r="Z313" s="1235" t="s">
        <v>392</v>
      </c>
      <c r="AA313" s="1345">
        <v>132.4</v>
      </c>
      <c r="AB313" s="1345">
        <v>147.9</v>
      </c>
      <c r="AC313" s="1189">
        <f t="shared" si="272"/>
        <v>15.5</v>
      </c>
      <c r="AD313" s="1345">
        <v>520</v>
      </c>
      <c r="AE313" s="1344">
        <f t="shared" si="273"/>
        <v>29.807692307692307</v>
      </c>
      <c r="AF313" s="1154" t="str">
        <f t="shared" si="274"/>
        <v xml:space="preserve">  </v>
      </c>
      <c r="AG313" s="1235" t="s">
        <v>427</v>
      </c>
      <c r="AH313" s="1345">
        <v>132.6</v>
      </c>
      <c r="AI313" s="1345">
        <v>145.9</v>
      </c>
      <c r="AJ313" s="1344">
        <f t="shared" si="275"/>
        <v>13.300000000000011</v>
      </c>
      <c r="AK313" s="1235">
        <v>500</v>
      </c>
      <c r="AL313" s="1344">
        <f t="shared" si="276"/>
        <v>26.600000000000023</v>
      </c>
      <c r="AM313" s="1154" t="str">
        <f t="shared" si="277"/>
        <v xml:space="preserve">  </v>
      </c>
      <c r="AN313" s="1307">
        <f t="shared" si="278"/>
        <v>28.933283056812474</v>
      </c>
      <c r="AO313" s="1307">
        <f t="shared" si="279"/>
        <v>2.0417044525186085</v>
      </c>
      <c r="AP313" s="1307">
        <f t="shared" si="280"/>
        <v>7.0565944711824882</v>
      </c>
      <c r="AQ313" s="1235">
        <f t="shared" si="281"/>
        <v>3</v>
      </c>
      <c r="AR313" s="1154" t="str">
        <f t="shared" si="267"/>
        <v xml:space="preserve">  </v>
      </c>
      <c r="AT313" s="23" t="s">
        <v>191</v>
      </c>
      <c r="AU313" s="23" t="s">
        <v>191</v>
      </c>
      <c r="AV313" s="23" t="s">
        <v>191</v>
      </c>
      <c r="AW313" s="1175" t="str">
        <f t="shared" si="259"/>
        <v xml:space="preserve">  </v>
      </c>
      <c r="AX313" s="1154" t="str">
        <f t="shared" si="260"/>
        <v xml:space="preserve">  </v>
      </c>
      <c r="AY313" s="23" t="s">
        <v>191</v>
      </c>
      <c r="AZ313" s="23" t="s">
        <v>191</v>
      </c>
      <c r="BA313" s="23" t="s">
        <v>191</v>
      </c>
      <c r="BB313" s="1175" t="str">
        <f t="shared" si="252"/>
        <v xml:space="preserve">  </v>
      </c>
      <c r="BC313" s="1154" t="str">
        <f t="shared" si="261"/>
        <v xml:space="preserve">  </v>
      </c>
      <c r="BD313" s="794" t="s">
        <v>191</v>
      </c>
      <c r="BE313" s="1419" t="s">
        <v>499</v>
      </c>
      <c r="BF313" s="1347">
        <v>1.4507435745418757</v>
      </c>
      <c r="BG313" s="1456"/>
      <c r="BH313" s="1175" t="str">
        <f t="shared" si="282"/>
        <v xml:space="preserve">  </v>
      </c>
      <c r="BI313" s="1154" t="str">
        <f t="shared" si="263"/>
        <v xml:space="preserve">  </v>
      </c>
      <c r="BJ313" s="1347" t="s">
        <v>494</v>
      </c>
      <c r="BK313" s="1347">
        <v>8.7138970699564264E-2</v>
      </c>
      <c r="BL313" s="1347"/>
      <c r="BM313" s="1175" t="str">
        <f t="shared" si="283"/>
        <v xml:space="preserve">  </v>
      </c>
      <c r="BN313" s="1158" t="str">
        <f t="shared" si="264"/>
        <v xml:space="preserve">  </v>
      </c>
      <c r="BO313" s="1157" t="str">
        <f t="shared" si="265"/>
        <v xml:space="preserve">  </v>
      </c>
      <c r="BP313" s="1348">
        <f t="shared" si="284"/>
        <v>6.006503990691912</v>
      </c>
      <c r="BQ313" s="1104">
        <v>206.66661752168972</v>
      </c>
      <c r="BR313" s="1370"/>
      <c r="BS313" s="174" t="str">
        <f t="shared" si="285"/>
        <v xml:space="preserve">  </v>
      </c>
      <c r="BT313" s="1158" t="str">
        <f t="shared" si="286"/>
        <v xml:space="preserve">  </v>
      </c>
      <c r="BU313" s="1352">
        <f t="shared" si="287"/>
        <v>6.2810442580121384</v>
      </c>
      <c r="BV313" s="1347"/>
      <c r="BW313" s="174" t="str">
        <f t="shared" si="254"/>
        <v xml:space="preserve">  </v>
      </c>
      <c r="BX313" s="1154" t="str">
        <f t="shared" si="268"/>
        <v xml:space="preserve">  </v>
      </c>
      <c r="BY313" s="1236">
        <v>4.6999093378220627</v>
      </c>
      <c r="BZ313" s="1236"/>
      <c r="CA313" s="1179">
        <v>1</v>
      </c>
      <c r="CB313" s="174" t="str">
        <f t="shared" si="288"/>
        <v xml:space="preserve">  </v>
      </c>
      <c r="CC313" s="1154" t="str">
        <f t="shared" si="289"/>
        <v xml:space="preserve">  </v>
      </c>
      <c r="CD313" s="1419">
        <f t="shared" ref="CD313:CD322" si="298">BY313*(AE313/1000)</f>
        <v>0.14009345141584995</v>
      </c>
      <c r="CE313" s="1236"/>
      <c r="CF313" s="174" t="str">
        <f t="shared" si="255"/>
        <v xml:space="preserve">  </v>
      </c>
      <c r="CG313" s="1158" t="str">
        <f t="shared" si="266"/>
        <v xml:space="preserve">  </v>
      </c>
      <c r="CH313" s="1348">
        <f t="shared" si="290"/>
        <v>2.2741502203803212</v>
      </c>
      <c r="CI313" s="1353">
        <v>3.6097089725188547</v>
      </c>
      <c r="CJ313" s="1353"/>
      <c r="CK313" s="174" t="str">
        <f t="shared" si="291"/>
        <v xml:space="preserve">  </v>
      </c>
      <c r="CL313" s="1154" t="str">
        <f t="shared" si="292"/>
        <v xml:space="preserve">  </v>
      </c>
      <c r="CM313" s="1347">
        <f t="shared" si="293"/>
        <v>9.6018258669001613E-2</v>
      </c>
      <c r="CN313" s="1353"/>
      <c r="CO313" s="174" t="str">
        <f t="shared" si="294"/>
        <v>E, &lt;PRL</v>
      </c>
      <c r="CP313" s="1158" t="str">
        <f t="shared" si="297"/>
        <v>&lt;MDL</v>
      </c>
      <c r="CQ313" s="1353">
        <f t="shared" si="295"/>
        <v>1.7466337891459487</v>
      </c>
      <c r="CR313" s="1174" t="s">
        <v>2618</v>
      </c>
    </row>
    <row r="314" spans="1:97" ht="38.25" x14ac:dyDescent="0.2">
      <c r="A314" s="1144" t="s">
        <v>2189</v>
      </c>
      <c r="B314" s="1161" t="s">
        <v>1295</v>
      </c>
      <c r="C314" s="957" t="s">
        <v>599</v>
      </c>
      <c r="D314" s="957">
        <v>9</v>
      </c>
      <c r="E314" s="1455"/>
      <c r="F314" s="955">
        <v>1</v>
      </c>
      <c r="G314" s="1163">
        <v>11452900</v>
      </c>
      <c r="H314" s="1163">
        <v>201103171040</v>
      </c>
      <c r="I314" s="1163"/>
      <c r="J314" s="957" t="s">
        <v>389</v>
      </c>
      <c r="K314" s="1165" t="s">
        <v>2616</v>
      </c>
      <c r="L314" s="1184" t="s">
        <v>746</v>
      </c>
      <c r="M314" s="957" t="s">
        <v>48</v>
      </c>
      <c r="N314" s="957"/>
      <c r="O314" s="959"/>
      <c r="P314" s="959">
        <v>40619</v>
      </c>
      <c r="Q314" s="1342">
        <v>0.44444444444444398</v>
      </c>
      <c r="R314" s="1105" t="s">
        <v>312</v>
      </c>
      <c r="S314" s="1468" t="s">
        <v>358</v>
      </c>
      <c r="T314" s="1345">
        <v>132.69999999999999</v>
      </c>
      <c r="U314" s="1345">
        <v>157.20000000000002</v>
      </c>
      <c r="V314" s="1189">
        <f t="shared" si="269"/>
        <v>24.500000000000028</v>
      </c>
      <c r="W314" s="1469"/>
      <c r="X314" s="1470"/>
      <c r="Y314" s="1154" t="str">
        <f t="shared" si="271"/>
        <v xml:space="preserve">  </v>
      </c>
      <c r="Z314" s="1235" t="s">
        <v>398</v>
      </c>
      <c r="AA314" s="1345">
        <v>132.30000000000001</v>
      </c>
      <c r="AB314" s="1345">
        <v>158.20000000000002</v>
      </c>
      <c r="AC314" s="1189">
        <f t="shared" si="272"/>
        <v>25.900000000000006</v>
      </c>
      <c r="AD314" s="1345">
        <v>179</v>
      </c>
      <c r="AE314" s="1344">
        <f t="shared" si="273"/>
        <v>144.69273743016763</v>
      </c>
      <c r="AF314" s="1154" t="str">
        <f t="shared" si="274"/>
        <v xml:space="preserve">  </v>
      </c>
      <c r="AG314" s="1235" t="s">
        <v>433</v>
      </c>
      <c r="AH314" s="1345">
        <v>131.80000000000001</v>
      </c>
      <c r="AI314" s="1345">
        <v>161.70000000000002</v>
      </c>
      <c r="AJ314" s="1344">
        <f t="shared" si="275"/>
        <v>29.900000000000006</v>
      </c>
      <c r="AK314" s="1235">
        <v>229</v>
      </c>
      <c r="AL314" s="1344">
        <f t="shared" si="276"/>
        <v>130.56768558951967</v>
      </c>
      <c r="AM314" s="1154" t="str">
        <f t="shared" si="277"/>
        <v xml:space="preserve">  </v>
      </c>
      <c r="AN314" s="1307">
        <f t="shared" si="278"/>
        <v>137.63021150984366</v>
      </c>
      <c r="AO314" s="1307">
        <f>ABS(AL314-AE314)/2</f>
        <v>7.0625259203239779</v>
      </c>
      <c r="AP314" s="1307">
        <f t="shared" si="280"/>
        <v>5.1315229722064686</v>
      </c>
      <c r="AQ314" s="1235">
        <f t="shared" si="281"/>
        <v>2</v>
      </c>
      <c r="AR314" s="1154" t="str">
        <f t="shared" si="267"/>
        <v xml:space="preserve">  </v>
      </c>
      <c r="AT314" s="23" t="s">
        <v>191</v>
      </c>
      <c r="AU314" s="23" t="s">
        <v>191</v>
      </c>
      <c r="AV314" s="23" t="s">
        <v>191</v>
      </c>
      <c r="AW314" s="1175" t="str">
        <f t="shared" si="259"/>
        <v xml:space="preserve">  </v>
      </c>
      <c r="AX314" s="1154" t="str">
        <f t="shared" si="260"/>
        <v xml:space="preserve">  </v>
      </c>
      <c r="AY314" s="23" t="s">
        <v>191</v>
      </c>
      <c r="AZ314" s="23" t="s">
        <v>191</v>
      </c>
      <c r="BA314" s="23" t="s">
        <v>191</v>
      </c>
      <c r="BB314" s="1175" t="str">
        <f t="shared" si="252"/>
        <v xml:space="preserve">  </v>
      </c>
      <c r="BC314" s="1154" t="str">
        <f t="shared" si="261"/>
        <v xml:space="preserve">  </v>
      </c>
      <c r="BD314" s="794" t="s">
        <v>191</v>
      </c>
      <c r="BE314" s="1419" t="s">
        <v>505</v>
      </c>
      <c r="BF314" s="1347">
        <v>4.9711752656440984</v>
      </c>
      <c r="BG314" s="1456"/>
      <c r="BH314" s="1175" t="str">
        <f t="shared" si="282"/>
        <v xml:space="preserve">  </v>
      </c>
      <c r="BI314" s="1154" t="str">
        <f t="shared" si="263"/>
        <v xml:space="preserve">  </v>
      </c>
      <c r="BJ314" s="1347" t="s">
        <v>494</v>
      </c>
      <c r="BK314" s="1419">
        <v>0.11404221055688317</v>
      </c>
      <c r="BL314" s="1419"/>
      <c r="BM314" s="1175" t="str">
        <f t="shared" si="283"/>
        <v xml:space="preserve">  </v>
      </c>
      <c r="BN314" s="1158" t="str">
        <f t="shared" si="264"/>
        <v xml:space="preserve">  </v>
      </c>
      <c r="BO314" s="1157" t="str">
        <f t="shared" si="265"/>
        <v xml:space="preserve">  </v>
      </c>
      <c r="BP314" s="1389">
        <f t="shared" si="284"/>
        <v>2.2940693993436803</v>
      </c>
      <c r="BQ314" s="1104">
        <v>198.35929572616277</v>
      </c>
      <c r="BR314" s="1368"/>
      <c r="BS314" s="174" t="str">
        <f t="shared" si="285"/>
        <v xml:space="preserve">  </v>
      </c>
      <c r="BT314" s="1158" t="str">
        <f t="shared" si="286"/>
        <v xml:space="preserve">  </v>
      </c>
      <c r="BU314" s="1424"/>
      <c r="BV314" s="1424"/>
      <c r="BW314" s="1424"/>
      <c r="BX314" s="1425"/>
      <c r="BY314" s="1236">
        <v>2.9799498932279791</v>
      </c>
      <c r="BZ314" s="1236"/>
      <c r="CA314" s="1179">
        <v>1</v>
      </c>
      <c r="CB314" s="174" t="str">
        <f t="shared" si="288"/>
        <v xml:space="preserve">  </v>
      </c>
      <c r="CC314" s="1154" t="str">
        <f t="shared" si="289"/>
        <v xml:space="preserve">  </v>
      </c>
      <c r="CD314" s="1419">
        <f t="shared" si="298"/>
        <v>0.43117710745589199</v>
      </c>
      <c r="CE314" s="1236"/>
      <c r="CF314" s="174" t="str">
        <f t="shared" si="255"/>
        <v xml:space="preserve">  </v>
      </c>
      <c r="CG314" s="1158" t="str">
        <f t="shared" si="266"/>
        <v xml:space="preserve">  </v>
      </c>
      <c r="CH314" s="1348">
        <f t="shared" si="290"/>
        <v>1.5022990892959376</v>
      </c>
      <c r="CI314" s="1353">
        <v>3.9450235848191073</v>
      </c>
      <c r="CJ314" s="1353"/>
      <c r="CK314" s="174" t="str">
        <f t="shared" si="291"/>
        <v xml:space="preserve">  </v>
      </c>
      <c r="CL314" s="1154" t="str">
        <f t="shared" si="292"/>
        <v xml:space="preserve">  </v>
      </c>
      <c r="CM314" s="1347">
        <f t="shared" si="293"/>
        <v>0.51509259906590099</v>
      </c>
      <c r="CN314" s="1353"/>
      <c r="CO314" s="174" t="str">
        <f t="shared" si="294"/>
        <v xml:space="preserve">  </v>
      </c>
      <c r="CP314" s="1158" t="str">
        <f t="shared" si="297"/>
        <v xml:space="preserve">  </v>
      </c>
      <c r="CQ314" s="1353">
        <f t="shared" si="295"/>
        <v>1.9888271786693861</v>
      </c>
      <c r="CR314" s="1174" t="s">
        <v>952</v>
      </c>
    </row>
    <row r="315" spans="1:97" ht="38.25" x14ac:dyDescent="0.2">
      <c r="A315" s="1144" t="s">
        <v>2193</v>
      </c>
      <c r="B315" s="1161" t="s">
        <v>1299</v>
      </c>
      <c r="C315" s="957" t="s">
        <v>599</v>
      </c>
      <c r="D315" s="957">
        <v>9</v>
      </c>
      <c r="E315" s="1455"/>
      <c r="F315" s="955">
        <v>1</v>
      </c>
      <c r="G315" s="1163">
        <v>11452900</v>
      </c>
      <c r="H315" s="1163">
        <v>201103191840</v>
      </c>
      <c r="I315" s="1163"/>
      <c r="J315" s="957" t="s">
        <v>389</v>
      </c>
      <c r="K315" s="1165" t="s">
        <v>2616</v>
      </c>
      <c r="L315" s="1184" t="s">
        <v>746</v>
      </c>
      <c r="M315" s="957" t="s">
        <v>48</v>
      </c>
      <c r="N315" s="957"/>
      <c r="O315" s="959"/>
      <c r="P315" s="959">
        <v>40621</v>
      </c>
      <c r="Q315" s="1342">
        <v>0.77777777777777801</v>
      </c>
      <c r="R315" s="1105" t="s">
        <v>316</v>
      </c>
      <c r="S315" s="1468" t="s">
        <v>362</v>
      </c>
      <c r="T315" s="1345">
        <v>132.80000000000001</v>
      </c>
      <c r="U315" s="1345">
        <v>169.2</v>
      </c>
      <c r="V315" s="1189">
        <f t="shared" si="269"/>
        <v>36.399999999999977</v>
      </c>
      <c r="W315" s="1235">
        <v>42</v>
      </c>
      <c r="X315" s="1344">
        <f t="shared" ref="X315:X346" si="299">V315/(W315/1000)</f>
        <v>866.66666666666606</v>
      </c>
      <c r="Y315" s="1154" t="str">
        <f t="shared" si="271"/>
        <v xml:space="preserve">  </v>
      </c>
      <c r="Z315" s="1235" t="s">
        <v>402</v>
      </c>
      <c r="AA315" s="1345">
        <v>132.19999999999999</v>
      </c>
      <c r="AB315" s="1345">
        <v>164.89999999999998</v>
      </c>
      <c r="AC315" s="1189">
        <f t="shared" si="272"/>
        <v>32.699999999999989</v>
      </c>
      <c r="AD315" s="1345">
        <v>40</v>
      </c>
      <c r="AE315" s="1344">
        <f t="shared" si="273"/>
        <v>817.49999999999966</v>
      </c>
      <c r="AF315" s="1154" t="str">
        <f t="shared" si="274"/>
        <v xml:space="preserve">  </v>
      </c>
      <c r="AG315" s="1235" t="s">
        <v>437</v>
      </c>
      <c r="AH315" s="1345">
        <v>132</v>
      </c>
      <c r="AI315" s="1345">
        <v>162</v>
      </c>
      <c r="AJ315" s="1344">
        <f t="shared" si="275"/>
        <v>30</v>
      </c>
      <c r="AK315" s="1235">
        <v>41</v>
      </c>
      <c r="AL315" s="1344">
        <f t="shared" si="276"/>
        <v>731.70731707317066</v>
      </c>
      <c r="AM315" s="1154" t="str">
        <f t="shared" si="277"/>
        <v xml:space="preserve">  </v>
      </c>
      <c r="AN315" s="1307">
        <f t="shared" si="278"/>
        <v>805.29132791327868</v>
      </c>
      <c r="AO315" s="1307">
        <f t="shared" ref="AO315:AO340" si="300">STDEV(X315,AE315,AL315)</f>
        <v>68.302966745710506</v>
      </c>
      <c r="AP315" s="1307">
        <f t="shared" si="280"/>
        <v>8.4817710533033353</v>
      </c>
      <c r="AQ315" s="1235">
        <f t="shared" si="281"/>
        <v>3</v>
      </c>
      <c r="AR315" s="1154" t="str">
        <f t="shared" si="267"/>
        <v xml:space="preserve">  </v>
      </c>
      <c r="AT315" s="23" t="s">
        <v>191</v>
      </c>
      <c r="AU315" s="23" t="s">
        <v>191</v>
      </c>
      <c r="AV315" s="23" t="s">
        <v>191</v>
      </c>
      <c r="AW315" s="1175" t="str">
        <f t="shared" si="259"/>
        <v xml:space="preserve">  </v>
      </c>
      <c r="AX315" s="1154" t="str">
        <f t="shared" si="260"/>
        <v xml:space="preserve">  </v>
      </c>
      <c r="AY315" s="23" t="s">
        <v>191</v>
      </c>
      <c r="AZ315" s="23" t="s">
        <v>191</v>
      </c>
      <c r="BA315" s="23" t="s">
        <v>191</v>
      </c>
      <c r="BB315" s="1175" t="str">
        <f t="shared" si="252"/>
        <v xml:space="preserve">  </v>
      </c>
      <c r="BC315" s="1154" t="str">
        <f t="shared" si="261"/>
        <v xml:space="preserve">  </v>
      </c>
      <c r="BD315" s="794" t="s">
        <v>191</v>
      </c>
      <c r="BE315" s="1419" t="s">
        <v>509</v>
      </c>
      <c r="BF315" s="1347">
        <v>5.0944416837197224</v>
      </c>
      <c r="BG315" s="1456"/>
      <c r="BH315" s="1175" t="str">
        <f t="shared" si="282"/>
        <v xml:space="preserve">  </v>
      </c>
      <c r="BI315" s="1154" t="str">
        <f t="shared" si="263"/>
        <v xml:space="preserve">  </v>
      </c>
      <c r="BJ315" s="1347" t="s">
        <v>494</v>
      </c>
      <c r="BK315" s="1347">
        <v>9.0014993033394705E-2</v>
      </c>
      <c r="BL315" s="1347"/>
      <c r="BM315" s="1175" t="str">
        <f t="shared" si="283"/>
        <v xml:space="preserve">  </v>
      </c>
      <c r="BN315" s="1158" t="str">
        <f t="shared" si="264"/>
        <v xml:space="preserve">  </v>
      </c>
      <c r="BO315" s="1157" t="str">
        <f t="shared" si="265"/>
        <v xml:space="preserve">  </v>
      </c>
      <c r="BP315" s="1348">
        <f t="shared" si="284"/>
        <v>1.7669255753982835</v>
      </c>
      <c r="BQ315" s="1104">
        <v>286.58783395990883</v>
      </c>
      <c r="BR315" s="1368"/>
      <c r="BS315" s="174" t="str">
        <f t="shared" si="285"/>
        <v xml:space="preserve">  </v>
      </c>
      <c r="BT315" s="1158" t="str">
        <f t="shared" si="286"/>
        <v xml:space="preserve">  </v>
      </c>
      <c r="BU315" s="1352">
        <f t="shared" ref="BU315:BU329" si="301">BQ315*(X315/1000)</f>
        <v>248.37612276525414</v>
      </c>
      <c r="BV315" s="1347"/>
      <c r="BW315" s="174" t="str">
        <f t="shared" ref="BW315:BW340" si="302">IF(BU315&lt;BW$7,"E, &lt;PRL",IF(BU315&gt;BW$7,"  ",))</f>
        <v xml:space="preserve">  </v>
      </c>
      <c r="BX315" s="1154" t="str">
        <f t="shared" ref="BX315:BX346" si="303">IF(BU315&lt;BX$5,"&lt;MDL",IF(BU315&lt;BX$6,"E, &lt;RL",IF(BU315&gt;BX$6,"  ",)))</f>
        <v xml:space="preserve">  </v>
      </c>
      <c r="BY315" s="1236">
        <v>2.381184073640068</v>
      </c>
      <c r="BZ315" s="1236"/>
      <c r="CA315" s="1179">
        <v>1</v>
      </c>
      <c r="CB315" s="174" t="str">
        <f t="shared" si="288"/>
        <v xml:space="preserve">  </v>
      </c>
      <c r="CC315" s="1154" t="str">
        <f t="shared" si="289"/>
        <v xml:space="preserve">  </v>
      </c>
      <c r="CD315" s="1419">
        <f t="shared" si="298"/>
        <v>1.9466179802007548</v>
      </c>
      <c r="CE315" s="1236"/>
      <c r="CF315" s="174" t="str">
        <f t="shared" si="255"/>
        <v xml:space="preserve">  </v>
      </c>
      <c r="CG315" s="1158" t="str">
        <f t="shared" si="266"/>
        <v xml:space="preserve">  </v>
      </c>
      <c r="CH315" s="1348">
        <f t="shared" si="290"/>
        <v>0.83087409564398162</v>
      </c>
      <c r="CI315" s="1353">
        <v>3.6351283359235698</v>
      </c>
      <c r="CJ315" s="1353"/>
      <c r="CK315" s="174" t="str">
        <f t="shared" si="291"/>
        <v xml:space="preserve">  </v>
      </c>
      <c r="CL315" s="1154" t="str">
        <f t="shared" si="292"/>
        <v xml:space="preserve">  </v>
      </c>
      <c r="CM315" s="1347">
        <f t="shared" si="293"/>
        <v>2.6598500018952946</v>
      </c>
      <c r="CN315" s="1353"/>
      <c r="CO315" s="174" t="str">
        <f t="shared" si="294"/>
        <v xml:space="preserve">  </v>
      </c>
      <c r="CP315" s="1158" t="str">
        <f t="shared" si="297"/>
        <v xml:space="preserve">  </v>
      </c>
      <c r="CQ315" s="1353">
        <f t="shared" si="295"/>
        <v>1.2684168360168746</v>
      </c>
      <c r="CR315" s="1174">
        <f t="shared" ref="CR315:CR354" si="304">100*CM315/BU315</f>
        <v>1.0708960153988629</v>
      </c>
    </row>
    <row r="316" spans="1:97" ht="38.25" x14ac:dyDescent="0.2">
      <c r="A316" s="1144" t="s">
        <v>2197</v>
      </c>
      <c r="B316" s="1161" t="s">
        <v>1303</v>
      </c>
      <c r="C316" s="957" t="s">
        <v>599</v>
      </c>
      <c r="D316" s="957">
        <v>9</v>
      </c>
      <c r="E316" s="1455"/>
      <c r="F316" s="955">
        <v>1</v>
      </c>
      <c r="G316" s="1163">
        <v>11452900</v>
      </c>
      <c r="H316" s="1163">
        <v>201103210950</v>
      </c>
      <c r="I316" s="1163"/>
      <c r="J316" s="957" t="s">
        <v>389</v>
      </c>
      <c r="K316" s="1165" t="s">
        <v>2616</v>
      </c>
      <c r="L316" s="1184" t="s">
        <v>746</v>
      </c>
      <c r="M316" s="957" t="s">
        <v>48</v>
      </c>
      <c r="N316" s="957"/>
      <c r="O316" s="959"/>
      <c r="P316" s="959">
        <v>40623</v>
      </c>
      <c r="Q316" s="1342">
        <v>0.40972222222222199</v>
      </c>
      <c r="R316" s="1105" t="s">
        <v>320</v>
      </c>
      <c r="S316" s="1468" t="s">
        <v>366</v>
      </c>
      <c r="T316" s="1345">
        <v>132.69999999999999</v>
      </c>
      <c r="U316" s="1345">
        <v>234.2</v>
      </c>
      <c r="V316" s="1189">
        <f t="shared" si="269"/>
        <v>101.5</v>
      </c>
      <c r="W316" s="1235">
        <v>125</v>
      </c>
      <c r="X316" s="1344">
        <f t="shared" si="299"/>
        <v>812</v>
      </c>
      <c r="Y316" s="1154" t="str">
        <f t="shared" si="271"/>
        <v xml:space="preserve">  </v>
      </c>
      <c r="Z316" s="1235" t="s">
        <v>406</v>
      </c>
      <c r="AA316" s="1345">
        <v>132.69999999999999</v>
      </c>
      <c r="AB316" s="1345">
        <v>234.7</v>
      </c>
      <c r="AC316" s="1189">
        <f t="shared" si="272"/>
        <v>102</v>
      </c>
      <c r="AD316" s="1345">
        <v>125</v>
      </c>
      <c r="AE316" s="1344">
        <f t="shared" si="273"/>
        <v>816</v>
      </c>
      <c r="AF316" s="1154" t="str">
        <f t="shared" si="274"/>
        <v xml:space="preserve">  </v>
      </c>
      <c r="AG316" s="1235" t="s">
        <v>441</v>
      </c>
      <c r="AH316" s="1345">
        <v>132.5</v>
      </c>
      <c r="AI316" s="1345">
        <v>236</v>
      </c>
      <c r="AJ316" s="1344">
        <f t="shared" si="275"/>
        <v>103.5</v>
      </c>
      <c r="AK316" s="1235">
        <v>125</v>
      </c>
      <c r="AL316" s="1344">
        <f t="shared" si="276"/>
        <v>828</v>
      </c>
      <c r="AM316" s="1154" t="str">
        <f t="shared" si="277"/>
        <v xml:space="preserve">  </v>
      </c>
      <c r="AN316" s="1307">
        <f t="shared" si="278"/>
        <v>818.66666666666663</v>
      </c>
      <c r="AO316" s="1307">
        <f t="shared" si="300"/>
        <v>8.3266639978645323</v>
      </c>
      <c r="AP316" s="1307">
        <f t="shared" si="280"/>
        <v>1.017100651204951</v>
      </c>
      <c r="AQ316" s="1235">
        <f t="shared" si="281"/>
        <v>3</v>
      </c>
      <c r="AR316" s="1154" t="str">
        <f t="shared" si="267"/>
        <v xml:space="preserve">  </v>
      </c>
      <c r="AT316" s="23" t="s">
        <v>191</v>
      </c>
      <c r="AU316" s="23" t="s">
        <v>191</v>
      </c>
      <c r="AV316" s="23" t="s">
        <v>191</v>
      </c>
      <c r="AW316" s="1175" t="str">
        <f t="shared" si="259"/>
        <v xml:space="preserve">  </v>
      </c>
      <c r="AX316" s="1154" t="str">
        <f t="shared" si="260"/>
        <v xml:space="preserve">  </v>
      </c>
      <c r="AY316" s="23" t="s">
        <v>191</v>
      </c>
      <c r="AZ316" s="23" t="s">
        <v>191</v>
      </c>
      <c r="BA316" s="23" t="s">
        <v>191</v>
      </c>
      <c r="BB316" s="1175" t="str">
        <f t="shared" si="252"/>
        <v xml:space="preserve">  </v>
      </c>
      <c r="BC316" s="1154" t="str">
        <f t="shared" si="261"/>
        <v xml:space="preserve">  </v>
      </c>
      <c r="BD316" s="794" t="s">
        <v>191</v>
      </c>
      <c r="BE316" s="1347" t="s">
        <v>512</v>
      </c>
      <c r="BF316" s="1347">
        <v>5.1462986761142027</v>
      </c>
      <c r="BG316" s="1456"/>
      <c r="BH316" s="1175" t="str">
        <f t="shared" si="282"/>
        <v xml:space="preserve">  </v>
      </c>
      <c r="BI316" s="1154" t="str">
        <f t="shared" si="263"/>
        <v xml:space="preserve">  </v>
      </c>
      <c r="BJ316" s="1347" t="s">
        <v>494</v>
      </c>
      <c r="BK316" s="1347">
        <v>0.10369419393820459</v>
      </c>
      <c r="BL316" s="1347"/>
      <c r="BM316" s="1175" t="str">
        <f t="shared" si="283"/>
        <v xml:space="preserve">  </v>
      </c>
      <c r="BN316" s="1158" t="str">
        <f t="shared" si="264"/>
        <v xml:space="preserve">  </v>
      </c>
      <c r="BO316" s="1157" t="str">
        <f t="shared" si="265"/>
        <v xml:space="preserve">  </v>
      </c>
      <c r="BP316" s="1348">
        <f t="shared" si="284"/>
        <v>2.0149276298223056</v>
      </c>
      <c r="BQ316" s="1104">
        <v>238.86502169465385</v>
      </c>
      <c r="BR316" s="1104"/>
      <c r="BS316" s="174" t="str">
        <f t="shared" si="285"/>
        <v xml:space="preserve">  </v>
      </c>
      <c r="BT316" s="1158" t="str">
        <f t="shared" si="286"/>
        <v xml:space="preserve">  </v>
      </c>
      <c r="BU316" s="1352">
        <f t="shared" si="301"/>
        <v>193.95839761605893</v>
      </c>
      <c r="BV316" s="1347"/>
      <c r="BW316" s="174" t="str">
        <f t="shared" si="302"/>
        <v xml:space="preserve">  </v>
      </c>
      <c r="BX316" s="1154" t="str">
        <f t="shared" si="303"/>
        <v xml:space="preserve">  </v>
      </c>
      <c r="BY316" s="1236">
        <v>2.053176311407531</v>
      </c>
      <c r="BZ316" s="1236"/>
      <c r="CA316" s="1179">
        <v>1</v>
      </c>
      <c r="CB316" s="174" t="str">
        <f t="shared" si="288"/>
        <v xml:space="preserve">  </v>
      </c>
      <c r="CC316" s="1154" t="str">
        <f t="shared" si="289"/>
        <v xml:space="preserve">  </v>
      </c>
      <c r="CD316" s="1419">
        <f t="shared" si="298"/>
        <v>1.6753918701085451</v>
      </c>
      <c r="CE316" s="1236"/>
      <c r="CF316" s="174" t="str">
        <f t="shared" si="255"/>
        <v xml:space="preserve">  </v>
      </c>
      <c r="CG316" s="1158" t="str">
        <f t="shared" si="266"/>
        <v xml:space="preserve">  </v>
      </c>
      <c r="CH316" s="1348">
        <f t="shared" si="290"/>
        <v>0.85955503105521625</v>
      </c>
      <c r="CI316" s="1353">
        <v>4.2676559634737945</v>
      </c>
      <c r="CJ316" s="1353"/>
      <c r="CK316" s="174" t="str">
        <f t="shared" si="291"/>
        <v xml:space="preserve">  </v>
      </c>
      <c r="CL316" s="1154" t="str">
        <f t="shared" si="292"/>
        <v xml:space="preserve">  </v>
      </c>
      <c r="CM316" s="1347">
        <f t="shared" si="293"/>
        <v>3.5336191377563018</v>
      </c>
      <c r="CN316" s="1353"/>
      <c r="CO316" s="174" t="str">
        <f t="shared" si="294"/>
        <v xml:space="preserve">  </v>
      </c>
      <c r="CP316" s="1158" t="str">
        <f t="shared" si="297"/>
        <v xml:space="preserve">  </v>
      </c>
      <c r="CQ316" s="1353">
        <f t="shared" si="295"/>
        <v>1.7866391375331747</v>
      </c>
      <c r="CR316" s="1174">
        <f t="shared" si="304"/>
        <v>1.821843849602794</v>
      </c>
    </row>
    <row r="317" spans="1:97" ht="38.25" x14ac:dyDescent="0.2">
      <c r="A317" s="1144" t="s">
        <v>2200</v>
      </c>
      <c r="B317" s="1161" t="s">
        <v>1306</v>
      </c>
      <c r="C317" s="957" t="s">
        <v>599</v>
      </c>
      <c r="D317" s="957">
        <v>9</v>
      </c>
      <c r="E317" s="1455"/>
      <c r="F317" s="955">
        <v>1</v>
      </c>
      <c r="G317" s="1163">
        <v>11452900</v>
      </c>
      <c r="H317" s="1163">
        <v>201103220840</v>
      </c>
      <c r="I317" s="1163"/>
      <c r="J317" s="957" t="s">
        <v>389</v>
      </c>
      <c r="K317" s="1165" t="s">
        <v>2616</v>
      </c>
      <c r="L317" s="1184" t="s">
        <v>746</v>
      </c>
      <c r="M317" s="957" t="s">
        <v>48</v>
      </c>
      <c r="N317" s="957"/>
      <c r="O317" s="959"/>
      <c r="P317" s="959">
        <v>40624</v>
      </c>
      <c r="Q317" s="1342">
        <v>0.36111111111111099</v>
      </c>
      <c r="R317" s="1105" t="s">
        <v>322</v>
      </c>
      <c r="S317" s="1468" t="s">
        <v>369</v>
      </c>
      <c r="T317" s="1345">
        <v>131.6</v>
      </c>
      <c r="U317" s="1235">
        <v>181.7</v>
      </c>
      <c r="V317" s="1189">
        <f t="shared" si="269"/>
        <v>50.099999999999994</v>
      </c>
      <c r="W317" s="1345">
        <v>150</v>
      </c>
      <c r="X317" s="1344">
        <f t="shared" si="299"/>
        <v>334</v>
      </c>
      <c r="Y317" s="1154" t="str">
        <f t="shared" si="271"/>
        <v xml:space="preserve">  </v>
      </c>
      <c r="Z317" s="1235" t="s">
        <v>409</v>
      </c>
      <c r="AA317" s="1345">
        <v>131.6</v>
      </c>
      <c r="AB317" s="1345">
        <v>182.9</v>
      </c>
      <c r="AC317" s="1189">
        <f t="shared" si="272"/>
        <v>51.300000000000011</v>
      </c>
      <c r="AD317" s="1235">
        <v>160</v>
      </c>
      <c r="AE317" s="1344">
        <f t="shared" si="273"/>
        <v>320.62500000000006</v>
      </c>
      <c r="AF317" s="1154" t="str">
        <f t="shared" si="274"/>
        <v xml:space="preserve">  </v>
      </c>
      <c r="AG317" s="1235" t="s">
        <v>443</v>
      </c>
      <c r="AH317" s="1345">
        <v>131.1</v>
      </c>
      <c r="AI317" s="1345">
        <v>180.9</v>
      </c>
      <c r="AJ317" s="1344">
        <f t="shared" si="275"/>
        <v>49.800000000000011</v>
      </c>
      <c r="AK317" s="1235">
        <v>150</v>
      </c>
      <c r="AL317" s="1344">
        <f t="shared" si="276"/>
        <v>332.00000000000011</v>
      </c>
      <c r="AM317" s="1154" t="str">
        <f t="shared" si="277"/>
        <v xml:space="preserve">  </v>
      </c>
      <c r="AN317" s="1307">
        <f t="shared" si="278"/>
        <v>328.87500000000006</v>
      </c>
      <c r="AO317" s="1307">
        <f t="shared" si="300"/>
        <v>7.2143520152540299</v>
      </c>
      <c r="AP317" s="1307">
        <f t="shared" si="280"/>
        <v>2.1936456146724526</v>
      </c>
      <c r="AQ317" s="1235">
        <f t="shared" si="281"/>
        <v>3</v>
      </c>
      <c r="AR317" s="1154" t="str">
        <f t="shared" si="267"/>
        <v xml:space="preserve">  </v>
      </c>
      <c r="AT317" s="23" t="s">
        <v>191</v>
      </c>
      <c r="AU317" s="23" t="s">
        <v>191</v>
      </c>
      <c r="AV317" s="23" t="s">
        <v>191</v>
      </c>
      <c r="AW317" s="1175" t="str">
        <f t="shared" si="259"/>
        <v xml:space="preserve">  </v>
      </c>
      <c r="AX317" s="1154" t="str">
        <f t="shared" si="260"/>
        <v xml:space="preserve">  </v>
      </c>
      <c r="AY317" s="23" t="s">
        <v>191</v>
      </c>
      <c r="AZ317" s="23" t="s">
        <v>191</v>
      </c>
      <c r="BA317" s="23" t="s">
        <v>191</v>
      </c>
      <c r="BB317" s="1175" t="str">
        <f t="shared" si="252"/>
        <v xml:space="preserve">  </v>
      </c>
      <c r="BC317" s="1154" t="str">
        <f t="shared" si="261"/>
        <v xml:space="preserve">  </v>
      </c>
      <c r="BD317" s="794" t="s">
        <v>191</v>
      </c>
      <c r="BE317" s="1347" t="s">
        <v>515</v>
      </c>
      <c r="BF317" s="1347">
        <v>2.6402935389039781</v>
      </c>
      <c r="BG317" s="1456"/>
      <c r="BH317" s="1175" t="str">
        <f t="shared" si="282"/>
        <v xml:space="preserve">  </v>
      </c>
      <c r="BI317" s="1154" t="str">
        <f t="shared" si="263"/>
        <v xml:space="preserve">  </v>
      </c>
      <c r="BJ317" s="1347" t="s">
        <v>494</v>
      </c>
      <c r="BK317" s="1347">
        <v>4.7068767692233893E-2</v>
      </c>
      <c r="BL317" s="1347">
        <v>2.3580689120965628E-3</v>
      </c>
      <c r="BM317" s="1175" t="str">
        <f t="shared" si="283"/>
        <v xml:space="preserve">  </v>
      </c>
      <c r="BN317" s="1158" t="str">
        <f t="shared" si="264"/>
        <v xml:space="preserve">  </v>
      </c>
      <c r="BO317" s="1157" t="str">
        <f t="shared" si="265"/>
        <v xml:space="preserve">  </v>
      </c>
      <c r="BP317" s="1348">
        <f t="shared" si="284"/>
        <v>1.7827096494646872</v>
      </c>
      <c r="BQ317" s="1104">
        <v>251.87810956867779</v>
      </c>
      <c r="BR317" s="1104"/>
      <c r="BS317" s="174" t="str">
        <f t="shared" si="285"/>
        <v xml:space="preserve">  </v>
      </c>
      <c r="BT317" s="1158" t="str">
        <f t="shared" si="286"/>
        <v xml:space="preserve">  </v>
      </c>
      <c r="BU317" s="1352">
        <f t="shared" si="301"/>
        <v>84.127288595938381</v>
      </c>
      <c r="BV317" s="1347"/>
      <c r="BW317" s="174" t="str">
        <f t="shared" si="302"/>
        <v xml:space="preserve">  </v>
      </c>
      <c r="BX317" s="1154" t="str">
        <f t="shared" si="303"/>
        <v xml:space="preserve">  </v>
      </c>
      <c r="BY317" s="1236">
        <v>2.1845139937488094</v>
      </c>
      <c r="BZ317" s="1353"/>
      <c r="CA317" s="1179">
        <v>1</v>
      </c>
      <c r="CB317" s="174" t="str">
        <f t="shared" si="288"/>
        <v xml:space="preserve">  </v>
      </c>
      <c r="CC317" s="1154" t="str">
        <f t="shared" si="289"/>
        <v xml:space="preserve">  </v>
      </c>
      <c r="CD317" s="1419">
        <f t="shared" si="298"/>
        <v>0.70040979924571212</v>
      </c>
      <c r="CE317" s="1347"/>
      <c r="CF317" s="174" t="str">
        <f t="shared" si="255"/>
        <v xml:space="preserve">  </v>
      </c>
      <c r="CG317" s="1158" t="str">
        <f t="shared" si="266"/>
        <v xml:space="preserve">  </v>
      </c>
      <c r="CH317" s="1348">
        <f t="shared" si="290"/>
        <v>0.86729013390231657</v>
      </c>
      <c r="CI317" s="1353">
        <v>3.8882763698688776</v>
      </c>
      <c r="CJ317" s="1353"/>
      <c r="CK317" s="174" t="str">
        <f t="shared" si="291"/>
        <v xml:space="preserve">  </v>
      </c>
      <c r="CL317" s="1154" t="str">
        <f t="shared" si="292"/>
        <v xml:space="preserve">  </v>
      </c>
      <c r="CM317" s="1347">
        <f t="shared" si="293"/>
        <v>1.2909077547964678</v>
      </c>
      <c r="CN317" s="1353"/>
      <c r="CO317" s="174" t="str">
        <f t="shared" si="294"/>
        <v xml:space="preserve">  </v>
      </c>
      <c r="CP317" s="1158" t="str">
        <f t="shared" si="297"/>
        <v xml:space="preserve">  </v>
      </c>
      <c r="CQ317" s="1353">
        <f t="shared" si="295"/>
        <v>1.5437134955980323</v>
      </c>
      <c r="CR317" s="1174">
        <f t="shared" si="304"/>
        <v>1.5344697022112179</v>
      </c>
    </row>
    <row r="318" spans="1:97" ht="38.25" x14ac:dyDescent="0.2">
      <c r="A318" s="1144" t="s">
        <v>2205</v>
      </c>
      <c r="B318" s="1161" t="s">
        <v>1311</v>
      </c>
      <c r="C318" s="957" t="s">
        <v>599</v>
      </c>
      <c r="D318" s="957">
        <v>9</v>
      </c>
      <c r="E318" s="1455"/>
      <c r="F318" s="955">
        <v>1</v>
      </c>
      <c r="G318" s="1163">
        <v>11452900</v>
      </c>
      <c r="H318" s="1163">
        <v>201103251020</v>
      </c>
      <c r="I318" s="1163"/>
      <c r="J318" s="957" t="s">
        <v>389</v>
      </c>
      <c r="K318" s="1165" t="s">
        <v>2616</v>
      </c>
      <c r="L318" s="1184" t="s">
        <v>746</v>
      </c>
      <c r="M318" s="957" t="s">
        <v>48</v>
      </c>
      <c r="N318" s="957"/>
      <c r="O318" s="959"/>
      <c r="P318" s="959">
        <v>40627</v>
      </c>
      <c r="Q318" s="1342">
        <v>0.43055555555555602</v>
      </c>
      <c r="R318" s="1105" t="s">
        <v>326</v>
      </c>
      <c r="S318" s="1468" t="s">
        <v>374</v>
      </c>
      <c r="T318" s="1345">
        <v>132</v>
      </c>
      <c r="U318" s="1345">
        <v>305.20000000000005</v>
      </c>
      <c r="V318" s="1189">
        <f t="shared" si="269"/>
        <v>173.20000000000005</v>
      </c>
      <c r="W318" s="1345">
        <v>125</v>
      </c>
      <c r="X318" s="1344">
        <f t="shared" si="299"/>
        <v>1385.6000000000004</v>
      </c>
      <c r="Y318" s="1154" t="str">
        <f t="shared" si="271"/>
        <v xml:space="preserve">  </v>
      </c>
      <c r="Z318" s="1235" t="s">
        <v>414</v>
      </c>
      <c r="AA318" s="1345">
        <v>132</v>
      </c>
      <c r="AB318" s="1345">
        <v>301.89999999999998</v>
      </c>
      <c r="AC318" s="1189">
        <f t="shared" si="272"/>
        <v>169.89999999999998</v>
      </c>
      <c r="AD318" s="1235">
        <v>125</v>
      </c>
      <c r="AE318" s="1344">
        <f t="shared" si="273"/>
        <v>1359.1999999999998</v>
      </c>
      <c r="AF318" s="1154" t="str">
        <f t="shared" si="274"/>
        <v xml:space="preserve">  </v>
      </c>
      <c r="AG318" s="1235" t="s">
        <v>448</v>
      </c>
      <c r="AH318" s="1345">
        <v>131.9</v>
      </c>
      <c r="AI318" s="1345">
        <v>309.90000000000003</v>
      </c>
      <c r="AJ318" s="1344">
        <f t="shared" si="275"/>
        <v>178.00000000000003</v>
      </c>
      <c r="AK318" s="1235">
        <v>125</v>
      </c>
      <c r="AL318" s="1344">
        <f t="shared" si="276"/>
        <v>1424.0000000000002</v>
      </c>
      <c r="AM318" s="1154" t="str">
        <f t="shared" si="277"/>
        <v xml:space="preserve">  </v>
      </c>
      <c r="AN318" s="1307">
        <f t="shared" si="278"/>
        <v>1389.6000000000001</v>
      </c>
      <c r="AO318" s="1307">
        <f t="shared" si="300"/>
        <v>32.584658967066268</v>
      </c>
      <c r="AP318" s="1307">
        <f t="shared" si="280"/>
        <v>2.3448948594607271</v>
      </c>
      <c r="AQ318" s="1235">
        <f t="shared" si="281"/>
        <v>3</v>
      </c>
      <c r="AR318" s="1154" t="str">
        <f t="shared" si="267"/>
        <v xml:space="preserve">  </v>
      </c>
      <c r="AT318" s="23" t="s">
        <v>191</v>
      </c>
      <c r="AU318" s="23" t="s">
        <v>191</v>
      </c>
      <c r="AV318" s="23" t="s">
        <v>191</v>
      </c>
      <c r="AW318" s="1175" t="str">
        <f t="shared" si="259"/>
        <v xml:space="preserve">  </v>
      </c>
      <c r="AX318" s="1154" t="str">
        <f t="shared" si="260"/>
        <v xml:space="preserve">  </v>
      </c>
      <c r="AY318" s="23" t="s">
        <v>191</v>
      </c>
      <c r="AZ318" s="23" t="s">
        <v>191</v>
      </c>
      <c r="BA318" s="23" t="s">
        <v>191</v>
      </c>
      <c r="BB318" s="1175" t="str">
        <f t="shared" ref="BB318:BB340" si="305">IF(AZ318&lt;BB$7,"E, &lt;PRL",IF(AZ318&gt;BB$7,"  ",))</f>
        <v xml:space="preserve">  </v>
      </c>
      <c r="BC318" s="1154" t="str">
        <f t="shared" si="261"/>
        <v xml:space="preserve">  </v>
      </c>
      <c r="BD318" s="794" t="s">
        <v>191</v>
      </c>
      <c r="BE318" s="1347" t="s">
        <v>519</v>
      </c>
      <c r="BF318" s="1347">
        <v>4.3386604939437579</v>
      </c>
      <c r="BG318" s="1456"/>
      <c r="BH318" s="1175" t="str">
        <f t="shared" si="282"/>
        <v xml:space="preserve">  </v>
      </c>
      <c r="BI318" s="1154" t="str">
        <f t="shared" si="263"/>
        <v xml:space="preserve">  </v>
      </c>
      <c r="BJ318" s="1347" t="s">
        <v>494</v>
      </c>
      <c r="BK318" s="1347">
        <v>5.3582270863053429E-2</v>
      </c>
      <c r="BL318" s="1347"/>
      <c r="BM318" s="1175" t="str">
        <f t="shared" si="283"/>
        <v xml:space="preserve">  </v>
      </c>
      <c r="BN318" s="1158" t="str">
        <f t="shared" si="264"/>
        <v xml:space="preserve">  </v>
      </c>
      <c r="BO318" s="1157" t="str">
        <f t="shared" si="265"/>
        <v xml:space="preserve">  </v>
      </c>
      <c r="BP318" s="1348">
        <f t="shared" si="284"/>
        <v>1.2349957074965363</v>
      </c>
      <c r="BQ318" s="1104">
        <v>244.92892122517844</v>
      </c>
      <c r="BR318" s="1370"/>
      <c r="BS318" s="174" t="str">
        <f t="shared" si="285"/>
        <v xml:space="preserve">  </v>
      </c>
      <c r="BT318" s="1158" t="str">
        <f t="shared" si="286"/>
        <v xml:space="preserve">  </v>
      </c>
      <c r="BU318" s="1352">
        <f t="shared" si="301"/>
        <v>339.37351324960736</v>
      </c>
      <c r="BV318" s="1347"/>
      <c r="BW318" s="174" t="str">
        <f t="shared" si="302"/>
        <v xml:space="preserve">  </v>
      </c>
      <c r="BX318" s="1154" t="str">
        <f t="shared" si="303"/>
        <v xml:space="preserve">  </v>
      </c>
      <c r="BY318" s="1236">
        <v>1.5178560203956599</v>
      </c>
      <c r="BZ318" s="1353"/>
      <c r="CA318" s="1179">
        <v>1</v>
      </c>
      <c r="CB318" s="174" t="str">
        <f t="shared" si="288"/>
        <v xml:space="preserve">  </v>
      </c>
      <c r="CC318" s="1154" t="str">
        <f t="shared" si="289"/>
        <v xml:space="preserve">  </v>
      </c>
      <c r="CD318" s="1419">
        <f t="shared" si="298"/>
        <v>2.0630699029217805</v>
      </c>
      <c r="CE318" s="1347"/>
      <c r="CF318" s="174" t="str">
        <f t="shared" ref="CF318:CF340" si="306">IF(CD318&lt;CF$7,"E, &lt;PRL",IF(CD318&gt;CF$7,"  ",))</f>
        <v xml:space="preserve">  </v>
      </c>
      <c r="CG318" s="1158" t="str">
        <f t="shared" si="266"/>
        <v xml:space="preserve">  </v>
      </c>
      <c r="CH318" s="1348">
        <f t="shared" si="290"/>
        <v>0.61971285906256868</v>
      </c>
      <c r="CI318" s="1353">
        <v>3.7939222543699631</v>
      </c>
      <c r="CJ318" s="1353"/>
      <c r="CK318" s="174" t="str">
        <f t="shared" si="291"/>
        <v xml:space="preserve">  </v>
      </c>
      <c r="CL318" s="1154" t="str">
        <f t="shared" si="292"/>
        <v xml:space="preserve">  </v>
      </c>
      <c r="CM318" s="1347">
        <f t="shared" si="293"/>
        <v>5.4025452902228279</v>
      </c>
      <c r="CN318" s="1353"/>
      <c r="CO318" s="174" t="str">
        <f t="shared" si="294"/>
        <v xml:space="preserve">  </v>
      </c>
      <c r="CP318" s="1158" t="str">
        <f t="shared" si="297"/>
        <v xml:space="preserve">  </v>
      </c>
      <c r="CQ318" s="1353">
        <f t="shared" si="295"/>
        <v>1.5489890844217509</v>
      </c>
      <c r="CR318" s="1174">
        <f t="shared" si="304"/>
        <v>1.5919171883780114</v>
      </c>
    </row>
    <row r="319" spans="1:97" ht="38.25" x14ac:dyDescent="0.2">
      <c r="A319" s="1144" t="s">
        <v>2210</v>
      </c>
      <c r="B319" s="1161" t="s">
        <v>1316</v>
      </c>
      <c r="C319" s="957" t="s">
        <v>599</v>
      </c>
      <c r="D319" s="957">
        <v>9</v>
      </c>
      <c r="E319" s="1455"/>
      <c r="F319" s="955">
        <v>1</v>
      </c>
      <c r="G319" s="1163">
        <v>11452900</v>
      </c>
      <c r="H319" s="1163">
        <v>201104040820</v>
      </c>
      <c r="I319" s="1163"/>
      <c r="J319" s="957" t="s">
        <v>389</v>
      </c>
      <c r="K319" s="1165" t="s">
        <v>2616</v>
      </c>
      <c r="L319" s="1184" t="s">
        <v>746</v>
      </c>
      <c r="M319" s="957" t="s">
        <v>48</v>
      </c>
      <c r="N319" s="957"/>
      <c r="O319" s="959"/>
      <c r="P319" s="959">
        <v>40635</v>
      </c>
      <c r="Q319" s="1342">
        <v>0.34722222222222199</v>
      </c>
      <c r="R319" s="1105" t="s">
        <v>330</v>
      </c>
      <c r="S319" s="1468" t="s">
        <v>379</v>
      </c>
      <c r="T319" s="1345">
        <v>130</v>
      </c>
      <c r="U319" s="1345">
        <v>154.4</v>
      </c>
      <c r="V319" s="1189">
        <f t="shared" si="269"/>
        <v>24.400000000000006</v>
      </c>
      <c r="W319" s="1235">
        <v>180</v>
      </c>
      <c r="X319" s="1344">
        <f t="shared" si="299"/>
        <v>135.5555555555556</v>
      </c>
      <c r="Y319" s="1154" t="str">
        <f t="shared" si="271"/>
        <v xml:space="preserve">  </v>
      </c>
      <c r="Z319" s="1235" t="s">
        <v>419</v>
      </c>
      <c r="AA319" s="1345">
        <v>130.1</v>
      </c>
      <c r="AB319" s="1345">
        <v>153</v>
      </c>
      <c r="AC319" s="1189">
        <f t="shared" si="272"/>
        <v>22.900000000000006</v>
      </c>
      <c r="AD319" s="1235">
        <v>180</v>
      </c>
      <c r="AE319" s="1344">
        <f t="shared" si="273"/>
        <v>127.22222222222226</v>
      </c>
      <c r="AF319" s="1154" t="str">
        <f t="shared" si="274"/>
        <v xml:space="preserve">  </v>
      </c>
      <c r="AG319" s="1235" t="s">
        <v>452</v>
      </c>
      <c r="AH319" s="1345">
        <v>131.80000000000001</v>
      </c>
      <c r="AI319" s="1345">
        <v>155.79999999999998</v>
      </c>
      <c r="AJ319" s="1344">
        <f t="shared" si="275"/>
        <v>23.999999999999972</v>
      </c>
      <c r="AK319" s="1235">
        <v>180</v>
      </c>
      <c r="AL319" s="1344">
        <f t="shared" si="276"/>
        <v>133.33333333333317</v>
      </c>
      <c r="AM319" s="1154" t="str">
        <f t="shared" si="277"/>
        <v xml:space="preserve">  </v>
      </c>
      <c r="AN319" s="1307">
        <f t="shared" si="278"/>
        <v>132.03703703703698</v>
      </c>
      <c r="AO319" s="1307">
        <f t="shared" si="300"/>
        <v>4.3152519250855459</v>
      </c>
      <c r="AP319" s="1307">
        <f t="shared" si="280"/>
        <v>3.2682132391952257</v>
      </c>
      <c r="AQ319" s="1235">
        <f t="shared" si="281"/>
        <v>3</v>
      </c>
      <c r="AR319" s="1154" t="str">
        <f t="shared" si="267"/>
        <v xml:space="preserve">  </v>
      </c>
      <c r="AT319" s="23" t="s">
        <v>191</v>
      </c>
      <c r="AU319" s="23" t="s">
        <v>191</v>
      </c>
      <c r="AV319" s="23" t="s">
        <v>191</v>
      </c>
      <c r="AW319" s="1175" t="str">
        <f t="shared" si="259"/>
        <v xml:space="preserve">  </v>
      </c>
      <c r="AX319" s="1154" t="str">
        <f t="shared" si="260"/>
        <v xml:space="preserve">  </v>
      </c>
      <c r="AY319" s="23" t="s">
        <v>191</v>
      </c>
      <c r="AZ319" s="23" t="s">
        <v>191</v>
      </c>
      <c r="BA319" s="23" t="s">
        <v>191</v>
      </c>
      <c r="BB319" s="1175" t="str">
        <f t="shared" si="305"/>
        <v xml:space="preserve">  </v>
      </c>
      <c r="BC319" s="1154" t="str">
        <f t="shared" si="261"/>
        <v xml:space="preserve">  </v>
      </c>
      <c r="BD319" s="794" t="s">
        <v>191</v>
      </c>
      <c r="BE319" s="1419" t="s">
        <v>523</v>
      </c>
      <c r="BF319" s="1347">
        <v>1.2157175623104719</v>
      </c>
      <c r="BG319" s="1347">
        <v>2.1331443475428147E-2</v>
      </c>
      <c r="BH319" s="1175" t="str">
        <f t="shared" si="282"/>
        <v xml:space="preserve">  </v>
      </c>
      <c r="BI319" s="1154" t="str">
        <f t="shared" si="263"/>
        <v xml:space="preserve">  </v>
      </c>
      <c r="BJ319" s="1347" t="s">
        <v>494</v>
      </c>
      <c r="BK319" s="1347">
        <v>6.2007422599098083E-2</v>
      </c>
      <c r="BL319" s="1347"/>
      <c r="BM319" s="1175" t="str">
        <f t="shared" si="283"/>
        <v xml:space="preserve">  </v>
      </c>
      <c r="BN319" s="1158" t="str">
        <f t="shared" si="264"/>
        <v xml:space="preserve">  </v>
      </c>
      <c r="BO319" s="1157" t="str">
        <f t="shared" si="265"/>
        <v xml:space="preserve">  </v>
      </c>
      <c r="BP319" s="1348">
        <f t="shared" si="284"/>
        <v>5.1004792989296739</v>
      </c>
      <c r="BQ319" s="1104">
        <v>325.74518504996763</v>
      </c>
      <c r="BR319" s="1370"/>
      <c r="BS319" s="174" t="str">
        <f t="shared" si="285"/>
        <v xml:space="preserve">  </v>
      </c>
      <c r="BT319" s="1158" t="str">
        <f t="shared" si="286"/>
        <v xml:space="preserve">  </v>
      </c>
      <c r="BU319" s="1352">
        <f t="shared" si="301"/>
        <v>44.156569528995625</v>
      </c>
      <c r="BV319" s="1347"/>
      <c r="BW319" s="174" t="str">
        <f t="shared" si="302"/>
        <v xml:space="preserve">  </v>
      </c>
      <c r="BX319" s="1154" t="str">
        <f t="shared" si="303"/>
        <v xml:space="preserve">  </v>
      </c>
      <c r="BY319" s="1236">
        <v>2.8108557049695828</v>
      </c>
      <c r="BZ319" s="1353"/>
      <c r="CA319" s="1179">
        <v>1</v>
      </c>
      <c r="CB319" s="174" t="str">
        <f t="shared" si="288"/>
        <v xml:space="preserve">  </v>
      </c>
      <c r="CC319" s="1154" t="str">
        <f t="shared" si="289"/>
        <v xml:space="preserve">  </v>
      </c>
      <c r="CD319" s="1419">
        <f t="shared" si="298"/>
        <v>0.35760330913224148</v>
      </c>
      <c r="CE319" s="1347"/>
      <c r="CF319" s="174" t="str">
        <f t="shared" si="306"/>
        <v xml:space="preserve">  </v>
      </c>
      <c r="CG319" s="1158" t="str">
        <f t="shared" si="266"/>
        <v xml:space="preserve">  </v>
      </c>
      <c r="CH319" s="1348">
        <f t="shared" si="290"/>
        <v>0.86290015446841128</v>
      </c>
      <c r="CI319" s="1353">
        <v>2.799776613714354</v>
      </c>
      <c r="CJ319" s="1353"/>
      <c r="CK319" s="174" t="str">
        <f t="shared" si="291"/>
        <v>E, &lt;PRL</v>
      </c>
      <c r="CL319" s="1154" t="str">
        <f t="shared" si="292"/>
        <v xml:space="preserve">  </v>
      </c>
      <c r="CM319" s="1347">
        <f t="shared" si="293"/>
        <v>0.37330354849524672</v>
      </c>
      <c r="CN319" s="1353"/>
      <c r="CO319" s="174" t="str">
        <f t="shared" si="294"/>
        <v xml:space="preserve">  </v>
      </c>
      <c r="CP319" s="1158" t="str">
        <f t="shared" si="297"/>
        <v xml:space="preserve">  </v>
      </c>
      <c r="CQ319" s="1353">
        <f t="shared" si="295"/>
        <v>0.85949900173808647</v>
      </c>
      <c r="CR319" s="1174">
        <f t="shared" si="304"/>
        <v>0.84540885416860823</v>
      </c>
    </row>
    <row r="320" spans="1:97" ht="38.25" x14ac:dyDescent="0.2">
      <c r="A320" s="1144" t="s">
        <v>2214</v>
      </c>
      <c r="B320" s="1161" t="s">
        <v>1320</v>
      </c>
      <c r="C320" s="957" t="s">
        <v>599</v>
      </c>
      <c r="D320" s="957">
        <v>7</v>
      </c>
      <c r="E320" s="1455"/>
      <c r="F320" s="955">
        <v>1</v>
      </c>
      <c r="G320" s="1163">
        <v>11452900</v>
      </c>
      <c r="H320" s="1163">
        <v>201104261020</v>
      </c>
      <c r="I320" s="1163"/>
      <c r="J320" s="957" t="s">
        <v>389</v>
      </c>
      <c r="K320" s="1165" t="s">
        <v>2616</v>
      </c>
      <c r="L320" s="1184" t="s">
        <v>746</v>
      </c>
      <c r="M320" s="957" t="s">
        <v>48</v>
      </c>
      <c r="N320" s="957"/>
      <c r="O320" s="959"/>
      <c r="P320" s="959">
        <v>40659</v>
      </c>
      <c r="Q320" s="1342">
        <v>0.43055555555555602</v>
      </c>
      <c r="R320" s="1105" t="s">
        <v>334</v>
      </c>
      <c r="S320" s="1468" t="s">
        <v>383</v>
      </c>
      <c r="T320" s="1345">
        <v>130.9</v>
      </c>
      <c r="U320" s="1345">
        <v>150.10000000000002</v>
      </c>
      <c r="V320" s="1189">
        <f t="shared" si="269"/>
        <v>19.200000000000017</v>
      </c>
      <c r="W320" s="1235">
        <v>250</v>
      </c>
      <c r="X320" s="1344">
        <f t="shared" si="299"/>
        <v>76.800000000000068</v>
      </c>
      <c r="Y320" s="1154" t="str">
        <f t="shared" si="271"/>
        <v xml:space="preserve">  </v>
      </c>
      <c r="Z320" s="1235" t="s">
        <v>423</v>
      </c>
      <c r="AA320" s="1345">
        <v>130.5</v>
      </c>
      <c r="AB320" s="1345">
        <v>151.19999999999999</v>
      </c>
      <c r="AC320" s="1189">
        <f t="shared" si="272"/>
        <v>20.699999999999989</v>
      </c>
      <c r="AD320" s="1235">
        <v>250</v>
      </c>
      <c r="AE320" s="1344">
        <f t="shared" si="273"/>
        <v>82.799999999999955</v>
      </c>
      <c r="AF320" s="1154" t="str">
        <f t="shared" si="274"/>
        <v xml:space="preserve">  </v>
      </c>
      <c r="AG320" s="1235" t="s">
        <v>455</v>
      </c>
      <c r="AH320" s="1345">
        <v>132.19999999999999</v>
      </c>
      <c r="AI320" s="1345">
        <v>150.10000000000002</v>
      </c>
      <c r="AJ320" s="1344">
        <f t="shared" si="275"/>
        <v>17.900000000000034</v>
      </c>
      <c r="AK320" s="1235">
        <v>250</v>
      </c>
      <c r="AL320" s="1344">
        <f t="shared" si="276"/>
        <v>71.600000000000136</v>
      </c>
      <c r="AM320" s="1154" t="str">
        <f t="shared" si="277"/>
        <v xml:space="preserve">  </v>
      </c>
      <c r="AN320" s="1307">
        <f t="shared" si="278"/>
        <v>77.06666666666672</v>
      </c>
      <c r="AO320" s="1307">
        <f t="shared" si="300"/>
        <v>5.6047598818622291</v>
      </c>
      <c r="AP320" s="1307">
        <f t="shared" si="280"/>
        <v>7.2726123034544443</v>
      </c>
      <c r="AQ320" s="1235">
        <f t="shared" si="281"/>
        <v>3</v>
      </c>
      <c r="AR320" s="1154" t="str">
        <f t="shared" si="267"/>
        <v xml:space="preserve">  </v>
      </c>
      <c r="AT320" s="23" t="s">
        <v>191</v>
      </c>
      <c r="AU320" s="23" t="s">
        <v>191</v>
      </c>
      <c r="AV320" s="23" t="s">
        <v>191</v>
      </c>
      <c r="AW320" s="1175" t="str">
        <f t="shared" si="259"/>
        <v xml:space="preserve">  </v>
      </c>
      <c r="AX320" s="1154" t="str">
        <f t="shared" si="260"/>
        <v xml:space="preserve">  </v>
      </c>
      <c r="AY320" s="23" t="s">
        <v>191</v>
      </c>
      <c r="AZ320" s="23" t="s">
        <v>191</v>
      </c>
      <c r="BA320" s="23" t="s">
        <v>191</v>
      </c>
      <c r="BB320" s="1175" t="str">
        <f t="shared" si="305"/>
        <v xml:space="preserve">  </v>
      </c>
      <c r="BC320" s="1154" t="str">
        <f t="shared" si="261"/>
        <v xml:space="preserve">  </v>
      </c>
      <c r="BD320" s="794" t="s">
        <v>191</v>
      </c>
      <c r="BE320" s="1419" t="s">
        <v>527</v>
      </c>
      <c r="BF320" s="1347">
        <v>1.8538209010175841</v>
      </c>
      <c r="BG320" s="1456"/>
      <c r="BH320" s="1175" t="str">
        <f t="shared" si="282"/>
        <v xml:space="preserve">  </v>
      </c>
      <c r="BI320" s="1154" t="str">
        <f t="shared" si="263"/>
        <v xml:space="preserve">  </v>
      </c>
      <c r="BJ320" s="1347" t="s">
        <v>494</v>
      </c>
      <c r="BK320" s="1347">
        <v>0.64111536111123602</v>
      </c>
      <c r="BL320" s="1347"/>
      <c r="BM320" s="1175" t="str">
        <f t="shared" si="283"/>
        <v xml:space="preserve">  </v>
      </c>
      <c r="BN320" s="1158" t="str">
        <f t="shared" si="264"/>
        <v xml:space="preserve">  </v>
      </c>
      <c r="BO320" s="1157" t="str">
        <f t="shared" si="265"/>
        <v xml:space="preserve">  </v>
      </c>
      <c r="BP320" s="1348">
        <f t="shared" si="284"/>
        <v>34.583457374944913</v>
      </c>
      <c r="BQ320" s="1104">
        <v>347.0314230229074</v>
      </c>
      <c r="BR320" s="1370"/>
      <c r="BS320" s="174" t="str">
        <f t="shared" si="285"/>
        <v xml:space="preserve">  </v>
      </c>
      <c r="BT320" s="1158" t="str">
        <f t="shared" si="286"/>
        <v xml:space="preserve">  </v>
      </c>
      <c r="BU320" s="1352">
        <f t="shared" si="301"/>
        <v>26.65201328815931</v>
      </c>
      <c r="BV320" s="1347"/>
      <c r="BW320" s="174" t="str">
        <f t="shared" si="302"/>
        <v xml:space="preserve">  </v>
      </c>
      <c r="BX320" s="1154" t="str">
        <f t="shared" si="303"/>
        <v xml:space="preserve">  </v>
      </c>
      <c r="BY320" s="1236">
        <v>28.950998859242222</v>
      </c>
      <c r="BZ320" s="1353"/>
      <c r="CA320" s="1179">
        <v>1</v>
      </c>
      <c r="CB320" s="174" t="str">
        <f t="shared" si="288"/>
        <v xml:space="preserve">  </v>
      </c>
      <c r="CC320" s="1154" t="str">
        <f t="shared" si="289"/>
        <v xml:space="preserve">  </v>
      </c>
      <c r="CD320" s="1419">
        <f t="shared" si="298"/>
        <v>2.3971427055452548</v>
      </c>
      <c r="CE320" s="1347"/>
      <c r="CF320" s="174" t="str">
        <f t="shared" si="306"/>
        <v xml:space="preserve">  </v>
      </c>
      <c r="CG320" s="1158" t="str">
        <f t="shared" si="266"/>
        <v xml:space="preserve">  </v>
      </c>
      <c r="CH320" s="1348">
        <f t="shared" si="290"/>
        <v>8.3424718738888313</v>
      </c>
      <c r="CI320" s="1236">
        <v>2.273861946141527</v>
      </c>
      <c r="CJ320" s="1353"/>
      <c r="CK320" s="174" t="str">
        <f t="shared" si="291"/>
        <v>E, &lt;PRL</v>
      </c>
      <c r="CL320" s="1154" t="str">
        <f t="shared" si="292"/>
        <v xml:space="preserve">  </v>
      </c>
      <c r="CM320" s="1347">
        <f t="shared" si="293"/>
        <v>0.16280851534373364</v>
      </c>
      <c r="CN320" s="1353"/>
      <c r="CO320" s="174" t="str">
        <f t="shared" si="294"/>
        <v>E, &lt;PRL</v>
      </c>
      <c r="CP320" s="1158" t="str">
        <f t="shared" si="297"/>
        <v>E, &lt;RL</v>
      </c>
      <c r="CQ320" s="1353">
        <f t="shared" si="295"/>
        <v>0.65523229174305353</v>
      </c>
      <c r="CR320" s="1174">
        <f t="shared" si="304"/>
        <v>0.6108676053229517</v>
      </c>
    </row>
    <row r="321" spans="1:97" ht="38.25" x14ac:dyDescent="0.2">
      <c r="A321" s="1144" t="s">
        <v>2215</v>
      </c>
      <c r="B321" s="1208" t="s">
        <v>1321</v>
      </c>
      <c r="C321" s="1209" t="s">
        <v>600</v>
      </c>
      <c r="D321" s="1209">
        <v>7</v>
      </c>
      <c r="E321" s="1455"/>
      <c r="F321" s="955">
        <v>4</v>
      </c>
      <c r="G321" s="1210">
        <v>11452900</v>
      </c>
      <c r="H321" s="1210">
        <v>201104261025</v>
      </c>
      <c r="I321" s="1210"/>
      <c r="J321" s="1209" t="s">
        <v>389</v>
      </c>
      <c r="K321" s="1165" t="s">
        <v>2616</v>
      </c>
      <c r="L321" s="1184" t="s">
        <v>746</v>
      </c>
      <c r="M321" s="1209" t="s">
        <v>344</v>
      </c>
      <c r="N321" s="1209"/>
      <c r="O321" s="1407" t="s">
        <v>45</v>
      </c>
      <c r="P321" s="1407">
        <v>40659</v>
      </c>
      <c r="Q321" s="1357">
        <v>0.43402777777777801</v>
      </c>
      <c r="R321" s="1356" t="s">
        <v>335</v>
      </c>
      <c r="S321" s="1473" t="s">
        <v>384</v>
      </c>
      <c r="T321" s="1409">
        <v>130.30000000000001</v>
      </c>
      <c r="U321" s="1409">
        <v>142.6</v>
      </c>
      <c r="V321" s="1360">
        <f t="shared" si="269"/>
        <v>12.299999999999983</v>
      </c>
      <c r="W321" s="1362">
        <v>290</v>
      </c>
      <c r="X321" s="1359">
        <f t="shared" si="299"/>
        <v>42.413793103448221</v>
      </c>
      <c r="Y321" s="1154" t="str">
        <f t="shared" si="271"/>
        <v xml:space="preserve">  </v>
      </c>
      <c r="Z321" s="1362" t="s">
        <v>424</v>
      </c>
      <c r="AA321" s="1409">
        <v>130.80000000000001</v>
      </c>
      <c r="AB321" s="1409">
        <v>153.19999999999999</v>
      </c>
      <c r="AC321" s="1360">
        <f t="shared" si="272"/>
        <v>22.399999999999977</v>
      </c>
      <c r="AD321" s="1362">
        <v>285</v>
      </c>
      <c r="AE321" s="1359">
        <f t="shared" si="273"/>
        <v>78.596491228070107</v>
      </c>
      <c r="AF321" s="1154" t="str">
        <f t="shared" si="274"/>
        <v xml:space="preserve">  </v>
      </c>
      <c r="AG321" s="1362" t="s">
        <v>456</v>
      </c>
      <c r="AH321" s="1409">
        <v>130.4</v>
      </c>
      <c r="AI321" s="1409">
        <v>156.70000000000002</v>
      </c>
      <c r="AJ321" s="1359">
        <f t="shared" si="275"/>
        <v>26.300000000000011</v>
      </c>
      <c r="AK321" s="1362">
        <v>360</v>
      </c>
      <c r="AL321" s="1359">
        <f t="shared" si="276"/>
        <v>73.055555555555586</v>
      </c>
      <c r="AM321" s="1154" t="str">
        <f t="shared" si="277"/>
        <v xml:space="preserve">  </v>
      </c>
      <c r="AN321" s="1361">
        <f t="shared" si="278"/>
        <v>64.688613295691312</v>
      </c>
      <c r="AO321" s="1361">
        <f t="shared" si="300"/>
        <v>19.488488986560874</v>
      </c>
      <c r="AP321" s="1361">
        <f t="shared" si="280"/>
        <v>30.126614242724749</v>
      </c>
      <c r="AQ321" s="1362">
        <f t="shared" si="281"/>
        <v>3</v>
      </c>
      <c r="AR321" s="1154" t="str">
        <f t="shared" si="267"/>
        <v xml:space="preserve">  </v>
      </c>
      <c r="AS321" s="1362"/>
      <c r="AT321" s="72" t="s">
        <v>191</v>
      </c>
      <c r="AU321" s="72" t="s">
        <v>191</v>
      </c>
      <c r="AV321" s="72" t="s">
        <v>191</v>
      </c>
      <c r="AW321" s="1175" t="str">
        <f t="shared" si="259"/>
        <v xml:space="preserve">  </v>
      </c>
      <c r="AX321" s="1154" t="str">
        <f t="shared" si="260"/>
        <v xml:space="preserve">  </v>
      </c>
      <c r="AY321" s="72" t="s">
        <v>191</v>
      </c>
      <c r="AZ321" s="72" t="s">
        <v>191</v>
      </c>
      <c r="BA321" s="72" t="s">
        <v>191</v>
      </c>
      <c r="BB321" s="1175" t="str">
        <f t="shared" si="305"/>
        <v xml:space="preserve">  </v>
      </c>
      <c r="BC321" s="1154" t="str">
        <f t="shared" si="261"/>
        <v xml:space="preserve">  </v>
      </c>
      <c r="BD321" s="795" t="s">
        <v>191</v>
      </c>
      <c r="BE321" s="1464" t="s">
        <v>528</v>
      </c>
      <c r="BF321" s="1370">
        <v>1.932483496317341</v>
      </c>
      <c r="BG321" s="1456"/>
      <c r="BH321" s="1175" t="str">
        <f t="shared" si="282"/>
        <v xml:space="preserve">  </v>
      </c>
      <c r="BI321" s="1154" t="str">
        <f t="shared" si="263"/>
        <v xml:space="preserve">  </v>
      </c>
      <c r="BJ321" s="1370" t="s">
        <v>494</v>
      </c>
      <c r="BK321" s="1370">
        <v>0.62360351569881867</v>
      </c>
      <c r="BL321" s="1370"/>
      <c r="BM321" s="1175" t="str">
        <f t="shared" si="283"/>
        <v xml:space="preserve">  </v>
      </c>
      <c r="BN321" s="1158" t="str">
        <f t="shared" si="264"/>
        <v xml:space="preserve">  </v>
      </c>
      <c r="BO321" s="1157" t="str">
        <f t="shared" si="265"/>
        <v xml:space="preserve">  </v>
      </c>
      <c r="BP321" s="1369">
        <f t="shared" si="284"/>
        <v>32.269539009631686</v>
      </c>
      <c r="BQ321" s="1461">
        <v>451.09179414572361</v>
      </c>
      <c r="BR321" s="1370"/>
      <c r="BS321" s="174" t="str">
        <f t="shared" si="285"/>
        <v xml:space="preserve">  </v>
      </c>
      <c r="BT321" s="1158" t="str">
        <f t="shared" si="286"/>
        <v xml:space="preserve">  </v>
      </c>
      <c r="BU321" s="1366">
        <f t="shared" si="301"/>
        <v>19.132514027559978</v>
      </c>
      <c r="BV321" s="1370"/>
      <c r="BW321" s="174" t="str">
        <f t="shared" si="302"/>
        <v xml:space="preserve">  </v>
      </c>
      <c r="BX321" s="1154" t="str">
        <f t="shared" si="303"/>
        <v xml:space="preserve">  </v>
      </c>
      <c r="BY321" s="1367">
        <v>19.722625775316349</v>
      </c>
      <c r="BZ321" s="1368"/>
      <c r="CA321" s="1193">
        <v>1</v>
      </c>
      <c r="CB321" s="174" t="str">
        <f t="shared" si="288"/>
        <v xml:space="preserve">  </v>
      </c>
      <c r="CC321" s="1154" t="str">
        <f t="shared" si="289"/>
        <v xml:space="preserve">  </v>
      </c>
      <c r="CD321" s="1464">
        <f t="shared" si="298"/>
        <v>1.5501291837441609</v>
      </c>
      <c r="CE321" s="1370"/>
      <c r="CF321" s="174" t="str">
        <f t="shared" si="306"/>
        <v xml:space="preserve">  </v>
      </c>
      <c r="CG321" s="1158" t="str">
        <f t="shared" si="266"/>
        <v xml:space="preserve">  </v>
      </c>
      <c r="CH321" s="1369">
        <f t="shared" si="290"/>
        <v>4.3721978611176029</v>
      </c>
      <c r="CI321" s="1367">
        <v>2.2344183940350875</v>
      </c>
      <c r="CJ321" s="1368"/>
      <c r="CK321" s="174" t="str">
        <f t="shared" si="291"/>
        <v>E, &lt;PRL</v>
      </c>
      <c r="CL321" s="1154" t="str">
        <f t="shared" si="292"/>
        <v xml:space="preserve">  </v>
      </c>
      <c r="CM321" s="1370">
        <f t="shared" si="293"/>
        <v>0.16323667711978562</v>
      </c>
      <c r="CN321" s="1368"/>
      <c r="CO321" s="174" t="str">
        <f t="shared" si="294"/>
        <v>E, &lt;PRL</v>
      </c>
      <c r="CP321" s="1158" t="str">
        <f t="shared" si="297"/>
        <v>E, &lt;RL</v>
      </c>
      <c r="CQ321" s="1368">
        <f t="shared" si="295"/>
        <v>0.49533563302046379</v>
      </c>
      <c r="CR321" s="1293">
        <f t="shared" si="304"/>
        <v>0.85318989906212361</v>
      </c>
      <c r="CS321" s="1094"/>
    </row>
    <row r="322" spans="1:97" ht="38.25" x14ac:dyDescent="0.2">
      <c r="A322" s="1144" t="s">
        <v>2247</v>
      </c>
      <c r="B322" s="1161" t="s">
        <v>1353</v>
      </c>
      <c r="C322" s="957" t="s">
        <v>599</v>
      </c>
      <c r="D322" s="957">
        <v>9</v>
      </c>
      <c r="E322" s="1455"/>
      <c r="F322" s="955">
        <v>1</v>
      </c>
      <c r="G322" s="1163">
        <v>11452900</v>
      </c>
      <c r="H322" s="1163">
        <v>201203161510</v>
      </c>
      <c r="I322" s="1163"/>
      <c r="J322" s="1105" t="s">
        <v>612</v>
      </c>
      <c r="K322" s="1165" t="s">
        <v>2616</v>
      </c>
      <c r="L322" s="1184" t="s">
        <v>746</v>
      </c>
      <c r="M322" s="957" t="s">
        <v>48</v>
      </c>
      <c r="N322" s="957"/>
      <c r="O322" s="957"/>
      <c r="P322" s="1169">
        <v>40984</v>
      </c>
      <c r="Q322" s="960">
        <v>0.63194444444444442</v>
      </c>
      <c r="R322" s="1105" t="s">
        <v>613</v>
      </c>
      <c r="S322" s="1235" t="s">
        <v>613</v>
      </c>
      <c r="T322" s="1345">
        <v>130.5</v>
      </c>
      <c r="U322" s="1344">
        <v>140.19999999999999</v>
      </c>
      <c r="V322" s="1344">
        <f t="shared" si="269"/>
        <v>9.6999999999999886</v>
      </c>
      <c r="W322" s="1235">
        <v>388</v>
      </c>
      <c r="X322" s="1344">
        <f t="shared" si="299"/>
        <v>24.999999999999972</v>
      </c>
      <c r="Y322" s="1154" t="str">
        <f t="shared" si="271"/>
        <v xml:space="preserve">  </v>
      </c>
      <c r="Z322" s="1235" t="s">
        <v>613</v>
      </c>
      <c r="AA322" s="1345">
        <v>130.69999999999999</v>
      </c>
      <c r="AB322" s="1189">
        <v>139.9</v>
      </c>
      <c r="AC322" s="1344">
        <f t="shared" si="272"/>
        <v>9.2000000000000171</v>
      </c>
      <c r="AD322" s="1235">
        <v>352</v>
      </c>
      <c r="AE322" s="1344">
        <f t="shared" si="273"/>
        <v>26.136363636363686</v>
      </c>
      <c r="AF322" s="1154" t="str">
        <f t="shared" si="274"/>
        <v xml:space="preserve">  </v>
      </c>
      <c r="AG322" s="1235" t="s">
        <v>613</v>
      </c>
      <c r="AH322" s="1345">
        <v>132.69999999999999</v>
      </c>
      <c r="AI322" s="1189">
        <v>142.9</v>
      </c>
      <c r="AJ322" s="1344">
        <f t="shared" si="275"/>
        <v>10.200000000000017</v>
      </c>
      <c r="AK322" s="1235">
        <v>442</v>
      </c>
      <c r="AL322" s="1344">
        <f t="shared" si="276"/>
        <v>23.076923076923116</v>
      </c>
      <c r="AM322" s="1154" t="str">
        <f t="shared" si="277"/>
        <v xml:space="preserve">  </v>
      </c>
      <c r="AN322" s="1507">
        <f t="shared" si="278"/>
        <v>24.737762237762258</v>
      </c>
      <c r="AO322" s="1507">
        <f t="shared" si="300"/>
        <v>1.5464865395938923</v>
      </c>
      <c r="AP322" s="1507">
        <f t="shared" si="280"/>
        <v>6.2515215593477436</v>
      </c>
      <c r="AQ322" s="1506">
        <f t="shared" si="281"/>
        <v>3</v>
      </c>
      <c r="AR322" s="1154" t="str">
        <f t="shared" si="267"/>
        <v xml:space="preserve">  </v>
      </c>
      <c r="AS322" s="1506"/>
      <c r="AT322" s="23" t="s">
        <v>191</v>
      </c>
      <c r="AU322" s="23" t="s">
        <v>191</v>
      </c>
      <c r="AV322" s="23" t="s">
        <v>191</v>
      </c>
      <c r="AW322" s="1175" t="str">
        <f t="shared" si="259"/>
        <v xml:space="preserve">  </v>
      </c>
      <c r="AX322" s="1154" t="str">
        <f t="shared" si="260"/>
        <v xml:space="preserve">  </v>
      </c>
      <c r="AY322" s="23" t="s">
        <v>191</v>
      </c>
      <c r="AZ322" s="23" t="s">
        <v>191</v>
      </c>
      <c r="BA322" s="23" t="s">
        <v>191</v>
      </c>
      <c r="BB322" s="1175" t="str">
        <f t="shared" si="305"/>
        <v xml:space="preserve">  </v>
      </c>
      <c r="BC322" s="1154" t="str">
        <f t="shared" si="261"/>
        <v xml:space="preserve">  </v>
      </c>
      <c r="BD322" s="794" t="s">
        <v>191</v>
      </c>
      <c r="BF322" s="1347">
        <v>2.0303867842343792</v>
      </c>
      <c r="BH322" s="1175" t="str">
        <f t="shared" si="282"/>
        <v xml:space="preserve">  </v>
      </c>
      <c r="BI322" s="1154" t="str">
        <f t="shared" si="263"/>
        <v xml:space="preserve">  </v>
      </c>
      <c r="BK322" s="1346">
        <v>0.12067990953309375</v>
      </c>
      <c r="BL322" s="1346"/>
      <c r="BM322" s="1175" t="str">
        <f t="shared" si="283"/>
        <v xml:space="preserve">  </v>
      </c>
      <c r="BN322" s="1158" t="str">
        <f t="shared" si="264"/>
        <v xml:space="preserve">  </v>
      </c>
      <c r="BO322" s="1157" t="str">
        <f t="shared" si="265"/>
        <v xml:space="preserve">  </v>
      </c>
      <c r="BP322" s="1348">
        <f t="shared" si="284"/>
        <v>5.9436906539263097</v>
      </c>
      <c r="BQ322" s="1104">
        <v>338.01397843466378</v>
      </c>
      <c r="BR322" s="949"/>
      <c r="BS322" s="174" t="str">
        <f t="shared" si="285"/>
        <v xml:space="preserve">  </v>
      </c>
      <c r="BT322" s="1158" t="str">
        <f t="shared" si="286"/>
        <v xml:space="preserve">  </v>
      </c>
      <c r="BU322" s="1352">
        <f t="shared" si="301"/>
        <v>8.450349460866585</v>
      </c>
      <c r="BV322" s="1517">
        <v>0.23060739651506021</v>
      </c>
      <c r="BW322" s="174" t="str">
        <f t="shared" si="302"/>
        <v xml:space="preserve">  </v>
      </c>
      <c r="BX322" s="1154" t="str">
        <f t="shared" si="303"/>
        <v xml:space="preserve">  </v>
      </c>
      <c r="BY322" s="1236">
        <v>7.97054243103441</v>
      </c>
      <c r="BZ322" s="1235"/>
      <c r="CA322" s="1179">
        <v>1</v>
      </c>
      <c r="CB322" s="174" t="str">
        <f t="shared" si="288"/>
        <v xml:space="preserve">  </v>
      </c>
      <c r="CC322" s="1154" t="str">
        <f t="shared" si="289"/>
        <v xml:space="preserve">  </v>
      </c>
      <c r="CD322" s="1419">
        <f t="shared" si="298"/>
        <v>0.20832099535658158</v>
      </c>
      <c r="CE322" s="1097"/>
      <c r="CF322" s="174" t="str">
        <f t="shared" si="306"/>
        <v xml:space="preserve">  </v>
      </c>
      <c r="CG322" s="1158" t="str">
        <f t="shared" si="266"/>
        <v xml:space="preserve">  </v>
      </c>
      <c r="CH322" s="1389">
        <f t="shared" si="290"/>
        <v>2.358051127928448</v>
      </c>
      <c r="CI322" s="1236">
        <v>14.487883070686134</v>
      </c>
      <c r="CJ322" s="1097"/>
      <c r="CK322" s="174" t="str">
        <f t="shared" si="291"/>
        <v xml:space="preserve">  </v>
      </c>
      <c r="CL322" s="1154" t="str">
        <f t="shared" si="292"/>
        <v xml:space="preserve">  </v>
      </c>
      <c r="CM322" s="1419">
        <f t="shared" si="293"/>
        <v>0.33433576316968061</v>
      </c>
      <c r="CN322" s="1097"/>
      <c r="CO322" s="174" t="str">
        <f t="shared" si="294"/>
        <v xml:space="preserve">  </v>
      </c>
      <c r="CP322" s="1158" t="str">
        <f t="shared" si="297"/>
        <v xml:space="preserve">  </v>
      </c>
      <c r="CQ322" s="1236">
        <f t="shared" si="295"/>
        <v>4.2861786775148296</v>
      </c>
      <c r="CR322" s="1174">
        <f t="shared" si="304"/>
        <v>3.9564726253983156</v>
      </c>
    </row>
    <row r="323" spans="1:97" ht="38.25" x14ac:dyDescent="0.2">
      <c r="A323" s="1144" t="s">
        <v>2249</v>
      </c>
      <c r="B323" s="1161" t="s">
        <v>1355</v>
      </c>
      <c r="C323" s="957" t="s">
        <v>599</v>
      </c>
      <c r="D323" s="957">
        <v>9</v>
      </c>
      <c r="E323" s="1455"/>
      <c r="F323" s="955">
        <v>1</v>
      </c>
      <c r="G323" s="1163">
        <v>11452900</v>
      </c>
      <c r="H323" s="1163">
        <v>201203171410</v>
      </c>
      <c r="I323" s="1163"/>
      <c r="J323" s="1105" t="s">
        <v>615</v>
      </c>
      <c r="K323" s="1165" t="s">
        <v>2616</v>
      </c>
      <c r="L323" s="1184" t="s">
        <v>746</v>
      </c>
      <c r="M323" s="957" t="s">
        <v>48</v>
      </c>
      <c r="N323" s="957"/>
      <c r="O323" s="957"/>
      <c r="P323" s="1169">
        <v>40985</v>
      </c>
      <c r="Q323" s="960">
        <v>0.59027777777777779</v>
      </c>
      <c r="R323" s="1105" t="s">
        <v>616</v>
      </c>
      <c r="S323" s="1235" t="s">
        <v>616</v>
      </c>
      <c r="T323" s="1345">
        <v>131</v>
      </c>
      <c r="U323" s="1344">
        <v>139.6</v>
      </c>
      <c r="V323" s="1344">
        <f t="shared" si="269"/>
        <v>8.5999999999999943</v>
      </c>
      <c r="W323" s="1235">
        <v>396</v>
      </c>
      <c r="X323" s="1344">
        <f t="shared" si="299"/>
        <v>21.717171717171702</v>
      </c>
      <c r="Y323" s="1154" t="str">
        <f t="shared" si="271"/>
        <v xml:space="preserve">  </v>
      </c>
      <c r="Z323" s="1235" t="s">
        <v>616</v>
      </c>
      <c r="AA323" s="1345">
        <v>132.6</v>
      </c>
      <c r="AB323" s="1189">
        <v>144.30000000000001</v>
      </c>
      <c r="AC323" s="1344">
        <f t="shared" si="272"/>
        <v>11.700000000000017</v>
      </c>
      <c r="AD323" s="1235">
        <v>520</v>
      </c>
      <c r="AE323" s="1344">
        <f t="shared" si="273"/>
        <v>22.500000000000032</v>
      </c>
      <c r="AF323" s="1154" t="str">
        <f t="shared" si="274"/>
        <v xml:space="preserve">  </v>
      </c>
      <c r="AG323" s="1235" t="s">
        <v>616</v>
      </c>
      <c r="AH323" s="1345">
        <v>132.69999999999999</v>
      </c>
      <c r="AI323" s="1189">
        <v>143.5</v>
      </c>
      <c r="AJ323" s="1344">
        <f t="shared" si="275"/>
        <v>10.800000000000011</v>
      </c>
      <c r="AK323" s="1235">
        <v>495</v>
      </c>
      <c r="AL323" s="1344">
        <f t="shared" si="276"/>
        <v>21.818181818181841</v>
      </c>
      <c r="AM323" s="1154" t="str">
        <f t="shared" si="277"/>
        <v xml:space="preserve">  </v>
      </c>
      <c r="AN323" s="1507">
        <f t="shared" si="278"/>
        <v>22.011784511784526</v>
      </c>
      <c r="AO323" s="1507">
        <f t="shared" si="300"/>
        <v>0.42581279023374685</v>
      </c>
      <c r="AP323" s="1507">
        <f t="shared" si="280"/>
        <v>1.9344764619414569</v>
      </c>
      <c r="AQ323" s="1506">
        <f t="shared" si="281"/>
        <v>3</v>
      </c>
      <c r="AR323" s="1154" t="str">
        <f t="shared" si="267"/>
        <v xml:space="preserve">  </v>
      </c>
      <c r="AS323" s="1506"/>
      <c r="AT323" s="23" t="s">
        <v>191</v>
      </c>
      <c r="AU323" s="23" t="s">
        <v>191</v>
      </c>
      <c r="AV323" s="23" t="s">
        <v>191</v>
      </c>
      <c r="AW323" s="1175" t="str">
        <f t="shared" si="259"/>
        <v xml:space="preserve">  </v>
      </c>
      <c r="AX323" s="1154" t="str">
        <f t="shared" si="260"/>
        <v xml:space="preserve">  </v>
      </c>
      <c r="AY323" s="23" t="s">
        <v>191</v>
      </c>
      <c r="AZ323" s="23" t="s">
        <v>191</v>
      </c>
      <c r="BA323" s="23" t="s">
        <v>191</v>
      </c>
      <c r="BB323" s="1175" t="str">
        <f t="shared" si="305"/>
        <v xml:space="preserve">  </v>
      </c>
      <c r="BC323" s="1154" t="str">
        <f t="shared" si="261"/>
        <v xml:space="preserve">  </v>
      </c>
      <c r="BD323" s="794" t="s">
        <v>191</v>
      </c>
      <c r="BF323" s="1347">
        <v>5.9280625784074772</v>
      </c>
      <c r="BG323" s="1347">
        <v>6.3135006172932773E-2</v>
      </c>
      <c r="BH323" s="1175" t="str">
        <f t="shared" si="282"/>
        <v xml:space="preserve">  </v>
      </c>
      <c r="BI323" s="1154" t="str">
        <f t="shared" si="263"/>
        <v xml:space="preserve">  </v>
      </c>
      <c r="BK323" s="1346">
        <v>0.21745004040746205</v>
      </c>
      <c r="BL323" s="1346"/>
      <c r="BM323" s="1175" t="str">
        <f t="shared" si="283"/>
        <v xml:space="preserve">  </v>
      </c>
      <c r="BN323" s="1158" t="str">
        <f t="shared" si="264"/>
        <v xml:space="preserve">  </v>
      </c>
      <c r="BO323" s="1157" t="str">
        <f t="shared" si="265"/>
        <v xml:space="preserve">  </v>
      </c>
      <c r="BP323" s="1348">
        <f t="shared" si="284"/>
        <v>3.6681468444598999</v>
      </c>
      <c r="BQ323" s="1104">
        <v>504.86166760464408</v>
      </c>
      <c r="BR323" s="949"/>
      <c r="BS323" s="174" t="str">
        <f t="shared" si="285"/>
        <v xml:space="preserve">  </v>
      </c>
      <c r="BT323" s="1158" t="str">
        <f t="shared" si="286"/>
        <v xml:space="preserve">  </v>
      </c>
      <c r="BU323" s="1352">
        <f t="shared" si="301"/>
        <v>10.964167528787717</v>
      </c>
      <c r="BV323" s="1517">
        <v>5.4817457059848036E-2</v>
      </c>
      <c r="BW323" s="174" t="str">
        <f t="shared" si="302"/>
        <v xml:space="preserve">  </v>
      </c>
      <c r="BX323" s="1154" t="str">
        <f t="shared" si="303"/>
        <v xml:space="preserve">  </v>
      </c>
      <c r="BY323" s="1236">
        <v>7.5927741864398257</v>
      </c>
      <c r="BZ323" s="1384">
        <v>7.5474892509343139E-2</v>
      </c>
      <c r="CA323" s="1179">
        <v>1</v>
      </c>
      <c r="CB323" s="174" t="str">
        <f t="shared" si="288"/>
        <v xml:space="preserve">  </v>
      </c>
      <c r="CC323" s="1154" t="str">
        <f t="shared" si="289"/>
        <v xml:space="preserve">  </v>
      </c>
      <c r="CD323" s="1419">
        <v>0.17083741919489634</v>
      </c>
      <c r="CE323" s="1097">
        <v>1.6981850814602184E-3</v>
      </c>
      <c r="CF323" s="174" t="str">
        <f t="shared" si="306"/>
        <v xml:space="preserve">  </v>
      </c>
      <c r="CG323" s="1158" t="str">
        <f t="shared" si="266"/>
        <v xml:space="preserve">  </v>
      </c>
      <c r="CH323" s="1389">
        <f t="shared" si="290"/>
        <v>1.50393160614953</v>
      </c>
      <c r="CI323" s="1236">
        <v>15.242720962394321</v>
      </c>
      <c r="CJ323" s="1097"/>
      <c r="CK323" s="174" t="str">
        <f t="shared" si="291"/>
        <v xml:space="preserve">  </v>
      </c>
      <c r="CL323" s="1154" t="str">
        <f t="shared" si="292"/>
        <v xml:space="preserve">  </v>
      </c>
      <c r="CM323" s="1419">
        <f t="shared" si="293"/>
        <v>0.332568457361331</v>
      </c>
      <c r="CN323" s="1097"/>
      <c r="CO323" s="174" t="str">
        <f t="shared" si="294"/>
        <v xml:space="preserve">  </v>
      </c>
      <c r="CP323" s="1158" t="str">
        <f t="shared" si="297"/>
        <v xml:space="preserve">  </v>
      </c>
      <c r="CQ323" s="1236">
        <f t="shared" si="295"/>
        <v>3.0191876191976728</v>
      </c>
      <c r="CR323" s="1174">
        <f t="shared" si="304"/>
        <v>3.0332303523102255</v>
      </c>
    </row>
    <row r="324" spans="1:97" ht="38.25" x14ac:dyDescent="0.2">
      <c r="A324" s="1144" t="s">
        <v>2252</v>
      </c>
      <c r="B324" s="1161" t="s">
        <v>1358</v>
      </c>
      <c r="C324" s="957" t="s">
        <v>599</v>
      </c>
      <c r="D324" s="957">
        <v>9</v>
      </c>
      <c r="E324" s="1455"/>
      <c r="F324" s="955">
        <v>1</v>
      </c>
      <c r="G324" s="1163">
        <v>11452900</v>
      </c>
      <c r="H324" s="1163">
        <v>201203180950</v>
      </c>
      <c r="I324" s="1163"/>
      <c r="J324" s="1105" t="s">
        <v>621</v>
      </c>
      <c r="K324" s="1165" t="s">
        <v>2616</v>
      </c>
      <c r="L324" s="1184" t="s">
        <v>746</v>
      </c>
      <c r="M324" s="957" t="s">
        <v>48</v>
      </c>
      <c r="N324" s="957"/>
      <c r="O324" s="957"/>
      <c r="P324" s="1169">
        <v>40986</v>
      </c>
      <c r="Q324" s="960">
        <v>0.40972222222222227</v>
      </c>
      <c r="R324" s="1105" t="s">
        <v>622</v>
      </c>
      <c r="S324" s="1235" t="s">
        <v>622</v>
      </c>
      <c r="T324" s="1345">
        <v>131.5</v>
      </c>
      <c r="U324" s="1344">
        <v>140.80000000000001</v>
      </c>
      <c r="V324" s="1344">
        <f t="shared" si="269"/>
        <v>9.3000000000000114</v>
      </c>
      <c r="W324" s="1235">
        <v>296</v>
      </c>
      <c r="X324" s="1344">
        <f t="shared" si="299"/>
        <v>31.418918918918958</v>
      </c>
      <c r="Y324" s="1154" t="str">
        <f t="shared" si="271"/>
        <v xml:space="preserve">  </v>
      </c>
      <c r="Z324" s="1235" t="s">
        <v>622</v>
      </c>
      <c r="AA324" s="1345">
        <v>130.4</v>
      </c>
      <c r="AB324" s="1189">
        <v>143.69999999999999</v>
      </c>
      <c r="AC324" s="1344">
        <f t="shared" si="272"/>
        <v>13.299999999999983</v>
      </c>
      <c r="AD324" s="1235">
        <v>358</v>
      </c>
      <c r="AE324" s="1344">
        <f t="shared" si="273"/>
        <v>37.150837988826773</v>
      </c>
      <c r="AF324" s="1154" t="str">
        <f t="shared" si="274"/>
        <v xml:space="preserve">  </v>
      </c>
      <c r="AG324" s="1235" t="s">
        <v>622</v>
      </c>
      <c r="AH324" s="1345">
        <v>130.5</v>
      </c>
      <c r="AI324" s="1189">
        <v>140.5</v>
      </c>
      <c r="AJ324" s="1344">
        <f t="shared" si="275"/>
        <v>10</v>
      </c>
      <c r="AK324" s="1235">
        <v>314</v>
      </c>
      <c r="AL324" s="1344">
        <f t="shared" si="276"/>
        <v>31.847133757961782</v>
      </c>
      <c r="AM324" s="1154" t="str">
        <f t="shared" si="277"/>
        <v xml:space="preserve">  </v>
      </c>
      <c r="AN324" s="1507">
        <f t="shared" si="278"/>
        <v>33.472296888569169</v>
      </c>
      <c r="AO324" s="1507">
        <f t="shared" si="300"/>
        <v>3.1928968753793825</v>
      </c>
      <c r="AP324" s="1507">
        <f t="shared" si="280"/>
        <v>9.538923743442778</v>
      </c>
      <c r="AQ324" s="1506">
        <f t="shared" si="281"/>
        <v>3</v>
      </c>
      <c r="AR324" s="1154" t="str">
        <f t="shared" si="267"/>
        <v xml:space="preserve">  </v>
      </c>
      <c r="AS324" s="1506"/>
      <c r="AT324" s="23" t="s">
        <v>191</v>
      </c>
      <c r="AU324" s="23" t="s">
        <v>191</v>
      </c>
      <c r="AV324" s="23" t="s">
        <v>191</v>
      </c>
      <c r="AW324" s="1175" t="str">
        <f t="shared" si="259"/>
        <v xml:space="preserve">  </v>
      </c>
      <c r="AX324" s="1154" t="str">
        <f t="shared" si="260"/>
        <v xml:space="preserve">  </v>
      </c>
      <c r="AY324" s="23" t="s">
        <v>191</v>
      </c>
      <c r="AZ324" s="23" t="s">
        <v>191</v>
      </c>
      <c r="BA324" s="23" t="s">
        <v>191</v>
      </c>
      <c r="BB324" s="1175" t="str">
        <f t="shared" si="305"/>
        <v xml:space="preserve">  </v>
      </c>
      <c r="BC324" s="1154" t="str">
        <f t="shared" si="261"/>
        <v xml:space="preserve">  </v>
      </c>
      <c r="BD324" s="794" t="s">
        <v>191</v>
      </c>
      <c r="BF324" s="1347">
        <v>4.9958124563901363</v>
      </c>
      <c r="BH324" s="1175" t="str">
        <f t="shared" si="282"/>
        <v xml:space="preserve">  </v>
      </c>
      <c r="BI324" s="1154" t="str">
        <f t="shared" si="263"/>
        <v xml:space="preserve">  </v>
      </c>
      <c r="BK324" s="1346">
        <v>0.23890134516655639</v>
      </c>
      <c r="BM324" s="1175" t="str">
        <f t="shared" si="283"/>
        <v xml:space="preserve">  </v>
      </c>
      <c r="BN324" s="1158" t="str">
        <f t="shared" si="264"/>
        <v xml:space="preserve">  </v>
      </c>
      <c r="BO324" s="1157" t="str">
        <f t="shared" si="265"/>
        <v xml:space="preserve">  </v>
      </c>
      <c r="BP324" s="1348">
        <f t="shared" si="284"/>
        <v>4.782031896753411</v>
      </c>
      <c r="BQ324" s="1104">
        <v>388.8290225782838</v>
      </c>
      <c r="BR324" s="949"/>
      <c r="BS324" s="174" t="str">
        <f t="shared" si="285"/>
        <v xml:space="preserve">  </v>
      </c>
      <c r="BT324" s="1158" t="str">
        <f t="shared" si="286"/>
        <v xml:space="preserve">  </v>
      </c>
      <c r="BU324" s="1352">
        <f t="shared" si="301"/>
        <v>12.216587533709609</v>
      </c>
      <c r="BV324" s="949"/>
      <c r="BW324" s="174" t="str">
        <f t="shared" si="302"/>
        <v xml:space="preserve">  </v>
      </c>
      <c r="BX324" s="1154" t="str">
        <f t="shared" si="303"/>
        <v xml:space="preserve">  </v>
      </c>
      <c r="BY324" s="1236">
        <v>5.4815882232469431</v>
      </c>
      <c r="BZ324" s="1384">
        <v>6.9051014440125957E-2</v>
      </c>
      <c r="CA324" s="1179">
        <v>1</v>
      </c>
      <c r="CB324" s="174" t="str">
        <f t="shared" si="288"/>
        <v xml:space="preserve">  </v>
      </c>
      <c r="CC324" s="1154" t="str">
        <f t="shared" si="289"/>
        <v xml:space="preserve">  </v>
      </c>
      <c r="CD324" s="1419">
        <v>0.20364559600330789</v>
      </c>
      <c r="CE324" s="1097">
        <v>2.5653030504292629E-3</v>
      </c>
      <c r="CF324" s="174" t="str">
        <f t="shared" si="306"/>
        <v xml:space="preserve">  </v>
      </c>
      <c r="CG324" s="1158" t="str">
        <f t="shared" si="266"/>
        <v xml:space="preserve">  </v>
      </c>
      <c r="CH324" s="1389">
        <f t="shared" si="290"/>
        <v>1.4097682798725042</v>
      </c>
      <c r="CI324" s="1236">
        <v>13.093142824813869</v>
      </c>
      <c r="CJ324" s="1097"/>
      <c r="CK324" s="174" t="str">
        <f t="shared" si="291"/>
        <v xml:space="preserve">  </v>
      </c>
      <c r="CL324" s="1154" t="str">
        <f t="shared" si="292"/>
        <v xml:space="preserve">  </v>
      </c>
      <c r="CM324" s="1419">
        <f t="shared" si="293"/>
        <v>0.41697907085394487</v>
      </c>
      <c r="CN324" s="1097"/>
      <c r="CO324" s="174" t="str">
        <f t="shared" si="294"/>
        <v xml:space="preserve">  </v>
      </c>
      <c r="CP324" s="1158" t="str">
        <f t="shared" si="297"/>
        <v xml:space="preserve">  </v>
      </c>
      <c r="CQ324" s="1236">
        <f t="shared" si="295"/>
        <v>3.3673265277356701</v>
      </c>
      <c r="CR324" s="1174">
        <f t="shared" si="304"/>
        <v>3.4132205061631291</v>
      </c>
    </row>
    <row r="325" spans="1:97" ht="38.25" x14ac:dyDescent="0.2">
      <c r="A325" s="1144" t="s">
        <v>2255</v>
      </c>
      <c r="B325" s="1161" t="s">
        <v>1361</v>
      </c>
      <c r="C325" s="957" t="s">
        <v>599</v>
      </c>
      <c r="D325" s="957">
        <v>9</v>
      </c>
      <c r="E325" s="1455"/>
      <c r="F325" s="955">
        <v>1</v>
      </c>
      <c r="G325" s="1163">
        <v>11452900</v>
      </c>
      <c r="H325" s="1163">
        <v>201203201230</v>
      </c>
      <c r="I325" s="1163"/>
      <c r="J325" s="1105" t="s">
        <v>629</v>
      </c>
      <c r="K325" s="1165" t="s">
        <v>2616</v>
      </c>
      <c r="L325" s="1184" t="s">
        <v>746</v>
      </c>
      <c r="M325" s="957" t="s">
        <v>48</v>
      </c>
      <c r="N325" s="957"/>
      <c r="O325" s="957"/>
      <c r="P325" s="1169">
        <v>40988</v>
      </c>
      <c r="Q325" s="960">
        <v>0.52083333333333337</v>
      </c>
      <c r="R325" s="1105" t="s">
        <v>630</v>
      </c>
      <c r="S325" s="1235" t="s">
        <v>630</v>
      </c>
      <c r="T325" s="1097">
        <v>131.4</v>
      </c>
      <c r="U325" s="1344">
        <v>143.4</v>
      </c>
      <c r="V325" s="1344">
        <f t="shared" si="269"/>
        <v>12</v>
      </c>
      <c r="W325" s="1235">
        <v>782</v>
      </c>
      <c r="X325" s="1344">
        <f t="shared" si="299"/>
        <v>15.345268542199488</v>
      </c>
      <c r="Y325" s="1154" t="str">
        <f t="shared" si="271"/>
        <v xml:space="preserve">  </v>
      </c>
      <c r="Z325" s="1235" t="s">
        <v>630</v>
      </c>
      <c r="AA325" s="1345">
        <v>129.69999999999999</v>
      </c>
      <c r="AB325" s="1189">
        <v>142.80000000000001</v>
      </c>
      <c r="AC325" s="1344">
        <f t="shared" si="272"/>
        <v>13.100000000000023</v>
      </c>
      <c r="AD325" s="1235">
        <v>880</v>
      </c>
      <c r="AE325" s="1344">
        <f t="shared" si="273"/>
        <v>14.886363636363662</v>
      </c>
      <c r="AF325" s="1154" t="str">
        <f t="shared" si="274"/>
        <v xml:space="preserve">  </v>
      </c>
      <c r="AG325" s="1235" t="s">
        <v>630</v>
      </c>
      <c r="AH325" s="1345">
        <v>131.9</v>
      </c>
      <c r="AI325" s="1189">
        <v>144.30000000000001</v>
      </c>
      <c r="AJ325" s="1344">
        <f t="shared" si="275"/>
        <v>12.400000000000006</v>
      </c>
      <c r="AK325" s="1235">
        <v>782</v>
      </c>
      <c r="AL325" s="1344">
        <f t="shared" si="276"/>
        <v>15.856777493606145</v>
      </c>
      <c r="AM325" s="1154" t="str">
        <f t="shared" si="277"/>
        <v xml:space="preserve">  </v>
      </c>
      <c r="AN325" s="1507">
        <f t="shared" si="278"/>
        <v>15.36280322405643</v>
      </c>
      <c r="AO325" s="1507">
        <f t="shared" si="300"/>
        <v>0.48544449979676063</v>
      </c>
      <c r="AP325" s="1507">
        <f t="shared" si="280"/>
        <v>3.1598692811257836</v>
      </c>
      <c r="AQ325" s="1506">
        <f t="shared" si="281"/>
        <v>3</v>
      </c>
      <c r="AR325" s="1154" t="str">
        <f t="shared" si="267"/>
        <v xml:space="preserve">  </v>
      </c>
      <c r="AS325" s="1506"/>
      <c r="AT325" s="23" t="s">
        <v>191</v>
      </c>
      <c r="AU325" s="23" t="s">
        <v>191</v>
      </c>
      <c r="AV325" s="23" t="s">
        <v>191</v>
      </c>
      <c r="AW325" s="1175" t="str">
        <f t="shared" si="259"/>
        <v xml:space="preserve">  </v>
      </c>
      <c r="AX325" s="1154" t="str">
        <f t="shared" si="260"/>
        <v xml:space="preserve">  </v>
      </c>
      <c r="AY325" s="23" t="s">
        <v>191</v>
      </c>
      <c r="AZ325" s="23" t="s">
        <v>191</v>
      </c>
      <c r="BA325" s="23" t="s">
        <v>191</v>
      </c>
      <c r="BB325" s="1175" t="str">
        <f t="shared" si="305"/>
        <v xml:space="preserve">  </v>
      </c>
      <c r="BC325" s="1154" t="str">
        <f t="shared" si="261"/>
        <v xml:space="preserve">  </v>
      </c>
      <c r="BD325" s="794" t="s">
        <v>191</v>
      </c>
      <c r="BF325" s="1347">
        <v>3.3525829587508356</v>
      </c>
      <c r="BH325" s="1175" t="str">
        <f t="shared" si="282"/>
        <v xml:space="preserve">  </v>
      </c>
      <c r="BI325" s="1154" t="str">
        <f t="shared" si="263"/>
        <v xml:space="preserve">  </v>
      </c>
      <c r="BJ325" s="1520"/>
      <c r="BK325" s="1524">
        <v>0.17162225106856621</v>
      </c>
      <c r="BM325" s="1175" t="str">
        <f t="shared" si="283"/>
        <v xml:space="preserve">  </v>
      </c>
      <c r="BN325" s="1158" t="str">
        <f t="shared" si="264"/>
        <v xml:space="preserve">  </v>
      </c>
      <c r="BO325" s="1157" t="str">
        <f t="shared" si="265"/>
        <v xml:space="preserve">  </v>
      </c>
      <c r="BP325" s="1348">
        <f t="shared" si="284"/>
        <v>5.1191052743557535</v>
      </c>
      <c r="BQ325" s="1104">
        <v>343.02858741219046</v>
      </c>
      <c r="BR325" s="949"/>
      <c r="BS325" s="174" t="str">
        <f t="shared" si="285"/>
        <v xml:space="preserve">  </v>
      </c>
      <c r="BT325" s="1158" t="str">
        <f t="shared" si="286"/>
        <v xml:space="preserve">  </v>
      </c>
      <c r="BU325" s="1352">
        <f t="shared" si="301"/>
        <v>5.2638657914914129</v>
      </c>
      <c r="BV325" s="949"/>
      <c r="BW325" s="174" t="str">
        <f t="shared" si="302"/>
        <v xml:space="preserve">  </v>
      </c>
      <c r="BX325" s="1154" t="str">
        <f t="shared" si="303"/>
        <v xml:space="preserve">  </v>
      </c>
      <c r="BY325" s="1236">
        <v>7.2046603956765134</v>
      </c>
      <c r="CA325" s="1179">
        <v>1</v>
      </c>
      <c r="CB325" s="174" t="str">
        <f t="shared" si="288"/>
        <v xml:space="preserve">  </v>
      </c>
      <c r="CC325" s="1154" t="str">
        <f t="shared" si="289"/>
        <v xml:space="preserve">  </v>
      </c>
      <c r="CD325" s="1419">
        <f t="shared" ref="CD325:CD336" si="307">BY325*(AE325/1000)</f>
        <v>0.10725119452654827</v>
      </c>
      <c r="CF325" s="174" t="str">
        <f t="shared" si="306"/>
        <v xml:space="preserve">  </v>
      </c>
      <c r="CG325" s="1158" t="str">
        <f t="shared" si="266"/>
        <v>E, &lt;RL</v>
      </c>
      <c r="CH325" s="1389">
        <f t="shared" si="290"/>
        <v>2.1003090296434217</v>
      </c>
      <c r="CI325" s="1236">
        <v>16.672083393226512</v>
      </c>
      <c r="CJ325" s="1097"/>
      <c r="CK325" s="174" t="str">
        <f t="shared" si="291"/>
        <v xml:space="preserve">  </v>
      </c>
      <c r="CL325" s="1154" t="str">
        <f t="shared" si="292"/>
        <v xml:space="preserve">  </v>
      </c>
      <c r="CM325" s="1419">
        <f t="shared" si="293"/>
        <v>0.26436551672123892</v>
      </c>
      <c r="CN325" s="1097"/>
      <c r="CO325" s="174" t="str">
        <f t="shared" si="294"/>
        <v xml:space="preserve">  </v>
      </c>
      <c r="CP325" s="1158" t="str">
        <f t="shared" si="297"/>
        <v xml:space="preserve">  </v>
      </c>
      <c r="CQ325" s="1236">
        <f t="shared" si="295"/>
        <v>4.8602606327947182</v>
      </c>
      <c r="CR325" s="1174">
        <f t="shared" si="304"/>
        <v>5.0222693205545461</v>
      </c>
    </row>
    <row r="326" spans="1:97" ht="38.25" x14ac:dyDescent="0.2">
      <c r="A326" s="1144" t="s">
        <v>2258</v>
      </c>
      <c r="B326" s="1161" t="s">
        <v>1364</v>
      </c>
      <c r="C326" s="957" t="s">
        <v>599</v>
      </c>
      <c r="D326" s="957">
        <v>9</v>
      </c>
      <c r="E326" s="1455"/>
      <c r="F326" s="955">
        <v>1</v>
      </c>
      <c r="G326" s="1163">
        <v>11452900</v>
      </c>
      <c r="H326" s="1163">
        <v>201203281120</v>
      </c>
      <c r="I326" s="1163"/>
      <c r="J326" s="1105" t="s">
        <v>634</v>
      </c>
      <c r="K326" s="1165" t="s">
        <v>2616</v>
      </c>
      <c r="L326" s="1184" t="s">
        <v>746</v>
      </c>
      <c r="M326" s="957" t="s">
        <v>48</v>
      </c>
      <c r="N326" s="957"/>
      <c r="O326" s="957"/>
      <c r="P326" s="1169">
        <v>40996</v>
      </c>
      <c r="Q326" s="960">
        <v>0.47222222222222227</v>
      </c>
      <c r="R326" s="1105" t="s">
        <v>635</v>
      </c>
      <c r="S326" s="1235" t="s">
        <v>635</v>
      </c>
      <c r="T326" s="1097">
        <v>129.5</v>
      </c>
      <c r="U326" s="1344">
        <v>140</v>
      </c>
      <c r="V326" s="1344">
        <f t="shared" si="269"/>
        <v>10.5</v>
      </c>
      <c r="W326" s="1235">
        <v>640</v>
      </c>
      <c r="X326" s="1344">
        <f t="shared" si="299"/>
        <v>16.40625</v>
      </c>
      <c r="Y326" s="1154" t="str">
        <f t="shared" si="271"/>
        <v xml:space="preserve">  </v>
      </c>
      <c r="Z326" s="1235" t="s">
        <v>635</v>
      </c>
      <c r="AA326" s="1345">
        <v>130.69999999999999</v>
      </c>
      <c r="AB326" s="1189">
        <v>142.69999999999999</v>
      </c>
      <c r="AC326" s="1344">
        <f t="shared" si="272"/>
        <v>12</v>
      </c>
      <c r="AD326" s="1235">
        <v>750</v>
      </c>
      <c r="AE326" s="1344">
        <f t="shared" si="273"/>
        <v>16</v>
      </c>
      <c r="AF326" s="1154" t="str">
        <f t="shared" si="274"/>
        <v xml:space="preserve">  </v>
      </c>
      <c r="AG326" s="1235" t="s">
        <v>635</v>
      </c>
      <c r="AH326" s="1345">
        <v>131.80000000000001</v>
      </c>
      <c r="AI326" s="1189">
        <v>140.6</v>
      </c>
      <c r="AJ326" s="1344">
        <f t="shared" si="275"/>
        <v>8.7999999999999829</v>
      </c>
      <c r="AK326" s="1235">
        <v>540</v>
      </c>
      <c r="AL326" s="1344">
        <f t="shared" si="276"/>
        <v>16.296296296296262</v>
      </c>
      <c r="AM326" s="1154" t="str">
        <f t="shared" si="277"/>
        <v xml:space="preserve">  </v>
      </c>
      <c r="AN326" s="1507">
        <f t="shared" si="278"/>
        <v>16.23418209876542</v>
      </c>
      <c r="AO326" s="1507">
        <f t="shared" si="300"/>
        <v>0.21012709434096138</v>
      </c>
      <c r="AP326" s="1507">
        <f t="shared" si="280"/>
        <v>1.2943497434154148</v>
      </c>
      <c r="AQ326" s="1506">
        <f t="shared" si="281"/>
        <v>3</v>
      </c>
      <c r="AR326" s="1154" t="str">
        <f t="shared" si="267"/>
        <v xml:space="preserve">  </v>
      </c>
      <c r="AS326" s="1506"/>
      <c r="AT326" s="23" t="s">
        <v>191</v>
      </c>
      <c r="AU326" s="23" t="s">
        <v>191</v>
      </c>
      <c r="AV326" s="23" t="s">
        <v>191</v>
      </c>
      <c r="AW326" s="1175" t="str">
        <f t="shared" si="259"/>
        <v xml:space="preserve">  </v>
      </c>
      <c r="AX326" s="1154" t="str">
        <f t="shared" si="260"/>
        <v xml:space="preserve">  </v>
      </c>
      <c r="AY326" s="23" t="s">
        <v>191</v>
      </c>
      <c r="AZ326" s="23" t="s">
        <v>191</v>
      </c>
      <c r="BA326" s="23" t="s">
        <v>191</v>
      </c>
      <c r="BB326" s="1175" t="str">
        <f t="shared" si="305"/>
        <v xml:space="preserve">  </v>
      </c>
      <c r="BC326" s="1154" t="str">
        <f t="shared" si="261"/>
        <v xml:space="preserve">  </v>
      </c>
      <c r="BD326" s="794" t="s">
        <v>191</v>
      </c>
      <c r="BF326" s="1347">
        <v>1.833771983560823</v>
      </c>
      <c r="BH326" s="1175" t="str">
        <f t="shared" si="282"/>
        <v xml:space="preserve">  </v>
      </c>
      <c r="BI326" s="1154" t="str">
        <f t="shared" si="263"/>
        <v xml:space="preserve">  </v>
      </c>
      <c r="BJ326" s="1520"/>
      <c r="BK326" s="1524">
        <v>0.16349950024140508</v>
      </c>
      <c r="BM326" s="1175" t="str">
        <f t="shared" si="283"/>
        <v xml:space="preserve">  </v>
      </c>
      <c r="BN326" s="1158" t="str">
        <f t="shared" si="264"/>
        <v xml:space="preserve">  </v>
      </c>
      <c r="BO326" s="1157" t="str">
        <f t="shared" si="265"/>
        <v xml:space="preserve">  </v>
      </c>
      <c r="BP326" s="1348">
        <f t="shared" si="284"/>
        <v>8.9160212778429155</v>
      </c>
      <c r="BQ326" s="1104">
        <v>272.5161904978533</v>
      </c>
      <c r="BR326" s="949"/>
      <c r="BS326" s="174" t="str">
        <f t="shared" si="285"/>
        <v xml:space="preserve">  </v>
      </c>
      <c r="BT326" s="1158" t="str">
        <f t="shared" si="286"/>
        <v xml:space="preserve">  </v>
      </c>
      <c r="BU326" s="1352">
        <f t="shared" si="301"/>
        <v>4.4709687503554063</v>
      </c>
      <c r="BV326" s="949"/>
      <c r="BW326" s="174" t="str">
        <f t="shared" si="302"/>
        <v xml:space="preserve">  </v>
      </c>
      <c r="BX326" s="1154" t="str">
        <f t="shared" si="303"/>
        <v xml:space="preserve">  </v>
      </c>
      <c r="BY326" s="1236">
        <v>6.7583237748565423</v>
      </c>
      <c r="CA326" s="1179">
        <v>1</v>
      </c>
      <c r="CB326" s="174" t="str">
        <f t="shared" si="288"/>
        <v xml:space="preserve">  </v>
      </c>
      <c r="CC326" s="1154" t="str">
        <f t="shared" si="289"/>
        <v xml:space="preserve">  </v>
      </c>
      <c r="CD326" s="1419">
        <f t="shared" si="307"/>
        <v>0.10813318039770468</v>
      </c>
      <c r="CF326" s="174" t="str">
        <f t="shared" si="306"/>
        <v xml:space="preserve">  </v>
      </c>
      <c r="CG326" s="1158" t="str">
        <f t="shared" si="266"/>
        <v>E, &lt;RL</v>
      </c>
      <c r="CH326" s="1389">
        <f t="shared" si="290"/>
        <v>2.479971469772098</v>
      </c>
      <c r="CI326" s="1353">
        <v>12.181286519630136</v>
      </c>
      <c r="CK326" s="174" t="str">
        <f t="shared" si="291"/>
        <v xml:space="preserve">  </v>
      </c>
      <c r="CL326" s="1154" t="str">
        <f t="shared" si="292"/>
        <v xml:space="preserve">  </v>
      </c>
      <c r="CM326" s="1347">
        <f t="shared" si="293"/>
        <v>0.1985098543939722</v>
      </c>
      <c r="CO326" s="174" t="str">
        <f t="shared" si="294"/>
        <v>E, &lt;PRL</v>
      </c>
      <c r="CP326" s="1158" t="str">
        <f t="shared" si="297"/>
        <v>E, &lt;RL</v>
      </c>
      <c r="CQ326" s="1353">
        <f t="shared" si="295"/>
        <v>4.4699313084394854</v>
      </c>
      <c r="CR326" s="1174">
        <f t="shared" si="304"/>
        <v>4.4399740968485242</v>
      </c>
    </row>
    <row r="327" spans="1:97" ht="38.25" x14ac:dyDescent="0.2">
      <c r="A327" s="1144" t="s">
        <v>2263</v>
      </c>
      <c r="B327" s="1161" t="s">
        <v>1369</v>
      </c>
      <c r="C327" s="957" t="s">
        <v>599</v>
      </c>
      <c r="D327" s="957">
        <v>9</v>
      </c>
      <c r="E327" s="1455"/>
      <c r="F327" s="955">
        <v>1</v>
      </c>
      <c r="G327" s="1163">
        <v>11452900</v>
      </c>
      <c r="H327" s="1163">
        <v>201203291030</v>
      </c>
      <c r="I327" s="1163"/>
      <c r="J327" s="1105" t="s">
        <v>644</v>
      </c>
      <c r="K327" s="1165" t="s">
        <v>2616</v>
      </c>
      <c r="L327" s="1184" t="s">
        <v>746</v>
      </c>
      <c r="M327" s="957" t="s">
        <v>48</v>
      </c>
      <c r="N327" s="957"/>
      <c r="O327" s="957"/>
      <c r="P327" s="1169">
        <v>40997</v>
      </c>
      <c r="Q327" s="960">
        <v>0.4375</v>
      </c>
      <c r="R327" s="1105" t="s">
        <v>645</v>
      </c>
      <c r="S327" s="1235" t="s">
        <v>645</v>
      </c>
      <c r="T327" s="1097">
        <v>130.9</v>
      </c>
      <c r="U327" s="1344">
        <v>154.5</v>
      </c>
      <c r="V327" s="1344">
        <f t="shared" si="269"/>
        <v>23.599999999999994</v>
      </c>
      <c r="W327" s="1235">
        <v>120</v>
      </c>
      <c r="X327" s="1344">
        <f t="shared" si="299"/>
        <v>196.66666666666663</v>
      </c>
      <c r="Y327" s="1154" t="str">
        <f t="shared" si="271"/>
        <v xml:space="preserve">  </v>
      </c>
      <c r="Z327" s="1235" t="s">
        <v>645</v>
      </c>
      <c r="AA327" s="1345">
        <v>132.1</v>
      </c>
      <c r="AB327" s="1189">
        <v>157.6</v>
      </c>
      <c r="AC327" s="1344">
        <f t="shared" si="272"/>
        <v>25.5</v>
      </c>
      <c r="AD327" s="1235">
        <v>125</v>
      </c>
      <c r="AE327" s="1344">
        <f t="shared" si="273"/>
        <v>204</v>
      </c>
      <c r="AF327" s="1154" t="str">
        <f t="shared" si="274"/>
        <v xml:space="preserve">  </v>
      </c>
      <c r="AG327" s="1235" t="s">
        <v>645</v>
      </c>
      <c r="AH327" s="1345">
        <v>131.19999999999999</v>
      </c>
      <c r="AI327" s="1189">
        <v>149.79999999999998</v>
      </c>
      <c r="AJ327" s="1344">
        <f t="shared" si="275"/>
        <v>18.599999999999994</v>
      </c>
      <c r="AK327" s="1235">
        <v>95</v>
      </c>
      <c r="AL327" s="1344">
        <f t="shared" si="276"/>
        <v>195.78947368421046</v>
      </c>
      <c r="AM327" s="1154" t="str">
        <f t="shared" si="277"/>
        <v xml:space="preserve">  </v>
      </c>
      <c r="AN327" s="1507">
        <f t="shared" si="278"/>
        <v>198.81871345029239</v>
      </c>
      <c r="AO327" s="1507">
        <f t="shared" si="300"/>
        <v>4.5085102433901074</v>
      </c>
      <c r="AP327" s="1507">
        <f t="shared" si="280"/>
        <v>2.2676488370483803</v>
      </c>
      <c r="AQ327" s="1506">
        <f t="shared" si="281"/>
        <v>3</v>
      </c>
      <c r="AR327" s="1154" t="str">
        <f t="shared" si="267"/>
        <v xml:space="preserve">  </v>
      </c>
      <c r="AS327" s="1506"/>
      <c r="AT327" s="23" t="s">
        <v>191</v>
      </c>
      <c r="AU327" s="23" t="s">
        <v>191</v>
      </c>
      <c r="AV327" s="23" t="s">
        <v>191</v>
      </c>
      <c r="AW327" s="1175" t="str">
        <f t="shared" si="259"/>
        <v xml:space="preserve">  </v>
      </c>
      <c r="AX327" s="1154" t="str">
        <f t="shared" si="260"/>
        <v xml:space="preserve">  </v>
      </c>
      <c r="AY327" s="23" t="s">
        <v>191</v>
      </c>
      <c r="AZ327" s="23" t="s">
        <v>191</v>
      </c>
      <c r="BA327" s="23" t="s">
        <v>191</v>
      </c>
      <c r="BB327" s="1175" t="str">
        <f t="shared" si="305"/>
        <v xml:space="preserve">  </v>
      </c>
      <c r="BC327" s="1154" t="str">
        <f t="shared" si="261"/>
        <v xml:space="preserve">  </v>
      </c>
      <c r="BD327" s="794" t="s">
        <v>191</v>
      </c>
      <c r="BF327" s="1347">
        <v>5.6543079023729117</v>
      </c>
      <c r="BG327" s="1347"/>
      <c r="BH327" s="1175" t="str">
        <f t="shared" si="282"/>
        <v xml:space="preserve">  </v>
      </c>
      <c r="BI327" s="1154" t="str">
        <f t="shared" si="263"/>
        <v xml:space="preserve">  </v>
      </c>
      <c r="BK327" s="1346">
        <v>0.11857149155594664</v>
      </c>
      <c r="BL327" s="1346"/>
      <c r="BM327" s="1175" t="str">
        <f t="shared" si="283"/>
        <v xml:space="preserve">  </v>
      </c>
      <c r="BN327" s="1158" t="str">
        <f t="shared" si="264"/>
        <v xml:space="preserve">  </v>
      </c>
      <c r="BO327" s="1157" t="str">
        <f t="shared" si="265"/>
        <v xml:space="preserve">  </v>
      </c>
      <c r="BP327" s="1348">
        <f t="shared" si="284"/>
        <v>2.0970115813146011</v>
      </c>
      <c r="BQ327" s="1104">
        <v>285.40701892161428</v>
      </c>
      <c r="BR327" s="949"/>
      <c r="BS327" s="174" t="str">
        <f t="shared" si="285"/>
        <v xml:space="preserve">  </v>
      </c>
      <c r="BT327" s="1158" t="str">
        <f t="shared" si="286"/>
        <v xml:space="preserve">  </v>
      </c>
      <c r="BU327" s="1352">
        <f t="shared" si="301"/>
        <v>56.130047054584132</v>
      </c>
      <c r="BV327" s="949"/>
      <c r="BW327" s="174" t="str">
        <f t="shared" si="302"/>
        <v xml:space="preserve">  </v>
      </c>
      <c r="BX327" s="1154" t="str">
        <f t="shared" si="303"/>
        <v xml:space="preserve">  </v>
      </c>
      <c r="BY327" s="1236">
        <v>2.7786836426239474</v>
      </c>
      <c r="CA327" s="1179">
        <v>1</v>
      </c>
      <c r="CB327" s="174" t="str">
        <f t="shared" si="288"/>
        <v xml:space="preserve">  </v>
      </c>
      <c r="CC327" s="1154" t="str">
        <f t="shared" si="289"/>
        <v xml:space="preserve">  </v>
      </c>
      <c r="CD327" s="1419">
        <f t="shared" si="307"/>
        <v>0.56685146309528522</v>
      </c>
      <c r="CF327" s="174" t="str">
        <f t="shared" si="306"/>
        <v xml:space="preserve">  </v>
      </c>
      <c r="CG327" s="1158" t="str">
        <f t="shared" si="266"/>
        <v xml:space="preserve">  </v>
      </c>
      <c r="CH327" s="1389">
        <f t="shared" si="290"/>
        <v>0.97358630251034584</v>
      </c>
      <c r="CI327" s="1353">
        <v>8.4389557916331661</v>
      </c>
      <c r="CK327" s="174" t="str">
        <f t="shared" si="291"/>
        <v xml:space="preserve">  </v>
      </c>
      <c r="CL327" s="1154" t="str">
        <f t="shared" si="292"/>
        <v xml:space="preserve">  </v>
      </c>
      <c r="CM327" s="1347">
        <f t="shared" si="293"/>
        <v>1.6522587128881772</v>
      </c>
      <c r="CO327" s="174" t="str">
        <f t="shared" si="294"/>
        <v xml:space="preserve">  </v>
      </c>
      <c r="CP327" s="1158" t="str">
        <f t="shared" si="297"/>
        <v xml:space="preserve">  </v>
      </c>
      <c r="CQ327" s="1353">
        <f t="shared" si="295"/>
        <v>2.9568143851258566</v>
      </c>
      <c r="CR327" s="1174">
        <f t="shared" si="304"/>
        <v>2.9436260961645453</v>
      </c>
    </row>
    <row r="328" spans="1:97" ht="38.25" x14ac:dyDescent="0.2">
      <c r="A328" s="1144" t="s">
        <v>2264</v>
      </c>
      <c r="B328" s="1161" t="s">
        <v>1370</v>
      </c>
      <c r="C328" s="957" t="s">
        <v>599</v>
      </c>
      <c r="D328" s="957">
        <v>9</v>
      </c>
      <c r="E328" s="1455"/>
      <c r="F328" s="955">
        <v>1</v>
      </c>
      <c r="G328" s="1163">
        <v>11452900</v>
      </c>
      <c r="H328" s="1163">
        <v>201204041150</v>
      </c>
      <c r="I328" s="1163"/>
      <c r="J328" s="1105" t="s">
        <v>646</v>
      </c>
      <c r="K328" s="1165" t="s">
        <v>2616</v>
      </c>
      <c r="L328" s="1184" t="s">
        <v>746</v>
      </c>
      <c r="M328" s="957" t="s">
        <v>48</v>
      </c>
      <c r="N328" s="957"/>
      <c r="O328" s="957"/>
      <c r="P328" s="1169">
        <v>41003</v>
      </c>
      <c r="Q328" s="960">
        <v>0.49305555555555558</v>
      </c>
      <c r="R328" s="1105" t="s">
        <v>647</v>
      </c>
      <c r="S328" s="1235" t="s">
        <v>647</v>
      </c>
      <c r="T328" s="1097">
        <v>131.4</v>
      </c>
      <c r="U328" s="1344">
        <v>151.19999999999999</v>
      </c>
      <c r="V328" s="1344">
        <f t="shared" si="269"/>
        <v>19.799999999999983</v>
      </c>
      <c r="W328" s="1235">
        <v>490</v>
      </c>
      <c r="X328" s="1344">
        <f t="shared" si="299"/>
        <v>40.408163265306086</v>
      </c>
      <c r="Y328" s="1154" t="str">
        <f t="shared" si="271"/>
        <v xml:space="preserve">  </v>
      </c>
      <c r="Z328" s="1235" t="s">
        <v>647</v>
      </c>
      <c r="AA328" s="1345">
        <v>131.5</v>
      </c>
      <c r="AB328" s="1189">
        <v>149.29999999999998</v>
      </c>
      <c r="AC328" s="1344">
        <f t="shared" si="272"/>
        <v>17.799999999999983</v>
      </c>
      <c r="AD328" s="1235">
        <v>400</v>
      </c>
      <c r="AE328" s="1344">
        <f t="shared" si="273"/>
        <v>44.499999999999957</v>
      </c>
      <c r="AF328" s="1154" t="str">
        <f t="shared" si="274"/>
        <v xml:space="preserve">  </v>
      </c>
      <c r="AG328" s="1235" t="s">
        <v>647</v>
      </c>
      <c r="AH328" s="1345">
        <v>131.6</v>
      </c>
      <c r="AI328" s="1189">
        <v>150.4</v>
      </c>
      <c r="AJ328" s="1344">
        <f t="shared" si="275"/>
        <v>18.800000000000011</v>
      </c>
      <c r="AK328" s="1235">
        <v>460</v>
      </c>
      <c r="AL328" s="1344">
        <f t="shared" si="276"/>
        <v>40.869565217391326</v>
      </c>
      <c r="AM328" s="1154" t="str">
        <f t="shared" si="277"/>
        <v xml:space="preserve">  </v>
      </c>
      <c r="AN328" s="1507">
        <f t="shared" si="278"/>
        <v>41.925909494232457</v>
      </c>
      <c r="AO328" s="1507">
        <f t="shared" si="300"/>
        <v>2.2411335054518302</v>
      </c>
      <c r="AP328" s="1507">
        <f t="shared" si="280"/>
        <v>5.345461869491781</v>
      </c>
      <c r="AQ328" s="1506">
        <f t="shared" si="281"/>
        <v>3</v>
      </c>
      <c r="AR328" s="1154" t="str">
        <f t="shared" si="267"/>
        <v xml:space="preserve">  </v>
      </c>
      <c r="AS328" s="1506"/>
      <c r="AT328" s="23" t="s">
        <v>191</v>
      </c>
      <c r="AU328" s="23" t="s">
        <v>191</v>
      </c>
      <c r="AV328" s="23" t="s">
        <v>191</v>
      </c>
      <c r="AW328" s="1175" t="str">
        <f t="shared" si="259"/>
        <v xml:space="preserve">  </v>
      </c>
      <c r="AX328" s="1154" t="str">
        <f t="shared" si="260"/>
        <v xml:space="preserve">  </v>
      </c>
      <c r="AY328" s="23" t="s">
        <v>191</v>
      </c>
      <c r="AZ328" s="23" t="s">
        <v>191</v>
      </c>
      <c r="BA328" s="23" t="s">
        <v>191</v>
      </c>
      <c r="BB328" s="1175" t="str">
        <f t="shared" si="305"/>
        <v xml:space="preserve">  </v>
      </c>
      <c r="BC328" s="1154" t="str">
        <f t="shared" si="261"/>
        <v xml:space="preserve">  </v>
      </c>
      <c r="BD328" s="794" t="s">
        <v>191</v>
      </c>
      <c r="BF328" s="1347">
        <v>5.2680850219732118</v>
      </c>
      <c r="BG328" s="1347"/>
      <c r="BH328" s="1175" t="str">
        <f t="shared" si="282"/>
        <v xml:space="preserve">  </v>
      </c>
      <c r="BI328" s="1154" t="str">
        <f t="shared" si="263"/>
        <v xml:space="preserve">  </v>
      </c>
      <c r="BK328" s="1346">
        <v>0.25282910670624548</v>
      </c>
      <c r="BM328" s="1175" t="str">
        <f t="shared" si="283"/>
        <v xml:space="preserve">  </v>
      </c>
      <c r="BN328" s="1158" t="str">
        <f t="shared" si="264"/>
        <v xml:space="preserve">  </v>
      </c>
      <c r="BO328" s="1157" t="str">
        <f t="shared" si="265"/>
        <v xml:space="preserve">  </v>
      </c>
      <c r="BP328" s="1348">
        <f t="shared" si="284"/>
        <v>4.7992601799647092</v>
      </c>
      <c r="BQ328" s="1104">
        <v>305.02748120212533</v>
      </c>
      <c r="BR328" s="949"/>
      <c r="BS328" s="174" t="str">
        <f t="shared" si="285"/>
        <v xml:space="preserve">  </v>
      </c>
      <c r="BT328" s="1158" t="str">
        <f t="shared" si="286"/>
        <v xml:space="preserve">  </v>
      </c>
      <c r="BU328" s="1352">
        <f t="shared" si="301"/>
        <v>12.325600260820563</v>
      </c>
      <c r="BV328" s="949"/>
      <c r="BW328" s="174" t="str">
        <f t="shared" si="302"/>
        <v xml:space="preserve">  </v>
      </c>
      <c r="BX328" s="1154" t="str">
        <f t="shared" si="303"/>
        <v xml:space="preserve">  </v>
      </c>
      <c r="BY328" s="1236">
        <v>5.3419941672612392</v>
      </c>
      <c r="CA328" s="1179">
        <v>1</v>
      </c>
      <c r="CB328" s="174" t="str">
        <f t="shared" si="288"/>
        <v xml:space="preserve">  </v>
      </c>
      <c r="CC328" s="1154" t="str">
        <f t="shared" si="289"/>
        <v xml:space="preserve">  </v>
      </c>
      <c r="CD328" s="1419">
        <f t="shared" si="307"/>
        <v>0.23771874044312491</v>
      </c>
      <c r="CF328" s="174" t="str">
        <f t="shared" si="306"/>
        <v xml:space="preserve">  </v>
      </c>
      <c r="CG328" s="1158" t="str">
        <f t="shared" si="266"/>
        <v xml:space="preserve">  </v>
      </c>
      <c r="CH328" s="1389">
        <f t="shared" si="290"/>
        <v>1.7513156998865249</v>
      </c>
      <c r="CI328" s="1353">
        <v>11.281574475779031</v>
      </c>
      <c r="CK328" s="174" t="str">
        <f t="shared" si="291"/>
        <v xml:space="preserve">  </v>
      </c>
      <c r="CL328" s="1154" t="str">
        <f t="shared" si="292"/>
        <v xml:space="preserve">  </v>
      </c>
      <c r="CM328" s="1347">
        <f t="shared" si="293"/>
        <v>0.46107304379270847</v>
      </c>
      <c r="CO328" s="174" t="str">
        <f t="shared" si="294"/>
        <v xml:space="preserve">  </v>
      </c>
      <c r="CP328" s="1158" t="str">
        <f t="shared" si="297"/>
        <v xml:space="preserve">  </v>
      </c>
      <c r="CQ328" s="1353">
        <f t="shared" si="295"/>
        <v>3.6985436300093029</v>
      </c>
      <c r="CR328" s="1174">
        <f t="shared" si="304"/>
        <v>3.7407755730836354</v>
      </c>
    </row>
    <row r="329" spans="1:97" ht="38.25" x14ac:dyDescent="0.2">
      <c r="A329" s="1144" t="s">
        <v>2267</v>
      </c>
      <c r="B329" s="1161" t="s">
        <v>1373</v>
      </c>
      <c r="C329" s="957" t="s">
        <v>599</v>
      </c>
      <c r="D329" s="957">
        <v>9</v>
      </c>
      <c r="E329" s="1455"/>
      <c r="F329" s="955">
        <v>1</v>
      </c>
      <c r="G329" s="1163">
        <v>11452900</v>
      </c>
      <c r="H329" s="1163">
        <v>201204131310</v>
      </c>
      <c r="I329" s="1163"/>
      <c r="J329" s="1105" t="s">
        <v>652</v>
      </c>
      <c r="K329" s="1165" t="s">
        <v>2616</v>
      </c>
      <c r="L329" s="1184" t="s">
        <v>746</v>
      </c>
      <c r="M329" s="957" t="s">
        <v>48</v>
      </c>
      <c r="N329" s="957"/>
      <c r="O329" s="957"/>
      <c r="P329" s="1169">
        <v>41012</v>
      </c>
      <c r="Q329" s="960">
        <v>0.54861111111111105</v>
      </c>
      <c r="R329" s="1105" t="s">
        <v>653</v>
      </c>
      <c r="S329" s="1235" t="s">
        <v>653</v>
      </c>
      <c r="T329" s="1097">
        <v>131.5</v>
      </c>
      <c r="U329" s="1189">
        <v>143.30000000000001</v>
      </c>
      <c r="V329" s="1344">
        <f t="shared" si="269"/>
        <v>11.800000000000011</v>
      </c>
      <c r="W329" s="1189">
        <v>500</v>
      </c>
      <c r="X329" s="1344">
        <f t="shared" si="299"/>
        <v>23.600000000000023</v>
      </c>
      <c r="Y329" s="1154" t="str">
        <f t="shared" si="271"/>
        <v xml:space="preserve">  </v>
      </c>
      <c r="Z329" s="1235" t="s">
        <v>653</v>
      </c>
      <c r="AA329" s="1189">
        <v>130.80000000000001</v>
      </c>
      <c r="AB329" s="1189">
        <v>145.1</v>
      </c>
      <c r="AC329" s="1344">
        <f t="shared" si="272"/>
        <v>14.299999999999983</v>
      </c>
      <c r="AD329" s="1189">
        <v>430</v>
      </c>
      <c r="AE329" s="1344">
        <f t="shared" si="273"/>
        <v>33.255813953488335</v>
      </c>
      <c r="AF329" s="1154" t="str">
        <f t="shared" si="274"/>
        <v xml:space="preserve">  </v>
      </c>
      <c r="AG329" s="1235" t="s">
        <v>653</v>
      </c>
      <c r="AH329" s="1189">
        <v>133.9</v>
      </c>
      <c r="AI329" s="1189">
        <v>145.4</v>
      </c>
      <c r="AJ329" s="1344">
        <f t="shared" si="275"/>
        <v>11.5</v>
      </c>
      <c r="AK329" s="1189">
        <v>500</v>
      </c>
      <c r="AL329" s="1344">
        <f t="shared" si="276"/>
        <v>23</v>
      </c>
      <c r="AM329" s="1154" t="str">
        <f t="shared" si="277"/>
        <v xml:space="preserve">  </v>
      </c>
      <c r="AN329" s="1507">
        <f t="shared" si="278"/>
        <v>26.618604651162787</v>
      </c>
      <c r="AO329" s="1507">
        <f t="shared" si="300"/>
        <v>5.7558153629314219</v>
      </c>
      <c r="AP329" s="1507">
        <f t="shared" si="280"/>
        <v>21.623279801332444</v>
      </c>
      <c r="AQ329" s="1506">
        <f t="shared" si="281"/>
        <v>3</v>
      </c>
      <c r="AR329" s="1154" t="str">
        <f t="shared" si="267"/>
        <v xml:space="preserve">  </v>
      </c>
      <c r="AS329" s="1506"/>
      <c r="AT329" s="23" t="s">
        <v>191</v>
      </c>
      <c r="AU329" s="23" t="s">
        <v>191</v>
      </c>
      <c r="AV329" s="23" t="s">
        <v>191</v>
      </c>
      <c r="AW329" s="1175" t="str">
        <f t="shared" si="259"/>
        <v xml:space="preserve">  </v>
      </c>
      <c r="AX329" s="1154" t="str">
        <f t="shared" si="260"/>
        <v xml:space="preserve">  </v>
      </c>
      <c r="AY329" s="23" t="s">
        <v>191</v>
      </c>
      <c r="AZ329" s="23" t="s">
        <v>191</v>
      </c>
      <c r="BA329" s="23" t="s">
        <v>191</v>
      </c>
      <c r="BB329" s="1175" t="str">
        <f t="shared" si="305"/>
        <v xml:space="preserve">  </v>
      </c>
      <c r="BC329" s="1154" t="str">
        <f t="shared" si="261"/>
        <v xml:space="preserve">  </v>
      </c>
      <c r="BD329" s="794" t="s">
        <v>191</v>
      </c>
      <c r="BF329" s="1347">
        <v>1.3382438322419821</v>
      </c>
      <c r="BG329" s="1347"/>
      <c r="BH329" s="1175" t="str">
        <f t="shared" si="282"/>
        <v xml:space="preserve">  </v>
      </c>
      <c r="BI329" s="1154" t="str">
        <f t="shared" si="263"/>
        <v xml:space="preserve">  </v>
      </c>
      <c r="BK329" s="1346">
        <v>0.15290443691583855</v>
      </c>
      <c r="BM329" s="1175" t="str">
        <f t="shared" si="283"/>
        <v xml:space="preserve">  </v>
      </c>
      <c r="BN329" s="1158" t="str">
        <f t="shared" si="264"/>
        <v xml:space="preserve">  </v>
      </c>
      <c r="BO329" s="1157" t="str">
        <f t="shared" si="265"/>
        <v xml:space="preserve">  </v>
      </c>
      <c r="BP329" s="1348">
        <f t="shared" si="284"/>
        <v>11.425753157380536</v>
      </c>
      <c r="BQ329" s="1104">
        <v>398.68356042512204</v>
      </c>
      <c r="BR329" s="949"/>
      <c r="BS329" s="174" t="str">
        <f t="shared" si="285"/>
        <v xml:space="preserve">  </v>
      </c>
      <c r="BT329" s="1158" t="str">
        <f t="shared" si="286"/>
        <v xml:space="preserve">  </v>
      </c>
      <c r="BU329" s="1352">
        <f t="shared" si="301"/>
        <v>9.4089320260328897</v>
      </c>
      <c r="BV329" s="949"/>
      <c r="BW329" s="174" t="str">
        <f t="shared" si="302"/>
        <v xml:space="preserve">  </v>
      </c>
      <c r="BX329" s="1154" t="str">
        <f t="shared" si="303"/>
        <v xml:space="preserve">  </v>
      </c>
      <c r="BY329" s="1236">
        <v>6.3925861684640006</v>
      </c>
      <c r="CA329" s="1179">
        <v>1</v>
      </c>
      <c r="CB329" s="174" t="str">
        <f t="shared" si="288"/>
        <v xml:space="preserve">  </v>
      </c>
      <c r="CC329" s="1154" t="str">
        <f t="shared" si="289"/>
        <v xml:space="preserve">  </v>
      </c>
      <c r="CD329" s="1419">
        <f t="shared" si="307"/>
        <v>0.21259065630008162</v>
      </c>
      <c r="CF329" s="174" t="str">
        <f t="shared" si="306"/>
        <v xml:space="preserve">  </v>
      </c>
      <c r="CG329" s="1158" t="str">
        <f t="shared" si="266"/>
        <v xml:space="preserve">  </v>
      </c>
      <c r="CH329" s="1389">
        <f t="shared" si="290"/>
        <v>1.6034235677155821</v>
      </c>
      <c r="CI329" s="1353">
        <v>14.181741274779361</v>
      </c>
      <c r="CK329" s="174" t="str">
        <f t="shared" si="291"/>
        <v xml:space="preserve">  </v>
      </c>
      <c r="CL329" s="1154" t="str">
        <f t="shared" si="292"/>
        <v xml:space="preserve">  </v>
      </c>
      <c r="CM329" s="1347">
        <f t="shared" si="293"/>
        <v>0.32618004931992528</v>
      </c>
      <c r="CO329" s="174" t="str">
        <f t="shared" si="294"/>
        <v xml:space="preserve">  </v>
      </c>
      <c r="CP329" s="1158" t="str">
        <f t="shared" si="297"/>
        <v xml:space="preserve">  </v>
      </c>
      <c r="CQ329" s="1353">
        <f t="shared" si="295"/>
        <v>3.5571422256932701</v>
      </c>
      <c r="CR329" s="1174">
        <f t="shared" si="304"/>
        <v>3.4667064063959803</v>
      </c>
    </row>
    <row r="330" spans="1:97" ht="38.25" x14ac:dyDescent="0.2">
      <c r="A330" s="1144" t="s">
        <v>2277</v>
      </c>
      <c r="B330" s="1161" t="s">
        <v>1383</v>
      </c>
      <c r="C330" s="957" t="s">
        <v>599</v>
      </c>
      <c r="D330" s="957">
        <v>9</v>
      </c>
      <c r="E330" s="1455"/>
      <c r="F330" s="955">
        <v>1</v>
      </c>
      <c r="G330" s="1163">
        <v>11452900</v>
      </c>
      <c r="H330" s="1163">
        <v>201212021350</v>
      </c>
      <c r="I330" s="1163"/>
      <c r="J330" s="1105" t="s">
        <v>748</v>
      </c>
      <c r="K330" s="1165" t="s">
        <v>2616</v>
      </c>
      <c r="L330" s="1184" t="s">
        <v>746</v>
      </c>
      <c r="M330" s="957" t="s">
        <v>746</v>
      </c>
      <c r="N330" s="957"/>
      <c r="O330" s="957"/>
      <c r="P330" s="1169">
        <v>41245</v>
      </c>
      <c r="Q330" s="960">
        <v>0.57638888888888895</v>
      </c>
      <c r="R330" s="1105" t="s">
        <v>747</v>
      </c>
      <c r="S330" s="1527" t="s">
        <v>747</v>
      </c>
      <c r="T330" s="1528">
        <v>134.1</v>
      </c>
      <c r="U330" s="1171">
        <v>147.19999999999999</v>
      </c>
      <c r="V330" s="1344">
        <f t="shared" si="269"/>
        <v>13.099999999999994</v>
      </c>
      <c r="W330" s="1171">
        <v>75</v>
      </c>
      <c r="X330" s="1344">
        <f t="shared" si="299"/>
        <v>174.6666666666666</v>
      </c>
      <c r="Y330" s="1154" t="str">
        <f t="shared" si="271"/>
        <v xml:space="preserve">  </v>
      </c>
      <c r="Z330" s="1527" t="s">
        <v>747</v>
      </c>
      <c r="AA330" s="1528">
        <v>134.30000000000001</v>
      </c>
      <c r="AB330" s="1171">
        <v>159.89999999999998</v>
      </c>
      <c r="AC330" s="1344">
        <f t="shared" si="272"/>
        <v>25.599999999999966</v>
      </c>
      <c r="AD330" s="1171">
        <v>125</v>
      </c>
      <c r="AE330" s="1344">
        <f t="shared" si="273"/>
        <v>204.79999999999973</v>
      </c>
      <c r="AF330" s="1154" t="str">
        <f t="shared" si="274"/>
        <v xml:space="preserve">  </v>
      </c>
      <c r="AG330" s="1527" t="s">
        <v>747</v>
      </c>
      <c r="AH330" s="1528">
        <v>133.19999999999999</v>
      </c>
      <c r="AI330" s="1171">
        <v>146.80000000000001</v>
      </c>
      <c r="AJ330" s="1344">
        <f t="shared" si="275"/>
        <v>13.600000000000023</v>
      </c>
      <c r="AK330" s="1171">
        <v>60</v>
      </c>
      <c r="AL330" s="1344">
        <f t="shared" si="276"/>
        <v>226.66666666666706</v>
      </c>
      <c r="AM330" s="1154" t="str">
        <f t="shared" si="277"/>
        <v xml:space="preserve">  </v>
      </c>
      <c r="AN330" s="1507">
        <f t="shared" si="278"/>
        <v>202.04444444444448</v>
      </c>
      <c r="AO330" s="1507">
        <f t="shared" si="300"/>
        <v>26.109285988223082</v>
      </c>
      <c r="AP330" s="1507">
        <f t="shared" si="280"/>
        <v>12.922545858667384</v>
      </c>
      <c r="AQ330" s="1506">
        <f t="shared" si="281"/>
        <v>3</v>
      </c>
      <c r="AR330" s="1154" t="str">
        <f t="shared" si="267"/>
        <v xml:space="preserve">  </v>
      </c>
      <c r="AS330" s="1506"/>
      <c r="AT330" s="23" t="s">
        <v>191</v>
      </c>
      <c r="AU330" s="23" t="s">
        <v>191</v>
      </c>
      <c r="AV330" s="23" t="s">
        <v>191</v>
      </c>
      <c r="AW330" s="1175" t="str">
        <f t="shared" si="259"/>
        <v xml:space="preserve">  </v>
      </c>
      <c r="AX330" s="1154" t="str">
        <f t="shared" si="260"/>
        <v xml:space="preserve">  </v>
      </c>
      <c r="AY330" s="23" t="s">
        <v>191</v>
      </c>
      <c r="AZ330" s="23" t="s">
        <v>191</v>
      </c>
      <c r="BA330" s="23" t="s">
        <v>191</v>
      </c>
      <c r="BB330" s="1175" t="str">
        <f t="shared" si="305"/>
        <v xml:space="preserve">  </v>
      </c>
      <c r="BC330" s="1154" t="str">
        <f t="shared" si="261"/>
        <v xml:space="preserve">  </v>
      </c>
      <c r="BD330" s="794" t="s">
        <v>191</v>
      </c>
      <c r="BE330" s="588"/>
      <c r="BF330" s="1347">
        <v>11.575292854867264</v>
      </c>
      <c r="BH330" s="1175" t="str">
        <f t="shared" si="282"/>
        <v xml:space="preserve">  </v>
      </c>
      <c r="BI330" s="1154" t="str">
        <f t="shared" si="263"/>
        <v xml:space="preserve">  </v>
      </c>
      <c r="BK330" s="1443">
        <v>8.6197871490771294E-2</v>
      </c>
      <c r="BL330" s="953"/>
      <c r="BM330" s="1175" t="str">
        <f t="shared" si="283"/>
        <v xml:space="preserve">  </v>
      </c>
      <c r="BN330" s="1158" t="str">
        <f t="shared" si="264"/>
        <v xml:space="preserve">  </v>
      </c>
      <c r="BO330" s="1157" t="str">
        <f t="shared" si="265"/>
        <v xml:space="preserve">  </v>
      </c>
      <c r="BP330" s="1529">
        <f t="shared" si="284"/>
        <v>0.74467119382233327</v>
      </c>
      <c r="BQ330" s="1394">
        <v>334.61550114403423</v>
      </c>
      <c r="BR330" s="1530"/>
      <c r="BS330" s="174" t="str">
        <f t="shared" si="285"/>
        <v xml:space="preserve">  </v>
      </c>
      <c r="BT330" s="1158" t="str">
        <f t="shared" si="286"/>
        <v xml:space="preserve">  </v>
      </c>
      <c r="BU330" s="1394">
        <v>58.446174199824618</v>
      </c>
      <c r="BV330" s="953"/>
      <c r="BW330" s="174" t="str">
        <f t="shared" si="302"/>
        <v xml:space="preserve">  </v>
      </c>
      <c r="BX330" s="1154" t="str">
        <f t="shared" si="303"/>
        <v xml:space="preserve">  </v>
      </c>
      <c r="BY330" s="1307">
        <v>2.9860752044006857</v>
      </c>
      <c r="CA330" s="1179">
        <v>1</v>
      </c>
      <c r="CB330" s="174" t="str">
        <f t="shared" si="288"/>
        <v xml:space="preserve">  </v>
      </c>
      <c r="CC330" s="1154" t="str">
        <f t="shared" si="289"/>
        <v xml:space="preserve">  </v>
      </c>
      <c r="CD330" s="1419">
        <f t="shared" si="307"/>
        <v>0.61154820186125969</v>
      </c>
      <c r="CF330" s="174" t="str">
        <f t="shared" si="306"/>
        <v xml:space="preserve">  </v>
      </c>
      <c r="CG330" s="1158" t="str">
        <f t="shared" si="266"/>
        <v xml:space="preserve">  </v>
      </c>
      <c r="CH330" s="1389">
        <f t="shared" si="290"/>
        <v>0.89238998019859783</v>
      </c>
      <c r="CI330" s="1531">
        <v>9.4111162686922594</v>
      </c>
      <c r="CK330" s="174" t="str">
        <f t="shared" si="291"/>
        <v xml:space="preserve">  </v>
      </c>
      <c r="CL330" s="1154" t="str">
        <f t="shared" si="292"/>
        <v xml:space="preserve">  </v>
      </c>
      <c r="CM330" s="1347">
        <f t="shared" si="293"/>
        <v>2.1331863542369156</v>
      </c>
      <c r="CO330" s="174" t="str">
        <f t="shared" si="294"/>
        <v xml:space="preserve">  </v>
      </c>
      <c r="CP330" s="1158" t="str">
        <f t="shared" si="297"/>
        <v xml:space="preserve">  </v>
      </c>
      <c r="CQ330" s="1353">
        <f t="shared" si="295"/>
        <v>2.8125165261370459</v>
      </c>
      <c r="CR330" s="1174">
        <f t="shared" si="304"/>
        <v>3.6498306064373955</v>
      </c>
    </row>
    <row r="331" spans="1:97" ht="38.25" x14ac:dyDescent="0.2">
      <c r="A331" s="1144" t="s">
        <v>2282</v>
      </c>
      <c r="B331" s="1161" t="s">
        <v>1388</v>
      </c>
      <c r="C331" s="957" t="s">
        <v>599</v>
      </c>
      <c r="D331" s="957">
        <v>9</v>
      </c>
      <c r="E331" s="1455"/>
      <c r="F331" s="955">
        <v>1</v>
      </c>
      <c r="G331" s="1163">
        <v>11452900</v>
      </c>
      <c r="H331" s="1525">
        <v>201212031520</v>
      </c>
      <c r="I331" s="1525"/>
      <c r="J331" s="1536" t="s">
        <v>760</v>
      </c>
      <c r="K331" s="1165" t="s">
        <v>2616</v>
      </c>
      <c r="L331" s="1184" t="s">
        <v>746</v>
      </c>
      <c r="M331" s="1167" t="s">
        <v>746</v>
      </c>
      <c r="N331" s="1167"/>
      <c r="O331" s="1167"/>
      <c r="P331" s="1248">
        <v>41246</v>
      </c>
      <c r="Q331" s="1537">
        <v>0.63888888888888895</v>
      </c>
      <c r="R331" s="1536" t="s">
        <v>759</v>
      </c>
      <c r="S331" s="1538" t="s">
        <v>759</v>
      </c>
      <c r="T331" s="1539">
        <v>133.4</v>
      </c>
      <c r="U331" s="1540">
        <v>260.60000000000002</v>
      </c>
      <c r="V331" s="1541">
        <f t="shared" si="269"/>
        <v>127.20000000000002</v>
      </c>
      <c r="W331" s="1540">
        <v>120</v>
      </c>
      <c r="X331" s="1541">
        <f t="shared" si="299"/>
        <v>1060.0000000000002</v>
      </c>
      <c r="Y331" s="1154" t="str">
        <f t="shared" si="271"/>
        <v xml:space="preserve">  </v>
      </c>
      <c r="Z331" s="1538" t="s">
        <v>759</v>
      </c>
      <c r="AA331" s="1539">
        <v>133.9</v>
      </c>
      <c r="AB331" s="1540">
        <v>257.40000000000003</v>
      </c>
      <c r="AC331" s="1541">
        <f t="shared" si="272"/>
        <v>123.50000000000003</v>
      </c>
      <c r="AD331" s="1540">
        <v>90</v>
      </c>
      <c r="AE331" s="1541">
        <f t="shared" si="273"/>
        <v>1372.2222222222226</v>
      </c>
      <c r="AF331" s="1154" t="str">
        <f t="shared" si="274"/>
        <v xml:space="preserve">  </v>
      </c>
      <c r="AG331" s="1538" t="s">
        <v>759</v>
      </c>
      <c r="AH331" s="1539">
        <v>133.6</v>
      </c>
      <c r="AI331" s="1540">
        <v>249.5</v>
      </c>
      <c r="AJ331" s="1541">
        <f t="shared" si="275"/>
        <v>115.9</v>
      </c>
      <c r="AK331" s="1540">
        <v>90</v>
      </c>
      <c r="AL331" s="1541">
        <f t="shared" si="276"/>
        <v>1287.7777777777778</v>
      </c>
      <c r="AM331" s="1154" t="str">
        <f t="shared" si="277"/>
        <v xml:space="preserve">  </v>
      </c>
      <c r="AN331" s="1542">
        <f t="shared" si="278"/>
        <v>1240.0000000000002</v>
      </c>
      <c r="AO331" s="1542">
        <f t="shared" si="300"/>
        <v>161.50144287090109</v>
      </c>
      <c r="AP331" s="1542">
        <f t="shared" si="280"/>
        <v>13.024309908943636</v>
      </c>
      <c r="AQ331" s="1540">
        <f t="shared" si="281"/>
        <v>3</v>
      </c>
      <c r="AR331" s="1154" t="str">
        <f t="shared" ref="AR331:AR362" si="308">IF(AN331&lt;AR$5,"&lt;MDL",IF(AN331&lt;AR$6,"E, &lt;RL",IF(AN331&gt;AR$6,"  ",)))</f>
        <v xml:space="preserve">  </v>
      </c>
      <c r="AS331" s="1540"/>
      <c r="AT331" s="168" t="s">
        <v>191</v>
      </c>
      <c r="AU331" s="168" t="s">
        <v>191</v>
      </c>
      <c r="AV331" s="168" t="s">
        <v>191</v>
      </c>
      <c r="AW331" s="507" t="str">
        <f t="shared" si="259"/>
        <v xml:space="preserve">  </v>
      </c>
      <c r="AX331" s="1154" t="str">
        <f t="shared" si="260"/>
        <v xml:space="preserve">  </v>
      </c>
      <c r="AY331" s="168" t="s">
        <v>191</v>
      </c>
      <c r="AZ331" s="168" t="s">
        <v>191</v>
      </c>
      <c r="BA331" s="168" t="s">
        <v>191</v>
      </c>
      <c r="BB331" s="507" t="str">
        <f t="shared" si="305"/>
        <v xml:space="preserve">  </v>
      </c>
      <c r="BC331" s="1154" t="str">
        <f t="shared" si="261"/>
        <v xml:space="preserve">  </v>
      </c>
      <c r="BD331" s="799" t="s">
        <v>191</v>
      </c>
      <c r="BE331" s="589"/>
      <c r="BF331" s="1543">
        <v>10.762502465109913</v>
      </c>
      <c r="BG331" s="1544"/>
      <c r="BH331" s="507" t="str">
        <f t="shared" si="282"/>
        <v xml:space="preserve">  </v>
      </c>
      <c r="BI331" s="1154" t="str">
        <f t="shared" si="263"/>
        <v xml:space="preserve">  </v>
      </c>
      <c r="BJ331" s="1545"/>
      <c r="BK331" s="1543">
        <v>7.8121840633614964E-2</v>
      </c>
      <c r="BL331" s="1545"/>
      <c r="BM331" s="507" t="str">
        <f t="shared" si="283"/>
        <v xml:space="preserve">  </v>
      </c>
      <c r="BN331" s="1158" t="str">
        <f t="shared" si="264"/>
        <v xml:space="preserve">  </v>
      </c>
      <c r="BO331" s="1157" t="str">
        <f t="shared" si="265"/>
        <v xml:space="preserve">  </v>
      </c>
      <c r="BP331" s="1546">
        <f t="shared" si="284"/>
        <v>0.725870594565454</v>
      </c>
      <c r="BQ331" s="1547">
        <v>317.02197848392944</v>
      </c>
      <c r="BR331" s="1544"/>
      <c r="BS331" s="507" t="str">
        <f t="shared" si="285"/>
        <v xml:space="preserve">  </v>
      </c>
      <c r="BT331" s="1158" t="str">
        <f t="shared" si="286"/>
        <v xml:space="preserve">  </v>
      </c>
      <c r="BU331" s="1547">
        <v>336.04329719296521</v>
      </c>
      <c r="BV331" s="1545"/>
      <c r="BW331" s="507" t="str">
        <f t="shared" si="302"/>
        <v xml:space="preserve">  </v>
      </c>
      <c r="BX331" s="1154" t="str">
        <f t="shared" si="303"/>
        <v xml:space="preserve">  </v>
      </c>
      <c r="BY331" s="1542">
        <v>1.6449618862868776</v>
      </c>
      <c r="BZ331" s="1545"/>
      <c r="CA331" s="1179">
        <v>1</v>
      </c>
      <c r="CB331" s="507" t="str">
        <f t="shared" si="288"/>
        <v xml:space="preserve">  </v>
      </c>
      <c r="CC331" s="1154" t="str">
        <f t="shared" si="289"/>
        <v xml:space="preserve">  </v>
      </c>
      <c r="CD331" s="1548">
        <f t="shared" si="307"/>
        <v>2.2572532550714381</v>
      </c>
      <c r="CE331" s="1545"/>
      <c r="CF331" s="507" t="str">
        <f t="shared" si="306"/>
        <v xml:space="preserve">  </v>
      </c>
      <c r="CG331" s="1158" t="str">
        <f t="shared" si="266"/>
        <v xml:space="preserve">  </v>
      </c>
      <c r="CH331" s="1549">
        <f t="shared" si="290"/>
        <v>0.51887944619911086</v>
      </c>
      <c r="CI331" s="1548">
        <v>4.0674800231378239</v>
      </c>
      <c r="CJ331" s="1545"/>
      <c r="CK331" s="507" t="str">
        <f t="shared" si="291"/>
        <v xml:space="preserve">  </v>
      </c>
      <c r="CL331" s="1154" t="str">
        <f t="shared" si="292"/>
        <v xml:space="preserve">  </v>
      </c>
      <c r="CM331" s="1543">
        <f t="shared" si="293"/>
        <v>5.2380103853519318</v>
      </c>
      <c r="CN331" s="1545"/>
      <c r="CO331" s="507" t="str">
        <f t="shared" si="294"/>
        <v xml:space="preserve">  </v>
      </c>
      <c r="CP331" s="1158" t="str">
        <f t="shared" si="297"/>
        <v xml:space="preserve">  </v>
      </c>
      <c r="CQ331" s="1547">
        <f t="shared" si="295"/>
        <v>1.2830277706894109</v>
      </c>
      <c r="CR331" s="1550">
        <f t="shared" si="304"/>
        <v>1.5587308031750811</v>
      </c>
      <c r="CS331" s="1545"/>
    </row>
    <row r="332" spans="1:97" ht="38.25" x14ac:dyDescent="0.2">
      <c r="A332" s="1144" t="s">
        <v>2286</v>
      </c>
      <c r="B332" s="1161" t="s">
        <v>1392</v>
      </c>
      <c r="C332" s="957" t="s">
        <v>599</v>
      </c>
      <c r="D332" s="957">
        <v>9</v>
      </c>
      <c r="E332" s="1455"/>
      <c r="F332" s="955">
        <v>1</v>
      </c>
      <c r="G332" s="1163">
        <v>11452900</v>
      </c>
      <c r="H332" s="1163">
        <v>201212051430</v>
      </c>
      <c r="I332" s="1163"/>
      <c r="J332" s="1105" t="s">
        <v>768</v>
      </c>
      <c r="K332" s="1165" t="s">
        <v>2616</v>
      </c>
      <c r="L332" s="1184" t="s">
        <v>746</v>
      </c>
      <c r="M332" s="957" t="s">
        <v>746</v>
      </c>
      <c r="N332" s="957"/>
      <c r="O332" s="957"/>
      <c r="P332" s="1169">
        <v>41248</v>
      </c>
      <c r="Q332" s="960">
        <v>0.60416666666666663</v>
      </c>
      <c r="R332" s="1105" t="s">
        <v>767</v>
      </c>
      <c r="S332" s="1527" t="s">
        <v>767</v>
      </c>
      <c r="T332" s="1528">
        <v>133.9</v>
      </c>
      <c r="U332" s="1171">
        <v>146.5</v>
      </c>
      <c r="V332" s="1344">
        <f t="shared" si="269"/>
        <v>12.599999999999994</v>
      </c>
      <c r="W332" s="1171">
        <v>130</v>
      </c>
      <c r="X332" s="1344">
        <f t="shared" si="299"/>
        <v>96.923076923076877</v>
      </c>
      <c r="Y332" s="1154" t="str">
        <f t="shared" si="271"/>
        <v xml:space="preserve">  </v>
      </c>
      <c r="Z332" s="1527" t="s">
        <v>767</v>
      </c>
      <c r="AA332" s="1528">
        <v>133.9</v>
      </c>
      <c r="AB332" s="1171">
        <v>146.80000000000001</v>
      </c>
      <c r="AC332" s="1344">
        <f t="shared" si="272"/>
        <v>12.900000000000006</v>
      </c>
      <c r="AD332" s="1171">
        <v>130</v>
      </c>
      <c r="AE332" s="1344">
        <f t="shared" si="273"/>
        <v>99.230769230769269</v>
      </c>
      <c r="AF332" s="1154" t="str">
        <f t="shared" si="274"/>
        <v xml:space="preserve">  </v>
      </c>
      <c r="AG332" s="1527" t="s">
        <v>767</v>
      </c>
      <c r="AH332" s="1528">
        <v>133.1</v>
      </c>
      <c r="AI332" s="1171">
        <v>146.4</v>
      </c>
      <c r="AJ332" s="1344">
        <f t="shared" si="275"/>
        <v>13.300000000000011</v>
      </c>
      <c r="AK332" s="1171">
        <v>130</v>
      </c>
      <c r="AL332" s="1344">
        <f t="shared" si="276"/>
        <v>102.30769230769239</v>
      </c>
      <c r="AM332" s="1154" t="str">
        <f t="shared" si="277"/>
        <v xml:space="preserve">  </v>
      </c>
      <c r="AN332" s="1507">
        <f t="shared" si="278"/>
        <v>99.487179487179503</v>
      </c>
      <c r="AO332" s="1507">
        <f t="shared" si="300"/>
        <v>2.7014496802187149</v>
      </c>
      <c r="AP332" s="1507">
        <f t="shared" si="280"/>
        <v>2.7153746785703574</v>
      </c>
      <c r="AQ332" s="1506">
        <f t="shared" si="281"/>
        <v>3</v>
      </c>
      <c r="AR332" s="1154" t="str">
        <f t="shared" si="308"/>
        <v xml:space="preserve">  </v>
      </c>
      <c r="AS332" s="1506"/>
      <c r="AT332" s="23" t="s">
        <v>191</v>
      </c>
      <c r="AU332" s="23" t="s">
        <v>191</v>
      </c>
      <c r="AV332" s="23" t="s">
        <v>191</v>
      </c>
      <c r="AW332" s="1175" t="str">
        <f t="shared" si="259"/>
        <v xml:space="preserve">  </v>
      </c>
      <c r="AX332" s="1154" t="str">
        <f t="shared" si="260"/>
        <v xml:space="preserve">  </v>
      </c>
      <c r="AY332" s="23" t="s">
        <v>191</v>
      </c>
      <c r="AZ332" s="23" t="s">
        <v>191</v>
      </c>
      <c r="BA332" s="23" t="s">
        <v>191</v>
      </c>
      <c r="BB332" s="1175" t="str">
        <f t="shared" si="305"/>
        <v xml:space="preserve">  </v>
      </c>
      <c r="BC332" s="1154" t="str">
        <f t="shared" si="261"/>
        <v xml:space="preserve">  </v>
      </c>
      <c r="BD332" s="794" t="s">
        <v>191</v>
      </c>
      <c r="BE332" s="588"/>
      <c r="BF332" s="1347">
        <v>9.9312096036070443</v>
      </c>
      <c r="BH332" s="1175" t="str">
        <f t="shared" si="282"/>
        <v xml:space="preserve">  </v>
      </c>
      <c r="BI332" s="1154" t="str">
        <f t="shared" si="263"/>
        <v xml:space="preserve">  </v>
      </c>
      <c r="BK332" s="1443">
        <v>7.7983685385948576E-2</v>
      </c>
      <c r="BL332" s="954"/>
      <c r="BM332" s="1175" t="str">
        <f t="shared" si="283"/>
        <v xml:space="preserve">  </v>
      </c>
      <c r="BN332" s="1158" t="str">
        <f t="shared" si="264"/>
        <v xml:space="preserve">  </v>
      </c>
      <c r="BO332" s="1157" t="str">
        <f t="shared" si="265"/>
        <v xml:space="preserve">  </v>
      </c>
      <c r="BP332" s="1529">
        <f t="shared" si="284"/>
        <v>0.78523854090869938</v>
      </c>
      <c r="BQ332" s="1394">
        <v>275.99800145647515</v>
      </c>
      <c r="BR332" s="1530"/>
      <c r="BS332" s="174" t="str">
        <f t="shared" si="285"/>
        <v xml:space="preserve">  </v>
      </c>
      <c r="BT332" s="1158" t="str">
        <f t="shared" si="286"/>
        <v xml:space="preserve">  </v>
      </c>
      <c r="BU332" s="1394">
        <v>26.750575525781425</v>
      </c>
      <c r="BV332" s="953"/>
      <c r="BW332" s="174" t="str">
        <f t="shared" si="302"/>
        <v xml:space="preserve">  </v>
      </c>
      <c r="BX332" s="1154" t="str">
        <f t="shared" si="303"/>
        <v xml:space="preserve">  </v>
      </c>
      <c r="BY332" s="1307">
        <v>2.5380279230666876</v>
      </c>
      <c r="CA332" s="1179">
        <v>1</v>
      </c>
      <c r="CB332" s="174" t="str">
        <f t="shared" si="288"/>
        <v xml:space="preserve">  </v>
      </c>
      <c r="CC332" s="1154" t="str">
        <f t="shared" si="289"/>
        <v xml:space="preserve">  </v>
      </c>
      <c r="CD332" s="1419">
        <f t="shared" si="307"/>
        <v>0.25185046313507908</v>
      </c>
      <c r="CF332" s="174" t="str">
        <f t="shared" si="306"/>
        <v xml:space="preserve">  </v>
      </c>
      <c r="CG332" s="1158" t="str">
        <f t="shared" si="266"/>
        <v xml:space="preserve">  </v>
      </c>
      <c r="CH332" s="1389">
        <f t="shared" si="290"/>
        <v>0.91958199322937273</v>
      </c>
      <c r="CI332" s="1531">
        <v>7.7106721999690491</v>
      </c>
      <c r="CK332" s="174" t="str">
        <f t="shared" si="291"/>
        <v xml:space="preserve">  </v>
      </c>
      <c r="CL332" s="1154" t="str">
        <f t="shared" si="292"/>
        <v xml:space="preserve">  </v>
      </c>
      <c r="CM332" s="1347">
        <f t="shared" si="293"/>
        <v>0.78886107891991109</v>
      </c>
      <c r="CO332" s="174" t="str">
        <f t="shared" si="294"/>
        <v xml:space="preserve">  </v>
      </c>
      <c r="CP332" s="1158" t="str">
        <f t="shared" si="297"/>
        <v xml:space="preserve">  </v>
      </c>
      <c r="CQ332" s="1353">
        <f t="shared" si="295"/>
        <v>2.7937420413477234</v>
      </c>
      <c r="CR332" s="1174">
        <f t="shared" si="304"/>
        <v>2.9489499325337118</v>
      </c>
    </row>
    <row r="333" spans="1:97" ht="38.25" x14ac:dyDescent="0.2">
      <c r="A333" s="1144" t="s">
        <v>2289</v>
      </c>
      <c r="B333" s="1161" t="s">
        <v>1395</v>
      </c>
      <c r="C333" s="957" t="s">
        <v>599</v>
      </c>
      <c r="D333" s="957">
        <v>9</v>
      </c>
      <c r="E333" s="1455"/>
      <c r="F333" s="955">
        <v>1</v>
      </c>
      <c r="G333" s="1163">
        <v>11452900</v>
      </c>
      <c r="H333" s="1163">
        <v>201212221200</v>
      </c>
      <c r="I333" s="1163"/>
      <c r="J333" s="1105" t="s">
        <v>774</v>
      </c>
      <c r="K333" s="1165" t="s">
        <v>2616</v>
      </c>
      <c r="L333" s="1184" t="s">
        <v>746</v>
      </c>
      <c r="M333" s="957" t="s">
        <v>746</v>
      </c>
      <c r="N333" s="957"/>
      <c r="O333" s="957"/>
      <c r="P333" s="1169">
        <v>41265</v>
      </c>
      <c r="Q333" s="960">
        <v>0.5</v>
      </c>
      <c r="R333" s="1105" t="s">
        <v>773</v>
      </c>
      <c r="S333" s="1527" t="s">
        <v>773</v>
      </c>
      <c r="T333" s="1528">
        <v>134.30000000000001</v>
      </c>
      <c r="U333" s="1171">
        <v>151.29999999999998</v>
      </c>
      <c r="V333" s="1344">
        <f t="shared" si="269"/>
        <v>16.999999999999972</v>
      </c>
      <c r="W333" s="1171">
        <v>48</v>
      </c>
      <c r="X333" s="1344">
        <f t="shared" si="299"/>
        <v>354.16666666666606</v>
      </c>
      <c r="Y333" s="1154" t="str">
        <f t="shared" si="271"/>
        <v xml:space="preserve">  </v>
      </c>
      <c r="Z333" s="1527" t="s">
        <v>773</v>
      </c>
      <c r="AA333" s="1528">
        <v>132</v>
      </c>
      <c r="AB333" s="1171">
        <v>150.29999999999998</v>
      </c>
      <c r="AC333" s="1344">
        <f t="shared" si="272"/>
        <v>18.299999999999983</v>
      </c>
      <c r="AD333" s="1171">
        <v>52</v>
      </c>
      <c r="AE333" s="1344">
        <f t="shared" si="273"/>
        <v>351.92307692307662</v>
      </c>
      <c r="AF333" s="1154" t="str">
        <f t="shared" si="274"/>
        <v xml:space="preserve">  </v>
      </c>
      <c r="AG333" s="1527" t="s">
        <v>773</v>
      </c>
      <c r="AH333" s="1528">
        <v>133.5</v>
      </c>
      <c r="AI333" s="1171">
        <v>156.5</v>
      </c>
      <c r="AJ333" s="1344">
        <f t="shared" si="275"/>
        <v>23</v>
      </c>
      <c r="AK333" s="1171">
        <v>66</v>
      </c>
      <c r="AL333" s="1344">
        <f t="shared" si="276"/>
        <v>348.48484848484844</v>
      </c>
      <c r="AM333" s="1154" t="str">
        <f t="shared" si="277"/>
        <v xml:space="preserve">  </v>
      </c>
      <c r="AN333" s="1507">
        <f t="shared" si="278"/>
        <v>351.52486402486375</v>
      </c>
      <c r="AO333" s="1507">
        <f t="shared" si="300"/>
        <v>2.8617642455372985</v>
      </c>
      <c r="AP333" s="1507">
        <f t="shared" si="280"/>
        <v>0.81410009316862508</v>
      </c>
      <c r="AQ333" s="1506">
        <f t="shared" si="281"/>
        <v>3</v>
      </c>
      <c r="AR333" s="1154" t="str">
        <f t="shared" si="308"/>
        <v xml:space="preserve">  </v>
      </c>
      <c r="AS333" s="1506"/>
      <c r="AT333" s="23" t="s">
        <v>191</v>
      </c>
      <c r="AU333" s="23" t="s">
        <v>191</v>
      </c>
      <c r="AV333" s="23" t="s">
        <v>191</v>
      </c>
      <c r="AW333" s="1175" t="str">
        <f t="shared" si="259"/>
        <v xml:space="preserve">  </v>
      </c>
      <c r="AX333" s="1154" t="str">
        <f t="shared" si="260"/>
        <v xml:space="preserve">  </v>
      </c>
      <c r="AY333" s="23" t="s">
        <v>191</v>
      </c>
      <c r="AZ333" s="23" t="s">
        <v>191</v>
      </c>
      <c r="BA333" s="23" t="s">
        <v>191</v>
      </c>
      <c r="BB333" s="1175" t="str">
        <f t="shared" si="305"/>
        <v xml:space="preserve">  </v>
      </c>
      <c r="BC333" s="1154" t="str">
        <f t="shared" si="261"/>
        <v xml:space="preserve">  </v>
      </c>
      <c r="BD333" s="794" t="s">
        <v>191</v>
      </c>
      <c r="BE333" s="588"/>
      <c r="BF333" s="1347">
        <v>2.9897283435607491</v>
      </c>
      <c r="BH333" s="1175" t="str">
        <f t="shared" si="282"/>
        <v xml:space="preserve">  </v>
      </c>
      <c r="BI333" s="1154" t="str">
        <f t="shared" si="263"/>
        <v xml:space="preserve">  </v>
      </c>
      <c r="BK333" s="1443">
        <v>0.11194892393661456</v>
      </c>
      <c r="BL333" s="954"/>
      <c r="BM333" s="1175" t="str">
        <f t="shared" si="283"/>
        <v xml:space="preserve">  </v>
      </c>
      <c r="BN333" s="1158" t="str">
        <f t="shared" si="264"/>
        <v xml:space="preserve">  </v>
      </c>
      <c r="BO333" s="1157" t="str">
        <f t="shared" si="265"/>
        <v xml:space="preserve">  </v>
      </c>
      <c r="BP333" s="1529">
        <f t="shared" si="284"/>
        <v>3.7444513705644584</v>
      </c>
      <c r="BQ333" s="1394">
        <v>187.62892155102031</v>
      </c>
      <c r="BR333" s="1530"/>
      <c r="BS333" s="174" t="str">
        <f t="shared" si="285"/>
        <v xml:space="preserve">  </v>
      </c>
      <c r="BT333" s="1158" t="str">
        <f t="shared" si="286"/>
        <v xml:space="preserve">  </v>
      </c>
      <c r="BU333" s="1394">
        <v>66.451909715986247</v>
      </c>
      <c r="BV333" s="953"/>
      <c r="BW333" s="174" t="str">
        <f t="shared" si="302"/>
        <v xml:space="preserve">  </v>
      </c>
      <c r="BX333" s="1154" t="str">
        <f t="shared" si="303"/>
        <v xml:space="preserve">  </v>
      </c>
      <c r="BY333" s="1307">
        <v>2.1777754695364702</v>
      </c>
      <c r="CA333" s="1179">
        <v>1</v>
      </c>
      <c r="CB333" s="174" t="str">
        <f t="shared" si="288"/>
        <v xml:space="preserve">  </v>
      </c>
      <c r="CC333" s="1154" t="str">
        <f t="shared" si="289"/>
        <v xml:space="preserve">  </v>
      </c>
      <c r="CD333" s="1419">
        <f t="shared" si="307"/>
        <v>0.7664094440868725</v>
      </c>
      <c r="CF333" s="174" t="str">
        <f t="shared" si="306"/>
        <v xml:space="preserve">  </v>
      </c>
      <c r="CG333" s="1158" t="str">
        <f t="shared" si="266"/>
        <v xml:space="preserve">  </v>
      </c>
      <c r="CH333" s="1389">
        <f t="shared" si="290"/>
        <v>1.1606821866981132</v>
      </c>
      <c r="CI333" s="1531">
        <v>4.1822665222144257</v>
      </c>
      <c r="CK333" s="174" t="str">
        <f t="shared" si="291"/>
        <v xml:space="preserve">  </v>
      </c>
      <c r="CL333" s="1154" t="str">
        <f t="shared" si="292"/>
        <v xml:space="preserve">  </v>
      </c>
      <c r="CM333" s="1347">
        <f t="shared" si="293"/>
        <v>1.4574565153171481</v>
      </c>
      <c r="CO333" s="174" t="str">
        <f t="shared" si="294"/>
        <v xml:space="preserve">  </v>
      </c>
      <c r="CP333" s="1158" t="str">
        <f t="shared" si="297"/>
        <v xml:space="preserve">  </v>
      </c>
      <c r="CQ333" s="1353">
        <f t="shared" si="295"/>
        <v>2.2290095192372452</v>
      </c>
      <c r="CR333" s="1174">
        <f t="shared" si="304"/>
        <v>2.1932500082334427</v>
      </c>
    </row>
    <row r="334" spans="1:97" ht="38.25" x14ac:dyDescent="0.2">
      <c r="A334" s="1144" t="s">
        <v>2293</v>
      </c>
      <c r="B334" s="1161" t="s">
        <v>1399</v>
      </c>
      <c r="C334" s="957" t="s">
        <v>599</v>
      </c>
      <c r="D334" s="957">
        <v>9</v>
      </c>
      <c r="E334" s="1455"/>
      <c r="F334" s="955">
        <v>1</v>
      </c>
      <c r="G334" s="1163">
        <v>11452900</v>
      </c>
      <c r="H334" s="1163">
        <v>201212231130</v>
      </c>
      <c r="I334" s="1163"/>
      <c r="J334" s="1105" t="s">
        <v>782</v>
      </c>
      <c r="K334" s="1165" t="s">
        <v>2616</v>
      </c>
      <c r="L334" s="1184" t="s">
        <v>746</v>
      </c>
      <c r="M334" s="957" t="s">
        <v>746</v>
      </c>
      <c r="N334" s="957"/>
      <c r="O334" s="957"/>
      <c r="P334" s="1169">
        <v>41266</v>
      </c>
      <c r="Q334" s="960">
        <v>0.47916666666666669</v>
      </c>
      <c r="R334" s="1105" t="s">
        <v>781</v>
      </c>
      <c r="S334" s="1527" t="s">
        <v>781</v>
      </c>
      <c r="T334" s="1528">
        <v>132.69999999999999</v>
      </c>
      <c r="U334" s="1171">
        <v>153.4</v>
      </c>
      <c r="V334" s="1344">
        <f t="shared" si="269"/>
        <v>20.700000000000017</v>
      </c>
      <c r="W334" s="1171">
        <v>53</v>
      </c>
      <c r="X334" s="1344">
        <f t="shared" si="299"/>
        <v>390.56603773584936</v>
      </c>
      <c r="Y334" s="1154" t="str">
        <f t="shared" ref="Y334:Y365" si="309">IF(V334&lt;Y$5,"&lt;MDL",IF(V334&lt;Y$6,"E, &lt;RL",IF(V334&gt;Y$6,"  ",)))</f>
        <v xml:space="preserve">  </v>
      </c>
      <c r="Z334" s="1527" t="s">
        <v>781</v>
      </c>
      <c r="AA334" s="1528">
        <v>133.69999999999999</v>
      </c>
      <c r="AB334" s="1171">
        <v>157.1</v>
      </c>
      <c r="AC334" s="1344">
        <f t="shared" si="272"/>
        <v>23.400000000000006</v>
      </c>
      <c r="AD334" s="1171">
        <v>59</v>
      </c>
      <c r="AE334" s="1344">
        <f t="shared" si="273"/>
        <v>396.61016949152554</v>
      </c>
      <c r="AF334" s="1154" t="str">
        <f t="shared" ref="AF334:AF365" si="310">IF(AC334&lt;AF$5,"&lt;MDL",IF(AC334&lt;AF$6,"E, &lt;RL",IF(AC334&gt;AF$6,"  ",)))</f>
        <v xml:space="preserve">  </v>
      </c>
      <c r="AG334" s="1527" t="s">
        <v>781</v>
      </c>
      <c r="AH334" s="1528">
        <v>134.30000000000001</v>
      </c>
      <c r="AI334" s="1171">
        <v>148.9</v>
      </c>
      <c r="AJ334" s="1344">
        <f t="shared" si="275"/>
        <v>14.599999999999994</v>
      </c>
      <c r="AK334" s="1171">
        <v>39</v>
      </c>
      <c r="AL334" s="1344">
        <f t="shared" si="276"/>
        <v>374.35897435897419</v>
      </c>
      <c r="AM334" s="1154" t="str">
        <f t="shared" ref="AM334:AM365" si="311">IF(AJ334&lt;AM$5,"&lt;MDL",IF(AJ334&lt;AM$6,"E, &lt;RL",IF(AJ334&gt;AM$6,"  ",)))</f>
        <v xml:space="preserve">  </v>
      </c>
      <c r="AN334" s="1507">
        <f t="shared" si="278"/>
        <v>387.17839386211637</v>
      </c>
      <c r="AO334" s="1507">
        <f t="shared" si="300"/>
        <v>11.505912370088245</v>
      </c>
      <c r="AP334" s="1507">
        <f t="shared" si="280"/>
        <v>2.9717341030620061</v>
      </c>
      <c r="AQ334" s="1506">
        <f t="shared" si="281"/>
        <v>3</v>
      </c>
      <c r="AR334" s="1154" t="str">
        <f t="shared" si="308"/>
        <v xml:space="preserve">  </v>
      </c>
      <c r="AS334" s="1506"/>
      <c r="AT334" s="23" t="s">
        <v>191</v>
      </c>
      <c r="AU334" s="23" t="s">
        <v>191</v>
      </c>
      <c r="AV334" s="23" t="s">
        <v>191</v>
      </c>
      <c r="AW334" s="1175" t="str">
        <f t="shared" si="259"/>
        <v xml:space="preserve">  </v>
      </c>
      <c r="AX334" s="1154" t="str">
        <f t="shared" si="260"/>
        <v xml:space="preserve">  </v>
      </c>
      <c r="AY334" s="23" t="s">
        <v>191</v>
      </c>
      <c r="AZ334" s="23" t="s">
        <v>191</v>
      </c>
      <c r="BA334" s="23" t="s">
        <v>191</v>
      </c>
      <c r="BB334" s="1175" t="str">
        <f t="shared" si="305"/>
        <v xml:space="preserve">  </v>
      </c>
      <c r="BC334" s="1154" t="str">
        <f t="shared" si="261"/>
        <v xml:space="preserve">  </v>
      </c>
      <c r="BD334" s="794" t="s">
        <v>191</v>
      </c>
      <c r="BE334" s="588"/>
      <c r="BF334" s="1347">
        <v>11.408223307921665</v>
      </c>
      <c r="BH334" s="1175" t="str">
        <f t="shared" si="282"/>
        <v xml:space="preserve">  </v>
      </c>
      <c r="BI334" s="1154" t="str">
        <f t="shared" si="263"/>
        <v xml:space="preserve">  </v>
      </c>
      <c r="BK334" s="1443">
        <v>7.7120818273926181E-2</v>
      </c>
      <c r="BL334" s="954"/>
      <c r="BM334" s="1175" t="str">
        <f t="shared" si="283"/>
        <v xml:space="preserve">  </v>
      </c>
      <c r="BN334" s="1158" t="str">
        <f t="shared" si="264"/>
        <v xml:space="preserve">  </v>
      </c>
      <c r="BO334" s="1157" t="str">
        <f t="shared" si="265"/>
        <v xml:space="preserve">  </v>
      </c>
      <c r="BP334" s="1529">
        <f t="shared" ref="BP334:BP354" si="312">BK334/BF334*100</f>
        <v>0.67601077040957713</v>
      </c>
      <c r="BQ334" s="1394">
        <v>187.52572873410489</v>
      </c>
      <c r="BR334" s="1530"/>
      <c r="BS334" s="174" t="str">
        <f t="shared" si="285"/>
        <v xml:space="preserve">  </v>
      </c>
      <c r="BT334" s="1158" t="str">
        <f t="shared" ref="BT334:BT365" si="313">IF(BQ334&lt;BT$5,"&lt;MDL",IF(BQ334&lt;BT$6,"E, &lt;RL",IF(BQ334&gt;BT$6,"  ",)))</f>
        <v xml:space="preserve">  </v>
      </c>
      <c r="BU334" s="1394">
        <v>73.241180845207069</v>
      </c>
      <c r="BV334" s="953"/>
      <c r="BW334" s="174" t="str">
        <f t="shared" si="302"/>
        <v xml:space="preserve">  </v>
      </c>
      <c r="BX334" s="1154" t="str">
        <f t="shared" si="303"/>
        <v xml:space="preserve">  </v>
      </c>
      <c r="BY334" s="1307">
        <v>1.3866346887802965</v>
      </c>
      <c r="CA334" s="1179">
        <v>1</v>
      </c>
      <c r="CB334" s="174" t="str">
        <f t="shared" si="288"/>
        <v xml:space="preserve">  </v>
      </c>
      <c r="CC334" s="1154" t="str">
        <f t="shared" ref="CC334:CC354" si="314">IF(BY334&lt;CC$5,"&lt;MDL",IF(BY334&lt;CC$6,"E, &lt;RL",IF(BY334&gt;CC$6,"  ",)))</f>
        <v xml:space="preserve">  </v>
      </c>
      <c r="CD334" s="1419">
        <f t="shared" si="307"/>
        <v>0.54995341893998217</v>
      </c>
      <c r="CF334" s="174" t="str">
        <f t="shared" si="306"/>
        <v xml:space="preserve">  </v>
      </c>
      <c r="CG334" s="1158" t="str">
        <f t="shared" si="266"/>
        <v xml:space="preserve">  </v>
      </c>
      <c r="CH334" s="1389">
        <f t="shared" ref="CH334:CH354" si="315">BY334/BQ334*100</f>
        <v>0.73943703519554027</v>
      </c>
      <c r="CI334" s="1531">
        <v>4.083782265832606</v>
      </c>
      <c r="CK334" s="174" t="str">
        <f t="shared" si="291"/>
        <v xml:space="preserve">  </v>
      </c>
      <c r="CL334" s="1154" t="str">
        <f t="shared" ref="CL334:CL365" si="316">IF(CI334&lt;CL$5,"&lt;MDL",IF(CI334&lt;CL$6,"E, &lt;RL",IF(CI334&gt;CL$6,"  ",)))</f>
        <v xml:space="preserve">  </v>
      </c>
      <c r="CM334" s="1347">
        <f t="shared" si="293"/>
        <v>1.5288005405424621</v>
      </c>
      <c r="CO334" s="174" t="str">
        <f t="shared" si="294"/>
        <v xml:space="preserve">  </v>
      </c>
      <c r="CP334" s="1158" t="str">
        <f t="shared" si="297"/>
        <v xml:space="preserve">  </v>
      </c>
      <c r="CQ334" s="1353">
        <f t="shared" ref="CQ334:CQ354" si="317">CI334/BQ334*100</f>
        <v>2.177718382112277</v>
      </c>
      <c r="CR334" s="1174">
        <f t="shared" si="304"/>
        <v>2.0873510269769326</v>
      </c>
    </row>
    <row r="335" spans="1:97" ht="38.25" x14ac:dyDescent="0.2">
      <c r="A335" s="1144" t="s">
        <v>2300</v>
      </c>
      <c r="B335" s="1161" t="s">
        <v>1406</v>
      </c>
      <c r="C335" s="957" t="s">
        <v>599</v>
      </c>
      <c r="D335" s="957">
        <v>9</v>
      </c>
      <c r="E335" s="1455"/>
      <c r="F335" s="955">
        <v>1</v>
      </c>
      <c r="G335" s="1163">
        <v>11452900</v>
      </c>
      <c r="H335" s="1163">
        <v>201212271440</v>
      </c>
      <c r="I335" s="1163"/>
      <c r="J335" s="1105" t="s">
        <v>796</v>
      </c>
      <c r="K335" s="1165" t="s">
        <v>2616</v>
      </c>
      <c r="L335" s="1184" t="s">
        <v>746</v>
      </c>
      <c r="M335" s="957" t="s">
        <v>746</v>
      </c>
      <c r="N335" s="957"/>
      <c r="O335" s="957"/>
      <c r="P335" s="1169">
        <v>41270</v>
      </c>
      <c r="Q335" s="960">
        <v>0.61111111111111105</v>
      </c>
      <c r="R335" s="1105" t="s">
        <v>795</v>
      </c>
      <c r="S335" s="1527" t="s">
        <v>795</v>
      </c>
      <c r="T335" s="1528">
        <v>123.7</v>
      </c>
      <c r="U335" s="1171">
        <v>141.80000000000001</v>
      </c>
      <c r="V335" s="1344">
        <f t="shared" si="269"/>
        <v>18.100000000000009</v>
      </c>
      <c r="W335" s="1171">
        <v>125</v>
      </c>
      <c r="X335" s="1344">
        <f t="shared" si="299"/>
        <v>144.80000000000007</v>
      </c>
      <c r="Y335" s="1154" t="str">
        <f t="shared" si="309"/>
        <v xml:space="preserve">  </v>
      </c>
      <c r="Z335" s="1527" t="s">
        <v>795</v>
      </c>
      <c r="AA335" s="1528">
        <v>123</v>
      </c>
      <c r="AB335" s="1171">
        <v>140.69999999999999</v>
      </c>
      <c r="AC335" s="1344">
        <f t="shared" si="272"/>
        <v>17.699999999999989</v>
      </c>
      <c r="AD335" s="1171">
        <v>125</v>
      </c>
      <c r="AE335" s="1344">
        <f t="shared" si="273"/>
        <v>141.59999999999991</v>
      </c>
      <c r="AF335" s="1154" t="str">
        <f t="shared" si="310"/>
        <v xml:space="preserve">  </v>
      </c>
      <c r="AG335" s="1527" t="s">
        <v>795</v>
      </c>
      <c r="AH335" s="1528">
        <v>124.4</v>
      </c>
      <c r="AI335" s="1171">
        <v>142.6</v>
      </c>
      <c r="AJ335" s="1344">
        <f t="shared" si="275"/>
        <v>18.199999999999989</v>
      </c>
      <c r="AK335" s="1171">
        <v>125</v>
      </c>
      <c r="AL335" s="1344">
        <f t="shared" si="276"/>
        <v>145.59999999999991</v>
      </c>
      <c r="AM335" s="1154" t="str">
        <f t="shared" si="311"/>
        <v xml:space="preserve">  </v>
      </c>
      <c r="AN335" s="1507">
        <f t="shared" si="278"/>
        <v>143.99999999999997</v>
      </c>
      <c r="AO335" s="1507">
        <f t="shared" si="300"/>
        <v>2.1166010488517024</v>
      </c>
      <c r="AP335" s="1507">
        <f t="shared" si="280"/>
        <v>1.4698618394803491</v>
      </c>
      <c r="AQ335" s="1506">
        <f t="shared" si="281"/>
        <v>3</v>
      </c>
      <c r="AR335" s="1154" t="str">
        <f t="shared" si="308"/>
        <v xml:space="preserve">  </v>
      </c>
      <c r="AS335" s="1506"/>
      <c r="AT335" s="23" t="s">
        <v>191</v>
      </c>
      <c r="AU335" s="23" t="s">
        <v>191</v>
      </c>
      <c r="AV335" s="23" t="s">
        <v>191</v>
      </c>
      <c r="AW335" s="1175" t="str">
        <f t="shared" si="259"/>
        <v xml:space="preserve">  </v>
      </c>
      <c r="AX335" s="1154" t="str">
        <f t="shared" si="260"/>
        <v xml:space="preserve">  </v>
      </c>
      <c r="AY335" s="23" t="s">
        <v>191</v>
      </c>
      <c r="AZ335" s="23" t="s">
        <v>191</v>
      </c>
      <c r="BA335" s="23" t="s">
        <v>191</v>
      </c>
      <c r="BB335" s="1175" t="str">
        <f t="shared" si="305"/>
        <v xml:space="preserve">  </v>
      </c>
      <c r="BC335" s="1154" t="str">
        <f t="shared" si="261"/>
        <v xml:space="preserve">  </v>
      </c>
      <c r="BD335" s="794" t="s">
        <v>191</v>
      </c>
      <c r="BE335" s="588"/>
      <c r="BF335" s="1347">
        <v>5.2120093347454644</v>
      </c>
      <c r="BH335" s="1175" t="str">
        <f t="shared" si="282"/>
        <v xml:space="preserve">  </v>
      </c>
      <c r="BI335" s="1154" t="str">
        <f t="shared" si="263"/>
        <v xml:space="preserve">  </v>
      </c>
      <c r="BK335" s="1443">
        <v>7.4831774479568083E-2</v>
      </c>
      <c r="BL335" s="954"/>
      <c r="BM335" s="1175" t="str">
        <f t="shared" si="283"/>
        <v xml:space="preserve">  </v>
      </c>
      <c r="BN335" s="1158" t="str">
        <f t="shared" si="264"/>
        <v xml:space="preserve">  </v>
      </c>
      <c r="BO335" s="1157" t="str">
        <f t="shared" si="265"/>
        <v xml:space="preserve">  </v>
      </c>
      <c r="BP335" s="1529">
        <f t="shared" si="312"/>
        <v>1.4357567240086802</v>
      </c>
      <c r="BQ335" s="1394">
        <v>134.43103973069944</v>
      </c>
      <c r="BR335" s="1530"/>
      <c r="BS335" s="174" t="str">
        <f t="shared" si="285"/>
        <v xml:space="preserve">  </v>
      </c>
      <c r="BT335" s="1158" t="str">
        <f t="shared" si="313"/>
        <v xml:space="preserve">  </v>
      </c>
      <c r="BU335" s="1394">
        <v>19.465614553005288</v>
      </c>
      <c r="BV335" s="953"/>
      <c r="BW335" s="174" t="str">
        <f t="shared" si="302"/>
        <v xml:space="preserve">  </v>
      </c>
      <c r="BX335" s="1154" t="str">
        <f t="shared" si="303"/>
        <v xml:space="preserve">  </v>
      </c>
      <c r="BY335" s="1307">
        <v>1.3443305796310676</v>
      </c>
      <c r="CA335" s="1179">
        <v>1</v>
      </c>
      <c r="CB335" s="174" t="str">
        <f t="shared" si="288"/>
        <v xml:space="preserve">  </v>
      </c>
      <c r="CC335" s="1154" t="str">
        <f t="shared" si="314"/>
        <v xml:space="preserve">  </v>
      </c>
      <c r="CD335" s="1419">
        <f t="shared" si="307"/>
        <v>0.19035721007575906</v>
      </c>
      <c r="CF335" s="174" t="str">
        <f t="shared" si="306"/>
        <v xml:space="preserve">  </v>
      </c>
      <c r="CG335" s="1158" t="str">
        <f t="shared" si="266"/>
        <v xml:space="preserve">  </v>
      </c>
      <c r="CH335" s="1236">
        <f t="shared" si="315"/>
        <v>1.0000150131428827</v>
      </c>
      <c r="CI335" s="1531">
        <v>4.9358417451799532</v>
      </c>
      <c r="CK335" s="174" t="str">
        <f t="shared" si="291"/>
        <v xml:space="preserve">  </v>
      </c>
      <c r="CL335" s="1158" t="str">
        <f t="shared" si="316"/>
        <v xml:space="preserve">  </v>
      </c>
      <c r="CM335" s="1347">
        <f t="shared" si="293"/>
        <v>0.71865855809820067</v>
      </c>
      <c r="CO335" s="174" t="str">
        <f t="shared" si="294"/>
        <v xml:space="preserve">  </v>
      </c>
      <c r="CP335" s="1158" t="str">
        <f t="shared" si="297"/>
        <v xml:space="preserve">  </v>
      </c>
      <c r="CQ335" s="1353">
        <f t="shared" si="317"/>
        <v>3.6716533287756579</v>
      </c>
      <c r="CR335" s="1174">
        <f t="shared" si="304"/>
        <v>3.6919387062827012</v>
      </c>
    </row>
    <row r="336" spans="1:97" ht="38.25" x14ac:dyDescent="0.2">
      <c r="A336" s="1144" t="s">
        <v>2302</v>
      </c>
      <c r="B336" s="1161" t="s">
        <v>1408</v>
      </c>
      <c r="C336" s="957" t="s">
        <v>599</v>
      </c>
      <c r="D336" s="957">
        <v>9</v>
      </c>
      <c r="E336" s="1455"/>
      <c r="F336" s="955">
        <v>1</v>
      </c>
      <c r="G336" s="1163">
        <v>11452900</v>
      </c>
      <c r="H336" s="1163">
        <v>201301161050</v>
      </c>
      <c r="I336" s="1163"/>
      <c r="J336" s="1105" t="s">
        <v>863</v>
      </c>
      <c r="K336" s="1165" t="s">
        <v>2616</v>
      </c>
      <c r="L336" s="1184" t="s">
        <v>746</v>
      </c>
      <c r="M336" s="957" t="s">
        <v>48</v>
      </c>
      <c r="N336" s="957"/>
      <c r="O336" s="957"/>
      <c r="P336" s="1248">
        <v>41290</v>
      </c>
      <c r="Q336" s="960">
        <v>0.4513888888888889</v>
      </c>
      <c r="R336" s="1105" t="s">
        <v>912</v>
      </c>
      <c r="S336" s="1551" t="s">
        <v>912</v>
      </c>
      <c r="T336" s="1553">
        <v>131.6</v>
      </c>
      <c r="U336" s="1552">
        <v>142.19999999999999</v>
      </c>
      <c r="V336" s="1393">
        <f t="shared" si="269"/>
        <v>10.599999999999994</v>
      </c>
      <c r="W336" s="1171">
        <v>500</v>
      </c>
      <c r="X336" s="1393">
        <f t="shared" si="299"/>
        <v>21.199999999999989</v>
      </c>
      <c r="Y336" s="1154" t="str">
        <f t="shared" si="309"/>
        <v xml:space="preserve">  </v>
      </c>
      <c r="Z336" s="1551" t="s">
        <v>912</v>
      </c>
      <c r="AA336" s="1554">
        <v>123.8</v>
      </c>
      <c r="AB336" s="1552">
        <v>134.4</v>
      </c>
      <c r="AC336" s="1344">
        <f t="shared" si="272"/>
        <v>10.600000000000009</v>
      </c>
      <c r="AD336" s="1171">
        <v>500</v>
      </c>
      <c r="AE336" s="1307">
        <v>21.200000000000017</v>
      </c>
      <c r="AF336" s="1154" t="str">
        <f t="shared" si="310"/>
        <v xml:space="preserve">  </v>
      </c>
      <c r="AG336" s="1551" t="s">
        <v>912</v>
      </c>
      <c r="AH336" s="1554">
        <v>132.69999999999999</v>
      </c>
      <c r="AI336" s="1552">
        <v>142.19999999999999</v>
      </c>
      <c r="AJ336" s="1344">
        <f t="shared" si="275"/>
        <v>9.5</v>
      </c>
      <c r="AK336" s="1171">
        <v>500</v>
      </c>
      <c r="AL336" s="1393">
        <f t="shared" si="276"/>
        <v>19</v>
      </c>
      <c r="AM336" s="1154" t="str">
        <f t="shared" si="311"/>
        <v xml:space="preserve">  </v>
      </c>
      <c r="AN336" s="1507">
        <f t="shared" si="278"/>
        <v>20.466666666666669</v>
      </c>
      <c r="AO336" s="1507">
        <f t="shared" si="300"/>
        <v>1.2701705922171784</v>
      </c>
      <c r="AP336" s="1507">
        <f t="shared" si="280"/>
        <v>6.2060452388461478</v>
      </c>
      <c r="AQ336" s="1506">
        <f t="shared" si="281"/>
        <v>3</v>
      </c>
      <c r="AR336" s="1154" t="str">
        <f t="shared" si="308"/>
        <v xml:space="preserve">  </v>
      </c>
      <c r="AS336" s="1506"/>
      <c r="AT336" s="23" t="s">
        <v>191</v>
      </c>
      <c r="AU336" s="23" t="s">
        <v>191</v>
      </c>
      <c r="AV336" s="23" t="s">
        <v>191</v>
      </c>
      <c r="AW336" s="1175" t="str">
        <f t="shared" si="259"/>
        <v xml:space="preserve">  </v>
      </c>
      <c r="AX336" s="1154" t="str">
        <f t="shared" si="260"/>
        <v xml:space="preserve">  </v>
      </c>
      <c r="AY336" s="23" t="s">
        <v>191</v>
      </c>
      <c r="AZ336" s="23" t="s">
        <v>191</v>
      </c>
      <c r="BA336" s="23" t="s">
        <v>191</v>
      </c>
      <c r="BB336" s="1175" t="str">
        <f t="shared" si="305"/>
        <v xml:space="preserve">  </v>
      </c>
      <c r="BC336" s="1154" t="str">
        <f t="shared" si="261"/>
        <v xml:space="preserve">  </v>
      </c>
      <c r="BD336" s="794" t="s">
        <v>191</v>
      </c>
      <c r="BE336" s="1180"/>
      <c r="BF336" s="1347">
        <v>2.2629760355923185</v>
      </c>
      <c r="BG336" s="1347"/>
      <c r="BH336" s="1175" t="str">
        <f t="shared" si="282"/>
        <v xml:space="preserve">  </v>
      </c>
      <c r="BI336" s="1154" t="str">
        <f t="shared" si="263"/>
        <v xml:space="preserve">  </v>
      </c>
      <c r="BJ336" s="1180"/>
      <c r="BK336" s="1346">
        <v>0.16885571513727846</v>
      </c>
      <c r="BL336" s="1346"/>
      <c r="BM336" s="1175" t="str">
        <f t="shared" si="283"/>
        <v xml:space="preserve">  </v>
      </c>
      <c r="BN336" s="1158" t="str">
        <f t="shared" si="264"/>
        <v xml:space="preserve">  </v>
      </c>
      <c r="BO336" s="1157" t="str">
        <f t="shared" si="265"/>
        <v xml:space="preserve">  </v>
      </c>
      <c r="BP336" s="1349">
        <f t="shared" si="312"/>
        <v>7.4616660751814639</v>
      </c>
      <c r="BQ336" s="1494">
        <v>308.30631631785235</v>
      </c>
      <c r="BR336" s="949"/>
      <c r="BS336" s="174" t="str">
        <f t="shared" si="285"/>
        <v xml:space="preserve">  </v>
      </c>
      <c r="BT336" s="1158" t="str">
        <f t="shared" si="313"/>
        <v xml:space="preserve">  </v>
      </c>
      <c r="BU336" s="510">
        <f>BQ336*(X336/1000)</f>
        <v>6.5360939059384666</v>
      </c>
      <c r="BV336" s="949"/>
      <c r="BW336" s="174" t="str">
        <f t="shared" si="302"/>
        <v xml:space="preserve">  </v>
      </c>
      <c r="BX336" s="1154" t="str">
        <f t="shared" si="303"/>
        <v xml:space="preserve">  </v>
      </c>
      <c r="BY336" s="1307">
        <v>14.683997701288325</v>
      </c>
      <c r="BZ336" s="1352"/>
      <c r="CA336" s="1179">
        <v>1</v>
      </c>
      <c r="CB336" s="174" t="str">
        <f t="shared" si="288"/>
        <v xml:space="preserve">  </v>
      </c>
      <c r="CC336" s="1154" t="str">
        <f t="shared" si="314"/>
        <v xml:space="preserve">  </v>
      </c>
      <c r="CD336" s="1419">
        <f t="shared" si="307"/>
        <v>0.31130075126731277</v>
      </c>
      <c r="CF336" s="174" t="str">
        <f t="shared" si="306"/>
        <v xml:space="preserve">  </v>
      </c>
      <c r="CG336" s="1158" t="str">
        <f t="shared" si="266"/>
        <v xml:space="preserve">  </v>
      </c>
      <c r="CH336" s="1389">
        <f t="shared" si="315"/>
        <v>4.762794962056395</v>
      </c>
      <c r="CI336" s="1353">
        <v>9.3842807291012722</v>
      </c>
      <c r="CK336" s="174" t="str">
        <f t="shared" si="291"/>
        <v xml:space="preserve">  </v>
      </c>
      <c r="CL336" s="1154" t="str">
        <f t="shared" si="316"/>
        <v xml:space="preserve">  </v>
      </c>
      <c r="CM336" s="1347">
        <f t="shared" si="293"/>
        <v>0.17830133385292415</v>
      </c>
      <c r="CO336" s="174" t="str">
        <f t="shared" si="294"/>
        <v>E, &lt;PRL</v>
      </c>
      <c r="CP336" s="1158" t="str">
        <f t="shared" si="297"/>
        <v>E, &lt;RL</v>
      </c>
      <c r="CQ336" s="1353">
        <f t="shared" si="317"/>
        <v>3.0438172143792306</v>
      </c>
      <c r="CR336" s="1174">
        <f t="shared" si="304"/>
        <v>2.7279493902455378</v>
      </c>
    </row>
    <row r="337" spans="1:97" ht="38.25" x14ac:dyDescent="0.2">
      <c r="A337" s="1144" t="s">
        <v>2304</v>
      </c>
      <c r="B337" s="1161" t="s">
        <v>1410</v>
      </c>
      <c r="C337" s="957" t="s">
        <v>599</v>
      </c>
      <c r="D337" s="957">
        <v>7</v>
      </c>
      <c r="E337" s="1455"/>
      <c r="F337" s="955">
        <v>1</v>
      </c>
      <c r="G337" s="1163">
        <v>11452900</v>
      </c>
      <c r="H337" s="1163">
        <v>201302041050</v>
      </c>
      <c r="I337" s="1163"/>
      <c r="J337" s="1105" t="s">
        <v>864</v>
      </c>
      <c r="K337" s="1165" t="s">
        <v>2616</v>
      </c>
      <c r="L337" s="1184" t="s">
        <v>746</v>
      </c>
      <c r="M337" s="957" t="s">
        <v>48</v>
      </c>
      <c r="N337" s="957"/>
      <c r="O337" s="957"/>
      <c r="P337" s="1248">
        <v>41309</v>
      </c>
      <c r="Q337" s="960">
        <v>0.4513888888888889</v>
      </c>
      <c r="R337" s="1105" t="s">
        <v>913</v>
      </c>
      <c r="S337" s="1551" t="s">
        <v>913</v>
      </c>
      <c r="T337" s="1527">
        <v>131.4</v>
      </c>
      <c r="U337" s="1552">
        <v>153.19999999999999</v>
      </c>
      <c r="V337" s="1393">
        <f t="shared" si="269"/>
        <v>21.799999999999983</v>
      </c>
      <c r="W337" s="1171">
        <v>185</v>
      </c>
      <c r="X337" s="1393">
        <f t="shared" si="299"/>
        <v>117.83783783783775</v>
      </c>
      <c r="Y337" s="1154" t="str">
        <f t="shared" si="309"/>
        <v xml:space="preserve">  </v>
      </c>
      <c r="Z337" s="1551" t="s">
        <v>913</v>
      </c>
      <c r="AA337" s="1558">
        <v>131.80000000000001</v>
      </c>
      <c r="AB337" s="1552">
        <v>155.79999999999998</v>
      </c>
      <c r="AC337" s="1344">
        <f t="shared" si="272"/>
        <v>23.999999999999972</v>
      </c>
      <c r="AD337" s="1171">
        <v>250</v>
      </c>
      <c r="AE337" s="1307">
        <v>95.999999999999886</v>
      </c>
      <c r="AF337" s="1154" t="str">
        <f t="shared" si="310"/>
        <v xml:space="preserve">  </v>
      </c>
      <c r="AG337" s="1551" t="s">
        <v>913</v>
      </c>
      <c r="AH337" s="1558">
        <v>132.80000000000001</v>
      </c>
      <c r="AI337" s="1552">
        <v>152.60000000000002</v>
      </c>
      <c r="AJ337" s="1344">
        <f t="shared" si="275"/>
        <v>19.800000000000011</v>
      </c>
      <c r="AK337" s="1171">
        <v>204</v>
      </c>
      <c r="AL337" s="1393">
        <f t="shared" si="276"/>
        <v>97.058823529411825</v>
      </c>
      <c r="AM337" s="1154" t="str">
        <f t="shared" si="311"/>
        <v xml:space="preserve">  </v>
      </c>
      <c r="AN337" s="1507">
        <f t="shared" si="278"/>
        <v>103.63222045574982</v>
      </c>
      <c r="AO337" s="1507">
        <f t="shared" si="300"/>
        <v>12.313811380775579</v>
      </c>
      <c r="AP337" s="1507">
        <f t="shared" si="280"/>
        <v>11.882222851756307</v>
      </c>
      <c r="AQ337" s="1506">
        <f t="shared" si="281"/>
        <v>3</v>
      </c>
      <c r="AR337" s="1154" t="str">
        <f t="shared" si="308"/>
        <v xml:space="preserve">  </v>
      </c>
      <c r="AS337" s="1506"/>
      <c r="AT337" s="23" t="s">
        <v>191</v>
      </c>
      <c r="AU337" s="23" t="s">
        <v>191</v>
      </c>
      <c r="AV337" s="23" t="s">
        <v>191</v>
      </c>
      <c r="AW337" s="1175" t="str">
        <f t="shared" si="259"/>
        <v xml:space="preserve">  </v>
      </c>
      <c r="AX337" s="1154" t="str">
        <f t="shared" si="260"/>
        <v xml:space="preserve">  </v>
      </c>
      <c r="AY337" s="23" t="s">
        <v>191</v>
      </c>
      <c r="AZ337" s="23" t="s">
        <v>191</v>
      </c>
      <c r="BA337" s="23" t="s">
        <v>191</v>
      </c>
      <c r="BB337" s="1175" t="str">
        <f t="shared" si="305"/>
        <v xml:space="preserve">  </v>
      </c>
      <c r="BC337" s="1154" t="str">
        <f t="shared" si="261"/>
        <v xml:space="preserve">  </v>
      </c>
      <c r="BD337" s="794" t="s">
        <v>191</v>
      </c>
      <c r="BE337" s="1180"/>
      <c r="BF337" s="1347">
        <v>2.2160392119314318</v>
      </c>
      <c r="BG337" s="1347"/>
      <c r="BH337" s="1175" t="str">
        <f t="shared" si="282"/>
        <v xml:space="preserve">  </v>
      </c>
      <c r="BI337" s="1154" t="str">
        <f t="shared" si="263"/>
        <v xml:space="preserve">  </v>
      </c>
      <c r="BJ337" s="1180"/>
      <c r="BK337" s="1346">
        <v>0.22667769568352264</v>
      </c>
      <c r="BL337" s="1346"/>
      <c r="BM337" s="1175" t="str">
        <f t="shared" si="283"/>
        <v xml:space="preserve">  </v>
      </c>
      <c r="BN337" s="1158" t="str">
        <f t="shared" si="264"/>
        <v xml:space="preserve">  </v>
      </c>
      <c r="BO337" s="1157" t="str">
        <f t="shared" si="265"/>
        <v xml:space="preserve">  </v>
      </c>
      <c r="BP337" s="1349">
        <f t="shared" si="312"/>
        <v>10.228956891333944</v>
      </c>
      <c r="BQ337" s="1494">
        <v>790.57264695856418</v>
      </c>
      <c r="BR337" s="1353">
        <v>18.483343751725897</v>
      </c>
      <c r="BS337" s="174" t="str">
        <f t="shared" si="285"/>
        <v xml:space="preserve">  </v>
      </c>
      <c r="BT337" s="1158" t="str">
        <f t="shared" si="313"/>
        <v xml:space="preserve">  </v>
      </c>
      <c r="BU337" s="510">
        <v>93.735426914916957</v>
      </c>
      <c r="BV337" s="949">
        <v>0.57605554358352151</v>
      </c>
      <c r="BW337" s="174" t="str">
        <f t="shared" si="302"/>
        <v xml:space="preserve">  </v>
      </c>
      <c r="BX337" s="1154" t="str">
        <f t="shared" si="303"/>
        <v xml:space="preserve">  </v>
      </c>
      <c r="BY337" s="1307">
        <v>10.795240376082921</v>
      </c>
      <c r="BZ337" s="1352">
        <v>6.404435051244306E-2</v>
      </c>
      <c r="CA337" s="1179">
        <v>1</v>
      </c>
      <c r="CB337" s="174" t="str">
        <f t="shared" si="288"/>
        <v xml:space="preserve">  </v>
      </c>
      <c r="CC337" s="1154" t="str">
        <f t="shared" si="314"/>
        <v xml:space="preserve">  </v>
      </c>
      <c r="CD337" s="1419">
        <v>1.03634307610396</v>
      </c>
      <c r="CE337" s="949">
        <v>6.1482576491945773E-3</v>
      </c>
      <c r="CF337" s="174" t="str">
        <f t="shared" si="306"/>
        <v xml:space="preserve">  </v>
      </c>
      <c r="CG337" s="1158" t="str">
        <f t="shared" si="266"/>
        <v xml:space="preserve">  </v>
      </c>
      <c r="CH337" s="1389">
        <f t="shared" si="315"/>
        <v>1.3654963168297836</v>
      </c>
      <c r="CI337" s="1353">
        <v>9.6380076815959388</v>
      </c>
      <c r="CK337" s="174" t="str">
        <f t="shared" si="291"/>
        <v xml:space="preserve">  </v>
      </c>
      <c r="CL337" s="1154" t="str">
        <f t="shared" si="316"/>
        <v xml:space="preserve">  </v>
      </c>
      <c r="CM337" s="1347">
        <f t="shared" si="293"/>
        <v>0.93545368674313578</v>
      </c>
      <c r="CO337" s="174" t="str">
        <f t="shared" si="294"/>
        <v xml:space="preserve">  </v>
      </c>
      <c r="CP337" s="1158" t="str">
        <f t="shared" si="297"/>
        <v xml:space="preserve">  </v>
      </c>
      <c r="CQ337" s="1353">
        <f t="shared" si="317"/>
        <v>1.2191172713443361</v>
      </c>
      <c r="CR337" s="1174">
        <f t="shared" si="304"/>
        <v>0.99797239691695339</v>
      </c>
    </row>
    <row r="338" spans="1:97" ht="38.25" x14ac:dyDescent="0.2">
      <c r="A338" s="1144" t="s">
        <v>2305</v>
      </c>
      <c r="B338" s="1208" t="s">
        <v>1411</v>
      </c>
      <c r="C338" s="1209" t="s">
        <v>600</v>
      </c>
      <c r="D338" s="1209">
        <v>7</v>
      </c>
      <c r="E338" s="1455"/>
      <c r="F338" s="955">
        <v>4</v>
      </c>
      <c r="G338" s="1210">
        <v>11452900</v>
      </c>
      <c r="H338" s="1210">
        <v>201302041055</v>
      </c>
      <c r="I338" s="1210"/>
      <c r="J338" s="1209" t="s">
        <v>865</v>
      </c>
      <c r="K338" s="1165" t="s">
        <v>2616</v>
      </c>
      <c r="L338" s="1184" t="s">
        <v>746</v>
      </c>
      <c r="M338" s="1209" t="s">
        <v>48</v>
      </c>
      <c r="N338" s="1209"/>
      <c r="O338" s="1209" t="s">
        <v>45</v>
      </c>
      <c r="P338" s="1261">
        <v>41309</v>
      </c>
      <c r="Q338" s="1213">
        <v>0.4548611111111111</v>
      </c>
      <c r="R338" s="1209" t="s">
        <v>914</v>
      </c>
      <c r="S338" s="1551" t="s">
        <v>914</v>
      </c>
      <c r="T338" s="1559">
        <v>130.80000000000001</v>
      </c>
      <c r="U338" s="1560">
        <v>148.69999999999999</v>
      </c>
      <c r="V338" s="1561">
        <f t="shared" si="269"/>
        <v>17.899999999999977</v>
      </c>
      <c r="W338" s="1214">
        <v>172</v>
      </c>
      <c r="X338" s="1561">
        <f t="shared" si="299"/>
        <v>104.06976744186034</v>
      </c>
      <c r="Y338" s="1154" t="str">
        <f t="shared" si="309"/>
        <v xml:space="preserve">  </v>
      </c>
      <c r="Z338" s="1551" t="s">
        <v>914</v>
      </c>
      <c r="AA338" s="1562">
        <v>131.1</v>
      </c>
      <c r="AB338" s="1560">
        <v>148.9</v>
      </c>
      <c r="AC338" s="1359">
        <f t="shared" si="272"/>
        <v>17.800000000000011</v>
      </c>
      <c r="AD338" s="1214">
        <v>172</v>
      </c>
      <c r="AE338" s="1361">
        <v>103.48837209302333</v>
      </c>
      <c r="AF338" s="1154" t="str">
        <f t="shared" si="310"/>
        <v xml:space="preserve">  </v>
      </c>
      <c r="AG338" s="1551" t="s">
        <v>914</v>
      </c>
      <c r="AH338" s="1562">
        <v>131.5</v>
      </c>
      <c r="AI338" s="1560">
        <v>152.69999999999999</v>
      </c>
      <c r="AJ338" s="1359">
        <f t="shared" si="275"/>
        <v>21.199999999999989</v>
      </c>
      <c r="AK338" s="1214">
        <v>206</v>
      </c>
      <c r="AL338" s="1561">
        <f t="shared" si="276"/>
        <v>102.91262135922325</v>
      </c>
      <c r="AM338" s="1154" t="str">
        <f t="shared" si="311"/>
        <v xml:space="preserve">  </v>
      </c>
      <c r="AN338" s="1510">
        <f t="shared" si="278"/>
        <v>103.49025363136896</v>
      </c>
      <c r="AO338" s="1510">
        <f t="shared" si="300"/>
        <v>0.57857533587294996</v>
      </c>
      <c r="AP338" s="1510">
        <f t="shared" si="280"/>
        <v>0.55906263205598894</v>
      </c>
      <c r="AQ338" s="1509">
        <f t="shared" si="281"/>
        <v>3</v>
      </c>
      <c r="AR338" s="1154" t="str">
        <f t="shared" si="308"/>
        <v xml:space="preserve">  </v>
      </c>
      <c r="AS338" s="1509"/>
      <c r="AT338" s="72" t="s">
        <v>191</v>
      </c>
      <c r="AU338" s="72" t="s">
        <v>191</v>
      </c>
      <c r="AV338" s="72" t="s">
        <v>191</v>
      </c>
      <c r="AW338" s="1175" t="str">
        <f t="shared" si="259"/>
        <v xml:space="preserve">  </v>
      </c>
      <c r="AX338" s="1154" t="str">
        <f t="shared" si="260"/>
        <v xml:space="preserve">  </v>
      </c>
      <c r="AY338" s="72" t="s">
        <v>191</v>
      </c>
      <c r="AZ338" s="72" t="s">
        <v>191</v>
      </c>
      <c r="BA338" s="72" t="s">
        <v>191</v>
      </c>
      <c r="BB338" s="1175" t="str">
        <f t="shared" si="305"/>
        <v xml:space="preserve">  </v>
      </c>
      <c r="BC338" s="1154" t="str">
        <f t="shared" si="261"/>
        <v xml:space="preserve">  </v>
      </c>
      <c r="BD338" s="795" t="s">
        <v>191</v>
      </c>
      <c r="BE338" s="1297"/>
      <c r="BF338" s="1370">
        <v>2.2750087702770565</v>
      </c>
      <c r="BG338" s="1370"/>
      <c r="BH338" s="1175" t="str">
        <f t="shared" si="282"/>
        <v xml:space="preserve">  </v>
      </c>
      <c r="BI338" s="1154" t="str">
        <f t="shared" si="263"/>
        <v xml:space="preserve">  </v>
      </c>
      <c r="BJ338" s="1297"/>
      <c r="BK338" s="1363">
        <v>0.24475475332929403</v>
      </c>
      <c r="BL338" s="1363"/>
      <c r="BM338" s="1175" t="str">
        <f t="shared" si="283"/>
        <v xml:space="preserve">  </v>
      </c>
      <c r="BN338" s="1158" t="str">
        <f t="shared" si="264"/>
        <v xml:space="preserve">  </v>
      </c>
      <c r="BO338" s="1157" t="str">
        <f t="shared" si="265"/>
        <v xml:space="preserve">  </v>
      </c>
      <c r="BP338" s="1364">
        <f t="shared" si="312"/>
        <v>10.758409221406524</v>
      </c>
      <c r="BQ338" s="1494">
        <v>378.35439460728514</v>
      </c>
      <c r="BR338" s="1094"/>
      <c r="BS338" s="174" t="str">
        <f t="shared" si="285"/>
        <v xml:space="preserve">  </v>
      </c>
      <c r="BT338" s="1158" t="str">
        <f t="shared" si="313"/>
        <v xml:space="preserve">  </v>
      </c>
      <c r="BU338" s="510">
        <f>BQ338*(X338/1000)</f>
        <v>39.375253857386021</v>
      </c>
      <c r="BV338" s="1094"/>
      <c r="BW338" s="174" t="str">
        <f t="shared" si="302"/>
        <v xml:space="preserve">  </v>
      </c>
      <c r="BX338" s="1154" t="str">
        <f t="shared" si="303"/>
        <v xml:space="preserve">  </v>
      </c>
      <c r="BY338" s="1361">
        <v>12.041015166404458</v>
      </c>
      <c r="BZ338" s="1366"/>
      <c r="CA338" s="1193">
        <v>1</v>
      </c>
      <c r="CB338" s="174" t="str">
        <f t="shared" si="288"/>
        <v xml:space="preserve">  </v>
      </c>
      <c r="CC338" s="1154" t="str">
        <f t="shared" si="314"/>
        <v xml:space="preserve">  </v>
      </c>
      <c r="CD338" s="1464">
        <f>BY338*(AE338/1000)</f>
        <v>1.2461050579186019</v>
      </c>
      <c r="CE338" s="1094"/>
      <c r="CF338" s="174" t="str">
        <f t="shared" si="306"/>
        <v xml:space="preserve">  </v>
      </c>
      <c r="CG338" s="1158" t="str">
        <f t="shared" si="266"/>
        <v xml:space="preserve">  </v>
      </c>
      <c r="CH338" s="1511">
        <f t="shared" si="315"/>
        <v>3.1824700170068039</v>
      </c>
      <c r="CI338" s="1368">
        <v>11.703684962498729</v>
      </c>
      <c r="CJ338" s="1094"/>
      <c r="CK338" s="174" t="str">
        <f t="shared" si="291"/>
        <v xml:space="preserve">  </v>
      </c>
      <c r="CL338" s="1154" t="str">
        <f t="shared" si="316"/>
        <v xml:space="preserve">  </v>
      </c>
      <c r="CM338" s="1370">
        <f t="shared" si="293"/>
        <v>1.2044568990532667</v>
      </c>
      <c r="CN338" s="1094"/>
      <c r="CO338" s="174" t="str">
        <f t="shared" si="294"/>
        <v xml:space="preserve">  </v>
      </c>
      <c r="CP338" s="1158" t="str">
        <f t="shared" ref="CP338:CP369" si="318">IF(CM338&lt;CP$5,"&lt;MDL",IF(CM338&lt;CP$6,"E, &lt;RL",IF(CM338&gt;CP$6,"  ",)))</f>
        <v xml:space="preserve">  </v>
      </c>
      <c r="CQ338" s="1368">
        <f t="shared" si="317"/>
        <v>3.093312811827289</v>
      </c>
      <c r="CR338" s="1293">
        <f t="shared" si="304"/>
        <v>3.0589184349533647</v>
      </c>
      <c r="CS338" s="1094"/>
    </row>
    <row r="339" spans="1:97" ht="38.25" x14ac:dyDescent="0.2">
      <c r="A339" s="1144" t="s">
        <v>2308</v>
      </c>
      <c r="B339" s="1161" t="s">
        <v>1414</v>
      </c>
      <c r="C339" s="957" t="s">
        <v>599</v>
      </c>
      <c r="D339" s="957">
        <v>9</v>
      </c>
      <c r="E339" s="1455"/>
      <c r="F339" s="955">
        <v>1</v>
      </c>
      <c r="G339" s="1163">
        <v>11452900</v>
      </c>
      <c r="H339" s="1163">
        <v>201302211130</v>
      </c>
      <c r="I339" s="1163"/>
      <c r="J339" s="1105" t="s">
        <v>866</v>
      </c>
      <c r="K339" s="1165" t="s">
        <v>2616</v>
      </c>
      <c r="L339" s="1184" t="s">
        <v>746</v>
      </c>
      <c r="M339" s="957" t="s">
        <v>48</v>
      </c>
      <c r="N339" s="957"/>
      <c r="O339" s="957"/>
      <c r="P339" s="1248">
        <v>41326</v>
      </c>
      <c r="Q339" s="960">
        <v>0.47916666666666669</v>
      </c>
      <c r="R339" s="1105" t="s">
        <v>915</v>
      </c>
      <c r="S339" s="1551" t="s">
        <v>915</v>
      </c>
      <c r="T339" s="1527">
        <v>132.19999999999999</v>
      </c>
      <c r="U339" s="1552">
        <v>147.10000000000002</v>
      </c>
      <c r="V339" s="1393">
        <f t="shared" si="269"/>
        <v>14.900000000000034</v>
      </c>
      <c r="W339" s="1171">
        <v>520</v>
      </c>
      <c r="X339" s="1393">
        <f t="shared" si="299"/>
        <v>28.653846153846217</v>
      </c>
      <c r="Y339" s="1154" t="str">
        <f t="shared" si="309"/>
        <v xml:space="preserve">  </v>
      </c>
      <c r="Z339" s="1551" t="s">
        <v>915</v>
      </c>
      <c r="AA339" s="1558">
        <v>131.80000000000001</v>
      </c>
      <c r="AB339" s="1552">
        <v>145.19999999999999</v>
      </c>
      <c r="AC339" s="1344">
        <f t="shared" si="272"/>
        <v>13.399999999999977</v>
      </c>
      <c r="AD339" s="1171">
        <v>375</v>
      </c>
      <c r="AE339" s="1307">
        <v>35.73333333333327</v>
      </c>
      <c r="AF339" s="1154" t="str">
        <f t="shared" si="310"/>
        <v xml:space="preserve">  </v>
      </c>
      <c r="AG339" s="1551" t="s">
        <v>915</v>
      </c>
      <c r="AH339" s="1558">
        <v>133.30000000000001</v>
      </c>
      <c r="AI339" s="1552">
        <v>145.4</v>
      </c>
      <c r="AJ339" s="1344">
        <f t="shared" si="275"/>
        <v>12.099999999999994</v>
      </c>
      <c r="AK339" s="1171">
        <v>401</v>
      </c>
      <c r="AL339" s="1393">
        <f t="shared" si="276"/>
        <v>30.174563591022427</v>
      </c>
      <c r="AM339" s="1154" t="str">
        <f t="shared" si="311"/>
        <v xml:space="preserve">  </v>
      </c>
      <c r="AN339" s="1507">
        <f t="shared" si="278"/>
        <v>31.520581026067305</v>
      </c>
      <c r="AO339" s="1507">
        <f t="shared" si="300"/>
        <v>3.7267421272089627</v>
      </c>
      <c r="AP339" s="1507">
        <f t="shared" si="280"/>
        <v>11.82320251053422</v>
      </c>
      <c r="AQ339" s="1506">
        <f t="shared" si="281"/>
        <v>3</v>
      </c>
      <c r="AR339" s="1154" t="str">
        <f t="shared" si="308"/>
        <v xml:space="preserve">  </v>
      </c>
      <c r="AS339" s="1506"/>
      <c r="AT339" s="23" t="s">
        <v>191</v>
      </c>
      <c r="AU339" s="23" t="s">
        <v>191</v>
      </c>
      <c r="AV339" s="23" t="s">
        <v>191</v>
      </c>
      <c r="AW339" s="1175" t="str">
        <f t="shared" si="259"/>
        <v xml:space="preserve">  </v>
      </c>
      <c r="AX339" s="1154" t="str">
        <f t="shared" si="260"/>
        <v xml:space="preserve">  </v>
      </c>
      <c r="AY339" s="23" t="s">
        <v>191</v>
      </c>
      <c r="AZ339" s="23" t="s">
        <v>191</v>
      </c>
      <c r="BA339" s="23" t="s">
        <v>191</v>
      </c>
      <c r="BB339" s="1175" t="str">
        <f t="shared" si="305"/>
        <v xml:space="preserve">  </v>
      </c>
      <c r="BC339" s="1154" t="str">
        <f t="shared" si="261"/>
        <v xml:space="preserve">  </v>
      </c>
      <c r="BD339" s="794" t="s">
        <v>191</v>
      </c>
      <c r="BE339" s="1180"/>
      <c r="BF339" s="1347">
        <v>1.5970030547611509</v>
      </c>
      <c r="BG339" s="1347"/>
      <c r="BH339" s="1175" t="str">
        <f t="shared" si="282"/>
        <v xml:space="preserve">  </v>
      </c>
      <c r="BI339" s="1154" t="str">
        <f t="shared" si="263"/>
        <v xml:space="preserve">  </v>
      </c>
      <c r="BJ339" s="1180"/>
      <c r="BK339" s="1346">
        <v>0.13874346775965291</v>
      </c>
      <c r="BL339" s="1346"/>
      <c r="BM339" s="1175" t="str">
        <f t="shared" si="283"/>
        <v xml:space="preserve">  </v>
      </c>
      <c r="BN339" s="1158" t="str">
        <f t="shared" si="264"/>
        <v xml:space="preserve">  </v>
      </c>
      <c r="BO339" s="1157" t="str">
        <f t="shared" si="265"/>
        <v xml:space="preserve">  </v>
      </c>
      <c r="BP339" s="1349">
        <f t="shared" si="312"/>
        <v>8.6877396599847767</v>
      </c>
      <c r="BQ339" s="1494">
        <v>297.88328324991141</v>
      </c>
      <c r="BR339" s="949"/>
      <c r="BS339" s="174" t="str">
        <f t="shared" si="285"/>
        <v xml:space="preserve">  </v>
      </c>
      <c r="BT339" s="1158" t="str">
        <f t="shared" si="313"/>
        <v xml:space="preserve">  </v>
      </c>
      <c r="BU339" s="510">
        <f>BQ339*(X339/1000)</f>
        <v>8.535501770045558</v>
      </c>
      <c r="BV339" s="949"/>
      <c r="BW339" s="174" t="str">
        <f t="shared" si="302"/>
        <v xml:space="preserve">  </v>
      </c>
      <c r="BX339" s="1154" t="str">
        <f t="shared" si="303"/>
        <v xml:space="preserve">  </v>
      </c>
      <c r="BY339" s="1307">
        <v>10.779018431286751</v>
      </c>
      <c r="BZ339" s="1352"/>
      <c r="CA339" s="1179">
        <v>1</v>
      </c>
      <c r="CB339" s="174" t="str">
        <f t="shared" si="288"/>
        <v xml:space="preserve">  </v>
      </c>
      <c r="CC339" s="1154" t="str">
        <f t="shared" si="314"/>
        <v xml:space="preserve">  </v>
      </c>
      <c r="CD339" s="1419">
        <f>BY339*(AE339/1000)</f>
        <v>0.38517025861131254</v>
      </c>
      <c r="CF339" s="174" t="str">
        <f t="shared" si="306"/>
        <v xml:space="preserve">  </v>
      </c>
      <c r="CG339" s="1158" t="str">
        <f t="shared" si="266"/>
        <v xml:space="preserve">  </v>
      </c>
      <c r="CH339" s="1389">
        <f t="shared" si="315"/>
        <v>3.618537540504954</v>
      </c>
      <c r="CI339" s="1353">
        <v>9.14320292086588</v>
      </c>
      <c r="CK339" s="174" t="str">
        <f t="shared" si="291"/>
        <v xml:space="preserve">  </v>
      </c>
      <c r="CL339" s="1154" t="str">
        <f t="shared" si="316"/>
        <v xml:space="preserve">  </v>
      </c>
      <c r="CM339" s="1347">
        <f t="shared" si="293"/>
        <v>0.27589215796128952</v>
      </c>
      <c r="CO339" s="174" t="str">
        <f t="shared" si="294"/>
        <v xml:space="preserve">  </v>
      </c>
      <c r="CP339" s="1158" t="str">
        <f t="shared" si="318"/>
        <v xml:space="preserve">  </v>
      </c>
      <c r="CQ339" s="1353">
        <f t="shared" si="317"/>
        <v>3.069391078651138</v>
      </c>
      <c r="CR339" s="1174">
        <f t="shared" si="304"/>
        <v>3.2322898570474661</v>
      </c>
    </row>
    <row r="340" spans="1:97" ht="38.25" x14ac:dyDescent="0.2">
      <c r="A340" s="1144" t="s">
        <v>2325</v>
      </c>
      <c r="B340" s="1161" t="s">
        <v>1431</v>
      </c>
      <c r="C340" s="957" t="s">
        <v>599</v>
      </c>
      <c r="D340" s="957">
        <v>9</v>
      </c>
      <c r="E340" s="1455"/>
      <c r="F340" s="955">
        <v>1</v>
      </c>
      <c r="G340" s="1163">
        <v>11452900</v>
      </c>
      <c r="H340" s="1163">
        <v>201304011410</v>
      </c>
      <c r="I340" s="1163"/>
      <c r="J340" s="1105" t="s">
        <v>867</v>
      </c>
      <c r="K340" s="1165" t="s">
        <v>2616</v>
      </c>
      <c r="L340" s="1184" t="s">
        <v>746</v>
      </c>
      <c r="M340" s="957" t="s">
        <v>48</v>
      </c>
      <c r="N340" s="957"/>
      <c r="O340" s="957"/>
      <c r="P340" s="1248">
        <v>41365</v>
      </c>
      <c r="Q340" s="960">
        <v>0.59027777777777779</v>
      </c>
      <c r="R340" s="1105" t="s">
        <v>916</v>
      </c>
      <c r="S340" s="1551" t="s">
        <v>916</v>
      </c>
      <c r="T340" s="1527">
        <v>132.80000000000001</v>
      </c>
      <c r="U340" s="1552">
        <v>144.6</v>
      </c>
      <c r="V340" s="1393">
        <f t="shared" si="269"/>
        <v>11.799999999999983</v>
      </c>
      <c r="W340" s="1171">
        <v>450</v>
      </c>
      <c r="X340" s="1393">
        <f t="shared" si="299"/>
        <v>26.222222222222182</v>
      </c>
      <c r="Y340" s="1154" t="str">
        <f t="shared" si="309"/>
        <v xml:space="preserve">  </v>
      </c>
      <c r="Z340" s="1551" t="s">
        <v>916</v>
      </c>
      <c r="AA340" s="1558">
        <v>131.69999999999999</v>
      </c>
      <c r="AB340" s="1552">
        <v>141.80000000000001</v>
      </c>
      <c r="AC340" s="1344">
        <f t="shared" si="272"/>
        <v>10.100000000000023</v>
      </c>
      <c r="AD340" s="1171">
        <v>450</v>
      </c>
      <c r="AE340" s="1307">
        <v>22.444444444444496</v>
      </c>
      <c r="AF340" s="1154" t="str">
        <f t="shared" si="310"/>
        <v xml:space="preserve">  </v>
      </c>
      <c r="AG340" s="1551" t="s">
        <v>916</v>
      </c>
      <c r="AH340" s="1558">
        <v>131.5</v>
      </c>
      <c r="AI340" s="1552">
        <v>143.4</v>
      </c>
      <c r="AJ340" s="1344">
        <f t="shared" si="275"/>
        <v>11.900000000000006</v>
      </c>
      <c r="AK340" s="1171">
        <v>450</v>
      </c>
      <c r="AL340" s="1393">
        <f t="shared" si="276"/>
        <v>26.444444444444457</v>
      </c>
      <c r="AM340" s="1154" t="str">
        <f t="shared" si="311"/>
        <v xml:space="preserve">  </v>
      </c>
      <c r="AN340" s="1507">
        <f t="shared" si="278"/>
        <v>25.037037037037049</v>
      </c>
      <c r="AO340" s="1507">
        <f t="shared" si="300"/>
        <v>2.2479986526656703</v>
      </c>
      <c r="AP340" s="1507">
        <f t="shared" si="280"/>
        <v>8.9786928434871403</v>
      </c>
      <c r="AQ340" s="1506">
        <f t="shared" si="281"/>
        <v>3</v>
      </c>
      <c r="AR340" s="1154" t="str">
        <f t="shared" si="308"/>
        <v xml:space="preserve">  </v>
      </c>
      <c r="AS340" s="1506"/>
      <c r="AT340" s="23" t="s">
        <v>191</v>
      </c>
      <c r="AU340" s="23" t="s">
        <v>191</v>
      </c>
      <c r="AV340" s="23" t="s">
        <v>191</v>
      </c>
      <c r="AW340" s="1175" t="str">
        <f t="shared" si="259"/>
        <v xml:space="preserve">  </v>
      </c>
      <c r="AX340" s="1154" t="str">
        <f t="shared" si="260"/>
        <v xml:space="preserve">  </v>
      </c>
      <c r="AY340" s="23" t="s">
        <v>191</v>
      </c>
      <c r="AZ340" s="23" t="s">
        <v>191</v>
      </c>
      <c r="BA340" s="23" t="s">
        <v>191</v>
      </c>
      <c r="BB340" s="1175" t="str">
        <f t="shared" si="305"/>
        <v xml:space="preserve">  </v>
      </c>
      <c r="BC340" s="1154" t="str">
        <f t="shared" si="261"/>
        <v xml:space="preserve">  </v>
      </c>
      <c r="BD340" s="794" t="s">
        <v>191</v>
      </c>
      <c r="BE340" s="1180"/>
      <c r="BF340" s="1347">
        <v>2.6704613925482432</v>
      </c>
      <c r="BG340" s="1347"/>
      <c r="BH340" s="1175" t="str">
        <f t="shared" si="282"/>
        <v xml:space="preserve">  </v>
      </c>
      <c r="BI340" s="1154" t="str">
        <f t="shared" si="263"/>
        <v xml:space="preserve">  </v>
      </c>
      <c r="BJ340" s="1180"/>
      <c r="BK340" s="1346">
        <v>0.48062819697382164</v>
      </c>
      <c r="BL340" s="1346"/>
      <c r="BM340" s="1175" t="str">
        <f t="shared" si="283"/>
        <v xml:space="preserve">  </v>
      </c>
      <c r="BN340" s="1158" t="str">
        <f t="shared" si="264"/>
        <v xml:space="preserve">  </v>
      </c>
      <c r="BO340" s="1157" t="str">
        <f t="shared" si="265"/>
        <v xml:space="preserve">  </v>
      </c>
      <c r="BP340" s="1349">
        <f t="shared" si="312"/>
        <v>17.997945909833589</v>
      </c>
      <c r="BQ340" s="1494">
        <v>358.20016254061659</v>
      </c>
      <c r="BR340" s="949"/>
      <c r="BS340" s="174" t="str">
        <f t="shared" si="285"/>
        <v xml:space="preserve">  </v>
      </c>
      <c r="BT340" s="1158" t="str">
        <f t="shared" si="313"/>
        <v xml:space="preserve">  </v>
      </c>
      <c r="BU340" s="510">
        <f>BQ340*(X340/1000)</f>
        <v>9.3928042621761545</v>
      </c>
      <c r="BV340" s="949"/>
      <c r="BW340" s="174" t="str">
        <f t="shared" si="302"/>
        <v xml:space="preserve">  </v>
      </c>
      <c r="BX340" s="1154" t="str">
        <f t="shared" si="303"/>
        <v xml:space="preserve">  </v>
      </c>
      <c r="BY340" s="1307">
        <v>28.408694599558796</v>
      </c>
      <c r="BZ340" s="1352"/>
      <c r="CA340" s="1179">
        <v>1</v>
      </c>
      <c r="CB340" s="174" t="str">
        <f t="shared" si="288"/>
        <v xml:space="preserve">  </v>
      </c>
      <c r="CC340" s="1154" t="str">
        <f t="shared" si="314"/>
        <v xml:space="preserve">  </v>
      </c>
      <c r="CD340" s="1419">
        <f>BY340*(AE340/1000)</f>
        <v>0.6376173676789878</v>
      </c>
      <c r="CF340" s="174" t="str">
        <f t="shared" si="306"/>
        <v xml:space="preserve">  </v>
      </c>
      <c r="CG340" s="1158" t="str">
        <f t="shared" si="266"/>
        <v xml:space="preserve">  </v>
      </c>
      <c r="CH340" s="1389">
        <f t="shared" si="315"/>
        <v>7.9309552508473562</v>
      </c>
      <c r="CI340" s="1353">
        <v>11.843470973302781</v>
      </c>
      <c r="CK340" s="174" t="str">
        <f t="shared" si="291"/>
        <v xml:space="preserve">  </v>
      </c>
      <c r="CL340" s="1154" t="str">
        <f t="shared" si="316"/>
        <v xml:space="preserve">  </v>
      </c>
      <c r="CM340" s="1347">
        <f t="shared" si="293"/>
        <v>0.31319401018289589</v>
      </c>
      <c r="CO340" s="174" t="str">
        <f t="shared" si="294"/>
        <v xml:space="preserve">  </v>
      </c>
      <c r="CP340" s="1158" t="str">
        <f t="shared" si="318"/>
        <v xml:space="preserve">  </v>
      </c>
      <c r="CQ340" s="1353">
        <f t="shared" si="317"/>
        <v>3.3063834726651864</v>
      </c>
      <c r="CR340" s="1174">
        <f t="shared" si="304"/>
        <v>3.3344036715860841</v>
      </c>
    </row>
    <row r="341" spans="1:97" ht="38.25" x14ac:dyDescent="0.2">
      <c r="A341" s="1144" t="s">
        <v>2375</v>
      </c>
      <c r="B341" s="1161" t="s">
        <v>1481</v>
      </c>
      <c r="C341" s="957" t="s">
        <v>599</v>
      </c>
      <c r="D341" s="957">
        <v>9</v>
      </c>
      <c r="E341" s="1455">
        <v>1503021</v>
      </c>
      <c r="F341" s="955">
        <v>1</v>
      </c>
      <c r="G341" s="1163">
        <v>11452900</v>
      </c>
      <c r="H341" s="1163">
        <v>201412201350</v>
      </c>
      <c r="I341" s="1163" t="s">
        <v>672</v>
      </c>
      <c r="J341" s="1163"/>
      <c r="K341" s="1165" t="s">
        <v>2616</v>
      </c>
      <c r="L341" s="1184" t="s">
        <v>746</v>
      </c>
      <c r="M341" s="957"/>
      <c r="N341" s="957"/>
      <c r="O341" s="957"/>
      <c r="P341" s="1169">
        <v>41993</v>
      </c>
      <c r="Q341" s="960">
        <v>0.57638888888888895</v>
      </c>
      <c r="R341" s="957" t="s">
        <v>1002</v>
      </c>
      <c r="S341" s="1343" t="s">
        <v>1002</v>
      </c>
      <c r="T341" s="1602">
        <v>123</v>
      </c>
      <c r="U341" s="1552">
        <v>134.69999999999999</v>
      </c>
      <c r="V341" s="1393">
        <f t="shared" si="269"/>
        <v>11.699999999999989</v>
      </c>
      <c r="W341" s="1097">
        <v>103</v>
      </c>
      <c r="X341" s="1236">
        <f t="shared" si="299"/>
        <v>113.59223300970864</v>
      </c>
      <c r="Y341" s="1154" t="str">
        <f t="shared" si="309"/>
        <v xml:space="preserve">  </v>
      </c>
      <c r="Z341" s="1097"/>
      <c r="AA341" s="1097">
        <v>128.19999999999999</v>
      </c>
      <c r="AB341" s="1097">
        <v>140</v>
      </c>
      <c r="AC341" s="1343">
        <v>11.800000000000011</v>
      </c>
      <c r="AD341" s="1097">
        <v>93</v>
      </c>
      <c r="AE341" s="1393">
        <f t="shared" ref="AE341:AE346" si="319">AC341/(AD341/1000)</f>
        <v>126.88172043010765</v>
      </c>
      <c r="AF341" s="1154" t="str">
        <f t="shared" si="310"/>
        <v xml:space="preserve">  </v>
      </c>
      <c r="AG341" s="1097"/>
      <c r="AH341" s="1603">
        <v>122.8</v>
      </c>
      <c r="AI341" s="1604">
        <v>134.6</v>
      </c>
      <c r="AJ341" s="1343">
        <v>11.799999999999997</v>
      </c>
      <c r="AK341" s="1604">
        <v>95</v>
      </c>
      <c r="AL341" s="1393">
        <f t="shared" si="276"/>
        <v>124.21052631578944</v>
      </c>
      <c r="AM341" s="1154" t="str">
        <f t="shared" si="311"/>
        <v xml:space="preserve">  </v>
      </c>
      <c r="AN341" s="1393">
        <v>121.56149325186857</v>
      </c>
      <c r="AO341" s="1393">
        <v>7.029626668930959</v>
      </c>
      <c r="AP341" s="1393">
        <v>5.7827742000223452</v>
      </c>
      <c r="AQ341" s="1343">
        <v>3</v>
      </c>
      <c r="AR341" s="1154" t="str">
        <f t="shared" si="308"/>
        <v xml:space="preserve">  </v>
      </c>
      <c r="AS341" s="1343" t="s">
        <v>1068</v>
      </c>
      <c r="AT341" s="86" t="s">
        <v>191</v>
      </c>
      <c r="AU341" s="86" t="s">
        <v>191</v>
      </c>
      <c r="AV341" s="86" t="s">
        <v>191</v>
      </c>
      <c r="AW341" s="1323" t="str">
        <f t="shared" si="259"/>
        <v xml:space="preserve">  </v>
      </c>
      <c r="AX341" s="1154" t="str">
        <f t="shared" si="260"/>
        <v xml:space="preserve">  </v>
      </c>
      <c r="AY341" s="86" t="s">
        <v>191</v>
      </c>
      <c r="AZ341" s="86" t="s">
        <v>191</v>
      </c>
      <c r="BA341" s="86" t="s">
        <v>191</v>
      </c>
      <c r="BB341" s="1323"/>
      <c r="BC341" s="1154" t="str">
        <f t="shared" si="261"/>
        <v xml:space="preserve">  </v>
      </c>
      <c r="BD341" s="801" t="s">
        <v>191</v>
      </c>
      <c r="BE341" s="1203" t="s">
        <v>1002</v>
      </c>
      <c r="BF341" s="1312">
        <v>9.7746232967343545</v>
      </c>
      <c r="BG341" s="1312"/>
      <c r="BH341" s="1323"/>
      <c r="BI341" s="1154" t="str">
        <f t="shared" si="263"/>
        <v xml:space="preserve">  </v>
      </c>
      <c r="BJ341" s="1203" t="s">
        <v>1002</v>
      </c>
      <c r="BK341" s="1312">
        <v>5.9692550332110531E-2</v>
      </c>
      <c r="BL341" s="1312"/>
      <c r="BM341" s="1323"/>
      <c r="BN341" s="1158" t="str">
        <f t="shared" si="264"/>
        <v xml:space="preserve">  </v>
      </c>
      <c r="BO341" s="1157" t="str">
        <f t="shared" si="265"/>
        <v xml:space="preserve">  </v>
      </c>
      <c r="BP341" s="1310">
        <f t="shared" si="312"/>
        <v>0.61068901092130545</v>
      </c>
      <c r="BQ341" s="1344">
        <v>282.97149801819711</v>
      </c>
      <c r="BR341" s="1203"/>
      <c r="BS341" s="1323"/>
      <c r="BT341" s="1158" t="str">
        <f t="shared" si="313"/>
        <v xml:space="preserve">  </v>
      </c>
      <c r="BU341" s="1200">
        <v>32.143364337989347</v>
      </c>
      <c r="BV341" s="1203"/>
      <c r="BW341" s="1323"/>
      <c r="BX341" s="1154" t="str">
        <f t="shared" si="303"/>
        <v xml:space="preserve">  </v>
      </c>
      <c r="BY341" s="1312">
        <v>0.90978021556935207</v>
      </c>
      <c r="BZ341" s="1312"/>
      <c r="CA341" s="1605" t="s">
        <v>1073</v>
      </c>
      <c r="CB341" s="1594" t="s">
        <v>1032</v>
      </c>
      <c r="CC341" s="1154" t="str">
        <f t="shared" si="314"/>
        <v xml:space="preserve">  </v>
      </c>
      <c r="CD341" s="1595">
        <v>0.1154344789647138</v>
      </c>
      <c r="CE341" s="1594"/>
      <c r="CF341" s="1594" t="s">
        <v>1032</v>
      </c>
      <c r="CG341" s="1158" t="str">
        <f t="shared" si="266"/>
        <v>E, &lt;RL</v>
      </c>
      <c r="CH341" s="1239">
        <f t="shared" si="315"/>
        <v>0.32150948839053983</v>
      </c>
      <c r="CI341" s="1201">
        <v>7.2049918848623689</v>
      </c>
      <c r="CJ341" s="1203"/>
      <c r="CK341" s="1203"/>
      <c r="CL341" s="1154" t="str">
        <f t="shared" si="316"/>
        <v xml:space="preserve">  </v>
      </c>
      <c r="CM341" s="1312">
        <v>0.89493583411974675</v>
      </c>
      <c r="CN341" s="1203"/>
      <c r="CO341" s="1203"/>
      <c r="CP341" s="1158" t="str">
        <f t="shared" si="318"/>
        <v xml:space="preserve">  </v>
      </c>
      <c r="CQ341" s="1201">
        <f t="shared" si="317"/>
        <v>2.5461899644744559</v>
      </c>
      <c r="CR341" s="1201">
        <f t="shared" si="304"/>
        <v>2.7842008842305499</v>
      </c>
      <c r="CS341" s="1203"/>
    </row>
    <row r="342" spans="1:97" ht="38.25" x14ac:dyDescent="0.2">
      <c r="A342" s="1144" t="s">
        <v>2379</v>
      </c>
      <c r="B342" s="1161" t="s">
        <v>1485</v>
      </c>
      <c r="C342" s="957" t="s">
        <v>599</v>
      </c>
      <c r="D342" s="957">
        <v>9</v>
      </c>
      <c r="E342" s="1455">
        <v>1503017</v>
      </c>
      <c r="F342" s="955">
        <v>1</v>
      </c>
      <c r="G342" s="1163">
        <v>11452900</v>
      </c>
      <c r="H342" s="1163">
        <v>201501161230</v>
      </c>
      <c r="I342" s="1163" t="s">
        <v>672</v>
      </c>
      <c r="J342" s="1163"/>
      <c r="K342" s="1165" t="s">
        <v>2616</v>
      </c>
      <c r="L342" s="1184" t="s">
        <v>746</v>
      </c>
      <c r="M342" s="957"/>
      <c r="N342" s="957"/>
      <c r="O342" s="957"/>
      <c r="P342" s="1169">
        <v>42020</v>
      </c>
      <c r="Q342" s="960">
        <v>0.52083333333333337</v>
      </c>
      <c r="R342" s="957" t="s">
        <v>1036</v>
      </c>
      <c r="S342" s="1343" t="s">
        <v>1036</v>
      </c>
      <c r="T342" s="1602">
        <v>126.1</v>
      </c>
      <c r="U342" s="1552">
        <v>128.1</v>
      </c>
      <c r="V342" s="1393">
        <f t="shared" si="269"/>
        <v>2</v>
      </c>
      <c r="W342" s="1097">
        <v>140</v>
      </c>
      <c r="X342" s="1236">
        <f t="shared" si="299"/>
        <v>14.285714285714285</v>
      </c>
      <c r="Y342" s="1154" t="str">
        <f t="shared" si="309"/>
        <v xml:space="preserve">  </v>
      </c>
      <c r="Z342" s="1097"/>
      <c r="AA342" s="1097">
        <v>127</v>
      </c>
      <c r="AB342" s="1097">
        <v>129.80000000000001</v>
      </c>
      <c r="AC342" s="1343">
        <v>2.8000000000000114</v>
      </c>
      <c r="AD342" s="1097">
        <v>200</v>
      </c>
      <c r="AE342" s="1393">
        <f t="shared" si="319"/>
        <v>14.000000000000057</v>
      </c>
      <c r="AF342" s="1154" t="str">
        <f t="shared" si="310"/>
        <v xml:space="preserve">  </v>
      </c>
      <c r="AG342" s="1097"/>
      <c r="AH342" s="1393">
        <v>124.6</v>
      </c>
      <c r="AI342" s="1604">
        <v>126.8</v>
      </c>
      <c r="AJ342" s="1343">
        <v>2.2000000000000028</v>
      </c>
      <c r="AK342" s="1343">
        <v>138</v>
      </c>
      <c r="AL342" s="1393">
        <f t="shared" si="276"/>
        <v>15.942028985507266</v>
      </c>
      <c r="AM342" s="1154" t="str">
        <f t="shared" si="311"/>
        <v xml:space="preserve">  </v>
      </c>
      <c r="AN342" s="1393">
        <v>14.742581090407201</v>
      </c>
      <c r="AO342" s="1393">
        <v>1.0485297339895885</v>
      </c>
      <c r="AP342" s="1393">
        <v>7.1122534619928439</v>
      </c>
      <c r="AQ342" s="1343">
        <v>3</v>
      </c>
      <c r="AR342" s="1154" t="str">
        <f t="shared" si="308"/>
        <v xml:space="preserve">  </v>
      </c>
      <c r="AS342" s="1343"/>
      <c r="AT342" s="86" t="s">
        <v>191</v>
      </c>
      <c r="AU342" s="86" t="s">
        <v>191</v>
      </c>
      <c r="AV342" s="86" t="s">
        <v>191</v>
      </c>
      <c r="AW342" s="1323" t="str">
        <f t="shared" si="259"/>
        <v xml:space="preserve">  </v>
      </c>
      <c r="AX342" s="1154" t="str">
        <f t="shared" si="260"/>
        <v xml:space="preserve">  </v>
      </c>
      <c r="AY342" s="86" t="s">
        <v>191</v>
      </c>
      <c r="AZ342" s="86" t="s">
        <v>191</v>
      </c>
      <c r="BA342" s="86" t="s">
        <v>191</v>
      </c>
      <c r="BB342" s="1323"/>
      <c r="BC342" s="1154" t="str">
        <f t="shared" si="261"/>
        <v xml:space="preserve">  </v>
      </c>
      <c r="BD342" s="801" t="s">
        <v>191</v>
      </c>
      <c r="BE342" s="1203" t="s">
        <v>1036</v>
      </c>
      <c r="BF342" s="1312">
        <v>5.0331491815531768</v>
      </c>
      <c r="BG342" s="1312"/>
      <c r="BH342" s="1274"/>
      <c r="BI342" s="1154" t="str">
        <f t="shared" si="263"/>
        <v xml:space="preserve">  </v>
      </c>
      <c r="BJ342" s="1203" t="s">
        <v>1036</v>
      </c>
      <c r="BK342" s="1595">
        <v>9.7219223951737127E-2</v>
      </c>
      <c r="BL342" s="1595"/>
      <c r="BM342" s="1323" t="s">
        <v>1072</v>
      </c>
      <c r="BN342" s="1158" t="str">
        <f t="shared" si="264"/>
        <v xml:space="preserve">  </v>
      </c>
      <c r="BO342" s="1157" t="str">
        <f t="shared" si="265"/>
        <v xml:space="preserve">  </v>
      </c>
      <c r="BP342" s="1310">
        <f t="shared" si="312"/>
        <v>1.931578430221222</v>
      </c>
      <c r="BQ342" s="1344">
        <v>321.98741027273161</v>
      </c>
      <c r="BR342" s="1203"/>
      <c r="BS342" s="1323"/>
      <c r="BT342" s="1158" t="str">
        <f t="shared" si="313"/>
        <v xml:space="preserve">  </v>
      </c>
      <c r="BU342" s="1200">
        <v>4.5998201467533084</v>
      </c>
      <c r="BV342" s="1203"/>
      <c r="BW342" s="1323"/>
      <c r="BX342" s="1154" t="str">
        <f t="shared" si="303"/>
        <v xml:space="preserve">  </v>
      </c>
      <c r="BY342" s="1312">
        <v>25.070900387975801</v>
      </c>
      <c r="BZ342" s="1312"/>
      <c r="CA342" s="1605" t="s">
        <v>1073</v>
      </c>
      <c r="CB342" s="1594"/>
      <c r="CC342" s="1154" t="str">
        <f t="shared" si="314"/>
        <v xml:space="preserve">  </v>
      </c>
      <c r="CD342" s="1595">
        <v>0.35099260543166083</v>
      </c>
      <c r="CE342" s="1594"/>
      <c r="CF342" s="1594"/>
      <c r="CG342" s="1158" t="str">
        <f t="shared" si="266"/>
        <v xml:space="preserve">  </v>
      </c>
      <c r="CH342" s="1239">
        <f t="shared" si="315"/>
        <v>7.7862983421432856</v>
      </c>
      <c r="CI342" s="1201">
        <v>13.623042210030789</v>
      </c>
      <c r="CJ342" s="1203"/>
      <c r="CK342" s="1203"/>
      <c r="CL342" s="1154" t="str">
        <f t="shared" si="316"/>
        <v xml:space="preserve">  </v>
      </c>
      <c r="CM342" s="1312">
        <v>0.2171789337830998</v>
      </c>
      <c r="CN342" s="1203"/>
      <c r="CO342" s="1203"/>
      <c r="CP342" s="1158" t="str">
        <f t="shared" si="318"/>
        <v xml:space="preserve">  </v>
      </c>
      <c r="CQ342" s="1201">
        <f t="shared" si="317"/>
        <v>4.2309238732320997</v>
      </c>
      <c r="CR342" s="1201">
        <f t="shared" si="304"/>
        <v>4.721465771577857</v>
      </c>
      <c r="CS342" s="1203"/>
    </row>
    <row r="343" spans="1:97" ht="38.25" x14ac:dyDescent="0.2">
      <c r="A343" s="1144" t="s">
        <v>2381</v>
      </c>
      <c r="B343" s="1161" t="s">
        <v>1487</v>
      </c>
      <c r="C343" s="957" t="s">
        <v>599</v>
      </c>
      <c r="D343" s="957">
        <v>9</v>
      </c>
      <c r="E343" s="1455">
        <v>1503015</v>
      </c>
      <c r="F343" s="955">
        <v>1</v>
      </c>
      <c r="G343" s="1163">
        <v>11452900</v>
      </c>
      <c r="H343" s="1163">
        <v>201501291050</v>
      </c>
      <c r="I343" s="1163" t="s">
        <v>672</v>
      </c>
      <c r="J343" s="1163"/>
      <c r="K343" s="1165" t="s">
        <v>2616</v>
      </c>
      <c r="L343" s="1184" t="s">
        <v>746</v>
      </c>
      <c r="M343" s="957"/>
      <c r="N343" s="957"/>
      <c r="O343" s="957"/>
      <c r="P343" s="1169">
        <v>42033</v>
      </c>
      <c r="Q343" s="960">
        <v>0.4513888888888889</v>
      </c>
      <c r="R343" s="957" t="s">
        <v>1038</v>
      </c>
      <c r="S343" s="1343" t="s">
        <v>1038</v>
      </c>
      <c r="T343" s="1602">
        <v>125.9</v>
      </c>
      <c r="U343" s="1552">
        <v>138.6</v>
      </c>
      <c r="V343" s="1393">
        <f t="shared" si="269"/>
        <v>12.699999999999989</v>
      </c>
      <c r="W343" s="1097">
        <v>88</v>
      </c>
      <c r="X343" s="1236">
        <f t="shared" si="299"/>
        <v>144.3181818181817</v>
      </c>
      <c r="Y343" s="1154" t="str">
        <f t="shared" si="309"/>
        <v xml:space="preserve">  </v>
      </c>
      <c r="Z343" s="1097"/>
      <c r="AA343" s="1097">
        <v>126.7</v>
      </c>
      <c r="AB343" s="1097">
        <v>139.69999999999999</v>
      </c>
      <c r="AC343" s="1343">
        <v>12.999999999999986</v>
      </c>
      <c r="AD343" s="1097">
        <v>84</v>
      </c>
      <c r="AE343" s="1393">
        <f t="shared" si="319"/>
        <v>154.76190476190459</v>
      </c>
      <c r="AF343" s="1154" t="str">
        <f t="shared" si="310"/>
        <v xml:space="preserve">  </v>
      </c>
      <c r="AG343" s="1097"/>
      <c r="AH343" s="1393">
        <v>128.30000000000001</v>
      </c>
      <c r="AI343" s="1604">
        <v>142.19999999999999</v>
      </c>
      <c r="AJ343" s="1343">
        <v>13.899999999999977</v>
      </c>
      <c r="AK343" s="1343">
        <v>86</v>
      </c>
      <c r="AL343" s="1393">
        <f t="shared" si="276"/>
        <v>161.62790697674393</v>
      </c>
      <c r="AM343" s="1154" t="str">
        <f t="shared" si="311"/>
        <v xml:space="preserve">  </v>
      </c>
      <c r="AN343" s="1393">
        <v>153.56933118561008</v>
      </c>
      <c r="AO343" s="1393">
        <v>8.7162675536835987</v>
      </c>
      <c r="AP343" s="1393">
        <v>5.6757866211898564</v>
      </c>
      <c r="AQ343" s="1343">
        <v>3</v>
      </c>
      <c r="AR343" s="1154" t="str">
        <f t="shared" si="308"/>
        <v xml:space="preserve">  </v>
      </c>
      <c r="AS343" s="1343"/>
      <c r="AT343" s="86" t="s">
        <v>191</v>
      </c>
      <c r="AU343" s="86" t="s">
        <v>191</v>
      </c>
      <c r="AV343" s="86" t="s">
        <v>191</v>
      </c>
      <c r="AW343" s="1323" t="str">
        <f t="shared" si="259"/>
        <v xml:space="preserve">  </v>
      </c>
      <c r="AX343" s="1154" t="str">
        <f t="shared" si="260"/>
        <v xml:space="preserve">  </v>
      </c>
      <c r="AY343" s="86" t="s">
        <v>191</v>
      </c>
      <c r="AZ343" s="86" t="s">
        <v>191</v>
      </c>
      <c r="BA343" s="86" t="s">
        <v>191</v>
      </c>
      <c r="BB343" s="1323"/>
      <c r="BC343" s="1154" t="str">
        <f t="shared" si="261"/>
        <v xml:space="preserve">  </v>
      </c>
      <c r="BD343" s="801" t="s">
        <v>191</v>
      </c>
      <c r="BE343" s="1203" t="s">
        <v>1038</v>
      </c>
      <c r="BF343" s="1312">
        <v>9.1024472656302642</v>
      </c>
      <c r="BG343" s="1312">
        <v>0.10384449408717167</v>
      </c>
      <c r="BH343" s="1274"/>
      <c r="BI343" s="1154" t="str">
        <f t="shared" si="263"/>
        <v xml:space="preserve">  </v>
      </c>
      <c r="BJ343" s="1203" t="s">
        <v>1038</v>
      </c>
      <c r="BK343" s="1595">
        <v>1.1217390170915302</v>
      </c>
      <c r="BL343" s="1595"/>
      <c r="BM343" s="1323" t="s">
        <v>1072</v>
      </c>
      <c r="BN343" s="1158" t="str">
        <f t="shared" si="264"/>
        <v xml:space="preserve">  </v>
      </c>
      <c r="BO343" s="1157" t="str">
        <f t="shared" si="265"/>
        <v xml:space="preserve">  </v>
      </c>
      <c r="BP343" s="1310">
        <f t="shared" si="312"/>
        <v>12.323488226370511</v>
      </c>
      <c r="BQ343" s="1344">
        <v>402.55407952599649</v>
      </c>
      <c r="BR343" s="1203"/>
      <c r="BS343" s="1323"/>
      <c r="BT343" s="1158" t="str">
        <f t="shared" si="313"/>
        <v xml:space="preserve">  </v>
      </c>
      <c r="BU343" s="1200">
        <v>58.095872840683541</v>
      </c>
      <c r="BV343" s="1203"/>
      <c r="BW343" s="1323"/>
      <c r="BX343" s="1154" t="str">
        <f t="shared" si="303"/>
        <v xml:space="preserve">  </v>
      </c>
      <c r="BY343" s="1312">
        <v>19.059484730866256</v>
      </c>
      <c r="BZ343" s="1312"/>
      <c r="CA343" s="1605" t="s">
        <v>1073</v>
      </c>
      <c r="CB343" s="1594"/>
      <c r="CC343" s="1154" t="str">
        <f t="shared" si="314"/>
        <v xml:space="preserve">  </v>
      </c>
      <c r="CD343" s="1595">
        <v>2.949682160729298</v>
      </c>
      <c r="CE343" s="1594"/>
      <c r="CF343" s="1594"/>
      <c r="CG343" s="1158" t="str">
        <f t="shared" si="266"/>
        <v xml:space="preserve">  </v>
      </c>
      <c r="CH343" s="1239">
        <f t="shared" si="315"/>
        <v>4.734639567759098</v>
      </c>
      <c r="CI343" s="1201">
        <v>9.8127507095009907</v>
      </c>
      <c r="CJ343" s="1203"/>
      <c r="CK343" s="1203"/>
      <c r="CL343" s="1154" t="str">
        <f t="shared" si="316"/>
        <v xml:space="preserve">  </v>
      </c>
      <c r="CM343" s="1312">
        <v>1.5860143588612041</v>
      </c>
      <c r="CN343" s="1203"/>
      <c r="CO343" s="1203"/>
      <c r="CP343" s="1158" t="str">
        <f t="shared" si="318"/>
        <v xml:space="preserve">  </v>
      </c>
      <c r="CQ343" s="1201">
        <f t="shared" si="317"/>
        <v>2.4376229700753274</v>
      </c>
      <c r="CR343" s="1201">
        <f t="shared" si="304"/>
        <v>2.7299948882953102</v>
      </c>
      <c r="CS343" s="1203"/>
    </row>
    <row r="344" spans="1:97" ht="38.25" x14ac:dyDescent="0.2">
      <c r="A344" s="1144" t="s">
        <v>2385</v>
      </c>
      <c r="B344" s="1161" t="s">
        <v>1491</v>
      </c>
      <c r="C344" s="957" t="s">
        <v>599</v>
      </c>
      <c r="D344" s="957">
        <v>9</v>
      </c>
      <c r="E344" s="1455">
        <v>1503009</v>
      </c>
      <c r="F344" s="955">
        <v>1</v>
      </c>
      <c r="G344" s="1163">
        <v>11452900</v>
      </c>
      <c r="H344" s="1163">
        <v>201502081130</v>
      </c>
      <c r="I344" s="1163" t="s">
        <v>672</v>
      </c>
      <c r="J344" s="1163"/>
      <c r="K344" s="1165" t="s">
        <v>2616</v>
      </c>
      <c r="L344" s="1184" t="s">
        <v>746</v>
      </c>
      <c r="M344" s="957"/>
      <c r="N344" s="957"/>
      <c r="O344" s="957"/>
      <c r="P344" s="1169">
        <v>42043</v>
      </c>
      <c r="Q344" s="960">
        <v>0.47916666666666669</v>
      </c>
      <c r="R344" s="957" t="s">
        <v>1042</v>
      </c>
      <c r="S344" s="1343" t="s">
        <v>1042</v>
      </c>
      <c r="T344" s="1602">
        <v>126.8</v>
      </c>
      <c r="U344" s="1552">
        <v>183.60000000000002</v>
      </c>
      <c r="V344" s="1393">
        <f t="shared" si="269"/>
        <v>56.800000000000026</v>
      </c>
      <c r="W344" s="1097">
        <v>72</v>
      </c>
      <c r="X344" s="1236">
        <f t="shared" si="299"/>
        <v>788.88888888888926</v>
      </c>
      <c r="Y344" s="1154" t="str">
        <f t="shared" si="309"/>
        <v xml:space="preserve">  </v>
      </c>
      <c r="Z344" s="1097"/>
      <c r="AA344" s="1590">
        <v>127.3</v>
      </c>
      <c r="AB344" s="1552">
        <v>174.4</v>
      </c>
      <c r="AC344" s="1343">
        <v>47.100000000000009</v>
      </c>
      <c r="AD344" s="1393">
        <v>58</v>
      </c>
      <c r="AE344" s="1393">
        <f t="shared" si="319"/>
        <v>812.06896551724151</v>
      </c>
      <c r="AF344" s="1154" t="str">
        <f t="shared" si="310"/>
        <v xml:space="preserve">  </v>
      </c>
      <c r="AG344" s="1097"/>
      <c r="AH344" s="1393">
        <v>123.7</v>
      </c>
      <c r="AI344" s="1604">
        <v>169.9</v>
      </c>
      <c r="AJ344" s="1343">
        <v>46.2</v>
      </c>
      <c r="AK344" s="1343">
        <v>60</v>
      </c>
      <c r="AL344" s="1393">
        <f t="shared" si="276"/>
        <v>770.00000000000011</v>
      </c>
      <c r="AM344" s="1154" t="str">
        <f t="shared" si="311"/>
        <v xml:space="preserve">  </v>
      </c>
      <c r="AN344" s="1393">
        <v>790.31928480204363</v>
      </c>
      <c r="AO344" s="1393">
        <v>21.070927584565133</v>
      </c>
      <c r="AP344" s="1393">
        <v>2.6661284862665227</v>
      </c>
      <c r="AQ344" s="1343">
        <v>3</v>
      </c>
      <c r="AR344" s="1154" t="str">
        <f t="shared" si="308"/>
        <v xml:space="preserve">  </v>
      </c>
      <c r="AS344" s="1343"/>
      <c r="AT344" s="86" t="s">
        <v>191</v>
      </c>
      <c r="AU344" s="86" t="s">
        <v>191</v>
      </c>
      <c r="AV344" s="86" t="s">
        <v>191</v>
      </c>
      <c r="AW344" s="1323" t="str">
        <f t="shared" si="259"/>
        <v xml:space="preserve">  </v>
      </c>
      <c r="AX344" s="1154" t="str">
        <f t="shared" si="260"/>
        <v xml:space="preserve">  </v>
      </c>
      <c r="AY344" s="86" t="s">
        <v>191</v>
      </c>
      <c r="AZ344" s="86" t="s">
        <v>191</v>
      </c>
      <c r="BA344" s="86" t="s">
        <v>191</v>
      </c>
      <c r="BB344" s="1323"/>
      <c r="BC344" s="1154" t="str">
        <f t="shared" si="261"/>
        <v xml:space="preserve">  </v>
      </c>
      <c r="BD344" s="801" t="s">
        <v>191</v>
      </c>
      <c r="BE344" s="1203" t="s">
        <v>1042</v>
      </c>
      <c r="BF344" s="1312">
        <v>14.239396523659964</v>
      </c>
      <c r="BG344" s="1312"/>
      <c r="BH344" s="1274"/>
      <c r="BI344" s="1154" t="str">
        <f t="shared" si="263"/>
        <v xml:space="preserve">  </v>
      </c>
      <c r="BJ344" s="1203" t="s">
        <v>1042</v>
      </c>
      <c r="BK344" s="1595">
        <v>5.7378569295443257E-2</v>
      </c>
      <c r="BL344" s="1595"/>
      <c r="BM344" s="1323" t="s">
        <v>1072</v>
      </c>
      <c r="BN344" s="1158" t="str">
        <f t="shared" si="264"/>
        <v xml:space="preserve">  </v>
      </c>
      <c r="BO344" s="1157" t="str">
        <f t="shared" si="265"/>
        <v xml:space="preserve">  </v>
      </c>
      <c r="BP344" s="1310">
        <f t="shared" si="312"/>
        <v>0.40295646799429946</v>
      </c>
      <c r="BQ344" s="1344">
        <v>324.32228653535037</v>
      </c>
      <c r="BR344" s="1203"/>
      <c r="BS344" s="1323"/>
      <c r="BT344" s="1158" t="str">
        <f t="shared" si="313"/>
        <v xml:space="preserve">  </v>
      </c>
      <c r="BU344" s="1200">
        <v>255.85424826677655</v>
      </c>
      <c r="BV344" s="1203"/>
      <c r="BW344" s="1323"/>
      <c r="BX344" s="1154" t="str">
        <f t="shared" si="303"/>
        <v xml:space="preserve">  </v>
      </c>
      <c r="BY344" s="1312">
        <v>0.69449879700459605</v>
      </c>
      <c r="BZ344" s="1312"/>
      <c r="CA344" s="1605" t="s">
        <v>1073</v>
      </c>
      <c r="CB344" s="1594"/>
      <c r="CC344" s="1154" t="str">
        <f t="shared" si="314"/>
        <v>E, &lt;RL</v>
      </c>
      <c r="CD344" s="1595">
        <v>0.563980919636491</v>
      </c>
      <c r="CE344" s="1594"/>
      <c r="CF344" s="1594"/>
      <c r="CG344" s="1158" t="str">
        <f t="shared" si="266"/>
        <v xml:space="preserve">  </v>
      </c>
      <c r="CH344" s="1239">
        <f t="shared" si="315"/>
        <v>0.21413847454756929</v>
      </c>
      <c r="CI344" s="1595">
        <v>6.6857495782950025</v>
      </c>
      <c r="CJ344" s="1203"/>
      <c r="CK344" s="1203"/>
      <c r="CL344" s="1154" t="str">
        <f t="shared" si="316"/>
        <v xml:space="preserve">  </v>
      </c>
      <c r="CM344" s="1312">
        <v>5.1480271752871518</v>
      </c>
      <c r="CN344" s="1203"/>
      <c r="CO344" s="1203"/>
      <c r="CP344" s="1158" t="str">
        <f t="shared" si="318"/>
        <v xml:space="preserve">  </v>
      </c>
      <c r="CQ344" s="1201">
        <f t="shared" si="317"/>
        <v>2.0614524057896562</v>
      </c>
      <c r="CR344" s="1201">
        <f t="shared" si="304"/>
        <v>2.0120936862144099</v>
      </c>
      <c r="CS344" s="1203"/>
    </row>
    <row r="345" spans="1:97" ht="38.25" x14ac:dyDescent="0.2">
      <c r="A345" s="1144" t="s">
        <v>2390</v>
      </c>
      <c r="B345" s="1161" t="s">
        <v>1496</v>
      </c>
      <c r="C345" s="957" t="s">
        <v>599</v>
      </c>
      <c r="D345" s="957">
        <v>9</v>
      </c>
      <c r="E345" s="1455">
        <v>1503003</v>
      </c>
      <c r="F345" s="955">
        <v>1</v>
      </c>
      <c r="G345" s="1163">
        <v>11452900</v>
      </c>
      <c r="H345" s="1163">
        <v>201502091420</v>
      </c>
      <c r="I345" s="1163" t="s">
        <v>672</v>
      </c>
      <c r="J345" s="1163"/>
      <c r="K345" s="1165" t="s">
        <v>2616</v>
      </c>
      <c r="L345" s="1166" t="s">
        <v>746</v>
      </c>
      <c r="M345" s="957"/>
      <c r="N345" s="957"/>
      <c r="O345" s="957"/>
      <c r="P345" s="1169">
        <v>42044</v>
      </c>
      <c r="Q345" s="960">
        <v>0.59722222222222221</v>
      </c>
      <c r="R345" s="957" t="s">
        <v>1047</v>
      </c>
      <c r="S345" s="1343" t="s">
        <v>1047</v>
      </c>
      <c r="T345" s="1602">
        <v>126.2</v>
      </c>
      <c r="U345" s="1552">
        <v>150.79999999999998</v>
      </c>
      <c r="V345" s="1393">
        <f t="shared" si="269"/>
        <v>24.59999999999998</v>
      </c>
      <c r="W345" s="1097">
        <v>90</v>
      </c>
      <c r="X345" s="1236">
        <f t="shared" si="299"/>
        <v>273.33333333333314</v>
      </c>
      <c r="Y345" s="1154" t="str">
        <f t="shared" si="309"/>
        <v xml:space="preserve">  </v>
      </c>
      <c r="Z345" s="1097"/>
      <c r="AA345" s="1590">
        <v>126</v>
      </c>
      <c r="AB345" s="1552">
        <v>157.1</v>
      </c>
      <c r="AC345" s="1343">
        <v>31.099999999999994</v>
      </c>
      <c r="AD345" s="1393">
        <v>100</v>
      </c>
      <c r="AE345" s="1393">
        <f t="shared" si="319"/>
        <v>310.99999999999994</v>
      </c>
      <c r="AF345" s="1154" t="str">
        <f t="shared" si="310"/>
        <v xml:space="preserve">  </v>
      </c>
      <c r="AG345" s="1097"/>
      <c r="AH345" s="1393">
        <v>126.6</v>
      </c>
      <c r="AI345" s="1604">
        <v>151.60000000000002</v>
      </c>
      <c r="AJ345" s="1343">
        <v>25.000000000000028</v>
      </c>
      <c r="AK345" s="1343">
        <v>82</v>
      </c>
      <c r="AL345" s="1393">
        <f t="shared" si="276"/>
        <v>304.87804878048814</v>
      </c>
      <c r="AM345" s="1154" t="str">
        <f t="shared" si="311"/>
        <v xml:space="preserve">  </v>
      </c>
      <c r="AN345" s="1393">
        <v>296.40379403794037</v>
      </c>
      <c r="AO345" s="1393">
        <v>20.212723456418274</v>
      </c>
      <c r="AP345" s="1393">
        <v>6.8193200839497345</v>
      </c>
      <c r="AQ345" s="1343">
        <v>3</v>
      </c>
      <c r="AR345" s="1154" t="str">
        <f t="shared" si="308"/>
        <v xml:space="preserve">  </v>
      </c>
      <c r="AS345" s="1343"/>
      <c r="AT345" s="86" t="s">
        <v>191</v>
      </c>
      <c r="AU345" s="86" t="s">
        <v>191</v>
      </c>
      <c r="AV345" s="86" t="s">
        <v>191</v>
      </c>
      <c r="AW345" s="1323" t="str">
        <f t="shared" si="259"/>
        <v xml:space="preserve">  </v>
      </c>
      <c r="AX345" s="1154" t="str">
        <f t="shared" si="260"/>
        <v xml:space="preserve">  </v>
      </c>
      <c r="AY345" s="86" t="s">
        <v>191</v>
      </c>
      <c r="AZ345" s="86" t="s">
        <v>191</v>
      </c>
      <c r="BA345" s="86" t="s">
        <v>191</v>
      </c>
      <c r="BB345" s="1323"/>
      <c r="BC345" s="1154" t="str">
        <f t="shared" si="261"/>
        <v xml:space="preserve">  </v>
      </c>
      <c r="BD345" s="801" t="s">
        <v>191</v>
      </c>
      <c r="BE345" s="1203" t="s">
        <v>1047</v>
      </c>
      <c r="BF345" s="1312">
        <v>7.0908225665363638</v>
      </c>
      <c r="BG345" s="1312"/>
      <c r="BH345" s="1323"/>
      <c r="BI345" s="1154" t="str">
        <f t="shared" si="263"/>
        <v xml:space="preserve">  </v>
      </c>
      <c r="BJ345" s="1203" t="s">
        <v>1047</v>
      </c>
      <c r="BK345" s="1595">
        <v>6.0237203144597483E-2</v>
      </c>
      <c r="BL345" s="1595"/>
      <c r="BM345" s="1323" t="s">
        <v>1072</v>
      </c>
      <c r="BN345" s="1158" t="str">
        <f t="shared" si="264"/>
        <v xml:space="preserve">  </v>
      </c>
      <c r="BO345" s="1157" t="str">
        <f t="shared" si="265"/>
        <v xml:space="preserve">  </v>
      </c>
      <c r="BP345" s="1310">
        <f t="shared" si="312"/>
        <v>0.84950938455115499</v>
      </c>
      <c r="BQ345" s="1344">
        <v>250.20135972281568</v>
      </c>
      <c r="BR345" s="1203"/>
      <c r="BS345" s="1323"/>
      <c r="BT345" s="1158" t="str">
        <f t="shared" si="313"/>
        <v xml:space="preserve">  </v>
      </c>
      <c r="BU345" s="1200">
        <v>68.388371657569564</v>
      </c>
      <c r="BV345" s="1203"/>
      <c r="BW345" s="1323"/>
      <c r="BX345" s="1154" t="str">
        <f t="shared" si="303"/>
        <v xml:space="preserve">  </v>
      </c>
      <c r="BY345" s="1312">
        <v>1.0785587300729547</v>
      </c>
      <c r="BZ345" s="1312"/>
      <c r="CA345" s="1605" t="s">
        <v>1073</v>
      </c>
      <c r="CB345" s="1594"/>
      <c r="CC345" s="1154" t="str">
        <f t="shared" si="314"/>
        <v xml:space="preserve">  </v>
      </c>
      <c r="CD345" s="1595">
        <v>0.33543176505268874</v>
      </c>
      <c r="CE345" s="1594"/>
      <c r="CF345" s="1594"/>
      <c r="CG345" s="1158" t="str">
        <f t="shared" si="266"/>
        <v xml:space="preserve">  </v>
      </c>
      <c r="CH345" s="1239">
        <f t="shared" si="315"/>
        <v>0.43107628642299567</v>
      </c>
      <c r="CI345" s="1595">
        <v>5.211230677241165</v>
      </c>
      <c r="CJ345" s="1203"/>
      <c r="CK345" s="1203"/>
      <c r="CL345" s="1154" t="str">
        <f t="shared" si="316"/>
        <v xml:space="preserve">  </v>
      </c>
      <c r="CM345" s="1312">
        <v>1.5887898406223084</v>
      </c>
      <c r="CN345" s="1203"/>
      <c r="CO345" s="1203"/>
      <c r="CP345" s="1158" t="str">
        <f t="shared" si="318"/>
        <v xml:space="preserve">  </v>
      </c>
      <c r="CQ345" s="1201">
        <f t="shared" si="317"/>
        <v>2.0828146909410887</v>
      </c>
      <c r="CR345" s="1201">
        <f t="shared" si="304"/>
        <v>2.3231871180931289</v>
      </c>
      <c r="CS345" s="1203"/>
    </row>
    <row r="346" spans="1:97" ht="38.25" x14ac:dyDescent="0.2">
      <c r="A346" s="1144" t="s">
        <v>2394</v>
      </c>
      <c r="B346" s="1161" t="s">
        <v>1500</v>
      </c>
      <c r="C346" s="957" t="s">
        <v>599</v>
      </c>
      <c r="D346" s="957">
        <v>9</v>
      </c>
      <c r="E346" s="1455">
        <v>1502999</v>
      </c>
      <c r="F346" s="955">
        <v>1</v>
      </c>
      <c r="G346" s="1163">
        <v>11452900</v>
      </c>
      <c r="H346" s="1163">
        <v>201502101500</v>
      </c>
      <c r="I346" s="1163" t="s">
        <v>672</v>
      </c>
      <c r="J346" s="1163"/>
      <c r="K346" s="1165" t="s">
        <v>2616</v>
      </c>
      <c r="L346" s="1166" t="s">
        <v>746</v>
      </c>
      <c r="M346" s="957"/>
      <c r="N346" s="957"/>
      <c r="O346" s="957"/>
      <c r="P346" s="1169">
        <v>42045</v>
      </c>
      <c r="Q346" s="960">
        <v>0.625</v>
      </c>
      <c r="R346" s="957" t="s">
        <v>1051</v>
      </c>
      <c r="S346" s="1343" t="s">
        <v>1051</v>
      </c>
      <c r="T346" s="1602">
        <v>126.6</v>
      </c>
      <c r="U346" s="1552">
        <v>144.5</v>
      </c>
      <c r="V346" s="1393">
        <f t="shared" si="269"/>
        <v>17.900000000000006</v>
      </c>
      <c r="W346" s="1097">
        <v>108</v>
      </c>
      <c r="X346" s="1236">
        <f t="shared" si="299"/>
        <v>165.74074074074079</v>
      </c>
      <c r="Y346" s="1154" t="str">
        <f t="shared" si="309"/>
        <v xml:space="preserve">  </v>
      </c>
      <c r="Z346" s="1097"/>
      <c r="AA346" s="1590">
        <v>125</v>
      </c>
      <c r="AB346" s="1552">
        <v>148.9</v>
      </c>
      <c r="AC346" s="1343">
        <v>23.900000000000006</v>
      </c>
      <c r="AD346" s="1393">
        <v>90</v>
      </c>
      <c r="AE346" s="1393">
        <f t="shared" si="319"/>
        <v>265.55555555555566</v>
      </c>
      <c r="AF346" s="1154" t="str">
        <f t="shared" si="310"/>
        <v xml:space="preserve">  </v>
      </c>
      <c r="AG346" s="1097"/>
      <c r="AH346" s="1393">
        <v>127.1</v>
      </c>
      <c r="AI346" s="1604">
        <v>155.20000000000002</v>
      </c>
      <c r="AJ346" s="1343">
        <v>28.100000000000023</v>
      </c>
      <c r="AK346" s="1343">
        <v>104</v>
      </c>
      <c r="AL346" s="1393">
        <f t="shared" si="276"/>
        <v>270.19230769230791</v>
      </c>
      <c r="AM346" s="1154" t="str">
        <f t="shared" si="311"/>
        <v xml:space="preserve">  </v>
      </c>
      <c r="AN346" s="1393">
        <v>233.82953466286813</v>
      </c>
      <c r="AO346" s="1393">
        <v>59.01218315671683</v>
      </c>
      <c r="AP346" s="1393">
        <v>25.237266644609157</v>
      </c>
      <c r="AQ346" s="1343">
        <v>3</v>
      </c>
      <c r="AR346" s="1154" t="str">
        <f t="shared" si="308"/>
        <v xml:space="preserve">  </v>
      </c>
      <c r="AS346" s="1343"/>
      <c r="AT346" s="86" t="s">
        <v>191</v>
      </c>
      <c r="AU346" s="86" t="s">
        <v>191</v>
      </c>
      <c r="AV346" s="86" t="s">
        <v>191</v>
      </c>
      <c r="AW346" s="1323" t="str">
        <f t="shared" si="259"/>
        <v xml:space="preserve">  </v>
      </c>
      <c r="AX346" s="1154" t="str">
        <f t="shared" si="260"/>
        <v xml:space="preserve">  </v>
      </c>
      <c r="AY346" s="86" t="s">
        <v>191</v>
      </c>
      <c r="AZ346" s="86" t="s">
        <v>191</v>
      </c>
      <c r="BA346" s="86" t="s">
        <v>191</v>
      </c>
      <c r="BB346" s="1323"/>
      <c r="BC346" s="1154" t="str">
        <f t="shared" si="261"/>
        <v xml:space="preserve">  </v>
      </c>
      <c r="BD346" s="801" t="s">
        <v>191</v>
      </c>
      <c r="BE346" s="1203"/>
      <c r="BF346" s="1312">
        <v>11.457596867533535</v>
      </c>
      <c r="BG346" s="1312"/>
      <c r="BH346" s="1323"/>
      <c r="BI346" s="1154" t="str">
        <f t="shared" si="263"/>
        <v xml:space="preserve">  </v>
      </c>
      <c r="BJ346" s="1203" t="s">
        <v>1051</v>
      </c>
      <c r="BK346" s="1595">
        <v>7.3222174043091587E-2</v>
      </c>
      <c r="BL346" s="1595"/>
      <c r="BM346" s="1323" t="s">
        <v>1072</v>
      </c>
      <c r="BN346" s="1158" t="str">
        <f t="shared" si="264"/>
        <v xml:space="preserve">  </v>
      </c>
      <c r="BO346" s="1157" t="str">
        <f t="shared" si="265"/>
        <v xml:space="preserve">  </v>
      </c>
      <c r="BP346" s="1310">
        <f t="shared" si="312"/>
        <v>0.63907095780769996</v>
      </c>
      <c r="BQ346" s="1344">
        <v>267.32622854855043</v>
      </c>
      <c r="BR346" s="1203"/>
      <c r="BS346" s="1323"/>
      <c r="BT346" s="1158" t="str">
        <f t="shared" si="313"/>
        <v xml:space="preserve">  </v>
      </c>
      <c r="BU346" s="1200">
        <v>44.306847139065326</v>
      </c>
      <c r="BV346" s="1203"/>
      <c r="BW346" s="1323"/>
      <c r="BX346" s="1154" t="str">
        <f t="shared" si="303"/>
        <v xml:space="preserve">  </v>
      </c>
      <c r="BY346" s="1312">
        <v>0.69911590397811052</v>
      </c>
      <c r="BZ346" s="1312"/>
      <c r="CA346" s="1605" t="s">
        <v>1073</v>
      </c>
      <c r="CB346" s="1594"/>
      <c r="CC346" s="1154" t="str">
        <f t="shared" si="314"/>
        <v>E, &lt;RL</v>
      </c>
      <c r="CD346" s="1595">
        <v>0.1856541122786316</v>
      </c>
      <c r="CE346" s="1594"/>
      <c r="CF346" s="1594"/>
      <c r="CG346" s="1158" t="str">
        <f t="shared" si="266"/>
        <v xml:space="preserve">  </v>
      </c>
      <c r="CH346" s="1239">
        <f t="shared" si="315"/>
        <v>0.26152162762852155</v>
      </c>
      <c r="CI346" s="1595">
        <v>4.7669269640444742</v>
      </c>
      <c r="CJ346" s="1203"/>
      <c r="CK346" s="1203"/>
      <c r="CL346" s="1154" t="str">
        <f t="shared" si="316"/>
        <v xml:space="preserve">  </v>
      </c>
      <c r="CM346" s="1312">
        <v>1.2879869970158639</v>
      </c>
      <c r="CN346" s="1203"/>
      <c r="CO346" s="1203"/>
      <c r="CP346" s="1158" t="str">
        <f t="shared" si="318"/>
        <v xml:space="preserve">  </v>
      </c>
      <c r="CQ346" s="1201">
        <f t="shared" si="317"/>
        <v>1.7831871529877692</v>
      </c>
      <c r="CR346" s="1201">
        <f t="shared" si="304"/>
        <v>2.9069705478552241</v>
      </c>
      <c r="CS346" s="1203"/>
    </row>
    <row r="347" spans="1:97" ht="38.25" x14ac:dyDescent="0.2">
      <c r="A347" s="1144" t="s">
        <v>2433</v>
      </c>
      <c r="B347" s="1161" t="s">
        <v>1539</v>
      </c>
      <c r="C347" s="957" t="s">
        <v>599</v>
      </c>
      <c r="D347" s="957">
        <v>9</v>
      </c>
      <c r="E347" s="1455">
        <v>1601652</v>
      </c>
      <c r="F347" s="955">
        <v>1</v>
      </c>
      <c r="G347" s="1163">
        <v>11452900</v>
      </c>
      <c r="H347" s="1163">
        <v>201601201330</v>
      </c>
      <c r="I347" s="1163" t="s">
        <v>672</v>
      </c>
      <c r="J347" s="1163"/>
      <c r="K347" s="1165" t="s">
        <v>2616</v>
      </c>
      <c r="L347" s="1166" t="s">
        <v>746</v>
      </c>
      <c r="M347" s="957" t="s">
        <v>1120</v>
      </c>
      <c r="N347" s="957"/>
      <c r="O347" s="957"/>
      <c r="P347" s="1169">
        <v>42389</v>
      </c>
      <c r="Q347" s="960">
        <v>0.5625</v>
      </c>
      <c r="R347" s="957" t="s">
        <v>1108</v>
      </c>
      <c r="S347" s="1343" t="s">
        <v>1108</v>
      </c>
      <c r="T347" s="1602">
        <v>123.4</v>
      </c>
      <c r="U347" s="1552">
        <v>142.30000000000001</v>
      </c>
      <c r="V347" s="1393">
        <v>18.900000000000006</v>
      </c>
      <c r="W347" s="1097">
        <v>104</v>
      </c>
      <c r="X347" s="1236">
        <v>181.73076923076928</v>
      </c>
      <c r="Y347" s="1154" t="str">
        <f t="shared" si="309"/>
        <v xml:space="preserve">  </v>
      </c>
      <c r="Z347" s="1343" t="s">
        <v>1108</v>
      </c>
      <c r="AA347" s="1590">
        <v>127.6</v>
      </c>
      <c r="AB347" s="1552">
        <v>146.19999999999999</v>
      </c>
      <c r="AC347" s="1343">
        <v>18.599999999999994</v>
      </c>
      <c r="AD347" s="1393">
        <v>106</v>
      </c>
      <c r="AE347" s="1393">
        <v>175.47169811320751</v>
      </c>
      <c r="AF347" s="1154" t="str">
        <f t="shared" si="310"/>
        <v xml:space="preserve">  </v>
      </c>
      <c r="AG347" s="1343" t="s">
        <v>1108</v>
      </c>
      <c r="AH347" s="1393">
        <v>131.6</v>
      </c>
      <c r="AI347" s="1604">
        <v>150.19999999999999</v>
      </c>
      <c r="AJ347" s="1343">
        <v>18.599999999999994</v>
      </c>
      <c r="AK347" s="1343">
        <v>104</v>
      </c>
      <c r="AL347" s="1393">
        <v>178.84615384615381</v>
      </c>
      <c r="AM347" s="1154" t="str">
        <f t="shared" si="311"/>
        <v xml:space="preserve">  </v>
      </c>
      <c r="AN347" s="1393">
        <v>178.68287373004353</v>
      </c>
      <c r="AO347" s="1393">
        <v>3.1327285408907897</v>
      </c>
      <c r="AP347" s="1393">
        <v>1.7532338021514908</v>
      </c>
      <c r="AQ347" s="1343">
        <v>3</v>
      </c>
      <c r="AR347" s="1154" t="str">
        <f t="shared" si="308"/>
        <v xml:space="preserve">  </v>
      </c>
      <c r="AS347" s="1343"/>
      <c r="AT347" s="86" t="s">
        <v>191</v>
      </c>
      <c r="AU347" s="86" t="s">
        <v>191</v>
      </c>
      <c r="AV347" s="86" t="s">
        <v>191</v>
      </c>
      <c r="AW347" s="1323" t="str">
        <f t="shared" si="259"/>
        <v xml:space="preserve">  </v>
      </c>
      <c r="AX347" s="1154" t="str">
        <f t="shared" si="260"/>
        <v xml:space="preserve">  </v>
      </c>
      <c r="AY347" s="86" t="s">
        <v>191</v>
      </c>
      <c r="AZ347" s="86" t="s">
        <v>191</v>
      </c>
      <c r="BA347" s="86" t="s">
        <v>191</v>
      </c>
      <c r="BB347" s="1323"/>
      <c r="BC347" s="1154" t="str">
        <f t="shared" si="261"/>
        <v xml:space="preserve">  </v>
      </c>
      <c r="BD347" s="801" t="s">
        <v>191</v>
      </c>
      <c r="BE347" s="1203" t="s">
        <v>1108</v>
      </c>
      <c r="BF347" s="1312">
        <v>8.7137592423681536</v>
      </c>
      <c r="BG347" s="1312"/>
      <c r="BH347" s="1323"/>
      <c r="BI347" s="1154" t="str">
        <f t="shared" si="263"/>
        <v xml:space="preserve">  </v>
      </c>
      <c r="BJ347" s="1203" t="s">
        <v>1108</v>
      </c>
      <c r="BK347" s="1595">
        <v>7.3251058040919706E-2</v>
      </c>
      <c r="BL347" s="1595"/>
      <c r="BM347" s="1203"/>
      <c r="BN347" s="1158" t="str">
        <f t="shared" si="264"/>
        <v xml:space="preserve">  </v>
      </c>
      <c r="BO347" s="1157" t="str">
        <f t="shared" si="265"/>
        <v xml:space="preserve">  </v>
      </c>
      <c r="BP347" s="1310">
        <f t="shared" si="312"/>
        <v>0.84063669885159842</v>
      </c>
      <c r="BQ347" s="1189">
        <v>178.60376393603596</v>
      </c>
      <c r="BR347" s="1203"/>
      <c r="BS347" s="1323"/>
      <c r="BT347" s="1158" t="str">
        <f t="shared" si="313"/>
        <v xml:space="preserve">  </v>
      </c>
      <c r="BU347" s="1306">
        <v>32.457799407606551</v>
      </c>
      <c r="BV347" s="1203"/>
      <c r="BW347" s="1323"/>
      <c r="BX347" s="1154" t="str">
        <f t="shared" ref="BX347:BX378" si="320">IF(BU347&lt;BX$5,"&lt;MDL",IF(BU347&lt;BX$6,"E, &lt;RL",IF(BU347&gt;BX$6,"  ",)))</f>
        <v xml:space="preserve">  </v>
      </c>
      <c r="BY347" s="1312">
        <v>1.4246119313000123</v>
      </c>
      <c r="BZ347" s="1312">
        <v>0.11030777035701067</v>
      </c>
      <c r="CA347" s="1594"/>
      <c r="CB347" s="1594" t="s">
        <v>1132</v>
      </c>
      <c r="CC347" s="1154" t="str">
        <f t="shared" si="314"/>
        <v xml:space="preserve">  </v>
      </c>
      <c r="CD347" s="1595">
        <v>0.24997907473754941</v>
      </c>
      <c r="CE347" s="1595">
        <v>1.9355891779626405E-2</v>
      </c>
      <c r="CF347" s="1594" t="s">
        <v>1132</v>
      </c>
      <c r="CG347" s="1158" t="str">
        <f t="shared" si="266"/>
        <v xml:space="preserve">  </v>
      </c>
      <c r="CH347" s="1239">
        <f t="shared" si="315"/>
        <v>0.79763824675621842</v>
      </c>
      <c r="CI347" s="1346">
        <v>5.0656236388842473</v>
      </c>
      <c r="CJ347" s="1203"/>
      <c r="CK347" s="1203" t="s">
        <v>602</v>
      </c>
      <c r="CL347" s="1154" t="str">
        <f t="shared" si="316"/>
        <v xml:space="preserve">  </v>
      </c>
      <c r="CM347" s="1346">
        <v>0.90596730464660558</v>
      </c>
      <c r="CN347" s="1203"/>
      <c r="CO347" s="1203"/>
      <c r="CP347" s="1158" t="str">
        <f t="shared" si="318"/>
        <v xml:space="preserve">  </v>
      </c>
      <c r="CQ347" s="1201">
        <f t="shared" si="317"/>
        <v>2.8362356577761814</v>
      </c>
      <c r="CR347" s="1201">
        <f t="shared" si="304"/>
        <v>2.7912160441606839</v>
      </c>
      <c r="CS347" s="1203"/>
    </row>
    <row r="348" spans="1:97" ht="38.25" x14ac:dyDescent="0.2">
      <c r="A348" s="1144" t="s">
        <v>2435</v>
      </c>
      <c r="B348" s="1161" t="s">
        <v>1541</v>
      </c>
      <c r="C348" s="957" t="s">
        <v>599</v>
      </c>
      <c r="D348" s="957">
        <v>9</v>
      </c>
      <c r="E348" s="1455">
        <v>1601650</v>
      </c>
      <c r="F348" s="955">
        <v>1</v>
      </c>
      <c r="G348" s="1163">
        <v>11452900</v>
      </c>
      <c r="H348" s="1163">
        <v>201601231100</v>
      </c>
      <c r="I348" s="1163" t="s">
        <v>672</v>
      </c>
      <c r="J348" s="1163"/>
      <c r="K348" s="1165" t="s">
        <v>2616</v>
      </c>
      <c r="L348" s="1166" t="s">
        <v>746</v>
      </c>
      <c r="M348" s="957" t="s">
        <v>1120</v>
      </c>
      <c r="N348" s="957"/>
      <c r="O348" s="957"/>
      <c r="P348" s="1169">
        <v>42392</v>
      </c>
      <c r="Q348" s="960">
        <v>0.45833333333333331</v>
      </c>
      <c r="R348" s="957" t="s">
        <v>1110</v>
      </c>
      <c r="S348" s="1343" t="s">
        <v>1110</v>
      </c>
      <c r="T348" s="1602">
        <v>131.9</v>
      </c>
      <c r="U348" s="1552">
        <v>141.69999999999999</v>
      </c>
      <c r="V348" s="1393">
        <v>9.7999999999999829</v>
      </c>
      <c r="W348" s="1097">
        <v>172</v>
      </c>
      <c r="X348" s="1236">
        <v>56.976744186046417</v>
      </c>
      <c r="Y348" s="1154" t="str">
        <f t="shared" si="309"/>
        <v xml:space="preserve">  </v>
      </c>
      <c r="Z348" s="1343" t="s">
        <v>1110</v>
      </c>
      <c r="AA348" s="1590">
        <v>127.5</v>
      </c>
      <c r="AB348" s="1552">
        <v>136.80000000000001</v>
      </c>
      <c r="AC348" s="1343">
        <v>9.3000000000000114</v>
      </c>
      <c r="AD348" s="1393">
        <v>162</v>
      </c>
      <c r="AE348" s="1393">
        <v>57.407407407407476</v>
      </c>
      <c r="AF348" s="1154" t="str">
        <f t="shared" si="310"/>
        <v xml:space="preserve">  </v>
      </c>
      <c r="AG348" s="1343" t="s">
        <v>1110</v>
      </c>
      <c r="AH348" s="1393">
        <v>126.6</v>
      </c>
      <c r="AI348" s="1604">
        <v>138.6</v>
      </c>
      <c r="AJ348" s="1343">
        <v>12</v>
      </c>
      <c r="AK348" s="1343">
        <v>208</v>
      </c>
      <c r="AL348" s="1393">
        <v>57.692307692307693</v>
      </c>
      <c r="AM348" s="1154" t="str">
        <f t="shared" si="311"/>
        <v xml:space="preserve">  </v>
      </c>
      <c r="AN348" s="1393">
        <v>57.358819761920529</v>
      </c>
      <c r="AO348" s="1393">
        <v>0.36024762642341823</v>
      </c>
      <c r="AP348" s="1393">
        <v>0.62805969146279406</v>
      </c>
      <c r="AQ348" s="1343">
        <v>3</v>
      </c>
      <c r="AR348" s="1154" t="str">
        <f t="shared" si="308"/>
        <v xml:space="preserve">  </v>
      </c>
      <c r="AS348" s="1343"/>
      <c r="AT348" s="86" t="s">
        <v>191</v>
      </c>
      <c r="AU348" s="86" t="s">
        <v>191</v>
      </c>
      <c r="AV348" s="86" t="s">
        <v>191</v>
      </c>
      <c r="AW348" s="1323" t="str">
        <f t="shared" si="259"/>
        <v xml:space="preserve">  </v>
      </c>
      <c r="AX348" s="1154" t="str">
        <f t="shared" si="260"/>
        <v xml:space="preserve">  </v>
      </c>
      <c r="AY348" s="86" t="s">
        <v>191</v>
      </c>
      <c r="AZ348" s="86" t="s">
        <v>191</v>
      </c>
      <c r="BA348" s="86" t="s">
        <v>191</v>
      </c>
      <c r="BB348" s="1323"/>
      <c r="BC348" s="1154" t="str">
        <f t="shared" si="261"/>
        <v xml:space="preserve">  </v>
      </c>
      <c r="BD348" s="801" t="s">
        <v>191</v>
      </c>
      <c r="BE348" s="1203" t="s">
        <v>1110</v>
      </c>
      <c r="BF348" s="1312">
        <v>6.3233058836375173</v>
      </c>
      <c r="BG348" s="1312"/>
      <c r="BH348" s="1323"/>
      <c r="BI348" s="1154" t="str">
        <f t="shared" si="263"/>
        <v xml:space="preserve">  </v>
      </c>
      <c r="BJ348" s="1203" t="s">
        <v>1110</v>
      </c>
      <c r="BK348" s="1595">
        <v>7.2656728061643763E-2</v>
      </c>
      <c r="BL348" s="1595"/>
      <c r="BM348" s="1203"/>
      <c r="BN348" s="1158" t="str">
        <f t="shared" si="264"/>
        <v xml:space="preserve">  </v>
      </c>
      <c r="BO348" s="1157" t="str">
        <f t="shared" si="265"/>
        <v xml:space="preserve">  </v>
      </c>
      <c r="BP348" s="1310">
        <f t="shared" si="312"/>
        <v>1.149030734851112</v>
      </c>
      <c r="BQ348" s="1189">
        <v>210.68474199499025</v>
      </c>
      <c r="BR348" s="1203"/>
      <c r="BS348" s="1323"/>
      <c r="BT348" s="1158" t="str">
        <f t="shared" si="313"/>
        <v xml:space="preserve">  </v>
      </c>
      <c r="BU348" s="1306">
        <v>12.004130648551749</v>
      </c>
      <c r="BV348" s="1203"/>
      <c r="BW348" s="1323"/>
      <c r="BX348" s="1154" t="str">
        <f t="shared" si="320"/>
        <v xml:space="preserve">  </v>
      </c>
      <c r="BY348" s="1312">
        <v>1.2808479277058002</v>
      </c>
      <c r="BZ348" s="1312"/>
      <c r="CA348" s="1594"/>
      <c r="CB348" s="1594" t="s">
        <v>1033</v>
      </c>
      <c r="CC348" s="1154" t="str">
        <f t="shared" si="314"/>
        <v xml:space="preserve">  </v>
      </c>
      <c r="CD348" s="1595">
        <v>7.3530158812740401E-2</v>
      </c>
      <c r="CE348" s="1595"/>
      <c r="CF348" s="1594" t="s">
        <v>1033</v>
      </c>
      <c r="CG348" s="1158" t="str">
        <f t="shared" si="266"/>
        <v>&lt;MDL</v>
      </c>
      <c r="CH348" s="1239">
        <f t="shared" si="315"/>
        <v>0.6079452719629107</v>
      </c>
      <c r="CI348" s="1346">
        <v>6.7210694440716168</v>
      </c>
      <c r="CJ348" s="1203"/>
      <c r="CK348" s="1203" t="s">
        <v>602</v>
      </c>
      <c r="CL348" s="1154" t="str">
        <f t="shared" si="316"/>
        <v xml:space="preserve">  </v>
      </c>
      <c r="CM348" s="1346">
        <v>0.38775400638874719</v>
      </c>
      <c r="CN348" s="1203"/>
      <c r="CO348" s="1203"/>
      <c r="CP348" s="1158" t="str">
        <f t="shared" si="318"/>
        <v xml:space="preserve">  </v>
      </c>
      <c r="CQ348" s="1201">
        <f t="shared" si="317"/>
        <v>3.1901073520698682</v>
      </c>
      <c r="CR348" s="1201">
        <f t="shared" si="304"/>
        <v>3.2301714946390407</v>
      </c>
      <c r="CS348" s="1203"/>
    </row>
    <row r="349" spans="1:97" ht="38.25" x14ac:dyDescent="0.2">
      <c r="A349" s="1144" t="s">
        <v>2436</v>
      </c>
      <c r="B349" s="1161" t="s">
        <v>1542</v>
      </c>
      <c r="C349" s="957" t="s">
        <v>599</v>
      </c>
      <c r="D349" s="957">
        <v>9</v>
      </c>
      <c r="E349" s="1455">
        <v>1601649</v>
      </c>
      <c r="F349" s="955">
        <v>1</v>
      </c>
      <c r="G349" s="1163">
        <v>11452900</v>
      </c>
      <c r="H349" s="1163">
        <v>201601240840</v>
      </c>
      <c r="I349" s="1163" t="s">
        <v>672</v>
      </c>
      <c r="J349" s="1163"/>
      <c r="K349" s="1165" t="s">
        <v>2616</v>
      </c>
      <c r="L349" s="1166" t="s">
        <v>746</v>
      </c>
      <c r="M349" s="957" t="s">
        <v>1120</v>
      </c>
      <c r="N349" s="957"/>
      <c r="O349" s="957"/>
      <c r="P349" s="1169">
        <v>42393</v>
      </c>
      <c r="Q349" s="960">
        <v>0.3611111111111111</v>
      </c>
      <c r="R349" s="957" t="s">
        <v>1111</v>
      </c>
      <c r="S349" s="1343" t="s">
        <v>1111</v>
      </c>
      <c r="T349" s="1602">
        <v>124.9</v>
      </c>
      <c r="U349" s="1552">
        <v>133.89999999999998</v>
      </c>
      <c r="V349" s="1393">
        <v>8.9999999999999716</v>
      </c>
      <c r="W349" s="1097">
        <v>278</v>
      </c>
      <c r="X349" s="1236">
        <v>32.374100719424355</v>
      </c>
      <c r="Y349" s="1154" t="str">
        <f t="shared" si="309"/>
        <v xml:space="preserve">  </v>
      </c>
      <c r="Z349" s="1343" t="s">
        <v>1111</v>
      </c>
      <c r="AA349" s="1590">
        <v>125.9</v>
      </c>
      <c r="AB349" s="1552">
        <v>136</v>
      </c>
      <c r="AC349" s="1343">
        <v>10.099999999999994</v>
      </c>
      <c r="AD349" s="1393">
        <v>314</v>
      </c>
      <c r="AE349" s="1393">
        <v>32.16560509554138</v>
      </c>
      <c r="AF349" s="1154" t="str">
        <f t="shared" si="310"/>
        <v xml:space="preserve">  </v>
      </c>
      <c r="AG349" s="1343" t="s">
        <v>1111</v>
      </c>
      <c r="AH349" s="1393">
        <v>126.2</v>
      </c>
      <c r="AI349" s="1604">
        <v>135.30000000000001</v>
      </c>
      <c r="AJ349" s="1343">
        <v>9.1000000000000085</v>
      </c>
      <c r="AK349" s="1343">
        <v>276</v>
      </c>
      <c r="AL349" s="1393">
        <v>32.971014492753653</v>
      </c>
      <c r="AM349" s="1154" t="str">
        <f t="shared" si="311"/>
        <v xml:space="preserve">  </v>
      </c>
      <c r="AN349" s="1393">
        <v>32.503573435906468</v>
      </c>
      <c r="AO349" s="1393">
        <v>0.41802327987135046</v>
      </c>
      <c r="AP349" s="1393">
        <v>1.2860840691736468</v>
      </c>
      <c r="AQ349" s="1343">
        <v>3</v>
      </c>
      <c r="AR349" s="1154" t="str">
        <f t="shared" si="308"/>
        <v xml:space="preserve">  </v>
      </c>
      <c r="AS349" s="1343"/>
      <c r="AT349" s="86" t="s">
        <v>191</v>
      </c>
      <c r="AU349" s="86" t="s">
        <v>191</v>
      </c>
      <c r="AV349" s="86" t="s">
        <v>191</v>
      </c>
      <c r="AW349" s="1323" t="str">
        <f t="shared" si="259"/>
        <v xml:space="preserve">  </v>
      </c>
      <c r="AX349" s="1154" t="str">
        <f t="shared" si="260"/>
        <v xml:space="preserve">  </v>
      </c>
      <c r="AY349" s="86" t="s">
        <v>191</v>
      </c>
      <c r="AZ349" s="86" t="s">
        <v>191</v>
      </c>
      <c r="BA349" s="86" t="s">
        <v>191</v>
      </c>
      <c r="BB349" s="1323"/>
      <c r="BC349" s="1154" t="str">
        <f t="shared" si="261"/>
        <v xml:space="preserve">  </v>
      </c>
      <c r="BD349" s="801" t="s">
        <v>191</v>
      </c>
      <c r="BE349" s="1203" t="s">
        <v>1111</v>
      </c>
      <c r="BF349" s="1312">
        <v>4.6731344802758157</v>
      </c>
      <c r="BG349" s="1312"/>
      <c r="BH349" s="1323"/>
      <c r="BI349" s="1154" t="str">
        <f t="shared" si="263"/>
        <v xml:space="preserve">  </v>
      </c>
      <c r="BJ349" s="1203" t="s">
        <v>1111</v>
      </c>
      <c r="BK349" s="1595">
        <v>7.568359454475504E-2</v>
      </c>
      <c r="BL349" s="1595"/>
      <c r="BM349" s="1203"/>
      <c r="BN349" s="1158" t="str">
        <f t="shared" si="264"/>
        <v xml:space="preserve">  </v>
      </c>
      <c r="BO349" s="1157" t="str">
        <f t="shared" si="265"/>
        <v xml:space="preserve">  </v>
      </c>
      <c r="BP349" s="1310">
        <f t="shared" si="312"/>
        <v>1.6195466846545377</v>
      </c>
      <c r="BQ349" s="1189">
        <v>216.83727066164815</v>
      </c>
      <c r="BR349" s="1203"/>
      <c r="BS349" s="1323"/>
      <c r="BT349" s="1158" t="str">
        <f t="shared" si="313"/>
        <v xml:space="preserve">  </v>
      </c>
      <c r="BU349" s="1306">
        <v>7.0199116401252768</v>
      </c>
      <c r="BV349" s="1203"/>
      <c r="BW349" s="1323"/>
      <c r="BX349" s="1154" t="str">
        <f t="shared" si="320"/>
        <v xml:space="preserve">  </v>
      </c>
      <c r="BY349" s="1312">
        <v>1.9402501672753183</v>
      </c>
      <c r="BZ349" s="1312"/>
      <c r="CA349" s="1594"/>
      <c r="CB349" s="1594" t="s">
        <v>1132</v>
      </c>
      <c r="CC349" s="1154" t="str">
        <f t="shared" si="314"/>
        <v xml:space="preserve">  </v>
      </c>
      <c r="CD349" s="1595">
        <v>6.2409320667136024E-2</v>
      </c>
      <c r="CE349" s="1595"/>
      <c r="CF349" s="1594"/>
      <c r="CG349" s="1158" t="str">
        <f t="shared" si="266"/>
        <v>&lt;MDL</v>
      </c>
      <c r="CH349" s="1239">
        <f t="shared" si="315"/>
        <v>0.89479551248497113</v>
      </c>
      <c r="CI349" s="1346">
        <v>8.5316235317577398</v>
      </c>
      <c r="CJ349" s="1203"/>
      <c r="CK349" s="1203" t="s">
        <v>602</v>
      </c>
      <c r="CL349" s="1154" t="str">
        <f t="shared" si="316"/>
        <v xml:space="preserve">  </v>
      </c>
      <c r="CM349" s="1346">
        <v>0.28129628311230254</v>
      </c>
      <c r="CN349" s="1203"/>
      <c r="CO349" s="1203"/>
      <c r="CP349" s="1158" t="str">
        <f t="shared" si="318"/>
        <v xml:space="preserve">  </v>
      </c>
      <c r="CQ349" s="1201">
        <f t="shared" si="317"/>
        <v>3.9345743034510177</v>
      </c>
      <c r="CR349" s="1201">
        <f t="shared" si="304"/>
        <v>4.0071199971298004</v>
      </c>
      <c r="CS349" s="1203"/>
    </row>
    <row r="350" spans="1:97" ht="38.25" x14ac:dyDescent="0.2">
      <c r="A350" s="1144" t="s">
        <v>2439</v>
      </c>
      <c r="B350" s="1161" t="s">
        <v>1545</v>
      </c>
      <c r="C350" s="957" t="s">
        <v>599</v>
      </c>
      <c r="D350" s="957">
        <v>9</v>
      </c>
      <c r="E350" s="1455">
        <v>1601647</v>
      </c>
      <c r="F350" s="955">
        <v>1</v>
      </c>
      <c r="G350" s="1163">
        <v>11452900</v>
      </c>
      <c r="H350" s="1163">
        <v>201602021500</v>
      </c>
      <c r="I350" s="1163" t="s">
        <v>672</v>
      </c>
      <c r="J350" s="1163"/>
      <c r="K350" s="1165" t="s">
        <v>2616</v>
      </c>
      <c r="L350" s="1166" t="s">
        <v>746</v>
      </c>
      <c r="M350" s="957" t="s">
        <v>1120</v>
      </c>
      <c r="N350" s="957"/>
      <c r="O350" s="957"/>
      <c r="P350" s="1169">
        <v>42402</v>
      </c>
      <c r="Q350" s="960">
        <v>0.625</v>
      </c>
      <c r="R350" s="957" t="s">
        <v>1114</v>
      </c>
      <c r="S350" s="1343" t="s">
        <v>1114</v>
      </c>
      <c r="T350" s="1602">
        <v>130.69999999999999</v>
      </c>
      <c r="U350" s="1552">
        <v>141.6</v>
      </c>
      <c r="V350" s="1393">
        <v>10.900000000000006</v>
      </c>
      <c r="W350" s="1097">
        <v>138</v>
      </c>
      <c r="X350" s="1236">
        <v>78.985507246376841</v>
      </c>
      <c r="Y350" s="1154" t="str">
        <f t="shared" si="309"/>
        <v xml:space="preserve">  </v>
      </c>
      <c r="Z350" s="1343" t="s">
        <v>1114</v>
      </c>
      <c r="AA350" s="1590">
        <v>125.1</v>
      </c>
      <c r="AB350" s="1552">
        <v>136.69999999999999</v>
      </c>
      <c r="AC350" s="1343">
        <v>11.599999999999994</v>
      </c>
      <c r="AD350" s="1393">
        <v>154</v>
      </c>
      <c r="AE350" s="1393">
        <v>75.324675324675283</v>
      </c>
      <c r="AF350" s="1154" t="str">
        <f t="shared" si="310"/>
        <v xml:space="preserve">  </v>
      </c>
      <c r="AG350" s="1343" t="s">
        <v>1114</v>
      </c>
      <c r="AH350" s="1393">
        <v>126.4</v>
      </c>
      <c r="AI350" s="1604">
        <v>137.6</v>
      </c>
      <c r="AJ350" s="1343">
        <v>11.199999999999989</v>
      </c>
      <c r="AK350" s="1343">
        <v>141</v>
      </c>
      <c r="AL350" s="1393">
        <v>79.4326241134751</v>
      </c>
      <c r="AM350" s="1154" t="str">
        <f t="shared" si="311"/>
        <v xml:space="preserve">  </v>
      </c>
      <c r="AN350" s="1393">
        <v>77.914268894842408</v>
      </c>
      <c r="AO350" s="1393">
        <v>2.2537689582561757</v>
      </c>
      <c r="AP350" s="1393">
        <v>2.8926267168058679</v>
      </c>
      <c r="AQ350" s="1343">
        <v>3</v>
      </c>
      <c r="AR350" s="1154" t="str">
        <f t="shared" si="308"/>
        <v xml:space="preserve">  </v>
      </c>
      <c r="AS350" s="1343"/>
      <c r="AT350" s="86" t="s">
        <v>191</v>
      </c>
      <c r="AU350" s="86" t="s">
        <v>191</v>
      </c>
      <c r="AV350" s="86" t="s">
        <v>191</v>
      </c>
      <c r="AW350" s="1323" t="str">
        <f t="shared" si="259"/>
        <v xml:space="preserve">  </v>
      </c>
      <c r="AX350" s="1154" t="str">
        <f t="shared" si="260"/>
        <v xml:space="preserve">  </v>
      </c>
      <c r="AY350" s="86" t="s">
        <v>191</v>
      </c>
      <c r="AZ350" s="86" t="s">
        <v>191</v>
      </c>
      <c r="BA350" s="86" t="s">
        <v>191</v>
      </c>
      <c r="BB350" s="1323"/>
      <c r="BC350" s="1154" t="str">
        <f t="shared" si="261"/>
        <v xml:space="preserve">  </v>
      </c>
      <c r="BD350" s="801" t="s">
        <v>191</v>
      </c>
      <c r="BE350" s="1203" t="s">
        <v>1114</v>
      </c>
      <c r="BF350" s="1312">
        <v>4.3860570337310758</v>
      </c>
      <c r="BG350" s="1312"/>
      <c r="BH350" s="1323"/>
      <c r="BI350" s="1154" t="str">
        <f t="shared" si="263"/>
        <v xml:space="preserve">  </v>
      </c>
      <c r="BJ350" s="1203" t="s">
        <v>1114</v>
      </c>
      <c r="BK350" s="1595">
        <v>0.14359932735114381</v>
      </c>
      <c r="BL350" s="1595"/>
      <c r="BM350" s="1203"/>
      <c r="BN350" s="1158" t="str">
        <f t="shared" si="264"/>
        <v xml:space="preserve">  </v>
      </c>
      <c r="BO350" s="1157" t="str">
        <f t="shared" si="265"/>
        <v xml:space="preserve">  </v>
      </c>
      <c r="BP350" s="1310">
        <f t="shared" si="312"/>
        <v>3.2739958976089403</v>
      </c>
      <c r="BQ350" s="1189">
        <v>289.32822542015344</v>
      </c>
      <c r="BR350" s="1203"/>
      <c r="BS350" s="1323"/>
      <c r="BT350" s="1158" t="str">
        <f t="shared" si="313"/>
        <v xml:space="preserve">  </v>
      </c>
      <c r="BU350" s="1306">
        <v>22.852736645504883</v>
      </c>
      <c r="BV350" s="1203"/>
      <c r="BW350" s="1323"/>
      <c r="BX350" s="1154" t="str">
        <f t="shared" si="320"/>
        <v xml:space="preserve">  </v>
      </c>
      <c r="BY350" s="1312">
        <v>3.3680394543444008</v>
      </c>
      <c r="BZ350" s="1312"/>
      <c r="CA350" s="1594"/>
      <c r="CB350" s="1594" t="s">
        <v>1132</v>
      </c>
      <c r="CC350" s="1154" t="str">
        <f t="shared" si="314"/>
        <v xml:space="preserve">  </v>
      </c>
      <c r="CD350" s="1595">
        <v>0.25369647837918863</v>
      </c>
      <c r="CE350" s="1595"/>
      <c r="CF350" s="1594" t="s">
        <v>1132</v>
      </c>
      <c r="CG350" s="1158" t="str">
        <f t="shared" si="266"/>
        <v xml:space="preserve">  </v>
      </c>
      <c r="CH350" s="1239">
        <f t="shared" si="315"/>
        <v>1.164089486759696</v>
      </c>
      <c r="CI350" s="1346">
        <v>7.06654497624353</v>
      </c>
      <c r="CJ350" s="1203"/>
      <c r="CK350" s="1203" t="s">
        <v>602</v>
      </c>
      <c r="CL350" s="1154" t="str">
        <f t="shared" si="316"/>
        <v xml:space="preserve">  </v>
      </c>
      <c r="CM350" s="1346">
        <v>0.5613142108789182</v>
      </c>
      <c r="CN350" s="1203"/>
      <c r="CO350" s="1203"/>
      <c r="CP350" s="1158" t="str">
        <f t="shared" si="318"/>
        <v xml:space="preserve">  </v>
      </c>
      <c r="CQ350" s="1201">
        <f t="shared" si="317"/>
        <v>2.4423973727353125</v>
      </c>
      <c r="CR350" s="1201">
        <f t="shared" si="304"/>
        <v>2.4562231630553022</v>
      </c>
      <c r="CS350" s="1203"/>
    </row>
    <row r="351" spans="1:97" ht="38.25" x14ac:dyDescent="0.2">
      <c r="A351" s="1144" t="s">
        <v>2440</v>
      </c>
      <c r="B351" s="1161" t="s">
        <v>1546</v>
      </c>
      <c r="C351" s="957" t="s">
        <v>599</v>
      </c>
      <c r="D351" s="957">
        <v>7</v>
      </c>
      <c r="E351" s="1455">
        <v>1601646</v>
      </c>
      <c r="F351" s="955">
        <v>1</v>
      </c>
      <c r="G351" s="1163">
        <v>11452900</v>
      </c>
      <c r="H351" s="1163">
        <v>201602031400</v>
      </c>
      <c r="I351" s="1163" t="s">
        <v>672</v>
      </c>
      <c r="J351" s="1163"/>
      <c r="K351" s="1165" t="s">
        <v>2616</v>
      </c>
      <c r="L351" s="1166" t="s">
        <v>746</v>
      </c>
      <c r="M351" s="957" t="s">
        <v>1120</v>
      </c>
      <c r="N351" s="957"/>
      <c r="O351" s="957"/>
      <c r="P351" s="1169">
        <v>42403</v>
      </c>
      <c r="Q351" s="960">
        <v>0.58333333333333337</v>
      </c>
      <c r="R351" s="957" t="s">
        <v>1115</v>
      </c>
      <c r="S351" s="1343" t="s">
        <v>1115</v>
      </c>
      <c r="T351" s="1602">
        <v>128.69999999999999</v>
      </c>
      <c r="U351" s="1552">
        <v>138.69999999999999</v>
      </c>
      <c r="V351" s="1393">
        <v>10</v>
      </c>
      <c r="W351" s="1097">
        <v>122</v>
      </c>
      <c r="X351" s="1236">
        <v>81.967213114754102</v>
      </c>
      <c r="Y351" s="1154" t="str">
        <f t="shared" si="309"/>
        <v xml:space="preserve">  </v>
      </c>
      <c r="Z351" s="1343" t="s">
        <v>1115</v>
      </c>
      <c r="AA351" s="1590">
        <v>128.9</v>
      </c>
      <c r="AB351" s="1552">
        <v>138.69999999999999</v>
      </c>
      <c r="AC351" s="1343">
        <v>9.7999999999999829</v>
      </c>
      <c r="AD351" s="1393">
        <v>122</v>
      </c>
      <c r="AE351" s="1393">
        <v>80.327868852458877</v>
      </c>
      <c r="AF351" s="1154" t="str">
        <f t="shared" si="310"/>
        <v xml:space="preserve">  </v>
      </c>
      <c r="AG351" s="1343" t="s">
        <v>1115</v>
      </c>
      <c r="AH351" s="1393">
        <v>122.6</v>
      </c>
      <c r="AI351" s="1604">
        <v>132.6</v>
      </c>
      <c r="AJ351" s="1343">
        <v>10</v>
      </c>
      <c r="AK351" s="1343">
        <v>124</v>
      </c>
      <c r="AL351" s="1393">
        <v>80.645161290322577</v>
      </c>
      <c r="AM351" s="1154" t="str">
        <f t="shared" si="311"/>
        <v xml:space="preserve">  </v>
      </c>
      <c r="AN351" s="1393">
        <v>80.980081085845185</v>
      </c>
      <c r="AO351" s="1393">
        <v>0.86947734568230617</v>
      </c>
      <c r="AP351" s="1393">
        <v>1.0736928563464792</v>
      </c>
      <c r="AQ351" s="1343">
        <v>3</v>
      </c>
      <c r="AR351" s="1154" t="str">
        <f t="shared" si="308"/>
        <v xml:space="preserve">  </v>
      </c>
      <c r="AS351" s="1343"/>
      <c r="AT351" s="86" t="s">
        <v>191</v>
      </c>
      <c r="AU351" s="86" t="s">
        <v>191</v>
      </c>
      <c r="AV351" s="86" t="s">
        <v>191</v>
      </c>
      <c r="AW351" s="1323" t="str">
        <f t="shared" si="259"/>
        <v xml:space="preserve">  </v>
      </c>
      <c r="AX351" s="1154" t="str">
        <f t="shared" si="260"/>
        <v xml:space="preserve">  </v>
      </c>
      <c r="AY351" s="86" t="s">
        <v>191</v>
      </c>
      <c r="AZ351" s="86" t="s">
        <v>191</v>
      </c>
      <c r="BA351" s="86" t="s">
        <v>191</v>
      </c>
      <c r="BB351" s="1323"/>
      <c r="BC351" s="1154" t="str">
        <f t="shared" si="261"/>
        <v xml:space="preserve">  </v>
      </c>
      <c r="BD351" s="801" t="s">
        <v>191</v>
      </c>
      <c r="BE351" s="1203" t="s">
        <v>1115</v>
      </c>
      <c r="BF351" s="1312">
        <v>6.8067065499635397</v>
      </c>
      <c r="BG351" s="1312"/>
      <c r="BH351" s="1323"/>
      <c r="BI351" s="1154" t="str">
        <f t="shared" si="263"/>
        <v xml:space="preserve">  </v>
      </c>
      <c r="BJ351" s="1203" t="s">
        <v>1115</v>
      </c>
      <c r="BK351" s="1595">
        <v>0.2549875212310852</v>
      </c>
      <c r="BL351" s="1595"/>
      <c r="BM351" s="1203"/>
      <c r="BN351" s="1158" t="str">
        <f t="shared" si="264"/>
        <v xml:space="preserve">  </v>
      </c>
      <c r="BO351" s="1157" t="str">
        <f t="shared" si="265"/>
        <v xml:space="preserve">  </v>
      </c>
      <c r="BP351" s="1310">
        <f t="shared" si="312"/>
        <v>3.7461218484944241</v>
      </c>
      <c r="BQ351" s="1436">
        <v>332.07027366607724</v>
      </c>
      <c r="BR351" s="1436"/>
      <c r="BS351" s="1323"/>
      <c r="BT351" s="1158" t="str">
        <f t="shared" si="313"/>
        <v xml:space="preserve">  </v>
      </c>
      <c r="BU351" s="1306">
        <v>27.218874890662072</v>
      </c>
      <c r="BV351" s="1203"/>
      <c r="BW351" s="1323"/>
      <c r="BX351" s="1154" t="str">
        <f t="shared" si="320"/>
        <v xml:space="preserve">  </v>
      </c>
      <c r="BY351" s="1312">
        <v>4.3444736132911528</v>
      </c>
      <c r="BZ351" s="1312"/>
      <c r="CA351" s="1594"/>
      <c r="CB351" s="1594" t="s">
        <v>1132</v>
      </c>
      <c r="CC351" s="1154" t="str">
        <f t="shared" si="314"/>
        <v xml:space="preserve">  </v>
      </c>
      <c r="CD351" s="1595">
        <v>0.3489823066414196</v>
      </c>
      <c r="CE351" s="1595"/>
      <c r="CF351" s="1594" t="s">
        <v>1132</v>
      </c>
      <c r="CG351" s="1158" t="str">
        <f t="shared" si="266"/>
        <v xml:space="preserve">  </v>
      </c>
      <c r="CH351" s="1239">
        <f t="shared" si="315"/>
        <v>1.308299464847571</v>
      </c>
      <c r="CI351" s="1346">
        <v>7.9145303733927461</v>
      </c>
      <c r="CJ351" s="1203"/>
      <c r="CK351" s="1203" t="s">
        <v>602</v>
      </c>
      <c r="CL351" s="1154" t="str">
        <f t="shared" si="316"/>
        <v xml:space="preserve">  </v>
      </c>
      <c r="CM351" s="1346">
        <v>0.63826857849941498</v>
      </c>
      <c r="CN351" s="1203"/>
      <c r="CO351" s="1203"/>
      <c r="CP351" s="1158" t="str">
        <f t="shared" si="318"/>
        <v xml:space="preserve">  </v>
      </c>
      <c r="CQ351" s="1201">
        <f t="shared" si="317"/>
        <v>2.3833902041323425</v>
      </c>
      <c r="CR351" s="1201">
        <f t="shared" si="304"/>
        <v>2.3449484266463365</v>
      </c>
      <c r="CS351" s="1203"/>
    </row>
    <row r="352" spans="1:97" ht="38.25" x14ac:dyDescent="0.2">
      <c r="A352" s="1144" t="s">
        <v>2441</v>
      </c>
      <c r="B352" s="1208" t="s">
        <v>1547</v>
      </c>
      <c r="C352" s="957" t="s">
        <v>600</v>
      </c>
      <c r="D352" s="1209">
        <v>7</v>
      </c>
      <c r="E352" s="1455">
        <v>1600428</v>
      </c>
      <c r="F352" s="955">
        <v>4</v>
      </c>
      <c r="G352" s="1163">
        <v>11452900</v>
      </c>
      <c r="H352" s="1210">
        <v>201602031401</v>
      </c>
      <c r="I352" s="1163" t="s">
        <v>672</v>
      </c>
      <c r="J352" s="1163"/>
      <c r="K352" s="1165" t="s">
        <v>2616</v>
      </c>
      <c r="L352" s="1166" t="s">
        <v>746</v>
      </c>
      <c r="M352" s="957" t="s">
        <v>1120</v>
      </c>
      <c r="N352" s="957"/>
      <c r="O352" s="957" t="s">
        <v>45</v>
      </c>
      <c r="P352" s="1169">
        <v>42403</v>
      </c>
      <c r="Q352" s="960">
        <v>0.58402777777777781</v>
      </c>
      <c r="R352" s="957" t="s">
        <v>1730</v>
      </c>
      <c r="S352" s="1358" t="s">
        <v>1116</v>
      </c>
      <c r="T352" s="1596">
        <v>131.80000000000001</v>
      </c>
      <c r="U352" s="1560">
        <v>141.6</v>
      </c>
      <c r="V352" s="1561">
        <v>9.7999999999999829</v>
      </c>
      <c r="W352" s="1408">
        <v>126</v>
      </c>
      <c r="X352" s="1367">
        <v>77.777777777777644</v>
      </c>
      <c r="Y352" s="1154" t="str">
        <f t="shared" si="309"/>
        <v xml:space="preserve">  </v>
      </c>
      <c r="Z352" s="1358" t="s">
        <v>1116</v>
      </c>
      <c r="AA352" s="1589">
        <v>123.5</v>
      </c>
      <c r="AB352" s="1560">
        <v>133</v>
      </c>
      <c r="AC352" s="1358">
        <v>9.5</v>
      </c>
      <c r="AD352" s="1561">
        <v>120</v>
      </c>
      <c r="AE352" s="1561">
        <v>79.166666666666671</v>
      </c>
      <c r="AF352" s="1154" t="str">
        <f t="shared" si="310"/>
        <v xml:space="preserve">  </v>
      </c>
      <c r="AG352" s="1358" t="s">
        <v>1116</v>
      </c>
      <c r="AH352" s="1561">
        <v>129</v>
      </c>
      <c r="AI352" s="1608">
        <v>139.19999999999999</v>
      </c>
      <c r="AJ352" s="1358">
        <v>10.199999999999989</v>
      </c>
      <c r="AK352" s="1358">
        <v>124</v>
      </c>
      <c r="AL352" s="1561">
        <v>82.25806451612894</v>
      </c>
      <c r="AM352" s="1154" t="str">
        <f t="shared" si="311"/>
        <v xml:space="preserve">  </v>
      </c>
      <c r="AN352" s="1561">
        <v>79.734169653524418</v>
      </c>
      <c r="AO352" s="1561">
        <v>2.2934225612675418</v>
      </c>
      <c r="AP352" s="1561">
        <v>2.8763359187577211</v>
      </c>
      <c r="AQ352" s="1358">
        <v>3</v>
      </c>
      <c r="AR352" s="1154" t="str">
        <f t="shared" si="308"/>
        <v xml:space="preserve">  </v>
      </c>
      <c r="AS352" s="1358"/>
      <c r="AT352" s="272" t="s">
        <v>191</v>
      </c>
      <c r="AU352" s="272" t="s">
        <v>191</v>
      </c>
      <c r="AV352" s="272" t="s">
        <v>191</v>
      </c>
      <c r="AW352" s="1323" t="str">
        <f t="shared" si="259"/>
        <v xml:space="preserve">  </v>
      </c>
      <c r="AX352" s="1154" t="str">
        <f t="shared" si="260"/>
        <v xml:space="preserve">  </v>
      </c>
      <c r="AY352" s="272" t="s">
        <v>191</v>
      </c>
      <c r="AZ352" s="272" t="s">
        <v>191</v>
      </c>
      <c r="BA352" s="272" t="s">
        <v>191</v>
      </c>
      <c r="BB352" s="1323"/>
      <c r="BC352" s="1154" t="str">
        <f t="shared" si="261"/>
        <v xml:space="preserve">  </v>
      </c>
      <c r="BD352" s="802" t="s">
        <v>191</v>
      </c>
      <c r="BE352" s="1222" t="s">
        <v>1116</v>
      </c>
      <c r="BF352" s="1610">
        <v>6.3580738220849362</v>
      </c>
      <c r="BG352" s="1610"/>
      <c r="BH352" s="1323"/>
      <c r="BI352" s="1154" t="str">
        <f t="shared" si="263"/>
        <v xml:space="preserve">  </v>
      </c>
      <c r="BJ352" s="1222" t="s">
        <v>1116</v>
      </c>
      <c r="BK352" s="1613">
        <v>0.24303993281612685</v>
      </c>
      <c r="BL352" s="1613"/>
      <c r="BM352" s="1222"/>
      <c r="BN352" s="1158" t="str">
        <f t="shared" si="264"/>
        <v xml:space="preserve">  </v>
      </c>
      <c r="BO352" s="1157" t="str">
        <f t="shared" si="265"/>
        <v xml:space="preserve">  </v>
      </c>
      <c r="BP352" s="1611">
        <f t="shared" si="312"/>
        <v>3.8225402789744476</v>
      </c>
      <c r="BQ352" s="1360">
        <v>333.56843664081998</v>
      </c>
      <c r="BR352" s="1222"/>
      <c r="BS352" s="1323"/>
      <c r="BT352" s="1158" t="str">
        <f t="shared" si="313"/>
        <v xml:space="preserve">  </v>
      </c>
      <c r="BU352" s="1306">
        <v>25.944211738730395</v>
      </c>
      <c r="BV352" s="1222"/>
      <c r="BW352" s="1323"/>
      <c r="BX352" s="1154" t="str">
        <f t="shared" si="320"/>
        <v xml:space="preserve">  </v>
      </c>
      <c r="BY352" s="1312">
        <v>4.9057560318795899</v>
      </c>
      <c r="BZ352" s="1610"/>
      <c r="CA352" s="1591"/>
      <c r="CB352" s="1591" t="s">
        <v>1132</v>
      </c>
      <c r="CC352" s="1154" t="str">
        <f t="shared" si="314"/>
        <v xml:space="preserve">  </v>
      </c>
      <c r="CD352" s="1613">
        <v>0.38837235252380126</v>
      </c>
      <c r="CE352" s="1613"/>
      <c r="CF352" s="1591" t="s">
        <v>1132</v>
      </c>
      <c r="CG352" s="1158" t="str">
        <f t="shared" si="266"/>
        <v xml:space="preserve">  </v>
      </c>
      <c r="CH352" s="1322">
        <f t="shared" si="315"/>
        <v>1.4706895176542176</v>
      </c>
      <c r="CI352" s="1363">
        <v>9.9762987899908673</v>
      </c>
      <c r="CJ352" s="1222"/>
      <c r="CK352" s="1222" t="s">
        <v>602</v>
      </c>
      <c r="CL352" s="1154" t="str">
        <f t="shared" si="316"/>
        <v xml:space="preserve">  </v>
      </c>
      <c r="CM352" s="1363">
        <v>0.82063102949924782</v>
      </c>
      <c r="CN352" s="1222"/>
      <c r="CO352" s="1222"/>
      <c r="CP352" s="1158" t="str">
        <f t="shared" si="318"/>
        <v xml:space="preserve">  </v>
      </c>
      <c r="CQ352" s="1218">
        <f t="shared" si="317"/>
        <v>2.9907802100392225</v>
      </c>
      <c r="CR352" s="1218">
        <f t="shared" si="304"/>
        <v>3.1630601760553092</v>
      </c>
      <c r="CS352" s="1222"/>
    </row>
    <row r="353" spans="1:97" ht="38.25" x14ac:dyDescent="0.2">
      <c r="A353" s="1144" t="s">
        <v>2442</v>
      </c>
      <c r="B353" s="1161" t="s">
        <v>1548</v>
      </c>
      <c r="C353" s="957" t="s">
        <v>599</v>
      </c>
      <c r="D353" s="957">
        <v>9</v>
      </c>
      <c r="E353" s="1455">
        <v>1601645</v>
      </c>
      <c r="F353" s="955">
        <v>1</v>
      </c>
      <c r="G353" s="1163">
        <v>11452900</v>
      </c>
      <c r="H353" s="1163">
        <v>201602041240</v>
      </c>
      <c r="I353" s="1163" t="s">
        <v>672</v>
      </c>
      <c r="J353" s="1163"/>
      <c r="K353" s="1165" t="s">
        <v>2616</v>
      </c>
      <c r="L353" s="1166" t="s">
        <v>746</v>
      </c>
      <c r="M353" s="957" t="s">
        <v>1120</v>
      </c>
      <c r="N353" s="957"/>
      <c r="O353" s="957"/>
      <c r="P353" s="1169">
        <v>42404</v>
      </c>
      <c r="Q353" s="960">
        <v>0.52777777777777779</v>
      </c>
      <c r="R353" s="957" t="s">
        <v>1117</v>
      </c>
      <c r="S353" s="1343" t="s">
        <v>1117</v>
      </c>
      <c r="T353" s="1602">
        <v>130.80000000000001</v>
      </c>
      <c r="U353" s="1552">
        <v>147.4</v>
      </c>
      <c r="V353" s="1393">
        <v>16.599999999999994</v>
      </c>
      <c r="W353" s="1097">
        <v>72</v>
      </c>
      <c r="X353" s="1236">
        <v>230.55555555555549</v>
      </c>
      <c r="Y353" s="1154" t="str">
        <f t="shared" si="309"/>
        <v xml:space="preserve">  </v>
      </c>
      <c r="Z353" s="1343" t="s">
        <v>1117</v>
      </c>
      <c r="AA353" s="1590">
        <v>124.3</v>
      </c>
      <c r="AB353" s="1552">
        <v>143.80000000000001</v>
      </c>
      <c r="AC353" s="1343">
        <v>19.500000000000014</v>
      </c>
      <c r="AD353" s="1393">
        <v>90</v>
      </c>
      <c r="AE353" s="1393">
        <v>216.66666666666683</v>
      </c>
      <c r="AF353" s="1154" t="str">
        <f t="shared" si="310"/>
        <v xml:space="preserve">  </v>
      </c>
      <c r="AG353" s="1343" t="s">
        <v>1117</v>
      </c>
      <c r="AH353" s="1393">
        <v>123.3</v>
      </c>
      <c r="AI353" s="1604">
        <v>137.6</v>
      </c>
      <c r="AJ353" s="1343">
        <v>14.299999999999997</v>
      </c>
      <c r="AK353" s="1343">
        <v>64</v>
      </c>
      <c r="AL353" s="1393">
        <v>223.43749999999994</v>
      </c>
      <c r="AM353" s="1154" t="str">
        <f t="shared" si="311"/>
        <v xml:space="preserve">  </v>
      </c>
      <c r="AN353" s="1393">
        <v>223.55324074074073</v>
      </c>
      <c r="AO353" s="1393">
        <v>6.9451677864018615</v>
      </c>
      <c r="AP353" s="1393">
        <v>3.106717560161123</v>
      </c>
      <c r="AQ353" s="1343">
        <v>3</v>
      </c>
      <c r="AR353" s="1154" t="str">
        <f t="shared" si="308"/>
        <v xml:space="preserve">  </v>
      </c>
      <c r="AS353" s="1343"/>
      <c r="AT353" s="86" t="s">
        <v>191</v>
      </c>
      <c r="AU353" s="86" t="s">
        <v>191</v>
      </c>
      <c r="AV353" s="86" t="s">
        <v>191</v>
      </c>
      <c r="AW353" s="1323" t="str">
        <f t="shared" si="259"/>
        <v xml:space="preserve">  </v>
      </c>
      <c r="AX353" s="1154" t="str">
        <f t="shared" si="260"/>
        <v xml:space="preserve">  </v>
      </c>
      <c r="AY353" s="86" t="s">
        <v>191</v>
      </c>
      <c r="AZ353" s="86" t="s">
        <v>191</v>
      </c>
      <c r="BA353" s="86" t="s">
        <v>191</v>
      </c>
      <c r="BB353" s="1323"/>
      <c r="BC353" s="1154" t="str">
        <f t="shared" si="261"/>
        <v xml:space="preserve">  </v>
      </c>
      <c r="BD353" s="801" t="s">
        <v>191</v>
      </c>
      <c r="BE353" s="1203" t="s">
        <v>1117</v>
      </c>
      <c r="BF353" s="1312">
        <v>7.4843351192013774</v>
      </c>
      <c r="BG353" s="1312"/>
      <c r="BH353" s="1323"/>
      <c r="BI353" s="1154" t="str">
        <f t="shared" si="263"/>
        <v xml:space="preserve">  </v>
      </c>
      <c r="BJ353" s="1203" t="s">
        <v>1117</v>
      </c>
      <c r="BK353" s="1595">
        <v>0.24820905070862978</v>
      </c>
      <c r="BL353" s="1595"/>
      <c r="BM353" s="1203"/>
      <c r="BN353" s="1158" t="str">
        <f t="shared" si="264"/>
        <v xml:space="preserve">  </v>
      </c>
      <c r="BO353" s="1157" t="str">
        <f t="shared" si="265"/>
        <v xml:space="preserve">  </v>
      </c>
      <c r="BP353" s="1310">
        <f t="shared" si="312"/>
        <v>3.3163807707091979</v>
      </c>
      <c r="BQ353" s="1189">
        <v>368.95017043651535</v>
      </c>
      <c r="BR353" s="1203"/>
      <c r="BS353" s="1323"/>
      <c r="BT353" s="1158" t="str">
        <f t="shared" si="313"/>
        <v xml:space="preserve">  </v>
      </c>
      <c r="BU353" s="1306">
        <v>85.063511517307674</v>
      </c>
      <c r="BV353" s="1203"/>
      <c r="BW353" s="1323"/>
      <c r="BX353" s="1154" t="str">
        <f t="shared" si="320"/>
        <v xml:space="preserve">  </v>
      </c>
      <c r="BY353" s="1312">
        <v>3.8324082249435385</v>
      </c>
      <c r="BZ353" s="1312"/>
      <c r="CA353" s="1594"/>
      <c r="CB353" s="1594" t="s">
        <v>1132</v>
      </c>
      <c r="CC353" s="1154" t="str">
        <f t="shared" si="314"/>
        <v xml:space="preserve">  </v>
      </c>
      <c r="CD353" s="1595">
        <v>0.83035511540443407</v>
      </c>
      <c r="CE353" s="1595"/>
      <c r="CF353" s="1594" t="s">
        <v>1132</v>
      </c>
      <c r="CG353" s="1158" t="str">
        <f t="shared" si="266"/>
        <v xml:space="preserve">  </v>
      </c>
      <c r="CH353" s="1239">
        <f t="shared" si="315"/>
        <v>1.0387332848794482</v>
      </c>
      <c r="CI353" s="1346">
        <v>7.9593345746407245</v>
      </c>
      <c r="CJ353" s="1203"/>
      <c r="CK353" s="1203" t="s">
        <v>602</v>
      </c>
      <c r="CL353" s="1154" t="str">
        <f t="shared" si="316"/>
        <v xml:space="preserve">  </v>
      </c>
      <c r="CM353" s="1346">
        <v>1.7784138190212864</v>
      </c>
      <c r="CN353" s="1203"/>
      <c r="CO353" s="1203"/>
      <c r="CP353" s="1158" t="str">
        <f t="shared" si="318"/>
        <v xml:space="preserve">  </v>
      </c>
      <c r="CQ353" s="1201">
        <f t="shared" si="317"/>
        <v>2.1572925593783601</v>
      </c>
      <c r="CR353" s="1201">
        <f t="shared" si="304"/>
        <v>2.0906894005421308</v>
      </c>
      <c r="CS353" s="1203"/>
    </row>
    <row r="354" spans="1:97" ht="38.25" x14ac:dyDescent="0.2">
      <c r="A354" s="1144" t="s">
        <v>2448</v>
      </c>
      <c r="B354" s="1161" t="s">
        <v>1554</v>
      </c>
      <c r="C354" s="957" t="s">
        <v>599</v>
      </c>
      <c r="D354" s="957">
        <v>9</v>
      </c>
      <c r="E354" s="1455">
        <v>1602320</v>
      </c>
      <c r="F354" s="955">
        <v>1</v>
      </c>
      <c r="G354" s="1163">
        <v>11452900</v>
      </c>
      <c r="H354" s="1163">
        <v>201603071340</v>
      </c>
      <c r="I354" s="1163" t="s">
        <v>672</v>
      </c>
      <c r="J354" s="1163"/>
      <c r="K354" s="1165" t="s">
        <v>2616</v>
      </c>
      <c r="L354" s="1166" t="s">
        <v>746</v>
      </c>
      <c r="M354" s="957" t="s">
        <v>1137</v>
      </c>
      <c r="N354" s="957"/>
      <c r="O354" s="957"/>
      <c r="P354" s="1169">
        <v>42436</v>
      </c>
      <c r="Q354" s="960">
        <v>0.56944444444444442</v>
      </c>
      <c r="R354" s="957" t="s">
        <v>1145</v>
      </c>
      <c r="S354" s="1566" t="s">
        <v>1145</v>
      </c>
      <c r="T354" s="1602">
        <v>129.1</v>
      </c>
      <c r="U354" s="1566">
        <v>181.9</v>
      </c>
      <c r="V354" s="1393">
        <v>52.800000000000011</v>
      </c>
      <c r="W354" s="1236">
        <v>48</v>
      </c>
      <c r="X354" s="1236">
        <v>1100.0000000000002</v>
      </c>
      <c r="Y354" s="1154" t="str">
        <f t="shared" si="309"/>
        <v xml:space="preserve">  </v>
      </c>
      <c r="Z354" s="1566" t="s">
        <v>1145</v>
      </c>
      <c r="AA354" s="1602">
        <v>131.5</v>
      </c>
      <c r="AB354" s="1566">
        <v>152.60000000000002</v>
      </c>
      <c r="AC354" s="1393">
        <v>21.100000000000023</v>
      </c>
      <c r="AD354" s="1393">
        <v>30</v>
      </c>
      <c r="AE354" s="1393">
        <v>703.33333333333417</v>
      </c>
      <c r="AF354" s="1154" t="str">
        <f t="shared" si="310"/>
        <v xml:space="preserve">  </v>
      </c>
      <c r="AG354" s="1566" t="s">
        <v>1145</v>
      </c>
      <c r="AH354" s="1566">
        <v>131.80000000000001</v>
      </c>
      <c r="AI354" s="1393">
        <v>149.5</v>
      </c>
      <c r="AJ354" s="1236">
        <v>17.699999999999989</v>
      </c>
      <c r="AK354" s="1236">
        <v>24</v>
      </c>
      <c r="AL354" s="1189">
        <v>737.49999999999955</v>
      </c>
      <c r="AM354" s="1154" t="str">
        <f t="shared" si="311"/>
        <v xml:space="preserve">  </v>
      </c>
      <c r="AN354" s="1602">
        <v>846.94444444444468</v>
      </c>
      <c r="AO354" s="1566">
        <v>219.81736948186344</v>
      </c>
      <c r="AP354" s="1393">
        <v>25.954166288445656</v>
      </c>
      <c r="AQ354" s="1344">
        <v>3</v>
      </c>
      <c r="AR354" s="1154" t="str">
        <f t="shared" si="308"/>
        <v xml:space="preserve">  </v>
      </c>
      <c r="AS354" s="1343"/>
      <c r="AT354" s="86" t="s">
        <v>191</v>
      </c>
      <c r="AU354" s="86" t="s">
        <v>191</v>
      </c>
      <c r="AV354" s="86" t="s">
        <v>191</v>
      </c>
      <c r="AW354" s="1323" t="str">
        <f t="shared" si="259"/>
        <v xml:space="preserve">  </v>
      </c>
      <c r="AX354" s="1154" t="str">
        <f t="shared" si="260"/>
        <v xml:space="preserve">  </v>
      </c>
      <c r="AY354" s="86" t="s">
        <v>191</v>
      </c>
      <c r="AZ354" s="86" t="s">
        <v>191</v>
      </c>
      <c r="BA354" s="86" t="s">
        <v>191</v>
      </c>
      <c r="BB354" s="1323"/>
      <c r="BC354" s="1154" t="str">
        <f t="shared" si="261"/>
        <v xml:space="preserve">  </v>
      </c>
      <c r="BD354" s="801" t="s">
        <v>191</v>
      </c>
      <c r="BE354" s="1203" t="s">
        <v>1145</v>
      </c>
      <c r="BF354" s="1312">
        <v>7.0963523914979971</v>
      </c>
      <c r="BG354" s="1312"/>
      <c r="BH354" s="1323"/>
      <c r="BI354" s="1154" t="str">
        <f t="shared" si="263"/>
        <v xml:space="preserve">  </v>
      </c>
      <c r="BJ354" s="1203" t="s">
        <v>1145</v>
      </c>
      <c r="BK354" s="1595">
        <v>6.2770111499733799E-2</v>
      </c>
      <c r="BL354" s="1595"/>
      <c r="BM354" s="1203"/>
      <c r="BN354" s="1158" t="str">
        <f t="shared" si="264"/>
        <v xml:space="preserve">  </v>
      </c>
      <c r="BO354" s="1157" t="str">
        <f t="shared" si="265"/>
        <v xml:space="preserve">  </v>
      </c>
      <c r="BP354" s="1310">
        <f t="shared" si="312"/>
        <v>0.88454050809169871</v>
      </c>
      <c r="BQ354" s="1189">
        <v>168.0933872144843</v>
      </c>
      <c r="BR354" s="1203"/>
      <c r="BS354" s="1323"/>
      <c r="BT354" s="1158" t="str">
        <f t="shared" si="313"/>
        <v xml:space="preserve">  </v>
      </c>
      <c r="BU354" s="1306">
        <v>184.90272593593278</v>
      </c>
      <c r="BV354" s="1203"/>
      <c r="BW354" s="1323"/>
      <c r="BX354" s="1154" t="str">
        <f t="shared" si="320"/>
        <v xml:space="preserve">  </v>
      </c>
      <c r="BY354" s="1312">
        <v>0.70578945013269201</v>
      </c>
      <c r="BZ354" s="1312">
        <v>3.95935062247178E-2</v>
      </c>
      <c r="CA354" s="1594"/>
      <c r="CB354" s="1594" t="s">
        <v>1032</v>
      </c>
      <c r="CC354" s="1154" t="str">
        <f t="shared" si="314"/>
        <v>E, &lt;RL</v>
      </c>
      <c r="CD354" s="1595">
        <v>0.49640524659332685</v>
      </c>
      <c r="CE354" s="1595">
        <v>2.7847432711384817E-2</v>
      </c>
      <c r="CF354" s="1312" t="s">
        <v>1032</v>
      </c>
      <c r="CG354" s="1158" t="str">
        <f t="shared" si="266"/>
        <v xml:space="preserve">  </v>
      </c>
      <c r="CH354" s="1239">
        <f t="shared" si="315"/>
        <v>0.41987936695696232</v>
      </c>
      <c r="CI354" s="1419">
        <v>4.4681066145499901</v>
      </c>
      <c r="CJ354" s="1419"/>
      <c r="CK354" s="1419"/>
      <c r="CL354" s="1154" t="str">
        <f t="shared" si="316"/>
        <v xml:space="preserve">  </v>
      </c>
      <c r="CM354" s="1419">
        <v>3.2952286282306158</v>
      </c>
      <c r="CN354" s="1419"/>
      <c r="CO354" s="1419" t="s">
        <v>602</v>
      </c>
      <c r="CP354" s="1158" t="str">
        <f t="shared" si="318"/>
        <v xml:space="preserve">  </v>
      </c>
      <c r="CQ354" s="1201">
        <f t="shared" si="317"/>
        <v>2.6581096904477048</v>
      </c>
      <c r="CR354" s="1201">
        <f t="shared" si="304"/>
        <v>1.7821417242774369</v>
      </c>
      <c r="CS354" s="1203"/>
    </row>
    <row r="355" spans="1:97" ht="38.25" x14ac:dyDescent="0.2">
      <c r="A355" s="1144" t="s">
        <v>2450</v>
      </c>
      <c r="B355" s="1208" t="s">
        <v>1556</v>
      </c>
      <c r="C355" s="957" t="s">
        <v>601</v>
      </c>
      <c r="D355" s="1105">
        <v>2</v>
      </c>
      <c r="E355" s="1455">
        <v>1600533</v>
      </c>
      <c r="F355" s="955">
        <v>4</v>
      </c>
      <c r="G355" s="1163">
        <v>11452900</v>
      </c>
      <c r="H355" s="1210">
        <v>201603081355</v>
      </c>
      <c r="I355" s="1163" t="s">
        <v>672</v>
      </c>
      <c r="J355" s="1163"/>
      <c r="K355" s="1165" t="s">
        <v>2616</v>
      </c>
      <c r="L355" s="1166" t="s">
        <v>746</v>
      </c>
      <c r="M355" s="957" t="s">
        <v>1137</v>
      </c>
      <c r="N355" s="957"/>
      <c r="O355" s="957" t="s">
        <v>137</v>
      </c>
      <c r="P355" s="1169">
        <v>42437</v>
      </c>
      <c r="Q355" s="960">
        <v>0.57986111111111105</v>
      </c>
      <c r="R355" s="957" t="s">
        <v>1147</v>
      </c>
      <c r="S355" s="1633" t="s">
        <v>1728</v>
      </c>
      <c r="T355" s="1596">
        <v>130.69999999999999</v>
      </c>
      <c r="U355" s="1634">
        <v>130.6</v>
      </c>
      <c r="V355" s="1561">
        <v>-9.9999999999994316E-2</v>
      </c>
      <c r="W355" s="1367">
        <v>162</v>
      </c>
      <c r="X355" s="1367">
        <v>-0.61728395061724883</v>
      </c>
      <c r="Y355" s="1154" t="str">
        <f t="shared" si="309"/>
        <v>&lt;MDL</v>
      </c>
      <c r="Z355" s="1633" t="s">
        <v>1728</v>
      </c>
      <c r="AA355" s="1596">
        <v>131.80000000000001</v>
      </c>
      <c r="AB355" s="1634">
        <v>131.89999999999998</v>
      </c>
      <c r="AC355" s="1561">
        <v>9.9999999999965894E-2</v>
      </c>
      <c r="AD355" s="1561">
        <v>116</v>
      </c>
      <c r="AE355" s="1561">
        <v>0.86206896551694734</v>
      </c>
      <c r="AF355" s="1154" t="str">
        <f t="shared" si="310"/>
        <v>&lt;MDL</v>
      </c>
      <c r="AG355" s="1633" t="s">
        <v>1728</v>
      </c>
      <c r="AH355" s="1634">
        <v>123.5</v>
      </c>
      <c r="AI355" s="1561">
        <v>123.39999999999999</v>
      </c>
      <c r="AJ355" s="1367">
        <v>-0.10000000000000853</v>
      </c>
      <c r="AK355" s="1367">
        <v>122</v>
      </c>
      <c r="AL355" s="1360">
        <v>-0.81967213114761084</v>
      </c>
      <c r="AM355" s="1154" t="str">
        <f t="shared" si="311"/>
        <v>&lt;MDL</v>
      </c>
      <c r="AN355" s="1596">
        <v>-0.19162903874930412</v>
      </c>
      <c r="AO355" s="1634">
        <v>0.91812300758155951</v>
      </c>
      <c r="AP355" s="1561">
        <v>-479.11475921072724</v>
      </c>
      <c r="AQ355" s="1359">
        <v>3</v>
      </c>
      <c r="AR355" s="1154" t="str">
        <f t="shared" si="308"/>
        <v>&lt;MDL</v>
      </c>
      <c r="AS355" s="1358"/>
      <c r="AT355" s="272" t="s">
        <v>191</v>
      </c>
      <c r="AU355" s="272" t="s">
        <v>191</v>
      </c>
      <c r="AV355" s="272" t="s">
        <v>191</v>
      </c>
      <c r="AW355" s="1323" t="str">
        <f t="shared" si="259"/>
        <v xml:space="preserve">  </v>
      </c>
      <c r="AX355" s="1154" t="str">
        <f t="shared" si="260"/>
        <v xml:space="preserve">  </v>
      </c>
      <c r="AY355" s="272" t="s">
        <v>191</v>
      </c>
      <c r="AZ355" s="272" t="s">
        <v>191</v>
      </c>
      <c r="BA355" s="272" t="s">
        <v>191</v>
      </c>
      <c r="BB355" s="1323"/>
      <c r="BC355" s="1154" t="str">
        <f t="shared" si="261"/>
        <v xml:space="preserve">  </v>
      </c>
      <c r="BD355" s="802" t="s">
        <v>191</v>
      </c>
      <c r="BE355" s="1222" t="s">
        <v>1147</v>
      </c>
      <c r="BF355" s="1610">
        <v>-2.2499203526714348E-2</v>
      </c>
      <c r="BG355" s="1610"/>
      <c r="BH355" s="1323"/>
      <c r="BI355" s="1154" t="str">
        <f t="shared" si="263"/>
        <v>&lt;MDL</v>
      </c>
      <c r="BJ355" s="1222" t="s">
        <v>1147</v>
      </c>
      <c r="BK355" s="1613">
        <v>4.3505769796062591E-4</v>
      </c>
      <c r="BL355" s="1222"/>
      <c r="BM355" s="1613" t="s">
        <v>88</v>
      </c>
      <c r="BN355" s="1158" t="str">
        <f t="shared" si="264"/>
        <v>&lt;MDL</v>
      </c>
      <c r="BO355" s="1157" t="str">
        <f t="shared" si="265"/>
        <v>&lt;MDL</v>
      </c>
      <c r="BP355" s="1611"/>
      <c r="BQ355" s="1360"/>
      <c r="BR355" s="1222"/>
      <c r="BS355" s="1323"/>
      <c r="BT355" s="1158" t="str">
        <f t="shared" si="313"/>
        <v>&lt;MDL</v>
      </c>
      <c r="BU355" s="1533"/>
      <c r="BV355" s="1158"/>
      <c r="BW355" s="1158"/>
      <c r="BX355" s="1154" t="str">
        <f t="shared" si="320"/>
        <v>&lt;MDL</v>
      </c>
      <c r="BY355" s="1485">
        <v>4.7774865060416234</v>
      </c>
      <c r="BZ355" s="1610"/>
      <c r="CA355" s="1591"/>
      <c r="CB355" s="1591" t="s">
        <v>1033</v>
      </c>
      <c r="CC355" s="1154" t="s">
        <v>88</v>
      </c>
      <c r="CD355" s="1613">
        <v>4.1185228500358821E-2</v>
      </c>
      <c r="CE355" s="1613"/>
      <c r="CF355" s="1610" t="s">
        <v>1033</v>
      </c>
      <c r="CG355" s="1158" t="str">
        <f t="shared" si="266"/>
        <v>&lt;MDL</v>
      </c>
      <c r="CH355" s="1597" t="s">
        <v>2618</v>
      </c>
      <c r="CI355" s="1464">
        <v>-3.1013916500994033E-3</v>
      </c>
      <c r="CJ355" s="1464"/>
      <c r="CK355" s="1464"/>
      <c r="CL355" s="1154" t="str">
        <f t="shared" si="316"/>
        <v>&lt;MDL</v>
      </c>
      <c r="CM355" s="1464">
        <v>-2.5421243033601666E-2</v>
      </c>
      <c r="CN355" s="1464"/>
      <c r="CO355" s="1464" t="s">
        <v>88</v>
      </c>
      <c r="CP355" s="1158" t="str">
        <f t="shared" si="318"/>
        <v>&lt;MDL</v>
      </c>
      <c r="CQ355" s="1218"/>
      <c r="CR355" s="1174" t="s">
        <v>2618</v>
      </c>
      <c r="CS355" s="1222"/>
    </row>
    <row r="356" spans="1:97" ht="38.25" x14ac:dyDescent="0.2">
      <c r="A356" s="1144" t="s">
        <v>2451</v>
      </c>
      <c r="B356" s="1161" t="s">
        <v>1557</v>
      </c>
      <c r="C356" s="957" t="s">
        <v>599</v>
      </c>
      <c r="D356" s="957">
        <v>9</v>
      </c>
      <c r="E356" s="1455">
        <v>1602322</v>
      </c>
      <c r="F356" s="955">
        <v>1</v>
      </c>
      <c r="G356" s="1163">
        <v>11452900</v>
      </c>
      <c r="H356" s="1163">
        <v>201603081420</v>
      </c>
      <c r="I356" s="1163" t="s">
        <v>672</v>
      </c>
      <c r="J356" s="1163"/>
      <c r="K356" s="1165" t="s">
        <v>2616</v>
      </c>
      <c r="L356" s="1166" t="s">
        <v>746</v>
      </c>
      <c r="M356" s="957" t="s">
        <v>1137</v>
      </c>
      <c r="N356" s="957"/>
      <c r="O356" s="957"/>
      <c r="P356" s="1169">
        <v>42437</v>
      </c>
      <c r="Q356" s="960">
        <v>0.59722222222222221</v>
      </c>
      <c r="R356" s="957" t="s">
        <v>1148</v>
      </c>
      <c r="S356" s="1566" t="s">
        <v>1148</v>
      </c>
      <c r="T356" s="1602">
        <v>124.9</v>
      </c>
      <c r="U356" s="1566">
        <v>162.6</v>
      </c>
      <c r="V356" s="1393">
        <v>37.699999999999989</v>
      </c>
      <c r="W356" s="1236">
        <v>46</v>
      </c>
      <c r="X356" s="1236">
        <v>819.56521739130415</v>
      </c>
      <c r="Y356" s="1154" t="str">
        <f t="shared" si="309"/>
        <v xml:space="preserve">  </v>
      </c>
      <c r="Z356" s="1566" t="s">
        <v>1148</v>
      </c>
      <c r="AA356" s="1602">
        <v>131.5</v>
      </c>
      <c r="AB356" s="1566">
        <v>145.5</v>
      </c>
      <c r="AC356" s="1393">
        <v>14</v>
      </c>
      <c r="AD356" s="1393">
        <v>18</v>
      </c>
      <c r="AE356" s="1393">
        <v>777.77777777777783</v>
      </c>
      <c r="AF356" s="1154" t="str">
        <f t="shared" si="310"/>
        <v xml:space="preserve">  </v>
      </c>
      <c r="AG356" s="1566" t="s">
        <v>1148</v>
      </c>
      <c r="AH356" s="1566">
        <v>124.2</v>
      </c>
      <c r="AI356" s="1393">
        <v>141.69999999999999</v>
      </c>
      <c r="AJ356" s="1236">
        <v>17.499999999999986</v>
      </c>
      <c r="AK356" s="1236">
        <v>22</v>
      </c>
      <c r="AL356" s="1189">
        <v>795.45454545454481</v>
      </c>
      <c r="AM356" s="1154" t="str">
        <f t="shared" si="311"/>
        <v xml:space="preserve">  </v>
      </c>
      <c r="AN356" s="1602">
        <v>797.59918020787552</v>
      </c>
      <c r="AO356" s="1566">
        <v>20.976108338593765</v>
      </c>
      <c r="AP356" s="1393">
        <v>2.6299059551599382</v>
      </c>
      <c r="AQ356" s="1344">
        <v>3</v>
      </c>
      <c r="AR356" s="1154" t="str">
        <f t="shared" si="308"/>
        <v xml:space="preserve">  </v>
      </c>
      <c r="AS356" s="1343"/>
      <c r="AT356" s="86" t="s">
        <v>191</v>
      </c>
      <c r="AU356" s="86" t="s">
        <v>191</v>
      </c>
      <c r="AV356" s="86" t="s">
        <v>191</v>
      </c>
      <c r="AW356" s="1323" t="str">
        <f t="shared" si="259"/>
        <v xml:space="preserve">  </v>
      </c>
      <c r="AX356" s="1154" t="str">
        <f t="shared" si="260"/>
        <v xml:space="preserve">  </v>
      </c>
      <c r="AY356" s="86" t="s">
        <v>191</v>
      </c>
      <c r="AZ356" s="86" t="s">
        <v>191</v>
      </c>
      <c r="BA356" s="86" t="s">
        <v>191</v>
      </c>
      <c r="BB356" s="1323"/>
      <c r="BC356" s="1154" t="str">
        <f t="shared" si="261"/>
        <v xml:space="preserve">  </v>
      </c>
      <c r="BD356" s="801" t="s">
        <v>191</v>
      </c>
      <c r="BE356" s="1203" t="s">
        <v>1148</v>
      </c>
      <c r="BF356" s="1312">
        <v>10.617317194047541</v>
      </c>
      <c r="BG356" s="1312">
        <v>5.6078760185096499E-3</v>
      </c>
      <c r="BH356" s="1323"/>
      <c r="BI356" s="1154" t="str">
        <f t="shared" si="263"/>
        <v xml:space="preserve">  </v>
      </c>
      <c r="BJ356" s="1203" t="s">
        <v>1148</v>
      </c>
      <c r="BK356" s="1595">
        <v>7.7030574232075377E-2</v>
      </c>
      <c r="BL356" s="1595">
        <v>8.5981686969347562E-3</v>
      </c>
      <c r="BM356" s="1203"/>
      <c r="BN356" s="1158" t="str">
        <f t="shared" si="264"/>
        <v xml:space="preserve">  </v>
      </c>
      <c r="BO356" s="1157" t="str">
        <f t="shared" si="265"/>
        <v xml:space="preserve">  </v>
      </c>
      <c r="BP356" s="1310">
        <f t="shared" ref="BP356:BP386" si="321">BK356/BF356*100</f>
        <v>0.72551825309751095</v>
      </c>
      <c r="BQ356" s="1189">
        <v>229.29503703418655</v>
      </c>
      <c r="BR356" s="1203"/>
      <c r="BS356" s="1323"/>
      <c r="BT356" s="1158" t="str">
        <f t="shared" si="313"/>
        <v xml:space="preserve">  </v>
      </c>
      <c r="BU356" s="1306">
        <v>187.92223687367022</v>
      </c>
      <c r="BV356" s="1203"/>
      <c r="BW356" s="1323"/>
      <c r="BX356" s="1154" t="str">
        <f t="shared" si="320"/>
        <v xml:space="preserve">  </v>
      </c>
      <c r="BY356" s="1312">
        <v>0.81744404722639863</v>
      </c>
      <c r="BZ356" s="1312">
        <v>6.12949638908179E-2</v>
      </c>
      <c r="CA356" s="1594"/>
      <c r="CB356" s="1594" t="s">
        <v>1032</v>
      </c>
      <c r="CC356" s="1154" t="str">
        <f t="shared" ref="CC356:CC386" si="322">IF(BY356&lt;CC$5,"&lt;MDL",IF(BY356&lt;CC$6,"E, &lt;RL",IF(BY356&gt;CC$6,"  ",)))</f>
        <v xml:space="preserve">  </v>
      </c>
      <c r="CD356" s="1595">
        <v>0.63578981450942051</v>
      </c>
      <c r="CE356" s="1595">
        <v>4.7673860803969459E-2</v>
      </c>
      <c r="CF356" s="1312" t="s">
        <v>1032</v>
      </c>
      <c r="CG356" s="1158" t="str">
        <f t="shared" si="266"/>
        <v xml:space="preserve">  </v>
      </c>
      <c r="CH356" s="1239">
        <f t="shared" ref="CH356:CH386" si="323">BY356/BQ356*100</f>
        <v>0.35650315759103085</v>
      </c>
      <c r="CI356" s="1419">
        <v>4.2533371201363286</v>
      </c>
      <c r="CJ356" s="1419"/>
      <c r="CK356" s="1419"/>
      <c r="CL356" s="1154" t="str">
        <f t="shared" si="316"/>
        <v xml:space="preserve">  </v>
      </c>
      <c r="CM356" s="1419">
        <v>3.3833363455629857</v>
      </c>
      <c r="CN356" s="1419"/>
      <c r="CO356" s="1419" t="s">
        <v>602</v>
      </c>
      <c r="CP356" s="1158" t="str">
        <f t="shared" si="318"/>
        <v xml:space="preserve">  </v>
      </c>
      <c r="CQ356" s="1201">
        <f t="shared" ref="CQ356:CQ386" si="324">CI356/BQ356*100</f>
        <v>1.8549625736130437</v>
      </c>
      <c r="CR356" s="1201">
        <f t="shared" ref="CR356:CR386" si="325">100*CM356/BU356</f>
        <v>1.8003916949101755</v>
      </c>
      <c r="CS356" s="1203"/>
    </row>
    <row r="357" spans="1:97" ht="38.25" x14ac:dyDescent="0.2">
      <c r="A357" s="1144" t="s">
        <v>2452</v>
      </c>
      <c r="B357" s="1161" t="s">
        <v>1558</v>
      </c>
      <c r="C357" s="957" t="s">
        <v>599</v>
      </c>
      <c r="D357" s="957">
        <v>9</v>
      </c>
      <c r="E357" s="1455">
        <v>1602323</v>
      </c>
      <c r="F357" s="955">
        <v>1</v>
      </c>
      <c r="G357" s="1163">
        <v>11452900</v>
      </c>
      <c r="H357" s="1163">
        <v>201603091400</v>
      </c>
      <c r="I357" s="1163" t="s">
        <v>672</v>
      </c>
      <c r="J357" s="1163"/>
      <c r="K357" s="1165" t="s">
        <v>2616</v>
      </c>
      <c r="L357" s="1166" t="s">
        <v>746</v>
      </c>
      <c r="M357" s="957" t="s">
        <v>1137</v>
      </c>
      <c r="N357" s="957"/>
      <c r="O357" s="957"/>
      <c r="P357" s="1169">
        <v>42438</v>
      </c>
      <c r="Q357" s="960">
        <v>0.58333333333333337</v>
      </c>
      <c r="R357" s="957" t="s">
        <v>1149</v>
      </c>
      <c r="S357" s="1566" t="s">
        <v>1149</v>
      </c>
      <c r="T357" s="1602">
        <v>130.9</v>
      </c>
      <c r="U357" s="1566">
        <v>152.60000000000002</v>
      </c>
      <c r="V357" s="1393">
        <v>21.700000000000017</v>
      </c>
      <c r="W357" s="1236">
        <v>78</v>
      </c>
      <c r="X357" s="1236">
        <v>278.2051282051284</v>
      </c>
      <c r="Y357" s="1154" t="str">
        <f t="shared" si="309"/>
        <v xml:space="preserve">  </v>
      </c>
      <c r="Z357" s="1566" t="s">
        <v>1149</v>
      </c>
      <c r="AA357" s="1602">
        <v>126.1</v>
      </c>
      <c r="AB357" s="1566">
        <v>144.4</v>
      </c>
      <c r="AC357" s="1393">
        <v>18.300000000000011</v>
      </c>
      <c r="AD357" s="1393">
        <v>66</v>
      </c>
      <c r="AE357" s="1393">
        <v>277.27272727272742</v>
      </c>
      <c r="AF357" s="1154" t="str">
        <f t="shared" si="310"/>
        <v xml:space="preserve">  </v>
      </c>
      <c r="AG357" s="1566" t="s">
        <v>1149</v>
      </c>
      <c r="AH357" s="1566">
        <v>127.7</v>
      </c>
      <c r="AI357" s="1393">
        <v>147.60000000000002</v>
      </c>
      <c r="AJ357" s="1236">
        <v>19.90000000000002</v>
      </c>
      <c r="AK357" s="1236">
        <v>74</v>
      </c>
      <c r="AL357" s="1189">
        <v>268.91891891891919</v>
      </c>
      <c r="AM357" s="1154" t="str">
        <f t="shared" si="311"/>
        <v xml:space="preserve">  </v>
      </c>
      <c r="AN357" s="1602">
        <v>274.79892479892504</v>
      </c>
      <c r="AO357" s="1566">
        <v>5.1135305549456511</v>
      </c>
      <c r="AP357" s="1393">
        <v>1.8608262600326064</v>
      </c>
      <c r="AQ357" s="1344">
        <v>3</v>
      </c>
      <c r="AR357" s="1154" t="str">
        <f t="shared" si="308"/>
        <v xml:space="preserve">  </v>
      </c>
      <c r="AS357" s="1343"/>
      <c r="AT357" s="86" t="s">
        <v>191</v>
      </c>
      <c r="AU357" s="86" t="s">
        <v>191</v>
      </c>
      <c r="AV357" s="86" t="s">
        <v>191</v>
      </c>
      <c r="AW357" s="1323" t="str">
        <f t="shared" si="259"/>
        <v xml:space="preserve">  </v>
      </c>
      <c r="AX357" s="1154" t="str">
        <f t="shared" si="260"/>
        <v xml:space="preserve">  </v>
      </c>
      <c r="AY357" s="86" t="s">
        <v>191</v>
      </c>
      <c r="AZ357" s="86" t="s">
        <v>191</v>
      </c>
      <c r="BA357" s="86" t="s">
        <v>191</v>
      </c>
      <c r="BB357" s="1323"/>
      <c r="BC357" s="1154" t="str">
        <f t="shared" si="261"/>
        <v xml:space="preserve">  </v>
      </c>
      <c r="BD357" s="801" t="s">
        <v>191</v>
      </c>
      <c r="BE357" s="1203" t="s">
        <v>1149</v>
      </c>
      <c r="BF357" s="1312">
        <v>9.763862033926646</v>
      </c>
      <c r="BG357" s="1312"/>
      <c r="BH357" s="1323"/>
      <c r="BI357" s="1154" t="str">
        <f t="shared" si="263"/>
        <v xml:space="preserve">  </v>
      </c>
      <c r="BJ357" s="1203" t="s">
        <v>1149</v>
      </c>
      <c r="BK357" s="1595">
        <v>6.8939687617700862E-2</v>
      </c>
      <c r="BL357" s="1595"/>
      <c r="BM357" s="1203"/>
      <c r="BN357" s="1158" t="str">
        <f t="shared" si="264"/>
        <v xml:space="preserve">  </v>
      </c>
      <c r="BO357" s="1157" t="str">
        <f t="shared" si="265"/>
        <v xml:space="preserve">  </v>
      </c>
      <c r="BP357" s="1310">
        <f t="shared" si="321"/>
        <v>0.7060698663925713</v>
      </c>
      <c r="BQ357" s="1189">
        <v>233.89359128397098</v>
      </c>
      <c r="BR357" s="1203"/>
      <c r="BS357" s="1323"/>
      <c r="BT357" s="1158" t="str">
        <f t="shared" si="313"/>
        <v xml:space="preserve">  </v>
      </c>
      <c r="BU357" s="1306">
        <v>65.070396549515053</v>
      </c>
      <c r="BV357" s="1203"/>
      <c r="BW357" s="1323"/>
      <c r="BX357" s="1154" t="str">
        <f t="shared" si="320"/>
        <v xml:space="preserve">  </v>
      </c>
      <c r="BY357" s="1312">
        <v>0.66312904696025698</v>
      </c>
      <c r="BZ357" s="1312"/>
      <c r="CA357" s="1594"/>
      <c r="CB357" s="1594" t="s">
        <v>1032</v>
      </c>
      <c r="CC357" s="1154" t="str">
        <f t="shared" si="322"/>
        <v>E, &lt;RL</v>
      </c>
      <c r="CD357" s="1595">
        <v>0.183867599384435</v>
      </c>
      <c r="CE357" s="1595"/>
      <c r="CF357" s="1312" t="s">
        <v>1032</v>
      </c>
      <c r="CG357" s="1158" t="str">
        <f t="shared" si="266"/>
        <v xml:space="preserve">  </v>
      </c>
      <c r="CH357" s="1239">
        <f t="shared" si="323"/>
        <v>0.28351740777503809</v>
      </c>
      <c r="CI357" s="1419">
        <v>4.5196159725066636</v>
      </c>
      <c r="CJ357" s="1419"/>
      <c r="CK357" s="1419"/>
      <c r="CL357" s="1154" t="str">
        <f t="shared" si="316"/>
        <v xml:space="preserve">  </v>
      </c>
      <c r="CM357" s="1419">
        <v>1.2154102412551715</v>
      </c>
      <c r="CN357" s="1419"/>
      <c r="CO357" s="1419" t="s">
        <v>602</v>
      </c>
      <c r="CP357" s="1158" t="str">
        <f t="shared" si="318"/>
        <v xml:space="preserve">  </v>
      </c>
      <c r="CQ357" s="1201">
        <f t="shared" si="324"/>
        <v>1.9323385252652703</v>
      </c>
      <c r="CR357" s="1201">
        <f t="shared" si="325"/>
        <v>1.8678389954644123</v>
      </c>
      <c r="CS357" s="1203"/>
    </row>
    <row r="358" spans="1:97" ht="38.25" x14ac:dyDescent="0.2">
      <c r="A358" s="1144" t="s">
        <v>2453</v>
      </c>
      <c r="B358" s="1161" t="s">
        <v>1559</v>
      </c>
      <c r="C358" s="957" t="s">
        <v>599</v>
      </c>
      <c r="D358" s="957">
        <v>9</v>
      </c>
      <c r="E358" s="1455">
        <v>1602324</v>
      </c>
      <c r="F358" s="955">
        <v>1</v>
      </c>
      <c r="G358" s="1163">
        <v>11452900</v>
      </c>
      <c r="H358" s="1163">
        <v>201603101540</v>
      </c>
      <c r="I358" s="1163" t="s">
        <v>672</v>
      </c>
      <c r="J358" s="1163"/>
      <c r="K358" s="1165" t="s">
        <v>2616</v>
      </c>
      <c r="L358" s="1166" t="s">
        <v>746</v>
      </c>
      <c r="M358" s="957" t="s">
        <v>1137</v>
      </c>
      <c r="N358" s="957"/>
      <c r="O358" s="957"/>
      <c r="P358" s="1169">
        <v>42439</v>
      </c>
      <c r="Q358" s="960">
        <v>0.65277777777777779</v>
      </c>
      <c r="R358" s="957" t="s">
        <v>1150</v>
      </c>
      <c r="S358" s="1566" t="s">
        <v>1150</v>
      </c>
      <c r="T358" s="1602">
        <v>132.19999999999999</v>
      </c>
      <c r="U358" s="1566">
        <v>151.29999999999998</v>
      </c>
      <c r="V358" s="1393">
        <v>19.099999999999994</v>
      </c>
      <c r="W358" s="1236">
        <v>152</v>
      </c>
      <c r="X358" s="1236">
        <v>125.65789473684207</v>
      </c>
      <c r="Y358" s="1154" t="str">
        <f t="shared" si="309"/>
        <v xml:space="preserve">  </v>
      </c>
      <c r="Z358" s="1566" t="s">
        <v>1150</v>
      </c>
      <c r="AA358" s="1602">
        <v>124</v>
      </c>
      <c r="AB358" s="1566">
        <v>136.6</v>
      </c>
      <c r="AC358" s="1393">
        <v>12.599999999999994</v>
      </c>
      <c r="AD358" s="1393">
        <v>102</v>
      </c>
      <c r="AE358" s="1393">
        <v>123.52941176470584</v>
      </c>
      <c r="AF358" s="1154" t="str">
        <f t="shared" si="310"/>
        <v xml:space="preserve">  </v>
      </c>
      <c r="AG358" s="1566" t="s">
        <v>1150</v>
      </c>
      <c r="AH358" s="1635">
        <v>125.3</v>
      </c>
      <c r="AI358" s="1344">
        <v>139.80000000000001</v>
      </c>
      <c r="AJ358" s="1189">
        <v>14.500000000000014</v>
      </c>
      <c r="AK358" s="1189">
        <v>116</v>
      </c>
      <c r="AL358" s="1189">
        <v>125.00000000000011</v>
      </c>
      <c r="AM358" s="1154" t="str">
        <f t="shared" si="311"/>
        <v xml:space="preserve">  </v>
      </c>
      <c r="AN358" s="1602">
        <v>124.72910216718269</v>
      </c>
      <c r="AO358" s="1566">
        <v>1.0897931764960516</v>
      </c>
      <c r="AP358" s="1393">
        <v>0.87372806952088022</v>
      </c>
      <c r="AQ358" s="1344">
        <v>3</v>
      </c>
      <c r="AR358" s="1154" t="str">
        <f t="shared" si="308"/>
        <v xml:space="preserve">  </v>
      </c>
      <c r="AS358" s="1343"/>
      <c r="AT358" s="86" t="s">
        <v>191</v>
      </c>
      <c r="AU358" s="86" t="s">
        <v>191</v>
      </c>
      <c r="AV358" s="86" t="s">
        <v>191</v>
      </c>
      <c r="AW358" s="1323" t="str">
        <f t="shared" si="259"/>
        <v xml:space="preserve">  </v>
      </c>
      <c r="AX358" s="1154" t="str">
        <f t="shared" si="260"/>
        <v xml:space="preserve">  </v>
      </c>
      <c r="AY358" s="86" t="s">
        <v>191</v>
      </c>
      <c r="AZ358" s="86" t="s">
        <v>191</v>
      </c>
      <c r="BA358" s="86" t="s">
        <v>191</v>
      </c>
      <c r="BB358" s="1323"/>
      <c r="BC358" s="1154" t="str">
        <f t="shared" si="261"/>
        <v xml:space="preserve">  </v>
      </c>
      <c r="BD358" s="801" t="s">
        <v>191</v>
      </c>
      <c r="BE358" s="1203" t="s">
        <v>1150</v>
      </c>
      <c r="BF358" s="1312">
        <v>8.4533945222002167</v>
      </c>
      <c r="BG358" s="1312"/>
      <c r="BH358" s="1323"/>
      <c r="BI358" s="1154" t="str">
        <f t="shared" si="263"/>
        <v xml:space="preserve">  </v>
      </c>
      <c r="BJ358" s="1203" t="s">
        <v>1150</v>
      </c>
      <c r="BK358" s="1595">
        <v>0.10675548309092875</v>
      </c>
      <c r="BL358" s="1595"/>
      <c r="BM358" s="1203"/>
      <c r="BN358" s="1158" t="str">
        <f t="shared" si="264"/>
        <v xml:space="preserve">  </v>
      </c>
      <c r="BO358" s="1157" t="str">
        <f t="shared" si="265"/>
        <v xml:space="preserve">  </v>
      </c>
      <c r="BP358" s="1310">
        <f t="shared" si="321"/>
        <v>1.2628711792708671</v>
      </c>
      <c r="BQ358" s="1189">
        <v>257.62531401525177</v>
      </c>
      <c r="BR358" s="1203"/>
      <c r="BS358" s="1323"/>
      <c r="BT358" s="1158" t="str">
        <f t="shared" si="313"/>
        <v xml:space="preserve">  </v>
      </c>
      <c r="BU358" s="1306">
        <v>32.372654590074397</v>
      </c>
      <c r="BV358" s="1203"/>
      <c r="BW358" s="1323"/>
      <c r="BX358" s="1154" t="str">
        <f t="shared" si="320"/>
        <v xml:space="preserve">  </v>
      </c>
      <c r="BY358" s="1312">
        <v>0.98963736126264501</v>
      </c>
      <c r="BZ358" s="1312"/>
      <c r="CA358" s="1594"/>
      <c r="CB358" s="1594" t="s">
        <v>1032</v>
      </c>
      <c r="CC358" s="1154" t="str">
        <f t="shared" si="322"/>
        <v xml:space="preserve">  </v>
      </c>
      <c r="CD358" s="1595">
        <v>0.12224932109715027</v>
      </c>
      <c r="CE358" s="1595"/>
      <c r="CF358" s="1312" t="s">
        <v>1032</v>
      </c>
      <c r="CG358" s="1158" t="str">
        <f t="shared" si="266"/>
        <v>E, &lt;RL</v>
      </c>
      <c r="CH358" s="1239">
        <f t="shared" si="323"/>
        <v>0.38413824551575593</v>
      </c>
      <c r="CI358" s="1419">
        <v>6.7375059984918009</v>
      </c>
      <c r="CJ358" s="1419"/>
      <c r="CK358" s="1419"/>
      <c r="CL358" s="1154" t="str">
        <f t="shared" si="316"/>
        <v xml:space="preserve">  </v>
      </c>
      <c r="CM358" s="1419">
        <v>0.84218824981147589</v>
      </c>
      <c r="CN358" s="1419"/>
      <c r="CO358" s="1419" t="s">
        <v>602</v>
      </c>
      <c r="CP358" s="1158" t="str">
        <f t="shared" si="318"/>
        <v xml:space="preserve">  </v>
      </c>
      <c r="CQ358" s="1201">
        <f t="shared" si="324"/>
        <v>2.6152344633699047</v>
      </c>
      <c r="CR358" s="1201">
        <f t="shared" si="325"/>
        <v>2.601542136336557</v>
      </c>
      <c r="CS358" s="1203"/>
    </row>
    <row r="359" spans="1:97" ht="38.25" x14ac:dyDescent="0.2">
      <c r="A359" s="1144" t="s">
        <v>2464</v>
      </c>
      <c r="B359" s="1161" t="s">
        <v>1570</v>
      </c>
      <c r="C359" s="957" t="s">
        <v>599</v>
      </c>
      <c r="D359" s="957">
        <v>9</v>
      </c>
      <c r="E359" s="1455">
        <v>1602325</v>
      </c>
      <c r="F359" s="955">
        <v>1</v>
      </c>
      <c r="G359" s="1163">
        <v>11452900</v>
      </c>
      <c r="H359" s="1163">
        <v>201603121420</v>
      </c>
      <c r="I359" s="1163" t="s">
        <v>672</v>
      </c>
      <c r="J359" s="1163"/>
      <c r="K359" s="1165" t="s">
        <v>2616</v>
      </c>
      <c r="L359" s="1166" t="s">
        <v>746</v>
      </c>
      <c r="M359" s="957" t="s">
        <v>1137</v>
      </c>
      <c r="N359" s="957"/>
      <c r="O359" s="957"/>
      <c r="P359" s="1169">
        <v>42441</v>
      </c>
      <c r="Q359" s="960">
        <v>0.59722222222222221</v>
      </c>
      <c r="R359" s="957" t="s">
        <v>1161</v>
      </c>
      <c r="S359" s="1566" t="s">
        <v>1161</v>
      </c>
      <c r="T359" s="1602">
        <v>133.6</v>
      </c>
      <c r="U359" s="1566">
        <v>159.6</v>
      </c>
      <c r="V359" s="1393">
        <v>26</v>
      </c>
      <c r="W359" s="1236">
        <v>46</v>
      </c>
      <c r="X359" s="1236">
        <v>565.21739130434787</v>
      </c>
      <c r="Y359" s="1154" t="str">
        <f t="shared" si="309"/>
        <v xml:space="preserve">  </v>
      </c>
      <c r="Z359" s="1566" t="s">
        <v>1161</v>
      </c>
      <c r="AA359" s="1602">
        <v>133.30000000000001</v>
      </c>
      <c r="AB359" s="1566">
        <v>173.2</v>
      </c>
      <c r="AC359" s="1393">
        <v>39.899999999999977</v>
      </c>
      <c r="AD359" s="1393">
        <v>72</v>
      </c>
      <c r="AE359" s="1393">
        <v>554.1666666666664</v>
      </c>
      <c r="AF359" s="1154" t="str">
        <f t="shared" si="310"/>
        <v xml:space="preserve">  </v>
      </c>
      <c r="AG359" s="1566" t="s">
        <v>1161</v>
      </c>
      <c r="AH359" s="1635">
        <v>131.5</v>
      </c>
      <c r="AI359" s="1344">
        <v>157.9</v>
      </c>
      <c r="AJ359" s="1189">
        <v>26.400000000000006</v>
      </c>
      <c r="AK359" s="1189">
        <v>48</v>
      </c>
      <c r="AL359" s="1189">
        <v>550.00000000000011</v>
      </c>
      <c r="AM359" s="1154" t="str">
        <f t="shared" si="311"/>
        <v xml:space="preserve">  </v>
      </c>
      <c r="AN359" s="1602">
        <v>556.4613526570048</v>
      </c>
      <c r="AO359" s="1566">
        <v>7.8639326912875562</v>
      </c>
      <c r="AP359" s="1393">
        <v>1.4132037478862933</v>
      </c>
      <c r="AQ359" s="1344">
        <v>3</v>
      </c>
      <c r="AR359" s="1154" t="str">
        <f t="shared" si="308"/>
        <v xml:space="preserve">  </v>
      </c>
      <c r="AS359" s="1343"/>
      <c r="AT359" s="86" t="s">
        <v>191</v>
      </c>
      <c r="AU359" s="86" t="s">
        <v>191</v>
      </c>
      <c r="AV359" s="86" t="s">
        <v>191</v>
      </c>
      <c r="AW359" s="1323" t="str">
        <f t="shared" ref="AW359:AW422" si="326">IF(AU359&lt;AW$7,"E, &lt;PRL",IF(AU359&gt;AW$7,"  ",))</f>
        <v xml:space="preserve">  </v>
      </c>
      <c r="AX359" s="1154" t="str">
        <f t="shared" ref="AX359:AX422" si="327">IF(AU359&lt;AX$5,"&lt;MDL",IF(AU359&lt;AX$6,"E, &lt;RL",IF(AU359&gt;AX$6,"  ",)))</f>
        <v xml:space="preserve">  </v>
      </c>
      <c r="AY359" s="86" t="s">
        <v>191</v>
      </c>
      <c r="AZ359" s="86" t="s">
        <v>191</v>
      </c>
      <c r="BA359" s="86" t="s">
        <v>191</v>
      </c>
      <c r="BB359" s="1323"/>
      <c r="BC359" s="1154" t="str">
        <f t="shared" ref="BC359:BC422" si="328">IF(AZ359&lt;BC$5,"&lt;MDL",IF(AZ359&lt;BC$6,"E, &lt;RL",IF(AZ359&gt;BC$6,"  ",)))</f>
        <v xml:space="preserve">  </v>
      </c>
      <c r="BD359" s="801" t="s">
        <v>191</v>
      </c>
      <c r="BE359" s="1203" t="s">
        <v>1161</v>
      </c>
      <c r="BF359" s="1312">
        <v>8.4975232774827045</v>
      </c>
      <c r="BG359" s="1312"/>
      <c r="BH359" s="1323"/>
      <c r="BI359" s="1154" t="str">
        <f t="shared" ref="BI359:BI422" si="329">IF(BF359&lt;BI$5,"&lt;MDL",IF(BF359&lt;BI$6,"E, &lt;RL",IF(BF359&gt;BI$6,"  ",)))</f>
        <v xml:space="preserve">  </v>
      </c>
      <c r="BJ359" s="1203" t="s">
        <v>1161</v>
      </c>
      <c r="BK359" s="1595">
        <v>9.1104825400648445E-2</v>
      </c>
      <c r="BL359" s="1595"/>
      <c r="BM359" s="1203"/>
      <c r="BN359" s="1158" t="str">
        <f t="shared" ref="BN359:BN422" si="330">IF(BK359&lt;BN$5,"&lt;MDL",IF(BK359&lt;BN$6,"E, &lt;RL",IF(BK359&gt;BN$6,"  ",)))</f>
        <v xml:space="preserve">  </v>
      </c>
      <c r="BO359" s="1157" t="str">
        <f t="shared" ref="BO359:BO422" si="331">IF(BK359&lt;BO$5,"&lt;MDL",IF(BK359&lt;BO$6,"E, &lt;RL",IF(BK359&gt;BO$6,"  ",)))</f>
        <v xml:space="preserve">  </v>
      </c>
      <c r="BP359" s="1310">
        <f t="shared" si="321"/>
        <v>1.0721338727257623</v>
      </c>
      <c r="BQ359" s="1189">
        <v>201.99441659707347</v>
      </c>
      <c r="BR359" s="1203"/>
      <c r="BS359" s="1323"/>
      <c r="BT359" s="1158" t="str">
        <f t="shared" si="313"/>
        <v xml:space="preserve">  </v>
      </c>
      <c r="BU359" s="1306">
        <v>114.17075720704152</v>
      </c>
      <c r="BV359" s="1203"/>
      <c r="BW359" s="1323"/>
      <c r="BX359" s="1154" t="str">
        <f t="shared" si="320"/>
        <v xml:space="preserve">  </v>
      </c>
      <c r="BY359" s="1312">
        <v>0.77002190038076179</v>
      </c>
      <c r="BZ359" s="1312"/>
      <c r="CA359" s="1594"/>
      <c r="CB359" s="1594"/>
      <c r="CC359" s="1154" t="str">
        <f t="shared" si="322"/>
        <v>E, &lt;RL</v>
      </c>
      <c r="CD359" s="1595">
        <v>0.42672046979433875</v>
      </c>
      <c r="CE359" s="1595"/>
      <c r="CF359" s="1594" t="s">
        <v>1132</v>
      </c>
      <c r="CG359" s="1158" t="str">
        <f t="shared" ref="CG359:CG396" si="332">IF(CD359&lt;CG$5,"&lt;MDL",IF(CD359&lt;CG$6,"E, &lt;RL",IF(CD359&gt;CG$6,"  ",)))</f>
        <v xml:space="preserve">  </v>
      </c>
      <c r="CH359" s="1239">
        <f t="shared" si="323"/>
        <v>0.38120949744702892</v>
      </c>
      <c r="CI359" s="1419">
        <v>4.0082418946427669</v>
      </c>
      <c r="CJ359" s="1419"/>
      <c r="CK359" s="1419"/>
      <c r="CL359" s="1154" t="str">
        <f t="shared" si="316"/>
        <v xml:space="preserve">  </v>
      </c>
      <c r="CM359" s="1419">
        <v>2.2045330420535225</v>
      </c>
      <c r="CN359" s="1419"/>
      <c r="CO359" s="1419" t="s">
        <v>602</v>
      </c>
      <c r="CP359" s="1158" t="str">
        <f t="shared" si="318"/>
        <v xml:space="preserve">  </v>
      </c>
      <c r="CQ359" s="1201">
        <f t="shared" si="324"/>
        <v>1.9843330138367989</v>
      </c>
      <c r="CR359" s="1201">
        <f t="shared" si="325"/>
        <v>1.9309086634642705</v>
      </c>
      <c r="CS359" s="1203"/>
    </row>
    <row r="360" spans="1:97" ht="38.25" x14ac:dyDescent="0.2">
      <c r="A360" s="1144" t="s">
        <v>2468</v>
      </c>
      <c r="B360" s="1161" t="s">
        <v>1574</v>
      </c>
      <c r="C360" s="957" t="s">
        <v>599</v>
      </c>
      <c r="D360" s="957">
        <v>7</v>
      </c>
      <c r="E360" s="1455">
        <v>1602326</v>
      </c>
      <c r="F360" s="955">
        <v>1</v>
      </c>
      <c r="G360" s="1163">
        <v>11452900</v>
      </c>
      <c r="H360" s="1163">
        <v>201603131310</v>
      </c>
      <c r="I360" s="1163" t="s">
        <v>672</v>
      </c>
      <c r="J360" s="1163"/>
      <c r="K360" s="1165" t="s">
        <v>2616</v>
      </c>
      <c r="L360" s="1166" t="s">
        <v>746</v>
      </c>
      <c r="M360" s="957" t="s">
        <v>1137</v>
      </c>
      <c r="N360" s="957"/>
      <c r="O360" s="957"/>
      <c r="P360" s="1169">
        <v>42442</v>
      </c>
      <c r="Q360" s="960">
        <v>0.54861111111111105</v>
      </c>
      <c r="R360" s="957" t="s">
        <v>1165</v>
      </c>
      <c r="S360" s="1566" t="s">
        <v>1165</v>
      </c>
      <c r="T360" s="1602">
        <v>126.8</v>
      </c>
      <c r="U360" s="1566">
        <v>154.70000000000002</v>
      </c>
      <c r="V360" s="1393">
        <v>27.90000000000002</v>
      </c>
      <c r="W360" s="1236">
        <v>80</v>
      </c>
      <c r="X360" s="1236">
        <v>348.75000000000023</v>
      </c>
      <c r="Y360" s="1154" t="str">
        <f t="shared" si="309"/>
        <v xml:space="preserve">  </v>
      </c>
      <c r="Z360" s="1566" t="s">
        <v>1165</v>
      </c>
      <c r="AA360" s="1602">
        <v>123.3</v>
      </c>
      <c r="AB360" s="1566">
        <v>163.1</v>
      </c>
      <c r="AC360" s="1393">
        <v>39.799999999999997</v>
      </c>
      <c r="AD360" s="1393">
        <v>116</v>
      </c>
      <c r="AE360" s="1393">
        <v>343.10344827586204</v>
      </c>
      <c r="AF360" s="1154" t="str">
        <f t="shared" si="310"/>
        <v xml:space="preserve">  </v>
      </c>
      <c r="AG360" s="1566" t="s">
        <v>1165</v>
      </c>
      <c r="AH360" s="1635">
        <v>122.3</v>
      </c>
      <c r="AI360" s="1344">
        <v>146.4</v>
      </c>
      <c r="AJ360" s="1189">
        <v>24.100000000000009</v>
      </c>
      <c r="AK360" s="1189">
        <v>66</v>
      </c>
      <c r="AL360" s="1189">
        <v>365.15151515151524</v>
      </c>
      <c r="AM360" s="1154" t="str">
        <f t="shared" si="311"/>
        <v xml:space="preserve">  </v>
      </c>
      <c r="AN360" s="1602">
        <v>352.33498780912583</v>
      </c>
      <c r="AO360" s="1566">
        <v>11.452878085092998</v>
      </c>
      <c r="AP360" s="1393">
        <v>3.2505650819150231</v>
      </c>
      <c r="AQ360" s="1344">
        <v>3</v>
      </c>
      <c r="AR360" s="1154" t="str">
        <f t="shared" si="308"/>
        <v xml:space="preserve">  </v>
      </c>
      <c r="AS360" s="1343"/>
      <c r="AT360" s="86" t="s">
        <v>191</v>
      </c>
      <c r="AU360" s="86" t="s">
        <v>191</v>
      </c>
      <c r="AV360" s="86" t="s">
        <v>191</v>
      </c>
      <c r="AW360" s="1323" t="str">
        <f t="shared" si="326"/>
        <v xml:space="preserve">  </v>
      </c>
      <c r="AX360" s="1154" t="str">
        <f t="shared" si="327"/>
        <v xml:space="preserve">  </v>
      </c>
      <c r="AY360" s="86" t="s">
        <v>191</v>
      </c>
      <c r="AZ360" s="86" t="s">
        <v>191</v>
      </c>
      <c r="BA360" s="86" t="s">
        <v>191</v>
      </c>
      <c r="BB360" s="1323"/>
      <c r="BC360" s="1154" t="str">
        <f t="shared" si="328"/>
        <v xml:space="preserve">  </v>
      </c>
      <c r="BD360" s="801" t="s">
        <v>191</v>
      </c>
      <c r="BE360" s="1203" t="s">
        <v>1165</v>
      </c>
      <c r="BF360" s="1312">
        <v>10.224428183271886</v>
      </c>
      <c r="BG360" s="1312"/>
      <c r="BH360" s="1323"/>
      <c r="BI360" s="1154" t="str">
        <f t="shared" si="329"/>
        <v xml:space="preserve">  </v>
      </c>
      <c r="BJ360" s="1203" t="s">
        <v>1165</v>
      </c>
      <c r="BK360" s="1595">
        <v>6.7571333031466688E-2</v>
      </c>
      <c r="BL360" s="1595"/>
      <c r="BM360" s="1203"/>
      <c r="BN360" s="1158" t="str">
        <f t="shared" si="330"/>
        <v xml:space="preserve">  </v>
      </c>
      <c r="BO360" s="1157" t="str">
        <f t="shared" si="331"/>
        <v xml:space="preserve">  </v>
      </c>
      <c r="BP360" s="1310">
        <f t="shared" si="321"/>
        <v>0.66088129155251596</v>
      </c>
      <c r="BQ360" s="1189">
        <v>195.90092427502407</v>
      </c>
      <c r="BR360" s="1203"/>
      <c r="BS360" s="1323"/>
      <c r="BT360" s="1158" t="str">
        <f t="shared" si="313"/>
        <v xml:space="preserve">  </v>
      </c>
      <c r="BU360" s="1306">
        <v>68.320447340914697</v>
      </c>
      <c r="BV360" s="1203"/>
      <c r="BW360" s="1323"/>
      <c r="BX360" s="1154" t="str">
        <f t="shared" si="320"/>
        <v xml:space="preserve">  </v>
      </c>
      <c r="BY360" s="1312">
        <v>0.80477460650665333</v>
      </c>
      <c r="BZ360" s="1312"/>
      <c r="CA360" s="1594"/>
      <c r="CB360" s="1594"/>
      <c r="CC360" s="1154" t="str">
        <f t="shared" si="322"/>
        <v xml:space="preserve">  </v>
      </c>
      <c r="CD360" s="1595">
        <v>0.27612094257728276</v>
      </c>
      <c r="CE360" s="1595"/>
      <c r="CF360" s="1594" t="s">
        <v>1132</v>
      </c>
      <c r="CG360" s="1158" t="str">
        <f t="shared" si="332"/>
        <v xml:space="preserve">  </v>
      </c>
      <c r="CH360" s="1239">
        <f t="shared" si="323"/>
        <v>0.41080694717745964</v>
      </c>
      <c r="CI360" s="1419">
        <v>4.1362337429833351</v>
      </c>
      <c r="CJ360" s="1419"/>
      <c r="CK360" s="1419"/>
      <c r="CL360" s="1154" t="str">
        <f t="shared" si="316"/>
        <v xml:space="preserve">  </v>
      </c>
      <c r="CM360" s="1419">
        <v>1.5103520182711878</v>
      </c>
      <c r="CN360" s="1419"/>
      <c r="CO360" s="1419" t="s">
        <v>602</v>
      </c>
      <c r="CP360" s="1158" t="str">
        <f t="shared" si="318"/>
        <v xml:space="preserve">  </v>
      </c>
      <c r="CQ360" s="1201">
        <f t="shared" si="324"/>
        <v>2.1113906217086056</v>
      </c>
      <c r="CR360" s="1201">
        <f t="shared" si="325"/>
        <v>2.210688127866943</v>
      </c>
      <c r="CS360" s="1203"/>
    </row>
    <row r="361" spans="1:97" ht="38.25" x14ac:dyDescent="0.2">
      <c r="A361" s="1144" t="s">
        <v>2469</v>
      </c>
      <c r="B361" s="1208" t="s">
        <v>1575</v>
      </c>
      <c r="C361" s="957" t="s">
        <v>600</v>
      </c>
      <c r="D361" s="1209">
        <v>7</v>
      </c>
      <c r="E361" s="1455">
        <v>1600575</v>
      </c>
      <c r="F361" s="955">
        <v>4</v>
      </c>
      <c r="G361" s="1163">
        <v>11452900</v>
      </c>
      <c r="H361" s="1210">
        <v>201603131311</v>
      </c>
      <c r="I361" s="1163" t="s">
        <v>672</v>
      </c>
      <c r="J361" s="1163"/>
      <c r="K361" s="1165" t="s">
        <v>2616</v>
      </c>
      <c r="L361" s="1166" t="s">
        <v>746</v>
      </c>
      <c r="M361" s="957" t="s">
        <v>1137</v>
      </c>
      <c r="N361" s="957"/>
      <c r="O361" s="957" t="s">
        <v>45</v>
      </c>
      <c r="P361" s="1169">
        <v>42442</v>
      </c>
      <c r="Q361" s="960">
        <v>0.5493055555555556</v>
      </c>
      <c r="R361" s="957" t="s">
        <v>1166</v>
      </c>
      <c r="S361" s="1634" t="s">
        <v>1166</v>
      </c>
      <c r="T361" s="1596">
        <v>131</v>
      </c>
      <c r="U361" s="1634">
        <v>158.9</v>
      </c>
      <c r="V361" s="1561">
        <v>27.900000000000006</v>
      </c>
      <c r="W361" s="1367">
        <v>73</v>
      </c>
      <c r="X361" s="1367">
        <v>382.19178082191792</v>
      </c>
      <c r="Y361" s="1154" t="str">
        <f t="shared" si="309"/>
        <v xml:space="preserve">  </v>
      </c>
      <c r="Z361" s="1634" t="s">
        <v>1166</v>
      </c>
      <c r="AA361" s="1596">
        <v>128</v>
      </c>
      <c r="AB361" s="1634">
        <v>153</v>
      </c>
      <c r="AC361" s="1561">
        <v>25</v>
      </c>
      <c r="AD361" s="1561">
        <v>72</v>
      </c>
      <c r="AE361" s="1561">
        <v>347.22222222222223</v>
      </c>
      <c r="AF361" s="1154" t="str">
        <f t="shared" si="310"/>
        <v xml:space="preserve">  </v>
      </c>
      <c r="AG361" s="1634" t="s">
        <v>1166</v>
      </c>
      <c r="AH361" s="1637">
        <v>132.80000000000001</v>
      </c>
      <c r="AI361" s="1359">
        <v>154.5</v>
      </c>
      <c r="AJ361" s="1360">
        <v>21.699999999999989</v>
      </c>
      <c r="AK361" s="1360">
        <v>60</v>
      </c>
      <c r="AL361" s="1360">
        <v>361.66666666666652</v>
      </c>
      <c r="AM361" s="1154" t="str">
        <f t="shared" si="311"/>
        <v xml:space="preserve">  </v>
      </c>
      <c r="AN361" s="1596">
        <v>363.69355657026887</v>
      </c>
      <c r="AO361" s="1634">
        <v>17.572669665573912</v>
      </c>
      <c r="AP361" s="1561">
        <v>4.83172422170166</v>
      </c>
      <c r="AQ361" s="1359">
        <v>3</v>
      </c>
      <c r="AR361" s="1154" t="str">
        <f t="shared" si="308"/>
        <v xml:space="preserve">  </v>
      </c>
      <c r="AS361" s="1358"/>
      <c r="AT361" s="272" t="s">
        <v>191</v>
      </c>
      <c r="AU361" s="272" t="s">
        <v>191</v>
      </c>
      <c r="AV361" s="272" t="s">
        <v>191</v>
      </c>
      <c r="AW361" s="1323" t="str">
        <f t="shared" si="326"/>
        <v xml:space="preserve">  </v>
      </c>
      <c r="AX361" s="1154" t="str">
        <f t="shared" si="327"/>
        <v xml:space="preserve">  </v>
      </c>
      <c r="AY361" s="272" t="s">
        <v>191</v>
      </c>
      <c r="AZ361" s="272" t="s">
        <v>191</v>
      </c>
      <c r="BA361" s="272" t="s">
        <v>191</v>
      </c>
      <c r="BB361" s="1323"/>
      <c r="BC361" s="1154" t="str">
        <f t="shared" si="328"/>
        <v xml:space="preserve">  </v>
      </c>
      <c r="BD361" s="802" t="s">
        <v>191</v>
      </c>
      <c r="BE361" s="1222" t="s">
        <v>1166</v>
      </c>
      <c r="BF361" s="1610">
        <v>7.9630395831391807</v>
      </c>
      <c r="BG361" s="1610"/>
      <c r="BH361" s="1323"/>
      <c r="BI361" s="1154" t="str">
        <f t="shared" si="329"/>
        <v xml:space="preserve">  </v>
      </c>
      <c r="BJ361" s="1222" t="s">
        <v>1166</v>
      </c>
      <c r="BK361" s="1613">
        <v>8.5660386381851278E-2</v>
      </c>
      <c r="BL361" s="1613"/>
      <c r="BM361" s="1222"/>
      <c r="BN361" s="1158" t="str">
        <f t="shared" si="330"/>
        <v xml:space="preserve">  </v>
      </c>
      <c r="BO361" s="1157" t="str">
        <f t="shared" si="331"/>
        <v xml:space="preserve">  </v>
      </c>
      <c r="BP361" s="1611">
        <f t="shared" si="321"/>
        <v>1.0757247340981111</v>
      </c>
      <c r="BQ361" s="1360">
        <v>162.53044046556113</v>
      </c>
      <c r="BR361" s="1222"/>
      <c r="BS361" s="1323"/>
      <c r="BT361" s="1158" t="str">
        <f t="shared" si="313"/>
        <v xml:space="preserve">  </v>
      </c>
      <c r="BU361" s="1306">
        <v>62.117798479303517</v>
      </c>
      <c r="BV361" s="1222"/>
      <c r="BW361" s="1323"/>
      <c r="BX361" s="1154" t="str">
        <f t="shared" si="320"/>
        <v xml:space="preserve">  </v>
      </c>
      <c r="BY361" s="1312">
        <v>0.76918821215980737</v>
      </c>
      <c r="BZ361" s="1610"/>
      <c r="CA361" s="1591"/>
      <c r="CB361" s="1591"/>
      <c r="CC361" s="1154" t="str">
        <f t="shared" si="322"/>
        <v>E, &lt;RL</v>
      </c>
      <c r="CD361" s="1613">
        <v>0.26707924033326635</v>
      </c>
      <c r="CE361" s="1613"/>
      <c r="CF361" s="1591" t="s">
        <v>1132</v>
      </c>
      <c r="CG361" s="1158" t="str">
        <f t="shared" si="332"/>
        <v xml:space="preserve">  </v>
      </c>
      <c r="CH361" s="1322">
        <f t="shared" si="323"/>
        <v>0.47325793860922449</v>
      </c>
      <c r="CI361" s="1464">
        <v>4.8057141850415412</v>
      </c>
      <c r="CJ361" s="1464"/>
      <c r="CK361" s="1464"/>
      <c r="CL361" s="1154" t="str">
        <f t="shared" si="316"/>
        <v xml:space="preserve">  </v>
      </c>
      <c r="CM361" s="1464">
        <v>1.7380666302566901</v>
      </c>
      <c r="CN361" s="1464"/>
      <c r="CO361" s="1464" t="s">
        <v>602</v>
      </c>
      <c r="CP361" s="1158" t="str">
        <f t="shared" si="318"/>
        <v xml:space="preserve">  </v>
      </c>
      <c r="CQ361" s="1218">
        <f t="shared" si="324"/>
        <v>2.9568086884375564</v>
      </c>
      <c r="CR361" s="1218">
        <f t="shared" si="325"/>
        <v>2.798017110725167</v>
      </c>
      <c r="CS361" s="1222"/>
    </row>
    <row r="362" spans="1:97" ht="38.25" x14ac:dyDescent="0.2">
      <c r="A362" s="1144" t="s">
        <v>2472</v>
      </c>
      <c r="B362" s="1161" t="s">
        <v>1578</v>
      </c>
      <c r="C362" s="957" t="s">
        <v>599</v>
      </c>
      <c r="D362" s="957">
        <v>9</v>
      </c>
      <c r="E362" s="1455">
        <v>1602328</v>
      </c>
      <c r="F362" s="955">
        <v>1</v>
      </c>
      <c r="G362" s="1163">
        <v>11452900</v>
      </c>
      <c r="H362" s="1163">
        <v>201603141330</v>
      </c>
      <c r="I362" s="1163" t="s">
        <v>672</v>
      </c>
      <c r="J362" s="1163"/>
      <c r="K362" s="1165" t="s">
        <v>2616</v>
      </c>
      <c r="L362" s="1166" t="s">
        <v>746</v>
      </c>
      <c r="M362" s="957" t="s">
        <v>1137</v>
      </c>
      <c r="N362" s="957"/>
      <c r="O362" s="957"/>
      <c r="P362" s="1169">
        <v>42443</v>
      </c>
      <c r="Q362" s="960">
        <v>0.5625</v>
      </c>
      <c r="R362" s="957" t="s">
        <v>1169</v>
      </c>
      <c r="S362" s="1566" t="s">
        <v>1169</v>
      </c>
      <c r="T362" s="1602">
        <v>131.4</v>
      </c>
      <c r="U362" s="1566">
        <v>153.9</v>
      </c>
      <c r="V362" s="1393">
        <v>22.5</v>
      </c>
      <c r="W362" s="1236">
        <v>62</v>
      </c>
      <c r="X362" s="1236">
        <v>362.90322580645159</v>
      </c>
      <c r="Y362" s="1154" t="str">
        <f t="shared" si="309"/>
        <v xml:space="preserve">  </v>
      </c>
      <c r="Z362" s="1566" t="s">
        <v>1169</v>
      </c>
      <c r="AA362" s="1602">
        <v>134.5</v>
      </c>
      <c r="AB362" s="1566">
        <v>157.9</v>
      </c>
      <c r="AC362" s="1393">
        <v>23.400000000000006</v>
      </c>
      <c r="AD362" s="1393">
        <v>58</v>
      </c>
      <c r="AE362" s="1393">
        <v>403.44827586206907</v>
      </c>
      <c r="AF362" s="1154" t="str">
        <f t="shared" si="310"/>
        <v xml:space="preserve">  </v>
      </c>
      <c r="AG362" s="1566" t="s">
        <v>1169</v>
      </c>
      <c r="AH362" s="1635">
        <v>131.30000000000001</v>
      </c>
      <c r="AI362" s="1344">
        <v>154.4</v>
      </c>
      <c r="AJ362" s="1189">
        <v>23.099999999999994</v>
      </c>
      <c r="AK362" s="1189">
        <v>64</v>
      </c>
      <c r="AL362" s="1189">
        <v>360.93749999999989</v>
      </c>
      <c r="AM362" s="1154" t="str">
        <f t="shared" si="311"/>
        <v xml:space="preserve">  </v>
      </c>
      <c r="AN362" s="1602">
        <v>375.76300055617349</v>
      </c>
      <c r="AO362" s="1566">
        <v>23.996288693440913</v>
      </c>
      <c r="AP362" s="1393">
        <v>6.3860168930745127</v>
      </c>
      <c r="AQ362" s="1344">
        <v>3</v>
      </c>
      <c r="AR362" s="1154" t="str">
        <f t="shared" si="308"/>
        <v xml:space="preserve">  </v>
      </c>
      <c r="AS362" s="1343"/>
      <c r="AT362" s="86" t="s">
        <v>191</v>
      </c>
      <c r="AU362" s="86" t="s">
        <v>191</v>
      </c>
      <c r="AV362" s="86" t="s">
        <v>191</v>
      </c>
      <c r="AW362" s="1323" t="str">
        <f t="shared" si="326"/>
        <v xml:space="preserve">  </v>
      </c>
      <c r="AX362" s="1154" t="str">
        <f t="shared" si="327"/>
        <v xml:space="preserve">  </v>
      </c>
      <c r="AY362" s="86" t="s">
        <v>191</v>
      </c>
      <c r="AZ362" s="86" t="s">
        <v>191</v>
      </c>
      <c r="BA362" s="86" t="s">
        <v>191</v>
      </c>
      <c r="BB362" s="1323"/>
      <c r="BC362" s="1154" t="str">
        <f t="shared" si="328"/>
        <v xml:space="preserve">  </v>
      </c>
      <c r="BD362" s="801" t="s">
        <v>191</v>
      </c>
      <c r="BE362" s="1203" t="s">
        <v>1169</v>
      </c>
      <c r="BF362" s="1312">
        <v>6.1457912173174698</v>
      </c>
      <c r="BG362" s="1312"/>
      <c r="BH362" s="1323"/>
      <c r="BI362" s="1154" t="str">
        <f t="shared" si="329"/>
        <v xml:space="preserve">  </v>
      </c>
      <c r="BJ362" s="1203" t="s">
        <v>1169</v>
      </c>
      <c r="BK362" s="1595">
        <v>6.5628119493202977E-2</v>
      </c>
      <c r="BL362" s="1595"/>
      <c r="BM362" s="1203"/>
      <c r="BN362" s="1158" t="str">
        <f t="shared" si="330"/>
        <v xml:space="preserve">  </v>
      </c>
      <c r="BO362" s="1157" t="str">
        <f t="shared" si="331"/>
        <v xml:space="preserve">  </v>
      </c>
      <c r="BP362" s="1310">
        <f t="shared" si="321"/>
        <v>1.0678546857933859</v>
      </c>
      <c r="BQ362" s="1189">
        <v>194.83826664242017</v>
      </c>
      <c r="BR362" s="1203"/>
      <c r="BS362" s="1323"/>
      <c r="BT362" s="1158" t="str">
        <f t="shared" si="313"/>
        <v xml:space="preserve">  </v>
      </c>
      <c r="BU362" s="1306">
        <v>70.707435475071833</v>
      </c>
      <c r="BV362" s="1203"/>
      <c r="BW362" s="1323"/>
      <c r="BX362" s="1154" t="str">
        <f t="shared" si="320"/>
        <v xml:space="preserve">  </v>
      </c>
      <c r="BY362" s="1312">
        <v>0.74363622156896569</v>
      </c>
      <c r="BZ362" s="1312"/>
      <c r="CA362" s="1594"/>
      <c r="CB362" s="1594"/>
      <c r="CC362" s="1154" t="str">
        <f t="shared" si="322"/>
        <v>E, &lt;RL</v>
      </c>
      <c r="CD362" s="1595">
        <v>0.30001875146058277</v>
      </c>
      <c r="CE362" s="1595"/>
      <c r="CF362" s="1594" t="s">
        <v>1132</v>
      </c>
      <c r="CG362" s="1158" t="str">
        <f t="shared" si="332"/>
        <v xml:space="preserve">  </v>
      </c>
      <c r="CH362" s="1239">
        <f t="shared" si="323"/>
        <v>0.38166846502167623</v>
      </c>
      <c r="CI362" s="1419">
        <v>3.6514004837325427</v>
      </c>
      <c r="CJ362" s="1419"/>
      <c r="CK362" s="1419"/>
      <c r="CL362" s="1154" t="str">
        <f t="shared" si="316"/>
        <v xml:space="preserve">  </v>
      </c>
      <c r="CM362" s="1419">
        <v>1.3179273620972143</v>
      </c>
      <c r="CN362" s="1419"/>
      <c r="CO362" s="1419" t="s">
        <v>602</v>
      </c>
      <c r="CP362" s="1158" t="str">
        <f t="shared" si="318"/>
        <v xml:space="preserve">  </v>
      </c>
      <c r="CQ362" s="1201">
        <f t="shared" si="324"/>
        <v>1.8740674235384316</v>
      </c>
      <c r="CR362" s="1201">
        <f t="shared" si="325"/>
        <v>1.8639162249942645</v>
      </c>
      <c r="CS362" s="1203"/>
    </row>
    <row r="363" spans="1:97" ht="38.25" x14ac:dyDescent="0.2">
      <c r="A363" s="1144" t="s">
        <v>2475</v>
      </c>
      <c r="B363" s="1161" t="s">
        <v>1581</v>
      </c>
      <c r="C363" s="957" t="s">
        <v>599</v>
      </c>
      <c r="D363" s="957">
        <v>9</v>
      </c>
      <c r="E363" s="1455">
        <v>1602329</v>
      </c>
      <c r="F363" s="955">
        <v>1</v>
      </c>
      <c r="G363" s="1163">
        <v>11452900</v>
      </c>
      <c r="H363" s="1163">
        <v>201603151320</v>
      </c>
      <c r="I363" s="1163" t="s">
        <v>672</v>
      </c>
      <c r="J363" s="1163"/>
      <c r="K363" s="1165" t="s">
        <v>2616</v>
      </c>
      <c r="L363" s="1166" t="s">
        <v>746</v>
      </c>
      <c r="M363" s="957" t="s">
        <v>1137</v>
      </c>
      <c r="N363" s="957"/>
      <c r="O363" s="957"/>
      <c r="P363" s="1169">
        <v>42444</v>
      </c>
      <c r="Q363" s="960">
        <v>0.55555555555555558</v>
      </c>
      <c r="R363" s="957" t="s">
        <v>1172</v>
      </c>
      <c r="S363" s="1566" t="s">
        <v>1172</v>
      </c>
      <c r="T363" s="1602">
        <v>132.1</v>
      </c>
      <c r="U363" s="1566">
        <v>153.79999999999998</v>
      </c>
      <c r="V363" s="1393">
        <v>21.699999999999989</v>
      </c>
      <c r="W363" s="1236">
        <v>84</v>
      </c>
      <c r="X363" s="1236">
        <v>258.3333333333332</v>
      </c>
      <c r="Y363" s="1154" t="str">
        <f t="shared" si="309"/>
        <v xml:space="preserve">  </v>
      </c>
      <c r="Z363" s="1566" t="s">
        <v>1172</v>
      </c>
      <c r="AA363" s="1602">
        <v>133.9</v>
      </c>
      <c r="AB363" s="1566">
        <v>155.6</v>
      </c>
      <c r="AC363" s="1393">
        <v>21.699999999999989</v>
      </c>
      <c r="AD363" s="1393">
        <v>88</v>
      </c>
      <c r="AE363" s="1393">
        <v>246.59090909090898</v>
      </c>
      <c r="AF363" s="1154" t="str">
        <f t="shared" si="310"/>
        <v xml:space="preserve">  </v>
      </c>
      <c r="AG363" s="1566" t="s">
        <v>1172</v>
      </c>
      <c r="AH363" s="1635">
        <v>133.69999999999999</v>
      </c>
      <c r="AI363" s="1344">
        <v>149.60000000000002</v>
      </c>
      <c r="AJ363" s="1189">
        <v>15.900000000000034</v>
      </c>
      <c r="AK363" s="1189">
        <v>86</v>
      </c>
      <c r="AL363" s="1189">
        <v>184.88372093023298</v>
      </c>
      <c r="AM363" s="1154" t="str">
        <f t="shared" si="311"/>
        <v xml:space="preserve">  </v>
      </c>
      <c r="AN363" s="1602">
        <v>229.93598778482502</v>
      </c>
      <c r="AO363" s="1566">
        <v>39.455686451072069</v>
      </c>
      <c r="AP363" s="1393">
        <v>17.159421990086585</v>
      </c>
      <c r="AQ363" s="1344">
        <v>3</v>
      </c>
      <c r="AR363" s="1154" t="str">
        <f t="shared" ref="AR363:AR396" si="333">IF(AN363&lt;AR$5,"&lt;MDL",IF(AN363&lt;AR$6,"E, &lt;RL",IF(AN363&gt;AR$6,"  ",)))</f>
        <v xml:space="preserve">  </v>
      </c>
      <c r="AS363" s="1343"/>
      <c r="AT363" s="86" t="s">
        <v>191</v>
      </c>
      <c r="AU363" s="86" t="s">
        <v>191</v>
      </c>
      <c r="AV363" s="86" t="s">
        <v>191</v>
      </c>
      <c r="AW363" s="1323" t="str">
        <f t="shared" si="326"/>
        <v xml:space="preserve">  </v>
      </c>
      <c r="AX363" s="1154" t="str">
        <f t="shared" si="327"/>
        <v xml:space="preserve">  </v>
      </c>
      <c r="AY363" s="86" t="s">
        <v>191</v>
      </c>
      <c r="AZ363" s="86" t="s">
        <v>191</v>
      </c>
      <c r="BA363" s="86" t="s">
        <v>191</v>
      </c>
      <c r="BB363" s="1323"/>
      <c r="BC363" s="1154" t="str">
        <f t="shared" si="328"/>
        <v xml:space="preserve">  </v>
      </c>
      <c r="BD363" s="801" t="s">
        <v>191</v>
      </c>
      <c r="BE363" s="1203" t="s">
        <v>1172</v>
      </c>
      <c r="BF363" s="1312">
        <v>6.4807360920939736</v>
      </c>
      <c r="BG363" s="1312"/>
      <c r="BH363" s="1323"/>
      <c r="BI363" s="1154" t="str">
        <f t="shared" si="329"/>
        <v xml:space="preserve">  </v>
      </c>
      <c r="BJ363" s="1203" t="s">
        <v>1172</v>
      </c>
      <c r="BK363" s="1595">
        <v>6.3555696747991247E-2</v>
      </c>
      <c r="BL363" s="1595"/>
      <c r="BM363" s="1203"/>
      <c r="BN363" s="1158" t="str">
        <f t="shared" si="330"/>
        <v xml:space="preserve">  </v>
      </c>
      <c r="BO363" s="1157" t="str">
        <f t="shared" si="331"/>
        <v xml:space="preserve">  </v>
      </c>
      <c r="BP363" s="1310">
        <f t="shared" si="321"/>
        <v>0.9806863887811228</v>
      </c>
      <c r="BQ363" s="1189">
        <v>187.11154674861518</v>
      </c>
      <c r="BR363" s="1203"/>
      <c r="BS363" s="1323"/>
      <c r="BT363" s="1158" t="str">
        <f t="shared" si="313"/>
        <v xml:space="preserve">  </v>
      </c>
      <c r="BU363" s="1306">
        <v>48.337149576725565</v>
      </c>
      <c r="BV363" s="1203"/>
      <c r="BW363" s="1323"/>
      <c r="BX363" s="1154" t="str">
        <f t="shared" si="320"/>
        <v xml:space="preserve">  </v>
      </c>
      <c r="BY363" s="1312">
        <v>0.64539554142421907</v>
      </c>
      <c r="BZ363" s="1312"/>
      <c r="CA363" s="1594"/>
      <c r="CB363" s="1594" t="str">
        <f>CF363</f>
        <v>&lt; RL, Est.</v>
      </c>
      <c r="CC363" s="1154" t="str">
        <f t="shared" si="322"/>
        <v>E, &lt;RL</v>
      </c>
      <c r="CD363" s="1595">
        <v>0.15914867328301743</v>
      </c>
      <c r="CE363" s="1595"/>
      <c r="CF363" s="1594" t="s">
        <v>1032</v>
      </c>
      <c r="CG363" s="1158" t="str">
        <f t="shared" si="332"/>
        <v xml:space="preserve">  </v>
      </c>
      <c r="CH363" s="1239">
        <f t="shared" si="323"/>
        <v>0.34492555517768742</v>
      </c>
      <c r="CI363" s="1419">
        <v>4.7261523242273933</v>
      </c>
      <c r="CJ363" s="1419"/>
      <c r="CK363" s="1419"/>
      <c r="CL363" s="1154" t="str">
        <f t="shared" si="316"/>
        <v xml:space="preserve">  </v>
      </c>
      <c r="CM363" s="1419">
        <v>0.87378862738622942</v>
      </c>
      <c r="CN363" s="1419"/>
      <c r="CO363" s="1419" t="s">
        <v>602</v>
      </c>
      <c r="CP363" s="1158" t="str">
        <f t="shared" si="318"/>
        <v xml:space="preserve">  </v>
      </c>
      <c r="CQ363" s="1201">
        <f t="shared" si="324"/>
        <v>2.5258474991802569</v>
      </c>
      <c r="CR363" s="1201">
        <f t="shared" si="325"/>
        <v>1.8076958096158826</v>
      </c>
      <c r="CS363" s="1203"/>
    </row>
    <row r="364" spans="1:97" ht="38.25" x14ac:dyDescent="0.2">
      <c r="A364" s="1144" t="s">
        <v>2480</v>
      </c>
      <c r="B364" s="1161" t="s">
        <v>1586</v>
      </c>
      <c r="C364" s="957" t="s">
        <v>599</v>
      </c>
      <c r="D364" s="957">
        <v>9</v>
      </c>
      <c r="E364" s="1455">
        <v>1602685</v>
      </c>
      <c r="F364" s="955">
        <v>1</v>
      </c>
      <c r="G364" s="1163">
        <v>11452900</v>
      </c>
      <c r="H364" s="1163">
        <v>201603171420</v>
      </c>
      <c r="I364" s="1163" t="s">
        <v>672</v>
      </c>
      <c r="J364" s="1163"/>
      <c r="K364" s="1165" t="s">
        <v>2616</v>
      </c>
      <c r="L364" s="1166" t="s">
        <v>746</v>
      </c>
      <c r="M364" s="957" t="s">
        <v>1137</v>
      </c>
      <c r="N364" s="957"/>
      <c r="O364" s="957"/>
      <c r="P364" s="1169">
        <v>42446</v>
      </c>
      <c r="Q364" s="960">
        <v>0.59722222222222221</v>
      </c>
      <c r="R364" s="957" t="s">
        <v>1177</v>
      </c>
      <c r="S364" s="1566" t="s">
        <v>1177</v>
      </c>
      <c r="T364" s="1602">
        <v>130.30000000000001</v>
      </c>
      <c r="U364" s="1566">
        <v>156.20000000000002</v>
      </c>
      <c r="V364" s="1393">
        <v>25.900000000000006</v>
      </c>
      <c r="W364" s="1236">
        <v>112</v>
      </c>
      <c r="X364" s="1236">
        <v>231.25000000000006</v>
      </c>
      <c r="Y364" s="1154" t="str">
        <f t="shared" si="309"/>
        <v xml:space="preserve">  </v>
      </c>
      <c r="Z364" s="1566" t="s">
        <v>1177</v>
      </c>
      <c r="AA364" s="1602">
        <v>131.80000000000001</v>
      </c>
      <c r="AB364" s="1566">
        <v>160.80000000000001</v>
      </c>
      <c r="AC364" s="1393">
        <v>29</v>
      </c>
      <c r="AD364" s="1393">
        <v>130</v>
      </c>
      <c r="AE364" s="1393">
        <v>223.07692307692307</v>
      </c>
      <c r="AF364" s="1154" t="str">
        <f t="shared" si="310"/>
        <v xml:space="preserve">  </v>
      </c>
      <c r="AG364" s="1566" t="s">
        <v>1177</v>
      </c>
      <c r="AH364" s="1635">
        <v>133</v>
      </c>
      <c r="AI364" s="1344">
        <v>162.80000000000001</v>
      </c>
      <c r="AJ364" s="1189">
        <v>29.800000000000011</v>
      </c>
      <c r="AK364" s="1189">
        <v>122</v>
      </c>
      <c r="AL364" s="1189">
        <v>244.26229508196732</v>
      </c>
      <c r="AM364" s="1154" t="str">
        <f t="shared" si="311"/>
        <v xml:space="preserve">  </v>
      </c>
      <c r="AN364" s="1602">
        <v>232.86307271963014</v>
      </c>
      <c r="AO364" s="1566">
        <v>10.684404496608098</v>
      </c>
      <c r="AP364" s="1393">
        <v>4.588277725542274</v>
      </c>
      <c r="AQ364" s="1344">
        <v>3</v>
      </c>
      <c r="AR364" s="1154" t="str">
        <f t="shared" si="333"/>
        <v xml:space="preserve">  </v>
      </c>
      <c r="AS364" s="1343"/>
      <c r="AT364" s="86" t="s">
        <v>191</v>
      </c>
      <c r="AU364" s="86" t="s">
        <v>191</v>
      </c>
      <c r="AV364" s="86" t="s">
        <v>191</v>
      </c>
      <c r="AW364" s="1323" t="str">
        <f t="shared" si="326"/>
        <v xml:space="preserve">  </v>
      </c>
      <c r="AX364" s="1154" t="str">
        <f t="shared" si="327"/>
        <v xml:space="preserve">  </v>
      </c>
      <c r="AY364" s="86" t="s">
        <v>191</v>
      </c>
      <c r="AZ364" s="86" t="s">
        <v>191</v>
      </c>
      <c r="BA364" s="86" t="s">
        <v>191</v>
      </c>
      <c r="BB364" s="1323"/>
      <c r="BC364" s="1154" t="str">
        <f t="shared" si="328"/>
        <v xml:space="preserve">  </v>
      </c>
      <c r="BD364" s="801" t="s">
        <v>191</v>
      </c>
      <c r="BE364" s="1203" t="s">
        <v>1177</v>
      </c>
      <c r="BF364" s="1312">
        <v>2.8080493110673892</v>
      </c>
      <c r="BG364" s="1312"/>
      <c r="BH364" s="1323"/>
      <c r="BI364" s="1154" t="str">
        <f t="shared" si="329"/>
        <v xml:space="preserve">  </v>
      </c>
      <c r="BJ364" s="1203" t="s">
        <v>1177</v>
      </c>
      <c r="BK364" s="1595">
        <v>5.4242700599894146E-2</v>
      </c>
      <c r="BL364" s="1595"/>
      <c r="BM364" s="1203"/>
      <c r="BN364" s="1158" t="str">
        <f t="shared" si="330"/>
        <v xml:space="preserve">  </v>
      </c>
      <c r="BO364" s="1157" t="str">
        <f t="shared" si="331"/>
        <v xml:space="preserve">  </v>
      </c>
      <c r="BP364" s="1310">
        <f t="shared" si="321"/>
        <v>1.9316861846445117</v>
      </c>
      <c r="BQ364" s="1189">
        <v>131.49039266991289</v>
      </c>
      <c r="BR364" s="1203"/>
      <c r="BS364" s="1323"/>
      <c r="BT364" s="1158" t="str">
        <f t="shared" si="313"/>
        <v xml:space="preserve">  </v>
      </c>
      <c r="BU364" s="1306">
        <v>30.407153304917362</v>
      </c>
      <c r="BV364" s="1203"/>
      <c r="BW364" s="1323"/>
      <c r="BX364" s="1154" t="str">
        <f t="shared" si="320"/>
        <v xml:space="preserve">  </v>
      </c>
      <c r="BY364" s="1312">
        <v>1.2305953371561227</v>
      </c>
      <c r="BZ364" s="1312"/>
      <c r="CA364" s="1594"/>
      <c r="CB364" s="1594"/>
      <c r="CC364" s="1154" t="str">
        <f t="shared" si="322"/>
        <v xml:space="preserve">  </v>
      </c>
      <c r="CD364" s="1595">
        <v>0.27451742136559654</v>
      </c>
      <c r="CE364" s="1595"/>
      <c r="CF364" s="1594" t="s">
        <v>1132</v>
      </c>
      <c r="CG364" s="1158" t="str">
        <f t="shared" si="332"/>
        <v xml:space="preserve">  </v>
      </c>
      <c r="CH364" s="1239">
        <f t="shared" si="323"/>
        <v>0.93588231974129821</v>
      </c>
      <c r="CI364" s="1419">
        <v>2.624597260454733</v>
      </c>
      <c r="CJ364" s="1419"/>
      <c r="CK364" s="1419"/>
      <c r="CL364" s="1154" t="str">
        <f t="shared" si="316"/>
        <v xml:space="preserve">  </v>
      </c>
      <c r="CM364" s="1419">
        <v>0.6410901505045169</v>
      </c>
      <c r="CN364" s="1419"/>
      <c r="CO364" s="1419" t="s">
        <v>602</v>
      </c>
      <c r="CP364" s="1158" t="str">
        <f t="shared" si="318"/>
        <v xml:space="preserve">  </v>
      </c>
      <c r="CQ364" s="1201">
        <f t="shared" si="324"/>
        <v>1.9960372823917216</v>
      </c>
      <c r="CR364" s="1201">
        <f t="shared" si="325"/>
        <v>2.1083530709888634</v>
      </c>
      <c r="CS364" s="1203"/>
    </row>
    <row r="365" spans="1:97" ht="38.25" x14ac:dyDescent="0.2">
      <c r="A365" s="1144" t="s">
        <v>2482</v>
      </c>
      <c r="B365" s="1161" t="s">
        <v>1731</v>
      </c>
      <c r="C365" s="957" t="s">
        <v>599</v>
      </c>
      <c r="D365" s="957">
        <v>9</v>
      </c>
      <c r="E365" s="1455">
        <v>1603009</v>
      </c>
      <c r="F365" s="955">
        <v>1</v>
      </c>
      <c r="G365" s="1163">
        <v>11452900</v>
      </c>
      <c r="H365" s="1163">
        <v>201604061300</v>
      </c>
      <c r="I365" s="1163" t="s">
        <v>672</v>
      </c>
      <c r="J365" s="1163"/>
      <c r="K365" s="1165" t="s">
        <v>2616</v>
      </c>
      <c r="L365" s="1166" t="s">
        <v>746</v>
      </c>
      <c r="M365" s="957" t="s">
        <v>1137</v>
      </c>
      <c r="N365" s="957"/>
      <c r="O365" s="957"/>
      <c r="P365" s="1169">
        <v>42466</v>
      </c>
      <c r="Q365" s="960">
        <v>0.54166666666666663</v>
      </c>
      <c r="R365" s="957" t="s">
        <v>1589</v>
      </c>
      <c r="S365" s="1097"/>
      <c r="T365" s="1602">
        <v>123.9</v>
      </c>
      <c r="U365" s="1552">
        <v>129</v>
      </c>
      <c r="V365" s="1393">
        <v>5.0999999999999943</v>
      </c>
      <c r="W365" s="1097">
        <v>176</v>
      </c>
      <c r="X365" s="1236">
        <v>28.977272727272698</v>
      </c>
      <c r="Y365" s="1154" t="str">
        <f t="shared" si="309"/>
        <v xml:space="preserve">  </v>
      </c>
      <c r="Z365" s="957" t="s">
        <v>1589</v>
      </c>
      <c r="AA365" s="1590">
        <v>126.9</v>
      </c>
      <c r="AB365" s="1552">
        <v>133.70000000000002</v>
      </c>
      <c r="AC365" s="1343">
        <v>6.8000000000000114</v>
      </c>
      <c r="AD365" s="1393">
        <v>224</v>
      </c>
      <c r="AE365" s="1393">
        <v>30.357142857142907</v>
      </c>
      <c r="AF365" s="1154" t="str">
        <f t="shared" si="310"/>
        <v xml:space="preserve">  </v>
      </c>
      <c r="AG365" s="957" t="s">
        <v>1589</v>
      </c>
      <c r="AH365" s="1344">
        <v>125.8</v>
      </c>
      <c r="AI365" s="1638">
        <v>131.80000000000001</v>
      </c>
      <c r="AJ365" s="1344">
        <v>6.0000000000000142</v>
      </c>
      <c r="AK365" s="1344">
        <v>210</v>
      </c>
      <c r="AL365" s="1344">
        <v>28.57142857142864</v>
      </c>
      <c r="AM365" s="1154" t="str">
        <f t="shared" si="311"/>
        <v xml:space="preserve">  </v>
      </c>
      <c r="AN365" s="1344">
        <v>29.301948051948084</v>
      </c>
      <c r="AO365" s="1344">
        <v>0.93608462619081789</v>
      </c>
      <c r="AP365" s="1344">
        <v>3.194615677194145</v>
      </c>
      <c r="AQ365" s="1343">
        <v>3</v>
      </c>
      <c r="AR365" s="1154" t="str">
        <f t="shared" si="333"/>
        <v xml:space="preserve">  </v>
      </c>
      <c r="AS365" s="1343"/>
      <c r="AT365" s="86" t="s">
        <v>191</v>
      </c>
      <c r="AU365" s="86" t="s">
        <v>191</v>
      </c>
      <c r="AV365" s="86" t="s">
        <v>191</v>
      </c>
      <c r="AW365" s="1323" t="str">
        <f t="shared" si="326"/>
        <v xml:space="preserve">  </v>
      </c>
      <c r="AX365" s="1154" t="str">
        <f t="shared" si="327"/>
        <v xml:space="preserve">  </v>
      </c>
      <c r="AY365" s="86" t="s">
        <v>191</v>
      </c>
      <c r="AZ365" s="86" t="s">
        <v>191</v>
      </c>
      <c r="BA365" s="86" t="s">
        <v>191</v>
      </c>
      <c r="BB365" s="1323"/>
      <c r="BC365" s="1154" t="str">
        <f t="shared" si="328"/>
        <v xml:space="preserve">  </v>
      </c>
      <c r="BD365" s="801" t="s">
        <v>191</v>
      </c>
      <c r="BE365" s="1203" t="s">
        <v>1589</v>
      </c>
      <c r="BF365" s="1312">
        <v>2.8272061456189879</v>
      </c>
      <c r="BG365" s="1312">
        <v>3.5112510290708165E-2</v>
      </c>
      <c r="BH365" s="1323"/>
      <c r="BI365" s="1154" t="str">
        <f t="shared" si="329"/>
        <v xml:space="preserve">  </v>
      </c>
      <c r="BJ365" s="1203" t="s">
        <v>1589</v>
      </c>
      <c r="BK365" s="1595">
        <v>0.20164293844556208</v>
      </c>
      <c r="BL365" s="1595">
        <v>8.1283871499618493E-3</v>
      </c>
      <c r="BM365" s="1203"/>
      <c r="BN365" s="1158" t="str">
        <f t="shared" si="330"/>
        <v xml:space="preserve">  </v>
      </c>
      <c r="BO365" s="1157" t="str">
        <f t="shared" si="331"/>
        <v xml:space="preserve">  </v>
      </c>
      <c r="BP365" s="1310">
        <f t="shared" si="321"/>
        <v>7.1322333094820864</v>
      </c>
      <c r="BQ365" s="1189">
        <v>195.93843848831085</v>
      </c>
      <c r="BR365" s="1203"/>
      <c r="BS365" s="1323"/>
      <c r="BT365" s="1158" t="str">
        <f t="shared" si="313"/>
        <v xml:space="preserve">  </v>
      </c>
      <c r="BU365" s="1306">
        <v>5.6777615698317287</v>
      </c>
      <c r="BV365" s="1203"/>
      <c r="BW365" s="1323"/>
      <c r="BX365" s="1154" t="str">
        <f t="shared" si="320"/>
        <v xml:space="preserve">  </v>
      </c>
      <c r="BY365" s="1312">
        <v>16.935685364626643</v>
      </c>
      <c r="BZ365" s="1312"/>
      <c r="CA365" s="1594"/>
      <c r="CB365" s="1594"/>
      <c r="CC365" s="1154" t="str">
        <f t="shared" si="322"/>
        <v xml:space="preserve">  </v>
      </c>
      <c r="CD365" s="1595">
        <v>0.51411901999759457</v>
      </c>
      <c r="CE365" s="1595"/>
      <c r="CF365" s="1594"/>
      <c r="CG365" s="1158" t="str">
        <f t="shared" si="332"/>
        <v xml:space="preserve">  </v>
      </c>
      <c r="CH365" s="1239">
        <f t="shared" si="323"/>
        <v>8.6433705888888053</v>
      </c>
      <c r="CI365" s="1419">
        <v>9.203175129281103</v>
      </c>
      <c r="CJ365" s="1419"/>
      <c r="CK365" s="1419"/>
      <c r="CL365" s="1154" t="str">
        <f t="shared" si="316"/>
        <v xml:space="preserve">  </v>
      </c>
      <c r="CM365" s="1419">
        <v>0.26294786083660354</v>
      </c>
      <c r="CN365" s="1419"/>
      <c r="CO365" s="1419"/>
      <c r="CP365" s="1158" t="str">
        <f t="shared" si="318"/>
        <v xml:space="preserve">  </v>
      </c>
      <c r="CQ365" s="1201">
        <f t="shared" si="324"/>
        <v>4.6969727840462197</v>
      </c>
      <c r="CR365" s="1201">
        <f t="shared" si="325"/>
        <v>4.6311888514965682</v>
      </c>
      <c r="CS365" s="1203"/>
    </row>
    <row r="366" spans="1:97" ht="38.25" x14ac:dyDescent="0.2">
      <c r="A366" s="1144" t="s">
        <v>2493</v>
      </c>
      <c r="B366" s="1167" t="s">
        <v>1889</v>
      </c>
      <c r="C366" s="957" t="s">
        <v>599</v>
      </c>
      <c r="D366" s="957">
        <v>9</v>
      </c>
      <c r="E366" s="1455">
        <v>1701224</v>
      </c>
      <c r="F366" s="955">
        <v>1</v>
      </c>
      <c r="G366" s="1163">
        <v>11452900</v>
      </c>
      <c r="H366" s="1163">
        <v>201612151640</v>
      </c>
      <c r="I366" s="1163" t="s">
        <v>672</v>
      </c>
      <c r="J366" s="1163" t="s">
        <v>1785</v>
      </c>
      <c r="K366" s="1165" t="s">
        <v>2616</v>
      </c>
      <c r="L366" s="1166" t="s">
        <v>746</v>
      </c>
      <c r="M366" s="957"/>
      <c r="N366" s="957"/>
      <c r="O366" s="957"/>
      <c r="P366" s="1169">
        <v>42719</v>
      </c>
      <c r="Q366" s="960">
        <v>0.69444444444444453</v>
      </c>
      <c r="R366" s="957" t="s">
        <v>1776</v>
      </c>
      <c r="S366" s="1343" t="s">
        <v>1776</v>
      </c>
      <c r="T366" s="1602">
        <v>128.69999999999999</v>
      </c>
      <c r="U366" s="1552">
        <v>137.1</v>
      </c>
      <c r="V366" s="1393">
        <v>8.4000000000000057</v>
      </c>
      <c r="W366" s="1097">
        <v>576</v>
      </c>
      <c r="X366" s="1236">
        <v>14.583333333333345</v>
      </c>
      <c r="Y366" s="1154" t="str">
        <f t="shared" ref="Y366:Y386" si="334">IF(V366&lt;Y$5,"&lt;MDL",IF(V366&lt;Y$6,"E, &lt;RL",IF(V366&gt;Y$6,"  ",)))</f>
        <v xml:space="preserve">  </v>
      </c>
      <c r="Z366" s="1343" t="s">
        <v>1776</v>
      </c>
      <c r="AA366" s="1189">
        <v>126.2</v>
      </c>
      <c r="AB366" s="1189">
        <v>132.6</v>
      </c>
      <c r="AC366" s="1189">
        <v>6.3999999999999915</v>
      </c>
      <c r="AD366" s="1189">
        <v>446</v>
      </c>
      <c r="AE366" s="1189">
        <v>14.349775784753344</v>
      </c>
      <c r="AF366" s="1154" t="str">
        <f t="shared" ref="AF366:AF386" si="335">IF(AC366&lt;AF$5,"&lt;MDL",IF(AC366&lt;AF$6,"E, &lt;RL",IF(AC366&gt;AF$6,"  ",)))</f>
        <v xml:space="preserve">  </v>
      </c>
      <c r="AG366" s="1343" t="s">
        <v>1776</v>
      </c>
      <c r="AH366" s="1344">
        <v>127.7</v>
      </c>
      <c r="AI366" s="1638">
        <v>135.9</v>
      </c>
      <c r="AJ366" s="1344">
        <v>8.2000000000000028</v>
      </c>
      <c r="AK366" s="1344">
        <v>568</v>
      </c>
      <c r="AL366" s="1344">
        <v>14.436619718309865</v>
      </c>
      <c r="AM366" s="1154" t="str">
        <f t="shared" ref="AM366:AM386" si="336">IF(AJ366&lt;AM$5,"&lt;MDL",IF(AJ366&lt;AM$6,"E, &lt;RL",IF(AJ366&gt;AM$6,"  ",)))</f>
        <v xml:space="preserve">  </v>
      </c>
      <c r="AN366" s="1344">
        <v>14.456576278798851</v>
      </c>
      <c r="AO366" s="1344">
        <v>0.11805075329953522</v>
      </c>
      <c r="AP366" s="1344">
        <v>0.81658859624087754</v>
      </c>
      <c r="AQ366" s="1343">
        <v>3</v>
      </c>
      <c r="AR366" s="1154" t="str">
        <f t="shared" si="333"/>
        <v xml:space="preserve">  </v>
      </c>
      <c r="AS366" s="1343"/>
      <c r="AT366" s="86" t="s">
        <v>191</v>
      </c>
      <c r="AU366" s="86" t="s">
        <v>191</v>
      </c>
      <c r="AV366" s="86" t="s">
        <v>191</v>
      </c>
      <c r="AW366" s="1323" t="str">
        <f t="shared" si="326"/>
        <v xml:space="preserve">  </v>
      </c>
      <c r="AX366" s="1154" t="str">
        <f t="shared" si="327"/>
        <v xml:space="preserve">  </v>
      </c>
      <c r="AY366" s="86" t="s">
        <v>191</v>
      </c>
      <c r="AZ366" s="86" t="s">
        <v>191</v>
      </c>
      <c r="BA366" s="86" t="s">
        <v>191</v>
      </c>
      <c r="BB366" s="1323"/>
      <c r="BC366" s="1154" t="str">
        <f t="shared" si="328"/>
        <v xml:space="preserve">  </v>
      </c>
      <c r="BD366" s="801" t="s">
        <v>191</v>
      </c>
      <c r="BE366" s="1203" t="s">
        <v>1776</v>
      </c>
      <c r="BF366" s="1312">
        <v>5.9413961904141805</v>
      </c>
      <c r="BG366" s="1312"/>
      <c r="BH366" s="1203"/>
      <c r="BI366" s="1154" t="str">
        <f t="shared" si="329"/>
        <v xml:space="preserve">  </v>
      </c>
      <c r="BJ366" s="957" t="s">
        <v>1776</v>
      </c>
      <c r="BK366" s="1595">
        <v>7.7773477899088256E-2</v>
      </c>
      <c r="BL366" s="1595"/>
      <c r="BM366" s="1203"/>
      <c r="BN366" s="1158" t="str">
        <f t="shared" si="330"/>
        <v xml:space="preserve">  </v>
      </c>
      <c r="BO366" s="1157" t="str">
        <f t="shared" si="331"/>
        <v xml:space="preserve">  </v>
      </c>
      <c r="BP366" s="1310">
        <f t="shared" si="321"/>
        <v>1.3090101283696178</v>
      </c>
      <c r="BQ366" s="1642">
        <v>354.07131732098111</v>
      </c>
      <c r="BR366" s="1203"/>
      <c r="BS366" s="1203"/>
      <c r="BT366" s="1158" t="str">
        <f t="shared" ref="BT366:BT386" si="337">IF(BQ366&lt;BT$5,"&lt;MDL",IF(BQ366&lt;BT$6,"E, &lt;RL",IF(BQ366&gt;BT$6,"  ",)))</f>
        <v xml:space="preserve">  </v>
      </c>
      <c r="BU366" s="1642">
        <v>5.1635400442643125</v>
      </c>
      <c r="BV366" s="1203"/>
      <c r="BW366" s="1203"/>
      <c r="BX366" s="1154" t="str">
        <f t="shared" si="320"/>
        <v xml:space="preserve">  </v>
      </c>
      <c r="BY366" s="1312">
        <v>7.6719925636387627</v>
      </c>
      <c r="BZ366" s="1312"/>
      <c r="CA366" s="1594"/>
      <c r="CB366" s="1594"/>
      <c r="CC366" s="1154" t="str">
        <f t="shared" si="322"/>
        <v xml:space="preserve">  </v>
      </c>
      <c r="CD366" s="1595">
        <v>0.1100913731105112</v>
      </c>
      <c r="CE366" s="1595"/>
      <c r="CF366" s="1594"/>
      <c r="CG366" s="1158" t="str">
        <f t="shared" si="332"/>
        <v>E, &lt;RL</v>
      </c>
      <c r="CH366" s="1239">
        <f t="shared" si="323"/>
        <v>2.1667930126866972</v>
      </c>
      <c r="CI366" s="1312">
        <v>10.420415703730258</v>
      </c>
      <c r="CJ366" s="1203"/>
      <c r="CK366" s="1203"/>
      <c r="CL366" s="1154" t="str">
        <f t="shared" ref="CL366:CL386" si="338">IF(CI366&lt;CL$5,"&lt;MDL",IF(CI366&lt;CL$6,"E, &lt;RL",IF(CI366&gt;CL$6,"  ",)))</f>
        <v xml:space="preserve">  </v>
      </c>
      <c r="CM366" s="1312">
        <v>0.150435578821458</v>
      </c>
      <c r="CN366" s="1203" t="s">
        <v>602</v>
      </c>
      <c r="CO366" s="1203"/>
      <c r="CP366" s="1158" t="str">
        <f t="shared" si="318"/>
        <v>E, &lt;RL</v>
      </c>
      <c r="CQ366" s="1201">
        <f t="shared" si="324"/>
        <v>2.9430273490026013</v>
      </c>
      <c r="CR366" s="1201">
        <f t="shared" si="325"/>
        <v>2.9134194279864767</v>
      </c>
      <c r="CS366" s="1203"/>
    </row>
    <row r="367" spans="1:97" ht="38.25" x14ac:dyDescent="0.2">
      <c r="A367" s="1144" t="s">
        <v>2496</v>
      </c>
      <c r="B367" s="1167" t="s">
        <v>1892</v>
      </c>
      <c r="C367" s="957" t="s">
        <v>599</v>
      </c>
      <c r="D367" s="957">
        <v>9</v>
      </c>
      <c r="E367" s="1455">
        <v>1701219</v>
      </c>
      <c r="F367" s="955">
        <v>1</v>
      </c>
      <c r="G367" s="1163">
        <v>11452900</v>
      </c>
      <c r="H367" s="1163">
        <v>201612161720</v>
      </c>
      <c r="I367" s="1163" t="s">
        <v>672</v>
      </c>
      <c r="J367" s="1163" t="s">
        <v>1788</v>
      </c>
      <c r="K367" s="1165" t="s">
        <v>2616</v>
      </c>
      <c r="L367" s="1166" t="s">
        <v>746</v>
      </c>
      <c r="M367" s="957"/>
      <c r="N367" s="957"/>
      <c r="O367" s="957"/>
      <c r="P367" s="1169">
        <v>42720</v>
      </c>
      <c r="Q367" s="960">
        <v>0.72222222222222221</v>
      </c>
      <c r="R367" s="957" t="s">
        <v>1779</v>
      </c>
      <c r="S367" s="1343" t="s">
        <v>1779</v>
      </c>
      <c r="T367" s="1602">
        <v>128.1</v>
      </c>
      <c r="U367" s="1552">
        <v>152.69999999999999</v>
      </c>
      <c r="V367" s="1393">
        <v>24.599999999999994</v>
      </c>
      <c r="W367" s="1097">
        <v>118</v>
      </c>
      <c r="X367" s="1236">
        <v>208.47457627118641</v>
      </c>
      <c r="Y367" s="1154" t="str">
        <f t="shared" si="334"/>
        <v xml:space="preserve">  </v>
      </c>
      <c r="Z367" s="1343" t="s">
        <v>1779</v>
      </c>
      <c r="AA367" s="1189">
        <v>126.9</v>
      </c>
      <c r="AB367" s="1189">
        <v>155.70000000000002</v>
      </c>
      <c r="AC367" s="1189">
        <v>28.800000000000011</v>
      </c>
      <c r="AD367" s="1189">
        <v>136</v>
      </c>
      <c r="AE367" s="1189">
        <v>211.76470588235301</v>
      </c>
      <c r="AF367" s="1154" t="str">
        <f t="shared" si="335"/>
        <v xml:space="preserve">  </v>
      </c>
      <c r="AG367" s="1343" t="s">
        <v>1779</v>
      </c>
      <c r="AH367" s="1344">
        <v>128.80000000000001</v>
      </c>
      <c r="AI367" s="1638">
        <v>155</v>
      </c>
      <c r="AJ367" s="1344">
        <v>26.199999999999989</v>
      </c>
      <c r="AK367" s="1344">
        <v>122</v>
      </c>
      <c r="AL367" s="1344">
        <v>214.75409836065566</v>
      </c>
      <c r="AM367" s="1154" t="str">
        <f t="shared" si="336"/>
        <v xml:space="preserve">  </v>
      </c>
      <c r="AN367" s="1344">
        <v>211.66446017139836</v>
      </c>
      <c r="AO367" s="1344">
        <v>3.1409610503724301</v>
      </c>
      <c r="AP367" s="1344">
        <v>1.4839340755783903</v>
      </c>
      <c r="AQ367" s="1343">
        <v>3</v>
      </c>
      <c r="AR367" s="1154" t="str">
        <f t="shared" si="333"/>
        <v xml:space="preserve">  </v>
      </c>
      <c r="AS367" s="1343"/>
      <c r="AT367" s="86" t="s">
        <v>191</v>
      </c>
      <c r="AU367" s="86" t="s">
        <v>191</v>
      </c>
      <c r="AV367" s="86" t="s">
        <v>191</v>
      </c>
      <c r="AW367" s="1323" t="str">
        <f t="shared" si="326"/>
        <v xml:space="preserve">  </v>
      </c>
      <c r="AX367" s="1154" t="str">
        <f t="shared" si="327"/>
        <v xml:space="preserve">  </v>
      </c>
      <c r="AY367" s="86" t="s">
        <v>191</v>
      </c>
      <c r="AZ367" s="86" t="s">
        <v>191</v>
      </c>
      <c r="BA367" s="86" t="s">
        <v>191</v>
      </c>
      <c r="BB367" s="1323"/>
      <c r="BC367" s="1154" t="str">
        <f t="shared" si="328"/>
        <v xml:space="preserve">  </v>
      </c>
      <c r="BD367" s="801" t="s">
        <v>191</v>
      </c>
      <c r="BE367" s="1203" t="s">
        <v>1779</v>
      </c>
      <c r="BF367" s="1312">
        <v>3.5866569223307292</v>
      </c>
      <c r="BG367" s="1312"/>
      <c r="BH367" s="1203"/>
      <c r="BI367" s="1154" t="str">
        <f t="shared" si="329"/>
        <v xml:space="preserve">  </v>
      </c>
      <c r="BJ367" s="957" t="s">
        <v>1779</v>
      </c>
      <c r="BK367" s="1595">
        <v>6.9151101769376055E-2</v>
      </c>
      <c r="BL367" s="1595"/>
      <c r="BM367" s="1203"/>
      <c r="BN367" s="1158" t="str">
        <f t="shared" si="330"/>
        <v xml:space="preserve">  </v>
      </c>
      <c r="BO367" s="1157" t="str">
        <f t="shared" si="331"/>
        <v xml:space="preserve">  </v>
      </c>
      <c r="BP367" s="1310">
        <f t="shared" si="321"/>
        <v>1.9280099342325545</v>
      </c>
      <c r="BQ367" s="1642">
        <v>185.61908497195637</v>
      </c>
      <c r="BR367" s="1203"/>
      <c r="BS367" s="1203"/>
      <c r="BT367" s="1158" t="str">
        <f t="shared" si="337"/>
        <v xml:space="preserve">  </v>
      </c>
      <c r="BU367" s="1642">
        <v>38.696860087373949</v>
      </c>
      <c r="BV367" s="1203"/>
      <c r="BW367" s="1203"/>
      <c r="BX367" s="1154" t="str">
        <f t="shared" si="320"/>
        <v xml:space="preserve">  </v>
      </c>
      <c r="BY367" s="1312">
        <v>2.4496843908167727</v>
      </c>
      <c r="BZ367" s="1312"/>
      <c r="CA367" s="1594"/>
      <c r="CB367" s="1594"/>
      <c r="CC367" s="1154" t="str">
        <f t="shared" si="322"/>
        <v xml:space="preserve">  </v>
      </c>
      <c r="CD367" s="1595">
        <v>0.51875669452590456</v>
      </c>
      <c r="CE367" s="1595"/>
      <c r="CF367" s="1594"/>
      <c r="CG367" s="1158" t="str">
        <f t="shared" si="332"/>
        <v xml:space="preserve">  </v>
      </c>
      <c r="CH367" s="1239">
        <f t="shared" si="323"/>
        <v>1.3197373487682449</v>
      </c>
      <c r="CI367" s="1312">
        <v>3.89944198670955</v>
      </c>
      <c r="CJ367" s="1203"/>
      <c r="CK367" s="1203"/>
      <c r="CL367" s="1154" t="str">
        <f t="shared" si="338"/>
        <v xml:space="preserve">  </v>
      </c>
      <c r="CM367" s="1312">
        <v>0.83742114796549305</v>
      </c>
      <c r="CN367" s="1203" t="s">
        <v>602</v>
      </c>
      <c r="CO367" s="1203"/>
      <c r="CP367" s="1158" t="str">
        <f t="shared" si="318"/>
        <v xml:space="preserve">  </v>
      </c>
      <c r="CQ367" s="1201">
        <f t="shared" si="324"/>
        <v>2.1007764300199434</v>
      </c>
      <c r="CR367" s="1201">
        <f t="shared" si="325"/>
        <v>2.1640545152104669</v>
      </c>
      <c r="CS367" s="1203"/>
    </row>
    <row r="368" spans="1:97" ht="38.25" x14ac:dyDescent="0.2">
      <c r="A368" s="1144" t="s">
        <v>2499</v>
      </c>
      <c r="B368" s="1167" t="s">
        <v>1895</v>
      </c>
      <c r="C368" s="957" t="s">
        <v>599</v>
      </c>
      <c r="D368" s="957">
        <v>9</v>
      </c>
      <c r="E368" s="1455">
        <v>1701216</v>
      </c>
      <c r="F368" s="955">
        <v>1</v>
      </c>
      <c r="G368" s="1163">
        <v>11452900</v>
      </c>
      <c r="H368" s="1163">
        <v>201612171600</v>
      </c>
      <c r="I368" s="1163" t="s">
        <v>672</v>
      </c>
      <c r="J368" s="1163" t="s">
        <v>1791</v>
      </c>
      <c r="K368" s="1165" t="s">
        <v>2616</v>
      </c>
      <c r="L368" s="1166" t="s">
        <v>746</v>
      </c>
      <c r="M368" s="957"/>
      <c r="N368" s="957"/>
      <c r="O368" s="957"/>
      <c r="P368" s="1169">
        <v>42721</v>
      </c>
      <c r="Q368" s="960">
        <v>0.66666666666666663</v>
      </c>
      <c r="R368" s="957" t="s">
        <v>1782</v>
      </c>
      <c r="S368" s="1343" t="s">
        <v>1782</v>
      </c>
      <c r="T368" s="1602">
        <v>129.1</v>
      </c>
      <c r="U368" s="1552">
        <v>146.69999999999999</v>
      </c>
      <c r="V368" s="1393">
        <v>17.599999999999994</v>
      </c>
      <c r="W368" s="1097">
        <v>94</v>
      </c>
      <c r="X368" s="1236">
        <v>187.23404255319141</v>
      </c>
      <c r="Y368" s="1154" t="str">
        <f t="shared" si="334"/>
        <v xml:space="preserve">  </v>
      </c>
      <c r="Z368" s="1343" t="s">
        <v>1782</v>
      </c>
      <c r="AA368" s="1189">
        <v>128.19999999999999</v>
      </c>
      <c r="AB368" s="1189">
        <v>145.1</v>
      </c>
      <c r="AC368" s="1189">
        <v>16.900000000000006</v>
      </c>
      <c r="AD368" s="1189">
        <v>88</v>
      </c>
      <c r="AE368" s="1189">
        <v>192.04545454545462</v>
      </c>
      <c r="AF368" s="1154" t="str">
        <f t="shared" si="335"/>
        <v xml:space="preserve">  </v>
      </c>
      <c r="AG368" s="1343" t="s">
        <v>1782</v>
      </c>
      <c r="AH368" s="1344">
        <v>128.80000000000001</v>
      </c>
      <c r="AI368" s="1638">
        <v>145.80000000000001</v>
      </c>
      <c r="AJ368" s="1344">
        <v>17</v>
      </c>
      <c r="AK368" s="1344">
        <v>88</v>
      </c>
      <c r="AL368" s="1189">
        <v>193.18181818181819</v>
      </c>
      <c r="AM368" s="1154" t="str">
        <f t="shared" si="336"/>
        <v xml:space="preserve">  </v>
      </c>
      <c r="AN368" s="1344">
        <v>190.82043842682143</v>
      </c>
      <c r="AO368" s="1344">
        <v>3.157452628354863</v>
      </c>
      <c r="AP368" s="1344">
        <v>1.6546721380507299</v>
      </c>
      <c r="AQ368" s="1343">
        <v>3</v>
      </c>
      <c r="AR368" s="1154" t="str">
        <f t="shared" si="333"/>
        <v xml:space="preserve">  </v>
      </c>
      <c r="AS368" s="1343"/>
      <c r="AT368" s="86" t="s">
        <v>191</v>
      </c>
      <c r="AU368" s="86" t="s">
        <v>191</v>
      </c>
      <c r="AV368" s="86" t="s">
        <v>191</v>
      </c>
      <c r="AW368" s="1323" t="str">
        <f t="shared" si="326"/>
        <v xml:space="preserve">  </v>
      </c>
      <c r="AX368" s="1154" t="str">
        <f t="shared" si="327"/>
        <v xml:space="preserve">  </v>
      </c>
      <c r="AY368" s="86" t="s">
        <v>191</v>
      </c>
      <c r="AZ368" s="86" t="s">
        <v>191</v>
      </c>
      <c r="BA368" s="86" t="s">
        <v>191</v>
      </c>
      <c r="BB368" s="1323"/>
      <c r="BC368" s="1154" t="str">
        <f t="shared" si="328"/>
        <v xml:space="preserve">  </v>
      </c>
      <c r="BD368" s="801" t="s">
        <v>191</v>
      </c>
      <c r="BE368" s="1203" t="s">
        <v>1782</v>
      </c>
      <c r="BF368" s="1312">
        <v>12.425790801861568</v>
      </c>
      <c r="BG368" s="1312"/>
      <c r="BH368" s="1203"/>
      <c r="BI368" s="1154" t="str">
        <f t="shared" si="329"/>
        <v xml:space="preserve">  </v>
      </c>
      <c r="BJ368" s="957" t="s">
        <v>1782</v>
      </c>
      <c r="BK368" s="1595">
        <v>9.0403643660558419E-2</v>
      </c>
      <c r="BL368" s="1595"/>
      <c r="BM368" s="1203"/>
      <c r="BN368" s="1158" t="str">
        <f t="shared" si="330"/>
        <v xml:space="preserve">  </v>
      </c>
      <c r="BO368" s="1157" t="str">
        <f t="shared" si="331"/>
        <v xml:space="preserve">  </v>
      </c>
      <c r="BP368" s="1310">
        <f t="shared" si="321"/>
        <v>0.72754841202553167</v>
      </c>
      <c r="BQ368" s="1642">
        <v>310.28665317998787</v>
      </c>
      <c r="BR368" s="1203"/>
      <c r="BS368" s="1203"/>
      <c r="BT368" s="1158" t="str">
        <f t="shared" si="337"/>
        <v xml:space="preserve">  </v>
      </c>
      <c r="BU368" s="1642">
        <v>58.096224425189192</v>
      </c>
      <c r="BV368" s="1203"/>
      <c r="BW368" s="1203"/>
      <c r="BX368" s="1154" t="str">
        <f t="shared" si="320"/>
        <v xml:space="preserve">  </v>
      </c>
      <c r="BY368" s="1312">
        <v>3.9118377172839804</v>
      </c>
      <c r="BZ368" s="1312"/>
      <c r="CA368" s="1594"/>
      <c r="CB368" s="1594"/>
      <c r="CC368" s="1154" t="str">
        <f t="shared" si="322"/>
        <v xml:space="preserve">  </v>
      </c>
      <c r="CD368" s="1595">
        <v>0.75125065252385648</v>
      </c>
      <c r="CE368" s="1595"/>
      <c r="CF368" s="1594"/>
      <c r="CG368" s="1158" t="str">
        <f t="shared" si="332"/>
        <v xml:space="preserve">  </v>
      </c>
      <c r="CH368" s="1239">
        <f t="shared" si="323"/>
        <v>1.2607173647958496</v>
      </c>
      <c r="CI368" s="1312">
        <v>4.9170503768241254</v>
      </c>
      <c r="CJ368" s="1203"/>
      <c r="CK368" s="1203"/>
      <c r="CL368" s="1154" t="str">
        <f t="shared" si="338"/>
        <v xml:space="preserve">  </v>
      </c>
      <c r="CM368" s="1312">
        <v>0.94988473188647882</v>
      </c>
      <c r="CN368" s="1203" t="s">
        <v>602</v>
      </c>
      <c r="CO368" s="1203"/>
      <c r="CP368" s="1158" t="str">
        <f t="shared" si="318"/>
        <v xml:space="preserve">  </v>
      </c>
      <c r="CQ368" s="1201">
        <f t="shared" si="324"/>
        <v>1.5846799488252219</v>
      </c>
      <c r="CR368" s="1201">
        <f t="shared" si="325"/>
        <v>1.635019730257429</v>
      </c>
      <c r="CS368" s="1203"/>
    </row>
    <row r="369" spans="1:97" x14ac:dyDescent="0.2">
      <c r="A369" s="1144" t="s">
        <v>2280</v>
      </c>
      <c r="B369" s="1161" t="s">
        <v>1386</v>
      </c>
      <c r="C369" s="957" t="s">
        <v>599</v>
      </c>
      <c r="D369" s="957">
        <v>9</v>
      </c>
      <c r="E369" s="1455"/>
      <c r="F369" s="955">
        <v>1</v>
      </c>
      <c r="G369" s="1163">
        <v>384115121402501</v>
      </c>
      <c r="H369" s="1163">
        <v>201212031240</v>
      </c>
      <c r="I369" s="1163"/>
      <c r="J369" s="1105" t="s">
        <v>755</v>
      </c>
      <c r="K369" s="1183" t="s">
        <v>2617</v>
      </c>
      <c r="L369" s="1184" t="s">
        <v>1716</v>
      </c>
      <c r="M369" s="957" t="s">
        <v>753</v>
      </c>
      <c r="N369" s="1163">
        <v>384115121402501</v>
      </c>
      <c r="O369" s="957"/>
      <c r="P369" s="1169">
        <v>41246</v>
      </c>
      <c r="Q369" s="960">
        <v>0.52777777777777779</v>
      </c>
      <c r="R369" s="1105" t="s">
        <v>754</v>
      </c>
      <c r="S369" s="1527" t="s">
        <v>754</v>
      </c>
      <c r="T369" s="1528">
        <v>133.80000000000001</v>
      </c>
      <c r="U369" s="1171">
        <v>159.5</v>
      </c>
      <c r="V369" s="1344">
        <f>U369-T369</f>
        <v>25.699999999999989</v>
      </c>
      <c r="W369" s="1171">
        <v>140</v>
      </c>
      <c r="X369" s="1344">
        <f t="shared" ref="X369:X380" si="339">V369/(W369/1000)</f>
        <v>183.57142857142847</v>
      </c>
      <c r="Y369" s="1154" t="str">
        <f t="shared" si="334"/>
        <v xml:space="preserve">  </v>
      </c>
      <c r="Z369" s="1527" t="s">
        <v>754</v>
      </c>
      <c r="AA369" s="1528">
        <v>133.80000000000001</v>
      </c>
      <c r="AB369" s="1171">
        <v>167.8</v>
      </c>
      <c r="AC369" s="1344">
        <f>AB369-AA369</f>
        <v>34</v>
      </c>
      <c r="AD369" s="1171">
        <v>162</v>
      </c>
      <c r="AE369" s="1344">
        <f t="shared" ref="AE369:AE380" si="340">AC369/(AD369/1000)</f>
        <v>209.87654320987653</v>
      </c>
      <c r="AF369" s="1154" t="str">
        <f t="shared" si="335"/>
        <v xml:space="preserve">  </v>
      </c>
      <c r="AG369" s="1527" t="s">
        <v>754</v>
      </c>
      <c r="AH369" s="1528">
        <v>132.19999999999999</v>
      </c>
      <c r="AI369" s="1171">
        <v>153</v>
      </c>
      <c r="AJ369" s="1344">
        <f>AI369-AH369</f>
        <v>20.800000000000011</v>
      </c>
      <c r="AK369" s="1171">
        <v>100</v>
      </c>
      <c r="AL369" s="1344">
        <f t="shared" ref="AL369:AL380" si="341">AJ369/(AK369/1000)</f>
        <v>208.00000000000011</v>
      </c>
      <c r="AM369" s="1154" t="str">
        <f t="shared" si="336"/>
        <v xml:space="preserve">  </v>
      </c>
      <c r="AN369" s="1507">
        <f t="shared" ref="AN369:AN377" si="342">AVERAGE(X369,AE369,AL369)</f>
        <v>200.48265726043505</v>
      </c>
      <c r="AO369" s="1507">
        <f t="shared" ref="AO369:AO377" si="343">STDEV(X369,AE369,AL369)</f>
        <v>14.675578197588756</v>
      </c>
      <c r="AP369" s="1507">
        <f t="shared" ref="AP369:AP377" si="344">AO369/AN369*100</f>
        <v>7.3201235449132085</v>
      </c>
      <c r="AQ369" s="1506">
        <f t="shared" ref="AQ369:AQ377" si="345">COUNT(X369,AE369,AL369)</f>
        <v>3</v>
      </c>
      <c r="AR369" s="1154" t="str">
        <f t="shared" si="333"/>
        <v xml:space="preserve">  </v>
      </c>
      <c r="AS369" s="1506"/>
      <c r="AT369" s="23" t="s">
        <v>191</v>
      </c>
      <c r="AU369" s="23" t="s">
        <v>191</v>
      </c>
      <c r="AV369" s="23" t="s">
        <v>191</v>
      </c>
      <c r="AW369" s="1175" t="str">
        <f t="shared" si="326"/>
        <v xml:space="preserve">  </v>
      </c>
      <c r="AX369" s="1154" t="str">
        <f t="shared" si="327"/>
        <v xml:space="preserve">  </v>
      </c>
      <c r="AY369" s="23" t="s">
        <v>191</v>
      </c>
      <c r="AZ369" s="23" t="s">
        <v>191</v>
      </c>
      <c r="BA369" s="23" t="s">
        <v>191</v>
      </c>
      <c r="BB369" s="1175" t="str">
        <f>IF(AZ369&lt;BB$7,"E, &lt;PRL",IF(AZ369&gt;BB$7,"  ",))</f>
        <v xml:space="preserve">  </v>
      </c>
      <c r="BC369" s="1154" t="str">
        <f t="shared" si="328"/>
        <v xml:space="preserve">  </v>
      </c>
      <c r="BD369" s="794" t="s">
        <v>191</v>
      </c>
      <c r="BE369" s="588"/>
      <c r="BF369" s="1347">
        <v>9.6241149237504153</v>
      </c>
      <c r="BH369" s="1175" t="str">
        <f>IF(BF369&lt;BH$7,"E, &lt;PRL",IF(BF369&gt;BH$7,"  ",))</f>
        <v xml:space="preserve">  </v>
      </c>
      <c r="BI369" s="1154" t="str">
        <f t="shared" si="329"/>
        <v xml:space="preserve">  </v>
      </c>
      <c r="BK369" s="1443">
        <v>9.7181932237041968E-2</v>
      </c>
      <c r="BL369" s="953"/>
      <c r="BM369" s="1175" t="str">
        <f t="shared" ref="BM369:BM377" si="346">IF(BK369&lt;BM$7,"E, &lt;PRL",IF(BK369&gt;BM$7,"  ",))</f>
        <v xml:space="preserve">  </v>
      </c>
      <c r="BN369" s="1158" t="str">
        <f t="shared" si="330"/>
        <v xml:space="preserve">  </v>
      </c>
      <c r="BO369" s="1157" t="str">
        <f t="shared" si="331"/>
        <v xml:space="preserve">  </v>
      </c>
      <c r="BP369" s="1529">
        <f t="shared" si="321"/>
        <v>1.0097752677206311</v>
      </c>
      <c r="BQ369" s="1394">
        <v>250.42391875391547</v>
      </c>
      <c r="BR369" s="1530"/>
      <c r="BS369" s="174" t="str">
        <f>IF(BQ369&lt;BS$7,"E, &lt;PRL",IF(BQ369&gt;BS$7,"  ",))</f>
        <v xml:space="preserve">  </v>
      </c>
      <c r="BT369" s="1158" t="str">
        <f t="shared" si="337"/>
        <v xml:space="preserve">  </v>
      </c>
      <c r="BU369" s="1394">
        <v>45.970676514111602</v>
      </c>
      <c r="BV369" s="953"/>
      <c r="BW369" s="174" t="str">
        <f>IF(BU369&lt;BW$7,"E, &lt;PRL",IF(BU369&gt;BW$7,"  ",))</f>
        <v xml:space="preserve">  </v>
      </c>
      <c r="BX369" s="1154" t="str">
        <f t="shared" si="320"/>
        <v xml:space="preserve">  </v>
      </c>
      <c r="BY369" s="1307">
        <v>1.8978784653615066</v>
      </c>
      <c r="BZ369" s="1352">
        <v>3.235020111411635E-3</v>
      </c>
      <c r="CA369" s="1179">
        <v>1</v>
      </c>
      <c r="CB369" s="174" t="str">
        <f>IF(BY369&lt;CB$7,"E, &lt;PRL",IF(BY369&gt;CB$7,"  ",))</f>
        <v xml:space="preserve">  </v>
      </c>
      <c r="CC369" s="1154" t="str">
        <f t="shared" si="322"/>
        <v xml:space="preserve">  </v>
      </c>
      <c r="CD369" s="1419">
        <v>0.39832017174253842</v>
      </c>
      <c r="CE369" s="949">
        <v>6.7895483819749303E-4</v>
      </c>
      <c r="CF369" s="174" t="str">
        <f>IF(CD369&lt;CF$7,"E, &lt;PRL",IF(CD369&gt;CF$7,"  ",))</f>
        <v xml:space="preserve">  </v>
      </c>
      <c r="CG369" s="1158" t="str">
        <f t="shared" si="332"/>
        <v xml:space="preserve">  </v>
      </c>
      <c r="CH369" s="1389">
        <f t="shared" si="323"/>
        <v>0.75786629120938653</v>
      </c>
      <c r="CI369" s="1531">
        <v>5.159701824330809</v>
      </c>
      <c r="CK369" s="174" t="str">
        <f>IF(CI369&lt;CK$7,"E, &lt;PRL",IF(CI369&gt;CK$7,"  ",))</f>
        <v xml:space="preserve">  </v>
      </c>
      <c r="CL369" s="1154" t="str">
        <f t="shared" si="338"/>
        <v xml:space="preserve">  </v>
      </c>
      <c r="CM369" s="1347">
        <f>CI369*(AL369/1000)</f>
        <v>1.0732179794608088</v>
      </c>
      <c r="CO369" s="174" t="str">
        <f>IF(CM369&lt;CO$7,"E, &lt;PRL",IF(CM369&gt;CO$7,"  ",))</f>
        <v xml:space="preserve">  </v>
      </c>
      <c r="CP369" s="1158" t="str">
        <f t="shared" si="318"/>
        <v xml:space="preserve">  </v>
      </c>
      <c r="CQ369" s="1353">
        <f t="shared" si="324"/>
        <v>2.0603869830026511</v>
      </c>
      <c r="CR369" s="1174">
        <f t="shared" si="325"/>
        <v>2.3345707760714887</v>
      </c>
    </row>
    <row r="370" spans="1:97" x14ac:dyDescent="0.2">
      <c r="A370" s="1144" t="s">
        <v>2284</v>
      </c>
      <c r="B370" s="1161" t="s">
        <v>1390</v>
      </c>
      <c r="C370" s="957" t="s">
        <v>599</v>
      </c>
      <c r="D370" s="957">
        <v>9</v>
      </c>
      <c r="E370" s="1455"/>
      <c r="F370" s="955">
        <v>1</v>
      </c>
      <c r="G370" s="1163">
        <v>384115121402501</v>
      </c>
      <c r="H370" s="1163">
        <v>201212051340</v>
      </c>
      <c r="I370" s="1163"/>
      <c r="J370" s="1105" t="s">
        <v>764</v>
      </c>
      <c r="K370" s="1183" t="s">
        <v>2617</v>
      </c>
      <c r="L370" s="1184" t="s">
        <v>1716</v>
      </c>
      <c r="M370" s="957" t="s">
        <v>753</v>
      </c>
      <c r="N370" s="957"/>
      <c r="O370" s="957"/>
      <c r="P370" s="1169">
        <v>41248</v>
      </c>
      <c r="Q370" s="960">
        <v>0.56944444444444442</v>
      </c>
      <c r="R370" s="1105" t="s">
        <v>763</v>
      </c>
      <c r="S370" s="1527" t="s">
        <v>763</v>
      </c>
      <c r="T370" s="1528">
        <v>133.9</v>
      </c>
      <c r="U370" s="1171">
        <v>159.6</v>
      </c>
      <c r="V370" s="1344">
        <f>U370-T370</f>
        <v>25.699999999999989</v>
      </c>
      <c r="W370" s="1171">
        <v>130</v>
      </c>
      <c r="X370" s="1344">
        <f t="shared" si="339"/>
        <v>197.69230769230759</v>
      </c>
      <c r="Y370" s="1154" t="str">
        <f t="shared" si="334"/>
        <v xml:space="preserve">  </v>
      </c>
      <c r="Z370" s="1527" t="s">
        <v>763</v>
      </c>
      <c r="AA370" s="1528">
        <v>132.6</v>
      </c>
      <c r="AB370" s="1171">
        <v>159.80000000000001</v>
      </c>
      <c r="AC370" s="1344">
        <f>AB370-AA370</f>
        <v>27.200000000000017</v>
      </c>
      <c r="AD370" s="1171">
        <v>142</v>
      </c>
      <c r="AE370" s="1344">
        <f t="shared" si="340"/>
        <v>191.54929577464802</v>
      </c>
      <c r="AF370" s="1154" t="str">
        <f t="shared" si="335"/>
        <v xml:space="preserve">  </v>
      </c>
      <c r="AG370" s="1527" t="s">
        <v>763</v>
      </c>
      <c r="AH370" s="1528">
        <v>133.19999999999999</v>
      </c>
      <c r="AI370" s="1171">
        <v>160.5</v>
      </c>
      <c r="AJ370" s="1344">
        <f>AI370-AH370</f>
        <v>27.300000000000011</v>
      </c>
      <c r="AK370" s="1171">
        <v>160</v>
      </c>
      <c r="AL370" s="1344">
        <f t="shared" si="341"/>
        <v>170.62500000000006</v>
      </c>
      <c r="AM370" s="1154" t="str">
        <f t="shared" si="336"/>
        <v xml:space="preserve">  </v>
      </c>
      <c r="AN370" s="1507">
        <f t="shared" si="342"/>
        <v>186.62220115565188</v>
      </c>
      <c r="AO370" s="1507">
        <f t="shared" si="343"/>
        <v>14.190383450277801</v>
      </c>
      <c r="AP370" s="1507">
        <f t="shared" si="344"/>
        <v>7.6038024213648301</v>
      </c>
      <c r="AQ370" s="1506">
        <f t="shared" si="345"/>
        <v>3</v>
      </c>
      <c r="AR370" s="1154" t="str">
        <f t="shared" si="333"/>
        <v xml:space="preserve">  </v>
      </c>
      <c r="AS370" s="1506"/>
      <c r="AT370" s="23" t="s">
        <v>191</v>
      </c>
      <c r="AU370" s="23" t="s">
        <v>191</v>
      </c>
      <c r="AV370" s="23" t="s">
        <v>191</v>
      </c>
      <c r="AW370" s="1175" t="str">
        <f t="shared" si="326"/>
        <v xml:space="preserve">  </v>
      </c>
      <c r="AX370" s="1154" t="str">
        <f t="shared" si="327"/>
        <v xml:space="preserve">  </v>
      </c>
      <c r="AY370" s="23" t="s">
        <v>191</v>
      </c>
      <c r="AZ370" s="23" t="s">
        <v>191</v>
      </c>
      <c r="BA370" s="23" t="s">
        <v>191</v>
      </c>
      <c r="BB370" s="1175" t="str">
        <f>IF(AZ370&lt;BB$7,"E, &lt;PRL",IF(AZ370&gt;BB$7,"  ",))</f>
        <v xml:space="preserve">  </v>
      </c>
      <c r="BC370" s="1154" t="str">
        <f t="shared" si="328"/>
        <v xml:space="preserve">  </v>
      </c>
      <c r="BD370" s="794" t="s">
        <v>191</v>
      </c>
      <c r="BE370" s="588"/>
      <c r="BF370" s="1347">
        <v>10.035385157262768</v>
      </c>
      <c r="BH370" s="1175" t="str">
        <f>IF(BF370&lt;BH$7,"E, &lt;PRL",IF(BF370&gt;BH$7,"  ",))</f>
        <v xml:space="preserve">  </v>
      </c>
      <c r="BI370" s="1154" t="str">
        <f t="shared" si="329"/>
        <v xml:space="preserve">  </v>
      </c>
      <c r="BK370" s="1443">
        <v>0.10996555674982117</v>
      </c>
      <c r="BL370" s="1443">
        <v>9.4073996874553811E-4</v>
      </c>
      <c r="BM370" s="1175" t="str">
        <f t="shared" si="346"/>
        <v xml:space="preserve">  </v>
      </c>
      <c r="BN370" s="1158" t="str">
        <f t="shared" si="330"/>
        <v xml:space="preserve">  </v>
      </c>
      <c r="BO370" s="1157" t="str">
        <f t="shared" si="331"/>
        <v xml:space="preserve">  </v>
      </c>
      <c r="BP370" s="1529">
        <f t="shared" si="321"/>
        <v>1.0957781393197186</v>
      </c>
      <c r="BQ370" s="1394">
        <v>293.25046615609796</v>
      </c>
      <c r="BR370" s="1530"/>
      <c r="BS370" s="174" t="str">
        <f>IF(BQ370&lt;BS$7,"E, &lt;PRL",IF(BQ370&gt;BS$7,"  ",))</f>
        <v xml:space="preserve">  </v>
      </c>
      <c r="BT370" s="1158" t="str">
        <f t="shared" si="337"/>
        <v xml:space="preserve">  </v>
      </c>
      <c r="BU370" s="1394">
        <v>57.973361386243958</v>
      </c>
      <c r="BV370" s="953"/>
      <c r="BW370" s="174" t="str">
        <f>IF(BU370&lt;BW$7,"E, &lt;PRL",IF(BU370&gt;BW$7,"  ",))</f>
        <v xml:space="preserve">  </v>
      </c>
      <c r="BX370" s="1154" t="str">
        <f t="shared" si="320"/>
        <v xml:space="preserve">  </v>
      </c>
      <c r="BY370" s="1307">
        <v>2.251034827523946</v>
      </c>
      <c r="BZ370" s="1352">
        <v>0.15770723043131851</v>
      </c>
      <c r="CA370" s="1179">
        <v>1</v>
      </c>
      <c r="CB370" s="174" t="str">
        <f>IF(BY370&lt;CB$7,"E, &lt;PRL",IF(BY370&gt;CB$7,"  ",))</f>
        <v xml:space="preserve">  </v>
      </c>
      <c r="CC370" s="1154" t="str">
        <f t="shared" si="322"/>
        <v xml:space="preserve">  </v>
      </c>
      <c r="CD370" s="1419">
        <v>0.43118413597641791</v>
      </c>
      <c r="CE370" s="949">
        <v>3.0208708927689176E-2</v>
      </c>
      <c r="CF370" s="174" t="str">
        <f>IF(CD370&lt;CF$7,"E, &lt;PRL",IF(CD370&gt;CF$7,"  ",))</f>
        <v xml:space="preserve">  </v>
      </c>
      <c r="CG370" s="1158" t="str">
        <f t="shared" si="332"/>
        <v xml:space="preserve">  </v>
      </c>
      <c r="CH370" s="1389">
        <f t="shared" si="323"/>
        <v>0.7676150892546969</v>
      </c>
      <c r="CI370" s="1531">
        <v>5.5036819459528621</v>
      </c>
      <c r="CK370" s="174" t="str">
        <f>IF(CI370&lt;CK$7,"E, &lt;PRL",IF(CI370&gt;CK$7,"  ",))</f>
        <v xml:space="preserve">  </v>
      </c>
      <c r="CL370" s="1154" t="str">
        <f t="shared" si="338"/>
        <v xml:space="preserve">  </v>
      </c>
      <c r="CM370" s="1347">
        <f>CI370*(AL370/1000)</f>
        <v>0.93906573202820742</v>
      </c>
      <c r="CO370" s="174" t="str">
        <f>IF(CM370&lt;CO$7,"E, &lt;PRL",IF(CM370&gt;CO$7,"  ",))</f>
        <v xml:space="preserve">  </v>
      </c>
      <c r="CP370" s="1158" t="str">
        <f t="shared" ref="CP370:CP396" si="347">IF(CM370&lt;CP$5,"&lt;MDL",IF(CM370&lt;CP$6,"E, &lt;RL",IF(CM370&gt;CP$6,"  ",)))</f>
        <v xml:space="preserve">  </v>
      </c>
      <c r="CQ370" s="1353">
        <f t="shared" si="324"/>
        <v>1.8767854039908802</v>
      </c>
      <c r="CR370" s="1174">
        <f t="shared" si="325"/>
        <v>1.619822810983375</v>
      </c>
    </row>
    <row r="371" spans="1:97" x14ac:dyDescent="0.2">
      <c r="A371" s="1144" t="s">
        <v>2291</v>
      </c>
      <c r="B371" s="1161" t="s">
        <v>1397</v>
      </c>
      <c r="C371" s="957" t="s">
        <v>599</v>
      </c>
      <c r="D371" s="957">
        <v>9</v>
      </c>
      <c r="E371" s="1455"/>
      <c r="F371" s="955">
        <v>1</v>
      </c>
      <c r="G371" s="1163">
        <v>384115121402501</v>
      </c>
      <c r="H371" s="1163">
        <v>201212231010</v>
      </c>
      <c r="I371" s="1163"/>
      <c r="J371" s="1105" t="s">
        <v>778</v>
      </c>
      <c r="K371" s="1183" t="s">
        <v>2617</v>
      </c>
      <c r="L371" s="1184" t="s">
        <v>1716</v>
      </c>
      <c r="M371" s="957" t="s">
        <v>753</v>
      </c>
      <c r="N371" s="957"/>
      <c r="O371" s="957"/>
      <c r="P371" s="1169">
        <v>41266</v>
      </c>
      <c r="Q371" s="960">
        <v>0.4236111111111111</v>
      </c>
      <c r="R371" s="1105" t="s">
        <v>777</v>
      </c>
      <c r="S371" s="1527" t="s">
        <v>777</v>
      </c>
      <c r="T371" s="1528">
        <v>134.19999999999999</v>
      </c>
      <c r="U371" s="1171">
        <v>144.5</v>
      </c>
      <c r="V371" s="1344">
        <f>U371-T371</f>
        <v>10.300000000000011</v>
      </c>
      <c r="W371" s="1171">
        <v>97</v>
      </c>
      <c r="X371" s="1344">
        <f t="shared" si="339"/>
        <v>106.1855670103094</v>
      </c>
      <c r="Y371" s="1154" t="str">
        <f t="shared" si="334"/>
        <v xml:space="preserve">  </v>
      </c>
      <c r="Z371" s="1527" t="s">
        <v>777</v>
      </c>
      <c r="AA371" s="1528">
        <v>132.6</v>
      </c>
      <c r="AB371" s="1171">
        <v>144.1</v>
      </c>
      <c r="AC371" s="1344">
        <f>AB371-AA371</f>
        <v>11.5</v>
      </c>
      <c r="AD371" s="1171">
        <v>105</v>
      </c>
      <c r="AE371" s="1344">
        <f t="shared" si="340"/>
        <v>109.52380952380953</v>
      </c>
      <c r="AF371" s="1154" t="str">
        <f t="shared" si="335"/>
        <v xml:space="preserve">  </v>
      </c>
      <c r="AG371" s="1527" t="s">
        <v>777</v>
      </c>
      <c r="AH371" s="1528">
        <v>131.9</v>
      </c>
      <c r="AI371" s="1171">
        <v>145.19999999999999</v>
      </c>
      <c r="AJ371" s="1344">
        <f>AI371-AH371</f>
        <v>13.299999999999983</v>
      </c>
      <c r="AK371" s="1171">
        <v>119</v>
      </c>
      <c r="AL371" s="1344">
        <f t="shared" si="341"/>
        <v>111.7647058823528</v>
      </c>
      <c r="AM371" s="1154" t="str">
        <f t="shared" si="336"/>
        <v xml:space="preserve">  </v>
      </c>
      <c r="AN371" s="1507">
        <f t="shared" si="342"/>
        <v>109.15802747215724</v>
      </c>
      <c r="AO371" s="1507">
        <f t="shared" si="343"/>
        <v>2.8074980000651197</v>
      </c>
      <c r="AP371" s="1507">
        <f t="shared" si="344"/>
        <v>2.5719574318812453</v>
      </c>
      <c r="AQ371" s="1506">
        <f t="shared" si="345"/>
        <v>3</v>
      </c>
      <c r="AR371" s="1154" t="str">
        <f t="shared" si="333"/>
        <v xml:space="preserve">  </v>
      </c>
      <c r="AS371" s="1506"/>
      <c r="AT371" s="23" t="s">
        <v>191</v>
      </c>
      <c r="AU371" s="23" t="s">
        <v>191</v>
      </c>
      <c r="AV371" s="23" t="s">
        <v>191</v>
      </c>
      <c r="AW371" s="1175" t="str">
        <f t="shared" si="326"/>
        <v xml:space="preserve">  </v>
      </c>
      <c r="AX371" s="1154" t="str">
        <f t="shared" si="327"/>
        <v xml:space="preserve">  </v>
      </c>
      <c r="AY371" s="23" t="s">
        <v>191</v>
      </c>
      <c r="AZ371" s="23" t="s">
        <v>191</v>
      </c>
      <c r="BA371" s="23" t="s">
        <v>191</v>
      </c>
      <c r="BB371" s="1175" t="str">
        <f>IF(AZ371&lt;BB$7,"E, &lt;PRL",IF(AZ371&gt;BB$7,"  ",))</f>
        <v xml:space="preserve">  </v>
      </c>
      <c r="BC371" s="1154" t="str">
        <f t="shared" si="328"/>
        <v xml:space="preserve">  </v>
      </c>
      <c r="BD371" s="794" t="s">
        <v>191</v>
      </c>
      <c r="BE371" s="588"/>
      <c r="BF371" s="1347">
        <v>5.8284395241681874</v>
      </c>
      <c r="BH371" s="1175" t="str">
        <f>IF(BF371&lt;BH$7,"E, &lt;PRL",IF(BF371&gt;BH$7,"  ",))</f>
        <v xml:space="preserve">  </v>
      </c>
      <c r="BI371" s="1154" t="str">
        <f t="shared" si="329"/>
        <v xml:space="preserve">  </v>
      </c>
      <c r="BK371" s="1443">
        <v>0.40025536650923393</v>
      </c>
      <c r="BL371" s="954"/>
      <c r="BM371" s="1175" t="str">
        <f t="shared" si="346"/>
        <v xml:space="preserve">  </v>
      </c>
      <c r="BN371" s="1158" t="str">
        <f t="shared" si="330"/>
        <v xml:space="preserve">  </v>
      </c>
      <c r="BO371" s="1157" t="str">
        <f t="shared" si="331"/>
        <v xml:space="preserve">  </v>
      </c>
      <c r="BP371" s="1529">
        <f t="shared" si="321"/>
        <v>6.8672817972895901</v>
      </c>
      <c r="BQ371" s="1394">
        <v>330.38542604138019</v>
      </c>
      <c r="BR371" s="1530"/>
      <c r="BS371" s="174" t="str">
        <f>IF(BQ371&lt;BS$7,"E, &lt;PRL",IF(BQ371&gt;BS$7,"  ",))</f>
        <v xml:space="preserve">  </v>
      </c>
      <c r="BT371" s="1158" t="str">
        <f t="shared" si="337"/>
        <v xml:space="preserve">  </v>
      </c>
      <c r="BU371" s="1394">
        <v>35.082163796146588</v>
      </c>
      <c r="BV371" s="953"/>
      <c r="BW371" s="174" t="str">
        <f>IF(BU371&lt;BW$7,"E, &lt;PRL",IF(BU371&gt;BW$7,"  ",))</f>
        <v xml:space="preserve">  </v>
      </c>
      <c r="BX371" s="1154" t="str">
        <f t="shared" si="320"/>
        <v xml:space="preserve">  </v>
      </c>
      <c r="BY371" s="1307">
        <v>7.2912664876274658</v>
      </c>
      <c r="CA371" s="1179">
        <v>1</v>
      </c>
      <c r="CB371" s="174" t="str">
        <f>IF(BY371&lt;CB$7,"E, &lt;PRL",IF(BY371&gt;CB$7,"  ",))</f>
        <v xml:space="preserve">  </v>
      </c>
      <c r="CC371" s="1154" t="str">
        <f t="shared" si="322"/>
        <v xml:space="preserve">  </v>
      </c>
      <c r="CD371" s="1419">
        <f>BY371*(AE371/1000)</f>
        <v>0.79856728197824633</v>
      </c>
      <c r="CF371" s="174" t="str">
        <f>IF(CD371&lt;CF$7,"E, &lt;PRL",IF(CD371&gt;CF$7,"  ",))</f>
        <v xml:space="preserve">  </v>
      </c>
      <c r="CG371" s="1158" t="str">
        <f t="shared" si="332"/>
        <v xml:space="preserve">  </v>
      </c>
      <c r="CH371" s="1389">
        <f t="shared" si="323"/>
        <v>2.2068971307209679</v>
      </c>
      <c r="CI371" s="1531">
        <v>6.6347644511361725</v>
      </c>
      <c r="CK371" s="174" t="str">
        <f>IF(CI371&lt;CK$7,"E, &lt;PRL",IF(CI371&gt;CK$7,"  ",))</f>
        <v xml:space="preserve">  </v>
      </c>
      <c r="CL371" s="1154" t="str">
        <f t="shared" si="338"/>
        <v xml:space="preserve">  </v>
      </c>
      <c r="CM371" s="1347">
        <f>CI371*(AL371/1000)</f>
        <v>0.74153249747992422</v>
      </c>
      <c r="CO371" s="174" t="str">
        <f>IF(CM371&lt;CO$7,"E, &lt;PRL",IF(CM371&gt;CO$7,"  ",))</f>
        <v xml:space="preserve">  </v>
      </c>
      <c r="CP371" s="1158" t="str">
        <f t="shared" si="347"/>
        <v xml:space="preserve">  </v>
      </c>
      <c r="CQ371" s="1353">
        <f t="shared" si="324"/>
        <v>2.0081892021184919</v>
      </c>
      <c r="CR371" s="1174">
        <f t="shared" si="325"/>
        <v>2.1137022841258548</v>
      </c>
    </row>
    <row r="372" spans="1:97" x14ac:dyDescent="0.2">
      <c r="A372" s="1144" t="s">
        <v>2295</v>
      </c>
      <c r="B372" s="1161" t="s">
        <v>1401</v>
      </c>
      <c r="C372" s="957" t="s">
        <v>599</v>
      </c>
      <c r="D372" s="957">
        <v>9</v>
      </c>
      <c r="E372" s="1455"/>
      <c r="F372" s="955">
        <v>1</v>
      </c>
      <c r="G372" s="1163">
        <v>384115121402501</v>
      </c>
      <c r="H372" s="1163">
        <v>201212241150</v>
      </c>
      <c r="I372" s="1163"/>
      <c r="J372" s="1105" t="s">
        <v>786</v>
      </c>
      <c r="K372" s="1183" t="s">
        <v>2617</v>
      </c>
      <c r="L372" s="1184" t="s">
        <v>1716</v>
      </c>
      <c r="M372" s="957" t="s">
        <v>753</v>
      </c>
      <c r="N372" s="957"/>
      <c r="O372" s="957"/>
      <c r="P372" s="1169">
        <v>41267</v>
      </c>
      <c r="Q372" s="960">
        <v>0.49305555555555558</v>
      </c>
      <c r="R372" s="1105" t="s">
        <v>785</v>
      </c>
      <c r="S372" s="1527" t="s">
        <v>785</v>
      </c>
      <c r="T372" s="1528">
        <v>134.5</v>
      </c>
      <c r="U372" s="1171">
        <v>149.60000000000002</v>
      </c>
      <c r="V372" s="1344">
        <f>U372-T372</f>
        <v>15.100000000000023</v>
      </c>
      <c r="W372" s="1171">
        <v>50</v>
      </c>
      <c r="X372" s="1344">
        <f t="shared" si="339"/>
        <v>302.00000000000045</v>
      </c>
      <c r="Y372" s="1154" t="str">
        <f t="shared" si="334"/>
        <v xml:space="preserve">  </v>
      </c>
      <c r="Z372" s="1527" t="s">
        <v>785</v>
      </c>
      <c r="AA372" s="1528">
        <v>134.1</v>
      </c>
      <c r="AB372" s="1171">
        <v>150</v>
      </c>
      <c r="AC372" s="1344">
        <f>AB372-AA372</f>
        <v>15.900000000000006</v>
      </c>
      <c r="AD372" s="1171">
        <v>50</v>
      </c>
      <c r="AE372" s="1344">
        <f t="shared" si="340"/>
        <v>318.00000000000011</v>
      </c>
      <c r="AF372" s="1154" t="str">
        <f t="shared" si="335"/>
        <v xml:space="preserve">  </v>
      </c>
      <c r="AG372" s="1527" t="s">
        <v>785</v>
      </c>
      <c r="AH372" s="1528">
        <v>126.8</v>
      </c>
      <c r="AI372" s="1171">
        <v>135.1</v>
      </c>
      <c r="AJ372" s="1344">
        <f>AI372-AH372</f>
        <v>8.2999999999999972</v>
      </c>
      <c r="AK372" s="1171">
        <v>25</v>
      </c>
      <c r="AL372" s="1344">
        <f t="shared" si="341"/>
        <v>331.99999999999989</v>
      </c>
      <c r="AM372" s="1154" t="str">
        <f t="shared" si="336"/>
        <v xml:space="preserve">  </v>
      </c>
      <c r="AN372" s="1507">
        <f t="shared" si="342"/>
        <v>317.33333333333348</v>
      </c>
      <c r="AO372" s="1507">
        <f t="shared" si="343"/>
        <v>15.011106998929986</v>
      </c>
      <c r="AP372" s="1507">
        <f t="shared" si="344"/>
        <v>4.7303908610073462</v>
      </c>
      <c r="AQ372" s="1506">
        <f t="shared" si="345"/>
        <v>3</v>
      </c>
      <c r="AR372" s="1154" t="str">
        <f t="shared" si="333"/>
        <v xml:space="preserve">  </v>
      </c>
      <c r="AS372" s="1506"/>
      <c r="AT372" s="23" t="s">
        <v>191</v>
      </c>
      <c r="AU372" s="23" t="s">
        <v>191</v>
      </c>
      <c r="AV372" s="23" t="s">
        <v>191</v>
      </c>
      <c r="AW372" s="1175" t="str">
        <f t="shared" si="326"/>
        <v xml:space="preserve">  </v>
      </c>
      <c r="AX372" s="1154" t="str">
        <f t="shared" si="327"/>
        <v xml:space="preserve">  </v>
      </c>
      <c r="AY372" s="23" t="s">
        <v>191</v>
      </c>
      <c r="AZ372" s="23" t="s">
        <v>191</v>
      </c>
      <c r="BA372" s="23" t="s">
        <v>191</v>
      </c>
      <c r="BB372" s="1175" t="str">
        <f>IF(AZ372&lt;BB$7,"E, &lt;PRL",IF(AZ372&gt;BB$7,"  ",))</f>
        <v xml:space="preserve">  </v>
      </c>
      <c r="BC372" s="1154" t="str">
        <f t="shared" si="328"/>
        <v xml:space="preserve">  </v>
      </c>
      <c r="BD372" s="794" t="s">
        <v>191</v>
      </c>
      <c r="BE372" s="588"/>
      <c r="BF372" s="1347">
        <v>10.398933625782815</v>
      </c>
      <c r="BH372" s="1175" t="str">
        <f>IF(BF372&lt;BH$7,"E, &lt;PRL",IF(BF372&gt;BH$7,"  ",))</f>
        <v xml:space="preserve">  </v>
      </c>
      <c r="BI372" s="1154" t="str">
        <f t="shared" si="329"/>
        <v xml:space="preserve">  </v>
      </c>
      <c r="BK372" s="1443">
        <v>0.40228943315166266</v>
      </c>
      <c r="BL372" s="954"/>
      <c r="BM372" s="1175" t="str">
        <f t="shared" si="346"/>
        <v xml:space="preserve">  </v>
      </c>
      <c r="BN372" s="1158" t="str">
        <f t="shared" si="330"/>
        <v xml:space="preserve">  </v>
      </c>
      <c r="BO372" s="1157" t="str">
        <f t="shared" si="331"/>
        <v xml:space="preserve">  </v>
      </c>
      <c r="BP372" s="1529">
        <f t="shared" si="321"/>
        <v>3.8685642934986899</v>
      </c>
      <c r="BQ372" s="1394">
        <v>393.14340094150685</v>
      </c>
      <c r="BR372" s="1530"/>
      <c r="BS372" s="174" t="str">
        <f>IF(BQ372&lt;BS$7,"E, &lt;PRL",IF(BQ372&gt;BS$7,"  ",))</f>
        <v xml:space="preserve">  </v>
      </c>
      <c r="BT372" s="1158" t="str">
        <f t="shared" si="337"/>
        <v xml:space="preserve">  </v>
      </c>
      <c r="BU372" s="1394">
        <v>118.72930708433525</v>
      </c>
      <c r="BV372" s="953"/>
      <c r="BW372" s="174" t="str">
        <f>IF(BU372&lt;BW$7,"E, &lt;PRL",IF(BU372&gt;BW$7,"  ",))</f>
        <v xml:space="preserve">  </v>
      </c>
      <c r="BX372" s="1154" t="str">
        <f t="shared" si="320"/>
        <v xml:space="preserve">  </v>
      </c>
      <c r="BY372" s="1307">
        <v>7.1090414699872744</v>
      </c>
      <c r="CA372" s="1179">
        <v>1</v>
      </c>
      <c r="CB372" s="174" t="str">
        <f>IF(BY372&lt;CB$7,"E, &lt;PRL",IF(BY372&gt;CB$7,"  ",))</f>
        <v xml:space="preserve">  </v>
      </c>
      <c r="CC372" s="1154" t="str">
        <f t="shared" si="322"/>
        <v xml:space="preserve">  </v>
      </c>
      <c r="CD372" s="1419">
        <f>BY372*(AE372/1000)</f>
        <v>2.2606751874559539</v>
      </c>
      <c r="CF372" s="174" t="str">
        <f>IF(CD372&lt;CF$7,"E, &lt;PRL",IF(CD372&gt;CF$7,"  ",))</f>
        <v xml:space="preserve">  </v>
      </c>
      <c r="CG372" s="1158" t="str">
        <f t="shared" si="332"/>
        <v xml:space="preserve">  </v>
      </c>
      <c r="CH372" s="1389">
        <f t="shared" si="323"/>
        <v>1.808256593640492</v>
      </c>
      <c r="CI372" s="1531">
        <v>8.9075655591124683</v>
      </c>
      <c r="CK372" s="174" t="str">
        <f>IF(CI372&lt;CK$7,"E, &lt;PRL",IF(CI372&gt;CK$7,"  ",))</f>
        <v xml:space="preserve">  </v>
      </c>
      <c r="CL372" s="1154" t="str">
        <f t="shared" si="338"/>
        <v xml:space="preserve">  </v>
      </c>
      <c r="CM372" s="1347">
        <f>CI372*(AL372/1000)</f>
        <v>2.9573117656253385</v>
      </c>
      <c r="CO372" s="174" t="str">
        <f>IF(CM372&lt;CO$7,"E, &lt;PRL",IF(CM372&gt;CO$7,"  ",))</f>
        <v xml:space="preserve">  </v>
      </c>
      <c r="CP372" s="1158" t="str">
        <f t="shared" si="347"/>
        <v xml:space="preserve">  </v>
      </c>
      <c r="CQ372" s="1353">
        <f t="shared" si="324"/>
        <v>2.2657293846928295</v>
      </c>
      <c r="CR372" s="1174">
        <f t="shared" si="325"/>
        <v>2.4908018401258878</v>
      </c>
    </row>
    <row r="373" spans="1:97" x14ac:dyDescent="0.2">
      <c r="A373" s="1144" t="s">
        <v>2298</v>
      </c>
      <c r="B373" s="1161" t="s">
        <v>1404</v>
      </c>
      <c r="C373" s="957" t="s">
        <v>599</v>
      </c>
      <c r="D373" s="957">
        <v>9</v>
      </c>
      <c r="E373" s="1455"/>
      <c r="F373" s="955">
        <v>1</v>
      </c>
      <c r="G373" s="1163">
        <v>384115121402501</v>
      </c>
      <c r="H373" s="1163">
        <v>201212271320</v>
      </c>
      <c r="I373" s="1163"/>
      <c r="J373" s="1105" t="s">
        <v>792</v>
      </c>
      <c r="K373" s="1183" t="s">
        <v>2617</v>
      </c>
      <c r="L373" s="1184" t="s">
        <v>1716</v>
      </c>
      <c r="M373" s="957" t="s">
        <v>753</v>
      </c>
      <c r="N373" s="957"/>
      <c r="O373" s="957"/>
      <c r="P373" s="1169">
        <v>41270</v>
      </c>
      <c r="Q373" s="960">
        <v>0.55555555555555558</v>
      </c>
      <c r="R373" s="1105" t="s">
        <v>791</v>
      </c>
      <c r="S373" s="1527" t="s">
        <v>791</v>
      </c>
      <c r="T373" s="1528">
        <v>125.2</v>
      </c>
      <c r="U373" s="1171">
        <v>139.9</v>
      </c>
      <c r="V373" s="1344">
        <f>U373-T373</f>
        <v>14.700000000000003</v>
      </c>
      <c r="W373" s="1171">
        <v>50</v>
      </c>
      <c r="X373" s="1344">
        <f t="shared" si="339"/>
        <v>294.00000000000006</v>
      </c>
      <c r="Y373" s="1154" t="str">
        <f t="shared" si="334"/>
        <v xml:space="preserve">  </v>
      </c>
      <c r="Z373" s="1527" t="s">
        <v>791</v>
      </c>
      <c r="AA373" s="1528">
        <v>123.6</v>
      </c>
      <c r="AB373" s="1171">
        <v>138.19999999999999</v>
      </c>
      <c r="AC373" s="1344">
        <f>AB373-AA373</f>
        <v>14.599999999999994</v>
      </c>
      <c r="AD373" s="1171">
        <v>50</v>
      </c>
      <c r="AE373" s="1344">
        <f t="shared" si="340"/>
        <v>291.99999999999989</v>
      </c>
      <c r="AF373" s="1154" t="str">
        <f t="shared" si="335"/>
        <v xml:space="preserve">  </v>
      </c>
      <c r="AG373" s="1527" t="s">
        <v>791</v>
      </c>
      <c r="AH373" s="1528">
        <v>125.3</v>
      </c>
      <c r="AI373" s="1171">
        <v>140</v>
      </c>
      <c r="AJ373" s="1344">
        <f>AI373-AH373</f>
        <v>14.700000000000003</v>
      </c>
      <c r="AK373" s="1171">
        <v>50</v>
      </c>
      <c r="AL373" s="1344">
        <f t="shared" si="341"/>
        <v>294.00000000000006</v>
      </c>
      <c r="AM373" s="1154" t="str">
        <f t="shared" si="336"/>
        <v xml:space="preserve">  </v>
      </c>
      <c r="AN373" s="1507">
        <f t="shared" si="342"/>
        <v>293.33333333333331</v>
      </c>
      <c r="AO373" s="1507">
        <f t="shared" si="343"/>
        <v>1.15470053837935</v>
      </c>
      <c r="AP373" s="1507">
        <f t="shared" si="344"/>
        <v>0.39364791081114203</v>
      </c>
      <c r="AQ373" s="1506">
        <f t="shared" si="345"/>
        <v>3</v>
      </c>
      <c r="AR373" s="1154" t="str">
        <f t="shared" si="333"/>
        <v xml:space="preserve">  </v>
      </c>
      <c r="AS373" s="1506"/>
      <c r="AT373" s="23" t="s">
        <v>191</v>
      </c>
      <c r="AU373" s="23" t="s">
        <v>191</v>
      </c>
      <c r="AV373" s="23" t="s">
        <v>191</v>
      </c>
      <c r="AW373" s="1175" t="str">
        <f t="shared" si="326"/>
        <v xml:space="preserve">  </v>
      </c>
      <c r="AX373" s="1154" t="str">
        <f t="shared" si="327"/>
        <v xml:space="preserve">  </v>
      </c>
      <c r="AY373" s="23" t="s">
        <v>191</v>
      </c>
      <c r="AZ373" s="23" t="s">
        <v>191</v>
      </c>
      <c r="BA373" s="23" t="s">
        <v>191</v>
      </c>
      <c r="BB373" s="1175" t="str">
        <f>IF(AZ373&lt;BB$7,"E, &lt;PRL",IF(AZ373&gt;BB$7,"  ",))</f>
        <v xml:space="preserve">  </v>
      </c>
      <c r="BC373" s="1154" t="str">
        <f t="shared" si="328"/>
        <v xml:space="preserve">  </v>
      </c>
      <c r="BD373" s="794" t="s">
        <v>191</v>
      </c>
      <c r="BE373" s="588"/>
      <c r="BF373" s="1347">
        <v>10.583205632813266</v>
      </c>
      <c r="BH373" s="1175" t="str">
        <f>IF(BF373&lt;BH$7,"E, &lt;PRL",IF(BF373&gt;BH$7,"  ",))</f>
        <v xml:space="preserve">  </v>
      </c>
      <c r="BI373" s="1154" t="str">
        <f t="shared" si="329"/>
        <v xml:space="preserve">  </v>
      </c>
      <c r="BK373" s="1443">
        <v>0.18814443584924684</v>
      </c>
      <c r="BL373" s="954"/>
      <c r="BM373" s="1175" t="str">
        <f t="shared" si="346"/>
        <v xml:space="preserve">  </v>
      </c>
      <c r="BN373" s="1158" t="str">
        <f t="shared" si="330"/>
        <v xml:space="preserve">  </v>
      </c>
      <c r="BO373" s="1157" t="str">
        <f t="shared" si="331"/>
        <v xml:space="preserve">  </v>
      </c>
      <c r="BP373" s="1529">
        <f t="shared" si="321"/>
        <v>1.7777641517793472</v>
      </c>
      <c r="BQ373" s="1394">
        <v>241.50925573981974</v>
      </c>
      <c r="BR373" s="1530"/>
      <c r="BS373" s="174" t="str">
        <f>IF(BQ373&lt;BS$7,"E, &lt;PRL",IF(BQ373&gt;BS$7,"  ",))</f>
        <v xml:space="preserve">  </v>
      </c>
      <c r="BT373" s="1158" t="str">
        <f t="shared" si="337"/>
        <v xml:space="preserve">  </v>
      </c>
      <c r="BU373" s="1394">
        <v>71.003721187507011</v>
      </c>
      <c r="BV373" s="953"/>
      <c r="BW373" s="174" t="str">
        <f>IF(BU373&lt;BW$7,"E, &lt;PRL",IF(BU373&gt;BW$7,"  ",))</f>
        <v xml:space="preserve">  </v>
      </c>
      <c r="BX373" s="1154" t="str">
        <f t="shared" si="320"/>
        <v xml:space="preserve">  </v>
      </c>
      <c r="BY373" s="1307">
        <v>1.9512045959651414</v>
      </c>
      <c r="CA373" s="1179">
        <v>1</v>
      </c>
      <c r="CB373" s="174" t="str">
        <f>IF(BY373&lt;CB$7,"E, &lt;PRL",IF(BY373&gt;CB$7,"  ",))</f>
        <v xml:space="preserve">  </v>
      </c>
      <c r="CC373" s="1154" t="str">
        <f t="shared" si="322"/>
        <v xml:space="preserve">  </v>
      </c>
      <c r="CD373" s="1419">
        <f>BY373*(AE373/1000)</f>
        <v>0.56975174202182099</v>
      </c>
      <c r="CF373" s="174" t="str">
        <f>IF(CD373&lt;CF$7,"E, &lt;PRL",IF(CD373&gt;CF$7,"  ",))</f>
        <v xml:space="preserve">  </v>
      </c>
      <c r="CG373" s="1158" t="str">
        <f t="shared" si="332"/>
        <v xml:space="preserve">  </v>
      </c>
      <c r="CH373" s="1389">
        <f t="shared" si="323"/>
        <v>0.80792124922416764</v>
      </c>
      <c r="CI373" s="1531">
        <v>4.5968016253045425</v>
      </c>
      <c r="CK373" s="174" t="str">
        <f>IF(CI373&lt;CK$7,"E, &lt;PRL",IF(CI373&gt;CK$7,"  ",))</f>
        <v xml:space="preserve">  </v>
      </c>
      <c r="CL373" s="1154" t="str">
        <f t="shared" si="338"/>
        <v xml:space="preserve">  </v>
      </c>
      <c r="CM373" s="1347">
        <f>CI373*(AL373/1000)</f>
        <v>1.3514596778395356</v>
      </c>
      <c r="CO373" s="174" t="str">
        <f>IF(CM373&lt;CO$7,"E, &lt;PRL",IF(CM373&gt;CO$7,"  ",))</f>
        <v xml:space="preserve">  </v>
      </c>
      <c r="CP373" s="1158" t="str">
        <f t="shared" si="347"/>
        <v xml:space="preserve">  </v>
      </c>
      <c r="CQ373" s="1353">
        <f t="shared" si="324"/>
        <v>1.9033645775699468</v>
      </c>
      <c r="CR373" s="1174">
        <f t="shared" si="325"/>
        <v>1.9033645775699466</v>
      </c>
    </row>
    <row r="374" spans="1:97" x14ac:dyDescent="0.2">
      <c r="A374" s="1144" t="s">
        <v>2353</v>
      </c>
      <c r="B374" s="1161" t="s">
        <v>1459</v>
      </c>
      <c r="C374" s="957" t="s">
        <v>599</v>
      </c>
      <c r="D374" s="957">
        <v>9</v>
      </c>
      <c r="E374" s="1455">
        <v>1503035</v>
      </c>
      <c r="F374" s="955">
        <v>1</v>
      </c>
      <c r="G374" s="1163">
        <v>384115121402501</v>
      </c>
      <c r="H374" s="1163">
        <v>201412121420</v>
      </c>
      <c r="I374" s="1163" t="s">
        <v>672</v>
      </c>
      <c r="J374" s="1163"/>
      <c r="K374" s="1183" t="s">
        <v>2617</v>
      </c>
      <c r="L374" s="1184" t="s">
        <v>1716</v>
      </c>
      <c r="M374" s="957" t="s">
        <v>1053</v>
      </c>
      <c r="N374" s="957"/>
      <c r="O374" s="957"/>
      <c r="P374" s="1169">
        <v>41985</v>
      </c>
      <c r="Q374" s="960">
        <v>0.59722222222222221</v>
      </c>
      <c r="R374" s="957" t="s">
        <v>990</v>
      </c>
      <c r="S374" s="1097" t="s">
        <v>990</v>
      </c>
      <c r="T374" s="1590">
        <v>124</v>
      </c>
      <c r="U374" s="1552">
        <v>225.39999999999998</v>
      </c>
      <c r="V374" s="1393">
        <v>101.39999999999998</v>
      </c>
      <c r="W374" s="1097">
        <v>44</v>
      </c>
      <c r="X374" s="1236">
        <f t="shared" si="339"/>
        <v>2304.545454545454</v>
      </c>
      <c r="Y374" s="1154" t="str">
        <f t="shared" si="334"/>
        <v xml:space="preserve">  </v>
      </c>
      <c r="Z374" s="1097" t="s">
        <v>990</v>
      </c>
      <c r="AA374" s="1590">
        <v>127.2</v>
      </c>
      <c r="AB374" s="1552">
        <v>242</v>
      </c>
      <c r="AC374" s="1393">
        <v>114.8</v>
      </c>
      <c r="AD374" s="1097">
        <v>48</v>
      </c>
      <c r="AE374" s="1393">
        <f t="shared" si="340"/>
        <v>2391.6666666666665</v>
      </c>
      <c r="AF374" s="1154" t="str">
        <f t="shared" si="335"/>
        <v xml:space="preserve">  </v>
      </c>
      <c r="AG374" s="1097" t="s">
        <v>990</v>
      </c>
      <c r="AH374" s="1589">
        <v>125.3</v>
      </c>
      <c r="AI374" s="1590">
        <v>224.89999999999998</v>
      </c>
      <c r="AJ374" s="1552">
        <v>99.59999999999998</v>
      </c>
      <c r="AK374" s="1393">
        <v>40</v>
      </c>
      <c r="AL374" s="1393">
        <f t="shared" si="341"/>
        <v>2489.9999999999995</v>
      </c>
      <c r="AM374" s="1154" t="str">
        <f t="shared" si="336"/>
        <v xml:space="preserve">  </v>
      </c>
      <c r="AN374" s="1393">
        <f t="shared" si="342"/>
        <v>2395.4040404040402</v>
      </c>
      <c r="AO374" s="1393">
        <f t="shared" si="343"/>
        <v>92.783743615342587</v>
      </c>
      <c r="AP374" s="1393">
        <f t="shared" si="344"/>
        <v>3.8734068261691865</v>
      </c>
      <c r="AQ374" s="1343">
        <f t="shared" si="345"/>
        <v>3</v>
      </c>
      <c r="AR374" s="1154" t="str">
        <f t="shared" si="333"/>
        <v xml:space="preserve">  </v>
      </c>
      <c r="AS374" s="1343"/>
      <c r="AT374" s="86" t="s">
        <v>191</v>
      </c>
      <c r="AU374" s="86" t="s">
        <v>191</v>
      </c>
      <c r="AV374" s="86" t="s">
        <v>191</v>
      </c>
      <c r="AW374" s="1323" t="str">
        <f t="shared" si="326"/>
        <v xml:space="preserve">  </v>
      </c>
      <c r="AX374" s="1154" t="str">
        <f t="shared" si="327"/>
        <v xml:space="preserve">  </v>
      </c>
      <c r="AY374" s="86" t="s">
        <v>191</v>
      </c>
      <c r="AZ374" s="86" t="s">
        <v>191</v>
      </c>
      <c r="BA374" s="86" t="s">
        <v>191</v>
      </c>
      <c r="BB374" s="1323"/>
      <c r="BC374" s="1154" t="str">
        <f t="shared" si="328"/>
        <v xml:space="preserve">  </v>
      </c>
      <c r="BD374" s="801" t="s">
        <v>191</v>
      </c>
      <c r="BE374" s="1203" t="s">
        <v>990</v>
      </c>
      <c r="BF374" s="1312">
        <v>22.013991664428705</v>
      </c>
      <c r="BG374" s="1312"/>
      <c r="BH374" s="1323"/>
      <c r="BI374" s="1154" t="str">
        <f t="shared" si="329"/>
        <v xml:space="preserve">  </v>
      </c>
      <c r="BJ374" s="1203" t="s">
        <v>990</v>
      </c>
      <c r="BK374" s="1312">
        <v>7.1012452525924072E-2</v>
      </c>
      <c r="BL374" s="1312">
        <v>2.5874865041009693E-3</v>
      </c>
      <c r="BM374" s="1323" t="str">
        <f t="shared" si="346"/>
        <v xml:space="preserve">  </v>
      </c>
      <c r="BN374" s="1158" t="str">
        <f t="shared" si="330"/>
        <v xml:space="preserve">  </v>
      </c>
      <c r="BO374" s="1157" t="str">
        <f t="shared" si="331"/>
        <v xml:space="preserve">  </v>
      </c>
      <c r="BP374" s="1310">
        <f t="shared" si="321"/>
        <v>0.32257871997230519</v>
      </c>
      <c r="BQ374" s="1344">
        <v>413.66075262453239</v>
      </c>
      <c r="BR374" s="1203"/>
      <c r="BS374" s="1323"/>
      <c r="BT374" s="1158" t="str">
        <f t="shared" si="337"/>
        <v xml:space="preserve">  </v>
      </c>
      <c r="BU374" s="1200">
        <v>953.30000718471763</v>
      </c>
      <c r="BV374" s="1203"/>
      <c r="BW374" s="1323"/>
      <c r="BX374" s="1154" t="str">
        <f t="shared" si="320"/>
        <v xml:space="preserve">  </v>
      </c>
      <c r="BY374" s="1312">
        <v>0.62253103541057464</v>
      </c>
      <c r="BZ374" s="1312"/>
      <c r="CA374" s="1594"/>
      <c r="CB374" s="1594"/>
      <c r="CC374" s="1154" t="str">
        <f t="shared" si="322"/>
        <v>E, &lt;RL</v>
      </c>
      <c r="CD374" s="1595">
        <v>1.4888867263569576</v>
      </c>
      <c r="CE374" s="1594"/>
      <c r="CF374" s="1594"/>
      <c r="CG374" s="1158" t="str">
        <f t="shared" si="332"/>
        <v xml:space="preserve">  </v>
      </c>
      <c r="CH374" s="1239">
        <f t="shared" si="323"/>
        <v>0.15049313512602625</v>
      </c>
      <c r="CI374" s="1201">
        <v>6.8242643515084289</v>
      </c>
      <c r="CJ374" s="1203"/>
      <c r="CK374" s="1203"/>
      <c r="CL374" s="1154" t="str">
        <f t="shared" si="338"/>
        <v xml:space="preserve">  </v>
      </c>
      <c r="CM374" s="1312">
        <v>16.992418235255982</v>
      </c>
      <c r="CN374" s="1203"/>
      <c r="CO374" s="1203"/>
      <c r="CP374" s="1158" t="str">
        <f t="shared" si="347"/>
        <v xml:space="preserve">  </v>
      </c>
      <c r="CQ374" s="1201">
        <f t="shared" si="324"/>
        <v>1.6497248791940897</v>
      </c>
      <c r="CR374" s="1201">
        <f t="shared" si="325"/>
        <v>1.7824838043836728</v>
      </c>
      <c r="CS374" s="1203"/>
    </row>
    <row r="375" spans="1:97" x14ac:dyDescent="0.2">
      <c r="A375" s="1144" t="s">
        <v>2355</v>
      </c>
      <c r="B375" s="1161" t="s">
        <v>1461</v>
      </c>
      <c r="C375" s="957" t="s">
        <v>599</v>
      </c>
      <c r="D375" s="957">
        <v>9</v>
      </c>
      <c r="E375" s="1455">
        <v>1503033</v>
      </c>
      <c r="F375" s="955">
        <v>1</v>
      </c>
      <c r="G375" s="1163">
        <v>384115121402501</v>
      </c>
      <c r="H375" s="1163">
        <v>201412130950</v>
      </c>
      <c r="I375" s="1163" t="s">
        <v>672</v>
      </c>
      <c r="J375" s="1163"/>
      <c r="K375" s="1183" t="s">
        <v>2617</v>
      </c>
      <c r="L375" s="1184" t="s">
        <v>1716</v>
      </c>
      <c r="M375" s="957" t="s">
        <v>1053</v>
      </c>
      <c r="N375" s="957"/>
      <c r="O375" s="957"/>
      <c r="P375" s="1169">
        <v>41986</v>
      </c>
      <c r="Q375" s="960">
        <v>0.40972222222222227</v>
      </c>
      <c r="R375" s="957" t="s">
        <v>992</v>
      </c>
      <c r="S375" s="1097" t="s">
        <v>992</v>
      </c>
      <c r="T375" s="1590">
        <v>127.4</v>
      </c>
      <c r="U375" s="1552">
        <v>175.4</v>
      </c>
      <c r="V375" s="1393">
        <v>48</v>
      </c>
      <c r="W375" s="1097">
        <v>64</v>
      </c>
      <c r="X375" s="1236">
        <f t="shared" si="339"/>
        <v>750</v>
      </c>
      <c r="Y375" s="1154" t="str">
        <f t="shared" si="334"/>
        <v xml:space="preserve">  </v>
      </c>
      <c r="Z375" s="1097" t="s">
        <v>992</v>
      </c>
      <c r="AA375" s="1590">
        <v>130.19999999999999</v>
      </c>
      <c r="AB375" s="1552">
        <v>170.1</v>
      </c>
      <c r="AC375" s="1393">
        <v>39.900000000000006</v>
      </c>
      <c r="AD375" s="1097">
        <v>54</v>
      </c>
      <c r="AE375" s="1393">
        <f t="shared" si="340"/>
        <v>738.88888888888903</v>
      </c>
      <c r="AF375" s="1154" t="str">
        <f t="shared" si="335"/>
        <v xml:space="preserve">  </v>
      </c>
      <c r="AG375" s="1097" t="s">
        <v>992</v>
      </c>
      <c r="AH375" s="1589">
        <v>128.1</v>
      </c>
      <c r="AI375" s="1590">
        <v>169.7</v>
      </c>
      <c r="AJ375" s="1552">
        <v>41.599999999999994</v>
      </c>
      <c r="AK375" s="1393">
        <v>60</v>
      </c>
      <c r="AL375" s="1393">
        <f t="shared" si="341"/>
        <v>693.33333333333326</v>
      </c>
      <c r="AM375" s="1154" t="str">
        <f t="shared" si="336"/>
        <v xml:space="preserve">  </v>
      </c>
      <c r="AN375" s="1393">
        <f t="shared" si="342"/>
        <v>727.4074074074075</v>
      </c>
      <c r="AO375" s="1393">
        <f t="shared" si="343"/>
        <v>30.027422309199029</v>
      </c>
      <c r="AP375" s="1393">
        <f t="shared" si="344"/>
        <v>4.1280061219367292</v>
      </c>
      <c r="AQ375" s="1343">
        <f t="shared" si="345"/>
        <v>3</v>
      </c>
      <c r="AR375" s="1154" t="str">
        <f t="shared" si="333"/>
        <v xml:space="preserve">  </v>
      </c>
      <c r="AS375" s="1343"/>
      <c r="AT375" s="86" t="s">
        <v>191</v>
      </c>
      <c r="AU375" s="86" t="s">
        <v>191</v>
      </c>
      <c r="AV375" s="86" t="s">
        <v>191</v>
      </c>
      <c r="AW375" s="1323" t="str">
        <f t="shared" si="326"/>
        <v xml:space="preserve">  </v>
      </c>
      <c r="AX375" s="1154" t="str">
        <f t="shared" si="327"/>
        <v xml:space="preserve">  </v>
      </c>
      <c r="AY375" s="86" t="s">
        <v>191</v>
      </c>
      <c r="AZ375" s="86" t="s">
        <v>191</v>
      </c>
      <c r="BA375" s="86" t="s">
        <v>191</v>
      </c>
      <c r="BB375" s="1323"/>
      <c r="BC375" s="1154" t="str">
        <f t="shared" si="328"/>
        <v xml:space="preserve">  </v>
      </c>
      <c r="BD375" s="801" t="s">
        <v>191</v>
      </c>
      <c r="BE375" s="1203" t="s">
        <v>992</v>
      </c>
      <c r="BF375" s="1312">
        <v>17.659475600878459</v>
      </c>
      <c r="BG375" s="1312"/>
      <c r="BH375" s="1323"/>
      <c r="BI375" s="1154" t="str">
        <f t="shared" si="329"/>
        <v xml:space="preserve">  </v>
      </c>
      <c r="BJ375" s="1203" t="s">
        <v>992</v>
      </c>
      <c r="BK375" s="1312">
        <v>7.8379768526251531E-2</v>
      </c>
      <c r="BL375" s="1312"/>
      <c r="BM375" s="1323" t="str">
        <f t="shared" si="346"/>
        <v xml:space="preserve">  </v>
      </c>
      <c r="BN375" s="1158" t="str">
        <f t="shared" si="330"/>
        <v xml:space="preserve">  </v>
      </c>
      <c r="BO375" s="1157" t="str">
        <f t="shared" si="331"/>
        <v xml:space="preserve">  </v>
      </c>
      <c r="BP375" s="1310">
        <f t="shared" si="321"/>
        <v>0.44383972830061041</v>
      </c>
      <c r="BQ375" s="1344">
        <v>438.48948252105123</v>
      </c>
      <c r="BR375" s="1203"/>
      <c r="BS375" s="1323"/>
      <c r="BT375" s="1158" t="str">
        <f t="shared" si="337"/>
        <v xml:space="preserve">  </v>
      </c>
      <c r="BU375" s="1200">
        <v>328.86711189078841</v>
      </c>
      <c r="BV375" s="1203"/>
      <c r="BW375" s="1323"/>
      <c r="BX375" s="1154" t="str">
        <f t="shared" si="320"/>
        <v xml:space="preserve">  </v>
      </c>
      <c r="BY375" s="1312">
        <v>0.70462340049316574</v>
      </c>
      <c r="BZ375" s="1312"/>
      <c r="CA375" s="1594"/>
      <c r="CB375" s="1594"/>
      <c r="CC375" s="1154" t="str">
        <f t="shared" si="322"/>
        <v>E, &lt;RL</v>
      </c>
      <c r="CD375" s="1595">
        <v>0.520638401475506</v>
      </c>
      <c r="CE375" s="1594"/>
      <c r="CF375" s="1594"/>
      <c r="CG375" s="1158" t="str">
        <f t="shared" si="332"/>
        <v xml:space="preserve">  </v>
      </c>
      <c r="CH375" s="1239">
        <f t="shared" si="323"/>
        <v>0.16069334125005788</v>
      </c>
      <c r="CI375" s="1201">
        <v>7.7586782874772169</v>
      </c>
      <c r="CJ375" s="1203"/>
      <c r="CK375" s="1203"/>
      <c r="CL375" s="1154" t="str">
        <f t="shared" si="338"/>
        <v xml:space="preserve">  </v>
      </c>
      <c r="CM375" s="1312">
        <v>5.3793502793175367</v>
      </c>
      <c r="CN375" s="1203"/>
      <c r="CO375" s="1203"/>
      <c r="CP375" s="1158" t="str">
        <f t="shared" si="347"/>
        <v xml:space="preserve">  </v>
      </c>
      <c r="CQ375" s="1201">
        <f t="shared" si="324"/>
        <v>1.7694103500201361</v>
      </c>
      <c r="CR375" s="1201">
        <f t="shared" si="325"/>
        <v>1.6357215680186148</v>
      </c>
      <c r="CS375" s="1203"/>
    </row>
    <row r="376" spans="1:97" x14ac:dyDescent="0.2">
      <c r="A376" s="1144" t="s">
        <v>2359</v>
      </c>
      <c r="B376" s="1161" t="s">
        <v>1465</v>
      </c>
      <c r="C376" s="957" t="s">
        <v>599</v>
      </c>
      <c r="D376" s="957">
        <v>9</v>
      </c>
      <c r="E376" s="1455">
        <v>1503027</v>
      </c>
      <c r="F376" s="955">
        <v>1</v>
      </c>
      <c r="G376" s="1163">
        <v>384115121402501</v>
      </c>
      <c r="H376" s="1163">
        <v>201412151130</v>
      </c>
      <c r="I376" s="1163" t="s">
        <v>672</v>
      </c>
      <c r="J376" s="1163"/>
      <c r="K376" s="1183" t="s">
        <v>2617</v>
      </c>
      <c r="L376" s="1184" t="s">
        <v>1716</v>
      </c>
      <c r="M376" s="957" t="s">
        <v>1053</v>
      </c>
      <c r="N376" s="957"/>
      <c r="O376" s="957"/>
      <c r="P376" s="1169">
        <v>41988</v>
      </c>
      <c r="Q376" s="960">
        <v>0.47916666666666669</v>
      </c>
      <c r="R376" s="957" t="s">
        <v>996</v>
      </c>
      <c r="S376" s="1097" t="s">
        <v>996</v>
      </c>
      <c r="T376" s="1590">
        <v>130.69999999999999</v>
      </c>
      <c r="U376" s="1552">
        <v>141.4</v>
      </c>
      <c r="V376" s="1393">
        <v>10.700000000000017</v>
      </c>
      <c r="W376" s="1097">
        <v>168</v>
      </c>
      <c r="X376" s="1236">
        <f t="shared" si="339"/>
        <v>63.690476190476289</v>
      </c>
      <c r="Y376" s="1154" t="str">
        <f t="shared" si="334"/>
        <v xml:space="preserve">  </v>
      </c>
      <c r="Z376" s="1097" t="s">
        <v>996</v>
      </c>
      <c r="AA376" s="1590">
        <v>125.7</v>
      </c>
      <c r="AB376" s="1552">
        <v>136.4</v>
      </c>
      <c r="AC376" s="1393">
        <v>10.700000000000003</v>
      </c>
      <c r="AD376" s="1097">
        <v>176</v>
      </c>
      <c r="AE376" s="1393">
        <f t="shared" si="340"/>
        <v>60.795454545454568</v>
      </c>
      <c r="AF376" s="1154" t="str">
        <f t="shared" si="335"/>
        <v xml:space="preserve">  </v>
      </c>
      <c r="AG376" s="1097" t="s">
        <v>996</v>
      </c>
      <c r="AH376" s="1589">
        <v>126.9</v>
      </c>
      <c r="AI376" s="1590">
        <v>141.1</v>
      </c>
      <c r="AJ376" s="1552">
        <v>14.199999999999989</v>
      </c>
      <c r="AK376" s="1393">
        <v>222</v>
      </c>
      <c r="AL376" s="1393">
        <f t="shared" si="341"/>
        <v>63.963963963963913</v>
      </c>
      <c r="AM376" s="1154" t="str">
        <f t="shared" si="336"/>
        <v xml:space="preserve">  </v>
      </c>
      <c r="AN376" s="1393">
        <f t="shared" si="342"/>
        <v>62.816631566631592</v>
      </c>
      <c r="AO376" s="1393">
        <f t="shared" si="343"/>
        <v>1.7557238688820971</v>
      </c>
      <c r="AP376" s="1393">
        <f t="shared" si="344"/>
        <v>2.7949984344826659</v>
      </c>
      <c r="AQ376" s="1343">
        <f t="shared" si="345"/>
        <v>3</v>
      </c>
      <c r="AR376" s="1154" t="str">
        <f t="shared" si="333"/>
        <v xml:space="preserve">  </v>
      </c>
      <c r="AS376" s="1343"/>
      <c r="AT376" s="86" t="s">
        <v>191</v>
      </c>
      <c r="AU376" s="86" t="s">
        <v>191</v>
      </c>
      <c r="AV376" s="86" t="s">
        <v>191</v>
      </c>
      <c r="AW376" s="1323" t="str">
        <f t="shared" si="326"/>
        <v xml:space="preserve">  </v>
      </c>
      <c r="AX376" s="1154" t="str">
        <f t="shared" si="327"/>
        <v xml:space="preserve">  </v>
      </c>
      <c r="AY376" s="86" t="s">
        <v>191</v>
      </c>
      <c r="AZ376" s="86" t="s">
        <v>191</v>
      </c>
      <c r="BA376" s="86" t="s">
        <v>191</v>
      </c>
      <c r="BB376" s="1323"/>
      <c r="BC376" s="1154" t="str">
        <f t="shared" si="328"/>
        <v xml:space="preserve">  </v>
      </c>
      <c r="BD376" s="801" t="s">
        <v>191</v>
      </c>
      <c r="BE376" s="1203" t="s">
        <v>996</v>
      </c>
      <c r="BF376" s="1312">
        <v>10.56654945693521</v>
      </c>
      <c r="BG376" s="1312"/>
      <c r="BH376" s="1323"/>
      <c r="BI376" s="1154" t="str">
        <f t="shared" si="329"/>
        <v xml:space="preserve">  </v>
      </c>
      <c r="BJ376" s="1203" t="s">
        <v>996</v>
      </c>
      <c r="BK376" s="1312">
        <v>5.5139489043222766E-2</v>
      </c>
      <c r="BL376" s="1312"/>
      <c r="BM376" s="1323" t="str">
        <f t="shared" si="346"/>
        <v xml:space="preserve">  </v>
      </c>
      <c r="BN376" s="1158" t="str">
        <f t="shared" si="330"/>
        <v xml:space="preserve">  </v>
      </c>
      <c r="BO376" s="1157" t="str">
        <f t="shared" si="331"/>
        <v xml:space="preserve">  </v>
      </c>
      <c r="BP376" s="1310">
        <f t="shared" si="321"/>
        <v>0.52183060579944307</v>
      </c>
      <c r="BQ376" s="1344">
        <v>355.88661740746409</v>
      </c>
      <c r="BR376" s="1203"/>
      <c r="BS376" s="1323"/>
      <c r="BT376" s="1158" t="str">
        <f t="shared" si="337"/>
        <v xml:space="preserve">  </v>
      </c>
      <c r="BU376" s="1200">
        <v>22.666588132499232</v>
      </c>
      <c r="BV376" s="1203"/>
      <c r="BW376" s="1323"/>
      <c r="BX376" s="1154" t="str">
        <f t="shared" si="320"/>
        <v xml:space="preserve">  </v>
      </c>
      <c r="BY376" s="1312">
        <v>1.5043058614366855</v>
      </c>
      <c r="BZ376" s="1312"/>
      <c r="CA376" s="1594"/>
      <c r="CB376" s="1594" t="s">
        <v>1032</v>
      </c>
      <c r="CC376" s="1154" t="str">
        <f t="shared" si="322"/>
        <v xml:space="preserve">  </v>
      </c>
      <c r="CD376" s="1595">
        <v>9.145495862143474E-2</v>
      </c>
      <c r="CE376" s="1594"/>
      <c r="CF376" s="1594" t="s">
        <v>1032</v>
      </c>
      <c r="CG376" s="1158" t="str">
        <f t="shared" si="332"/>
        <v>&lt;MDL</v>
      </c>
      <c r="CH376" s="1239">
        <f t="shared" si="323"/>
        <v>0.42269244974569126</v>
      </c>
      <c r="CI376" s="1201">
        <v>7.8617845010075742</v>
      </c>
      <c r="CJ376" s="1203"/>
      <c r="CK376" s="1203"/>
      <c r="CL376" s="1154" t="str">
        <f t="shared" si="338"/>
        <v xml:space="preserve">  </v>
      </c>
      <c r="CM376" s="1312">
        <v>0.50287090051489847</v>
      </c>
      <c r="CN376" s="1203"/>
      <c r="CO376" s="1203"/>
      <c r="CP376" s="1158" t="str">
        <f t="shared" si="347"/>
        <v xml:space="preserve">  </v>
      </c>
      <c r="CQ376" s="1201">
        <f t="shared" si="324"/>
        <v>2.2090700005182851</v>
      </c>
      <c r="CR376" s="1201">
        <f t="shared" si="325"/>
        <v>2.2185557772317965</v>
      </c>
      <c r="CS376" s="1203"/>
    </row>
    <row r="377" spans="1:97" x14ac:dyDescent="0.2">
      <c r="A377" s="1144" t="s">
        <v>2362</v>
      </c>
      <c r="B377" s="1161" t="s">
        <v>1468</v>
      </c>
      <c r="C377" s="957" t="s">
        <v>599</v>
      </c>
      <c r="D377" s="957">
        <v>9</v>
      </c>
      <c r="E377" s="1455">
        <v>1503024</v>
      </c>
      <c r="F377" s="955">
        <v>1</v>
      </c>
      <c r="G377" s="1163">
        <v>384115121402501</v>
      </c>
      <c r="H377" s="1163">
        <v>201412161700</v>
      </c>
      <c r="I377" s="1163" t="s">
        <v>672</v>
      </c>
      <c r="J377" s="1163"/>
      <c r="K377" s="1183" t="s">
        <v>2617</v>
      </c>
      <c r="L377" s="1184" t="s">
        <v>1716</v>
      </c>
      <c r="M377" s="957" t="s">
        <v>1053</v>
      </c>
      <c r="N377" s="957"/>
      <c r="O377" s="957"/>
      <c r="P377" s="1169">
        <v>41989</v>
      </c>
      <c r="Q377" s="960">
        <v>0.70833333333333337</v>
      </c>
      <c r="R377" s="957" t="s">
        <v>999</v>
      </c>
      <c r="S377" s="1097" t="s">
        <v>999</v>
      </c>
      <c r="T377" s="1590">
        <v>123.7</v>
      </c>
      <c r="U377" s="1552">
        <v>146.6</v>
      </c>
      <c r="V377" s="1393">
        <v>22.899999999999991</v>
      </c>
      <c r="W377" s="1097">
        <v>64</v>
      </c>
      <c r="X377" s="1236">
        <f t="shared" si="339"/>
        <v>357.81249999999989</v>
      </c>
      <c r="Y377" s="1154" t="str">
        <f t="shared" si="334"/>
        <v xml:space="preserve">  </v>
      </c>
      <c r="Z377" s="1097" t="s">
        <v>999</v>
      </c>
      <c r="AA377" s="1590">
        <v>122.7</v>
      </c>
      <c r="AB377" s="1552">
        <v>159.5</v>
      </c>
      <c r="AC377" s="1393">
        <v>36.799999999999997</v>
      </c>
      <c r="AD377" s="1097">
        <v>102</v>
      </c>
      <c r="AE377" s="1393">
        <f t="shared" si="340"/>
        <v>360.78431372549016</v>
      </c>
      <c r="AF377" s="1154" t="str">
        <f t="shared" si="335"/>
        <v xml:space="preserve">  </v>
      </c>
      <c r="AG377" s="1097" t="s">
        <v>999</v>
      </c>
      <c r="AH377" s="1589">
        <v>122.1</v>
      </c>
      <c r="AI377" s="1590">
        <v>161.89999999999998</v>
      </c>
      <c r="AJ377" s="1552">
        <v>39.799999999999983</v>
      </c>
      <c r="AK377" s="1393">
        <v>114</v>
      </c>
      <c r="AL377" s="1393">
        <f t="shared" si="341"/>
        <v>349.12280701754372</v>
      </c>
      <c r="AM377" s="1154" t="str">
        <f t="shared" si="336"/>
        <v xml:space="preserve">  </v>
      </c>
      <c r="AN377" s="1393">
        <f t="shared" si="342"/>
        <v>355.90654024767792</v>
      </c>
      <c r="AO377" s="1393">
        <f t="shared" si="343"/>
        <v>6.0598842074723978</v>
      </c>
      <c r="AP377" s="1393">
        <f t="shared" si="344"/>
        <v>1.7026616603491695</v>
      </c>
      <c r="AQ377" s="1343">
        <f t="shared" si="345"/>
        <v>3</v>
      </c>
      <c r="AR377" s="1154" t="str">
        <f t="shared" si="333"/>
        <v xml:space="preserve">  </v>
      </c>
      <c r="AS377" s="1343"/>
      <c r="AT377" s="86" t="s">
        <v>191</v>
      </c>
      <c r="AU377" s="86" t="s">
        <v>191</v>
      </c>
      <c r="AV377" s="86" t="s">
        <v>191</v>
      </c>
      <c r="AW377" s="1323" t="str">
        <f t="shared" si="326"/>
        <v xml:space="preserve">  </v>
      </c>
      <c r="AX377" s="1154" t="str">
        <f t="shared" si="327"/>
        <v xml:space="preserve">  </v>
      </c>
      <c r="AY377" s="86" t="s">
        <v>191</v>
      </c>
      <c r="AZ377" s="86" t="s">
        <v>191</v>
      </c>
      <c r="BA377" s="86" t="s">
        <v>191</v>
      </c>
      <c r="BB377" s="1323"/>
      <c r="BC377" s="1154" t="str">
        <f t="shared" si="328"/>
        <v xml:space="preserve">  </v>
      </c>
      <c r="BD377" s="801" t="s">
        <v>191</v>
      </c>
      <c r="BE377" s="1203" t="s">
        <v>999</v>
      </c>
      <c r="BF377" s="1312">
        <v>12.120161671275461</v>
      </c>
      <c r="BG377" s="1312"/>
      <c r="BH377" s="1323"/>
      <c r="BI377" s="1154" t="str">
        <f t="shared" si="329"/>
        <v xml:space="preserve">  </v>
      </c>
      <c r="BJ377" s="1203" t="s">
        <v>999</v>
      </c>
      <c r="BK377" s="1312">
        <v>6.2910433971965482E-2</v>
      </c>
      <c r="BL377" s="1312"/>
      <c r="BM377" s="1323" t="str">
        <f t="shared" si="346"/>
        <v xml:space="preserve">  </v>
      </c>
      <c r="BN377" s="1158" t="str">
        <f t="shared" si="330"/>
        <v xml:space="preserve">  </v>
      </c>
      <c r="BO377" s="1157" t="str">
        <f t="shared" si="331"/>
        <v xml:space="preserve">  </v>
      </c>
      <c r="BP377" s="1310">
        <f t="shared" si="321"/>
        <v>0.51905606276739646</v>
      </c>
      <c r="BQ377" s="1344">
        <v>481.3453807207697</v>
      </c>
      <c r="BR377" s="1203"/>
      <c r="BS377" s="1323"/>
      <c r="BT377" s="1158" t="str">
        <f t="shared" si="337"/>
        <v xml:space="preserve">  </v>
      </c>
      <c r="BU377" s="1200">
        <v>172.23139403915033</v>
      </c>
      <c r="BV377" s="1203"/>
      <c r="BW377" s="1323"/>
      <c r="BX377" s="1154" t="str">
        <f t="shared" si="320"/>
        <v xml:space="preserve">  </v>
      </c>
      <c r="BY377" s="1312">
        <v>0.81763383875928486</v>
      </c>
      <c r="BZ377" s="1312"/>
      <c r="CA377" s="1594"/>
      <c r="CB377" s="1594"/>
      <c r="CC377" s="1154" t="str">
        <f t="shared" si="322"/>
        <v xml:space="preserve">  </v>
      </c>
      <c r="CD377" s="1595">
        <v>0.29498946339550669</v>
      </c>
      <c r="CE377" s="1594"/>
      <c r="CF377" s="1594"/>
      <c r="CG377" s="1158" t="str">
        <f t="shared" si="332"/>
        <v xml:space="preserve">  </v>
      </c>
      <c r="CH377" s="1239">
        <f t="shared" si="323"/>
        <v>0.16986427449141708</v>
      </c>
      <c r="CI377" s="1201">
        <v>6.697553466297804</v>
      </c>
      <c r="CJ377" s="1203"/>
      <c r="CK377" s="1203"/>
      <c r="CL377" s="1154" t="str">
        <f t="shared" si="338"/>
        <v xml:space="preserve">  </v>
      </c>
      <c r="CM377" s="1312">
        <v>2.3382686663039691</v>
      </c>
      <c r="CN377" s="1203"/>
      <c r="CO377" s="1203"/>
      <c r="CP377" s="1158" t="str">
        <f t="shared" si="347"/>
        <v xml:space="preserve">  </v>
      </c>
      <c r="CQ377" s="1201">
        <f t="shared" si="324"/>
        <v>1.3914236501592359</v>
      </c>
      <c r="CR377" s="1201">
        <f t="shared" si="325"/>
        <v>1.3576320852239352</v>
      </c>
      <c r="CS377" s="1203"/>
    </row>
    <row r="378" spans="1:97" x14ac:dyDescent="0.2">
      <c r="A378" s="1144" t="s">
        <v>2376</v>
      </c>
      <c r="B378" s="1161" t="s">
        <v>1482</v>
      </c>
      <c r="C378" s="957" t="s">
        <v>599</v>
      </c>
      <c r="D378" s="957">
        <v>9</v>
      </c>
      <c r="E378" s="1455">
        <v>1503020</v>
      </c>
      <c r="F378" s="955">
        <v>1</v>
      </c>
      <c r="G378" s="1163">
        <v>384115121402501</v>
      </c>
      <c r="H378" s="1163">
        <v>201412201430</v>
      </c>
      <c r="I378" s="1163" t="s">
        <v>672</v>
      </c>
      <c r="J378" s="1163"/>
      <c r="K378" s="1183" t="s">
        <v>2617</v>
      </c>
      <c r="L378" s="1184" t="s">
        <v>1716</v>
      </c>
      <c r="M378" s="957"/>
      <c r="N378" s="957"/>
      <c r="O378" s="957"/>
      <c r="P378" s="1169">
        <v>41993</v>
      </c>
      <c r="Q378" s="960">
        <v>0.60416666666666663</v>
      </c>
      <c r="R378" s="957" t="s">
        <v>1003</v>
      </c>
      <c r="S378" s="1343" t="s">
        <v>1003</v>
      </c>
      <c r="T378" s="1602">
        <v>123.4</v>
      </c>
      <c r="U378" s="1552">
        <v>135.80000000000001</v>
      </c>
      <c r="V378" s="1393">
        <f>U378-T378</f>
        <v>12.400000000000006</v>
      </c>
      <c r="W378" s="1097">
        <v>142</v>
      </c>
      <c r="X378" s="1236">
        <f t="shared" si="339"/>
        <v>87.323943661971882</v>
      </c>
      <c r="Y378" s="1154" t="str">
        <f t="shared" si="334"/>
        <v xml:space="preserve">  </v>
      </c>
      <c r="Z378" s="1097"/>
      <c r="AA378" s="1097">
        <v>125.4</v>
      </c>
      <c r="AB378" s="1097">
        <v>138.4</v>
      </c>
      <c r="AC378" s="1343">
        <v>13</v>
      </c>
      <c r="AD378" s="1097">
        <v>138</v>
      </c>
      <c r="AE378" s="1393">
        <f t="shared" si="340"/>
        <v>94.202898550724626</v>
      </c>
      <c r="AF378" s="1154" t="str">
        <f t="shared" si="335"/>
        <v xml:space="preserve">  </v>
      </c>
      <c r="AG378" s="1097"/>
      <c r="AH378" s="1606">
        <v>127</v>
      </c>
      <c r="AI378" s="1604">
        <v>140.30000000000001</v>
      </c>
      <c r="AJ378" s="1343">
        <v>13.300000000000011</v>
      </c>
      <c r="AK378" s="1607">
        <v>138</v>
      </c>
      <c r="AL378" s="1393">
        <f t="shared" si="341"/>
        <v>96.376811594202977</v>
      </c>
      <c r="AM378" s="1154" t="str">
        <f t="shared" si="336"/>
        <v xml:space="preserve">  </v>
      </c>
      <c r="AN378" s="1393">
        <v>92.634551268966504</v>
      </c>
      <c r="AO378" s="1393">
        <v>4.7258215525719036</v>
      </c>
      <c r="AP378" s="1393">
        <v>5.1015754789488579</v>
      </c>
      <c r="AQ378" s="1343">
        <v>3</v>
      </c>
      <c r="AR378" s="1154" t="str">
        <f t="shared" si="333"/>
        <v xml:space="preserve">  </v>
      </c>
      <c r="AS378" s="1343" t="s">
        <v>1069</v>
      </c>
      <c r="AT378" s="86" t="s">
        <v>191</v>
      </c>
      <c r="AU378" s="86" t="s">
        <v>191</v>
      </c>
      <c r="AV378" s="86" t="s">
        <v>191</v>
      </c>
      <c r="AW378" s="1323" t="str">
        <f t="shared" si="326"/>
        <v xml:space="preserve">  </v>
      </c>
      <c r="AX378" s="1154" t="str">
        <f t="shared" si="327"/>
        <v xml:space="preserve">  </v>
      </c>
      <c r="AY378" s="86" t="s">
        <v>191</v>
      </c>
      <c r="AZ378" s="86" t="s">
        <v>191</v>
      </c>
      <c r="BA378" s="86" t="s">
        <v>191</v>
      </c>
      <c r="BB378" s="1323"/>
      <c r="BC378" s="1154" t="str">
        <f t="shared" si="328"/>
        <v xml:space="preserve">  </v>
      </c>
      <c r="BD378" s="801" t="s">
        <v>191</v>
      </c>
      <c r="BE378" s="1203" t="s">
        <v>1003</v>
      </c>
      <c r="BF378" s="1312">
        <v>12.135507061464994</v>
      </c>
      <c r="BG378" s="1312"/>
      <c r="BH378" s="1323"/>
      <c r="BI378" s="1154" t="str">
        <f t="shared" si="329"/>
        <v xml:space="preserve">  </v>
      </c>
      <c r="BJ378" s="1203" t="s">
        <v>1003</v>
      </c>
      <c r="BK378" s="1312">
        <v>6.8567377896006559E-2</v>
      </c>
      <c r="BL378" s="1312">
        <v>6.9892873532865357E-4</v>
      </c>
      <c r="BM378" s="1323"/>
      <c r="BN378" s="1158" t="str">
        <f t="shared" si="330"/>
        <v xml:space="preserve">  </v>
      </c>
      <c r="BO378" s="1157" t="str">
        <f t="shared" si="331"/>
        <v xml:space="preserve">  </v>
      </c>
      <c r="BP378" s="1310">
        <f t="shared" si="321"/>
        <v>0.5650145276066374</v>
      </c>
      <c r="BQ378" s="1344">
        <v>401.31766313949998</v>
      </c>
      <c r="BR378" s="1203"/>
      <c r="BS378" s="1323"/>
      <c r="BT378" s="1158" t="str">
        <f t="shared" si="337"/>
        <v xml:space="preserve">  </v>
      </c>
      <c r="BU378" s="1200">
        <v>35.044641006547906</v>
      </c>
      <c r="BV378" s="1203"/>
      <c r="BW378" s="1323"/>
      <c r="BX378" s="1154" t="str">
        <f t="shared" si="320"/>
        <v xml:space="preserve">  </v>
      </c>
      <c r="BY378" s="1312">
        <v>2.1207471495315731</v>
      </c>
      <c r="BZ378" s="1312"/>
      <c r="CA378" s="1605" t="s">
        <v>1073</v>
      </c>
      <c r="CB378" s="1594"/>
      <c r="CC378" s="1154" t="str">
        <f t="shared" si="322"/>
        <v xml:space="preserve">  </v>
      </c>
      <c r="CD378" s="1595">
        <v>0.19978052857906098</v>
      </c>
      <c r="CE378" s="1594"/>
      <c r="CF378" s="1594"/>
      <c r="CG378" s="1158" t="str">
        <f t="shared" si="332"/>
        <v xml:space="preserve">  </v>
      </c>
      <c r="CH378" s="1239">
        <f t="shared" si="323"/>
        <v>0.52844600283501375</v>
      </c>
      <c r="CI378" s="1201">
        <v>9.0597306948401819</v>
      </c>
      <c r="CJ378" s="1203"/>
      <c r="CK378" s="1203"/>
      <c r="CL378" s="1154" t="str">
        <f t="shared" si="338"/>
        <v xml:space="preserve">  </v>
      </c>
      <c r="CM378" s="1312">
        <v>0.8731479582708298</v>
      </c>
      <c r="CN378" s="1203"/>
      <c r="CO378" s="1203"/>
      <c r="CP378" s="1158" t="str">
        <f t="shared" si="347"/>
        <v xml:space="preserve">  </v>
      </c>
      <c r="CQ378" s="1201">
        <f t="shared" si="324"/>
        <v>2.2574961251309227</v>
      </c>
      <c r="CR378" s="1201">
        <f t="shared" si="325"/>
        <v>2.4915306112215179</v>
      </c>
      <c r="CS378" s="1203"/>
    </row>
    <row r="379" spans="1:97" ht="25.5" x14ac:dyDescent="0.2">
      <c r="A379" s="1144" t="s">
        <v>2388</v>
      </c>
      <c r="B379" s="1161" t="s">
        <v>1494</v>
      </c>
      <c r="C379" s="957" t="s">
        <v>599</v>
      </c>
      <c r="D379" s="957">
        <v>9</v>
      </c>
      <c r="E379" s="1455">
        <v>1503005</v>
      </c>
      <c r="F379" s="1616">
        <v>1</v>
      </c>
      <c r="G379" s="1617">
        <v>384115121402501</v>
      </c>
      <c r="H379" s="1617">
        <v>201502091340</v>
      </c>
      <c r="I379" s="1163" t="s">
        <v>672</v>
      </c>
      <c r="J379" s="1163"/>
      <c r="K379" s="1183" t="s">
        <v>2617</v>
      </c>
      <c r="L379" s="1166" t="s">
        <v>1716</v>
      </c>
      <c r="M379" s="957"/>
      <c r="N379" s="957"/>
      <c r="O379" s="957"/>
      <c r="P379" s="1169">
        <v>42044</v>
      </c>
      <c r="Q379" s="960">
        <v>0.56944444444444442</v>
      </c>
      <c r="R379" s="957" t="s">
        <v>1045</v>
      </c>
      <c r="S379" s="1343" t="s">
        <v>1045</v>
      </c>
      <c r="T379" s="1602">
        <v>126.4</v>
      </c>
      <c r="U379" s="1552">
        <v>152.19999999999999</v>
      </c>
      <c r="V379" s="1393">
        <f>U379-T379</f>
        <v>25.799999999999983</v>
      </c>
      <c r="W379" s="1097">
        <v>70</v>
      </c>
      <c r="X379" s="1236">
        <f t="shared" si="339"/>
        <v>368.57142857142827</v>
      </c>
      <c r="Y379" s="1154" t="str">
        <f t="shared" si="334"/>
        <v xml:space="preserve">  </v>
      </c>
      <c r="Z379" s="1097"/>
      <c r="AA379" s="1590">
        <v>117.3</v>
      </c>
      <c r="AB379" s="1552">
        <v>145.1</v>
      </c>
      <c r="AC379" s="1343">
        <v>27.799999999999997</v>
      </c>
      <c r="AD379" s="1393">
        <v>64</v>
      </c>
      <c r="AE379" s="1393">
        <f t="shared" si="340"/>
        <v>434.37499999999994</v>
      </c>
      <c r="AF379" s="1154" t="str">
        <f t="shared" si="335"/>
        <v xml:space="preserve">  </v>
      </c>
      <c r="AG379" s="1097"/>
      <c r="AH379" s="1393">
        <v>128</v>
      </c>
      <c r="AI379" s="1604">
        <v>152.60000000000002</v>
      </c>
      <c r="AJ379" s="1343">
        <v>24.600000000000023</v>
      </c>
      <c r="AK379" s="1343">
        <v>68</v>
      </c>
      <c r="AL379" s="1393">
        <f t="shared" si="341"/>
        <v>361.76470588235327</v>
      </c>
      <c r="AM379" s="1154" t="str">
        <f t="shared" si="336"/>
        <v xml:space="preserve">  </v>
      </c>
      <c r="AN379" s="1393">
        <v>388.2370448179272</v>
      </c>
      <c r="AO379" s="1393">
        <v>40.101322294018054</v>
      </c>
      <c r="AP379" s="1393">
        <v>10.329081891921083</v>
      </c>
      <c r="AQ379" s="1343">
        <v>3</v>
      </c>
      <c r="AR379" s="1154" t="str">
        <f t="shared" si="333"/>
        <v xml:space="preserve">  </v>
      </c>
      <c r="AS379" s="1343"/>
      <c r="AT379" s="86" t="s">
        <v>191</v>
      </c>
      <c r="AU379" s="86" t="s">
        <v>191</v>
      </c>
      <c r="AV379" s="86" t="s">
        <v>191</v>
      </c>
      <c r="AW379" s="1323" t="str">
        <f t="shared" si="326"/>
        <v xml:space="preserve">  </v>
      </c>
      <c r="AX379" s="1154" t="str">
        <f t="shared" si="327"/>
        <v xml:space="preserve">  </v>
      </c>
      <c r="AY379" s="86" t="s">
        <v>191</v>
      </c>
      <c r="AZ379" s="86" t="s">
        <v>191</v>
      </c>
      <c r="BA379" s="86" t="s">
        <v>191</v>
      </c>
      <c r="BB379" s="1323"/>
      <c r="BC379" s="1154" t="str">
        <f t="shared" si="328"/>
        <v xml:space="preserve">  </v>
      </c>
      <c r="BD379" s="801" t="s">
        <v>191</v>
      </c>
      <c r="BE379" s="1203"/>
      <c r="BF379" s="1312">
        <v>7.9410035469680293</v>
      </c>
      <c r="BG379" s="1312">
        <v>0.3539275395796464</v>
      </c>
      <c r="BH379" s="1323"/>
      <c r="BI379" s="1154" t="str">
        <f t="shared" si="329"/>
        <v xml:space="preserve">  </v>
      </c>
      <c r="BJ379" s="1203" t="s">
        <v>1045</v>
      </c>
      <c r="BK379" s="1595">
        <v>0.18313155089069894</v>
      </c>
      <c r="BL379" s="1595"/>
      <c r="BM379" s="1323" t="s">
        <v>1072</v>
      </c>
      <c r="BN379" s="1158" t="str">
        <f t="shared" si="330"/>
        <v xml:space="preserve">  </v>
      </c>
      <c r="BO379" s="1157" t="str">
        <f t="shared" si="331"/>
        <v xml:space="preserve">  </v>
      </c>
      <c r="BP379" s="1310">
        <f t="shared" si="321"/>
        <v>2.3061512289667818</v>
      </c>
      <c r="BQ379" s="1344">
        <v>388.85193918370754</v>
      </c>
      <c r="BR379" s="1203"/>
      <c r="BS379" s="1323"/>
      <c r="BT379" s="1158" t="str">
        <f t="shared" si="337"/>
        <v xml:space="preserve">  </v>
      </c>
      <c r="BU379" s="1200">
        <v>143.31971472770923</v>
      </c>
      <c r="BV379" s="1203"/>
      <c r="BW379" s="1323"/>
      <c r="BX379" s="1154" t="str">
        <f t="shared" ref="BX379:BX396" si="348">IF(BU379&lt;BX$5,"&lt;MDL",IF(BU379&lt;BX$6,"E, &lt;RL",IF(BU379&gt;BX$6,"  ",)))</f>
        <v xml:space="preserve">  </v>
      </c>
      <c r="BY379" s="1312">
        <v>2.241885252812152</v>
      </c>
      <c r="BZ379" s="1312"/>
      <c r="CA379" s="1605" t="s">
        <v>1073</v>
      </c>
      <c r="CB379" s="1594"/>
      <c r="CC379" s="1154" t="str">
        <f t="shared" si="322"/>
        <v xml:space="preserve">  </v>
      </c>
      <c r="CD379" s="1595">
        <v>0.97381890669027871</v>
      </c>
      <c r="CE379" s="1594"/>
      <c r="CF379" s="1594"/>
      <c r="CG379" s="1158" t="str">
        <f t="shared" si="332"/>
        <v xml:space="preserve">  </v>
      </c>
      <c r="CH379" s="1239">
        <f t="shared" si="323"/>
        <v>0.5765395583517986</v>
      </c>
      <c r="CI379" s="1595">
        <v>6.3899685295764161</v>
      </c>
      <c r="CJ379" s="1203"/>
      <c r="CK379" s="1203"/>
      <c r="CL379" s="1154" t="str">
        <f t="shared" si="338"/>
        <v xml:space="preserve">  </v>
      </c>
      <c r="CM379" s="1312">
        <v>2.3116650856997052</v>
      </c>
      <c r="CN379" s="1203"/>
      <c r="CO379" s="1203"/>
      <c r="CP379" s="1158" t="str">
        <f t="shared" si="347"/>
        <v xml:space="preserve">  </v>
      </c>
      <c r="CQ379" s="1201">
        <f t="shared" si="324"/>
        <v>1.6432908996134816</v>
      </c>
      <c r="CR379" s="1201">
        <f t="shared" si="325"/>
        <v>1.6129428460638509</v>
      </c>
      <c r="CS379" s="1203"/>
    </row>
    <row r="380" spans="1:97" ht="25.5" x14ac:dyDescent="0.2">
      <c r="A380" s="1144" t="s">
        <v>2392</v>
      </c>
      <c r="B380" s="1161" t="s">
        <v>1498</v>
      </c>
      <c r="C380" s="957" t="s">
        <v>599</v>
      </c>
      <c r="D380" s="957">
        <v>9</v>
      </c>
      <c r="E380" s="1455">
        <v>1503001</v>
      </c>
      <c r="F380" s="955">
        <v>1</v>
      </c>
      <c r="G380" s="1163">
        <v>384115121402501</v>
      </c>
      <c r="H380" s="1163">
        <v>201502101310</v>
      </c>
      <c r="I380" s="1163" t="s">
        <v>672</v>
      </c>
      <c r="J380" s="1163"/>
      <c r="K380" s="1183" t="s">
        <v>2617</v>
      </c>
      <c r="L380" s="1166" t="s">
        <v>1716</v>
      </c>
      <c r="M380" s="957"/>
      <c r="N380" s="957"/>
      <c r="O380" s="957"/>
      <c r="P380" s="1169">
        <v>42045</v>
      </c>
      <c r="Q380" s="960">
        <v>0.54861111111111105</v>
      </c>
      <c r="R380" s="957" t="s">
        <v>1049</v>
      </c>
      <c r="S380" s="1343" t="s">
        <v>1049</v>
      </c>
      <c r="T380" s="1602">
        <v>123</v>
      </c>
      <c r="U380" s="1552">
        <v>139.6</v>
      </c>
      <c r="V380" s="1393">
        <f>U380-T380</f>
        <v>16.599999999999994</v>
      </c>
      <c r="W380" s="1097">
        <v>106</v>
      </c>
      <c r="X380" s="1236">
        <f t="shared" si="339"/>
        <v>156.60377358490561</v>
      </c>
      <c r="Y380" s="1154" t="str">
        <f t="shared" si="334"/>
        <v xml:space="preserve">  </v>
      </c>
      <c r="Z380" s="1097"/>
      <c r="AA380" s="1590">
        <v>126.4</v>
      </c>
      <c r="AB380" s="1552">
        <v>141.19999999999999</v>
      </c>
      <c r="AC380" s="1343">
        <v>14.799999999999983</v>
      </c>
      <c r="AD380" s="1393">
        <v>100</v>
      </c>
      <c r="AE380" s="1393">
        <f t="shared" si="340"/>
        <v>147.99999999999983</v>
      </c>
      <c r="AF380" s="1154" t="str">
        <f t="shared" si="335"/>
        <v xml:space="preserve">  </v>
      </c>
      <c r="AG380" s="1097"/>
      <c r="AH380" s="1393">
        <v>127.2</v>
      </c>
      <c r="AI380" s="1604">
        <v>143.80000000000001</v>
      </c>
      <c r="AJ380" s="1343">
        <v>16.600000000000009</v>
      </c>
      <c r="AK380" s="1343">
        <v>106</v>
      </c>
      <c r="AL380" s="1393">
        <f t="shared" si="341"/>
        <v>156.60377358490575</v>
      </c>
      <c r="AM380" s="1154" t="str">
        <f t="shared" si="336"/>
        <v xml:space="preserve">  </v>
      </c>
      <c r="AN380" s="1393">
        <v>153.73584905660371</v>
      </c>
      <c r="AO380" s="1393">
        <v>4.9673909952919848</v>
      </c>
      <c r="AP380" s="1393">
        <v>3.2311207995885529</v>
      </c>
      <c r="AQ380" s="1343">
        <v>3</v>
      </c>
      <c r="AR380" s="1154" t="str">
        <f t="shared" si="333"/>
        <v xml:space="preserve">  </v>
      </c>
      <c r="AS380" s="1343" t="s">
        <v>1071</v>
      </c>
      <c r="AT380" s="86" t="s">
        <v>191</v>
      </c>
      <c r="AU380" s="86" t="s">
        <v>191</v>
      </c>
      <c r="AV380" s="86" t="s">
        <v>191</v>
      </c>
      <c r="AW380" s="1323" t="str">
        <f t="shared" si="326"/>
        <v xml:space="preserve">  </v>
      </c>
      <c r="AX380" s="1154" t="str">
        <f t="shared" si="327"/>
        <v xml:space="preserve">  </v>
      </c>
      <c r="AY380" s="86" t="s">
        <v>191</v>
      </c>
      <c r="AZ380" s="86" t="s">
        <v>191</v>
      </c>
      <c r="BA380" s="86" t="s">
        <v>191</v>
      </c>
      <c r="BB380" s="1323"/>
      <c r="BC380" s="1154" t="str">
        <f t="shared" si="328"/>
        <v xml:space="preserve">  </v>
      </c>
      <c r="BD380" s="801" t="s">
        <v>191</v>
      </c>
      <c r="BE380" s="1203" t="s">
        <v>1049</v>
      </c>
      <c r="BF380" s="1312">
        <v>10.801956675594278</v>
      </c>
      <c r="BG380" s="1312"/>
      <c r="BH380" s="1323"/>
      <c r="BI380" s="1154" t="str">
        <f t="shared" si="329"/>
        <v xml:space="preserve">  </v>
      </c>
      <c r="BJ380" s="1203" t="s">
        <v>1049</v>
      </c>
      <c r="BK380" s="1595">
        <v>7.3186091687576019E-2</v>
      </c>
      <c r="BL380" s="1595"/>
      <c r="BM380" s="1323" t="s">
        <v>1072</v>
      </c>
      <c r="BN380" s="1158" t="str">
        <f t="shared" si="330"/>
        <v xml:space="preserve">  </v>
      </c>
      <c r="BO380" s="1157" t="str">
        <f t="shared" si="331"/>
        <v xml:space="preserve">  </v>
      </c>
      <c r="BP380" s="1310">
        <f t="shared" si="321"/>
        <v>0.67752624719307741</v>
      </c>
      <c r="BQ380" s="1344">
        <v>309.99683424008327</v>
      </c>
      <c r="BR380" s="1203"/>
      <c r="BS380" s="1323"/>
      <c r="BT380" s="1158" t="str">
        <f t="shared" si="337"/>
        <v xml:space="preserve">  </v>
      </c>
      <c r="BU380" s="1200">
        <v>48.54667404137151</v>
      </c>
      <c r="BV380" s="1203"/>
      <c r="BW380" s="1323"/>
      <c r="BX380" s="1154" t="str">
        <f t="shared" si="348"/>
        <v xml:space="preserve">  </v>
      </c>
      <c r="BY380" s="1312">
        <v>1.307851388313686</v>
      </c>
      <c r="BZ380" s="1312"/>
      <c r="CA380" s="1605" t="s">
        <v>1073</v>
      </c>
      <c r="CB380" s="1594"/>
      <c r="CC380" s="1154" t="str">
        <f t="shared" si="322"/>
        <v xml:space="preserve">  </v>
      </c>
      <c r="CD380" s="1595">
        <v>0.19356200547042526</v>
      </c>
      <c r="CE380" s="1594"/>
      <c r="CF380" s="1594"/>
      <c r="CG380" s="1158" t="str">
        <f t="shared" si="332"/>
        <v xml:space="preserve">  </v>
      </c>
      <c r="CH380" s="1239">
        <f t="shared" si="323"/>
        <v>0.42189185303124555</v>
      </c>
      <c r="CI380" s="1595">
        <v>6.3006988928123766</v>
      </c>
      <c r="CJ380" s="1203"/>
      <c r="CK380" s="1203"/>
      <c r="CL380" s="1154" t="str">
        <f t="shared" si="338"/>
        <v xml:space="preserve">  </v>
      </c>
      <c r="CM380" s="1312">
        <v>0.98671322283665563</v>
      </c>
      <c r="CN380" s="1203"/>
      <c r="CO380" s="1203"/>
      <c r="CP380" s="1158" t="str">
        <f t="shared" si="347"/>
        <v xml:space="preserve">  </v>
      </c>
      <c r="CQ380" s="1201">
        <f t="shared" si="324"/>
        <v>2.0325042700057621</v>
      </c>
      <c r="CR380" s="1201">
        <f t="shared" si="325"/>
        <v>2.0325042700057638</v>
      </c>
      <c r="CS380" s="1203"/>
    </row>
    <row r="381" spans="1:97" ht="25.5" x14ac:dyDescent="0.2">
      <c r="A381" s="1144" t="s">
        <v>2455</v>
      </c>
      <c r="B381" s="1161" t="s">
        <v>1561</v>
      </c>
      <c r="C381" s="957" t="s">
        <v>599</v>
      </c>
      <c r="D381" s="957">
        <v>9</v>
      </c>
      <c r="E381" s="1455">
        <v>1602380</v>
      </c>
      <c r="F381" s="955">
        <v>1</v>
      </c>
      <c r="G381" s="1163">
        <v>384115121402501</v>
      </c>
      <c r="H381" s="1163">
        <v>201603101700</v>
      </c>
      <c r="I381" s="1163" t="s">
        <v>672</v>
      </c>
      <c r="J381" s="1163"/>
      <c r="K381" s="1183" t="s">
        <v>2617</v>
      </c>
      <c r="L381" s="1166" t="s">
        <v>1716</v>
      </c>
      <c r="M381" s="957" t="s">
        <v>1139</v>
      </c>
      <c r="N381" s="957"/>
      <c r="O381" s="957"/>
      <c r="P381" s="1169">
        <v>42439</v>
      </c>
      <c r="Q381" s="960">
        <v>0.70833333333333337</v>
      </c>
      <c r="R381" s="957" t="s">
        <v>1152</v>
      </c>
      <c r="S381" s="1566" t="s">
        <v>1152</v>
      </c>
      <c r="T381" s="1602">
        <v>130.80000000000001</v>
      </c>
      <c r="U381" s="1566">
        <v>139.69999999999999</v>
      </c>
      <c r="V381" s="1393">
        <v>8.8999999999999773</v>
      </c>
      <c r="W381" s="1236">
        <v>76</v>
      </c>
      <c r="X381" s="1236">
        <v>117.10526315789444</v>
      </c>
      <c r="Y381" s="1154" t="str">
        <f t="shared" si="334"/>
        <v xml:space="preserve">  </v>
      </c>
      <c r="Z381" s="1566" t="s">
        <v>1152</v>
      </c>
      <c r="AA381" s="1602">
        <v>126.4</v>
      </c>
      <c r="AB381" s="1566">
        <v>135.5</v>
      </c>
      <c r="AC381" s="1393">
        <v>9.0999999999999943</v>
      </c>
      <c r="AD381" s="1393">
        <v>76</v>
      </c>
      <c r="AE381" s="1393">
        <v>119.73684210526308</v>
      </c>
      <c r="AF381" s="1154" t="str">
        <f t="shared" si="335"/>
        <v xml:space="preserve">  </v>
      </c>
      <c r="AG381" s="1566" t="s">
        <v>1152</v>
      </c>
      <c r="AH381" s="1635">
        <v>128.4</v>
      </c>
      <c r="AI381" s="1344">
        <v>137.1</v>
      </c>
      <c r="AJ381" s="1189">
        <v>8.6999999999999886</v>
      </c>
      <c r="AK381" s="1189">
        <v>76</v>
      </c>
      <c r="AL381" s="1189">
        <v>114.47368421052617</v>
      </c>
      <c r="AM381" s="1154" t="str">
        <f t="shared" si="336"/>
        <v xml:space="preserve">  </v>
      </c>
      <c r="AN381" s="1602">
        <v>117.10526315789457</v>
      </c>
      <c r="AO381" s="1566">
        <v>2.6315789473684532</v>
      </c>
      <c r="AP381" s="1393">
        <v>2.2471910112359859</v>
      </c>
      <c r="AQ381" s="1344">
        <v>3</v>
      </c>
      <c r="AR381" s="1154" t="str">
        <f t="shared" si="333"/>
        <v xml:space="preserve">  </v>
      </c>
      <c r="AS381" s="1343"/>
      <c r="AT381" s="86" t="s">
        <v>191</v>
      </c>
      <c r="AU381" s="86" t="s">
        <v>191</v>
      </c>
      <c r="AV381" s="86" t="s">
        <v>191</v>
      </c>
      <c r="AW381" s="1323" t="str">
        <f t="shared" si="326"/>
        <v xml:space="preserve">  </v>
      </c>
      <c r="AX381" s="1154" t="str">
        <f t="shared" si="327"/>
        <v xml:space="preserve">  </v>
      </c>
      <c r="AY381" s="86" t="s">
        <v>191</v>
      </c>
      <c r="AZ381" s="86" t="s">
        <v>191</v>
      </c>
      <c r="BA381" s="86" t="s">
        <v>191</v>
      </c>
      <c r="BB381" s="1323"/>
      <c r="BC381" s="1154" t="str">
        <f t="shared" si="328"/>
        <v xml:space="preserve">  </v>
      </c>
      <c r="BD381" s="801" t="s">
        <v>191</v>
      </c>
      <c r="BE381" s="1203" t="s">
        <v>1152</v>
      </c>
      <c r="BF381" s="1312">
        <v>7.6429804790299594</v>
      </c>
      <c r="BG381" s="1312"/>
      <c r="BH381" s="1323"/>
      <c r="BI381" s="1154" t="str">
        <f t="shared" si="329"/>
        <v xml:space="preserve">  </v>
      </c>
      <c r="BJ381" s="1203" t="s">
        <v>1152</v>
      </c>
      <c r="BK381" s="1595">
        <v>0.11192041785448936</v>
      </c>
      <c r="BL381" s="1595"/>
      <c r="BM381" s="1203"/>
      <c r="BN381" s="1158" t="str">
        <f t="shared" si="330"/>
        <v xml:space="preserve">  </v>
      </c>
      <c r="BO381" s="1157" t="str">
        <f t="shared" si="331"/>
        <v xml:space="preserve">  </v>
      </c>
      <c r="BP381" s="1310">
        <f t="shared" si="321"/>
        <v>1.4643556680743246</v>
      </c>
      <c r="BQ381" s="1189">
        <v>213.96413289932789</v>
      </c>
      <c r="BR381" s="1203"/>
      <c r="BS381" s="1323"/>
      <c r="BT381" s="1158" t="str">
        <f t="shared" si="337"/>
        <v xml:space="preserve">  </v>
      </c>
      <c r="BU381" s="1306">
        <v>25.056326089526493</v>
      </c>
      <c r="BV381" s="1203"/>
      <c r="BW381" s="1323"/>
      <c r="BX381" s="1154" t="str">
        <f t="shared" si="348"/>
        <v xml:space="preserve">  </v>
      </c>
      <c r="BY381" s="1312">
        <v>0.92960444411757315</v>
      </c>
      <c r="BZ381" s="1312"/>
      <c r="CA381" s="1594"/>
      <c r="CB381" s="1594" t="s">
        <v>1032</v>
      </c>
      <c r="CC381" s="1154" t="str">
        <f t="shared" si="322"/>
        <v xml:space="preserve">  </v>
      </c>
      <c r="CD381" s="1595">
        <v>0.11130790054565676</v>
      </c>
      <c r="CE381" s="1347"/>
      <c r="CF381" s="1312" t="s">
        <v>1032</v>
      </c>
      <c r="CG381" s="1158" t="str">
        <f t="shared" si="332"/>
        <v>E, &lt;RL</v>
      </c>
      <c r="CH381" s="1239">
        <f t="shared" si="323"/>
        <v>0.4344674182167535</v>
      </c>
      <c r="CI381" s="1419">
        <v>4.4560224857750104</v>
      </c>
      <c r="CJ381" s="1419"/>
      <c r="CK381" s="1419"/>
      <c r="CL381" s="1154" t="str">
        <f t="shared" si="338"/>
        <v xml:space="preserve">  </v>
      </c>
      <c r="CM381" s="1419">
        <v>0.51009731087161236</v>
      </c>
      <c r="CN381" s="1419"/>
      <c r="CO381" s="1419" t="s">
        <v>602</v>
      </c>
      <c r="CP381" s="1158" t="str">
        <f t="shared" si="347"/>
        <v xml:space="preserve">  </v>
      </c>
      <c r="CQ381" s="1201">
        <f t="shared" si="324"/>
        <v>2.0826025490317157</v>
      </c>
      <c r="CR381" s="1201">
        <f t="shared" si="325"/>
        <v>2.0358024917501063</v>
      </c>
      <c r="CS381" s="1203"/>
    </row>
    <row r="382" spans="1:97" ht="25.5" x14ac:dyDescent="0.2">
      <c r="A382" s="1144" t="s">
        <v>2461</v>
      </c>
      <c r="B382" s="1161" t="s">
        <v>1567</v>
      </c>
      <c r="C382" s="957" t="s">
        <v>599</v>
      </c>
      <c r="D382" s="957">
        <v>9</v>
      </c>
      <c r="E382" s="1455">
        <v>1602381</v>
      </c>
      <c r="F382" s="955">
        <v>1</v>
      </c>
      <c r="G382" s="1163">
        <v>384115121402501</v>
      </c>
      <c r="H382" s="1163">
        <v>201603121220</v>
      </c>
      <c r="I382" s="1163" t="s">
        <v>672</v>
      </c>
      <c r="J382" s="1163"/>
      <c r="K382" s="1183" t="s">
        <v>2617</v>
      </c>
      <c r="L382" s="1166" t="s">
        <v>1716</v>
      </c>
      <c r="M382" s="957" t="s">
        <v>1139</v>
      </c>
      <c r="N382" s="957"/>
      <c r="O382" s="957"/>
      <c r="P382" s="1169">
        <v>42441</v>
      </c>
      <c r="Q382" s="960">
        <v>0.51388888888888895</v>
      </c>
      <c r="R382" s="957" t="s">
        <v>1158</v>
      </c>
      <c r="S382" s="1566" t="s">
        <v>1158</v>
      </c>
      <c r="T382" s="1602">
        <v>128.30000000000001</v>
      </c>
      <c r="U382" s="1566">
        <v>140</v>
      </c>
      <c r="V382" s="1393">
        <v>11.699999999999989</v>
      </c>
      <c r="W382" s="1236">
        <v>74</v>
      </c>
      <c r="X382" s="1236">
        <v>158.10810810810796</v>
      </c>
      <c r="Y382" s="1154" t="str">
        <f t="shared" si="334"/>
        <v xml:space="preserve">  </v>
      </c>
      <c r="Z382" s="1566" t="s">
        <v>1158</v>
      </c>
      <c r="AA382" s="1602">
        <v>131.9</v>
      </c>
      <c r="AB382" s="1566">
        <v>148.19999999999999</v>
      </c>
      <c r="AC382" s="1393">
        <v>16.299999999999983</v>
      </c>
      <c r="AD382" s="1393">
        <v>102</v>
      </c>
      <c r="AE382" s="1393">
        <v>159.80392156862729</v>
      </c>
      <c r="AF382" s="1154" t="str">
        <f t="shared" si="335"/>
        <v xml:space="preserve">  </v>
      </c>
      <c r="AG382" s="1566" t="s">
        <v>1158</v>
      </c>
      <c r="AH382" s="1635">
        <v>126.8</v>
      </c>
      <c r="AI382" s="1344">
        <v>138.69999999999999</v>
      </c>
      <c r="AJ382" s="1189">
        <v>11.899999999999991</v>
      </c>
      <c r="AK382" s="1189">
        <v>74</v>
      </c>
      <c r="AL382" s="1189">
        <v>160.81081081081069</v>
      </c>
      <c r="AM382" s="1154" t="str">
        <f t="shared" si="336"/>
        <v xml:space="preserve">  </v>
      </c>
      <c r="AN382" s="1602">
        <v>159.57428016251529</v>
      </c>
      <c r="AO382" s="1566">
        <v>1.3659069720702008</v>
      </c>
      <c r="AP382" s="1393">
        <v>0.85596937719482091</v>
      </c>
      <c r="AQ382" s="1344">
        <v>3</v>
      </c>
      <c r="AR382" s="1154" t="str">
        <f t="shared" si="333"/>
        <v xml:space="preserve">  </v>
      </c>
      <c r="AS382" s="1343"/>
      <c r="AT382" s="86" t="s">
        <v>191</v>
      </c>
      <c r="AU382" s="86" t="s">
        <v>191</v>
      </c>
      <c r="AV382" s="86" t="s">
        <v>191</v>
      </c>
      <c r="AW382" s="1323" t="str">
        <f t="shared" si="326"/>
        <v xml:space="preserve">  </v>
      </c>
      <c r="AX382" s="1154" t="str">
        <f t="shared" si="327"/>
        <v xml:space="preserve">  </v>
      </c>
      <c r="AY382" s="86" t="s">
        <v>191</v>
      </c>
      <c r="AZ382" s="86" t="s">
        <v>191</v>
      </c>
      <c r="BA382" s="86" t="s">
        <v>191</v>
      </c>
      <c r="BB382" s="1323"/>
      <c r="BC382" s="1154" t="str">
        <f t="shared" si="328"/>
        <v xml:space="preserve">  </v>
      </c>
      <c r="BD382" s="801" t="s">
        <v>191</v>
      </c>
      <c r="BE382" s="1203" t="s">
        <v>1158</v>
      </c>
      <c r="BF382" s="1312">
        <v>7.2108865175594969</v>
      </c>
      <c r="BG382" s="1312"/>
      <c r="BH382" s="1323"/>
      <c r="BI382" s="1154" t="str">
        <f t="shared" si="329"/>
        <v xml:space="preserve">  </v>
      </c>
      <c r="BJ382" s="1203" t="s">
        <v>1158</v>
      </c>
      <c r="BK382" s="1595">
        <v>0.12597448428511335</v>
      </c>
      <c r="BL382" s="1595"/>
      <c r="BM382" s="1203"/>
      <c r="BN382" s="1158" t="str">
        <f t="shared" si="330"/>
        <v xml:space="preserve">  </v>
      </c>
      <c r="BO382" s="1157" t="str">
        <f t="shared" si="331"/>
        <v xml:space="preserve">  </v>
      </c>
      <c r="BP382" s="1310">
        <f t="shared" si="321"/>
        <v>1.747004116322566</v>
      </c>
      <c r="BQ382" s="1189">
        <v>214.56106288908146</v>
      </c>
      <c r="BR382" s="1203"/>
      <c r="BS382" s="1323"/>
      <c r="BT382" s="1158" t="str">
        <f t="shared" si="337"/>
        <v xml:space="preserve">  </v>
      </c>
      <c r="BU382" s="1306">
        <v>33.923843727057438</v>
      </c>
      <c r="BV382" s="1203"/>
      <c r="BW382" s="1323"/>
      <c r="BX382" s="1154" t="str">
        <f t="shared" si="348"/>
        <v xml:space="preserve">  </v>
      </c>
      <c r="BY382" s="1312">
        <v>1.2365228331442675</v>
      </c>
      <c r="BZ382" s="1312"/>
      <c r="CA382" s="1594"/>
      <c r="CB382" s="1594"/>
      <c r="CC382" s="1154" t="str">
        <f t="shared" si="322"/>
        <v xml:space="preserve">  </v>
      </c>
      <c r="CD382" s="1595">
        <v>0.19760119784560329</v>
      </c>
      <c r="CE382" s="1595"/>
      <c r="CF382" s="1594" t="s">
        <v>1132</v>
      </c>
      <c r="CG382" s="1158" t="str">
        <f t="shared" si="332"/>
        <v xml:space="preserve">  </v>
      </c>
      <c r="CH382" s="1239">
        <f t="shared" si="323"/>
        <v>0.5763034618184637</v>
      </c>
      <c r="CI382" s="1419">
        <v>8.6344882027087237</v>
      </c>
      <c r="CJ382" s="1419"/>
      <c r="CK382" s="1419"/>
      <c r="CL382" s="1154" t="str">
        <f t="shared" si="338"/>
        <v xml:space="preserve">  </v>
      </c>
      <c r="CM382" s="1419">
        <v>1.3885190488139696</v>
      </c>
      <c r="CN382" s="1419"/>
      <c r="CO382" s="1419" t="s">
        <v>602</v>
      </c>
      <c r="CP382" s="1158" t="str">
        <f t="shared" si="347"/>
        <v xml:space="preserve">  </v>
      </c>
      <c r="CQ382" s="1201">
        <f t="shared" si="324"/>
        <v>4.0242568182897056</v>
      </c>
      <c r="CR382" s="1201">
        <f t="shared" si="325"/>
        <v>4.0930475331322667</v>
      </c>
      <c r="CS382" s="1203"/>
    </row>
    <row r="383" spans="1:97" ht="25.5" x14ac:dyDescent="0.2">
      <c r="A383" s="1144" t="s">
        <v>2465</v>
      </c>
      <c r="B383" s="1161" t="s">
        <v>1571</v>
      </c>
      <c r="C383" s="957" t="s">
        <v>599</v>
      </c>
      <c r="D383" s="957">
        <v>9</v>
      </c>
      <c r="E383" s="1455">
        <v>1602382</v>
      </c>
      <c r="F383" s="955">
        <v>1</v>
      </c>
      <c r="G383" s="1163">
        <v>384115121402501</v>
      </c>
      <c r="H383" s="1163">
        <v>201603131130</v>
      </c>
      <c r="I383" s="1163" t="s">
        <v>672</v>
      </c>
      <c r="J383" s="1163"/>
      <c r="K383" s="1183" t="s">
        <v>2617</v>
      </c>
      <c r="L383" s="1166" t="s">
        <v>1716</v>
      </c>
      <c r="M383" s="957" t="s">
        <v>1139</v>
      </c>
      <c r="N383" s="957"/>
      <c r="O383" s="957"/>
      <c r="P383" s="1169">
        <v>42442</v>
      </c>
      <c r="Q383" s="960">
        <v>0.47916666666666669</v>
      </c>
      <c r="R383" s="957" t="s">
        <v>1162</v>
      </c>
      <c r="S383" s="1566" t="s">
        <v>1162</v>
      </c>
      <c r="T383" s="1602">
        <v>133.19999999999999</v>
      </c>
      <c r="U383" s="1566">
        <v>146</v>
      </c>
      <c r="V383" s="1393">
        <v>12.800000000000011</v>
      </c>
      <c r="W383" s="1236">
        <v>56</v>
      </c>
      <c r="X383" s="1236">
        <v>228.57142857142878</v>
      </c>
      <c r="Y383" s="1154" t="str">
        <f t="shared" si="334"/>
        <v xml:space="preserve">  </v>
      </c>
      <c r="Z383" s="1566" t="s">
        <v>1162</v>
      </c>
      <c r="AA383" s="1602">
        <v>127.5</v>
      </c>
      <c r="AB383" s="1566">
        <v>141</v>
      </c>
      <c r="AC383" s="1393">
        <v>13.5</v>
      </c>
      <c r="AD383" s="1393">
        <v>70</v>
      </c>
      <c r="AE383" s="1393">
        <v>192.85714285714283</v>
      </c>
      <c r="AF383" s="1154" t="str">
        <f t="shared" si="335"/>
        <v xml:space="preserve">  </v>
      </c>
      <c r="AG383" s="1566" t="s">
        <v>1162</v>
      </c>
      <c r="AH383" s="1635">
        <v>132.30000000000001</v>
      </c>
      <c r="AI383" s="1344">
        <v>146.69999999999999</v>
      </c>
      <c r="AJ383" s="1189">
        <v>14.399999999999977</v>
      </c>
      <c r="AK383" s="1189">
        <v>64</v>
      </c>
      <c r="AL383" s="1189">
        <v>224.99999999999963</v>
      </c>
      <c r="AM383" s="1154" t="str">
        <f t="shared" si="336"/>
        <v xml:space="preserve">  </v>
      </c>
      <c r="AN383" s="1602">
        <v>215.4761904761904</v>
      </c>
      <c r="AO383" s="1566">
        <v>19.669894811736075</v>
      </c>
      <c r="AP383" s="1393">
        <v>9.1285699678775192</v>
      </c>
      <c r="AQ383" s="1344">
        <v>3</v>
      </c>
      <c r="AR383" s="1154" t="str">
        <f t="shared" si="333"/>
        <v xml:space="preserve">  </v>
      </c>
      <c r="AS383" s="1343"/>
      <c r="AT383" s="86" t="s">
        <v>191</v>
      </c>
      <c r="AU383" s="86" t="s">
        <v>191</v>
      </c>
      <c r="AV383" s="86" t="s">
        <v>191</v>
      </c>
      <c r="AW383" s="1323" t="str">
        <f t="shared" si="326"/>
        <v xml:space="preserve">  </v>
      </c>
      <c r="AX383" s="1154" t="str">
        <f t="shared" si="327"/>
        <v xml:space="preserve">  </v>
      </c>
      <c r="AY383" s="86" t="s">
        <v>191</v>
      </c>
      <c r="AZ383" s="86" t="s">
        <v>191</v>
      </c>
      <c r="BA383" s="86" t="s">
        <v>191</v>
      </c>
      <c r="BB383" s="1323"/>
      <c r="BC383" s="1154" t="str">
        <f t="shared" si="328"/>
        <v xml:space="preserve">  </v>
      </c>
      <c r="BD383" s="801" t="s">
        <v>191</v>
      </c>
      <c r="BE383" s="1203" t="s">
        <v>1162</v>
      </c>
      <c r="BF383" s="1312">
        <v>8.7720147054653186</v>
      </c>
      <c r="BG383" s="1312"/>
      <c r="BH383" s="1323"/>
      <c r="BI383" s="1154" t="str">
        <f t="shared" si="329"/>
        <v xml:space="preserve">  </v>
      </c>
      <c r="BJ383" s="1203" t="s">
        <v>1162</v>
      </c>
      <c r="BK383" s="1595">
        <v>0.10604059299265522</v>
      </c>
      <c r="BL383" s="1595"/>
      <c r="BM383" s="1203"/>
      <c r="BN383" s="1158" t="str">
        <f t="shared" si="330"/>
        <v xml:space="preserve">  </v>
      </c>
      <c r="BO383" s="1157" t="str">
        <f t="shared" si="331"/>
        <v xml:space="preserve">  </v>
      </c>
      <c r="BP383" s="1310">
        <f t="shared" si="321"/>
        <v>1.2088510627619862</v>
      </c>
      <c r="BQ383" s="1189">
        <v>191.66316661067111</v>
      </c>
      <c r="BR383" s="1203"/>
      <c r="BS383" s="1323"/>
      <c r="BT383" s="1158" t="str">
        <f t="shared" si="337"/>
        <v xml:space="preserve">  </v>
      </c>
      <c r="BU383" s="1306">
        <v>43.808723796724863</v>
      </c>
      <c r="BV383" s="1203"/>
      <c r="BW383" s="1323"/>
      <c r="BX383" s="1154" t="str">
        <f t="shared" si="348"/>
        <v xml:space="preserve">  </v>
      </c>
      <c r="BY383" s="1312">
        <v>1.1728667383842171</v>
      </c>
      <c r="BZ383" s="1312"/>
      <c r="CA383" s="1594"/>
      <c r="CB383" s="1594"/>
      <c r="CC383" s="1154" t="str">
        <f t="shared" si="322"/>
        <v xml:space="preserve">  </v>
      </c>
      <c r="CD383" s="1595">
        <v>0.22619572811695587</v>
      </c>
      <c r="CE383" s="1595"/>
      <c r="CF383" s="1594" t="s">
        <v>1132</v>
      </c>
      <c r="CG383" s="1158" t="str">
        <f t="shared" si="332"/>
        <v xml:space="preserve">  </v>
      </c>
      <c r="CH383" s="1239">
        <f t="shared" si="323"/>
        <v>0.61194164696583697</v>
      </c>
      <c r="CI383" s="1419">
        <v>5.5379574003276977</v>
      </c>
      <c r="CJ383" s="1419"/>
      <c r="CK383" s="1419"/>
      <c r="CL383" s="1154" t="str">
        <f t="shared" si="338"/>
        <v xml:space="preserve">  </v>
      </c>
      <c r="CM383" s="1419">
        <v>1.2460404150737301</v>
      </c>
      <c r="CN383" s="1419"/>
      <c r="CO383" s="1419" t="s">
        <v>602</v>
      </c>
      <c r="CP383" s="1158" t="str">
        <f t="shared" si="347"/>
        <v xml:space="preserve">  </v>
      </c>
      <c r="CQ383" s="1201">
        <f t="shared" si="324"/>
        <v>2.8894218426313762</v>
      </c>
      <c r="CR383" s="1201">
        <f t="shared" si="325"/>
        <v>2.8442746263402543</v>
      </c>
      <c r="CS383" s="1203"/>
    </row>
    <row r="384" spans="1:97" ht="25.5" x14ac:dyDescent="0.2">
      <c r="A384" s="1144" t="s">
        <v>2470</v>
      </c>
      <c r="B384" s="1161" t="s">
        <v>1576</v>
      </c>
      <c r="C384" s="957" t="s">
        <v>599</v>
      </c>
      <c r="D384" s="957">
        <v>9</v>
      </c>
      <c r="E384" s="1455">
        <v>1602383</v>
      </c>
      <c r="F384" s="955">
        <v>1</v>
      </c>
      <c r="G384" s="1163">
        <v>384115121402501</v>
      </c>
      <c r="H384" s="1163">
        <v>201603141210</v>
      </c>
      <c r="I384" s="1163" t="s">
        <v>672</v>
      </c>
      <c r="J384" s="1163"/>
      <c r="K384" s="1183" t="s">
        <v>2617</v>
      </c>
      <c r="L384" s="1166" t="s">
        <v>1716</v>
      </c>
      <c r="M384" s="957" t="s">
        <v>1139</v>
      </c>
      <c r="N384" s="957"/>
      <c r="O384" s="957"/>
      <c r="P384" s="1169">
        <v>42443</v>
      </c>
      <c r="Q384" s="960">
        <v>0.50694444444444442</v>
      </c>
      <c r="R384" s="957" t="s">
        <v>1167</v>
      </c>
      <c r="S384" s="1566" t="s">
        <v>1167</v>
      </c>
      <c r="T384" s="1602">
        <v>123.1</v>
      </c>
      <c r="U384" s="1566">
        <v>154.1</v>
      </c>
      <c r="V384" s="1393">
        <v>31</v>
      </c>
      <c r="W384" s="1236">
        <v>108</v>
      </c>
      <c r="X384" s="1236">
        <v>287.03703703703707</v>
      </c>
      <c r="Y384" s="1154" t="str">
        <f t="shared" si="334"/>
        <v xml:space="preserve">  </v>
      </c>
      <c r="Z384" s="1566" t="s">
        <v>1167</v>
      </c>
      <c r="AA384" s="1602">
        <v>134.4</v>
      </c>
      <c r="AB384" s="1566">
        <v>154.4</v>
      </c>
      <c r="AC384" s="1393">
        <v>20</v>
      </c>
      <c r="AD384" s="1393">
        <v>72</v>
      </c>
      <c r="AE384" s="1393">
        <v>277.77777777777777</v>
      </c>
      <c r="AF384" s="1154" t="str">
        <f t="shared" si="335"/>
        <v xml:space="preserve">  </v>
      </c>
      <c r="AG384" s="1566" t="s">
        <v>1167</v>
      </c>
      <c r="AH384" s="1635">
        <v>132.5</v>
      </c>
      <c r="AI384" s="1344">
        <v>152.29999999999998</v>
      </c>
      <c r="AJ384" s="1189">
        <v>19.799999999999983</v>
      </c>
      <c r="AK384" s="1189">
        <v>72</v>
      </c>
      <c r="AL384" s="1189">
        <v>274.99999999999977</v>
      </c>
      <c r="AM384" s="1154" t="str">
        <f t="shared" si="336"/>
        <v xml:space="preserve">  </v>
      </c>
      <c r="AN384" s="1602">
        <v>279.93827160493817</v>
      </c>
      <c r="AO384" s="1566">
        <v>6.302647486624223</v>
      </c>
      <c r="AP384" s="1393">
        <v>2.2514418805581577</v>
      </c>
      <c r="AQ384" s="1344">
        <v>3</v>
      </c>
      <c r="AR384" s="1154" t="str">
        <f t="shared" si="333"/>
        <v xml:space="preserve">  </v>
      </c>
      <c r="AS384" s="1343"/>
      <c r="AT384" s="86" t="s">
        <v>191</v>
      </c>
      <c r="AU384" s="86" t="s">
        <v>191</v>
      </c>
      <c r="AV384" s="86" t="s">
        <v>191</v>
      </c>
      <c r="AW384" s="1323" t="str">
        <f t="shared" si="326"/>
        <v xml:space="preserve">  </v>
      </c>
      <c r="AX384" s="1154" t="str">
        <f t="shared" si="327"/>
        <v xml:space="preserve">  </v>
      </c>
      <c r="AY384" s="86" t="s">
        <v>191</v>
      </c>
      <c r="AZ384" s="86" t="s">
        <v>191</v>
      </c>
      <c r="BA384" s="86" t="s">
        <v>191</v>
      </c>
      <c r="BB384" s="1323"/>
      <c r="BC384" s="1154" t="str">
        <f t="shared" si="328"/>
        <v xml:space="preserve">  </v>
      </c>
      <c r="BD384" s="801" t="s">
        <v>191</v>
      </c>
      <c r="BE384" s="1203" t="s">
        <v>1167</v>
      </c>
      <c r="BF384" s="1312">
        <v>9.0381696176905315</v>
      </c>
      <c r="BG384" s="1312"/>
      <c r="BH384" s="1323"/>
      <c r="BI384" s="1154" t="str">
        <f t="shared" si="329"/>
        <v xml:space="preserve">  </v>
      </c>
      <c r="BJ384" s="1203" t="s">
        <v>1167</v>
      </c>
      <c r="BK384" s="1595">
        <v>0.1278581939543591</v>
      </c>
      <c r="BL384" s="1595"/>
      <c r="BM384" s="1203"/>
      <c r="BN384" s="1158" t="str">
        <f t="shared" si="330"/>
        <v xml:space="preserve">  </v>
      </c>
      <c r="BO384" s="1157" t="str">
        <f t="shared" si="331"/>
        <v xml:space="preserve">  </v>
      </c>
      <c r="BP384" s="1310">
        <f t="shared" si="321"/>
        <v>1.4146469845409908</v>
      </c>
      <c r="BQ384" s="1189">
        <v>220.92684498695505</v>
      </c>
      <c r="BR384" s="1203"/>
      <c r="BS384" s="1323"/>
      <c r="BT384" s="1158" t="str">
        <f t="shared" si="337"/>
        <v xml:space="preserve">  </v>
      </c>
      <c r="BU384" s="1306">
        <v>63.414186986996356</v>
      </c>
      <c r="BV384" s="1203"/>
      <c r="BW384" s="1323"/>
      <c r="BX384" s="1158" t="str">
        <f t="shared" si="348"/>
        <v xml:space="preserve">  </v>
      </c>
      <c r="BY384" s="1312">
        <v>1.1508778146967589</v>
      </c>
      <c r="BZ384" s="1312">
        <v>5.8776998119758672E-2</v>
      </c>
      <c r="CA384" s="1594"/>
      <c r="CB384" s="1594"/>
      <c r="CC384" s="1154" t="str">
        <f t="shared" si="322"/>
        <v xml:space="preserve">  </v>
      </c>
      <c r="CD384" s="1595">
        <v>0.31968828186021064</v>
      </c>
      <c r="CE384" s="1595">
        <v>1.6326943922155168E-2</v>
      </c>
      <c r="CF384" s="1594" t="s">
        <v>1132</v>
      </c>
      <c r="CG384" s="1158" t="str">
        <f t="shared" si="332"/>
        <v xml:space="preserve">  </v>
      </c>
      <c r="CH384" s="1239">
        <f t="shared" si="323"/>
        <v>0.52093162999938469</v>
      </c>
      <c r="CI384" s="1419">
        <v>6.1188620227396893</v>
      </c>
      <c r="CJ384" s="1419"/>
      <c r="CK384" s="1419"/>
      <c r="CL384" s="1154" t="str">
        <f t="shared" si="338"/>
        <v xml:space="preserve">  </v>
      </c>
      <c r="CM384" s="1419">
        <v>1.6826870562534133</v>
      </c>
      <c r="CN384" s="1419"/>
      <c r="CO384" s="1419" t="s">
        <v>602</v>
      </c>
      <c r="CP384" s="1158" t="str">
        <f t="shared" si="347"/>
        <v xml:space="preserve">  </v>
      </c>
      <c r="CQ384" s="1201">
        <f t="shared" si="324"/>
        <v>2.7696326460919614</v>
      </c>
      <c r="CR384" s="1201">
        <f t="shared" si="325"/>
        <v>2.6534867609332649</v>
      </c>
      <c r="CS384" s="1203"/>
    </row>
    <row r="385" spans="1:97" ht="25.5" x14ac:dyDescent="0.2">
      <c r="A385" s="1144" t="s">
        <v>2473</v>
      </c>
      <c r="B385" s="1161" t="s">
        <v>1579</v>
      </c>
      <c r="C385" s="957" t="s">
        <v>599</v>
      </c>
      <c r="D385" s="957">
        <v>9</v>
      </c>
      <c r="E385" s="1455">
        <v>1602384</v>
      </c>
      <c r="F385" s="955">
        <v>1</v>
      </c>
      <c r="G385" s="1163">
        <v>384115121402501</v>
      </c>
      <c r="H385" s="1163">
        <v>201603151140</v>
      </c>
      <c r="I385" s="1163" t="s">
        <v>672</v>
      </c>
      <c r="J385" s="1163"/>
      <c r="K385" s="1183" t="s">
        <v>2617</v>
      </c>
      <c r="L385" s="1166" t="s">
        <v>1716</v>
      </c>
      <c r="M385" s="957" t="s">
        <v>1139</v>
      </c>
      <c r="N385" s="957"/>
      <c r="O385" s="957"/>
      <c r="P385" s="1169">
        <v>42444</v>
      </c>
      <c r="Q385" s="960">
        <v>0.4861111111111111</v>
      </c>
      <c r="R385" s="957" t="s">
        <v>1170</v>
      </c>
      <c r="S385" s="1566" t="s">
        <v>1170</v>
      </c>
      <c r="T385" s="1602">
        <v>131.80000000000001</v>
      </c>
      <c r="U385" s="1566">
        <v>145.9</v>
      </c>
      <c r="V385" s="1393">
        <v>14.099999999999994</v>
      </c>
      <c r="W385" s="1236">
        <v>88</v>
      </c>
      <c r="X385" s="1236">
        <v>160.22727272727266</v>
      </c>
      <c r="Y385" s="1154" t="str">
        <f t="shared" si="334"/>
        <v xml:space="preserve">  </v>
      </c>
      <c r="Z385" s="1566" t="s">
        <v>1170</v>
      </c>
      <c r="AA385" s="1602">
        <v>132.30000000000001</v>
      </c>
      <c r="AB385" s="1566">
        <v>146.9</v>
      </c>
      <c r="AC385" s="1393">
        <v>14.599999999999994</v>
      </c>
      <c r="AD385" s="1393">
        <v>92</v>
      </c>
      <c r="AE385" s="1393">
        <v>158.69565217391298</v>
      </c>
      <c r="AF385" s="1154" t="str">
        <f t="shared" si="335"/>
        <v xml:space="preserve">  </v>
      </c>
      <c r="AG385" s="1566" t="s">
        <v>1170</v>
      </c>
      <c r="AH385" s="1635">
        <v>130.5</v>
      </c>
      <c r="AI385" s="1344">
        <v>144.5</v>
      </c>
      <c r="AJ385" s="1189">
        <v>14</v>
      </c>
      <c r="AK385" s="1189">
        <v>90</v>
      </c>
      <c r="AL385" s="1189">
        <v>155.55555555555557</v>
      </c>
      <c r="AM385" s="1154" t="str">
        <f t="shared" si="336"/>
        <v xml:space="preserve">  </v>
      </c>
      <c r="AN385" s="1602">
        <v>158.15949348558038</v>
      </c>
      <c r="AO385" s="1566">
        <v>2.3815614494350053</v>
      </c>
      <c r="AP385" s="1393">
        <v>1.5057973422582664</v>
      </c>
      <c r="AQ385" s="1344">
        <v>3</v>
      </c>
      <c r="AR385" s="1154" t="str">
        <f t="shared" si="333"/>
        <v xml:space="preserve">  </v>
      </c>
      <c r="AS385" s="1343"/>
      <c r="AT385" s="86" t="s">
        <v>191</v>
      </c>
      <c r="AU385" s="86" t="s">
        <v>191</v>
      </c>
      <c r="AV385" s="86" t="s">
        <v>191</v>
      </c>
      <c r="AW385" s="1323" t="str">
        <f t="shared" si="326"/>
        <v xml:space="preserve">  </v>
      </c>
      <c r="AX385" s="1154" t="str">
        <f t="shared" si="327"/>
        <v xml:space="preserve">  </v>
      </c>
      <c r="AY385" s="86" t="s">
        <v>191</v>
      </c>
      <c r="AZ385" s="86" t="s">
        <v>191</v>
      </c>
      <c r="BA385" s="86" t="s">
        <v>191</v>
      </c>
      <c r="BB385" s="1323"/>
      <c r="BC385" s="1154" t="str">
        <f t="shared" si="328"/>
        <v xml:space="preserve">  </v>
      </c>
      <c r="BD385" s="801" t="s">
        <v>191</v>
      </c>
      <c r="BE385" s="1203" t="s">
        <v>1170</v>
      </c>
      <c r="BF385" s="1312">
        <v>8.2049002120337118</v>
      </c>
      <c r="BG385" s="1312">
        <v>2.1489795965068836E-2</v>
      </c>
      <c r="BH385" s="1323"/>
      <c r="BI385" s="1154" t="str">
        <f t="shared" si="329"/>
        <v xml:space="preserve">  </v>
      </c>
      <c r="BJ385" s="1203" t="s">
        <v>1170</v>
      </c>
      <c r="BK385" s="1595">
        <v>0.15032441468211014</v>
      </c>
      <c r="BL385" s="1595"/>
      <c r="BM385" s="1203"/>
      <c r="BN385" s="1158" t="str">
        <f t="shared" si="330"/>
        <v xml:space="preserve">  </v>
      </c>
      <c r="BO385" s="1157" t="str">
        <f t="shared" si="331"/>
        <v xml:space="preserve">  </v>
      </c>
      <c r="BP385" s="1310">
        <f t="shared" si="321"/>
        <v>1.8321297127006728</v>
      </c>
      <c r="BQ385" s="1189">
        <v>225.27867411565592</v>
      </c>
      <c r="BR385" s="1203"/>
      <c r="BS385" s="1323"/>
      <c r="BT385" s="1158" t="str">
        <f t="shared" si="337"/>
        <v xml:space="preserve">  </v>
      </c>
      <c r="BU385" s="1306">
        <v>36.095787557167583</v>
      </c>
      <c r="BV385" s="1203"/>
      <c r="BW385" s="1323"/>
      <c r="BX385" s="1154" t="str">
        <f t="shared" si="348"/>
        <v xml:space="preserve">  </v>
      </c>
      <c r="BY385" s="1312">
        <v>0.91153883389682044</v>
      </c>
      <c r="BZ385" s="1312"/>
      <c r="CA385" s="1594"/>
      <c r="CB385" s="1594" t="str">
        <f>CF385</f>
        <v>&lt; RL, Est.</v>
      </c>
      <c r="CC385" s="1154" t="str">
        <f t="shared" si="322"/>
        <v xml:space="preserve">  </v>
      </c>
      <c r="CD385" s="1595">
        <v>0.14465724972710414</v>
      </c>
      <c r="CE385" s="1595"/>
      <c r="CF385" s="1594" t="s">
        <v>1032</v>
      </c>
      <c r="CG385" s="1158" t="str">
        <f t="shared" si="332"/>
        <v xml:space="preserve">  </v>
      </c>
      <c r="CH385" s="1239">
        <f t="shared" si="323"/>
        <v>0.40462721892123932</v>
      </c>
      <c r="CI385" s="1419">
        <v>5.1484746820628837</v>
      </c>
      <c r="CJ385" s="1419"/>
      <c r="CK385" s="1419"/>
      <c r="CL385" s="1154" t="str">
        <f t="shared" si="338"/>
        <v xml:space="preserve">  </v>
      </c>
      <c r="CM385" s="1419">
        <v>0.8008738394320043</v>
      </c>
      <c r="CN385" s="1419"/>
      <c r="CO385" s="1419" t="s">
        <v>602</v>
      </c>
      <c r="CP385" s="1158" t="str">
        <f t="shared" si="347"/>
        <v xml:space="preserve">  </v>
      </c>
      <c r="CQ385" s="1201">
        <f t="shared" si="324"/>
        <v>2.285380408187109</v>
      </c>
      <c r="CR385" s="1201">
        <f t="shared" si="325"/>
        <v>2.2187459912423324</v>
      </c>
      <c r="CS385" s="1203"/>
    </row>
    <row r="386" spans="1:97" ht="25.5" x14ac:dyDescent="0.2">
      <c r="A386" s="1144" t="s">
        <v>2478</v>
      </c>
      <c r="B386" s="1161" t="s">
        <v>1584</v>
      </c>
      <c r="C386" s="957" t="s">
        <v>599</v>
      </c>
      <c r="D386" s="957">
        <v>9</v>
      </c>
      <c r="E386" s="1455">
        <v>1602687</v>
      </c>
      <c r="F386" s="955">
        <v>1</v>
      </c>
      <c r="G386" s="1163">
        <v>384115121402501</v>
      </c>
      <c r="H386" s="1163">
        <v>201603171310</v>
      </c>
      <c r="I386" s="1163" t="s">
        <v>672</v>
      </c>
      <c r="J386" s="1163"/>
      <c r="K386" s="1183" t="s">
        <v>2617</v>
      </c>
      <c r="L386" s="1166" t="s">
        <v>1716</v>
      </c>
      <c r="M386" s="957" t="s">
        <v>1139</v>
      </c>
      <c r="N386" s="957"/>
      <c r="O386" s="957"/>
      <c r="P386" s="1169">
        <v>42446</v>
      </c>
      <c r="Q386" s="960">
        <v>0.54861111111111105</v>
      </c>
      <c r="R386" s="957" t="s">
        <v>1175</v>
      </c>
      <c r="S386" s="1566" t="s">
        <v>1175</v>
      </c>
      <c r="T386" s="1602">
        <v>132.80000000000001</v>
      </c>
      <c r="U386" s="1566">
        <v>148.10000000000002</v>
      </c>
      <c r="V386" s="1393">
        <v>15.300000000000011</v>
      </c>
      <c r="W386" s="1236">
        <v>164</v>
      </c>
      <c r="X386" s="1236">
        <v>93.292682926829329</v>
      </c>
      <c r="Y386" s="1154" t="str">
        <f t="shared" si="334"/>
        <v xml:space="preserve">  </v>
      </c>
      <c r="Z386" s="1566" t="s">
        <v>1175</v>
      </c>
      <c r="AA386" s="1602">
        <v>132.5</v>
      </c>
      <c r="AB386" s="1566">
        <v>151</v>
      </c>
      <c r="AC386" s="1393">
        <v>18.5</v>
      </c>
      <c r="AD386" s="1393">
        <v>194</v>
      </c>
      <c r="AE386" s="1393">
        <v>95.360824742268036</v>
      </c>
      <c r="AF386" s="1154" t="str">
        <f t="shared" si="335"/>
        <v xml:space="preserve">  </v>
      </c>
      <c r="AG386" s="1566" t="s">
        <v>1175</v>
      </c>
      <c r="AH386" s="1635">
        <v>133.4</v>
      </c>
      <c r="AI386" s="1344">
        <v>151.19999999999999</v>
      </c>
      <c r="AJ386" s="1189">
        <v>17.799999999999983</v>
      </c>
      <c r="AK386" s="1189">
        <v>188</v>
      </c>
      <c r="AL386" s="1189">
        <v>94.680851063829692</v>
      </c>
      <c r="AM386" s="1154" t="str">
        <f t="shared" si="336"/>
        <v xml:space="preserve">  </v>
      </c>
      <c r="AN386" s="1602">
        <v>94.444786244309014</v>
      </c>
      <c r="AO386" s="1566">
        <v>1.0540861404330408</v>
      </c>
      <c r="AP386" s="1393">
        <v>1.1160871683338234</v>
      </c>
      <c r="AQ386" s="1344">
        <v>3</v>
      </c>
      <c r="AR386" s="1154" t="str">
        <f t="shared" si="333"/>
        <v xml:space="preserve">  </v>
      </c>
      <c r="AS386" s="1343"/>
      <c r="AT386" s="86" t="s">
        <v>191</v>
      </c>
      <c r="AU386" s="86" t="s">
        <v>191</v>
      </c>
      <c r="AV386" s="86" t="s">
        <v>191</v>
      </c>
      <c r="AW386" s="1323" t="str">
        <f t="shared" si="326"/>
        <v xml:space="preserve">  </v>
      </c>
      <c r="AX386" s="1154" t="str">
        <f t="shared" si="327"/>
        <v xml:space="preserve">  </v>
      </c>
      <c r="AY386" s="86" t="s">
        <v>191</v>
      </c>
      <c r="AZ386" s="86" t="s">
        <v>191</v>
      </c>
      <c r="BA386" s="86" t="s">
        <v>191</v>
      </c>
      <c r="BB386" s="1323"/>
      <c r="BC386" s="1154" t="str">
        <f t="shared" si="328"/>
        <v xml:space="preserve">  </v>
      </c>
      <c r="BD386" s="801" t="s">
        <v>191</v>
      </c>
      <c r="BE386" s="1203" t="s">
        <v>1175</v>
      </c>
      <c r="BF386" s="1312">
        <v>5.7271965917407943</v>
      </c>
      <c r="BG386" s="1312"/>
      <c r="BH386" s="1323"/>
      <c r="BI386" s="1154" t="str">
        <f t="shared" si="329"/>
        <v xml:space="preserve">  </v>
      </c>
      <c r="BJ386" s="1203" t="s">
        <v>1175</v>
      </c>
      <c r="BK386" s="1595">
        <v>8.5531116310932326E-2</v>
      </c>
      <c r="BL386" s="1595"/>
      <c r="BM386" s="1203"/>
      <c r="BN386" s="1158" t="str">
        <f t="shared" si="330"/>
        <v xml:space="preserve">  </v>
      </c>
      <c r="BO386" s="1157" t="str">
        <f t="shared" si="331"/>
        <v xml:space="preserve">  </v>
      </c>
      <c r="BP386" s="1310">
        <f t="shared" si="321"/>
        <v>1.493420296315251</v>
      </c>
      <c r="BQ386" s="1189">
        <v>208.63034671370917</v>
      </c>
      <c r="BR386" s="1203"/>
      <c r="BS386" s="1323"/>
      <c r="BT386" s="1158" t="str">
        <f t="shared" si="337"/>
        <v xml:space="preserve">  </v>
      </c>
      <c r="BU386" s="1306">
        <v>19.463684784876541</v>
      </c>
      <c r="BV386" s="1203"/>
      <c r="BW386" s="1323"/>
      <c r="BX386" s="1154" t="str">
        <f t="shared" si="348"/>
        <v xml:space="preserve">  </v>
      </c>
      <c r="BY386" s="1312">
        <v>1.255959398895347</v>
      </c>
      <c r="BZ386" s="1312"/>
      <c r="CA386" s="1594"/>
      <c r="CB386" s="1594"/>
      <c r="CC386" s="1154" t="str">
        <f t="shared" si="322"/>
        <v xml:space="preserve">  </v>
      </c>
      <c r="CD386" s="1595">
        <v>0.11976932412146343</v>
      </c>
      <c r="CE386" s="1595"/>
      <c r="CF386" s="1594" t="s">
        <v>1132</v>
      </c>
      <c r="CG386" s="1158" t="str">
        <f t="shared" si="332"/>
        <v>E, &lt;RL</v>
      </c>
      <c r="CH386" s="1239">
        <f t="shared" si="323"/>
        <v>0.60200225838613219</v>
      </c>
      <c r="CI386" s="1419">
        <v>4.910928515761638</v>
      </c>
      <c r="CJ386" s="1419"/>
      <c r="CK386" s="1419"/>
      <c r="CL386" s="1154" t="str">
        <f t="shared" si="338"/>
        <v xml:space="preserve">  </v>
      </c>
      <c r="CM386" s="1419">
        <v>0.46497089138594183</v>
      </c>
      <c r="CN386" s="1419"/>
      <c r="CO386" s="1419" t="s">
        <v>602</v>
      </c>
      <c r="CP386" s="1158" t="str">
        <f t="shared" si="347"/>
        <v xml:space="preserve">  </v>
      </c>
      <c r="CQ386" s="1201">
        <f t="shared" si="324"/>
        <v>2.353889831041986</v>
      </c>
      <c r="CR386" s="1201">
        <f t="shared" si="325"/>
        <v>2.3889150308641889</v>
      </c>
      <c r="CS386" s="1203"/>
    </row>
    <row r="387" spans="1:97" x14ac:dyDescent="0.2">
      <c r="A387" s="1144" t="s">
        <v>2077</v>
      </c>
      <c r="B387" s="1161" t="s">
        <v>1183</v>
      </c>
      <c r="C387" s="957" t="s">
        <v>599</v>
      </c>
      <c r="D387" s="957">
        <v>9</v>
      </c>
      <c r="E387" s="1182">
        <v>1000979</v>
      </c>
      <c r="F387" s="955">
        <v>1</v>
      </c>
      <c r="G387" s="956">
        <v>11452800</v>
      </c>
      <c r="H387" s="1163">
        <v>201001211430</v>
      </c>
      <c r="I387" s="1163"/>
      <c r="J387" s="1164" t="s">
        <v>678</v>
      </c>
      <c r="K387" s="1183" t="s">
        <v>2615</v>
      </c>
      <c r="L387" s="1184" t="s">
        <v>1696</v>
      </c>
      <c r="M387" s="1167" t="s">
        <v>128</v>
      </c>
      <c r="N387" s="1168"/>
      <c r="O387" s="959"/>
      <c r="P387" s="959">
        <v>40199</v>
      </c>
      <c r="Q387" s="960">
        <v>0.60416666666666663</v>
      </c>
      <c r="R387" s="1185" t="s">
        <v>1614</v>
      </c>
      <c r="S387" s="1171"/>
      <c r="T387" s="1171"/>
      <c r="U387" s="1171"/>
      <c r="V387" s="1171"/>
      <c r="W387" s="1171"/>
      <c r="X387" s="1171"/>
      <c r="Y387" s="1154"/>
      <c r="Z387" s="1171"/>
      <c r="AA387" s="1171"/>
      <c r="AB387" s="1171"/>
      <c r="AC387" s="1171"/>
      <c r="AD387" s="1171"/>
      <c r="AE387" s="1171"/>
      <c r="AF387" s="1154"/>
      <c r="AG387" s="1171"/>
      <c r="AH387" s="1171"/>
      <c r="AI387" s="1171"/>
      <c r="AJ387" s="1171"/>
      <c r="AK387" s="1171"/>
      <c r="AL387" s="1171"/>
      <c r="AM387" s="1154"/>
      <c r="AN387" s="241" t="s">
        <v>191</v>
      </c>
      <c r="AO387" s="241" t="s">
        <v>191</v>
      </c>
      <c r="AP387" s="241" t="s">
        <v>191</v>
      </c>
      <c r="AQ387" s="235" t="s">
        <v>191</v>
      </c>
      <c r="AR387" s="1154" t="str">
        <f t="shared" si="333"/>
        <v xml:space="preserve">  </v>
      </c>
      <c r="AS387" s="235"/>
      <c r="AT387" s="1172"/>
      <c r="AU387" s="1173">
        <v>269.05912581478276</v>
      </c>
      <c r="AV387" s="1174"/>
      <c r="AW387" s="1175" t="str">
        <f t="shared" si="326"/>
        <v xml:space="preserve">  </v>
      </c>
      <c r="AX387" s="1154" t="str">
        <f t="shared" si="327"/>
        <v xml:space="preserve">  </v>
      </c>
      <c r="AY387" s="1172" t="s">
        <v>803</v>
      </c>
      <c r="AZ387" s="1186">
        <v>9.611544695647363E-2</v>
      </c>
      <c r="BA387" s="1187"/>
      <c r="BB387" s="1175" t="str">
        <f t="shared" ref="BB387:BB413" si="349">IF(AZ387&lt;BB$7,"E, &lt;PRL",IF(AZ387&gt;BB$7,"  ",))</f>
        <v xml:space="preserve">  </v>
      </c>
      <c r="BC387" s="1154" t="str">
        <f t="shared" si="328"/>
        <v xml:space="preserve">  </v>
      </c>
      <c r="BD387" s="1178">
        <f>AZ387/AU387*100</f>
        <v>3.5722797606440752E-2</v>
      </c>
      <c r="BE387" s="63" t="s">
        <v>191</v>
      </c>
      <c r="BF387" s="63" t="s">
        <v>191</v>
      </c>
      <c r="BG387" s="63" t="s">
        <v>191</v>
      </c>
      <c r="BH387" s="63"/>
      <c r="BI387" s="1154" t="str">
        <f t="shared" si="329"/>
        <v xml:space="preserve">  </v>
      </c>
      <c r="BJ387" s="63" t="s">
        <v>191</v>
      </c>
      <c r="BK387" s="23" t="s">
        <v>960</v>
      </c>
      <c r="BL387" s="63" t="s">
        <v>191</v>
      </c>
      <c r="BM387" s="1175" t="str">
        <f t="shared" ref="BM387:BM392" si="350">IF(BK387&lt;BM$7,"E, &lt;PRL",IF(BK387&gt;BM$7,"  ",))</f>
        <v xml:space="preserve">  </v>
      </c>
      <c r="BN387" s="1158" t="str">
        <f t="shared" si="330"/>
        <v xml:space="preserve">  </v>
      </c>
      <c r="BO387" s="1157" t="str">
        <f t="shared" si="331"/>
        <v xml:space="preserve">  </v>
      </c>
      <c r="BP387" s="782" t="s">
        <v>191</v>
      </c>
      <c r="BQ387" s="63"/>
      <c r="BR387" s="63" t="s">
        <v>191</v>
      </c>
      <c r="BS387" s="174"/>
      <c r="BT387" s="1158"/>
      <c r="BU387" s="63" t="s">
        <v>191</v>
      </c>
      <c r="BV387" s="63" t="s">
        <v>191</v>
      </c>
      <c r="BW387" s="174" t="str">
        <f t="shared" ref="BW387:BW396" si="351">IF(BU387&lt;BW$7,"E, &lt;PRL",IF(BU387&gt;BW$7,"  ",))</f>
        <v xml:space="preserve">  </v>
      </c>
      <c r="BX387" s="1154" t="str">
        <f t="shared" si="348"/>
        <v xml:space="preserve">  </v>
      </c>
      <c r="BY387" s="235"/>
      <c r="BZ387" s="63" t="s">
        <v>191</v>
      </c>
      <c r="CA387" s="1179">
        <v>1</v>
      </c>
      <c r="CB387" s="174"/>
      <c r="CC387" s="1154"/>
      <c r="CD387" s="63" t="s">
        <v>191</v>
      </c>
      <c r="CE387" s="63" t="s">
        <v>191</v>
      </c>
      <c r="CF387" s="174" t="str">
        <f t="shared" ref="CF387:CF396" si="352">IF(CD387&lt;CF$7,"E, &lt;PRL",IF(CD387&gt;CF$7,"  ",))</f>
        <v xml:space="preserve">  </v>
      </c>
      <c r="CG387" s="1158" t="str">
        <f t="shared" si="332"/>
        <v xml:space="preserve">  </v>
      </c>
      <c r="CH387" s="782" t="s">
        <v>191</v>
      </c>
      <c r="CI387" s="63"/>
      <c r="CJ387" s="63"/>
      <c r="CK387" s="63"/>
      <c r="CL387" s="782"/>
      <c r="CM387" s="63" t="s">
        <v>191</v>
      </c>
      <c r="CN387" s="63" t="s">
        <v>191</v>
      </c>
      <c r="CO387" s="174" t="str">
        <f>IF(CM387&lt;CO$7,"E, &lt;PRL",IF(CM387&gt;CO$7,"  ",))</f>
        <v xml:space="preserve">  </v>
      </c>
      <c r="CP387" s="1158" t="str">
        <f t="shared" si="347"/>
        <v xml:space="preserve">  </v>
      </c>
      <c r="CQ387" s="63" t="s">
        <v>191</v>
      </c>
      <c r="CR387" s="1180"/>
      <c r="CS387" s="1181" t="s">
        <v>962</v>
      </c>
    </row>
    <row r="388" spans="1:97" x14ac:dyDescent="0.2">
      <c r="A388" s="1144" t="s">
        <v>2080</v>
      </c>
      <c r="B388" s="1161" t="s">
        <v>1186</v>
      </c>
      <c r="C388" s="957" t="s">
        <v>599</v>
      </c>
      <c r="D388" s="957">
        <v>9</v>
      </c>
      <c r="E388" s="1182">
        <v>1000980</v>
      </c>
      <c r="F388" s="955">
        <v>1</v>
      </c>
      <c r="G388" s="956">
        <v>11452800</v>
      </c>
      <c r="H388" s="1163">
        <v>201001220910</v>
      </c>
      <c r="I388" s="1163"/>
      <c r="J388" s="1164" t="s">
        <v>681</v>
      </c>
      <c r="K388" s="1183" t="s">
        <v>2615</v>
      </c>
      <c r="L388" s="1184" t="s">
        <v>1696</v>
      </c>
      <c r="M388" s="1167" t="s">
        <v>128</v>
      </c>
      <c r="N388" s="1168"/>
      <c r="O388" s="959"/>
      <c r="P388" s="959">
        <v>40200</v>
      </c>
      <c r="Q388" s="960">
        <v>0.38194444444444442</v>
      </c>
      <c r="R388" s="1185" t="s">
        <v>1617</v>
      </c>
      <c r="S388" s="1171"/>
      <c r="T388" s="1171"/>
      <c r="U388" s="1171"/>
      <c r="V388" s="1171"/>
      <c r="W388" s="1171"/>
      <c r="X388" s="1171"/>
      <c r="Y388" s="1154"/>
      <c r="Z388" s="1171"/>
      <c r="AA388" s="1171"/>
      <c r="AB388" s="1171"/>
      <c r="AC388" s="1171"/>
      <c r="AD388" s="1171"/>
      <c r="AE388" s="1171"/>
      <c r="AF388" s="1154"/>
      <c r="AG388" s="1171"/>
      <c r="AH388" s="1171"/>
      <c r="AI388" s="1171"/>
      <c r="AJ388" s="1171"/>
      <c r="AK388" s="1171"/>
      <c r="AL388" s="1171"/>
      <c r="AM388" s="1154"/>
      <c r="AN388" s="241" t="s">
        <v>191</v>
      </c>
      <c r="AO388" s="241" t="s">
        <v>191</v>
      </c>
      <c r="AP388" s="241" t="s">
        <v>191</v>
      </c>
      <c r="AQ388" s="235" t="s">
        <v>191</v>
      </c>
      <c r="AR388" s="1154" t="str">
        <f t="shared" si="333"/>
        <v xml:space="preserve">  </v>
      </c>
      <c r="AS388" s="235"/>
      <c r="AT388" s="1172"/>
      <c r="AU388" s="1173">
        <v>105.11206520471183</v>
      </c>
      <c r="AV388" s="1174">
        <v>4.2026836827486562</v>
      </c>
      <c r="AW388" s="1175" t="str">
        <f t="shared" si="326"/>
        <v xml:space="preserve">  </v>
      </c>
      <c r="AX388" s="1154" t="str">
        <f t="shared" si="327"/>
        <v xml:space="preserve">  </v>
      </c>
      <c r="AY388" s="1172" t="s">
        <v>805</v>
      </c>
      <c r="AZ388" s="1176">
        <v>-2.138440168712898E-3</v>
      </c>
      <c r="BA388" s="1177" t="s">
        <v>88</v>
      </c>
      <c r="BB388" s="1175" t="str">
        <f t="shared" si="349"/>
        <v>E, &lt;PRL</v>
      </c>
      <c r="BC388" s="1154" t="str">
        <f t="shared" si="328"/>
        <v>&lt;MDL</v>
      </c>
      <c r="BD388" s="1178"/>
      <c r="BE388" s="63" t="s">
        <v>191</v>
      </c>
      <c r="BF388" s="63" t="s">
        <v>191</v>
      </c>
      <c r="BG388" s="63" t="s">
        <v>191</v>
      </c>
      <c r="BH388" s="63"/>
      <c r="BI388" s="1154" t="str">
        <f t="shared" si="329"/>
        <v xml:space="preserve">  </v>
      </c>
      <c r="BJ388" s="63" t="s">
        <v>191</v>
      </c>
      <c r="BK388" s="63" t="s">
        <v>191</v>
      </c>
      <c r="BL388" s="63" t="s">
        <v>191</v>
      </c>
      <c r="BM388" s="1175" t="str">
        <f t="shared" si="350"/>
        <v xml:space="preserve">  </v>
      </c>
      <c r="BN388" s="1158" t="str">
        <f t="shared" si="330"/>
        <v xml:space="preserve">  </v>
      </c>
      <c r="BO388" s="1157" t="str">
        <f t="shared" si="331"/>
        <v xml:space="preserve">  </v>
      </c>
      <c r="BP388" s="782" t="s">
        <v>191</v>
      </c>
      <c r="BQ388" s="63"/>
      <c r="BR388" s="63" t="s">
        <v>191</v>
      </c>
      <c r="BS388" s="174"/>
      <c r="BT388" s="1158"/>
      <c r="BU388" s="63" t="s">
        <v>191</v>
      </c>
      <c r="BV388" s="63" t="s">
        <v>191</v>
      </c>
      <c r="BW388" s="174" t="str">
        <f t="shared" si="351"/>
        <v xml:space="preserve">  </v>
      </c>
      <c r="BX388" s="1154" t="str">
        <f t="shared" si="348"/>
        <v xml:space="preserve">  </v>
      </c>
      <c r="BY388" s="235"/>
      <c r="BZ388" s="63" t="s">
        <v>191</v>
      </c>
      <c r="CA388" s="1179">
        <v>1</v>
      </c>
      <c r="CB388" s="174"/>
      <c r="CC388" s="1154"/>
      <c r="CD388" s="63" t="s">
        <v>191</v>
      </c>
      <c r="CE388" s="63" t="s">
        <v>191</v>
      </c>
      <c r="CF388" s="174" t="str">
        <f t="shared" si="352"/>
        <v xml:space="preserve">  </v>
      </c>
      <c r="CG388" s="1158" t="str">
        <f t="shared" si="332"/>
        <v xml:space="preserve">  </v>
      </c>
      <c r="CH388" s="782" t="s">
        <v>191</v>
      </c>
      <c r="CI388" s="63"/>
      <c r="CJ388" s="63"/>
      <c r="CK388" s="63"/>
      <c r="CL388" s="782"/>
      <c r="CM388" s="63" t="s">
        <v>191</v>
      </c>
      <c r="CN388" s="63" t="s">
        <v>191</v>
      </c>
      <c r="CO388" s="174" t="str">
        <f>IF(CM388&lt;CO$7,"E, &lt;PRL",IF(CM388&gt;CO$7,"  ",))</f>
        <v xml:space="preserve">  </v>
      </c>
      <c r="CP388" s="1158" t="str">
        <f t="shared" si="347"/>
        <v xml:space="preserve">  </v>
      </c>
      <c r="CQ388" s="63" t="s">
        <v>191</v>
      </c>
      <c r="CR388" s="1180"/>
      <c r="CS388" s="1181" t="s">
        <v>962</v>
      </c>
    </row>
    <row r="389" spans="1:97" x14ac:dyDescent="0.2">
      <c r="A389" s="1144" t="s">
        <v>2084</v>
      </c>
      <c r="B389" s="1161" t="s">
        <v>1190</v>
      </c>
      <c r="C389" s="957" t="s">
        <v>599</v>
      </c>
      <c r="D389" s="957">
        <v>9</v>
      </c>
      <c r="E389" s="1182">
        <v>1000963</v>
      </c>
      <c r="F389" s="955">
        <v>1</v>
      </c>
      <c r="G389" s="956">
        <v>11452800</v>
      </c>
      <c r="H389" s="1163">
        <v>201001260900</v>
      </c>
      <c r="I389" s="1163"/>
      <c r="J389" s="1164" t="s">
        <v>685</v>
      </c>
      <c r="K389" s="1183" t="s">
        <v>2615</v>
      </c>
      <c r="L389" s="1184" t="s">
        <v>1696</v>
      </c>
      <c r="M389" s="1167" t="s">
        <v>128</v>
      </c>
      <c r="N389" s="1167"/>
      <c r="O389" s="959"/>
      <c r="P389" s="959">
        <v>40204</v>
      </c>
      <c r="Q389" s="960">
        <v>0.375</v>
      </c>
      <c r="R389" s="1185" t="s">
        <v>1621</v>
      </c>
      <c r="S389" s="1171"/>
      <c r="T389" s="1171"/>
      <c r="U389" s="1171"/>
      <c r="V389" s="1171"/>
      <c r="W389" s="1171"/>
      <c r="X389" s="1171"/>
      <c r="Y389" s="1154"/>
      <c r="Z389" s="1171"/>
      <c r="AA389" s="1171"/>
      <c r="AB389" s="1171"/>
      <c r="AC389" s="1171"/>
      <c r="AD389" s="1171"/>
      <c r="AE389" s="1171"/>
      <c r="AF389" s="1154"/>
      <c r="AG389" s="1171"/>
      <c r="AH389" s="1171"/>
      <c r="AI389" s="1171"/>
      <c r="AJ389" s="1171"/>
      <c r="AK389" s="1171"/>
      <c r="AL389" s="1171"/>
      <c r="AM389" s="1154"/>
      <c r="AN389" s="1191">
        <v>256.92307692307696</v>
      </c>
      <c r="AO389" s="1196"/>
      <c r="AP389" s="1196"/>
      <c r="AQ389" s="530">
        <v>1</v>
      </c>
      <c r="AR389" s="1154" t="str">
        <f t="shared" si="333"/>
        <v xml:space="preserve">  </v>
      </c>
      <c r="AS389" s="530"/>
      <c r="AT389" s="1172"/>
      <c r="AU389" s="1173">
        <v>51.819735475704803</v>
      </c>
      <c r="AV389" s="1174">
        <v>2.2312667119190444</v>
      </c>
      <c r="AW389" s="1175" t="str">
        <f t="shared" si="326"/>
        <v xml:space="preserve">  </v>
      </c>
      <c r="AX389" s="1154" t="str">
        <f t="shared" si="327"/>
        <v xml:space="preserve">  </v>
      </c>
      <c r="AY389" s="1197" t="s">
        <v>808</v>
      </c>
      <c r="AZ389" s="1186">
        <v>4.8105489611487126E-2</v>
      </c>
      <c r="BA389" s="1187"/>
      <c r="BB389" s="1175" t="str">
        <f t="shared" si="349"/>
        <v xml:space="preserve">  </v>
      </c>
      <c r="BC389" s="1154" t="str">
        <f t="shared" si="328"/>
        <v xml:space="preserve">  </v>
      </c>
      <c r="BD389" s="1178">
        <f>AZ389/AU389*100</f>
        <v>9.283237201015998E-2</v>
      </c>
      <c r="BE389" s="63" t="s">
        <v>191</v>
      </c>
      <c r="BF389" s="63" t="s">
        <v>191</v>
      </c>
      <c r="BG389" s="63" t="s">
        <v>191</v>
      </c>
      <c r="BH389" s="63"/>
      <c r="BI389" s="1154" t="str">
        <f t="shared" si="329"/>
        <v xml:space="preserve">  </v>
      </c>
      <c r="BJ389" s="63" t="s">
        <v>191</v>
      </c>
      <c r="BK389" s="63" t="s">
        <v>191</v>
      </c>
      <c r="BL389" s="63" t="s">
        <v>191</v>
      </c>
      <c r="BM389" s="1175" t="str">
        <f t="shared" si="350"/>
        <v xml:space="preserve">  </v>
      </c>
      <c r="BN389" s="1158" t="str">
        <f t="shared" si="330"/>
        <v xml:space="preserve">  </v>
      </c>
      <c r="BO389" s="1157" t="str">
        <f t="shared" si="331"/>
        <v xml:space="preserve">  </v>
      </c>
      <c r="BP389" s="782" t="s">
        <v>191</v>
      </c>
      <c r="BQ389" s="63"/>
      <c r="BR389" s="63" t="s">
        <v>191</v>
      </c>
      <c r="BS389" s="174"/>
      <c r="BT389" s="1158"/>
      <c r="BU389" s="63" t="s">
        <v>191</v>
      </c>
      <c r="BV389" s="63" t="s">
        <v>191</v>
      </c>
      <c r="BW389" s="174" t="str">
        <f t="shared" si="351"/>
        <v xml:space="preserve">  </v>
      </c>
      <c r="BX389" s="1154" t="str">
        <f t="shared" si="348"/>
        <v xml:space="preserve">  </v>
      </c>
      <c r="BY389" s="235"/>
      <c r="BZ389" s="63" t="s">
        <v>191</v>
      </c>
      <c r="CA389" s="1179">
        <v>1</v>
      </c>
      <c r="CB389" s="174"/>
      <c r="CC389" s="1154"/>
      <c r="CD389" s="63" t="s">
        <v>191</v>
      </c>
      <c r="CE389" s="63" t="s">
        <v>191</v>
      </c>
      <c r="CF389" s="174" t="str">
        <f t="shared" si="352"/>
        <v xml:space="preserve">  </v>
      </c>
      <c r="CG389" s="1158" t="str">
        <f t="shared" si="332"/>
        <v xml:space="preserve">  </v>
      </c>
      <c r="CH389" s="782" t="s">
        <v>191</v>
      </c>
      <c r="CI389" s="1174">
        <v>4.6875905869438483</v>
      </c>
      <c r="CJ389" s="1179"/>
      <c r="CK389" s="174" t="str">
        <f>IF(CI389&lt;CK$7,"E, &lt;PRL",IF(CI389&gt;CK$7,"  ",))</f>
        <v xml:space="preserve">  </v>
      </c>
      <c r="CL389" s="1154" t="str">
        <f>IF(CI389&lt;CL$5,"&lt;MDL",IF(CI389&lt;CL$6,"E, &lt;RL",IF(CI389&gt;CL$6,"  ",)))</f>
        <v xml:space="preserve">  </v>
      </c>
      <c r="CM389" s="1174">
        <v>1.204350196953266</v>
      </c>
      <c r="CN389" s="1179"/>
      <c r="CO389" s="174" t="str">
        <f>IF(CM389&lt;CO$7,"E, &lt;PRL",IF(CM389&gt;CO$7,"  ",))</f>
        <v xml:space="preserve">  </v>
      </c>
      <c r="CP389" s="1158" t="str">
        <f t="shared" si="347"/>
        <v xml:space="preserve">  </v>
      </c>
      <c r="CQ389" s="1179" t="s">
        <v>817</v>
      </c>
      <c r="CR389" s="1180"/>
      <c r="CS389" s="1181" t="s">
        <v>962</v>
      </c>
    </row>
    <row r="390" spans="1:97" x14ac:dyDescent="0.2">
      <c r="A390" s="1144" t="s">
        <v>2087</v>
      </c>
      <c r="B390" s="1161" t="s">
        <v>1193</v>
      </c>
      <c r="C390" s="957" t="s">
        <v>599</v>
      </c>
      <c r="D390" s="957">
        <v>9</v>
      </c>
      <c r="E390" s="1182">
        <v>1000977</v>
      </c>
      <c r="F390" s="955">
        <v>1</v>
      </c>
      <c r="G390" s="956">
        <v>11452800</v>
      </c>
      <c r="H390" s="1163">
        <v>201001261600</v>
      </c>
      <c r="I390" s="1163"/>
      <c r="J390" s="1164" t="s">
        <v>688</v>
      </c>
      <c r="K390" s="1183" t="s">
        <v>2615</v>
      </c>
      <c r="L390" s="1184" t="s">
        <v>1696</v>
      </c>
      <c r="M390" s="1167" t="s">
        <v>128</v>
      </c>
      <c r="N390" s="1167"/>
      <c r="O390" s="959"/>
      <c r="P390" s="959">
        <v>40204</v>
      </c>
      <c r="Q390" s="960">
        <v>0.66666666666666663</v>
      </c>
      <c r="R390" s="1204" t="s">
        <v>1624</v>
      </c>
      <c r="S390" s="1171"/>
      <c r="T390" s="1171"/>
      <c r="U390" s="1171"/>
      <c r="V390" s="1171"/>
      <c r="W390" s="1171"/>
      <c r="X390" s="1171"/>
      <c r="Y390" s="1154"/>
      <c r="Z390" s="1171"/>
      <c r="AA390" s="1171"/>
      <c r="AB390" s="1171"/>
      <c r="AC390" s="1171"/>
      <c r="AD390" s="1171"/>
      <c r="AE390" s="1171"/>
      <c r="AF390" s="1154"/>
      <c r="AG390" s="1171"/>
      <c r="AH390" s="1171"/>
      <c r="AI390" s="1171"/>
      <c r="AJ390" s="1171"/>
      <c r="AK390" s="1171"/>
      <c r="AL390" s="1171"/>
      <c r="AM390" s="1154"/>
      <c r="AN390" s="1191">
        <v>618.46153846153845</v>
      </c>
      <c r="AO390" s="1191"/>
      <c r="AP390" s="1191"/>
      <c r="AQ390" s="530">
        <v>1</v>
      </c>
      <c r="AR390" s="1154" t="str">
        <f t="shared" si="333"/>
        <v xml:space="preserve">  </v>
      </c>
      <c r="AS390" s="530"/>
      <c r="AT390" s="1199"/>
      <c r="AU390" s="1200">
        <v>160.32028990980439</v>
      </c>
      <c r="AV390" s="1201">
        <v>5.3940534858895859</v>
      </c>
      <c r="AW390" s="1175" t="str">
        <f t="shared" si="326"/>
        <v xml:space="preserve">  </v>
      </c>
      <c r="AX390" s="1154" t="str">
        <f t="shared" si="327"/>
        <v xml:space="preserve">  </v>
      </c>
      <c r="AY390" s="1199" t="s">
        <v>245</v>
      </c>
      <c r="AZ390" s="1205">
        <v>4.3113696326490702E-2</v>
      </c>
      <c r="BA390" s="1206"/>
      <c r="BB390" s="1175" t="str">
        <f t="shared" si="349"/>
        <v xml:space="preserve">  </v>
      </c>
      <c r="BC390" s="1154" t="str">
        <f t="shared" si="328"/>
        <v xml:space="preserve">  </v>
      </c>
      <c r="BD390" s="1178">
        <f>AZ390/AU390*100</f>
        <v>2.689222702300895E-2</v>
      </c>
      <c r="BE390" s="86" t="s">
        <v>191</v>
      </c>
      <c r="BF390" s="86" t="s">
        <v>191</v>
      </c>
      <c r="BG390" s="86" t="s">
        <v>191</v>
      </c>
      <c r="BH390" s="86"/>
      <c r="BI390" s="1154" t="str">
        <f t="shared" si="329"/>
        <v xml:space="preserve">  </v>
      </c>
      <c r="BJ390" s="86" t="s">
        <v>191</v>
      </c>
      <c r="BK390" s="86" t="s">
        <v>191</v>
      </c>
      <c r="BL390" s="86" t="s">
        <v>191</v>
      </c>
      <c r="BM390" s="1175" t="str">
        <f t="shared" si="350"/>
        <v xml:space="preserve">  </v>
      </c>
      <c r="BN390" s="1158" t="str">
        <f t="shared" si="330"/>
        <v xml:space="preserve">  </v>
      </c>
      <c r="BO390" s="1157" t="str">
        <f t="shared" si="331"/>
        <v xml:space="preserve">  </v>
      </c>
      <c r="BP390" s="801" t="s">
        <v>191</v>
      </c>
      <c r="BQ390" s="86"/>
      <c r="BR390" s="86" t="s">
        <v>191</v>
      </c>
      <c r="BS390" s="174"/>
      <c r="BT390" s="1158"/>
      <c r="BU390" s="86" t="s">
        <v>191</v>
      </c>
      <c r="BV390" s="86" t="s">
        <v>191</v>
      </c>
      <c r="BW390" s="174" t="str">
        <f t="shared" si="351"/>
        <v xml:space="preserve">  </v>
      </c>
      <c r="BX390" s="1154" t="str">
        <f t="shared" si="348"/>
        <v xml:space="preserve">  </v>
      </c>
      <c r="BY390" s="236"/>
      <c r="BZ390" s="86" t="s">
        <v>191</v>
      </c>
      <c r="CA390" s="1179">
        <v>1</v>
      </c>
      <c r="CB390" s="174"/>
      <c r="CC390" s="1154"/>
      <c r="CD390" s="86" t="s">
        <v>191</v>
      </c>
      <c r="CE390" s="86" t="s">
        <v>191</v>
      </c>
      <c r="CF390" s="174" t="str">
        <f t="shared" si="352"/>
        <v xml:space="preserve">  </v>
      </c>
      <c r="CG390" s="1158" t="str">
        <f t="shared" si="332"/>
        <v xml:space="preserve">  </v>
      </c>
      <c r="CH390" s="801" t="s">
        <v>191</v>
      </c>
      <c r="CI390" s="1201">
        <v>1.7309228182775234</v>
      </c>
      <c r="CJ390" s="1203"/>
      <c r="CK390" s="174" t="str">
        <f>IF(CI390&lt;CK$7,"E, &lt;PRL",IF(CI390&gt;CK$7,"  ",))</f>
        <v>E, &lt;PRL</v>
      </c>
      <c r="CL390" s="1154" t="str">
        <f>IF(CI390&lt;CL$5,"&lt;MDL",IF(CI390&lt;CL$6,"E, &lt;RL",IF(CI390&gt;CL$6,"  ",)))</f>
        <v xml:space="preserve">  </v>
      </c>
      <c r="CM390" s="1201">
        <v>1.0705091891500991</v>
      </c>
      <c r="CN390" s="1203"/>
      <c r="CO390" s="174" t="str">
        <f>IF(CM390&lt;CO$7,"E, &lt;PRL",IF(CM390&gt;CO$7,"  ",))</f>
        <v xml:space="preserve">  </v>
      </c>
      <c r="CP390" s="1158" t="str">
        <f t="shared" si="347"/>
        <v xml:space="preserve">  </v>
      </c>
      <c r="CQ390" s="1203" t="s">
        <v>817</v>
      </c>
      <c r="CS390" s="1181" t="s">
        <v>962</v>
      </c>
    </row>
    <row r="391" spans="1:97" x14ac:dyDescent="0.2">
      <c r="A391" s="1144" t="s">
        <v>2092</v>
      </c>
      <c r="B391" s="1208" t="s">
        <v>1198</v>
      </c>
      <c r="C391" s="957" t="s">
        <v>599</v>
      </c>
      <c r="D391" s="957">
        <v>9</v>
      </c>
      <c r="E391" s="1182">
        <v>1000978</v>
      </c>
      <c r="F391" s="955">
        <v>1</v>
      </c>
      <c r="G391" s="1229">
        <v>11452800</v>
      </c>
      <c r="H391" s="1210">
        <v>201001270930</v>
      </c>
      <c r="I391" s="1210"/>
      <c r="J391" s="1227" t="s">
        <v>695</v>
      </c>
      <c r="K391" s="1183" t="s">
        <v>2615</v>
      </c>
      <c r="L391" s="1184" t="s">
        <v>1696</v>
      </c>
      <c r="M391" s="957" t="s">
        <v>128</v>
      </c>
      <c r="N391" s="1209"/>
      <c r="O391" s="959"/>
      <c r="P391" s="959">
        <v>40205</v>
      </c>
      <c r="Q391" s="1213">
        <v>0.39583333333333331</v>
      </c>
      <c r="R391" s="1204" t="s">
        <v>1628</v>
      </c>
      <c r="S391" s="1214"/>
      <c r="T391" s="1214"/>
      <c r="U391" s="1214"/>
      <c r="V391" s="1214"/>
      <c r="W391" s="1214"/>
      <c r="X391" s="1214"/>
      <c r="Y391" s="1154"/>
      <c r="Z391" s="1214"/>
      <c r="AA391" s="1214"/>
      <c r="AB391" s="1214"/>
      <c r="AC391" s="1214"/>
      <c r="AD391" s="1214"/>
      <c r="AE391" s="1214"/>
      <c r="AF391" s="1154"/>
      <c r="AG391" s="1214"/>
      <c r="AH391" s="1214"/>
      <c r="AI391" s="1214"/>
      <c r="AJ391" s="1214"/>
      <c r="AK391" s="1214"/>
      <c r="AL391" s="1214"/>
      <c r="AM391" s="1154"/>
      <c r="AN391" s="1215">
        <v>635.38461538461536</v>
      </c>
      <c r="AO391" s="1215"/>
      <c r="AP391" s="1215"/>
      <c r="AQ391" s="656">
        <v>1</v>
      </c>
      <c r="AR391" s="1154" t="str">
        <f t="shared" si="333"/>
        <v xml:space="preserve">  </v>
      </c>
      <c r="AS391" s="656"/>
      <c r="AT391" s="1230"/>
      <c r="AU391" s="1231">
        <v>167.73769626315436</v>
      </c>
      <c r="AV391" s="1218">
        <v>3.1740541455093876</v>
      </c>
      <c r="AW391" s="1175" t="str">
        <f t="shared" si="326"/>
        <v xml:space="preserve">  </v>
      </c>
      <c r="AX391" s="1154" t="str">
        <f t="shared" si="327"/>
        <v xml:space="preserve">  </v>
      </c>
      <c r="AY391" s="1216" t="s">
        <v>812</v>
      </c>
      <c r="AZ391" s="1219">
        <v>5.4316814532989956E-2</v>
      </c>
      <c r="BA391" s="1220"/>
      <c r="BB391" s="1175" t="str">
        <f t="shared" si="349"/>
        <v xml:space="preserve">  </v>
      </c>
      <c r="BC391" s="1154" t="str">
        <f t="shared" si="328"/>
        <v xml:space="preserve">  </v>
      </c>
      <c r="BD391" s="1221">
        <f>AZ391/AU391*100</f>
        <v>3.238199626145772E-2</v>
      </c>
      <c r="BE391" s="272" t="s">
        <v>191</v>
      </c>
      <c r="BF391" s="272" t="s">
        <v>191</v>
      </c>
      <c r="BG391" s="272" t="s">
        <v>191</v>
      </c>
      <c r="BH391" s="272"/>
      <c r="BI391" s="1154" t="str">
        <f t="shared" si="329"/>
        <v xml:space="preserve">  </v>
      </c>
      <c r="BJ391" s="272" t="s">
        <v>191</v>
      </c>
      <c r="BK391" s="272" t="s">
        <v>191</v>
      </c>
      <c r="BL391" s="272" t="s">
        <v>191</v>
      </c>
      <c r="BM391" s="1175" t="str">
        <f t="shared" si="350"/>
        <v xml:space="preserve">  </v>
      </c>
      <c r="BN391" s="1158" t="str">
        <f t="shared" si="330"/>
        <v xml:space="preserve">  </v>
      </c>
      <c r="BO391" s="1157" t="str">
        <f t="shared" si="331"/>
        <v xml:space="preserve">  </v>
      </c>
      <c r="BP391" s="802" t="s">
        <v>191</v>
      </c>
      <c r="BQ391" s="272"/>
      <c r="BR391" s="272" t="s">
        <v>191</v>
      </c>
      <c r="BS391" s="174"/>
      <c r="BT391" s="1158"/>
      <c r="BU391" s="272" t="s">
        <v>191</v>
      </c>
      <c r="BV391" s="272" t="s">
        <v>191</v>
      </c>
      <c r="BW391" s="174" t="str">
        <f t="shared" si="351"/>
        <v xml:space="preserve">  </v>
      </c>
      <c r="BX391" s="1154" t="str">
        <f t="shared" si="348"/>
        <v xml:space="preserve">  </v>
      </c>
      <c r="BY391" s="273"/>
      <c r="BZ391" s="272" t="s">
        <v>191</v>
      </c>
      <c r="CA391" s="1193">
        <v>1</v>
      </c>
      <c r="CB391" s="174"/>
      <c r="CC391" s="1154"/>
      <c r="CD391" s="272" t="s">
        <v>191</v>
      </c>
      <c r="CE391" s="272" t="s">
        <v>191</v>
      </c>
      <c r="CF391" s="174" t="str">
        <f t="shared" si="352"/>
        <v xml:space="preserve">  </v>
      </c>
      <c r="CG391" s="1158" t="str">
        <f t="shared" si="332"/>
        <v xml:space="preserve">  </v>
      </c>
      <c r="CH391" s="802" t="s">
        <v>191</v>
      </c>
      <c r="CI391" s="1218">
        <v>4.9159838547822874</v>
      </c>
      <c r="CJ391" s="1222"/>
      <c r="CK391" s="174" t="str">
        <f>IF(CI391&lt;CK$7,"E, &lt;PRL",IF(CI391&gt;CK$7,"  ",))</f>
        <v xml:space="preserve">  </v>
      </c>
      <c r="CL391" s="1154" t="str">
        <f>IF(CI391&lt;CL$5,"&lt;MDL",IF(CI391&lt;CL$6,"E, &lt;RL",IF(CI391&gt;CL$6,"  ",)))</f>
        <v xml:space="preserve">  </v>
      </c>
      <c r="CM391" s="1218">
        <v>3.1235405108078225</v>
      </c>
      <c r="CN391" s="1222"/>
      <c r="CO391" s="174" t="str">
        <f>IF(CM391&lt;CO$7,"E, &lt;PRL",IF(CM391&gt;CO$7,"  ",))</f>
        <v xml:space="preserve">  </v>
      </c>
      <c r="CP391" s="1158" t="str">
        <f t="shared" si="347"/>
        <v xml:space="preserve">  </v>
      </c>
      <c r="CQ391" s="1222" t="s">
        <v>817</v>
      </c>
      <c r="CR391" s="1094"/>
      <c r="CS391" s="1223" t="s">
        <v>962</v>
      </c>
    </row>
    <row r="392" spans="1:97" x14ac:dyDescent="0.2">
      <c r="A392" s="1144" t="s">
        <v>2098</v>
      </c>
      <c r="B392" s="1161" t="s">
        <v>1204</v>
      </c>
      <c r="C392" s="957" t="s">
        <v>599</v>
      </c>
      <c r="D392" s="957">
        <v>7</v>
      </c>
      <c r="E392" s="1182">
        <v>1003792</v>
      </c>
      <c r="F392" s="955">
        <v>1</v>
      </c>
      <c r="G392" s="1229">
        <v>11452800</v>
      </c>
      <c r="H392" s="1163">
        <v>201002101610</v>
      </c>
      <c r="I392" s="1163"/>
      <c r="J392" s="1241" t="s">
        <v>702</v>
      </c>
      <c r="K392" s="1183" t="s">
        <v>2615</v>
      </c>
      <c r="L392" s="1184" t="s">
        <v>1696</v>
      </c>
      <c r="M392" s="1167" t="s">
        <v>128</v>
      </c>
      <c r="N392" s="1247"/>
      <c r="O392" s="1169"/>
      <c r="P392" s="1248">
        <v>40219</v>
      </c>
      <c r="Q392" s="960">
        <v>0.67361111111111116</v>
      </c>
      <c r="R392" s="1204" t="s">
        <v>1634</v>
      </c>
      <c r="S392" s="1249"/>
      <c r="T392" s="1249"/>
      <c r="U392" s="1249"/>
      <c r="V392" s="1249"/>
      <c r="W392" s="1249"/>
      <c r="X392" s="1249"/>
      <c r="Y392" s="1154"/>
      <c r="Z392" s="1249"/>
      <c r="AA392" s="1249"/>
      <c r="AB392" s="1249"/>
      <c r="AC392" s="1249"/>
      <c r="AD392" s="1249"/>
      <c r="AE392" s="1249"/>
      <c r="AF392" s="1154"/>
      <c r="AG392" s="1249"/>
      <c r="AH392" s="1249"/>
      <c r="AI392" s="1249"/>
      <c r="AJ392" s="1249"/>
      <c r="AK392" s="1249"/>
      <c r="AL392" s="1249"/>
      <c r="AM392" s="1154"/>
      <c r="AN392" s="241" t="s">
        <v>191</v>
      </c>
      <c r="AO392" s="241" t="s">
        <v>191</v>
      </c>
      <c r="AP392" s="241" t="s">
        <v>191</v>
      </c>
      <c r="AQ392" s="235" t="s">
        <v>191</v>
      </c>
      <c r="AR392" s="1154" t="str">
        <f t="shared" si="333"/>
        <v xml:space="preserve">  </v>
      </c>
      <c r="AS392" s="235"/>
      <c r="AT392" s="63" t="s">
        <v>191</v>
      </c>
      <c r="AU392" s="63" t="s">
        <v>191</v>
      </c>
      <c r="AV392" s="63" t="s">
        <v>191</v>
      </c>
      <c r="AW392" s="1175" t="str">
        <f t="shared" si="326"/>
        <v xml:space="preserve">  </v>
      </c>
      <c r="AX392" s="1154" t="str">
        <f t="shared" si="327"/>
        <v xml:space="preserve">  </v>
      </c>
      <c r="AY392" s="63" t="s">
        <v>191</v>
      </c>
      <c r="AZ392" s="63" t="s">
        <v>191</v>
      </c>
      <c r="BA392" s="63" t="s">
        <v>191</v>
      </c>
      <c r="BB392" s="1175" t="str">
        <f t="shared" si="349"/>
        <v xml:space="preserve">  </v>
      </c>
      <c r="BC392" s="1154" t="str">
        <f t="shared" si="328"/>
        <v xml:space="preserve">  </v>
      </c>
      <c r="BD392" s="782" t="s">
        <v>191</v>
      </c>
      <c r="BE392" s="1250" t="s">
        <v>592</v>
      </c>
      <c r="BF392" s="1251">
        <v>3.7046730195274709</v>
      </c>
      <c r="BG392" s="1252"/>
      <c r="BH392" s="1175" t="str">
        <f>IF(BF392&lt;BH$7,"E, &lt;PRL",IF(BF392&gt;BH$7,"  ",))</f>
        <v xml:space="preserve">  </v>
      </c>
      <c r="BI392" s="1154" t="str">
        <f t="shared" si="329"/>
        <v xml:space="preserve">  </v>
      </c>
      <c r="BJ392" s="1250" t="s">
        <v>592</v>
      </c>
      <c r="BK392" s="1251">
        <v>0.18344904623952224</v>
      </c>
      <c r="BL392" s="1250"/>
      <c r="BM392" s="1175" t="str">
        <f t="shared" si="350"/>
        <v xml:space="preserve">  </v>
      </c>
      <c r="BN392" s="1158" t="str">
        <f t="shared" si="330"/>
        <v xml:space="preserve">  </v>
      </c>
      <c r="BO392" s="1157" t="str">
        <f t="shared" si="331"/>
        <v xml:space="preserve">  </v>
      </c>
      <c r="BP392" s="1253">
        <f>BK392/BF392*100</f>
        <v>4.951828279379999</v>
      </c>
      <c r="BQ392" s="63"/>
      <c r="BR392" s="63" t="s">
        <v>191</v>
      </c>
      <c r="BS392" s="174"/>
      <c r="BT392" s="1158"/>
      <c r="BU392" s="63" t="s">
        <v>191</v>
      </c>
      <c r="BV392" s="63" t="s">
        <v>191</v>
      </c>
      <c r="BW392" s="174" t="str">
        <f t="shared" si="351"/>
        <v xml:space="preserve">  </v>
      </c>
      <c r="BX392" s="1154" t="str">
        <f t="shared" si="348"/>
        <v xml:space="preserve">  </v>
      </c>
      <c r="BY392" s="235"/>
      <c r="BZ392" s="63" t="s">
        <v>191</v>
      </c>
      <c r="CA392" s="1179">
        <v>1</v>
      </c>
      <c r="CB392" s="174"/>
      <c r="CC392" s="1154"/>
      <c r="CD392" s="63" t="s">
        <v>191</v>
      </c>
      <c r="CE392" s="63" t="s">
        <v>191</v>
      </c>
      <c r="CF392" s="174" t="str">
        <f t="shared" si="352"/>
        <v xml:space="preserve">  </v>
      </c>
      <c r="CG392" s="1158" t="str">
        <f t="shared" si="332"/>
        <v xml:space="preserve">  </v>
      </c>
      <c r="CH392" s="782" t="s">
        <v>191</v>
      </c>
      <c r="CI392" s="63"/>
      <c r="CJ392" s="63"/>
      <c r="CK392" s="63"/>
      <c r="CL392" s="782"/>
      <c r="CM392" s="63" t="s">
        <v>191</v>
      </c>
      <c r="CN392" s="63" t="s">
        <v>191</v>
      </c>
      <c r="CO392" s="63"/>
      <c r="CP392" s="1158" t="str">
        <f t="shared" si="347"/>
        <v xml:space="preserve">  </v>
      </c>
      <c r="CQ392" s="63" t="s">
        <v>191</v>
      </c>
      <c r="CR392" s="1254"/>
      <c r="CS392" s="1254"/>
    </row>
    <row r="393" spans="1:97" x14ac:dyDescent="0.2">
      <c r="A393" s="1144" t="s">
        <v>2101</v>
      </c>
      <c r="B393" s="1208" t="s">
        <v>1207</v>
      </c>
      <c r="C393" s="1209" t="s">
        <v>600</v>
      </c>
      <c r="D393" s="1209">
        <v>7</v>
      </c>
      <c r="E393" s="1182">
        <v>1002815</v>
      </c>
      <c r="F393" s="955">
        <v>4</v>
      </c>
      <c r="G393" s="1229">
        <v>11452800</v>
      </c>
      <c r="H393" s="1210">
        <v>201002101610</v>
      </c>
      <c r="I393" s="1210"/>
      <c r="J393" s="1259" t="s">
        <v>705</v>
      </c>
      <c r="K393" s="1183" t="s">
        <v>2615</v>
      </c>
      <c r="L393" s="1184" t="s">
        <v>1696</v>
      </c>
      <c r="M393" s="1212" t="s">
        <v>128</v>
      </c>
      <c r="N393" s="1269"/>
      <c r="O393" s="1209" t="s">
        <v>45</v>
      </c>
      <c r="P393" s="1261">
        <v>40219</v>
      </c>
      <c r="Q393" s="1213">
        <v>0.67361111111111116</v>
      </c>
      <c r="R393" s="1204" t="s">
        <v>1636</v>
      </c>
      <c r="S393" s="1263"/>
      <c r="T393" s="1263"/>
      <c r="U393" s="1263"/>
      <c r="V393" s="1263"/>
      <c r="W393" s="1263"/>
      <c r="X393" s="1263"/>
      <c r="Y393" s="1154"/>
      <c r="Z393" s="1263"/>
      <c r="AA393" s="1263"/>
      <c r="AB393" s="1263"/>
      <c r="AC393" s="1263"/>
      <c r="AD393" s="1263"/>
      <c r="AE393" s="1263"/>
      <c r="AF393" s="1154"/>
      <c r="AG393" s="1263"/>
      <c r="AH393" s="1263"/>
      <c r="AI393" s="1263"/>
      <c r="AJ393" s="1263"/>
      <c r="AK393" s="1263"/>
      <c r="AL393" s="1263"/>
      <c r="AM393" s="1154"/>
      <c r="AN393" s="252" t="s">
        <v>191</v>
      </c>
      <c r="AO393" s="252" t="s">
        <v>191</v>
      </c>
      <c r="AP393" s="252" t="s">
        <v>191</v>
      </c>
      <c r="AQ393" s="257" t="s">
        <v>191</v>
      </c>
      <c r="AR393" s="1154" t="str">
        <f t="shared" si="333"/>
        <v xml:space="preserve">  </v>
      </c>
      <c r="AS393" s="257"/>
      <c r="AT393" s="253" t="s">
        <v>191</v>
      </c>
      <c r="AU393" s="253" t="s">
        <v>191</v>
      </c>
      <c r="AV393" s="253" t="s">
        <v>191</v>
      </c>
      <c r="AW393" s="1175" t="str">
        <f t="shared" si="326"/>
        <v xml:space="preserve">  </v>
      </c>
      <c r="AX393" s="1154" t="str">
        <f t="shared" si="327"/>
        <v xml:space="preserve">  </v>
      </c>
      <c r="AY393" s="253" t="s">
        <v>191</v>
      </c>
      <c r="AZ393" s="253" t="s">
        <v>191</v>
      </c>
      <c r="BA393" s="253" t="s">
        <v>191</v>
      </c>
      <c r="BB393" s="1175" t="str">
        <f t="shared" si="349"/>
        <v xml:space="preserve">  </v>
      </c>
      <c r="BC393" s="1154" t="str">
        <f t="shared" si="328"/>
        <v xml:space="preserve">  </v>
      </c>
      <c r="BD393" s="784" t="s">
        <v>191</v>
      </c>
      <c r="BE393" s="253" t="s">
        <v>191</v>
      </c>
      <c r="BF393" s="253" t="s">
        <v>191</v>
      </c>
      <c r="BG393" s="253" t="s">
        <v>191</v>
      </c>
      <c r="BH393" s="253"/>
      <c r="BI393" s="1154" t="str">
        <f t="shared" si="329"/>
        <v xml:space="preserve">  </v>
      </c>
      <c r="BJ393" s="253" t="s">
        <v>191</v>
      </c>
      <c r="BK393" s="23" t="s">
        <v>960</v>
      </c>
      <c r="BL393" s="253" t="s">
        <v>191</v>
      </c>
      <c r="BM393" s="1175"/>
      <c r="BN393" s="1158" t="str">
        <f t="shared" si="330"/>
        <v xml:space="preserve">  </v>
      </c>
      <c r="BO393" s="1157" t="str">
        <f t="shared" si="331"/>
        <v xml:space="preserve">  </v>
      </c>
      <c r="BP393" s="784" t="s">
        <v>191</v>
      </c>
      <c r="BQ393" s="253"/>
      <c r="BR393" s="253" t="s">
        <v>191</v>
      </c>
      <c r="BS393" s="174"/>
      <c r="BT393" s="1158"/>
      <c r="BU393" s="253" t="s">
        <v>191</v>
      </c>
      <c r="BV393" s="253" t="s">
        <v>191</v>
      </c>
      <c r="BW393" s="174" t="str">
        <f t="shared" si="351"/>
        <v xml:space="preserve">  </v>
      </c>
      <c r="BX393" s="1154" t="str">
        <f t="shared" si="348"/>
        <v xml:space="preserve">  </v>
      </c>
      <c r="BY393" s="257"/>
      <c r="BZ393" s="253" t="s">
        <v>191</v>
      </c>
      <c r="CA393" s="1193">
        <v>1</v>
      </c>
      <c r="CB393" s="174"/>
      <c r="CC393" s="1154"/>
      <c r="CD393" s="253" t="s">
        <v>191</v>
      </c>
      <c r="CE393" s="253" t="s">
        <v>191</v>
      </c>
      <c r="CF393" s="174" t="str">
        <f t="shared" si="352"/>
        <v xml:space="preserve">  </v>
      </c>
      <c r="CG393" s="1158" t="str">
        <f t="shared" si="332"/>
        <v xml:space="preserve">  </v>
      </c>
      <c r="CH393" s="784" t="s">
        <v>191</v>
      </c>
      <c r="CI393" s="253"/>
      <c r="CJ393" s="253"/>
      <c r="CK393" s="253"/>
      <c r="CL393" s="784"/>
      <c r="CM393" s="253" t="s">
        <v>191</v>
      </c>
      <c r="CN393" s="253" t="s">
        <v>191</v>
      </c>
      <c r="CO393" s="253"/>
      <c r="CP393" s="1158" t="str">
        <f t="shared" si="347"/>
        <v xml:space="preserve">  </v>
      </c>
      <c r="CQ393" s="253" t="s">
        <v>191</v>
      </c>
      <c r="CR393" s="1268"/>
      <c r="CS393" s="1268"/>
    </row>
    <row r="394" spans="1:97" x14ac:dyDescent="0.2">
      <c r="A394" s="1144" t="s">
        <v>2125</v>
      </c>
      <c r="B394" s="1161" t="s">
        <v>1231</v>
      </c>
      <c r="C394" s="1105" t="s">
        <v>599</v>
      </c>
      <c r="D394" s="957">
        <v>9</v>
      </c>
      <c r="E394" s="1182">
        <v>1003810</v>
      </c>
      <c r="F394" s="955">
        <v>1</v>
      </c>
      <c r="G394" s="956">
        <v>11452800</v>
      </c>
      <c r="H394" s="1163">
        <v>201004150920</v>
      </c>
      <c r="I394" s="1163"/>
      <c r="J394" s="1241" t="s">
        <v>730</v>
      </c>
      <c r="K394" s="1183" t="s">
        <v>2615</v>
      </c>
      <c r="L394" s="1184" t="s">
        <v>1696</v>
      </c>
      <c r="M394" s="1167" t="s">
        <v>128</v>
      </c>
      <c r="N394" s="1167"/>
      <c r="O394" s="1209"/>
      <c r="P394" s="1169">
        <v>40283</v>
      </c>
      <c r="Q394" s="960">
        <v>0.3888888888888889</v>
      </c>
      <c r="R394" s="1204" t="s">
        <v>1656</v>
      </c>
      <c r="S394" s="1171"/>
      <c r="T394" s="1171"/>
      <c r="U394" s="1171"/>
      <c r="V394" s="1171"/>
      <c r="W394" s="1171"/>
      <c r="X394" s="1171"/>
      <c r="Y394" s="1154"/>
      <c r="Z394" s="1171"/>
      <c r="AA394" s="1171"/>
      <c r="AB394" s="1171"/>
      <c r="AC394" s="1171"/>
      <c r="AD394" s="1171"/>
      <c r="AE394" s="1171"/>
      <c r="AF394" s="1154"/>
      <c r="AG394" s="1171"/>
      <c r="AH394" s="1171"/>
      <c r="AI394" s="1171"/>
      <c r="AJ394" s="1171"/>
      <c r="AK394" s="1171"/>
      <c r="AL394" s="1171"/>
      <c r="AM394" s="1154"/>
      <c r="AN394" s="243" t="s">
        <v>191</v>
      </c>
      <c r="AO394" s="243" t="s">
        <v>191</v>
      </c>
      <c r="AP394" s="243" t="s">
        <v>191</v>
      </c>
      <c r="AQ394" s="236" t="s">
        <v>191</v>
      </c>
      <c r="AR394" s="1154" t="str">
        <f t="shared" si="333"/>
        <v xml:space="preserve">  </v>
      </c>
      <c r="AS394" s="236"/>
      <c r="AT394" s="1172"/>
      <c r="AU394" s="1201">
        <v>25.314086217755563</v>
      </c>
      <c r="AV394" s="1174"/>
      <c r="AW394" s="1175" t="str">
        <f t="shared" si="326"/>
        <v xml:space="preserve">  </v>
      </c>
      <c r="AX394" s="1154" t="str">
        <f t="shared" si="327"/>
        <v xml:space="preserve">  </v>
      </c>
      <c r="AY394" s="1324"/>
      <c r="AZ394" s="1187">
        <v>0.46718678764677379</v>
      </c>
      <c r="BA394" s="1179"/>
      <c r="BB394" s="1175" t="str">
        <f t="shared" si="349"/>
        <v xml:space="preserve">  </v>
      </c>
      <c r="BC394" s="1154" t="str">
        <f t="shared" si="328"/>
        <v xml:space="preserve">  </v>
      </c>
      <c r="BD394" s="1239">
        <f>AZ394/AU394*100</f>
        <v>1.845560545334179</v>
      </c>
      <c r="BE394" s="63" t="s">
        <v>191</v>
      </c>
      <c r="BF394" s="63" t="s">
        <v>191</v>
      </c>
      <c r="BG394" s="63" t="s">
        <v>191</v>
      </c>
      <c r="BH394" s="1175"/>
      <c r="BI394" s="1154" t="str">
        <f t="shared" si="329"/>
        <v xml:space="preserve">  </v>
      </c>
      <c r="BJ394" s="63" t="s">
        <v>191</v>
      </c>
      <c r="BK394" s="23" t="s">
        <v>960</v>
      </c>
      <c r="BL394" s="63" t="s">
        <v>191</v>
      </c>
      <c r="BM394" s="1175"/>
      <c r="BN394" s="1158" t="str">
        <f t="shared" si="330"/>
        <v xml:space="preserve">  </v>
      </c>
      <c r="BO394" s="1157" t="str">
        <f t="shared" si="331"/>
        <v xml:space="preserve">  </v>
      </c>
      <c r="BP394" s="782" t="s">
        <v>191</v>
      </c>
      <c r="BQ394" s="63"/>
      <c r="BR394" s="63" t="s">
        <v>191</v>
      </c>
      <c r="BS394" s="174"/>
      <c r="BT394" s="1158"/>
      <c r="BU394" s="63" t="s">
        <v>191</v>
      </c>
      <c r="BV394" s="63" t="s">
        <v>191</v>
      </c>
      <c r="BW394" s="174" t="str">
        <f t="shared" si="351"/>
        <v xml:space="preserve">  </v>
      </c>
      <c r="BX394" s="1158" t="str">
        <f t="shared" si="348"/>
        <v xml:space="preserve">  </v>
      </c>
      <c r="BY394" s="235"/>
      <c r="BZ394" s="63" t="s">
        <v>191</v>
      </c>
      <c r="CA394" s="1179">
        <v>1</v>
      </c>
      <c r="CB394" s="174"/>
      <c r="CC394" s="1154"/>
      <c r="CD394" s="63" t="s">
        <v>191</v>
      </c>
      <c r="CE394" s="63" t="s">
        <v>191</v>
      </c>
      <c r="CF394" s="174" t="str">
        <f t="shared" si="352"/>
        <v xml:space="preserve">  </v>
      </c>
      <c r="CG394" s="1158" t="str">
        <f t="shared" si="332"/>
        <v xml:space="preserve">  </v>
      </c>
      <c r="CH394" s="782" t="s">
        <v>191</v>
      </c>
      <c r="CI394" s="63"/>
      <c r="CJ394" s="63" t="s">
        <v>191</v>
      </c>
      <c r="CK394" s="174"/>
      <c r="CL394" s="1412"/>
      <c r="CM394" s="63" t="s">
        <v>191</v>
      </c>
      <c r="CN394" s="63" t="s">
        <v>191</v>
      </c>
      <c r="CO394" s="63"/>
      <c r="CP394" s="1158" t="str">
        <f t="shared" si="347"/>
        <v xml:space="preserve">  </v>
      </c>
      <c r="CQ394" s="63" t="s">
        <v>191</v>
      </c>
      <c r="CR394" s="1180"/>
      <c r="CS394" s="1180"/>
    </row>
    <row r="395" spans="1:97" x14ac:dyDescent="0.2">
      <c r="A395" s="1144" t="s">
        <v>2149</v>
      </c>
      <c r="B395" s="1161" t="s">
        <v>1255</v>
      </c>
      <c r="C395" s="1105" t="s">
        <v>599</v>
      </c>
      <c r="D395" s="957">
        <v>9</v>
      </c>
      <c r="E395" s="1397">
        <v>1100608</v>
      </c>
      <c r="F395" s="955">
        <v>1</v>
      </c>
      <c r="G395" s="956">
        <v>11452800</v>
      </c>
      <c r="H395" s="1163">
        <v>201012301510</v>
      </c>
      <c r="I395" s="1163"/>
      <c r="J395" s="1105" t="s">
        <v>126</v>
      </c>
      <c r="K395" s="1183" t="s">
        <v>2615</v>
      </c>
      <c r="L395" s="1184" t="s">
        <v>1696</v>
      </c>
      <c r="M395" s="957" t="s">
        <v>128</v>
      </c>
      <c r="N395" s="957"/>
      <c r="O395" s="957"/>
      <c r="P395" s="1169">
        <v>40542</v>
      </c>
      <c r="Q395" s="1342">
        <v>0.63194444444444442</v>
      </c>
      <c r="R395" s="1398" t="s">
        <v>127</v>
      </c>
      <c r="S395" s="1235" t="s">
        <v>146</v>
      </c>
      <c r="T395" s="1345">
        <v>132.30000000000001</v>
      </c>
      <c r="U395" s="1345">
        <v>158.9</v>
      </c>
      <c r="V395" s="1189">
        <f>U395-T395</f>
        <v>26.599999999999994</v>
      </c>
      <c r="W395" s="1345">
        <v>115</v>
      </c>
      <c r="X395" s="1344">
        <f>V395/(W395/1000)</f>
        <v>231.30434782608691</v>
      </c>
      <c r="Y395" s="1154" t="str">
        <f>IF(V395&lt;Y$5,"&lt;MDL",IF(V395&lt;Y$6,"E, &lt;RL",IF(V395&gt;Y$6,"  ",)))</f>
        <v xml:space="preserve">  </v>
      </c>
      <c r="Z395" s="1235" t="s">
        <v>159</v>
      </c>
      <c r="AA395" s="1345">
        <v>132.1</v>
      </c>
      <c r="AB395" s="1345">
        <v>160.69999999999999</v>
      </c>
      <c r="AC395" s="1189">
        <f>AB395-AA395</f>
        <v>28.599999999999994</v>
      </c>
      <c r="AD395" s="1345">
        <v>115</v>
      </c>
      <c r="AE395" s="1344">
        <f>AC395/(AD395/1000)</f>
        <v>248.69565217391298</v>
      </c>
      <c r="AF395" s="1154" t="str">
        <f>IF(AC395&lt;AF$5,"&lt;MDL",IF(AC395&lt;AF$6,"E, &lt;RL",IF(AC395&gt;AF$6,"  ",)))</f>
        <v xml:space="preserve">  </v>
      </c>
      <c r="AG395" s="1235" t="s">
        <v>172</v>
      </c>
      <c r="AH395" s="1345">
        <v>133.4</v>
      </c>
      <c r="AI395" s="1345">
        <v>161.6</v>
      </c>
      <c r="AJ395" s="1344">
        <f>AI395-AH395</f>
        <v>28.199999999999989</v>
      </c>
      <c r="AK395" s="1345">
        <v>115</v>
      </c>
      <c r="AL395" s="1344">
        <f>AJ395/(AK395/1000)</f>
        <v>245.21739130434773</v>
      </c>
      <c r="AM395" s="1154" t="str">
        <f>IF(AJ395&lt;AM$5,"&lt;MDL",IF(AJ395&lt;AM$6,"E, &lt;RL",IF(AJ395&gt;AM$6,"  ",)))</f>
        <v xml:space="preserve">  </v>
      </c>
      <c r="AN395" s="1307">
        <f>AVERAGE(X395,AE395,AL395)</f>
        <v>241.73913043478254</v>
      </c>
      <c r="AO395" s="1307">
        <f>STDEV(X395,AE395,AL395)</f>
        <v>9.2026132558768179</v>
      </c>
      <c r="AP395" s="1307">
        <f>AO395/AN395*100</f>
        <v>3.8068364187979653</v>
      </c>
      <c r="AQ395" s="1235">
        <f>COUNT(X395,AE395,AL395)</f>
        <v>3</v>
      </c>
      <c r="AR395" s="1154" t="str">
        <f t="shared" si="333"/>
        <v xml:space="preserve">  </v>
      </c>
      <c r="AT395" s="23" t="s">
        <v>191</v>
      </c>
      <c r="AU395" s="23" t="s">
        <v>191</v>
      </c>
      <c r="AV395" s="23" t="s">
        <v>191</v>
      </c>
      <c r="AW395" s="1175" t="str">
        <f t="shared" si="326"/>
        <v xml:space="preserve">  </v>
      </c>
      <c r="AX395" s="1154" t="str">
        <f t="shared" si="327"/>
        <v xml:space="preserve">  </v>
      </c>
      <c r="AY395" s="23" t="s">
        <v>191</v>
      </c>
      <c r="AZ395" s="23" t="s">
        <v>191</v>
      </c>
      <c r="BA395" s="23" t="s">
        <v>191</v>
      </c>
      <c r="BB395" s="1175" t="str">
        <f t="shared" si="349"/>
        <v xml:space="preserve">  </v>
      </c>
      <c r="BC395" s="1154" t="str">
        <f t="shared" si="328"/>
        <v xml:space="preserve">  </v>
      </c>
      <c r="BD395" s="794" t="s">
        <v>191</v>
      </c>
      <c r="BE395" s="952" t="s">
        <v>186</v>
      </c>
      <c r="BF395" s="1384">
        <v>6.0543119654487745</v>
      </c>
      <c r="BG395" s="1235"/>
      <c r="BH395" s="1175" t="str">
        <f t="shared" ref="BH395:BH404" si="353">IF(BF395&lt;BH$7,"E, &lt;PRL",IF(BF395&gt;BH$7,"  ",))</f>
        <v xml:space="preserve">  </v>
      </c>
      <c r="BI395" s="1154" t="str">
        <f t="shared" si="329"/>
        <v xml:space="preserve">  </v>
      </c>
      <c r="BJ395" s="1347" t="s">
        <v>186</v>
      </c>
      <c r="BK395" s="1347">
        <v>0.14718967125928559</v>
      </c>
      <c r="BL395" s="1347"/>
      <c r="BM395" s="1175" t="str">
        <f t="shared" ref="BM395:BM404" si="354">IF(BK395&lt;BM$7,"E, &lt;PRL",IF(BK395&gt;BM$7,"  ",))</f>
        <v xml:space="preserve">  </v>
      </c>
      <c r="BN395" s="1158" t="str">
        <f t="shared" si="330"/>
        <v xml:space="preserve">  </v>
      </c>
      <c r="BO395" s="1157" t="str">
        <f t="shared" si="331"/>
        <v xml:space="preserve">  </v>
      </c>
      <c r="BP395" s="1349">
        <f t="shared" ref="BP395:BP404" si="355">BK395/BF395*100</f>
        <v>2.4311543920973882</v>
      </c>
      <c r="BQ395" s="964">
        <v>192.68149087791866</v>
      </c>
      <c r="BR395" s="1346"/>
      <c r="BS395" s="174" t="str">
        <f>IF(BQ395&lt;BS$7,"E, &lt;PRL",IF(BQ395&gt;BS$7,"  ",))</f>
        <v xml:space="preserve">  </v>
      </c>
      <c r="BT395" s="1158" t="str">
        <f>IF(BQ395&lt;BT$5,"&lt;MDL",IF(BQ395&lt;BT$6,"E, &lt;RL",IF(BQ395&gt;BT$6,"  ",)))</f>
        <v xml:space="preserve">  </v>
      </c>
      <c r="BU395" s="1352">
        <f>BQ395*(X395/1000)</f>
        <v>44.568066585675091</v>
      </c>
      <c r="BW395" s="174" t="str">
        <f t="shared" si="351"/>
        <v xml:space="preserve">  </v>
      </c>
      <c r="BX395" s="1154" t="str">
        <f t="shared" si="348"/>
        <v xml:space="preserve">  </v>
      </c>
      <c r="BY395" s="1236">
        <v>3.0179927172808334</v>
      </c>
      <c r="BZ395" s="1353"/>
      <c r="CA395" s="1179">
        <v>1</v>
      </c>
      <c r="CB395" s="174" t="str">
        <f>IF(BY395&lt;CB$7,"E, &lt;PRL",IF(BY395&gt;CB$7,"  ",))</f>
        <v xml:space="preserve">  </v>
      </c>
      <c r="CC395" s="1154" t="str">
        <f>IF(BY395&lt;CC$5,"&lt;MDL",IF(BY395&lt;CC$6,"E, &lt;RL",IF(BY395&gt;CC$6,"  ",)))</f>
        <v xml:space="preserve">  </v>
      </c>
      <c r="CD395" s="1346">
        <f>BY395*(AE395/1000)</f>
        <v>0.75056166708027661</v>
      </c>
      <c r="CF395" s="174" t="str">
        <f t="shared" si="352"/>
        <v xml:space="preserve">  </v>
      </c>
      <c r="CG395" s="1158" t="str">
        <f t="shared" si="332"/>
        <v xml:space="preserve">  </v>
      </c>
      <c r="CH395" s="1348">
        <f>BY395/BQ395*100</f>
        <v>1.5663116906195249</v>
      </c>
      <c r="CI395" s="1236">
        <v>6.2364907978660682</v>
      </c>
      <c r="CK395" s="174" t="str">
        <f>IF(CI395&lt;CK$7,"E, &lt;PRL",IF(CI395&gt;CK$7,"  ",))</f>
        <v xml:space="preserve">  </v>
      </c>
      <c r="CL395" s="1154" t="str">
        <f>IF(CI395&lt;CL$5,"&lt;MDL",IF(CI395&lt;CL$6,"E, &lt;RL",IF(CI395&gt;CL$6,"  ",)))</f>
        <v xml:space="preserve">  </v>
      </c>
      <c r="CM395" s="1347">
        <f>CI395*(AL395/1000)</f>
        <v>1.5292960043462873</v>
      </c>
      <c r="CN395" s="950"/>
      <c r="CO395" s="174" t="str">
        <f>IF(CM395&lt;CO$7,"E, &lt;PRL",IF(CM395&gt;CO$7,"  ",))</f>
        <v xml:space="preserve">  </v>
      </c>
      <c r="CP395" s="1158" t="str">
        <f t="shared" si="347"/>
        <v xml:space="preserve">  </v>
      </c>
      <c r="CQ395" s="1353">
        <f>CI395/BQ395*100</f>
        <v>3.2366839022526843</v>
      </c>
      <c r="CR395" s="1174">
        <f>100*CM395/BU395</f>
        <v>3.4313716557716418</v>
      </c>
    </row>
    <row r="396" spans="1:97" x14ac:dyDescent="0.2">
      <c r="A396" s="1144" t="s">
        <v>2152</v>
      </c>
      <c r="B396" s="1161" t="s">
        <v>1258</v>
      </c>
      <c r="C396" s="1105" t="s">
        <v>599</v>
      </c>
      <c r="D396" s="957">
        <v>9</v>
      </c>
      <c r="E396" s="1105" t="s">
        <v>1856</v>
      </c>
      <c r="F396" s="955">
        <v>1</v>
      </c>
      <c r="G396" s="956">
        <v>11452800</v>
      </c>
      <c r="H396" s="1163">
        <v>201101041550</v>
      </c>
      <c r="I396" s="1163"/>
      <c r="J396" s="1105" t="s">
        <v>131</v>
      </c>
      <c r="K396" s="1183" t="s">
        <v>2615</v>
      </c>
      <c r="L396" s="1184" t="s">
        <v>1696</v>
      </c>
      <c r="M396" s="957" t="s">
        <v>128</v>
      </c>
      <c r="N396" s="957"/>
      <c r="O396" s="957"/>
      <c r="P396" s="959">
        <v>40547</v>
      </c>
      <c r="Q396" s="1342">
        <v>0.65972222222222199</v>
      </c>
      <c r="R396" s="1105" t="s">
        <v>132</v>
      </c>
      <c r="S396" s="1235" t="s">
        <v>148</v>
      </c>
      <c r="T396" s="1345">
        <v>132.1</v>
      </c>
      <c r="U396" s="1345">
        <v>142</v>
      </c>
      <c r="V396" s="1189">
        <f>U396-T396</f>
        <v>9.9000000000000057</v>
      </c>
      <c r="W396" s="1345">
        <v>180</v>
      </c>
      <c r="X396" s="1344">
        <f>V396/(W396/1000)</f>
        <v>55.000000000000036</v>
      </c>
      <c r="Y396" s="1154" t="str">
        <f>IF(V396&lt;Y$5,"&lt;MDL",IF(V396&lt;Y$6,"E, &lt;RL",IF(V396&gt;Y$6,"  ",)))</f>
        <v xml:space="preserve">  </v>
      </c>
      <c r="Z396" s="1235" t="s">
        <v>161</v>
      </c>
      <c r="AA396" s="1345">
        <v>131.1</v>
      </c>
      <c r="AB396" s="1345">
        <v>151.1</v>
      </c>
      <c r="AC396" s="1189">
        <f>AB396-AA396</f>
        <v>20</v>
      </c>
      <c r="AD396" s="1345">
        <v>181</v>
      </c>
      <c r="AE396" s="1344">
        <f>AC396/(AD396/1000)</f>
        <v>110.49723756906077</v>
      </c>
      <c r="AF396" s="1154" t="str">
        <f>IF(AC396&lt;AF$5,"&lt;MDL",IF(AC396&lt;AF$6,"E, &lt;RL",IF(AC396&gt;AF$6,"  ",)))</f>
        <v xml:space="preserve">  </v>
      </c>
      <c r="AG396" s="1235" t="s">
        <v>174</v>
      </c>
      <c r="AH396" s="1345">
        <v>131.69999999999999</v>
      </c>
      <c r="AI396" s="1345">
        <v>167.7</v>
      </c>
      <c r="AJ396" s="1344">
        <f>AI396-AH396</f>
        <v>36</v>
      </c>
      <c r="AK396" s="1345">
        <v>233</v>
      </c>
      <c r="AL396" s="1344">
        <f>AJ396/(AK396/1000)</f>
        <v>154.50643776824035</v>
      </c>
      <c r="AM396" s="1154" t="str">
        <f>IF(AJ396&lt;AM$5,"&lt;MDL",IF(AJ396&lt;AM$6,"E, &lt;RL",IF(AJ396&gt;AM$6,"  ",)))</f>
        <v xml:space="preserve">  </v>
      </c>
      <c r="AN396" s="1307">
        <f>AVERAGE(X396,AE396,AL396)</f>
        <v>106.66789177910039</v>
      </c>
      <c r="AO396" s="1307">
        <f>STDEV(X396,AE396,AL396)</f>
        <v>49.863621070029446</v>
      </c>
      <c r="AP396" s="1307">
        <f>AO396/AN396*100</f>
        <v>46.74660784830408</v>
      </c>
      <c r="AQ396" s="1235">
        <f>COUNT(X396,AE396,AL396)</f>
        <v>3</v>
      </c>
      <c r="AR396" s="1154" t="str">
        <f t="shared" si="333"/>
        <v xml:space="preserve">  </v>
      </c>
      <c r="AT396" s="23" t="s">
        <v>191</v>
      </c>
      <c r="AU396" s="23" t="s">
        <v>191</v>
      </c>
      <c r="AV396" s="23" t="s">
        <v>191</v>
      </c>
      <c r="AW396" s="1175" t="str">
        <f t="shared" si="326"/>
        <v xml:space="preserve">  </v>
      </c>
      <c r="AX396" s="1154" t="str">
        <f t="shared" si="327"/>
        <v xml:space="preserve">  </v>
      </c>
      <c r="AY396" s="23" t="s">
        <v>191</v>
      </c>
      <c r="AZ396" s="23" t="s">
        <v>191</v>
      </c>
      <c r="BA396" s="23" t="s">
        <v>191</v>
      </c>
      <c r="BB396" s="1175" t="str">
        <f t="shared" si="349"/>
        <v xml:space="preserve">  </v>
      </c>
      <c r="BC396" s="1154" t="str">
        <f t="shared" si="328"/>
        <v xml:space="preserve">  </v>
      </c>
      <c r="BD396" s="794" t="s">
        <v>191</v>
      </c>
      <c r="BE396" s="952" t="s">
        <v>190</v>
      </c>
      <c r="BF396" s="1384">
        <v>4.0706627196354326</v>
      </c>
      <c r="BG396" s="1235"/>
      <c r="BH396" s="1175" t="str">
        <f t="shared" si="353"/>
        <v xml:space="preserve">  </v>
      </c>
      <c r="BI396" s="1154" t="str">
        <f t="shared" si="329"/>
        <v xml:space="preserve">  </v>
      </c>
      <c r="BJ396" s="1347" t="s">
        <v>245</v>
      </c>
      <c r="BK396" s="1347">
        <v>0.11146122527755956</v>
      </c>
      <c r="BL396" s="1347"/>
      <c r="BM396" s="1175" t="str">
        <f t="shared" si="354"/>
        <v xml:space="preserve">  </v>
      </c>
      <c r="BN396" s="1158" t="str">
        <f t="shared" si="330"/>
        <v xml:space="preserve">  </v>
      </c>
      <c r="BO396" s="1157" t="str">
        <f t="shared" si="331"/>
        <v xml:space="preserve">  </v>
      </c>
      <c r="BP396" s="1349">
        <f t="shared" si="355"/>
        <v>2.7381591881810827</v>
      </c>
      <c r="BQ396" s="964">
        <v>127.29181010827146</v>
      </c>
      <c r="BR396" s="1346"/>
      <c r="BS396" s="174" t="str">
        <f>IF(BQ396&lt;BS$7,"E, &lt;PRL",IF(BQ396&gt;BS$7,"  ",))</f>
        <v xml:space="preserve">  </v>
      </c>
      <c r="BT396" s="1158" t="str">
        <f>IF(BQ396&lt;BT$5,"&lt;MDL",IF(BQ396&lt;BT$6,"E, &lt;RL",IF(BQ396&gt;BT$6,"  ",)))</f>
        <v xml:space="preserve">  </v>
      </c>
      <c r="BU396" s="1352">
        <f>BQ396*(X396/1000)</f>
        <v>7.0010495559549346</v>
      </c>
      <c r="BW396" s="174" t="str">
        <f t="shared" si="351"/>
        <v xml:space="preserve">  </v>
      </c>
      <c r="BX396" s="1154" t="str">
        <f t="shared" si="348"/>
        <v xml:space="preserve">  </v>
      </c>
      <c r="BY396" s="1236">
        <v>1.2055827074498953</v>
      </c>
      <c r="BZ396" s="1353"/>
      <c r="CA396" s="1179">
        <v>1</v>
      </c>
      <c r="CB396" s="174" t="str">
        <f>IF(BY396&lt;CB$7,"E, &lt;PRL",IF(BY396&gt;CB$7,"  ",))</f>
        <v xml:space="preserve">  </v>
      </c>
      <c r="CC396" s="1154" t="str">
        <f>IF(BY396&lt;CC$5,"&lt;MDL",IF(BY396&lt;CC$6,"E, &lt;RL",IF(BY396&gt;CC$6,"  ",)))</f>
        <v xml:space="preserve">  </v>
      </c>
      <c r="CD396" s="1346">
        <f>BY396*(AE396/1000)</f>
        <v>0.13321355883424257</v>
      </c>
      <c r="CF396" s="174" t="str">
        <f t="shared" si="352"/>
        <v xml:space="preserve">  </v>
      </c>
      <c r="CG396" s="1158" t="str">
        <f t="shared" si="332"/>
        <v xml:space="preserve">  </v>
      </c>
      <c r="CH396" s="1348">
        <f>BY396/BQ396*100</f>
        <v>0.94710155070028035</v>
      </c>
      <c r="CI396" s="1236">
        <v>1.7431712627219587</v>
      </c>
      <c r="CK396" s="174" t="str">
        <f>IF(CI396&lt;CK$7,"E, &lt;PRL",IF(CI396&gt;CK$7,"  ",))</f>
        <v>E, &lt;PRL</v>
      </c>
      <c r="CL396" s="1154" t="str">
        <f>IF(CI396&lt;CL$5,"&lt;MDL",IF(CI396&lt;CL$6,"E, &lt;RL",IF(CI396&gt;CL$6,"  ",)))</f>
        <v xml:space="preserve">  </v>
      </c>
      <c r="CM396" s="1347">
        <f>CI396*(AL396/1000)</f>
        <v>0.26933118222313529</v>
      </c>
      <c r="CN396" s="950"/>
      <c r="CO396" s="174" t="str">
        <f>IF(CM396&lt;CO$7,"E, &lt;PRL",IF(CM396&gt;CO$7,"  ",))</f>
        <v xml:space="preserve">  </v>
      </c>
      <c r="CP396" s="1158" t="str">
        <f t="shared" si="347"/>
        <v xml:space="preserve">  </v>
      </c>
      <c r="CQ396" s="1353">
        <f>CI396/BQ396*100</f>
        <v>1.3694292360516027</v>
      </c>
      <c r="CR396" s="1174">
        <f>100*CM396/BU396</f>
        <v>3.8470115097821047</v>
      </c>
    </row>
    <row r="397" spans="1:97" x14ac:dyDescent="0.2">
      <c r="A397" s="1144" t="s">
        <v>2172</v>
      </c>
      <c r="B397" s="1161" t="s">
        <v>1278</v>
      </c>
      <c r="C397" s="957" t="s">
        <v>599</v>
      </c>
      <c r="D397" s="957">
        <v>9</v>
      </c>
      <c r="E397" s="957"/>
      <c r="F397" s="955">
        <v>1</v>
      </c>
      <c r="G397" s="1163">
        <v>11452800</v>
      </c>
      <c r="H397" s="1163">
        <v>201102231300</v>
      </c>
      <c r="I397" s="1163"/>
      <c r="J397" s="957" t="s">
        <v>210</v>
      </c>
      <c r="K397" s="1183" t="s">
        <v>2615</v>
      </c>
      <c r="L397" s="1184" t="s">
        <v>1696</v>
      </c>
      <c r="M397" s="957" t="s">
        <v>239</v>
      </c>
      <c r="N397" s="957"/>
      <c r="O397" s="1248"/>
      <c r="P397" s="959">
        <v>40597</v>
      </c>
      <c r="Q397" s="1342">
        <v>0.54166666666666696</v>
      </c>
      <c r="R397" s="957" t="s">
        <v>229</v>
      </c>
      <c r="S397" s="1400"/>
      <c r="T397" s="1400"/>
      <c r="U397" s="1400"/>
      <c r="V397" s="1400"/>
      <c r="W397" s="1400"/>
      <c r="X397" s="1445"/>
      <c r="Y397" s="1833"/>
      <c r="Z397" s="1445"/>
      <c r="AA397" s="1445"/>
      <c r="AB397" s="1445"/>
      <c r="AC397" s="1445"/>
      <c r="AD397" s="1445"/>
      <c r="AE397" s="1445"/>
      <c r="AF397" s="1833"/>
      <c r="AG397" s="1445"/>
      <c r="AH397" s="1445"/>
      <c r="AI397" s="1445"/>
      <c r="AJ397" s="1445"/>
      <c r="AK397" s="1445"/>
      <c r="AL397" s="1445"/>
      <c r="AM397" s="1833"/>
      <c r="AN397" s="1445"/>
      <c r="AO397" s="1445"/>
      <c r="AP397" s="1445"/>
      <c r="AQ397" s="1445"/>
      <c r="AR397" s="1833"/>
      <c r="AS397" s="1400"/>
      <c r="AT397" s="1347" t="s">
        <v>299</v>
      </c>
      <c r="AU397" s="1353">
        <v>15.668989312961942</v>
      </c>
      <c r="AV397" s="1094"/>
      <c r="AW397" s="1175" t="str">
        <f t="shared" si="326"/>
        <v xml:space="preserve">  </v>
      </c>
      <c r="AX397" s="1154" t="str">
        <f t="shared" si="327"/>
        <v xml:space="preserve">  </v>
      </c>
      <c r="AY397" s="1347" t="s">
        <v>299</v>
      </c>
      <c r="AZ397" s="1347">
        <v>0.39692302216032171</v>
      </c>
      <c r="BA397" s="1347"/>
      <c r="BB397" s="1175" t="str">
        <f t="shared" si="349"/>
        <v xml:space="preserve">  </v>
      </c>
      <c r="BC397" s="1154" t="str">
        <f t="shared" si="328"/>
        <v xml:space="preserve">  </v>
      </c>
      <c r="BD397" s="1348">
        <f>AZ397/AU397*100</f>
        <v>2.5331756518078223</v>
      </c>
      <c r="BE397" s="949" t="s">
        <v>476</v>
      </c>
      <c r="BF397" s="1347">
        <v>7.1273192773740162</v>
      </c>
      <c r="BG397" s="949"/>
      <c r="BH397" s="1175" t="str">
        <f t="shared" si="353"/>
        <v xml:space="preserve">  </v>
      </c>
      <c r="BI397" s="1154" t="str">
        <f t="shared" si="329"/>
        <v xml:space="preserve">  </v>
      </c>
      <c r="BJ397" s="1347" t="s">
        <v>476</v>
      </c>
      <c r="BK397" s="1347">
        <v>0.37725581276071501</v>
      </c>
      <c r="BL397" s="1347"/>
      <c r="BM397" s="1175" t="str">
        <f t="shared" si="354"/>
        <v xml:space="preserve">  </v>
      </c>
      <c r="BN397" s="1158" t="str">
        <f t="shared" si="330"/>
        <v xml:space="preserve">  </v>
      </c>
      <c r="BO397" s="1157" t="str">
        <f t="shared" si="331"/>
        <v xml:space="preserve">  </v>
      </c>
      <c r="BP397" s="1349">
        <f t="shared" si="355"/>
        <v>5.2930954553745044</v>
      </c>
      <c r="BQ397" s="1422"/>
      <c r="BR397" s="1422"/>
      <c r="BS397" s="1422"/>
      <c r="BT397" s="1422"/>
      <c r="BU397" s="1420"/>
      <c r="BV397" s="1420"/>
      <c r="BW397" s="1420"/>
      <c r="BX397" s="1421"/>
      <c r="BY397" s="1423"/>
      <c r="BZ397" s="1424"/>
      <c r="CA397" s="1179">
        <v>1</v>
      </c>
      <c r="CB397" s="1424"/>
      <c r="CC397" s="1425"/>
      <c r="CD397" s="1426"/>
      <c r="CE397" s="1420"/>
      <c r="CF397" s="1420"/>
      <c r="CG397" s="1420"/>
      <c r="CH397" s="1421"/>
      <c r="CI397" s="1424"/>
      <c r="CJ397" s="1424"/>
      <c r="CK397" s="1424"/>
      <c r="CL397" s="1425"/>
      <c r="CM397" s="1420"/>
      <c r="CN397" s="1420"/>
      <c r="CO397" s="1420"/>
      <c r="CP397" s="1420"/>
      <c r="CQ397" s="1420"/>
      <c r="CR397" s="1174"/>
    </row>
    <row r="398" spans="1:97" x14ac:dyDescent="0.2">
      <c r="A398" s="1144" t="s">
        <v>2175</v>
      </c>
      <c r="B398" s="1161" t="s">
        <v>1281</v>
      </c>
      <c r="C398" s="957" t="s">
        <v>599</v>
      </c>
      <c r="D398" s="957">
        <v>9</v>
      </c>
      <c r="E398" s="957"/>
      <c r="F398" s="955">
        <v>1</v>
      </c>
      <c r="G398" s="956">
        <v>11452800</v>
      </c>
      <c r="H398" s="1163">
        <v>201102281010</v>
      </c>
      <c r="I398" s="1163"/>
      <c r="J398" s="957" t="s">
        <v>291</v>
      </c>
      <c r="K398" s="1183" t="s">
        <v>2615</v>
      </c>
      <c r="L398" s="1184" t="s">
        <v>1696</v>
      </c>
      <c r="M398" s="957" t="s">
        <v>128</v>
      </c>
      <c r="N398" s="957"/>
      <c r="O398" s="957"/>
      <c r="P398" s="959">
        <v>40602</v>
      </c>
      <c r="Q398" s="1342">
        <v>0.42361111111111099</v>
      </c>
      <c r="R398" s="957" t="s">
        <v>292</v>
      </c>
      <c r="S398" s="1097" t="s">
        <v>292</v>
      </c>
      <c r="T398" s="1097">
        <v>132.4</v>
      </c>
      <c r="U398" s="1097">
        <v>140.30000000000001</v>
      </c>
      <c r="V398" s="1189">
        <f t="shared" ref="V398:V404" si="356">U398-T398</f>
        <v>7.9000000000000057</v>
      </c>
      <c r="W398" s="1097">
        <v>310</v>
      </c>
      <c r="X398" s="1344">
        <f t="shared" ref="X398:X404" si="357">V398/(W398/1000)</f>
        <v>25.483870967741954</v>
      </c>
      <c r="Y398" s="1154" t="str">
        <f t="shared" ref="Y398:Y404" si="358">IF(V398&lt;Y$5,"&lt;MDL",IF(V398&lt;Y$6,"E, &lt;RL",IF(V398&gt;Y$6,"  ",)))</f>
        <v xml:space="preserve">  </v>
      </c>
      <c r="Z398" s="1097" t="s">
        <v>292</v>
      </c>
      <c r="AA398" s="1097">
        <v>134</v>
      </c>
      <c r="AB398" s="1097">
        <v>143.1</v>
      </c>
      <c r="AC398" s="1189">
        <f t="shared" ref="AC398:AC404" si="359">AB398-AA398</f>
        <v>9.0999999999999943</v>
      </c>
      <c r="AD398" s="1097">
        <v>375</v>
      </c>
      <c r="AE398" s="1344">
        <f t="shared" ref="AE398:AE404" si="360">AC398/(AD398/1000)</f>
        <v>24.266666666666652</v>
      </c>
      <c r="AF398" s="1154" t="str">
        <f t="shared" ref="AF398:AF404" si="361">IF(AC398&lt;AF$5,"&lt;MDL",IF(AC398&lt;AF$6,"E, &lt;RL",IF(AC398&gt;AF$6,"  ",)))</f>
        <v xml:space="preserve">  </v>
      </c>
      <c r="AG398" s="1097" t="s">
        <v>292</v>
      </c>
      <c r="AH398" s="1097" t="s">
        <v>295</v>
      </c>
      <c r="AI398" s="1097">
        <v>140.1</v>
      </c>
      <c r="AJ398" s="1344">
        <f t="shared" ref="AJ398:AJ404" si="362">AI398-AH398</f>
        <v>7.4000000000000057</v>
      </c>
      <c r="AK398" s="1097">
        <v>305</v>
      </c>
      <c r="AL398" s="1344">
        <f t="shared" ref="AL398:AL404" si="363">AJ398/(AK398/1000)</f>
        <v>24.262295081967231</v>
      </c>
      <c r="AM398" s="1154" t="str">
        <f t="shared" ref="AM398:AM404" si="364">IF(AJ398&lt;AM$5,"&lt;MDL",IF(AJ398&lt;AM$6,"E, &lt;RL",IF(AJ398&gt;AM$6,"  ",)))</f>
        <v xml:space="preserve">  </v>
      </c>
      <c r="AN398" s="1307">
        <f t="shared" ref="AN398:AN404" si="365">AVERAGE(X398,AE398,AL398)</f>
        <v>24.670944238791947</v>
      </c>
      <c r="AO398" s="1307">
        <f t="shared" ref="AO398:AO404" si="366">STDEV(X398,AE398,AL398)</f>
        <v>0.70401859184911886</v>
      </c>
      <c r="AP398" s="1307">
        <f t="shared" ref="AP398:AP404" si="367">AO398/AN398*100</f>
        <v>2.8536345631317119</v>
      </c>
      <c r="AQ398" s="1235">
        <f t="shared" ref="AQ398:AQ404" si="368">COUNT(X398,AE398,AL398)</f>
        <v>3</v>
      </c>
      <c r="AR398" s="1154" t="str">
        <f t="shared" ref="AR398:AR404" si="369">IF(AN398&lt;AR$5,"&lt;MDL",IF(AN398&lt;AR$6,"E, &lt;RL",IF(AN398&gt;AR$6,"  ",)))</f>
        <v xml:space="preserve">  </v>
      </c>
      <c r="AT398" s="23" t="s">
        <v>191</v>
      </c>
      <c r="AU398" s="23" t="s">
        <v>191</v>
      </c>
      <c r="AV398" s="23" t="s">
        <v>191</v>
      </c>
      <c r="AW398" s="1175" t="str">
        <f t="shared" si="326"/>
        <v xml:space="preserve">  </v>
      </c>
      <c r="AX398" s="1154" t="str">
        <f t="shared" si="327"/>
        <v xml:space="preserve">  </v>
      </c>
      <c r="AY398" s="23" t="s">
        <v>191</v>
      </c>
      <c r="AZ398" s="23" t="s">
        <v>191</v>
      </c>
      <c r="BA398" s="23" t="s">
        <v>191</v>
      </c>
      <c r="BB398" s="1175" t="str">
        <f t="shared" si="349"/>
        <v xml:space="preserve">  </v>
      </c>
      <c r="BC398" s="1154" t="str">
        <f t="shared" si="328"/>
        <v xml:space="preserve">  </v>
      </c>
      <c r="BD398" s="794" t="s">
        <v>191</v>
      </c>
      <c r="BE398" s="949" t="s">
        <v>479</v>
      </c>
      <c r="BF398" s="1347">
        <v>6.3251824536567307</v>
      </c>
      <c r="BG398" s="1347"/>
      <c r="BH398" s="1175" t="str">
        <f t="shared" si="353"/>
        <v xml:space="preserve">  </v>
      </c>
      <c r="BI398" s="1154" t="str">
        <f t="shared" si="329"/>
        <v xml:space="preserve">  </v>
      </c>
      <c r="BJ398" s="1347" t="s">
        <v>494</v>
      </c>
      <c r="BK398" s="1347">
        <v>0.67498259694073026</v>
      </c>
      <c r="BL398" s="1347"/>
      <c r="BM398" s="1175" t="str">
        <f t="shared" si="354"/>
        <v xml:space="preserve">  </v>
      </c>
      <c r="BN398" s="1158" t="str">
        <f t="shared" si="330"/>
        <v xml:space="preserve">  </v>
      </c>
      <c r="BO398" s="1157" t="str">
        <f t="shared" si="331"/>
        <v xml:space="preserve">  </v>
      </c>
      <c r="BP398" s="1349">
        <f t="shared" si="355"/>
        <v>10.671353781273259</v>
      </c>
      <c r="BQ398" s="1104">
        <v>340.24476083290784</v>
      </c>
      <c r="BR398" s="1370"/>
      <c r="BS398" s="174" t="str">
        <f t="shared" ref="BS398:BS413" si="370">IF(BQ398&lt;BS$7,"E, &lt;PRL",IF(BQ398&gt;BS$7,"  ",))</f>
        <v xml:space="preserve">  </v>
      </c>
      <c r="BT398" s="1158" t="str">
        <f t="shared" ref="BT398:BT429" si="371">IF(BQ398&lt;BT$5,"&lt;MDL",IF(BQ398&lt;BT$6,"E, &lt;RL",IF(BQ398&gt;BT$6,"  ",)))</f>
        <v xml:space="preserve">  </v>
      </c>
      <c r="BU398" s="1352">
        <f t="shared" ref="BU398:BU404" si="372">BQ398*(X398/1000)</f>
        <v>8.6707535825160456</v>
      </c>
      <c r="BV398" s="1347"/>
      <c r="BW398" s="174" t="str">
        <f t="shared" ref="BW398:BW404" si="373">IF(BU398&lt;BW$7,"E, &lt;PRL",IF(BU398&gt;BW$7,"  ",))</f>
        <v xml:space="preserve">  </v>
      </c>
      <c r="BX398" s="1154" t="str">
        <f t="shared" ref="BX398:BX404" si="374">IF(BU398&lt;BX$5,"&lt;MDL",IF(BU398&lt;BX$6,"E, &lt;RL",IF(BU398&gt;BX$6,"  ",)))</f>
        <v xml:space="preserve">  </v>
      </c>
      <c r="BY398" s="1236">
        <v>21.20437538112499</v>
      </c>
      <c r="BZ398" s="1353"/>
      <c r="CA398" s="1179">
        <v>1</v>
      </c>
      <c r="CB398" s="174" t="str">
        <f t="shared" ref="CB398:CB404" si="375">IF(BY398&lt;CB$7,"E, &lt;PRL",IF(BY398&gt;CB$7,"  ",))</f>
        <v xml:space="preserve">  </v>
      </c>
      <c r="CC398" s="1154" t="str">
        <f t="shared" ref="CC398:CC404" si="376">IF(BY398&lt;CC$5,"&lt;MDL",IF(BY398&lt;CC$6,"E, &lt;RL",IF(BY398&gt;CC$6,"  ",)))</f>
        <v xml:space="preserve">  </v>
      </c>
      <c r="CD398" s="1347">
        <v>0.51455950924863303</v>
      </c>
      <c r="CF398" s="174" t="str">
        <f t="shared" ref="CF398:CF404" si="377">IF(CD398&lt;CF$7,"E, &lt;PRL",IF(CD398&gt;CF$7,"  ",))</f>
        <v xml:space="preserve">  </v>
      </c>
      <c r="CG398" s="1158" t="str">
        <f t="shared" ref="CG398:CG404" si="378">IF(CD398&lt;CG$5,"&lt;MDL",IF(CD398&lt;CG$6,"E, &lt;RL",IF(CD398&gt;CG$6,"  ",)))</f>
        <v xml:space="preserve">  </v>
      </c>
      <c r="CH398" s="1348">
        <f t="shared" ref="CH398:CH404" si="379">BY398/BQ398*100</f>
        <v>6.2320946042541214</v>
      </c>
      <c r="CI398" s="1353">
        <v>8.5500418270678669</v>
      </c>
      <c r="CJ398" s="1353"/>
      <c r="CK398" s="174" t="str">
        <f t="shared" ref="CK398:CK403" si="380">IF(CI398&lt;CK$7,"E, &lt;PRL",IF(CI398&gt;CK$7,"  ",))</f>
        <v xml:space="preserve">  </v>
      </c>
      <c r="CL398" s="1154" t="str">
        <f t="shared" ref="CL398:CL403" si="381">IF(CI398&lt;CL$5,"&lt;MDL",IF(CI398&lt;CL$6,"E, &lt;RL",IF(CI398&gt;CL$6,"  ",)))</f>
        <v xml:space="preserve">  </v>
      </c>
      <c r="CM398" s="1347">
        <f t="shared" ref="CM398:CM403" si="382">CI398*(AL398/1000)</f>
        <v>0.20744363777148284</v>
      </c>
      <c r="CN398" s="1353"/>
      <c r="CO398" s="174" t="str">
        <f t="shared" ref="CO398:CO403" si="383">IF(CM398&lt;CO$7,"E, &lt;PRL",IF(CM398&gt;CO$7,"  ",))</f>
        <v xml:space="preserve">  </v>
      </c>
      <c r="CP398" s="1158" t="str">
        <f t="shared" ref="CP398:CP403" si="384">IF(CM398&lt;CP$5,"&lt;MDL",IF(CM398&lt;CP$6,"E, &lt;RL",IF(CM398&gt;CP$6,"  ",)))</f>
        <v xml:space="preserve">  </v>
      </c>
      <c r="CQ398" s="1353">
        <f t="shared" ref="CQ398:CQ403" si="385">CI398/BQ398*100</f>
        <v>2.5129091793030551</v>
      </c>
      <c r="CR398" s="1174">
        <f>100*CM398/BU398</f>
        <v>2.3924522337917442</v>
      </c>
    </row>
    <row r="399" spans="1:97" x14ac:dyDescent="0.2">
      <c r="A399" s="1144" t="s">
        <v>2184</v>
      </c>
      <c r="B399" s="1161" t="s">
        <v>1290</v>
      </c>
      <c r="C399" s="1105" t="s">
        <v>599</v>
      </c>
      <c r="D399" s="957">
        <v>7</v>
      </c>
      <c r="E399" s="1455"/>
      <c r="F399" s="955">
        <v>1</v>
      </c>
      <c r="G399" s="956">
        <v>11452800</v>
      </c>
      <c r="H399" s="1163">
        <v>201103151050</v>
      </c>
      <c r="I399" s="1163"/>
      <c r="J399" s="957" t="s">
        <v>389</v>
      </c>
      <c r="K399" s="1183" t="s">
        <v>2615</v>
      </c>
      <c r="L399" s="1184" t="s">
        <v>1696</v>
      </c>
      <c r="M399" s="957" t="s">
        <v>128</v>
      </c>
      <c r="N399" s="957"/>
      <c r="O399" s="959"/>
      <c r="P399" s="959">
        <v>40617</v>
      </c>
      <c r="Q399" s="1342">
        <v>0.45138888888888901</v>
      </c>
      <c r="R399" s="1105" t="s">
        <v>307</v>
      </c>
      <c r="S399" s="1235" t="s">
        <v>354</v>
      </c>
      <c r="T399" s="1345">
        <v>131.5</v>
      </c>
      <c r="U399" s="1345">
        <v>141.9</v>
      </c>
      <c r="V399" s="1189">
        <f t="shared" si="356"/>
        <v>10.400000000000006</v>
      </c>
      <c r="W399" s="1235">
        <v>750</v>
      </c>
      <c r="X399" s="1344">
        <f t="shared" si="357"/>
        <v>13.866666666666674</v>
      </c>
      <c r="Y399" s="1154" t="str">
        <f t="shared" si="358"/>
        <v xml:space="preserve">  </v>
      </c>
      <c r="Z399" s="1235" t="s">
        <v>394</v>
      </c>
      <c r="AA399" s="1345">
        <v>131.30000000000001</v>
      </c>
      <c r="AB399" s="1345">
        <v>141.30000000000001</v>
      </c>
      <c r="AC399" s="1189">
        <f t="shared" si="359"/>
        <v>10</v>
      </c>
      <c r="AD399" s="1345">
        <v>750</v>
      </c>
      <c r="AE399" s="1344">
        <f t="shared" si="360"/>
        <v>13.333333333333334</v>
      </c>
      <c r="AF399" s="1154" t="str">
        <f t="shared" si="361"/>
        <v xml:space="preserve">  </v>
      </c>
      <c r="AG399" s="1235" t="s">
        <v>429</v>
      </c>
      <c r="AH399" s="1345">
        <v>131.80000000000001</v>
      </c>
      <c r="AI399" s="1345">
        <v>140.6</v>
      </c>
      <c r="AJ399" s="1344">
        <f t="shared" si="362"/>
        <v>8.7999999999999829</v>
      </c>
      <c r="AK399" s="1235">
        <v>740</v>
      </c>
      <c r="AL399" s="1344">
        <f t="shared" si="363"/>
        <v>11.891891891891868</v>
      </c>
      <c r="AM399" s="1154" t="str">
        <f t="shared" si="364"/>
        <v xml:space="preserve">  </v>
      </c>
      <c r="AN399" s="1307">
        <f t="shared" si="365"/>
        <v>13.030630630630625</v>
      </c>
      <c r="AO399" s="1307">
        <f t="shared" si="366"/>
        <v>1.0215946101264262</v>
      </c>
      <c r="AP399" s="1307">
        <f t="shared" si="367"/>
        <v>7.8399475749469953</v>
      </c>
      <c r="AQ399" s="1235">
        <f t="shared" si="368"/>
        <v>3</v>
      </c>
      <c r="AR399" s="1154" t="str">
        <f t="shared" si="369"/>
        <v xml:space="preserve">  </v>
      </c>
      <c r="AT399" s="23" t="s">
        <v>191</v>
      </c>
      <c r="AU399" s="23" t="s">
        <v>191</v>
      </c>
      <c r="AV399" s="23" t="s">
        <v>191</v>
      </c>
      <c r="AW399" s="1175" t="str">
        <f t="shared" si="326"/>
        <v xml:space="preserve">  </v>
      </c>
      <c r="AX399" s="1154" t="str">
        <f t="shared" si="327"/>
        <v xml:space="preserve">  </v>
      </c>
      <c r="AY399" s="23" t="s">
        <v>191</v>
      </c>
      <c r="AZ399" s="23" t="s">
        <v>191</v>
      </c>
      <c r="BA399" s="23" t="s">
        <v>191</v>
      </c>
      <c r="BB399" s="1175" t="str">
        <f t="shared" si="349"/>
        <v xml:space="preserve">  </v>
      </c>
      <c r="BC399" s="1154" t="str">
        <f t="shared" si="328"/>
        <v xml:space="preserve">  </v>
      </c>
      <c r="BD399" s="794" t="s">
        <v>191</v>
      </c>
      <c r="BE399" s="1419" t="s">
        <v>500</v>
      </c>
      <c r="BF399" s="1347">
        <v>4.1339670086008553</v>
      </c>
      <c r="BG399" s="1456"/>
      <c r="BH399" s="1175" t="str">
        <f t="shared" si="353"/>
        <v xml:space="preserve">  </v>
      </c>
      <c r="BI399" s="1154" t="str">
        <f t="shared" si="329"/>
        <v xml:space="preserve">  </v>
      </c>
      <c r="BJ399" s="1347" t="s">
        <v>494</v>
      </c>
      <c r="BK399" s="1347">
        <v>0.18485121956993619</v>
      </c>
      <c r="BL399" s="1347"/>
      <c r="BM399" s="1175" t="str">
        <f t="shared" si="354"/>
        <v xml:space="preserve">  </v>
      </c>
      <c r="BN399" s="1158" t="str">
        <f t="shared" si="330"/>
        <v xml:space="preserve">  </v>
      </c>
      <c r="BO399" s="1157" t="str">
        <f t="shared" si="331"/>
        <v xml:space="preserve">  </v>
      </c>
      <c r="BP399" s="1348">
        <f t="shared" si="355"/>
        <v>4.4715214026949681</v>
      </c>
      <c r="BQ399" s="1104">
        <v>250.90166407069188</v>
      </c>
      <c r="BR399" s="1370"/>
      <c r="BS399" s="174" t="str">
        <f t="shared" si="370"/>
        <v xml:space="preserve">  </v>
      </c>
      <c r="BT399" s="1158" t="str">
        <f t="shared" si="371"/>
        <v xml:space="preserve">  </v>
      </c>
      <c r="BU399" s="1352">
        <f t="shared" si="372"/>
        <v>3.4791697417802627</v>
      </c>
      <c r="BV399" s="1347"/>
      <c r="BW399" s="174" t="str">
        <f t="shared" si="373"/>
        <v xml:space="preserve">  </v>
      </c>
      <c r="BX399" s="1154" t="str">
        <f t="shared" si="374"/>
        <v xml:space="preserve">  </v>
      </c>
      <c r="BY399" s="1236">
        <v>9.3483106767916464</v>
      </c>
      <c r="BZ399" s="1236"/>
      <c r="CA399" s="1179">
        <v>1</v>
      </c>
      <c r="CB399" s="174" t="str">
        <f t="shared" si="375"/>
        <v xml:space="preserve">  </v>
      </c>
      <c r="CC399" s="1154" t="str">
        <f t="shared" si="376"/>
        <v xml:space="preserve">  </v>
      </c>
      <c r="CD399" s="1419">
        <f t="shared" ref="CD399:CD404" si="386">BY399*(AE399/1000)</f>
        <v>0.12464414235722196</v>
      </c>
      <c r="CE399" s="1236"/>
      <c r="CF399" s="174" t="str">
        <f t="shared" si="377"/>
        <v xml:space="preserve">  </v>
      </c>
      <c r="CG399" s="1158" t="str">
        <f t="shared" si="378"/>
        <v>E, &lt;RL</v>
      </c>
      <c r="CH399" s="1348">
        <f t="shared" si="379"/>
        <v>3.7258862795576149</v>
      </c>
      <c r="CI399" s="1353">
        <v>4.2994328648446656</v>
      </c>
      <c r="CJ399" s="1353"/>
      <c r="CK399" s="174" t="str">
        <f t="shared" si="380"/>
        <v xml:space="preserve">  </v>
      </c>
      <c r="CL399" s="1154" t="str">
        <f t="shared" si="381"/>
        <v xml:space="preserve">  </v>
      </c>
      <c r="CM399" s="1347">
        <f t="shared" si="382"/>
        <v>5.1128390825179705E-2</v>
      </c>
      <c r="CN399" s="1353"/>
      <c r="CO399" s="174" t="str">
        <f t="shared" si="383"/>
        <v>E, &lt;PRL</v>
      </c>
      <c r="CP399" s="1158" t="str">
        <f t="shared" si="384"/>
        <v>&lt;MDL</v>
      </c>
      <c r="CQ399" s="1353">
        <f t="shared" si="385"/>
        <v>1.7135928056791583</v>
      </c>
      <c r="CR399" s="1174" t="s">
        <v>2618</v>
      </c>
    </row>
    <row r="400" spans="1:97" x14ac:dyDescent="0.2">
      <c r="A400" s="1144" t="s">
        <v>2185</v>
      </c>
      <c r="B400" s="1208" t="s">
        <v>1291</v>
      </c>
      <c r="C400" s="1356" t="s">
        <v>600</v>
      </c>
      <c r="D400" s="1209">
        <v>7</v>
      </c>
      <c r="E400" s="1455"/>
      <c r="F400" s="955">
        <v>4</v>
      </c>
      <c r="G400" s="1229">
        <v>11452800</v>
      </c>
      <c r="H400" s="1210">
        <v>201103151055</v>
      </c>
      <c r="I400" s="1210"/>
      <c r="J400" s="1209" t="s">
        <v>389</v>
      </c>
      <c r="K400" s="1183" t="s">
        <v>2615</v>
      </c>
      <c r="L400" s="1184" t="s">
        <v>1696</v>
      </c>
      <c r="M400" s="1209" t="s">
        <v>128</v>
      </c>
      <c r="N400" s="1209"/>
      <c r="O400" s="1407" t="s">
        <v>45</v>
      </c>
      <c r="P400" s="1407">
        <v>40617</v>
      </c>
      <c r="Q400" s="1357">
        <v>0.45486111111111099</v>
      </c>
      <c r="R400" s="1356" t="s">
        <v>308</v>
      </c>
      <c r="S400" s="1362" t="s">
        <v>355</v>
      </c>
      <c r="T400" s="1409">
        <v>132.9</v>
      </c>
      <c r="U400" s="1409">
        <v>143.19999999999999</v>
      </c>
      <c r="V400" s="1360">
        <f t="shared" si="356"/>
        <v>10.299999999999983</v>
      </c>
      <c r="W400" s="1362">
        <v>780</v>
      </c>
      <c r="X400" s="1359">
        <f t="shared" si="357"/>
        <v>13.205128205128183</v>
      </c>
      <c r="Y400" s="1154" t="str">
        <f t="shared" si="358"/>
        <v xml:space="preserve">  </v>
      </c>
      <c r="Z400" s="1362" t="s">
        <v>395</v>
      </c>
      <c r="AA400" s="1409">
        <v>132.6</v>
      </c>
      <c r="AB400" s="1409">
        <v>143.69999999999999</v>
      </c>
      <c r="AC400" s="1360">
        <f t="shared" si="359"/>
        <v>11.099999999999994</v>
      </c>
      <c r="AD400" s="1409">
        <v>800</v>
      </c>
      <c r="AE400" s="1359">
        <f t="shared" si="360"/>
        <v>13.874999999999993</v>
      </c>
      <c r="AF400" s="1154" t="str">
        <f t="shared" si="361"/>
        <v xml:space="preserve">  </v>
      </c>
      <c r="AG400" s="1362" t="s">
        <v>430</v>
      </c>
      <c r="AH400" s="1409">
        <v>133</v>
      </c>
      <c r="AI400" s="1409">
        <v>144.4</v>
      </c>
      <c r="AJ400" s="1359">
        <f t="shared" si="362"/>
        <v>11.400000000000006</v>
      </c>
      <c r="AK400" s="1362">
        <v>820</v>
      </c>
      <c r="AL400" s="1359">
        <f t="shared" si="363"/>
        <v>13.902439024390251</v>
      </c>
      <c r="AM400" s="1154" t="str">
        <f t="shared" si="364"/>
        <v xml:space="preserve">  </v>
      </c>
      <c r="AN400" s="1361">
        <f t="shared" si="365"/>
        <v>13.660855743172808</v>
      </c>
      <c r="AO400" s="1361">
        <f t="shared" si="366"/>
        <v>0.39491001090632566</v>
      </c>
      <c r="AP400" s="1361">
        <f t="shared" si="367"/>
        <v>2.8908145897352524</v>
      </c>
      <c r="AQ400" s="1362">
        <f t="shared" si="368"/>
        <v>3</v>
      </c>
      <c r="AR400" s="1154" t="str">
        <f t="shared" si="369"/>
        <v xml:space="preserve">  </v>
      </c>
      <c r="AS400" s="1362"/>
      <c r="AT400" s="72" t="s">
        <v>191</v>
      </c>
      <c r="AU400" s="72" t="s">
        <v>191</v>
      </c>
      <c r="AV400" s="72" t="s">
        <v>191</v>
      </c>
      <c r="AW400" s="1175" t="str">
        <f t="shared" si="326"/>
        <v xml:space="preserve">  </v>
      </c>
      <c r="AX400" s="1154" t="str">
        <f t="shared" si="327"/>
        <v xml:space="preserve">  </v>
      </c>
      <c r="AY400" s="72" t="s">
        <v>191</v>
      </c>
      <c r="AZ400" s="72" t="s">
        <v>191</v>
      </c>
      <c r="BA400" s="72" t="s">
        <v>191</v>
      </c>
      <c r="BB400" s="1175" t="str">
        <f t="shared" si="349"/>
        <v xml:space="preserve">  </v>
      </c>
      <c r="BC400" s="1154" t="str">
        <f t="shared" si="328"/>
        <v xml:space="preserve">  </v>
      </c>
      <c r="BD400" s="795" t="s">
        <v>191</v>
      </c>
      <c r="BE400" s="1464" t="s">
        <v>501</v>
      </c>
      <c r="BF400" s="1370">
        <v>2.2933110371602088</v>
      </c>
      <c r="BG400" s="1456"/>
      <c r="BH400" s="1175" t="str">
        <f t="shared" si="353"/>
        <v xml:space="preserve">  </v>
      </c>
      <c r="BI400" s="1154" t="str">
        <f t="shared" si="329"/>
        <v xml:space="preserve">  </v>
      </c>
      <c r="BJ400" s="1370" t="s">
        <v>494</v>
      </c>
      <c r="BK400" s="1370">
        <v>0.17786381908375798</v>
      </c>
      <c r="BL400" s="1370"/>
      <c r="BM400" s="1175" t="str">
        <f t="shared" si="354"/>
        <v xml:space="preserve">  </v>
      </c>
      <c r="BN400" s="1158" t="str">
        <f t="shared" si="330"/>
        <v xml:space="preserve">  </v>
      </c>
      <c r="BO400" s="1157" t="str">
        <f t="shared" si="331"/>
        <v xml:space="preserve">  </v>
      </c>
      <c r="BP400" s="1369">
        <f t="shared" si="355"/>
        <v>7.7557651884850962</v>
      </c>
      <c r="BQ400" s="1461">
        <v>249.66404833116508</v>
      </c>
      <c r="BR400" s="1370"/>
      <c r="BS400" s="174" t="str">
        <f t="shared" si="370"/>
        <v xml:space="preserve">  </v>
      </c>
      <c r="BT400" s="1158" t="str">
        <f t="shared" si="371"/>
        <v xml:space="preserve">  </v>
      </c>
      <c r="BU400" s="1366">
        <f t="shared" si="372"/>
        <v>3.296845766424354</v>
      </c>
      <c r="BV400" s="1370"/>
      <c r="BW400" s="174" t="str">
        <f t="shared" si="373"/>
        <v xml:space="preserve">  </v>
      </c>
      <c r="BX400" s="1154" t="str">
        <f t="shared" si="374"/>
        <v xml:space="preserve">  </v>
      </c>
      <c r="BY400" s="1367">
        <v>10.05491500573846</v>
      </c>
      <c r="BZ400" s="1367"/>
      <c r="CA400" s="1193">
        <v>1</v>
      </c>
      <c r="CB400" s="174" t="str">
        <f t="shared" si="375"/>
        <v xml:space="preserve">  </v>
      </c>
      <c r="CC400" s="1154" t="str">
        <f t="shared" si="376"/>
        <v xml:space="preserve">  </v>
      </c>
      <c r="CD400" s="1464">
        <f t="shared" si="386"/>
        <v>0.13951194570462105</v>
      </c>
      <c r="CE400" s="1367"/>
      <c r="CF400" s="174" t="str">
        <f t="shared" si="377"/>
        <v xml:space="preserve">  </v>
      </c>
      <c r="CG400" s="1158" t="str">
        <f t="shared" si="378"/>
        <v xml:space="preserve">  </v>
      </c>
      <c r="CH400" s="1369">
        <f t="shared" si="379"/>
        <v>4.0273780197624571</v>
      </c>
      <c r="CI400" s="1368">
        <v>3.7650937958392068</v>
      </c>
      <c r="CJ400" s="1368"/>
      <c r="CK400" s="174" t="str">
        <f t="shared" si="380"/>
        <v xml:space="preserve">  </v>
      </c>
      <c r="CL400" s="1154" t="str">
        <f t="shared" si="381"/>
        <v xml:space="preserve">  </v>
      </c>
      <c r="CM400" s="1370">
        <f t="shared" si="382"/>
        <v>5.2343986917764609E-2</v>
      </c>
      <c r="CN400" s="1368"/>
      <c r="CO400" s="174" t="str">
        <f t="shared" si="383"/>
        <v>E, &lt;PRL</v>
      </c>
      <c r="CP400" s="1158" t="str">
        <f t="shared" si="384"/>
        <v>&lt;MDL</v>
      </c>
      <c r="CQ400" s="1368">
        <f t="shared" si="385"/>
        <v>1.5080640648929258</v>
      </c>
      <c r="CR400" s="1174" t="s">
        <v>2618</v>
      </c>
      <c r="CS400" s="1094"/>
    </row>
    <row r="401" spans="1:97" x14ac:dyDescent="0.2">
      <c r="A401" s="1144" t="s">
        <v>2190</v>
      </c>
      <c r="B401" s="1161" t="s">
        <v>1296</v>
      </c>
      <c r="C401" s="1105" t="s">
        <v>599</v>
      </c>
      <c r="D401" s="957">
        <v>9</v>
      </c>
      <c r="E401" s="1455"/>
      <c r="F401" s="955">
        <v>1</v>
      </c>
      <c r="G401" s="956">
        <v>11452800</v>
      </c>
      <c r="H401" s="1163">
        <v>201103171120</v>
      </c>
      <c r="I401" s="1163"/>
      <c r="J401" s="957" t="s">
        <v>389</v>
      </c>
      <c r="K401" s="1183" t="s">
        <v>2615</v>
      </c>
      <c r="L401" s="1184" t="s">
        <v>1696</v>
      </c>
      <c r="M401" s="957" t="s">
        <v>128</v>
      </c>
      <c r="N401" s="957"/>
      <c r="O401" s="959"/>
      <c r="P401" s="959">
        <v>40619</v>
      </c>
      <c r="Q401" s="1342">
        <v>0.47222222222222199</v>
      </c>
      <c r="R401" s="1105" t="s">
        <v>313</v>
      </c>
      <c r="S401" s="1468" t="s">
        <v>359</v>
      </c>
      <c r="T401" s="1345">
        <v>132.30000000000001</v>
      </c>
      <c r="U401" s="1345">
        <v>143.4</v>
      </c>
      <c r="V401" s="1189">
        <f t="shared" si="356"/>
        <v>11.099999999999994</v>
      </c>
      <c r="W401" s="1235">
        <v>375</v>
      </c>
      <c r="X401" s="1344">
        <f t="shared" si="357"/>
        <v>29.599999999999984</v>
      </c>
      <c r="Y401" s="1154" t="str">
        <f t="shared" si="358"/>
        <v xml:space="preserve">  </v>
      </c>
      <c r="Z401" s="1235" t="s">
        <v>399</v>
      </c>
      <c r="AA401" s="1345">
        <v>133</v>
      </c>
      <c r="AB401" s="1345">
        <v>144.19999999999999</v>
      </c>
      <c r="AC401" s="1189">
        <f t="shared" si="359"/>
        <v>11.199999999999989</v>
      </c>
      <c r="AD401" s="1345">
        <v>375</v>
      </c>
      <c r="AE401" s="1344">
        <f t="shared" si="360"/>
        <v>29.866666666666635</v>
      </c>
      <c r="AF401" s="1154" t="str">
        <f t="shared" si="361"/>
        <v xml:space="preserve">  </v>
      </c>
      <c r="AG401" s="1235" t="s">
        <v>434</v>
      </c>
      <c r="AH401" s="1345">
        <v>132.9</v>
      </c>
      <c r="AI401" s="1345">
        <v>144.4</v>
      </c>
      <c r="AJ401" s="1344">
        <f t="shared" si="362"/>
        <v>11.5</v>
      </c>
      <c r="AK401" s="1235">
        <v>375</v>
      </c>
      <c r="AL401" s="1344">
        <f t="shared" si="363"/>
        <v>30.666666666666668</v>
      </c>
      <c r="AM401" s="1154" t="str">
        <f t="shared" si="364"/>
        <v xml:space="preserve">  </v>
      </c>
      <c r="AN401" s="1307">
        <f t="shared" si="365"/>
        <v>30.044444444444427</v>
      </c>
      <c r="AO401" s="1307">
        <f t="shared" si="366"/>
        <v>0.55511093319098093</v>
      </c>
      <c r="AP401" s="1307">
        <f t="shared" si="367"/>
        <v>1.8476325439048931</v>
      </c>
      <c r="AQ401" s="1235">
        <f t="shared" si="368"/>
        <v>3</v>
      </c>
      <c r="AR401" s="1154" t="str">
        <f t="shared" si="369"/>
        <v xml:space="preserve">  </v>
      </c>
      <c r="AT401" s="23" t="s">
        <v>191</v>
      </c>
      <c r="AU401" s="23" t="s">
        <v>191</v>
      </c>
      <c r="AV401" s="23" t="s">
        <v>191</v>
      </c>
      <c r="AW401" s="1175" t="str">
        <f t="shared" si="326"/>
        <v xml:space="preserve">  </v>
      </c>
      <c r="AX401" s="1154" t="str">
        <f t="shared" si="327"/>
        <v xml:space="preserve">  </v>
      </c>
      <c r="AY401" s="23" t="s">
        <v>191</v>
      </c>
      <c r="AZ401" s="23" t="s">
        <v>191</v>
      </c>
      <c r="BA401" s="23" t="s">
        <v>191</v>
      </c>
      <c r="BB401" s="1175" t="str">
        <f t="shared" si="349"/>
        <v xml:space="preserve">  </v>
      </c>
      <c r="BC401" s="1154" t="str">
        <f t="shared" si="328"/>
        <v xml:space="preserve">  </v>
      </c>
      <c r="BD401" s="794" t="s">
        <v>191</v>
      </c>
      <c r="BE401" s="1419" t="s">
        <v>506</v>
      </c>
      <c r="BF401" s="1347">
        <v>2.3710701486525743</v>
      </c>
      <c r="BG401" s="1456"/>
      <c r="BH401" s="1175" t="str">
        <f t="shared" si="353"/>
        <v xml:space="preserve">  </v>
      </c>
      <c r="BI401" s="1154" t="str">
        <f t="shared" si="329"/>
        <v xml:space="preserve">  </v>
      </c>
      <c r="BJ401" s="1347" t="s">
        <v>494</v>
      </c>
      <c r="BK401" s="1419">
        <v>0.15948456485877543</v>
      </c>
      <c r="BL401" s="1419"/>
      <c r="BM401" s="1175" t="str">
        <f t="shared" si="354"/>
        <v xml:space="preserve">  </v>
      </c>
      <c r="BN401" s="1158" t="str">
        <f t="shared" si="330"/>
        <v xml:space="preserve">  </v>
      </c>
      <c r="BO401" s="1157" t="str">
        <f t="shared" si="331"/>
        <v xml:space="preserve">  </v>
      </c>
      <c r="BP401" s="1389">
        <f t="shared" si="355"/>
        <v>6.7262693577162578</v>
      </c>
      <c r="BQ401" s="1104">
        <v>209.9792088627255</v>
      </c>
      <c r="BR401" s="1368"/>
      <c r="BS401" s="174" t="str">
        <f t="shared" si="370"/>
        <v xml:space="preserve">  </v>
      </c>
      <c r="BT401" s="1158" t="str">
        <f t="shared" si="371"/>
        <v xml:space="preserve">  </v>
      </c>
      <c r="BU401" s="1352">
        <f t="shared" si="372"/>
        <v>6.2153845823366716</v>
      </c>
      <c r="BV401" s="1347"/>
      <c r="BW401" s="174" t="str">
        <f t="shared" si="373"/>
        <v xml:space="preserve">  </v>
      </c>
      <c r="BX401" s="1154" t="str">
        <f t="shared" si="374"/>
        <v xml:space="preserve">  </v>
      </c>
      <c r="BY401" s="1236">
        <v>4.6314351980227411</v>
      </c>
      <c r="BZ401" s="1236"/>
      <c r="CA401" s="1179">
        <v>1</v>
      </c>
      <c r="CB401" s="174" t="str">
        <f t="shared" si="375"/>
        <v xml:space="preserve">  </v>
      </c>
      <c r="CC401" s="1154" t="str">
        <f t="shared" si="376"/>
        <v xml:space="preserve">  </v>
      </c>
      <c r="CD401" s="1419">
        <f t="shared" si="386"/>
        <v>0.13832553124761238</v>
      </c>
      <c r="CE401" s="1236"/>
      <c r="CF401" s="174" t="str">
        <f t="shared" si="377"/>
        <v xml:space="preserve">  </v>
      </c>
      <c r="CG401" s="1158" t="str">
        <f t="shared" si="378"/>
        <v xml:space="preserve">  </v>
      </c>
      <c r="CH401" s="1348">
        <f t="shared" si="379"/>
        <v>2.2056637050435572</v>
      </c>
      <c r="CI401" s="1353">
        <v>3.7323538497884345</v>
      </c>
      <c r="CJ401" s="1353"/>
      <c r="CK401" s="174" t="str">
        <f t="shared" si="380"/>
        <v xml:space="preserve">  </v>
      </c>
      <c r="CL401" s="1154" t="str">
        <f t="shared" si="381"/>
        <v xml:space="preserve">  </v>
      </c>
      <c r="CM401" s="1347">
        <f t="shared" si="382"/>
        <v>0.114458851393512</v>
      </c>
      <c r="CN401" s="1353"/>
      <c r="CO401" s="174" t="str">
        <f t="shared" si="383"/>
        <v>E, &lt;PRL</v>
      </c>
      <c r="CP401" s="1158" t="str">
        <f t="shared" si="384"/>
        <v>&lt;MDL</v>
      </c>
      <c r="CQ401" s="1353">
        <f t="shared" si="385"/>
        <v>1.7774873379147131</v>
      </c>
      <c r="CR401" s="1174" t="s">
        <v>2618</v>
      </c>
    </row>
    <row r="402" spans="1:97" x14ac:dyDescent="0.2">
      <c r="A402" s="1144" t="s">
        <v>2194</v>
      </c>
      <c r="B402" s="1161" t="s">
        <v>1300</v>
      </c>
      <c r="C402" s="1105" t="s">
        <v>599</v>
      </c>
      <c r="D402" s="957">
        <v>9</v>
      </c>
      <c r="E402" s="1455"/>
      <c r="F402" s="955">
        <v>1</v>
      </c>
      <c r="G402" s="956">
        <v>11452800</v>
      </c>
      <c r="H402" s="1163">
        <v>201103191910</v>
      </c>
      <c r="I402" s="1163"/>
      <c r="J402" s="957" t="s">
        <v>389</v>
      </c>
      <c r="K402" s="1183" t="s">
        <v>2615</v>
      </c>
      <c r="L402" s="1184" t="s">
        <v>1696</v>
      </c>
      <c r="M402" s="957" t="s">
        <v>128</v>
      </c>
      <c r="N402" s="957"/>
      <c r="O402" s="959"/>
      <c r="P402" s="959">
        <v>40621</v>
      </c>
      <c r="Q402" s="1342">
        <v>0.79861111111111105</v>
      </c>
      <c r="R402" s="1105" t="s">
        <v>317</v>
      </c>
      <c r="S402" s="1468" t="s">
        <v>363</v>
      </c>
      <c r="T402" s="1345">
        <v>134</v>
      </c>
      <c r="U402" s="1345">
        <v>156.29999999999998</v>
      </c>
      <c r="V402" s="1189">
        <f t="shared" si="356"/>
        <v>22.299999999999983</v>
      </c>
      <c r="W402" s="1345">
        <v>79.8</v>
      </c>
      <c r="X402" s="1344">
        <f t="shared" si="357"/>
        <v>279.44862155388449</v>
      </c>
      <c r="Y402" s="1154" t="str">
        <f t="shared" si="358"/>
        <v xml:space="preserve">  </v>
      </c>
      <c r="Z402" s="1235" t="s">
        <v>403</v>
      </c>
      <c r="AA402" s="1345">
        <v>132.9</v>
      </c>
      <c r="AB402" s="1345">
        <v>161.6</v>
      </c>
      <c r="AC402" s="1189">
        <f t="shared" si="359"/>
        <v>28.699999999999989</v>
      </c>
      <c r="AD402" s="1345">
        <v>93.5</v>
      </c>
      <c r="AE402" s="1344">
        <f t="shared" si="360"/>
        <v>306.95187165775388</v>
      </c>
      <c r="AF402" s="1154" t="str">
        <f t="shared" si="361"/>
        <v xml:space="preserve">  </v>
      </c>
      <c r="AG402" s="1235" t="s">
        <v>438</v>
      </c>
      <c r="AH402" s="1345">
        <v>132.6</v>
      </c>
      <c r="AI402" s="1345">
        <v>163.30000000000001</v>
      </c>
      <c r="AJ402" s="1344">
        <f t="shared" si="362"/>
        <v>30.700000000000017</v>
      </c>
      <c r="AK402" s="1345">
        <v>98.8</v>
      </c>
      <c r="AL402" s="1344">
        <f t="shared" si="363"/>
        <v>310.72874493927145</v>
      </c>
      <c r="AM402" s="1154" t="str">
        <f t="shared" si="364"/>
        <v xml:space="preserve">  </v>
      </c>
      <c r="AN402" s="1307">
        <f t="shared" si="365"/>
        <v>299.04307938363661</v>
      </c>
      <c r="AO402" s="1307">
        <f t="shared" si="366"/>
        <v>17.074052716845255</v>
      </c>
      <c r="AP402" s="1307">
        <f t="shared" si="367"/>
        <v>5.7095629004479589</v>
      </c>
      <c r="AQ402" s="1235">
        <f t="shared" si="368"/>
        <v>3</v>
      </c>
      <c r="AR402" s="1154" t="str">
        <f t="shared" si="369"/>
        <v xml:space="preserve">  </v>
      </c>
      <c r="AT402" s="23" t="s">
        <v>191</v>
      </c>
      <c r="AU402" s="23" t="s">
        <v>191</v>
      </c>
      <c r="AV402" s="23" t="s">
        <v>191</v>
      </c>
      <c r="AW402" s="1175" t="str">
        <f t="shared" si="326"/>
        <v xml:space="preserve">  </v>
      </c>
      <c r="AX402" s="1154" t="str">
        <f t="shared" si="327"/>
        <v xml:space="preserve">  </v>
      </c>
      <c r="AY402" s="23" t="s">
        <v>191</v>
      </c>
      <c r="AZ402" s="23" t="s">
        <v>191</v>
      </c>
      <c r="BA402" s="23" t="s">
        <v>191</v>
      </c>
      <c r="BB402" s="1175" t="str">
        <f t="shared" si="349"/>
        <v xml:space="preserve">  </v>
      </c>
      <c r="BC402" s="1154" t="str">
        <f t="shared" si="328"/>
        <v xml:space="preserve">  </v>
      </c>
      <c r="BD402" s="794" t="s">
        <v>191</v>
      </c>
      <c r="BE402" s="1419" t="s">
        <v>510</v>
      </c>
      <c r="BF402" s="1347">
        <v>4.4938608265525595</v>
      </c>
      <c r="BG402" s="1456"/>
      <c r="BH402" s="1175" t="str">
        <f t="shared" si="353"/>
        <v xml:space="preserve">  </v>
      </c>
      <c r="BI402" s="1154" t="str">
        <f t="shared" si="329"/>
        <v xml:space="preserve">  </v>
      </c>
      <c r="BJ402" s="1347" t="s">
        <v>494</v>
      </c>
      <c r="BK402" s="1347">
        <v>9.5469030268311314E-2</v>
      </c>
      <c r="BL402" s="1347"/>
      <c r="BM402" s="1175" t="str">
        <f t="shared" si="354"/>
        <v xml:space="preserve">  </v>
      </c>
      <c r="BN402" s="1158" t="str">
        <f t="shared" si="330"/>
        <v xml:space="preserve">  </v>
      </c>
      <c r="BO402" s="1157" t="str">
        <f t="shared" si="331"/>
        <v xml:space="preserve">  </v>
      </c>
      <c r="BP402" s="1348">
        <f t="shared" si="355"/>
        <v>2.124432285579922</v>
      </c>
      <c r="BQ402" s="1104">
        <v>244.47760533077164</v>
      </c>
      <c r="BR402" s="1368"/>
      <c r="BS402" s="174" t="str">
        <f t="shared" si="370"/>
        <v xml:space="preserve">  </v>
      </c>
      <c r="BT402" s="1158" t="str">
        <f t="shared" si="371"/>
        <v xml:space="preserve">  </v>
      </c>
      <c r="BU402" s="1352">
        <f t="shared" si="372"/>
        <v>68.318929810478735</v>
      </c>
      <c r="BV402" s="1347"/>
      <c r="BW402" s="174" t="str">
        <f t="shared" si="373"/>
        <v xml:space="preserve">  </v>
      </c>
      <c r="BX402" s="1154" t="str">
        <f t="shared" si="374"/>
        <v xml:space="preserve">  </v>
      </c>
      <c r="BY402" s="1236">
        <v>2.8044175704818364</v>
      </c>
      <c r="BZ402" s="1236"/>
      <c r="CA402" s="1179">
        <v>1</v>
      </c>
      <c r="CB402" s="174" t="str">
        <f t="shared" si="375"/>
        <v xml:space="preserve">  </v>
      </c>
      <c r="CC402" s="1154" t="str">
        <f t="shared" si="376"/>
        <v xml:space="preserve">  </v>
      </c>
      <c r="CD402" s="1419">
        <f t="shared" si="386"/>
        <v>0.86082122216929058</v>
      </c>
      <c r="CE402" s="1236"/>
      <c r="CF402" s="174" t="str">
        <f t="shared" si="377"/>
        <v xml:space="preserve">  </v>
      </c>
      <c r="CG402" s="1158" t="str">
        <f t="shared" si="378"/>
        <v xml:space="preserve">  </v>
      </c>
      <c r="CH402" s="1348">
        <f t="shared" si="379"/>
        <v>1.1471061190604901</v>
      </c>
      <c r="CI402" s="1353">
        <v>0.94243172971494515</v>
      </c>
      <c r="CJ402" s="1353"/>
      <c r="CK402" s="174" t="str">
        <f t="shared" si="380"/>
        <v>E, &lt;PRL</v>
      </c>
      <c r="CL402" s="1154" t="str">
        <f t="shared" si="381"/>
        <v>E, &lt;RL</v>
      </c>
      <c r="CM402" s="1347">
        <f t="shared" si="382"/>
        <v>0.2928406285652716</v>
      </c>
      <c r="CN402" s="1353"/>
      <c r="CO402" s="174" t="str">
        <f t="shared" si="383"/>
        <v xml:space="preserve">  </v>
      </c>
      <c r="CP402" s="1158" t="str">
        <f t="shared" si="384"/>
        <v xml:space="preserve">  </v>
      </c>
      <c r="CQ402" s="1353">
        <f t="shared" si="385"/>
        <v>0.38548795847368528</v>
      </c>
      <c r="CR402" s="1174">
        <f>100*CM402/BU402</f>
        <v>0.42863761094857755</v>
      </c>
    </row>
    <row r="403" spans="1:97" x14ac:dyDescent="0.2">
      <c r="A403" s="1144" t="s">
        <v>2196</v>
      </c>
      <c r="B403" s="1161" t="s">
        <v>1302</v>
      </c>
      <c r="C403" s="1105" t="s">
        <v>599</v>
      </c>
      <c r="D403" s="957">
        <v>9</v>
      </c>
      <c r="E403" s="1455"/>
      <c r="F403" s="955">
        <v>1</v>
      </c>
      <c r="G403" s="956">
        <v>11452800</v>
      </c>
      <c r="H403" s="1163">
        <v>201103210910</v>
      </c>
      <c r="I403" s="1163"/>
      <c r="J403" s="957" t="s">
        <v>389</v>
      </c>
      <c r="K403" s="1183" t="s">
        <v>2615</v>
      </c>
      <c r="L403" s="1184" t="s">
        <v>1696</v>
      </c>
      <c r="M403" s="957" t="s">
        <v>128</v>
      </c>
      <c r="N403" s="957"/>
      <c r="O403" s="959"/>
      <c r="P403" s="959">
        <v>40623</v>
      </c>
      <c r="Q403" s="1342">
        <v>0.38194444444444398</v>
      </c>
      <c r="R403" s="1105" t="s">
        <v>319</v>
      </c>
      <c r="S403" s="1468" t="s">
        <v>365</v>
      </c>
      <c r="T403" s="1345">
        <v>133.19999999999999</v>
      </c>
      <c r="U403" s="1345">
        <v>239.6</v>
      </c>
      <c r="V403" s="1189">
        <f t="shared" si="356"/>
        <v>106.4</v>
      </c>
      <c r="W403" s="1235">
        <v>125</v>
      </c>
      <c r="X403" s="1344">
        <f t="shared" si="357"/>
        <v>851.2</v>
      </c>
      <c r="Y403" s="1154" t="str">
        <f t="shared" si="358"/>
        <v xml:space="preserve">  </v>
      </c>
      <c r="Z403" s="1235" t="s">
        <v>405</v>
      </c>
      <c r="AA403" s="1345">
        <v>133</v>
      </c>
      <c r="AB403" s="1345">
        <v>237.8</v>
      </c>
      <c r="AC403" s="1189">
        <f t="shared" si="359"/>
        <v>104.80000000000001</v>
      </c>
      <c r="AD403" s="1345">
        <v>133</v>
      </c>
      <c r="AE403" s="1344">
        <f t="shared" si="360"/>
        <v>787.96992481203017</v>
      </c>
      <c r="AF403" s="1154" t="str">
        <f t="shared" si="361"/>
        <v xml:space="preserve">  </v>
      </c>
      <c r="AG403" s="1235" t="s">
        <v>440</v>
      </c>
      <c r="AH403" s="1345">
        <v>133.5</v>
      </c>
      <c r="AI403" s="1345">
        <v>237.1</v>
      </c>
      <c r="AJ403" s="1344">
        <f t="shared" si="362"/>
        <v>103.6</v>
      </c>
      <c r="AK403" s="1235">
        <v>125</v>
      </c>
      <c r="AL403" s="1344">
        <f t="shared" si="363"/>
        <v>828.8</v>
      </c>
      <c r="AM403" s="1154" t="str">
        <f t="shared" si="364"/>
        <v xml:space="preserve">  </v>
      </c>
      <c r="AN403" s="1307">
        <f t="shared" si="365"/>
        <v>822.65664160401013</v>
      </c>
      <c r="AO403" s="1307">
        <f t="shared" si="366"/>
        <v>32.059573318359455</v>
      </c>
      <c r="AP403" s="1307">
        <f t="shared" si="367"/>
        <v>3.8970782823621195</v>
      </c>
      <c r="AQ403" s="1235">
        <f t="shared" si="368"/>
        <v>3</v>
      </c>
      <c r="AR403" s="1154" t="str">
        <f t="shared" si="369"/>
        <v xml:space="preserve">  </v>
      </c>
      <c r="AT403" s="23" t="s">
        <v>191</v>
      </c>
      <c r="AU403" s="23" t="s">
        <v>191</v>
      </c>
      <c r="AV403" s="23" t="s">
        <v>191</v>
      </c>
      <c r="AW403" s="1175" t="str">
        <f t="shared" si="326"/>
        <v xml:space="preserve">  </v>
      </c>
      <c r="AX403" s="1154" t="str">
        <f t="shared" si="327"/>
        <v xml:space="preserve">  </v>
      </c>
      <c r="AY403" s="23" t="s">
        <v>191</v>
      </c>
      <c r="AZ403" s="23" t="s">
        <v>191</v>
      </c>
      <c r="BA403" s="23" t="s">
        <v>191</v>
      </c>
      <c r="BB403" s="1175" t="str">
        <f t="shared" si="349"/>
        <v xml:space="preserve">  </v>
      </c>
      <c r="BC403" s="1154" t="str">
        <f t="shared" si="328"/>
        <v xml:space="preserve">  </v>
      </c>
      <c r="BD403" s="794" t="s">
        <v>191</v>
      </c>
      <c r="BE403" s="1347" t="s">
        <v>511</v>
      </c>
      <c r="BF403" s="1347">
        <v>5.8177479474144249</v>
      </c>
      <c r="BG403" s="1456"/>
      <c r="BH403" s="1175" t="str">
        <f t="shared" si="353"/>
        <v xml:space="preserve">  </v>
      </c>
      <c r="BI403" s="1154" t="str">
        <f t="shared" si="329"/>
        <v xml:space="preserve">  </v>
      </c>
      <c r="BJ403" s="1347" t="s">
        <v>494</v>
      </c>
      <c r="BK403" s="1347">
        <v>9.0830967024084233E-2</v>
      </c>
      <c r="BL403" s="1347"/>
      <c r="BM403" s="1175" t="str">
        <f t="shared" si="354"/>
        <v xml:space="preserve">  </v>
      </c>
      <c r="BN403" s="1158" t="str">
        <f t="shared" si="330"/>
        <v xml:space="preserve">  </v>
      </c>
      <c r="BO403" s="1157" t="str">
        <f t="shared" si="331"/>
        <v xml:space="preserve">  </v>
      </c>
      <c r="BP403" s="1348">
        <f t="shared" si="355"/>
        <v>1.5612736723056579</v>
      </c>
      <c r="BQ403" s="1104">
        <v>226.34181399005564</v>
      </c>
      <c r="BR403" s="1104"/>
      <c r="BS403" s="174" t="str">
        <f t="shared" si="370"/>
        <v xml:space="preserve">  </v>
      </c>
      <c r="BT403" s="1158" t="str">
        <f t="shared" si="371"/>
        <v xml:space="preserve">  </v>
      </c>
      <c r="BU403" s="1352">
        <f t="shared" si="372"/>
        <v>192.66215206833539</v>
      </c>
      <c r="BV403" s="1347"/>
      <c r="BW403" s="174" t="str">
        <f t="shared" si="373"/>
        <v xml:space="preserve">  </v>
      </c>
      <c r="BX403" s="1154" t="str">
        <f t="shared" si="374"/>
        <v xml:space="preserve">  </v>
      </c>
      <c r="BY403" s="1236">
        <v>2.1386483653837796</v>
      </c>
      <c r="BZ403" s="1236"/>
      <c r="CA403" s="1179">
        <v>1</v>
      </c>
      <c r="CB403" s="174" t="str">
        <f t="shared" si="375"/>
        <v xml:space="preserve">  </v>
      </c>
      <c r="CC403" s="1154" t="str">
        <f t="shared" si="376"/>
        <v xml:space="preserve">  </v>
      </c>
      <c r="CD403" s="1419">
        <f t="shared" si="386"/>
        <v>1.6851905916708281</v>
      </c>
      <c r="CE403" s="1236"/>
      <c r="CF403" s="174" t="str">
        <f t="shared" si="377"/>
        <v xml:space="preserve">  </v>
      </c>
      <c r="CG403" s="1158" t="str">
        <f t="shared" si="378"/>
        <v xml:space="preserve">  </v>
      </c>
      <c r="CH403" s="1348">
        <f t="shared" si="379"/>
        <v>0.94487550827782141</v>
      </c>
      <c r="CI403" s="1353">
        <v>3.8915813935797967</v>
      </c>
      <c r="CJ403" s="1353"/>
      <c r="CK403" s="174" t="str">
        <f t="shared" si="380"/>
        <v xml:space="preserve">  </v>
      </c>
      <c r="CL403" s="1154" t="str">
        <f t="shared" si="381"/>
        <v xml:space="preserve">  </v>
      </c>
      <c r="CM403" s="1347">
        <f t="shared" si="382"/>
        <v>3.2253426589989354</v>
      </c>
      <c r="CN403" s="1353"/>
      <c r="CO403" s="174" t="str">
        <f t="shared" si="383"/>
        <v xml:space="preserve">  </v>
      </c>
      <c r="CP403" s="1158" t="str">
        <f t="shared" si="384"/>
        <v xml:space="preserve">  </v>
      </c>
      <c r="CQ403" s="1353">
        <f t="shared" si="385"/>
        <v>1.7193382543760887</v>
      </c>
      <c r="CR403" s="1174">
        <f>100*CM403/BU403</f>
        <v>1.6740925108398756</v>
      </c>
    </row>
    <row r="404" spans="1:97" x14ac:dyDescent="0.2">
      <c r="A404" s="1144" t="s">
        <v>2198</v>
      </c>
      <c r="B404" s="1161" t="s">
        <v>1304</v>
      </c>
      <c r="C404" s="1105" t="s">
        <v>599</v>
      </c>
      <c r="D404" s="957">
        <v>9</v>
      </c>
      <c r="E404" s="1455"/>
      <c r="F404" s="955">
        <v>1</v>
      </c>
      <c r="G404" s="956">
        <v>11452800</v>
      </c>
      <c r="H404" s="1163">
        <v>201103220800</v>
      </c>
      <c r="I404" s="1163"/>
      <c r="J404" s="957" t="s">
        <v>389</v>
      </c>
      <c r="K404" s="1183" t="s">
        <v>2615</v>
      </c>
      <c r="L404" s="1184" t="s">
        <v>1696</v>
      </c>
      <c r="M404" s="957" t="s">
        <v>128</v>
      </c>
      <c r="N404" s="957"/>
      <c r="O404" s="959"/>
      <c r="P404" s="959">
        <v>40624</v>
      </c>
      <c r="Q404" s="1342">
        <v>0.33333333333333298</v>
      </c>
      <c r="R404" s="1105" t="s">
        <v>321</v>
      </c>
      <c r="S404" s="1468" t="s">
        <v>367</v>
      </c>
      <c r="T404" s="1345">
        <v>132.30000000000001</v>
      </c>
      <c r="U404" s="1345">
        <v>160.70000000000002</v>
      </c>
      <c r="V404" s="1189">
        <f t="shared" si="356"/>
        <v>28.400000000000006</v>
      </c>
      <c r="W404" s="1235">
        <v>125</v>
      </c>
      <c r="X404" s="1344">
        <f t="shared" si="357"/>
        <v>227.20000000000005</v>
      </c>
      <c r="Y404" s="1154" t="str">
        <f t="shared" si="358"/>
        <v xml:space="preserve">  </v>
      </c>
      <c r="Z404" s="1235" t="s">
        <v>407</v>
      </c>
      <c r="AA404" s="1345">
        <v>132.1</v>
      </c>
      <c r="AB404" s="1345">
        <v>161.5</v>
      </c>
      <c r="AC404" s="1189">
        <f t="shared" si="359"/>
        <v>29.400000000000006</v>
      </c>
      <c r="AD404" s="1345">
        <v>125</v>
      </c>
      <c r="AE404" s="1344">
        <f t="shared" si="360"/>
        <v>235.20000000000005</v>
      </c>
      <c r="AF404" s="1154" t="str">
        <f t="shared" si="361"/>
        <v xml:space="preserve">  </v>
      </c>
      <c r="AG404" s="1235" t="s">
        <v>442</v>
      </c>
      <c r="AH404" s="1345">
        <v>132.5</v>
      </c>
      <c r="AI404" s="1345">
        <v>161.39999999999998</v>
      </c>
      <c r="AJ404" s="1344">
        <f t="shared" si="362"/>
        <v>28.899999999999977</v>
      </c>
      <c r="AK404" s="1235">
        <v>125</v>
      </c>
      <c r="AL404" s="1344">
        <f t="shared" si="363"/>
        <v>231.19999999999982</v>
      </c>
      <c r="AM404" s="1154" t="str">
        <f t="shared" si="364"/>
        <v xml:space="preserve">  </v>
      </c>
      <c r="AN404" s="1307">
        <f t="shared" si="365"/>
        <v>231.19999999999996</v>
      </c>
      <c r="AO404" s="1307">
        <f t="shared" si="366"/>
        <v>4</v>
      </c>
      <c r="AP404" s="1307">
        <f t="shared" si="367"/>
        <v>1.7301038062283738</v>
      </c>
      <c r="AQ404" s="1235">
        <f t="shared" si="368"/>
        <v>3</v>
      </c>
      <c r="AR404" s="1154" t="str">
        <f t="shared" si="369"/>
        <v xml:space="preserve">  </v>
      </c>
      <c r="AT404" s="23" t="s">
        <v>191</v>
      </c>
      <c r="AU404" s="23" t="s">
        <v>191</v>
      </c>
      <c r="AV404" s="23" t="s">
        <v>191</v>
      </c>
      <c r="AW404" s="1175" t="str">
        <f t="shared" si="326"/>
        <v xml:space="preserve">  </v>
      </c>
      <c r="AX404" s="1154" t="str">
        <f t="shared" si="327"/>
        <v xml:space="preserve">  </v>
      </c>
      <c r="AY404" s="23" t="s">
        <v>191</v>
      </c>
      <c r="AZ404" s="23" t="s">
        <v>191</v>
      </c>
      <c r="BA404" s="23" t="s">
        <v>191</v>
      </c>
      <c r="BB404" s="1175" t="str">
        <f t="shared" si="349"/>
        <v xml:space="preserve">  </v>
      </c>
      <c r="BC404" s="1154" t="str">
        <f t="shared" si="328"/>
        <v xml:space="preserve">  </v>
      </c>
      <c r="BD404" s="794" t="s">
        <v>191</v>
      </c>
      <c r="BE404" s="1347" t="s">
        <v>513</v>
      </c>
      <c r="BF404" s="1347">
        <v>3.064632058217061</v>
      </c>
      <c r="BG404" s="1456"/>
      <c r="BH404" s="1175" t="str">
        <f t="shared" si="353"/>
        <v xml:space="preserve">  </v>
      </c>
      <c r="BI404" s="1154" t="str">
        <f t="shared" si="329"/>
        <v xml:space="preserve">  </v>
      </c>
      <c r="BJ404" s="1347" t="s">
        <v>494</v>
      </c>
      <c r="BK404" s="1347">
        <v>5.4735123179140623E-2</v>
      </c>
      <c r="BL404" s="1347"/>
      <c r="BM404" s="1175" t="str">
        <f t="shared" si="354"/>
        <v xml:space="preserve">  </v>
      </c>
      <c r="BN404" s="1158" t="str">
        <f t="shared" si="330"/>
        <v xml:space="preserve">  </v>
      </c>
      <c r="BO404" s="1157" t="str">
        <f t="shared" si="331"/>
        <v xml:space="preserve">  </v>
      </c>
      <c r="BP404" s="1348">
        <f t="shared" si="355"/>
        <v>1.786025928704289</v>
      </c>
      <c r="BQ404" s="1104">
        <v>219.72187430002066</v>
      </c>
      <c r="BR404" s="1104"/>
      <c r="BS404" s="174" t="str">
        <f t="shared" si="370"/>
        <v xml:space="preserve">  </v>
      </c>
      <c r="BT404" s="1158" t="str">
        <f t="shared" si="371"/>
        <v xml:space="preserve">  </v>
      </c>
      <c r="BU404" s="1352">
        <f t="shared" si="372"/>
        <v>49.920809840964701</v>
      </c>
      <c r="BV404" s="1347"/>
      <c r="BW404" s="174" t="str">
        <f t="shared" si="373"/>
        <v xml:space="preserve">  </v>
      </c>
      <c r="BX404" s="1154" t="str">
        <f t="shared" si="374"/>
        <v xml:space="preserve">  </v>
      </c>
      <c r="BY404" s="1236">
        <v>2.2723280545685434</v>
      </c>
      <c r="BZ404" s="1236"/>
      <c r="CA404" s="1179">
        <v>1</v>
      </c>
      <c r="CB404" s="174" t="str">
        <f t="shared" si="375"/>
        <v xml:space="preserve">  </v>
      </c>
      <c r="CC404" s="1154" t="str">
        <f t="shared" si="376"/>
        <v xml:space="preserve">  </v>
      </c>
      <c r="CD404" s="1419">
        <f t="shared" si="386"/>
        <v>0.53445155843452152</v>
      </c>
      <c r="CE404" s="1236"/>
      <c r="CF404" s="174" t="str">
        <f t="shared" si="377"/>
        <v xml:space="preserve">  </v>
      </c>
      <c r="CG404" s="1158" t="str">
        <f t="shared" si="378"/>
        <v xml:space="preserve">  </v>
      </c>
      <c r="CH404" s="1348">
        <f t="shared" si="379"/>
        <v>1.034183811606203</v>
      </c>
      <c r="CI404" s="1403"/>
      <c r="CJ404" s="1403" t="s">
        <v>481</v>
      </c>
      <c r="CK404" s="1403" t="s">
        <v>481</v>
      </c>
      <c r="CL404" s="1472"/>
      <c r="CM404" s="1403"/>
      <c r="CN404" s="1403"/>
      <c r="CO404" s="1403"/>
      <c r="CP404" s="1403"/>
      <c r="CQ404" s="1403"/>
      <c r="CR404" s="1174"/>
    </row>
    <row r="405" spans="1:97" x14ac:dyDescent="0.2">
      <c r="A405" s="1144" t="s">
        <v>2199</v>
      </c>
      <c r="B405" s="1208" t="s">
        <v>1305</v>
      </c>
      <c r="C405" s="1356" t="s">
        <v>600</v>
      </c>
      <c r="D405" s="1209">
        <v>5</v>
      </c>
      <c r="E405" s="1455"/>
      <c r="F405" s="955">
        <v>4</v>
      </c>
      <c r="G405" s="1229">
        <v>11452800</v>
      </c>
      <c r="H405" s="1270">
        <v>201103220800</v>
      </c>
      <c r="I405" s="1270"/>
      <c r="J405" s="1209" t="s">
        <v>389</v>
      </c>
      <c r="K405" s="1183" t="s">
        <v>2615</v>
      </c>
      <c r="L405" s="1458" t="s">
        <v>1696</v>
      </c>
      <c r="M405" s="1209" t="s">
        <v>128</v>
      </c>
      <c r="N405" s="1209"/>
      <c r="O405" s="1407" t="s">
        <v>346</v>
      </c>
      <c r="P405" s="1407">
        <v>40624</v>
      </c>
      <c r="Q405" s="1357">
        <v>0.33333333333333298</v>
      </c>
      <c r="R405" s="1356" t="s">
        <v>347</v>
      </c>
      <c r="S405" s="1473" t="s">
        <v>368</v>
      </c>
      <c r="T405" s="1459" t="s">
        <v>390</v>
      </c>
      <c r="U405" s="1409">
        <v>164.1</v>
      </c>
      <c r="V405" s="1474"/>
      <c r="W405" s="1362">
        <v>150</v>
      </c>
      <c r="X405" s="1474"/>
      <c r="Y405" s="1154"/>
      <c r="Z405" s="1362" t="s">
        <v>408</v>
      </c>
      <c r="AA405" s="1409">
        <v>133.80000000000001</v>
      </c>
      <c r="AB405" s="1459" t="s">
        <v>390</v>
      </c>
      <c r="AC405" s="1450"/>
      <c r="AD405" s="1409">
        <v>150</v>
      </c>
      <c r="AE405" s="1450"/>
      <c r="AF405" s="1154"/>
      <c r="AG405" s="1362" t="s">
        <v>368</v>
      </c>
      <c r="AH405" s="1409">
        <v>133.69999999999999</v>
      </c>
      <c r="AI405" s="1459" t="s">
        <v>390</v>
      </c>
      <c r="AJ405" s="1450"/>
      <c r="AK405" s="1362">
        <v>150</v>
      </c>
      <c r="AL405" s="1450"/>
      <c r="AM405" s="1154"/>
      <c r="AN405" s="1475"/>
      <c r="AO405" s="1475"/>
      <c r="AP405" s="1475"/>
      <c r="AQ405" s="1450"/>
      <c r="AR405" s="1154"/>
      <c r="AS405" s="1450"/>
      <c r="AT405" s="72" t="s">
        <v>191</v>
      </c>
      <c r="AU405" s="72" t="s">
        <v>191</v>
      </c>
      <c r="AV405" s="72" t="s">
        <v>191</v>
      </c>
      <c r="AW405" s="1175" t="str">
        <f t="shared" si="326"/>
        <v xml:space="preserve">  </v>
      </c>
      <c r="AX405" s="1154" t="str">
        <f t="shared" si="327"/>
        <v xml:space="preserve">  </v>
      </c>
      <c r="AY405" s="72" t="s">
        <v>191</v>
      </c>
      <c r="AZ405" s="72" t="s">
        <v>191</v>
      </c>
      <c r="BA405" s="72" t="s">
        <v>191</v>
      </c>
      <c r="BB405" s="1175" t="str">
        <f t="shared" si="349"/>
        <v xml:space="preserve">  </v>
      </c>
      <c r="BC405" s="1154" t="str">
        <f t="shared" si="328"/>
        <v xml:space="preserve">  </v>
      </c>
      <c r="BD405" s="795" t="s">
        <v>191</v>
      </c>
      <c r="BE405" s="470"/>
      <c r="BF405" s="470" t="s">
        <v>960</v>
      </c>
      <c r="BG405" s="470"/>
      <c r="BH405" s="1175"/>
      <c r="BI405" s="1154" t="str">
        <f t="shared" si="329"/>
        <v xml:space="preserve">  </v>
      </c>
      <c r="BJ405" s="1370" t="s">
        <v>494</v>
      </c>
      <c r="BK405" s="23" t="s">
        <v>960</v>
      </c>
      <c r="BL405" s="470"/>
      <c r="BM405" s="1175"/>
      <c r="BN405" s="1158" t="str">
        <f t="shared" si="330"/>
        <v xml:space="preserve">  </v>
      </c>
      <c r="BO405" s="1157" t="str">
        <f t="shared" si="331"/>
        <v xml:space="preserve">  </v>
      </c>
      <c r="BP405" s="1460"/>
      <c r="BQ405" s="1461">
        <v>231.74539321555349</v>
      </c>
      <c r="BR405" s="1461"/>
      <c r="BS405" s="174" t="str">
        <f t="shared" si="370"/>
        <v xml:space="preserve">  </v>
      </c>
      <c r="BT405" s="1158" t="str">
        <f t="shared" si="371"/>
        <v xml:space="preserve">  </v>
      </c>
      <c r="BU405" s="1476"/>
      <c r="BV405" s="1476"/>
      <c r="BW405" s="1476"/>
      <c r="BX405" s="1868"/>
      <c r="BY405" s="1463"/>
      <c r="BZ405" s="1477"/>
      <c r="CA405" s="1477"/>
      <c r="CB405" s="1477"/>
      <c r="CC405" s="1154"/>
      <c r="CD405" s="470"/>
      <c r="CE405" s="470"/>
      <c r="CF405" s="470"/>
      <c r="CG405" s="470"/>
      <c r="CH405" s="1460"/>
      <c r="CI405" s="470"/>
      <c r="CJ405" s="470" t="s">
        <v>482</v>
      </c>
      <c r="CK405" s="470" t="s">
        <v>482</v>
      </c>
      <c r="CL405" s="1472"/>
      <c r="CM405" s="470"/>
      <c r="CN405" s="470"/>
      <c r="CO405" s="470"/>
      <c r="CP405" s="470"/>
      <c r="CQ405" s="470"/>
      <c r="CR405" s="1293"/>
      <c r="CS405" s="1094"/>
    </row>
    <row r="406" spans="1:97" x14ac:dyDescent="0.2">
      <c r="A406" s="1144" t="s">
        <v>2206</v>
      </c>
      <c r="B406" s="1161" t="s">
        <v>1312</v>
      </c>
      <c r="C406" s="1105" t="s">
        <v>599</v>
      </c>
      <c r="D406" s="957">
        <v>9</v>
      </c>
      <c r="E406" s="1455"/>
      <c r="F406" s="955">
        <v>1</v>
      </c>
      <c r="G406" s="956">
        <v>11452800</v>
      </c>
      <c r="H406" s="1163">
        <v>201103251110</v>
      </c>
      <c r="I406" s="1163"/>
      <c r="J406" s="957" t="s">
        <v>389</v>
      </c>
      <c r="K406" s="1183" t="s">
        <v>2615</v>
      </c>
      <c r="L406" s="1184" t="s">
        <v>1696</v>
      </c>
      <c r="M406" s="957" t="s">
        <v>128</v>
      </c>
      <c r="N406" s="957"/>
      <c r="O406" s="959"/>
      <c r="P406" s="959">
        <v>40627</v>
      </c>
      <c r="Q406" s="1342">
        <v>0.46527777777777801</v>
      </c>
      <c r="R406" s="1105" t="s">
        <v>327</v>
      </c>
      <c r="S406" s="1468" t="s">
        <v>375</v>
      </c>
      <c r="T406" s="1345">
        <v>131.80000000000001</v>
      </c>
      <c r="U406" s="1345">
        <v>252.5</v>
      </c>
      <c r="V406" s="1189">
        <f t="shared" ref="V406:V413" si="387">U406-T406</f>
        <v>120.69999999999999</v>
      </c>
      <c r="W406" s="1235">
        <v>125</v>
      </c>
      <c r="X406" s="1344">
        <f t="shared" ref="X406:X421" si="388">V406/(W406/1000)</f>
        <v>965.59999999999991</v>
      </c>
      <c r="Y406" s="1154" t="str">
        <f t="shared" ref="Y406:Y429" si="389">IF(V406&lt;Y$5,"&lt;MDL",IF(V406&lt;Y$6,"E, &lt;RL",IF(V406&gt;Y$6,"  ",)))</f>
        <v xml:space="preserve">  </v>
      </c>
      <c r="Z406" s="1235" t="s">
        <v>415</v>
      </c>
      <c r="AA406" s="1345">
        <v>131.80000000000001</v>
      </c>
      <c r="AB406" s="1345">
        <v>231.3</v>
      </c>
      <c r="AC406" s="1189">
        <f t="shared" ref="AC406:AC413" si="390">AB406-AA406</f>
        <v>99.5</v>
      </c>
      <c r="AD406" s="1235">
        <v>125</v>
      </c>
      <c r="AE406" s="1344">
        <f t="shared" ref="AE406:AE421" si="391">AC406/(AD406/1000)</f>
        <v>796</v>
      </c>
      <c r="AF406" s="1154" t="str">
        <f t="shared" ref="AF406:AF429" si="392">IF(AC406&lt;AF$5,"&lt;MDL",IF(AC406&lt;AF$6,"E, &lt;RL",IF(AC406&gt;AF$6,"  ",)))</f>
        <v xml:space="preserve">  </v>
      </c>
      <c r="AG406" s="1235" t="s">
        <v>449</v>
      </c>
      <c r="AH406" s="1345">
        <v>131.9</v>
      </c>
      <c r="AI406" s="1345">
        <v>256.7</v>
      </c>
      <c r="AJ406" s="1344">
        <f t="shared" ref="AJ406:AJ413" si="393">AI406-AH406</f>
        <v>124.79999999999998</v>
      </c>
      <c r="AK406" s="1235">
        <v>125</v>
      </c>
      <c r="AL406" s="1344">
        <f t="shared" ref="AL406:AL421" si="394">AJ406/(AK406/1000)</f>
        <v>998.39999999999986</v>
      </c>
      <c r="AM406" s="1154" t="str">
        <f t="shared" ref="AM406:AM429" si="395">IF(AJ406&lt;AM$5,"&lt;MDL",IF(AJ406&lt;AM$6,"E, &lt;RL",IF(AJ406&gt;AM$6,"  ",)))</f>
        <v xml:space="preserve">  </v>
      </c>
      <c r="AN406" s="1307">
        <f t="shared" ref="AN406:AN417" si="396">AVERAGE(X406,AE406,AL406)</f>
        <v>920</v>
      </c>
      <c r="AO406" s="1307">
        <f t="shared" ref="AO406:AO417" si="397">STDEV(X406,AE406,AL406)</f>
        <v>108.63222358029861</v>
      </c>
      <c r="AP406" s="1307">
        <f t="shared" ref="AP406:AP417" si="398">AO406/AN406*100</f>
        <v>11.807850389162892</v>
      </c>
      <c r="AQ406" s="1235">
        <f t="shared" ref="AQ406:AQ417" si="399">COUNT(X406,AE406,AL406)</f>
        <v>3</v>
      </c>
      <c r="AR406" s="1154" t="str">
        <f t="shared" ref="AR406:AR430" si="400">IF(AN406&lt;AR$5,"&lt;MDL",IF(AN406&lt;AR$6,"E, &lt;RL",IF(AN406&gt;AR$6,"  ",)))</f>
        <v xml:space="preserve">  </v>
      </c>
      <c r="AT406" s="23" t="s">
        <v>191</v>
      </c>
      <c r="AU406" s="23" t="s">
        <v>191</v>
      </c>
      <c r="AV406" s="23" t="s">
        <v>191</v>
      </c>
      <c r="AW406" s="1175" t="str">
        <f t="shared" si="326"/>
        <v xml:space="preserve">  </v>
      </c>
      <c r="AX406" s="1154" t="str">
        <f t="shared" si="327"/>
        <v xml:space="preserve">  </v>
      </c>
      <c r="AY406" s="23" t="s">
        <v>191</v>
      </c>
      <c r="AZ406" s="23" t="s">
        <v>191</v>
      </c>
      <c r="BA406" s="23" t="s">
        <v>191</v>
      </c>
      <c r="BB406" s="1175" t="str">
        <f t="shared" si="349"/>
        <v xml:space="preserve">  </v>
      </c>
      <c r="BC406" s="1154" t="str">
        <f t="shared" si="328"/>
        <v xml:space="preserve">  </v>
      </c>
      <c r="BD406" s="794" t="s">
        <v>191</v>
      </c>
      <c r="BE406" s="1347" t="s">
        <v>520</v>
      </c>
      <c r="BF406" s="1347">
        <v>4.1492246106328707</v>
      </c>
      <c r="BG406" s="1456"/>
      <c r="BH406" s="1175" t="str">
        <f>IF(BF406&lt;BH$7,"E, &lt;PRL",IF(BF406&gt;BH$7,"  ",))</f>
        <v xml:space="preserve">  </v>
      </c>
      <c r="BI406" s="1154" t="str">
        <f t="shared" si="329"/>
        <v xml:space="preserve">  </v>
      </c>
      <c r="BJ406" s="1347" t="s">
        <v>494</v>
      </c>
      <c r="BK406" s="1347">
        <v>5.3707810909301788E-2</v>
      </c>
      <c r="BL406" s="1347"/>
      <c r="BM406" s="1175" t="str">
        <f>IF(BK406&lt;BM$7,"E, &lt;PRL",IF(BK406&gt;BM$7,"  ",))</f>
        <v xml:space="preserve">  </v>
      </c>
      <c r="BN406" s="1158" t="str">
        <f t="shared" si="330"/>
        <v xml:space="preserve">  </v>
      </c>
      <c r="BO406" s="1157" t="str">
        <f t="shared" si="331"/>
        <v xml:space="preserve">  </v>
      </c>
      <c r="BP406" s="1348">
        <f>BK406/BF406*100</f>
        <v>1.2944059661573701</v>
      </c>
      <c r="BQ406" s="1104">
        <v>222.35026161505255</v>
      </c>
      <c r="BR406" s="1370"/>
      <c r="BS406" s="174" t="str">
        <f t="shared" si="370"/>
        <v xml:space="preserve">  </v>
      </c>
      <c r="BT406" s="1158" t="str">
        <f t="shared" si="371"/>
        <v xml:space="preserve">  </v>
      </c>
      <c r="BU406" s="1352">
        <f>BQ406*(X406/1000)</f>
        <v>214.70141261549472</v>
      </c>
      <c r="BV406" s="1347"/>
      <c r="BW406" s="174" t="str">
        <f t="shared" ref="BW406:BW413" si="401">IF(BU406&lt;BW$7,"E, &lt;PRL",IF(BU406&gt;BW$7,"  ",))</f>
        <v xml:space="preserve">  </v>
      </c>
      <c r="BX406" s="1154" t="str">
        <f t="shared" ref="BX406:BX430" si="402">IF(BU406&lt;BX$5,"&lt;MDL",IF(BU406&lt;BX$6,"E, &lt;RL",IF(BU406&gt;BX$6,"  ",)))</f>
        <v xml:space="preserve">  </v>
      </c>
      <c r="BY406" s="1236">
        <v>1.5198450660655758</v>
      </c>
      <c r="BZ406" s="1353"/>
      <c r="CA406" s="1179">
        <v>1</v>
      </c>
      <c r="CB406" s="174" t="str">
        <f t="shared" ref="CB406:CB413" si="403">IF(BY406&lt;CB$7,"E, &lt;PRL",IF(BY406&gt;CB$7,"  ",))</f>
        <v xml:space="preserve">  </v>
      </c>
      <c r="CC406" s="1154" t="str">
        <f t="shared" ref="CC406:CC429" si="404">IF(BY406&lt;CC$5,"&lt;MDL",IF(BY406&lt;CC$6,"E, &lt;RL",IF(BY406&gt;CC$6,"  ",)))</f>
        <v xml:space="preserve">  </v>
      </c>
      <c r="CD406" s="1419">
        <f t="shared" ref="CD406:CD413" si="405">BY406*(AE406/1000)</f>
        <v>1.2097966725881983</v>
      </c>
      <c r="CE406" s="1347"/>
      <c r="CF406" s="174" t="str">
        <f t="shared" ref="CF406:CF413" si="406">IF(CD406&lt;CF$7,"E, &lt;PRL",IF(CD406&gt;CF$7,"  ",))</f>
        <v xml:space="preserve">  </v>
      </c>
      <c r="CG406" s="1158" t="str">
        <f t="shared" ref="CG406:CG430" si="407">IF(CD406&lt;CG$5,"&lt;MDL",IF(CD406&lt;CG$6,"E, &lt;RL",IF(CD406&gt;CG$6,"  ",)))</f>
        <v xml:space="preserve">  </v>
      </c>
      <c r="CH406" s="1348">
        <f t="shared" ref="CH406:CH416" si="408">BY406/BQ406*100</f>
        <v>0.68353644157020688</v>
      </c>
      <c r="CI406" s="1353">
        <v>3.4813875180181246</v>
      </c>
      <c r="CJ406" s="1353"/>
      <c r="CK406" s="174" t="str">
        <f t="shared" ref="CK406:CK413" si="409">IF(CI406&lt;CK$7,"E, &lt;PRL",IF(CI406&gt;CK$7,"  ",))</f>
        <v xml:space="preserve">  </v>
      </c>
      <c r="CL406" s="1154" t="str">
        <f t="shared" ref="CL406:CL429" si="410">IF(CI406&lt;CL$5,"&lt;MDL",IF(CI406&lt;CL$6,"E, &lt;RL",IF(CI406&gt;CL$6,"  ",)))</f>
        <v xml:space="preserve">  </v>
      </c>
      <c r="CM406" s="1347">
        <f t="shared" ref="CM406:CM413" si="411">CI406*(AL406/1000)</f>
        <v>3.4758172979892952</v>
      </c>
      <c r="CN406" s="1353"/>
      <c r="CO406" s="174" t="str">
        <f t="shared" ref="CO406:CO413" si="412">IF(CM406&lt;CO$7,"E, &lt;PRL",IF(CM406&gt;CO$7,"  ",))</f>
        <v xml:space="preserve">  </v>
      </c>
      <c r="CP406" s="1158" t="str">
        <f t="shared" ref="CP406:CP430" si="413">IF(CM406&lt;CP$5,"&lt;MDL",IF(CM406&lt;CP$6,"E, &lt;RL",IF(CM406&gt;CP$6,"  ",)))</f>
        <v xml:space="preserve">  </v>
      </c>
      <c r="CQ406" s="1353">
        <f t="shared" ref="CQ406:CQ429" si="414">CI406/BQ406*100</f>
        <v>1.5657222495403817</v>
      </c>
      <c r="CR406" s="1174">
        <f t="shared" ref="CR406:CR429" si="415">100*CM406/BU406</f>
        <v>1.6189075123665255</v>
      </c>
    </row>
    <row r="407" spans="1:97" x14ac:dyDescent="0.2">
      <c r="A407" s="1144" t="s">
        <v>2207</v>
      </c>
      <c r="B407" s="1208" t="s">
        <v>1313</v>
      </c>
      <c r="C407" s="1209" t="s">
        <v>600</v>
      </c>
      <c r="D407" s="1209">
        <v>5</v>
      </c>
      <c r="E407" s="1455"/>
      <c r="F407" s="955">
        <v>4</v>
      </c>
      <c r="G407" s="1229">
        <v>11452800</v>
      </c>
      <c r="H407" s="1270">
        <v>201103251110</v>
      </c>
      <c r="I407" s="1270"/>
      <c r="J407" s="1209" t="s">
        <v>389</v>
      </c>
      <c r="K407" s="1183" t="s">
        <v>2615</v>
      </c>
      <c r="L407" s="1458" t="s">
        <v>1696</v>
      </c>
      <c r="M407" s="1407" t="s">
        <v>350</v>
      </c>
      <c r="N407" s="1407"/>
      <c r="O407" s="1407" t="s">
        <v>346</v>
      </c>
      <c r="P407" s="1407">
        <v>40627</v>
      </c>
      <c r="Q407" s="1357">
        <v>0.46527777777777801</v>
      </c>
      <c r="R407" s="1356" t="s">
        <v>345</v>
      </c>
      <c r="S407" s="1473" t="s">
        <v>376</v>
      </c>
      <c r="T407" s="1409">
        <v>132.5</v>
      </c>
      <c r="U407" s="1409">
        <v>241.5</v>
      </c>
      <c r="V407" s="1360">
        <f t="shared" si="387"/>
        <v>109</v>
      </c>
      <c r="W407" s="1362">
        <v>125</v>
      </c>
      <c r="X407" s="1359">
        <f t="shared" si="388"/>
        <v>872</v>
      </c>
      <c r="Y407" s="1154" t="str">
        <f t="shared" si="389"/>
        <v xml:space="preserve">  </v>
      </c>
      <c r="Z407" s="1362" t="s">
        <v>416</v>
      </c>
      <c r="AA407" s="1360">
        <v>132.80000000000001</v>
      </c>
      <c r="AB407" s="1360">
        <v>251.7</v>
      </c>
      <c r="AC407" s="1360">
        <f t="shared" si="390"/>
        <v>118.89999999999998</v>
      </c>
      <c r="AD407" s="1408">
        <v>125</v>
      </c>
      <c r="AE407" s="1359">
        <f t="shared" si="391"/>
        <v>951.19999999999982</v>
      </c>
      <c r="AF407" s="1154" t="str">
        <f t="shared" si="392"/>
        <v xml:space="preserve">  </v>
      </c>
      <c r="AG407" s="1362" t="s">
        <v>376</v>
      </c>
      <c r="AH407" s="1409">
        <v>131.4</v>
      </c>
      <c r="AI407" s="1409">
        <v>249.79999999999998</v>
      </c>
      <c r="AJ407" s="1359">
        <f t="shared" si="393"/>
        <v>118.39999999999998</v>
      </c>
      <c r="AK407" s="1362">
        <v>125</v>
      </c>
      <c r="AL407" s="1359">
        <f t="shared" si="394"/>
        <v>947.19999999999982</v>
      </c>
      <c r="AM407" s="1154" t="str">
        <f t="shared" si="395"/>
        <v xml:space="preserve">  </v>
      </c>
      <c r="AN407" s="1361">
        <f t="shared" si="396"/>
        <v>923.46666666666658</v>
      </c>
      <c r="AO407" s="1361">
        <f t="shared" si="397"/>
        <v>44.616289999655102</v>
      </c>
      <c r="AP407" s="1361">
        <f t="shared" si="398"/>
        <v>4.8313914957755308</v>
      </c>
      <c r="AQ407" s="1362">
        <f t="shared" si="399"/>
        <v>3</v>
      </c>
      <c r="AR407" s="1154" t="str">
        <f t="shared" si="400"/>
        <v xml:space="preserve">  </v>
      </c>
      <c r="AS407" s="1362"/>
      <c r="AT407" s="72" t="s">
        <v>191</v>
      </c>
      <c r="AU407" s="72" t="s">
        <v>191</v>
      </c>
      <c r="AV407" s="72" t="s">
        <v>191</v>
      </c>
      <c r="AW407" s="1175" t="str">
        <f t="shared" si="326"/>
        <v xml:space="preserve">  </v>
      </c>
      <c r="AX407" s="1154" t="str">
        <f t="shared" si="327"/>
        <v xml:space="preserve">  </v>
      </c>
      <c r="AY407" s="72" t="s">
        <v>191</v>
      </c>
      <c r="AZ407" s="72" t="s">
        <v>191</v>
      </c>
      <c r="BA407" s="72" t="s">
        <v>191</v>
      </c>
      <c r="BB407" s="1175" t="str">
        <f t="shared" si="349"/>
        <v xml:space="preserve">  </v>
      </c>
      <c r="BC407" s="1154" t="str">
        <f t="shared" si="328"/>
        <v xml:space="preserve">  </v>
      </c>
      <c r="BD407" s="795" t="s">
        <v>191</v>
      </c>
      <c r="BE407" s="1422"/>
      <c r="BF407" s="470" t="s">
        <v>960</v>
      </c>
      <c r="BG407" s="470"/>
      <c r="BH407" s="1175"/>
      <c r="BI407" s="1154" t="str">
        <f t="shared" si="329"/>
        <v xml:space="preserve">  </v>
      </c>
      <c r="BJ407" s="1370" t="s">
        <v>494</v>
      </c>
      <c r="BK407" s="23" t="s">
        <v>960</v>
      </c>
      <c r="BL407" s="470"/>
      <c r="BM407" s="1175"/>
      <c r="BN407" s="1158" t="str">
        <f t="shared" si="330"/>
        <v xml:space="preserve">  </v>
      </c>
      <c r="BO407" s="1157" t="str">
        <f t="shared" si="331"/>
        <v xml:space="preserve">  </v>
      </c>
      <c r="BP407" s="1482"/>
      <c r="BQ407" s="1461">
        <v>246.32916795746803</v>
      </c>
      <c r="BR407" s="1370"/>
      <c r="BS407" s="174" t="str">
        <f t="shared" si="370"/>
        <v xml:space="preserve">  </v>
      </c>
      <c r="BT407" s="1158" t="str">
        <f t="shared" si="371"/>
        <v xml:space="preserve">  </v>
      </c>
      <c r="BU407" s="1366">
        <f>BQ407*(X407/1000)</f>
        <v>214.79903445891213</v>
      </c>
      <c r="BV407" s="1370"/>
      <c r="BW407" s="174" t="str">
        <f t="shared" si="401"/>
        <v xml:space="preserve">  </v>
      </c>
      <c r="BX407" s="1154" t="str">
        <f t="shared" si="402"/>
        <v xml:space="preserve">  </v>
      </c>
      <c r="BY407" s="1367">
        <v>1.6712014949406151</v>
      </c>
      <c r="BZ407" s="1368"/>
      <c r="CA407" s="1193">
        <v>1</v>
      </c>
      <c r="CB407" s="174" t="str">
        <f t="shared" si="403"/>
        <v xml:space="preserve">  </v>
      </c>
      <c r="CC407" s="1154" t="str">
        <f t="shared" si="404"/>
        <v xml:space="preserve">  </v>
      </c>
      <c r="CD407" s="1464">
        <f t="shared" si="405"/>
        <v>1.5896468619875128</v>
      </c>
      <c r="CE407" s="1370"/>
      <c r="CF407" s="174" t="str">
        <f t="shared" si="406"/>
        <v xml:space="preserve">  </v>
      </c>
      <c r="CG407" s="1158" t="str">
        <f t="shared" si="407"/>
        <v xml:space="preserve">  </v>
      </c>
      <c r="CH407" s="1369">
        <f t="shared" si="408"/>
        <v>0.67844239023661623</v>
      </c>
      <c r="CI407" s="1368">
        <v>3.3847924187886411</v>
      </c>
      <c r="CJ407" s="1368"/>
      <c r="CK407" s="174" t="str">
        <f t="shared" si="409"/>
        <v xml:space="preserve">  </v>
      </c>
      <c r="CL407" s="1154" t="str">
        <f t="shared" si="410"/>
        <v xml:space="preserve">  </v>
      </c>
      <c r="CM407" s="1370">
        <f t="shared" si="411"/>
        <v>3.2060753790766001</v>
      </c>
      <c r="CN407" s="1368"/>
      <c r="CO407" s="174" t="str">
        <f t="shared" si="412"/>
        <v xml:space="preserve">  </v>
      </c>
      <c r="CP407" s="1158" t="str">
        <f t="shared" si="413"/>
        <v xml:space="preserve">  </v>
      </c>
      <c r="CQ407" s="1368">
        <f t="shared" si="414"/>
        <v>1.3740932293381798</v>
      </c>
      <c r="CR407" s="1293">
        <f t="shared" si="415"/>
        <v>1.4925930124187194</v>
      </c>
      <c r="CS407" s="1094"/>
    </row>
    <row r="408" spans="1:97" x14ac:dyDescent="0.2">
      <c r="A408" s="1144" t="s">
        <v>2211</v>
      </c>
      <c r="B408" s="1161" t="s">
        <v>1317</v>
      </c>
      <c r="C408" s="1105" t="s">
        <v>599</v>
      </c>
      <c r="D408" s="957">
        <v>9</v>
      </c>
      <c r="E408" s="1455"/>
      <c r="F408" s="955">
        <v>1</v>
      </c>
      <c r="G408" s="956">
        <v>11452800</v>
      </c>
      <c r="H408" s="1163">
        <v>201104040840</v>
      </c>
      <c r="I408" s="1163"/>
      <c r="J408" s="957" t="s">
        <v>389</v>
      </c>
      <c r="K408" s="1183" t="s">
        <v>2615</v>
      </c>
      <c r="L408" s="1184" t="s">
        <v>1696</v>
      </c>
      <c r="M408" s="957" t="s">
        <v>128</v>
      </c>
      <c r="N408" s="957"/>
      <c r="O408" s="959"/>
      <c r="P408" s="959">
        <v>40637</v>
      </c>
      <c r="Q408" s="1342">
        <v>0.36111111111111099</v>
      </c>
      <c r="R408" s="1105" t="s">
        <v>331</v>
      </c>
      <c r="S408" s="1468" t="s">
        <v>380</v>
      </c>
      <c r="T408" s="1345">
        <v>131.1</v>
      </c>
      <c r="U408" s="1345">
        <v>146.6</v>
      </c>
      <c r="V408" s="1189">
        <f t="shared" si="387"/>
        <v>15.5</v>
      </c>
      <c r="W408" s="1235">
        <v>240</v>
      </c>
      <c r="X408" s="1344">
        <f t="shared" si="388"/>
        <v>64.583333333333343</v>
      </c>
      <c r="Y408" s="1154" t="str">
        <f t="shared" si="389"/>
        <v xml:space="preserve">  </v>
      </c>
      <c r="Z408" s="1235" t="s">
        <v>420</v>
      </c>
      <c r="AA408" s="1345">
        <v>131.69999999999999</v>
      </c>
      <c r="AB408" s="1345">
        <v>147.10000000000002</v>
      </c>
      <c r="AC408" s="1189">
        <f t="shared" si="390"/>
        <v>15.400000000000034</v>
      </c>
      <c r="AD408" s="1235">
        <v>240</v>
      </c>
      <c r="AE408" s="1344">
        <f t="shared" si="391"/>
        <v>64.166666666666814</v>
      </c>
      <c r="AF408" s="1154" t="str">
        <f t="shared" si="392"/>
        <v xml:space="preserve">  </v>
      </c>
      <c r="AG408" s="1235" t="s">
        <v>453</v>
      </c>
      <c r="AH408" s="1345">
        <v>131.19999999999999</v>
      </c>
      <c r="AI408" s="1345">
        <v>146.5</v>
      </c>
      <c r="AJ408" s="1344">
        <f t="shared" si="393"/>
        <v>15.300000000000011</v>
      </c>
      <c r="AK408" s="1235">
        <v>120</v>
      </c>
      <c r="AL408" s="1344">
        <f t="shared" si="394"/>
        <v>127.5000000000001</v>
      </c>
      <c r="AM408" s="1154" t="str">
        <f t="shared" si="395"/>
        <v xml:space="preserve">  </v>
      </c>
      <c r="AN408" s="1307">
        <f t="shared" si="396"/>
        <v>85.416666666666757</v>
      </c>
      <c r="AO408" s="1307">
        <f t="shared" si="397"/>
        <v>36.445831189741135</v>
      </c>
      <c r="AP408" s="1307">
        <f t="shared" si="398"/>
        <v>42.66829017335543</v>
      </c>
      <c r="AQ408" s="1235">
        <f t="shared" si="399"/>
        <v>3</v>
      </c>
      <c r="AR408" s="1154" t="str">
        <f t="shared" si="400"/>
        <v xml:space="preserve">  </v>
      </c>
      <c r="AT408" s="23" t="s">
        <v>191</v>
      </c>
      <c r="AU408" s="23" t="s">
        <v>191</v>
      </c>
      <c r="AV408" s="23" t="s">
        <v>191</v>
      </c>
      <c r="AW408" s="1175" t="str">
        <f t="shared" si="326"/>
        <v xml:space="preserve">  </v>
      </c>
      <c r="AX408" s="1154" t="str">
        <f t="shared" si="327"/>
        <v xml:space="preserve">  </v>
      </c>
      <c r="AY408" s="23" t="s">
        <v>191</v>
      </c>
      <c r="AZ408" s="23" t="s">
        <v>191</v>
      </c>
      <c r="BA408" s="23" t="s">
        <v>191</v>
      </c>
      <c r="BB408" s="1175" t="str">
        <f t="shared" si="349"/>
        <v xml:space="preserve">  </v>
      </c>
      <c r="BC408" s="1154" t="str">
        <f t="shared" si="328"/>
        <v xml:space="preserve">  </v>
      </c>
      <c r="BD408" s="794" t="s">
        <v>191</v>
      </c>
      <c r="BE408" s="1419" t="s">
        <v>524</v>
      </c>
      <c r="BF408" s="1347">
        <v>1.203560664986709</v>
      </c>
      <c r="BG408" s="1456"/>
      <c r="BH408" s="1175" t="str">
        <f t="shared" ref="BH408:BH413" si="416">IF(BF408&lt;BH$7,"E, &lt;PRL",IF(BF408&gt;BH$7,"  ",))</f>
        <v xml:space="preserve">  </v>
      </c>
      <c r="BI408" s="1154" t="str">
        <f t="shared" si="329"/>
        <v xml:space="preserve">  </v>
      </c>
      <c r="BJ408" s="1347" t="s">
        <v>494</v>
      </c>
      <c r="BK408" s="1347">
        <v>8.2989961625013861E-2</v>
      </c>
      <c r="BL408" s="1347"/>
      <c r="BM408" s="1175" t="str">
        <f t="shared" ref="BM408:BM417" si="417">IF(BK408&lt;BM$7,"E, &lt;PRL",IF(BK408&gt;BM$7,"  ",))</f>
        <v xml:space="preserve">  </v>
      </c>
      <c r="BN408" s="1158" t="str">
        <f t="shared" si="330"/>
        <v xml:space="preserve">  </v>
      </c>
      <c r="BO408" s="1157" t="str">
        <f t="shared" si="331"/>
        <v xml:space="preserve">  </v>
      </c>
      <c r="BP408" s="1348">
        <f t="shared" ref="BP408:BP429" si="418">BK408/BF408*100</f>
        <v>6.8953700498287986</v>
      </c>
      <c r="BQ408" s="1104">
        <v>198.25545001895924</v>
      </c>
      <c r="BR408" s="1370"/>
      <c r="BS408" s="174" t="str">
        <f t="shared" si="370"/>
        <v xml:space="preserve">  </v>
      </c>
      <c r="BT408" s="1158" t="str">
        <f t="shared" si="371"/>
        <v xml:space="preserve">  </v>
      </c>
      <c r="BU408" s="1352">
        <f>BQ408*(X408/1000)</f>
        <v>12.803997813724452</v>
      </c>
      <c r="BV408" s="1347"/>
      <c r="BW408" s="174" t="str">
        <f t="shared" si="401"/>
        <v xml:space="preserve">  </v>
      </c>
      <c r="BX408" s="1154" t="str">
        <f t="shared" si="402"/>
        <v xml:space="preserve">  </v>
      </c>
      <c r="BY408" s="1236">
        <v>3.5781790180497746</v>
      </c>
      <c r="BZ408" s="1353"/>
      <c r="CA408" s="1179">
        <v>1</v>
      </c>
      <c r="CB408" s="174" t="str">
        <f t="shared" si="403"/>
        <v xml:space="preserve">  </v>
      </c>
      <c r="CC408" s="1154" t="str">
        <f t="shared" si="404"/>
        <v xml:space="preserve">  </v>
      </c>
      <c r="CD408" s="1419">
        <f t="shared" si="405"/>
        <v>0.22959982032486106</v>
      </c>
      <c r="CE408" s="1347"/>
      <c r="CF408" s="174" t="str">
        <f t="shared" si="406"/>
        <v xml:space="preserve">  </v>
      </c>
      <c r="CG408" s="1158" t="str">
        <f t="shared" si="407"/>
        <v xml:space="preserve">  </v>
      </c>
      <c r="CH408" s="1348">
        <f t="shared" si="408"/>
        <v>1.8048326125246958</v>
      </c>
      <c r="CI408" s="1353">
        <v>2.3454450232254609</v>
      </c>
      <c r="CJ408" s="1353"/>
      <c r="CK408" s="174" t="str">
        <f t="shared" si="409"/>
        <v>E, &lt;PRL</v>
      </c>
      <c r="CL408" s="1154" t="str">
        <f t="shared" si="410"/>
        <v xml:space="preserve">  </v>
      </c>
      <c r="CM408" s="1347">
        <f t="shared" si="411"/>
        <v>0.2990442404612465</v>
      </c>
      <c r="CN408" s="1353"/>
      <c r="CO408" s="174" t="str">
        <f t="shared" si="412"/>
        <v xml:space="preserve">  </v>
      </c>
      <c r="CP408" s="1158" t="str">
        <f t="shared" si="413"/>
        <v xml:space="preserve">  </v>
      </c>
      <c r="CQ408" s="1353">
        <f t="shared" si="414"/>
        <v>1.1830418901478699</v>
      </c>
      <c r="CR408" s="1174">
        <f t="shared" si="415"/>
        <v>2.3355536670016028</v>
      </c>
    </row>
    <row r="409" spans="1:97" x14ac:dyDescent="0.2">
      <c r="A409" s="1144" t="s">
        <v>2281</v>
      </c>
      <c r="B409" s="1161" t="s">
        <v>1387</v>
      </c>
      <c r="C409" s="1105" t="s">
        <v>599</v>
      </c>
      <c r="D409" s="957">
        <v>9</v>
      </c>
      <c r="E409" s="1455"/>
      <c r="F409" s="955">
        <v>1</v>
      </c>
      <c r="G409" s="1163">
        <v>11452800</v>
      </c>
      <c r="H409" s="1163">
        <v>201212031400</v>
      </c>
      <c r="I409" s="1163"/>
      <c r="J409" s="1105" t="s">
        <v>758</v>
      </c>
      <c r="K409" s="1183" t="s">
        <v>2615</v>
      </c>
      <c r="L409" s="1184" t="s">
        <v>1696</v>
      </c>
      <c r="M409" s="957" t="s">
        <v>756</v>
      </c>
      <c r="N409" s="957"/>
      <c r="O409" s="957"/>
      <c r="P409" s="1169">
        <v>41246</v>
      </c>
      <c r="Q409" s="960">
        <v>0.58333333333333337</v>
      </c>
      <c r="R409" s="1105" t="s">
        <v>757</v>
      </c>
      <c r="S409" s="1527" t="s">
        <v>757</v>
      </c>
      <c r="T409" s="1528">
        <v>134.5</v>
      </c>
      <c r="U409" s="1171">
        <v>255.9</v>
      </c>
      <c r="V409" s="1344">
        <f t="shared" si="387"/>
        <v>121.4</v>
      </c>
      <c r="W409" s="1171">
        <v>125</v>
      </c>
      <c r="X409" s="1344">
        <f t="shared" si="388"/>
        <v>971.2</v>
      </c>
      <c r="Y409" s="1154" t="str">
        <f t="shared" si="389"/>
        <v xml:space="preserve">  </v>
      </c>
      <c r="Z409" s="1527" t="s">
        <v>757</v>
      </c>
      <c r="AA409" s="1528">
        <v>132.69999999999999</v>
      </c>
      <c r="AB409" s="1171">
        <v>268.2</v>
      </c>
      <c r="AC409" s="1344">
        <f t="shared" si="390"/>
        <v>135.5</v>
      </c>
      <c r="AD409" s="1171">
        <v>130</v>
      </c>
      <c r="AE409" s="1344">
        <f t="shared" si="391"/>
        <v>1042.3076923076924</v>
      </c>
      <c r="AF409" s="1154" t="str">
        <f t="shared" si="392"/>
        <v xml:space="preserve">  </v>
      </c>
      <c r="AG409" s="1527" t="s">
        <v>757</v>
      </c>
      <c r="AH409" s="1528">
        <v>132.19999999999999</v>
      </c>
      <c r="AI409" s="1171">
        <v>244.79999999999998</v>
      </c>
      <c r="AJ409" s="1344">
        <f t="shared" si="393"/>
        <v>112.6</v>
      </c>
      <c r="AK409" s="1171">
        <v>100</v>
      </c>
      <c r="AL409" s="1344">
        <f t="shared" si="394"/>
        <v>1125.9999999999998</v>
      </c>
      <c r="AM409" s="1154" t="str">
        <f t="shared" si="395"/>
        <v xml:space="preserve">  </v>
      </c>
      <c r="AN409" s="1507">
        <f t="shared" si="396"/>
        <v>1046.5025641025641</v>
      </c>
      <c r="AO409" s="1507">
        <f t="shared" si="397"/>
        <v>77.485209634042661</v>
      </c>
      <c r="AP409" s="1507">
        <f t="shared" si="398"/>
        <v>7.4042063815190611</v>
      </c>
      <c r="AQ409" s="1506">
        <f t="shared" si="399"/>
        <v>3</v>
      </c>
      <c r="AR409" s="1154" t="str">
        <f t="shared" si="400"/>
        <v xml:space="preserve">  </v>
      </c>
      <c r="AS409" s="1506"/>
      <c r="AT409" s="23" t="s">
        <v>191</v>
      </c>
      <c r="AU409" s="23" t="s">
        <v>191</v>
      </c>
      <c r="AV409" s="23" t="s">
        <v>191</v>
      </c>
      <c r="AW409" s="1175" t="str">
        <f t="shared" si="326"/>
        <v xml:space="preserve">  </v>
      </c>
      <c r="AX409" s="1154" t="str">
        <f t="shared" si="327"/>
        <v xml:space="preserve">  </v>
      </c>
      <c r="AY409" s="23" t="s">
        <v>191</v>
      </c>
      <c r="AZ409" s="23" t="s">
        <v>191</v>
      </c>
      <c r="BA409" s="23" t="s">
        <v>191</v>
      </c>
      <c r="BB409" s="1175" t="str">
        <f t="shared" si="349"/>
        <v xml:space="preserve">  </v>
      </c>
      <c r="BC409" s="1154" t="str">
        <f t="shared" si="328"/>
        <v xml:space="preserve">  </v>
      </c>
      <c r="BD409" s="794" t="s">
        <v>191</v>
      </c>
      <c r="BE409" s="588"/>
      <c r="BF409" s="1347">
        <v>9.105893315630837</v>
      </c>
      <c r="BG409" s="1347">
        <v>3.7439088188013336E-2</v>
      </c>
      <c r="BH409" s="1175" t="str">
        <f t="shared" si="416"/>
        <v xml:space="preserve">  </v>
      </c>
      <c r="BI409" s="1154" t="str">
        <f t="shared" si="329"/>
        <v xml:space="preserve">  </v>
      </c>
      <c r="BK409" s="1443">
        <v>7.6839253500372531E-2</v>
      </c>
      <c r="BL409" s="953"/>
      <c r="BM409" s="1175" t="str">
        <f t="shared" si="417"/>
        <v xml:space="preserve">  </v>
      </c>
      <c r="BN409" s="1158" t="str">
        <f t="shared" si="330"/>
        <v xml:space="preserve">  </v>
      </c>
      <c r="BO409" s="1157" t="str">
        <f t="shared" si="331"/>
        <v xml:space="preserve">  </v>
      </c>
      <c r="BP409" s="1529">
        <f t="shared" si="418"/>
        <v>0.84384091529463823</v>
      </c>
      <c r="BQ409" s="1394">
        <v>234.70225765543654</v>
      </c>
      <c r="BR409" s="1530"/>
      <c r="BS409" s="174" t="str">
        <f t="shared" si="370"/>
        <v xml:space="preserve">  </v>
      </c>
      <c r="BT409" s="1158" t="str">
        <f t="shared" si="371"/>
        <v xml:space="preserve">  </v>
      </c>
      <c r="BU409" s="1394">
        <v>227.94283263495998</v>
      </c>
      <c r="BV409" s="953"/>
      <c r="BW409" s="174" t="str">
        <f t="shared" si="401"/>
        <v xml:space="preserve">  </v>
      </c>
      <c r="BX409" s="1154" t="str">
        <f t="shared" si="402"/>
        <v xml:space="preserve">  </v>
      </c>
      <c r="BY409" s="1307">
        <v>1.1459054018257435</v>
      </c>
      <c r="CA409" s="1179">
        <v>1</v>
      </c>
      <c r="CB409" s="174" t="str">
        <f t="shared" si="403"/>
        <v xml:space="preserve">  </v>
      </c>
      <c r="CC409" s="1154" t="str">
        <f t="shared" si="404"/>
        <v xml:space="preserve">  </v>
      </c>
      <c r="CD409" s="1419">
        <f t="shared" si="405"/>
        <v>1.1943860149799097</v>
      </c>
      <c r="CF409" s="174" t="str">
        <f t="shared" si="406"/>
        <v xml:space="preserve">  </v>
      </c>
      <c r="CG409" s="1158" t="str">
        <f t="shared" si="407"/>
        <v xml:space="preserve">  </v>
      </c>
      <c r="CH409" s="1389">
        <f t="shared" si="408"/>
        <v>0.48823791184319709</v>
      </c>
      <c r="CI409" s="1531">
        <v>4.1725664486634964</v>
      </c>
      <c r="CK409" s="174" t="str">
        <f t="shared" si="409"/>
        <v xml:space="preserve">  </v>
      </c>
      <c r="CL409" s="1154" t="str">
        <f t="shared" si="410"/>
        <v xml:space="preserve">  </v>
      </c>
      <c r="CM409" s="1347">
        <f t="shared" si="411"/>
        <v>4.6983098211950951</v>
      </c>
      <c r="CO409" s="174" t="str">
        <f t="shared" si="412"/>
        <v xml:space="preserve">  </v>
      </c>
      <c r="CP409" s="1158" t="str">
        <f t="shared" si="413"/>
        <v xml:space="preserve">  </v>
      </c>
      <c r="CQ409" s="1353">
        <f t="shared" si="414"/>
        <v>1.7778126594713839</v>
      </c>
      <c r="CR409" s="1174">
        <f t="shared" si="415"/>
        <v>2.0611790100543423</v>
      </c>
    </row>
    <row r="410" spans="1:97" x14ac:dyDescent="0.2">
      <c r="A410" s="1144" t="s">
        <v>2285</v>
      </c>
      <c r="B410" s="1161" t="s">
        <v>1391</v>
      </c>
      <c r="C410" s="1105" t="s">
        <v>599</v>
      </c>
      <c r="D410" s="957">
        <v>9</v>
      </c>
      <c r="E410" s="1455"/>
      <c r="F410" s="955">
        <v>1</v>
      </c>
      <c r="G410" s="1163">
        <v>11452800</v>
      </c>
      <c r="H410" s="1163">
        <v>201212051410</v>
      </c>
      <c r="I410" s="1163"/>
      <c r="J410" s="1105" t="s">
        <v>766</v>
      </c>
      <c r="K410" s="1183" t="s">
        <v>2615</v>
      </c>
      <c r="L410" s="1184" t="s">
        <v>1696</v>
      </c>
      <c r="M410" s="957" t="s">
        <v>756</v>
      </c>
      <c r="N410" s="957"/>
      <c r="O410" s="957"/>
      <c r="P410" s="1169">
        <v>41248</v>
      </c>
      <c r="Q410" s="960">
        <v>0.59027777777777779</v>
      </c>
      <c r="R410" s="1105" t="s">
        <v>765</v>
      </c>
      <c r="S410" s="1527" t="s">
        <v>765</v>
      </c>
      <c r="T410" s="1528">
        <v>132.9</v>
      </c>
      <c r="U410" s="1171">
        <v>145.30000000000001</v>
      </c>
      <c r="V410" s="1344">
        <f t="shared" si="387"/>
        <v>12.400000000000006</v>
      </c>
      <c r="W410" s="1171">
        <v>85</v>
      </c>
      <c r="X410" s="1344">
        <f t="shared" si="388"/>
        <v>145.88235294117652</v>
      </c>
      <c r="Y410" s="1154" t="str">
        <f t="shared" si="389"/>
        <v xml:space="preserve">  </v>
      </c>
      <c r="Z410" s="1527" t="s">
        <v>765</v>
      </c>
      <c r="AA410" s="1528">
        <v>134</v>
      </c>
      <c r="AB410" s="1171">
        <v>149.4</v>
      </c>
      <c r="AC410" s="1344">
        <f t="shared" si="390"/>
        <v>15.400000000000006</v>
      </c>
      <c r="AD410" s="1171">
        <v>104</v>
      </c>
      <c r="AE410" s="1344">
        <f t="shared" si="391"/>
        <v>148.07692307692315</v>
      </c>
      <c r="AF410" s="1154" t="str">
        <f t="shared" si="392"/>
        <v xml:space="preserve">  </v>
      </c>
      <c r="AG410" s="1527" t="s">
        <v>765</v>
      </c>
      <c r="AH410" s="1528">
        <v>132</v>
      </c>
      <c r="AI410" s="1171">
        <v>148.29999999999998</v>
      </c>
      <c r="AJ410" s="1344">
        <f t="shared" si="393"/>
        <v>16.299999999999983</v>
      </c>
      <c r="AK410" s="1171">
        <v>110</v>
      </c>
      <c r="AL410" s="1344">
        <f t="shared" si="394"/>
        <v>148.18181818181802</v>
      </c>
      <c r="AM410" s="1154" t="str">
        <f t="shared" si="395"/>
        <v xml:space="preserve">  </v>
      </c>
      <c r="AN410" s="1507">
        <f t="shared" si="396"/>
        <v>147.3803647333059</v>
      </c>
      <c r="AO410" s="1507">
        <f t="shared" si="397"/>
        <v>1.2983760020797994</v>
      </c>
      <c r="AP410" s="1507">
        <f t="shared" si="398"/>
        <v>0.8809694591469448</v>
      </c>
      <c r="AQ410" s="1506">
        <f t="shared" si="399"/>
        <v>3</v>
      </c>
      <c r="AR410" s="1154" t="str">
        <f t="shared" si="400"/>
        <v xml:space="preserve">  </v>
      </c>
      <c r="AS410" s="1506"/>
      <c r="AT410" s="23" t="s">
        <v>191</v>
      </c>
      <c r="AU410" s="23" t="s">
        <v>191</v>
      </c>
      <c r="AV410" s="23" t="s">
        <v>191</v>
      </c>
      <c r="AW410" s="1175" t="str">
        <f t="shared" si="326"/>
        <v xml:space="preserve">  </v>
      </c>
      <c r="AX410" s="1154" t="str">
        <f t="shared" si="327"/>
        <v xml:space="preserve">  </v>
      </c>
      <c r="AY410" s="23" t="s">
        <v>191</v>
      </c>
      <c r="AZ410" s="23" t="s">
        <v>191</v>
      </c>
      <c r="BA410" s="23" t="s">
        <v>191</v>
      </c>
      <c r="BB410" s="1175" t="str">
        <f t="shared" si="349"/>
        <v xml:space="preserve">  </v>
      </c>
      <c r="BC410" s="1154" t="str">
        <f t="shared" si="328"/>
        <v xml:space="preserve">  </v>
      </c>
      <c r="BD410" s="794" t="s">
        <v>191</v>
      </c>
      <c r="BE410" s="588"/>
      <c r="BF410" s="1347">
        <v>10.731704083147195</v>
      </c>
      <c r="BH410" s="1175" t="str">
        <f t="shared" si="416"/>
        <v xml:space="preserve">  </v>
      </c>
      <c r="BI410" s="1154" t="str">
        <f t="shared" si="329"/>
        <v xml:space="preserve">  </v>
      </c>
      <c r="BK410" s="1443">
        <v>6.69114885229323E-2</v>
      </c>
      <c r="BL410" s="954"/>
      <c r="BM410" s="1175" t="str">
        <f t="shared" si="417"/>
        <v xml:space="preserve">  </v>
      </c>
      <c r="BN410" s="1158" t="str">
        <f t="shared" si="330"/>
        <v xml:space="preserve">  </v>
      </c>
      <c r="BO410" s="1157" t="str">
        <f t="shared" si="331"/>
        <v xml:space="preserve">  </v>
      </c>
      <c r="BP410" s="1529">
        <f t="shared" si="418"/>
        <v>0.62349360366736595</v>
      </c>
      <c r="BQ410" s="1394">
        <v>280.16540842998114</v>
      </c>
      <c r="BR410" s="1530"/>
      <c r="BS410" s="174" t="str">
        <f t="shared" si="370"/>
        <v xml:space="preserve">  </v>
      </c>
      <c r="BT410" s="1158" t="str">
        <f t="shared" si="371"/>
        <v xml:space="preserve">  </v>
      </c>
      <c r="BU410" s="1394">
        <v>40.871188994491384</v>
      </c>
      <c r="BV410" s="953"/>
      <c r="BW410" s="174" t="str">
        <f t="shared" si="401"/>
        <v xml:space="preserve">  </v>
      </c>
      <c r="BX410" s="1154" t="str">
        <f t="shared" si="402"/>
        <v xml:space="preserve">  </v>
      </c>
      <c r="BY410" s="1307">
        <v>3.15925622049072</v>
      </c>
      <c r="CA410" s="1179">
        <v>1</v>
      </c>
      <c r="CB410" s="174" t="str">
        <f t="shared" si="403"/>
        <v xml:space="preserve">  </v>
      </c>
      <c r="CC410" s="1154" t="str">
        <f t="shared" si="404"/>
        <v xml:space="preserve">  </v>
      </c>
      <c r="CD410" s="1419">
        <f t="shared" si="405"/>
        <v>0.46781294034189536</v>
      </c>
      <c r="CF410" s="174" t="str">
        <f t="shared" si="406"/>
        <v xml:space="preserve">  </v>
      </c>
      <c r="CG410" s="1158" t="str">
        <f t="shared" si="407"/>
        <v xml:space="preserve">  </v>
      </c>
      <c r="CH410" s="1389">
        <f t="shared" si="408"/>
        <v>1.1276396462342997</v>
      </c>
      <c r="CI410" s="1531">
        <v>5.6087283634625393</v>
      </c>
      <c r="CK410" s="174" t="str">
        <f t="shared" si="409"/>
        <v xml:space="preserve">  </v>
      </c>
      <c r="CL410" s="1154" t="str">
        <f t="shared" si="410"/>
        <v xml:space="preserve">  </v>
      </c>
      <c r="CM410" s="1347">
        <f t="shared" si="411"/>
        <v>0.83111156658581176</v>
      </c>
      <c r="CO410" s="174" t="str">
        <f t="shared" si="412"/>
        <v xml:space="preserve">  </v>
      </c>
      <c r="CP410" s="1158" t="str">
        <f t="shared" si="413"/>
        <v xml:space="preserve">  </v>
      </c>
      <c r="CQ410" s="1353">
        <f t="shared" si="414"/>
        <v>2.0019346410012897</v>
      </c>
      <c r="CR410" s="1174">
        <f t="shared" si="415"/>
        <v>2.0334900623953684</v>
      </c>
    </row>
    <row r="411" spans="1:97" x14ac:dyDescent="0.2">
      <c r="A411" s="1144" t="s">
        <v>2292</v>
      </c>
      <c r="B411" s="1161" t="s">
        <v>1398</v>
      </c>
      <c r="C411" s="1105" t="s">
        <v>599</v>
      </c>
      <c r="D411" s="957">
        <v>9</v>
      </c>
      <c r="E411" s="1455"/>
      <c r="F411" s="955">
        <v>1</v>
      </c>
      <c r="G411" s="1163">
        <v>11452800</v>
      </c>
      <c r="H411" s="1163">
        <v>201212231100</v>
      </c>
      <c r="I411" s="1163"/>
      <c r="J411" s="1105" t="s">
        <v>780</v>
      </c>
      <c r="K411" s="1183" t="s">
        <v>2615</v>
      </c>
      <c r="L411" s="1184" t="s">
        <v>1696</v>
      </c>
      <c r="M411" s="957" t="s">
        <v>756</v>
      </c>
      <c r="N411" s="957"/>
      <c r="O411" s="957"/>
      <c r="P411" s="1169">
        <v>41266</v>
      </c>
      <c r="Q411" s="960">
        <v>0.45833333333333331</v>
      </c>
      <c r="R411" s="1105" t="s">
        <v>779</v>
      </c>
      <c r="S411" s="1527" t="s">
        <v>779</v>
      </c>
      <c r="T411" s="1528">
        <v>133.80000000000001</v>
      </c>
      <c r="U411" s="1171">
        <v>155.6</v>
      </c>
      <c r="V411" s="1344">
        <f t="shared" si="387"/>
        <v>21.799999999999983</v>
      </c>
      <c r="W411" s="1171">
        <v>46</v>
      </c>
      <c r="X411" s="1344">
        <f t="shared" si="388"/>
        <v>473.91304347826053</v>
      </c>
      <c r="Y411" s="1154" t="str">
        <f t="shared" si="389"/>
        <v xml:space="preserve">  </v>
      </c>
      <c r="Z411" s="1527" t="s">
        <v>779</v>
      </c>
      <c r="AA411" s="1528">
        <v>132.80000000000001</v>
      </c>
      <c r="AB411" s="1171">
        <v>154.9</v>
      </c>
      <c r="AC411" s="1344">
        <f t="shared" si="390"/>
        <v>22.099999999999994</v>
      </c>
      <c r="AD411" s="1171">
        <v>52</v>
      </c>
      <c r="AE411" s="1344">
        <f t="shared" si="391"/>
        <v>424.99999999999989</v>
      </c>
      <c r="AF411" s="1154" t="str">
        <f t="shared" si="392"/>
        <v xml:space="preserve">  </v>
      </c>
      <c r="AG411" s="1527" t="s">
        <v>779</v>
      </c>
      <c r="AH411" s="1528">
        <v>134</v>
      </c>
      <c r="AI411" s="1171">
        <v>157.1</v>
      </c>
      <c r="AJ411" s="1344">
        <f t="shared" si="393"/>
        <v>23.099999999999994</v>
      </c>
      <c r="AK411" s="1171">
        <v>60</v>
      </c>
      <c r="AL411" s="1344">
        <f t="shared" si="394"/>
        <v>384.99999999999994</v>
      </c>
      <c r="AM411" s="1154" t="str">
        <f t="shared" si="395"/>
        <v xml:space="preserve">  </v>
      </c>
      <c r="AN411" s="1507">
        <f t="shared" si="396"/>
        <v>427.97101449275345</v>
      </c>
      <c r="AO411" s="1507">
        <f t="shared" si="397"/>
        <v>44.530916456759321</v>
      </c>
      <c r="AP411" s="1507">
        <f t="shared" si="398"/>
        <v>10.405124400665066</v>
      </c>
      <c r="AQ411" s="1506">
        <f t="shared" si="399"/>
        <v>3</v>
      </c>
      <c r="AR411" s="1154" t="str">
        <f t="shared" si="400"/>
        <v xml:space="preserve">  </v>
      </c>
      <c r="AS411" s="1506"/>
      <c r="AT411" s="23" t="s">
        <v>191</v>
      </c>
      <c r="AU411" s="23" t="s">
        <v>191</v>
      </c>
      <c r="AV411" s="23" t="s">
        <v>191</v>
      </c>
      <c r="AW411" s="1175" t="str">
        <f t="shared" si="326"/>
        <v xml:space="preserve">  </v>
      </c>
      <c r="AX411" s="1154" t="str">
        <f t="shared" si="327"/>
        <v xml:space="preserve">  </v>
      </c>
      <c r="AY411" s="23" t="s">
        <v>191</v>
      </c>
      <c r="AZ411" s="23" t="s">
        <v>191</v>
      </c>
      <c r="BA411" s="23" t="s">
        <v>191</v>
      </c>
      <c r="BB411" s="1175" t="str">
        <f t="shared" si="349"/>
        <v xml:space="preserve">  </v>
      </c>
      <c r="BC411" s="1154" t="str">
        <f t="shared" si="328"/>
        <v xml:space="preserve">  </v>
      </c>
      <c r="BD411" s="794" t="s">
        <v>191</v>
      </c>
      <c r="BE411" s="588"/>
      <c r="BF411" s="1347">
        <v>9.7205094790100475</v>
      </c>
      <c r="BH411" s="1175" t="str">
        <f t="shared" si="416"/>
        <v xml:space="preserve">  </v>
      </c>
      <c r="BI411" s="1154" t="str">
        <f t="shared" si="329"/>
        <v xml:space="preserve">  </v>
      </c>
      <c r="BK411" s="1443">
        <v>9.6588349444763855E-2</v>
      </c>
      <c r="BL411" s="1443">
        <v>1.6097865170814143E-3</v>
      </c>
      <c r="BM411" s="1175" t="str">
        <f t="shared" si="417"/>
        <v xml:space="preserve">  </v>
      </c>
      <c r="BN411" s="1158" t="str">
        <f t="shared" si="330"/>
        <v xml:space="preserve">  </v>
      </c>
      <c r="BO411" s="1157" t="str">
        <f t="shared" si="331"/>
        <v xml:space="preserve">  </v>
      </c>
      <c r="BP411" s="1529">
        <f t="shared" si="418"/>
        <v>0.99365521584369232</v>
      </c>
      <c r="BQ411" s="1394">
        <v>194.15381910860839</v>
      </c>
      <c r="BR411" s="1530"/>
      <c r="BS411" s="174" t="str">
        <f t="shared" si="370"/>
        <v xml:space="preserve">  </v>
      </c>
      <c r="BT411" s="1158" t="str">
        <f t="shared" si="371"/>
        <v xml:space="preserve">  </v>
      </c>
      <c r="BU411" s="1394">
        <v>92.012027316688261</v>
      </c>
      <c r="BV411" s="953"/>
      <c r="BW411" s="174" t="str">
        <f t="shared" si="401"/>
        <v xml:space="preserve">  </v>
      </c>
      <c r="BX411" s="1154" t="str">
        <f t="shared" si="402"/>
        <v xml:space="preserve">  </v>
      </c>
      <c r="BY411" s="1307">
        <v>1.2458974890616177</v>
      </c>
      <c r="CA411" s="1179">
        <v>1</v>
      </c>
      <c r="CB411" s="174" t="str">
        <f t="shared" si="403"/>
        <v xml:space="preserve">  </v>
      </c>
      <c r="CC411" s="1154" t="str">
        <f t="shared" si="404"/>
        <v xml:space="preserve">  </v>
      </c>
      <c r="CD411" s="1419">
        <f t="shared" si="405"/>
        <v>0.52950643285118737</v>
      </c>
      <c r="CF411" s="174" t="str">
        <f t="shared" si="406"/>
        <v xml:space="preserve">  </v>
      </c>
      <c r="CG411" s="1158" t="str">
        <f t="shared" si="407"/>
        <v xml:space="preserve">  </v>
      </c>
      <c r="CH411" s="1389">
        <f t="shared" si="408"/>
        <v>0.64170640308891924</v>
      </c>
      <c r="CI411" s="1531">
        <v>4.6459652790511248</v>
      </c>
      <c r="CK411" s="174" t="str">
        <f t="shared" si="409"/>
        <v xml:space="preserve">  </v>
      </c>
      <c r="CL411" s="1154" t="str">
        <f t="shared" si="410"/>
        <v xml:space="preserve">  </v>
      </c>
      <c r="CM411" s="1347">
        <f t="shared" si="411"/>
        <v>1.7886966324346829</v>
      </c>
      <c r="CO411" s="174" t="str">
        <f t="shared" si="412"/>
        <v xml:space="preserve">  </v>
      </c>
      <c r="CP411" s="1158" t="str">
        <f t="shared" si="413"/>
        <v xml:space="preserve">  </v>
      </c>
      <c r="CQ411" s="1353">
        <f t="shared" si="414"/>
        <v>2.3929301521759929</v>
      </c>
      <c r="CR411" s="1174">
        <f t="shared" si="415"/>
        <v>1.9439813300475624</v>
      </c>
    </row>
    <row r="412" spans="1:97" x14ac:dyDescent="0.2">
      <c r="A412" s="1144" t="s">
        <v>2296</v>
      </c>
      <c r="B412" s="1161" t="s">
        <v>1402</v>
      </c>
      <c r="C412" s="1105" t="s">
        <v>599</v>
      </c>
      <c r="D412" s="957">
        <v>9</v>
      </c>
      <c r="E412" s="1455"/>
      <c r="F412" s="955">
        <v>1</v>
      </c>
      <c r="G412" s="1163">
        <v>11452800</v>
      </c>
      <c r="H412" s="1163">
        <v>201212241240</v>
      </c>
      <c r="I412" s="1163"/>
      <c r="J412" s="1105" t="s">
        <v>788</v>
      </c>
      <c r="K412" s="1183" t="s">
        <v>2615</v>
      </c>
      <c r="L412" s="1184" t="s">
        <v>1696</v>
      </c>
      <c r="M412" s="957" t="s">
        <v>756</v>
      </c>
      <c r="N412" s="957"/>
      <c r="O412" s="957"/>
      <c r="P412" s="1169">
        <v>41267</v>
      </c>
      <c r="Q412" s="960">
        <v>0.52777777777777779</v>
      </c>
      <c r="R412" s="1105" t="s">
        <v>787</v>
      </c>
      <c r="S412" s="1527" t="s">
        <v>787</v>
      </c>
      <c r="T412" s="1528">
        <v>133.4</v>
      </c>
      <c r="U412" s="1171">
        <v>163.20000000000002</v>
      </c>
      <c r="V412" s="1344">
        <f t="shared" si="387"/>
        <v>29.800000000000011</v>
      </c>
      <c r="W412" s="1171">
        <v>20</v>
      </c>
      <c r="X412" s="1344">
        <f t="shared" si="388"/>
        <v>1490.0000000000005</v>
      </c>
      <c r="Y412" s="1154" t="str">
        <f t="shared" si="389"/>
        <v xml:space="preserve">  </v>
      </c>
      <c r="Z412" s="1527" t="s">
        <v>787</v>
      </c>
      <c r="AA412" s="1528">
        <v>132.80000000000001</v>
      </c>
      <c r="AB412" s="1171">
        <v>164.6</v>
      </c>
      <c r="AC412" s="1344">
        <f t="shared" si="390"/>
        <v>31.799999999999983</v>
      </c>
      <c r="AD412" s="1171">
        <v>20</v>
      </c>
      <c r="AE412" s="1344">
        <f t="shared" si="391"/>
        <v>1589.9999999999991</v>
      </c>
      <c r="AF412" s="1154" t="str">
        <f t="shared" si="392"/>
        <v xml:space="preserve">  </v>
      </c>
      <c r="AG412" s="1527" t="s">
        <v>787</v>
      </c>
      <c r="AH412" s="1528">
        <v>127.5</v>
      </c>
      <c r="AI412" s="1171">
        <v>159.20000000000002</v>
      </c>
      <c r="AJ412" s="1344">
        <f t="shared" si="393"/>
        <v>31.700000000000017</v>
      </c>
      <c r="AK412" s="1171">
        <v>20</v>
      </c>
      <c r="AL412" s="1344">
        <f t="shared" si="394"/>
        <v>1585.0000000000009</v>
      </c>
      <c r="AM412" s="1154" t="str">
        <f t="shared" si="395"/>
        <v xml:space="preserve">  </v>
      </c>
      <c r="AN412" s="1507">
        <f t="shared" si="396"/>
        <v>1555</v>
      </c>
      <c r="AO412" s="1507">
        <f t="shared" si="397"/>
        <v>56.347138347922922</v>
      </c>
      <c r="AP412" s="1507">
        <f t="shared" si="398"/>
        <v>3.6236101831461682</v>
      </c>
      <c r="AQ412" s="1506">
        <f t="shared" si="399"/>
        <v>3</v>
      </c>
      <c r="AR412" s="1154" t="str">
        <f t="shared" si="400"/>
        <v xml:space="preserve">  </v>
      </c>
      <c r="AS412" s="1506"/>
      <c r="AT412" s="23" t="s">
        <v>191</v>
      </c>
      <c r="AU412" s="23" t="s">
        <v>191</v>
      </c>
      <c r="AV412" s="23" t="s">
        <v>191</v>
      </c>
      <c r="AW412" s="1175" t="str">
        <f t="shared" si="326"/>
        <v xml:space="preserve">  </v>
      </c>
      <c r="AX412" s="1154" t="str">
        <f t="shared" si="327"/>
        <v xml:space="preserve">  </v>
      </c>
      <c r="AY412" s="23" t="s">
        <v>191</v>
      </c>
      <c r="AZ412" s="23" t="s">
        <v>191</v>
      </c>
      <c r="BA412" s="23" t="s">
        <v>191</v>
      </c>
      <c r="BB412" s="1175" t="str">
        <f t="shared" si="349"/>
        <v xml:space="preserve">  </v>
      </c>
      <c r="BC412" s="1154" t="str">
        <f t="shared" si="328"/>
        <v xml:space="preserve">  </v>
      </c>
      <c r="BD412" s="794" t="s">
        <v>191</v>
      </c>
      <c r="BE412" s="588"/>
      <c r="BF412" s="1347">
        <v>11.848923085526593</v>
      </c>
      <c r="BH412" s="1175" t="str">
        <f t="shared" si="416"/>
        <v xml:space="preserve">  </v>
      </c>
      <c r="BI412" s="1154" t="str">
        <f t="shared" si="329"/>
        <v xml:space="preserve">  </v>
      </c>
      <c r="BK412" s="1443">
        <v>6.8160055391272123E-2</v>
      </c>
      <c r="BL412" s="954"/>
      <c r="BM412" s="1175" t="str">
        <f t="shared" si="417"/>
        <v xml:space="preserve">  </v>
      </c>
      <c r="BN412" s="1158" t="str">
        <f t="shared" si="330"/>
        <v xml:space="preserve">  </v>
      </c>
      <c r="BO412" s="1157" t="str">
        <f t="shared" si="331"/>
        <v xml:space="preserve">  </v>
      </c>
      <c r="BP412" s="1529">
        <f t="shared" si="418"/>
        <v>0.57524261824713274</v>
      </c>
      <c r="BQ412" s="1394">
        <v>167.92365178139451</v>
      </c>
      <c r="BR412" s="1530"/>
      <c r="BS412" s="174" t="str">
        <f t="shared" si="370"/>
        <v xml:space="preserve">  </v>
      </c>
      <c r="BT412" s="1158" t="str">
        <f t="shared" si="371"/>
        <v xml:space="preserve">  </v>
      </c>
      <c r="BU412" s="1394">
        <v>250.2062411542779</v>
      </c>
      <c r="BV412" s="953"/>
      <c r="BW412" s="174" t="str">
        <f t="shared" si="401"/>
        <v xml:space="preserve">  </v>
      </c>
      <c r="BX412" s="1154" t="str">
        <f t="shared" si="402"/>
        <v xml:space="preserve">  </v>
      </c>
      <c r="BY412" s="1307">
        <v>0.98576556225091139</v>
      </c>
      <c r="CA412" s="1179">
        <v>1</v>
      </c>
      <c r="CB412" s="174" t="str">
        <f t="shared" si="403"/>
        <v>E, &lt;PRL</v>
      </c>
      <c r="CC412" s="1154" t="str">
        <f t="shared" si="404"/>
        <v xml:space="preserve">  </v>
      </c>
      <c r="CD412" s="1419">
        <f t="shared" si="405"/>
        <v>1.5673672439789483</v>
      </c>
      <c r="CF412" s="174" t="str">
        <f t="shared" si="406"/>
        <v xml:space="preserve">  </v>
      </c>
      <c r="CG412" s="1158" t="str">
        <f t="shared" si="407"/>
        <v xml:space="preserve">  </v>
      </c>
      <c r="CH412" s="1389">
        <f t="shared" si="408"/>
        <v>0.5870319944769874</v>
      </c>
      <c r="CI412" s="1531">
        <v>4.1880453924513397</v>
      </c>
      <c r="CK412" s="174" t="str">
        <f t="shared" si="409"/>
        <v xml:space="preserve">  </v>
      </c>
      <c r="CL412" s="1154" t="str">
        <f t="shared" si="410"/>
        <v xml:space="preserve">  </v>
      </c>
      <c r="CM412" s="1347">
        <f t="shared" si="411"/>
        <v>6.6380519470353772</v>
      </c>
      <c r="CO412" s="174" t="str">
        <f t="shared" si="412"/>
        <v xml:space="preserve">  </v>
      </c>
      <c r="CP412" s="1158" t="str">
        <f t="shared" si="413"/>
        <v xml:space="preserve">  </v>
      </c>
      <c r="CQ412" s="1353">
        <f t="shared" si="414"/>
        <v>2.4940175776449878</v>
      </c>
      <c r="CR412" s="1174">
        <f t="shared" si="415"/>
        <v>2.6530321211861119</v>
      </c>
    </row>
    <row r="413" spans="1:97" x14ac:dyDescent="0.2">
      <c r="A413" s="1144" t="s">
        <v>2299</v>
      </c>
      <c r="B413" s="1161" t="s">
        <v>1405</v>
      </c>
      <c r="C413" s="1105" t="s">
        <v>599</v>
      </c>
      <c r="D413" s="957">
        <v>9</v>
      </c>
      <c r="E413" s="1455"/>
      <c r="F413" s="955">
        <v>1</v>
      </c>
      <c r="G413" s="1163">
        <v>11452800</v>
      </c>
      <c r="H413" s="1163">
        <v>201212271400</v>
      </c>
      <c r="I413" s="1163"/>
      <c r="J413" s="1105" t="s">
        <v>794</v>
      </c>
      <c r="K413" s="1183" t="s">
        <v>2615</v>
      </c>
      <c r="L413" s="1184" t="s">
        <v>1696</v>
      </c>
      <c r="M413" s="957" t="s">
        <v>756</v>
      </c>
      <c r="N413" s="957"/>
      <c r="O413" s="957"/>
      <c r="P413" s="1169">
        <v>41270</v>
      </c>
      <c r="Q413" s="960">
        <v>0.58333333333333337</v>
      </c>
      <c r="R413" s="1105" t="s">
        <v>793</v>
      </c>
      <c r="S413" s="1527" t="s">
        <v>793</v>
      </c>
      <c r="T413" s="1528">
        <v>123.3</v>
      </c>
      <c r="U413" s="1171">
        <v>137.6</v>
      </c>
      <c r="V413" s="1344">
        <f t="shared" si="387"/>
        <v>14.299999999999997</v>
      </c>
      <c r="W413" s="1171">
        <v>100</v>
      </c>
      <c r="X413" s="1344">
        <f t="shared" si="388"/>
        <v>142.99999999999997</v>
      </c>
      <c r="Y413" s="1154" t="str">
        <f t="shared" si="389"/>
        <v xml:space="preserve">  </v>
      </c>
      <c r="Z413" s="1527" t="s">
        <v>793</v>
      </c>
      <c r="AA413" s="1528">
        <v>123.9</v>
      </c>
      <c r="AB413" s="1171">
        <v>138.1</v>
      </c>
      <c r="AC413" s="1344">
        <f t="shared" si="390"/>
        <v>14.199999999999989</v>
      </c>
      <c r="AD413" s="1171">
        <v>100</v>
      </c>
      <c r="AE413" s="1344">
        <f t="shared" si="391"/>
        <v>141.99999999999989</v>
      </c>
      <c r="AF413" s="1154" t="str">
        <f t="shared" si="392"/>
        <v xml:space="preserve">  </v>
      </c>
      <c r="AG413" s="1527" t="s">
        <v>793</v>
      </c>
      <c r="AH413" s="1528">
        <v>126.1</v>
      </c>
      <c r="AI413" s="1171">
        <v>140.30000000000001</v>
      </c>
      <c r="AJ413" s="1344">
        <f t="shared" si="393"/>
        <v>14.200000000000017</v>
      </c>
      <c r="AK413" s="1171">
        <v>100</v>
      </c>
      <c r="AL413" s="1344">
        <f t="shared" si="394"/>
        <v>142.00000000000017</v>
      </c>
      <c r="AM413" s="1154" t="str">
        <f t="shared" si="395"/>
        <v xml:space="preserve">  </v>
      </c>
      <c r="AN413" s="1507">
        <f t="shared" si="396"/>
        <v>142.33333333333334</v>
      </c>
      <c r="AO413" s="1507">
        <f t="shared" si="397"/>
        <v>0.57735026918959287</v>
      </c>
      <c r="AP413" s="1507">
        <f t="shared" si="398"/>
        <v>0.40563250762734859</v>
      </c>
      <c r="AQ413" s="1506">
        <f t="shared" si="399"/>
        <v>3</v>
      </c>
      <c r="AR413" s="1154" t="str">
        <f t="shared" si="400"/>
        <v xml:space="preserve">  </v>
      </c>
      <c r="AS413" s="1506"/>
      <c r="AT413" s="23" t="s">
        <v>191</v>
      </c>
      <c r="AU413" s="23" t="s">
        <v>191</v>
      </c>
      <c r="AV413" s="23" t="s">
        <v>191</v>
      </c>
      <c r="AW413" s="1175" t="str">
        <f t="shared" si="326"/>
        <v xml:space="preserve">  </v>
      </c>
      <c r="AX413" s="1154" t="str">
        <f t="shared" si="327"/>
        <v xml:space="preserve">  </v>
      </c>
      <c r="AY413" s="23" t="s">
        <v>191</v>
      </c>
      <c r="AZ413" s="23" t="s">
        <v>191</v>
      </c>
      <c r="BA413" s="23" t="s">
        <v>191</v>
      </c>
      <c r="BB413" s="1175" t="str">
        <f t="shared" si="349"/>
        <v xml:space="preserve">  </v>
      </c>
      <c r="BC413" s="1154" t="str">
        <f t="shared" si="328"/>
        <v xml:space="preserve">  </v>
      </c>
      <c r="BD413" s="794" t="s">
        <v>191</v>
      </c>
      <c r="BE413" s="588"/>
      <c r="BF413" s="1347">
        <v>5.5527865473479867</v>
      </c>
      <c r="BH413" s="1175" t="str">
        <f t="shared" si="416"/>
        <v xml:space="preserve">  </v>
      </c>
      <c r="BI413" s="1154" t="str">
        <f t="shared" si="329"/>
        <v xml:space="preserve">  </v>
      </c>
      <c r="BK413" s="1443">
        <v>7.5299866205864041E-2</v>
      </c>
      <c r="BL413" s="954"/>
      <c r="BM413" s="1175" t="str">
        <f t="shared" si="417"/>
        <v xml:space="preserve">  </v>
      </c>
      <c r="BN413" s="1158" t="str">
        <f t="shared" si="330"/>
        <v xml:space="preserve">  </v>
      </c>
      <c r="BO413" s="1157" t="str">
        <f t="shared" si="331"/>
        <v xml:space="preserve">  </v>
      </c>
      <c r="BP413" s="1529">
        <f t="shared" si="418"/>
        <v>1.3560734878567822</v>
      </c>
      <c r="BQ413" s="1394">
        <v>147.20641480324602</v>
      </c>
      <c r="BR413" s="1530"/>
      <c r="BS413" s="174" t="str">
        <f t="shared" si="370"/>
        <v xml:space="preserve">  </v>
      </c>
      <c r="BT413" s="1158" t="str">
        <f t="shared" si="371"/>
        <v xml:space="preserve">  </v>
      </c>
      <c r="BU413" s="1394">
        <v>21.050517316864177</v>
      </c>
      <c r="BV413" s="953"/>
      <c r="BW413" s="174" t="str">
        <f t="shared" si="401"/>
        <v xml:space="preserve">  </v>
      </c>
      <c r="BX413" s="1154" t="str">
        <f t="shared" si="402"/>
        <v xml:space="preserve">  </v>
      </c>
      <c r="BY413" s="1307">
        <v>1.5052715645164778</v>
      </c>
      <c r="CA413" s="1179">
        <v>1</v>
      </c>
      <c r="CB413" s="174" t="str">
        <f t="shared" si="403"/>
        <v xml:space="preserve">  </v>
      </c>
      <c r="CC413" s="1154" t="str">
        <f t="shared" si="404"/>
        <v xml:space="preserve">  </v>
      </c>
      <c r="CD413" s="1419">
        <f t="shared" si="405"/>
        <v>0.21374856216133967</v>
      </c>
      <c r="CF413" s="174" t="str">
        <f t="shared" si="406"/>
        <v xml:space="preserve">  </v>
      </c>
      <c r="CG413" s="1158" t="str">
        <f t="shared" si="407"/>
        <v xml:space="preserve">  </v>
      </c>
      <c r="CH413" s="1389">
        <f t="shared" si="408"/>
        <v>1.0225584031296477</v>
      </c>
      <c r="CI413" s="1531">
        <v>4.982597818049654</v>
      </c>
      <c r="CK413" s="174" t="str">
        <f t="shared" si="409"/>
        <v xml:space="preserve">  </v>
      </c>
      <c r="CL413" s="1154" t="str">
        <f t="shared" si="410"/>
        <v xml:space="preserve">  </v>
      </c>
      <c r="CM413" s="1347">
        <f t="shared" si="411"/>
        <v>0.70752889016305176</v>
      </c>
      <c r="CO413" s="174" t="str">
        <f t="shared" si="412"/>
        <v xml:space="preserve">  </v>
      </c>
      <c r="CP413" s="1158" t="str">
        <f t="shared" si="413"/>
        <v xml:space="preserve">  </v>
      </c>
      <c r="CQ413" s="1353">
        <f t="shared" si="414"/>
        <v>3.3847694916755646</v>
      </c>
      <c r="CR413" s="1174">
        <f t="shared" si="415"/>
        <v>3.3610997749505658</v>
      </c>
    </row>
    <row r="414" spans="1:97" x14ac:dyDescent="0.2">
      <c r="A414" s="1144" t="s">
        <v>2354</v>
      </c>
      <c r="B414" s="1161" t="s">
        <v>1460</v>
      </c>
      <c r="C414" s="957" t="s">
        <v>599</v>
      </c>
      <c r="D414" s="957">
        <v>9</v>
      </c>
      <c r="E414" s="1455">
        <v>1503034</v>
      </c>
      <c r="F414" s="955">
        <v>1</v>
      </c>
      <c r="G414" s="1163">
        <v>11452800</v>
      </c>
      <c r="H414" s="1163">
        <v>201412121550</v>
      </c>
      <c r="I414" s="1163" t="s">
        <v>672</v>
      </c>
      <c r="J414" s="1163"/>
      <c r="K414" s="1183" t="s">
        <v>2615</v>
      </c>
      <c r="L414" s="1184" t="s">
        <v>1696</v>
      </c>
      <c r="M414" s="957" t="s">
        <v>1054</v>
      </c>
      <c r="N414" s="957"/>
      <c r="O414" s="957"/>
      <c r="P414" s="1169">
        <v>41985</v>
      </c>
      <c r="Q414" s="960">
        <v>0.65972222222222221</v>
      </c>
      <c r="R414" s="957" t="s">
        <v>991</v>
      </c>
      <c r="S414" s="1097" t="s">
        <v>991</v>
      </c>
      <c r="T414" s="1590">
        <v>124.8</v>
      </c>
      <c r="U414" s="1552">
        <v>213.7</v>
      </c>
      <c r="V414" s="1393">
        <v>88.899999999999991</v>
      </c>
      <c r="W414" s="1097">
        <v>52</v>
      </c>
      <c r="X414" s="1236">
        <f t="shared" si="388"/>
        <v>1709.6153846153845</v>
      </c>
      <c r="Y414" s="1154" t="str">
        <f t="shared" si="389"/>
        <v xml:space="preserve">  </v>
      </c>
      <c r="Z414" s="1097" t="s">
        <v>991</v>
      </c>
      <c r="AA414" s="1590">
        <v>127.5</v>
      </c>
      <c r="AB414" s="1552">
        <v>214.4</v>
      </c>
      <c r="AC414" s="1393">
        <v>86.9</v>
      </c>
      <c r="AD414" s="1097">
        <v>48</v>
      </c>
      <c r="AE414" s="1393">
        <f t="shared" si="391"/>
        <v>1810.4166666666667</v>
      </c>
      <c r="AF414" s="1154" t="str">
        <f t="shared" si="392"/>
        <v xml:space="preserve">  </v>
      </c>
      <c r="AG414" s="1097" t="s">
        <v>991</v>
      </c>
      <c r="AH414" s="1589">
        <v>126.8</v>
      </c>
      <c r="AI414" s="1590">
        <v>216.20000000000002</v>
      </c>
      <c r="AJ414" s="1552">
        <v>89.40000000000002</v>
      </c>
      <c r="AK414" s="1393">
        <v>52</v>
      </c>
      <c r="AL414" s="1393">
        <f t="shared" si="394"/>
        <v>1719.2307692307697</v>
      </c>
      <c r="AM414" s="1154" t="str">
        <f t="shared" si="395"/>
        <v xml:space="preserve">  </v>
      </c>
      <c r="AN414" s="1393">
        <f t="shared" si="396"/>
        <v>1746.4209401709404</v>
      </c>
      <c r="AO414" s="1393">
        <f t="shared" si="397"/>
        <v>55.630060782029631</v>
      </c>
      <c r="AP414" s="1393">
        <f t="shared" si="398"/>
        <v>3.1853752725035775</v>
      </c>
      <c r="AQ414" s="1343">
        <f t="shared" si="399"/>
        <v>3</v>
      </c>
      <c r="AR414" s="1154" t="str">
        <f t="shared" si="400"/>
        <v xml:space="preserve">  </v>
      </c>
      <c r="AS414" s="1343"/>
      <c r="AT414" s="86" t="s">
        <v>191</v>
      </c>
      <c r="AU414" s="86" t="s">
        <v>191</v>
      </c>
      <c r="AV414" s="86" t="s">
        <v>191</v>
      </c>
      <c r="AW414" s="1323" t="str">
        <f t="shared" si="326"/>
        <v xml:space="preserve">  </v>
      </c>
      <c r="AX414" s="1154" t="str">
        <f t="shared" si="327"/>
        <v xml:space="preserve">  </v>
      </c>
      <c r="AY414" s="86" t="s">
        <v>191</v>
      </c>
      <c r="AZ414" s="86" t="s">
        <v>191</v>
      </c>
      <c r="BA414" s="86" t="s">
        <v>191</v>
      </c>
      <c r="BB414" s="1323"/>
      <c r="BC414" s="1154" t="str">
        <f t="shared" si="328"/>
        <v xml:space="preserve">  </v>
      </c>
      <c r="BD414" s="801" t="s">
        <v>191</v>
      </c>
      <c r="BE414" s="1203" t="s">
        <v>991</v>
      </c>
      <c r="BF414" s="1312">
        <v>15.708679223501615</v>
      </c>
      <c r="BG414" s="1312"/>
      <c r="BH414" s="1323"/>
      <c r="BI414" s="1154" t="str">
        <f t="shared" si="329"/>
        <v xml:space="preserve">  </v>
      </c>
      <c r="BJ414" s="1203" t="s">
        <v>991</v>
      </c>
      <c r="BK414" s="1312">
        <v>3.4208610160605814E-2</v>
      </c>
      <c r="BL414" s="1312"/>
      <c r="BM414" s="1323" t="str">
        <f t="shared" si="417"/>
        <v xml:space="preserve">  </v>
      </c>
      <c r="BN414" s="1158" t="str">
        <f t="shared" si="330"/>
        <v xml:space="preserve">  </v>
      </c>
      <c r="BO414" s="1157" t="str">
        <f t="shared" si="331"/>
        <v xml:space="preserve">  </v>
      </c>
      <c r="BP414" s="1310">
        <f t="shared" si="418"/>
        <v>0.21776885041631389</v>
      </c>
      <c r="BQ414" s="1344">
        <v>432.34255264078746</v>
      </c>
      <c r="BR414" s="1203"/>
      <c r="BS414" s="1323"/>
      <c r="BT414" s="1158" t="str">
        <f t="shared" si="371"/>
        <v xml:space="preserve">  </v>
      </c>
      <c r="BU414" s="1200">
        <v>739.13947941857703</v>
      </c>
      <c r="BV414" s="1203"/>
      <c r="BW414" s="1323"/>
      <c r="BX414" s="1154" t="str">
        <f t="shared" si="402"/>
        <v xml:space="preserve">  </v>
      </c>
      <c r="BY414" s="1312">
        <v>0.70286801616635475</v>
      </c>
      <c r="BZ414" s="1312"/>
      <c r="CA414" s="1594"/>
      <c r="CB414" s="1594"/>
      <c r="CC414" s="1154" t="str">
        <f t="shared" si="404"/>
        <v>E, &lt;RL</v>
      </c>
      <c r="CD414" s="1595">
        <v>1.2724839709345048</v>
      </c>
      <c r="CE414" s="1594"/>
      <c r="CF414" s="1594"/>
      <c r="CG414" s="1158" t="str">
        <f t="shared" si="407"/>
        <v xml:space="preserve">  </v>
      </c>
      <c r="CH414" s="1239">
        <f t="shared" si="408"/>
        <v>0.1625720188478264</v>
      </c>
      <c r="CI414" s="1201">
        <v>5.8699266372023962</v>
      </c>
      <c r="CJ414" s="1203"/>
      <c r="CK414" s="1203"/>
      <c r="CL414" s="1154" t="str">
        <f t="shared" si="410"/>
        <v xml:space="preserve">  </v>
      </c>
      <c r="CM414" s="1312">
        <v>10.091758487805659</v>
      </c>
      <c r="CN414" s="1203"/>
      <c r="CO414" s="1203"/>
      <c r="CP414" s="1158" t="str">
        <f t="shared" si="413"/>
        <v xml:space="preserve">  </v>
      </c>
      <c r="CQ414" s="1201">
        <f t="shared" si="414"/>
        <v>1.3577027293169162</v>
      </c>
      <c r="CR414" s="1201">
        <f t="shared" si="415"/>
        <v>1.3653388526539068</v>
      </c>
      <c r="CS414" s="1203"/>
    </row>
    <row r="415" spans="1:97" x14ac:dyDescent="0.2">
      <c r="A415" s="1144" t="s">
        <v>2356</v>
      </c>
      <c r="B415" s="1161" t="s">
        <v>1462</v>
      </c>
      <c r="C415" s="957" t="s">
        <v>599</v>
      </c>
      <c r="D415" s="957">
        <v>9</v>
      </c>
      <c r="E415" s="1455">
        <v>1503032</v>
      </c>
      <c r="F415" s="955">
        <v>1</v>
      </c>
      <c r="G415" s="1163">
        <v>11452800</v>
      </c>
      <c r="H415" s="1163">
        <v>201412131000</v>
      </c>
      <c r="I415" s="1163" t="s">
        <v>672</v>
      </c>
      <c r="J415" s="1163"/>
      <c r="K415" s="1183" t="s">
        <v>2615</v>
      </c>
      <c r="L415" s="1184" t="s">
        <v>1696</v>
      </c>
      <c r="M415" s="957" t="s">
        <v>1054</v>
      </c>
      <c r="N415" s="957"/>
      <c r="O415" s="957"/>
      <c r="P415" s="1169">
        <v>41986</v>
      </c>
      <c r="Q415" s="960">
        <v>0.41666666666666669</v>
      </c>
      <c r="R415" s="957" t="s">
        <v>993</v>
      </c>
      <c r="S415" s="1097" t="s">
        <v>993</v>
      </c>
      <c r="T415" s="1590">
        <v>123.4</v>
      </c>
      <c r="U415" s="1552">
        <v>159.89999999999998</v>
      </c>
      <c r="V415" s="1393">
        <v>36.499999999999972</v>
      </c>
      <c r="W415" s="1097">
        <v>56</v>
      </c>
      <c r="X415" s="1236">
        <f t="shared" si="388"/>
        <v>651.78571428571377</v>
      </c>
      <c r="Y415" s="1154" t="str">
        <f t="shared" si="389"/>
        <v xml:space="preserve">  </v>
      </c>
      <c r="Z415" s="1097" t="s">
        <v>993</v>
      </c>
      <c r="AA415" s="1590">
        <v>126.2</v>
      </c>
      <c r="AB415" s="1552">
        <v>164.8</v>
      </c>
      <c r="AC415" s="1393">
        <v>38.600000000000009</v>
      </c>
      <c r="AD415" s="1097">
        <v>60</v>
      </c>
      <c r="AE415" s="1393">
        <f t="shared" si="391"/>
        <v>643.33333333333348</v>
      </c>
      <c r="AF415" s="1154" t="str">
        <f t="shared" si="392"/>
        <v xml:space="preserve">  </v>
      </c>
      <c r="AG415" s="1097" t="s">
        <v>993</v>
      </c>
      <c r="AH415" s="1596">
        <v>126</v>
      </c>
      <c r="AI415" s="1590">
        <v>161.1</v>
      </c>
      <c r="AJ415" s="1552">
        <v>35.099999999999994</v>
      </c>
      <c r="AK415" s="1393">
        <v>56</v>
      </c>
      <c r="AL415" s="1393">
        <f t="shared" si="394"/>
        <v>626.78571428571422</v>
      </c>
      <c r="AM415" s="1154" t="str">
        <f t="shared" si="395"/>
        <v xml:space="preserve">  </v>
      </c>
      <c r="AN415" s="1393">
        <f t="shared" si="396"/>
        <v>640.63492063492049</v>
      </c>
      <c r="AO415" s="1393">
        <f t="shared" si="397"/>
        <v>12.716566884116627</v>
      </c>
      <c r="AP415" s="1393">
        <f t="shared" si="398"/>
        <v>1.9849943352312875</v>
      </c>
      <c r="AQ415" s="1343">
        <f t="shared" si="399"/>
        <v>3</v>
      </c>
      <c r="AR415" s="1154" t="str">
        <f t="shared" si="400"/>
        <v xml:space="preserve">  </v>
      </c>
      <c r="AS415" s="1343"/>
      <c r="AT415" s="86" t="s">
        <v>191</v>
      </c>
      <c r="AU415" s="86" t="s">
        <v>191</v>
      </c>
      <c r="AV415" s="86" t="s">
        <v>191</v>
      </c>
      <c r="AW415" s="1323" t="str">
        <f t="shared" si="326"/>
        <v xml:space="preserve">  </v>
      </c>
      <c r="AX415" s="1154" t="str">
        <f t="shared" si="327"/>
        <v xml:space="preserve">  </v>
      </c>
      <c r="AY415" s="86" t="s">
        <v>191</v>
      </c>
      <c r="AZ415" s="86" t="s">
        <v>191</v>
      </c>
      <c r="BA415" s="86" t="s">
        <v>191</v>
      </c>
      <c r="BB415" s="1323"/>
      <c r="BC415" s="1154" t="str">
        <f t="shared" si="328"/>
        <v xml:space="preserve">  </v>
      </c>
      <c r="BD415" s="801" t="s">
        <v>191</v>
      </c>
      <c r="BE415" s="1203" t="s">
        <v>993</v>
      </c>
      <c r="BF415" s="1312">
        <v>15.009430026085997</v>
      </c>
      <c r="BG415" s="1312">
        <v>9.440473724979892E-2</v>
      </c>
      <c r="BH415" s="1323"/>
      <c r="BI415" s="1154" t="str">
        <f t="shared" si="329"/>
        <v xml:space="preserve">  </v>
      </c>
      <c r="BJ415" s="1203" t="s">
        <v>993</v>
      </c>
      <c r="BK415" s="1312">
        <v>7.8155015699176295E-2</v>
      </c>
      <c r="BL415" s="1312"/>
      <c r="BM415" s="1323" t="str">
        <f t="shared" si="417"/>
        <v xml:space="preserve">  </v>
      </c>
      <c r="BN415" s="1158" t="str">
        <f t="shared" si="330"/>
        <v xml:space="preserve">  </v>
      </c>
      <c r="BO415" s="1157" t="str">
        <f t="shared" si="331"/>
        <v xml:space="preserve">  </v>
      </c>
      <c r="BP415" s="1310">
        <f t="shared" si="418"/>
        <v>0.52070608652923478</v>
      </c>
      <c r="BQ415" s="1344">
        <v>369.40432087236712</v>
      </c>
      <c r="BR415" s="1203"/>
      <c r="BS415" s="1323"/>
      <c r="BT415" s="1158" t="str">
        <f t="shared" si="371"/>
        <v xml:space="preserve">  </v>
      </c>
      <c r="BU415" s="1200">
        <v>240.77245914002481</v>
      </c>
      <c r="BV415" s="1203"/>
      <c r="BW415" s="1323"/>
      <c r="BX415" s="1158" t="str">
        <f t="shared" si="402"/>
        <v xml:space="preserve">  </v>
      </c>
      <c r="BY415" s="1312">
        <v>0.66163476800253174</v>
      </c>
      <c r="BZ415" s="1312"/>
      <c r="CA415" s="1594"/>
      <c r="CB415" s="1594"/>
      <c r="CC415" s="1154" t="str">
        <f t="shared" si="404"/>
        <v>E, &lt;RL</v>
      </c>
      <c r="CD415" s="1595">
        <v>0.42565170074829534</v>
      </c>
      <c r="CE415" s="1594"/>
      <c r="CF415" s="1594"/>
      <c r="CG415" s="1158" t="str">
        <f t="shared" si="407"/>
        <v xml:space="preserve">  </v>
      </c>
      <c r="CH415" s="1239">
        <f t="shared" si="408"/>
        <v>0.17910856224963681</v>
      </c>
      <c r="CI415" s="1201">
        <v>5.8201919563053499</v>
      </c>
      <c r="CJ415" s="1203"/>
      <c r="CK415" s="1203"/>
      <c r="CL415" s="1154" t="str">
        <f t="shared" si="410"/>
        <v xml:space="preserve">  </v>
      </c>
      <c r="CM415" s="1312">
        <v>3.6480131726128167</v>
      </c>
      <c r="CN415" s="1203"/>
      <c r="CO415" s="1203"/>
      <c r="CP415" s="1158" t="str">
        <f t="shared" si="413"/>
        <v xml:space="preserve">  </v>
      </c>
      <c r="CQ415" s="1201">
        <f t="shared" si="414"/>
        <v>1.5755614180583137</v>
      </c>
      <c r="CR415" s="1201">
        <f t="shared" si="415"/>
        <v>1.5151289253108722</v>
      </c>
      <c r="CS415" s="1203"/>
    </row>
    <row r="416" spans="1:97" x14ac:dyDescent="0.2">
      <c r="A416" s="1144" t="s">
        <v>2358</v>
      </c>
      <c r="B416" s="1161" t="s">
        <v>1464</v>
      </c>
      <c r="C416" s="957" t="s">
        <v>599</v>
      </c>
      <c r="D416" s="957">
        <v>9</v>
      </c>
      <c r="E416" s="1455">
        <v>1503028</v>
      </c>
      <c r="F416" s="955">
        <v>1</v>
      </c>
      <c r="G416" s="1163">
        <v>11452800</v>
      </c>
      <c r="H416" s="1163">
        <v>201412151100</v>
      </c>
      <c r="I416" s="1163" t="s">
        <v>672</v>
      </c>
      <c r="J416" s="1163"/>
      <c r="K416" s="1183" t="s">
        <v>2615</v>
      </c>
      <c r="L416" s="1184" t="s">
        <v>1696</v>
      </c>
      <c r="M416" s="957" t="s">
        <v>1054</v>
      </c>
      <c r="N416" s="957"/>
      <c r="O416" s="957"/>
      <c r="P416" s="1169">
        <v>41988</v>
      </c>
      <c r="Q416" s="960">
        <v>0.45833333333333331</v>
      </c>
      <c r="R416" s="957" t="s">
        <v>995</v>
      </c>
      <c r="S416" s="1097" t="s">
        <v>995</v>
      </c>
      <c r="T416" s="1590">
        <v>127.8</v>
      </c>
      <c r="U416" s="1552">
        <v>145.19999999999999</v>
      </c>
      <c r="V416" s="1393">
        <v>17.399999999999991</v>
      </c>
      <c r="W416" s="1097">
        <v>40</v>
      </c>
      <c r="X416" s="1236">
        <f t="shared" si="388"/>
        <v>434.99999999999977</v>
      </c>
      <c r="Y416" s="1154" t="str">
        <f t="shared" si="389"/>
        <v xml:space="preserve">  </v>
      </c>
      <c r="Z416" s="1097" t="s">
        <v>995</v>
      </c>
      <c r="AA416" s="1590">
        <v>130.69999999999999</v>
      </c>
      <c r="AB416" s="1552">
        <v>148.4</v>
      </c>
      <c r="AC416" s="1393">
        <v>17.700000000000017</v>
      </c>
      <c r="AD416" s="1097">
        <v>42</v>
      </c>
      <c r="AE416" s="1393">
        <f t="shared" si="391"/>
        <v>421.42857142857179</v>
      </c>
      <c r="AF416" s="1154" t="str">
        <f t="shared" si="392"/>
        <v xml:space="preserve">  </v>
      </c>
      <c r="AG416" s="1097" t="s">
        <v>995</v>
      </c>
      <c r="AH416" s="1589">
        <v>124.6</v>
      </c>
      <c r="AI416" s="1590">
        <v>139.69999999999999</v>
      </c>
      <c r="AJ416" s="1552">
        <v>15.099999999999994</v>
      </c>
      <c r="AK416" s="1393">
        <v>38</v>
      </c>
      <c r="AL416" s="1393">
        <f t="shared" si="394"/>
        <v>397.36842105263145</v>
      </c>
      <c r="AM416" s="1154" t="str">
        <f t="shared" si="395"/>
        <v xml:space="preserve">  </v>
      </c>
      <c r="AN416" s="1393">
        <f t="shared" si="396"/>
        <v>417.93233082706769</v>
      </c>
      <c r="AO416" s="1393">
        <f t="shared" si="397"/>
        <v>19.057851591291925</v>
      </c>
      <c r="AP416" s="1393">
        <f t="shared" si="398"/>
        <v>4.5600328535429089</v>
      </c>
      <c r="AQ416" s="1343">
        <f t="shared" si="399"/>
        <v>3</v>
      </c>
      <c r="AR416" s="1154" t="str">
        <f t="shared" si="400"/>
        <v xml:space="preserve">  </v>
      </c>
      <c r="AS416" s="1343"/>
      <c r="AT416" s="86" t="s">
        <v>191</v>
      </c>
      <c r="AU416" s="86" t="s">
        <v>191</v>
      </c>
      <c r="AV416" s="86" t="s">
        <v>191</v>
      </c>
      <c r="AW416" s="1323" t="str">
        <f t="shared" si="326"/>
        <v xml:space="preserve">  </v>
      </c>
      <c r="AX416" s="1154" t="str">
        <f t="shared" si="327"/>
        <v xml:space="preserve">  </v>
      </c>
      <c r="AY416" s="86" t="s">
        <v>191</v>
      </c>
      <c r="AZ416" s="86" t="s">
        <v>191</v>
      </c>
      <c r="BA416" s="86" t="s">
        <v>191</v>
      </c>
      <c r="BB416" s="1323"/>
      <c r="BC416" s="1154" t="str">
        <f t="shared" si="328"/>
        <v xml:space="preserve">  </v>
      </c>
      <c r="BD416" s="801" t="s">
        <v>191</v>
      </c>
      <c r="BE416" s="1203" t="s">
        <v>995</v>
      </c>
      <c r="BF416" s="1312">
        <v>12.621549205027467</v>
      </c>
      <c r="BG416" s="1312"/>
      <c r="BH416" s="1323"/>
      <c r="BI416" s="1154" t="str">
        <f t="shared" si="329"/>
        <v xml:space="preserve">  </v>
      </c>
      <c r="BJ416" s="1203" t="s">
        <v>995</v>
      </c>
      <c r="BK416" s="1312">
        <v>6.16299047348184E-2</v>
      </c>
      <c r="BL416" s="1312"/>
      <c r="BM416" s="1323" t="str">
        <f t="shared" si="417"/>
        <v xml:space="preserve">  </v>
      </c>
      <c r="BN416" s="1158" t="str">
        <f t="shared" si="330"/>
        <v xml:space="preserve">  </v>
      </c>
      <c r="BO416" s="1157" t="str">
        <f t="shared" si="331"/>
        <v xml:space="preserve">  </v>
      </c>
      <c r="BP416" s="1310">
        <f t="shared" si="418"/>
        <v>0.48829112602333891</v>
      </c>
      <c r="BQ416" s="1344">
        <v>422.54872405528749</v>
      </c>
      <c r="BR416" s="1203"/>
      <c r="BS416" s="1323"/>
      <c r="BT416" s="1158" t="str">
        <f t="shared" si="371"/>
        <v xml:space="preserve">  </v>
      </c>
      <c r="BU416" s="1200">
        <v>183.80869496404998</v>
      </c>
      <c r="BV416" s="1203"/>
      <c r="BW416" s="1323"/>
      <c r="BX416" s="1154" t="str">
        <f t="shared" si="402"/>
        <v xml:space="preserve">  </v>
      </c>
      <c r="BY416" s="1312">
        <v>0.87058231345186077</v>
      </c>
      <c r="BZ416" s="1312"/>
      <c r="CA416" s="1594"/>
      <c r="CB416" s="1594" t="s">
        <v>1032</v>
      </c>
      <c r="CC416" s="1154" t="str">
        <f t="shared" si="404"/>
        <v xml:space="preserve">  </v>
      </c>
      <c r="CD416" s="1595">
        <v>0.36688826066899888</v>
      </c>
      <c r="CE416" s="1594"/>
      <c r="CF416" s="1594" t="s">
        <v>1032</v>
      </c>
      <c r="CG416" s="1158" t="str">
        <f t="shared" si="407"/>
        <v xml:space="preserve">  </v>
      </c>
      <c r="CH416" s="1239">
        <f t="shared" si="408"/>
        <v>0.20603122525059414</v>
      </c>
      <c r="CI416" s="1201">
        <v>7.3932013188283117</v>
      </c>
      <c r="CJ416" s="1203"/>
      <c r="CK416" s="1203"/>
      <c r="CL416" s="1154" t="str">
        <f t="shared" si="410"/>
        <v xml:space="preserve">  </v>
      </c>
      <c r="CM416" s="1312">
        <v>2.9378247345870387</v>
      </c>
      <c r="CN416" s="1203"/>
      <c r="CO416" s="1203"/>
      <c r="CP416" s="1158" t="str">
        <f t="shared" si="413"/>
        <v xml:space="preserve">  </v>
      </c>
      <c r="CQ416" s="1201">
        <f t="shared" si="414"/>
        <v>1.7496683572664069</v>
      </c>
      <c r="CR416" s="1201">
        <f t="shared" si="415"/>
        <v>1.5983056379142617</v>
      </c>
      <c r="CS416" s="1203"/>
    </row>
    <row r="417" spans="1:97" x14ac:dyDescent="0.2">
      <c r="A417" s="1144" t="s">
        <v>2363</v>
      </c>
      <c r="B417" s="1161" t="s">
        <v>1469</v>
      </c>
      <c r="C417" s="957" t="s">
        <v>599</v>
      </c>
      <c r="D417" s="957">
        <v>9</v>
      </c>
      <c r="E417" s="1455">
        <v>1503023</v>
      </c>
      <c r="F417" s="955">
        <v>1</v>
      </c>
      <c r="G417" s="1163">
        <v>11452800</v>
      </c>
      <c r="H417" s="1163">
        <v>201412161750</v>
      </c>
      <c r="I417" s="1163" t="s">
        <v>672</v>
      </c>
      <c r="J417" s="1163"/>
      <c r="K417" s="1183" t="s">
        <v>2615</v>
      </c>
      <c r="L417" s="1184" t="s">
        <v>1696</v>
      </c>
      <c r="M417" s="957" t="s">
        <v>1054</v>
      </c>
      <c r="N417" s="957"/>
      <c r="O417" s="957"/>
      <c r="P417" s="1169">
        <v>41989</v>
      </c>
      <c r="Q417" s="960">
        <v>0.74305555555555547</v>
      </c>
      <c r="R417" s="957" t="s">
        <v>1000</v>
      </c>
      <c r="S417" s="1097" t="s">
        <v>1000</v>
      </c>
      <c r="T417" s="1590">
        <v>123.8</v>
      </c>
      <c r="U417" s="1552">
        <v>144.30000000000001</v>
      </c>
      <c r="V417" s="1393">
        <v>20.500000000000014</v>
      </c>
      <c r="W417" s="1097">
        <v>96</v>
      </c>
      <c r="X417" s="1236">
        <f t="shared" si="388"/>
        <v>213.5416666666668</v>
      </c>
      <c r="Y417" s="1154" t="str">
        <f t="shared" si="389"/>
        <v xml:space="preserve">  </v>
      </c>
      <c r="Z417" s="1097" t="s">
        <v>1000</v>
      </c>
      <c r="AA417" s="1590">
        <v>123.8</v>
      </c>
      <c r="AB417" s="1552">
        <v>143.6</v>
      </c>
      <c r="AC417" s="1393">
        <v>19.799999999999997</v>
      </c>
      <c r="AD417" s="1097">
        <v>94</v>
      </c>
      <c r="AE417" s="1393">
        <f t="shared" si="391"/>
        <v>210.63829787234039</v>
      </c>
      <c r="AF417" s="1154" t="str">
        <f t="shared" si="392"/>
        <v xml:space="preserve">  </v>
      </c>
      <c r="AG417" s="1097" t="s">
        <v>1000</v>
      </c>
      <c r="AH417" s="1589">
        <v>122.9</v>
      </c>
      <c r="AI417" s="1590">
        <v>144.80000000000001</v>
      </c>
      <c r="AJ417" s="1552">
        <v>21.900000000000006</v>
      </c>
      <c r="AK417" s="1393">
        <v>102</v>
      </c>
      <c r="AL417" s="1393">
        <f t="shared" si="394"/>
        <v>214.70588235294125</v>
      </c>
      <c r="AM417" s="1154" t="str">
        <f t="shared" si="395"/>
        <v xml:space="preserve">  </v>
      </c>
      <c r="AN417" s="1393">
        <f t="shared" si="396"/>
        <v>212.96194896398279</v>
      </c>
      <c r="AO417" s="1393">
        <f t="shared" si="397"/>
        <v>2.094842556807107</v>
      </c>
      <c r="AP417" s="1393">
        <f t="shared" si="398"/>
        <v>0.98366988422020751</v>
      </c>
      <c r="AQ417" s="1343">
        <f t="shared" si="399"/>
        <v>3</v>
      </c>
      <c r="AR417" s="1154" t="str">
        <f t="shared" si="400"/>
        <v xml:space="preserve">  </v>
      </c>
      <c r="AS417" s="1343"/>
      <c r="AT417" s="86" t="s">
        <v>191</v>
      </c>
      <c r="AU417" s="86" t="s">
        <v>191</v>
      </c>
      <c r="AV417" s="86" t="s">
        <v>191</v>
      </c>
      <c r="AW417" s="1323" t="str">
        <f t="shared" si="326"/>
        <v xml:space="preserve">  </v>
      </c>
      <c r="AX417" s="1154" t="str">
        <f t="shared" si="327"/>
        <v xml:space="preserve">  </v>
      </c>
      <c r="AY417" s="86" t="s">
        <v>191</v>
      </c>
      <c r="AZ417" s="86" t="s">
        <v>191</v>
      </c>
      <c r="BA417" s="86" t="s">
        <v>191</v>
      </c>
      <c r="BB417" s="1323"/>
      <c r="BC417" s="1154" t="str">
        <f t="shared" si="328"/>
        <v xml:space="preserve">  </v>
      </c>
      <c r="BD417" s="801" t="s">
        <v>191</v>
      </c>
      <c r="BE417" s="1203" t="s">
        <v>1000</v>
      </c>
      <c r="BF417" s="1312">
        <v>7.4909428562007649</v>
      </c>
      <c r="BG417" s="1312"/>
      <c r="BH417" s="1323"/>
      <c r="BI417" s="1154" t="str">
        <f t="shared" si="329"/>
        <v xml:space="preserve">  </v>
      </c>
      <c r="BJ417" s="1203" t="s">
        <v>1000</v>
      </c>
      <c r="BK417" s="1312">
        <v>4.8485490499250661E-2</v>
      </c>
      <c r="BL417" s="1312"/>
      <c r="BM417" s="1323" t="str">
        <f t="shared" si="417"/>
        <v xml:space="preserve">  </v>
      </c>
      <c r="BN417" s="1158" t="str">
        <f t="shared" si="330"/>
        <v xml:space="preserve">  </v>
      </c>
      <c r="BO417" s="1157" t="str">
        <f t="shared" si="331"/>
        <v xml:space="preserve">  </v>
      </c>
      <c r="BP417" s="1310">
        <f t="shared" si="418"/>
        <v>0.64725484401627642</v>
      </c>
      <c r="BQ417" s="1344">
        <v>168.47790251081136</v>
      </c>
      <c r="BR417" s="1203"/>
      <c r="BS417" s="1323"/>
      <c r="BT417" s="1158" t="str">
        <f t="shared" si="371"/>
        <v xml:space="preserve">  </v>
      </c>
      <c r="BU417" s="1200">
        <v>35.977052098662867</v>
      </c>
      <c r="BV417" s="1203"/>
      <c r="BW417" s="1323"/>
      <c r="BX417" s="1154" t="str">
        <f t="shared" si="402"/>
        <v xml:space="preserve">  </v>
      </c>
      <c r="BY417" s="1312">
        <v>0.59615084138416696</v>
      </c>
      <c r="BZ417" s="1312"/>
      <c r="CA417" s="1594"/>
      <c r="CB417" s="1594" t="s">
        <v>1033</v>
      </c>
      <c r="CC417" s="1154" t="str">
        <f t="shared" si="404"/>
        <v>&lt;MDL</v>
      </c>
      <c r="CD417" s="1595">
        <v>0.12557219850432461</v>
      </c>
      <c r="CE417" s="1594"/>
      <c r="CF417" s="1594" t="s">
        <v>1033</v>
      </c>
      <c r="CG417" s="1158" t="str">
        <f t="shared" si="407"/>
        <v>E, &lt;RL</v>
      </c>
      <c r="CH417" s="1597" t="s">
        <v>2618</v>
      </c>
      <c r="CI417" s="1201">
        <v>7.1088915858829624</v>
      </c>
      <c r="CJ417" s="1203"/>
      <c r="CK417" s="1203"/>
      <c r="CL417" s="1154" t="str">
        <f t="shared" si="410"/>
        <v xml:space="preserve">  </v>
      </c>
      <c r="CM417" s="1312">
        <v>1.5263208404984014</v>
      </c>
      <c r="CN417" s="1203"/>
      <c r="CO417" s="1203"/>
      <c r="CP417" s="1158" t="str">
        <f t="shared" si="413"/>
        <v xml:space="preserve">  </v>
      </c>
      <c r="CQ417" s="1201">
        <f t="shared" si="414"/>
        <v>4.2194801098184254</v>
      </c>
      <c r="CR417" s="1201">
        <f t="shared" si="415"/>
        <v>4.2424844490111209</v>
      </c>
      <c r="CS417" s="1203"/>
    </row>
    <row r="418" spans="1:97" x14ac:dyDescent="0.2">
      <c r="A418" s="1144" t="s">
        <v>2377</v>
      </c>
      <c r="B418" s="1161" t="s">
        <v>1483</v>
      </c>
      <c r="C418" s="957" t="s">
        <v>599</v>
      </c>
      <c r="D418" s="957">
        <v>7</v>
      </c>
      <c r="E418" s="1455">
        <v>1503019</v>
      </c>
      <c r="F418" s="955">
        <v>1</v>
      </c>
      <c r="G418" s="1163">
        <v>11452800</v>
      </c>
      <c r="H418" s="1163">
        <v>201412201500</v>
      </c>
      <c r="I418" s="1163" t="s">
        <v>672</v>
      </c>
      <c r="J418" s="1163"/>
      <c r="K418" s="1183" t="s">
        <v>2615</v>
      </c>
      <c r="L418" s="1184" t="s">
        <v>1696</v>
      </c>
      <c r="M418" s="957"/>
      <c r="N418" s="957"/>
      <c r="O418" s="957"/>
      <c r="P418" s="1169">
        <v>41993</v>
      </c>
      <c r="Q418" s="960">
        <v>0.625</v>
      </c>
      <c r="R418" s="957" t="s">
        <v>1004</v>
      </c>
      <c r="S418" s="1343" t="s">
        <v>1004</v>
      </c>
      <c r="T418" s="1602">
        <v>125.9</v>
      </c>
      <c r="U418" s="1552">
        <v>136.4</v>
      </c>
      <c r="V418" s="1393">
        <f>U418-T418</f>
        <v>10.5</v>
      </c>
      <c r="W418" s="1097">
        <v>131</v>
      </c>
      <c r="X418" s="1236">
        <f t="shared" si="388"/>
        <v>80.152671755725194</v>
      </c>
      <c r="Y418" s="1154" t="str">
        <f t="shared" si="389"/>
        <v xml:space="preserve">  </v>
      </c>
      <c r="Z418" s="1097"/>
      <c r="AA418" s="1097">
        <v>122.2</v>
      </c>
      <c r="AB418" s="1097">
        <v>132.30000000000001</v>
      </c>
      <c r="AC418" s="1343">
        <v>10.100000000000009</v>
      </c>
      <c r="AD418" s="1097">
        <v>128</v>
      </c>
      <c r="AE418" s="1393">
        <f t="shared" si="391"/>
        <v>78.906250000000071</v>
      </c>
      <c r="AF418" s="1154" t="str">
        <f t="shared" si="392"/>
        <v xml:space="preserve">  </v>
      </c>
      <c r="AG418" s="1097"/>
      <c r="AH418" s="1393">
        <v>125.3</v>
      </c>
      <c r="AI418" s="1604">
        <v>135.4</v>
      </c>
      <c r="AJ418" s="1343">
        <v>10.100000000000009</v>
      </c>
      <c r="AK418" s="1343">
        <v>128</v>
      </c>
      <c r="AL418" s="1393">
        <f t="shared" si="394"/>
        <v>78.906250000000071</v>
      </c>
      <c r="AM418" s="1154" t="str">
        <f t="shared" si="395"/>
        <v xml:space="preserve">  </v>
      </c>
      <c r="AN418" s="1393">
        <v>79.321723918575117</v>
      </c>
      <c r="AO418" s="1393">
        <v>0.71962193619170578</v>
      </c>
      <c r="AP418" s="1393">
        <v>0.90721923407818017</v>
      </c>
      <c r="AQ418" s="1343">
        <v>3</v>
      </c>
      <c r="AR418" s="1154" t="str">
        <f t="shared" si="400"/>
        <v xml:space="preserve">  </v>
      </c>
      <c r="AS418" s="1343"/>
      <c r="AT418" s="86" t="s">
        <v>191</v>
      </c>
      <c r="AU418" s="86" t="s">
        <v>191</v>
      </c>
      <c r="AV418" s="86" t="s">
        <v>191</v>
      </c>
      <c r="AW418" s="1323" t="str">
        <f t="shared" si="326"/>
        <v xml:space="preserve">  </v>
      </c>
      <c r="AX418" s="1154" t="str">
        <f t="shared" si="327"/>
        <v xml:space="preserve">  </v>
      </c>
      <c r="AY418" s="86" t="s">
        <v>191</v>
      </c>
      <c r="AZ418" s="86" t="s">
        <v>191</v>
      </c>
      <c r="BA418" s="86" t="s">
        <v>191</v>
      </c>
      <c r="BB418" s="1323"/>
      <c r="BC418" s="1154" t="str">
        <f t="shared" si="328"/>
        <v xml:space="preserve">  </v>
      </c>
      <c r="BD418" s="801" t="s">
        <v>191</v>
      </c>
      <c r="BE418" s="1203" t="s">
        <v>1004</v>
      </c>
      <c r="BF418" s="1312">
        <v>9.2750577261506333</v>
      </c>
      <c r="BG418" s="1312"/>
      <c r="BH418" s="1323"/>
      <c r="BI418" s="1154" t="str">
        <f t="shared" si="329"/>
        <v xml:space="preserve">  </v>
      </c>
      <c r="BJ418" s="1203" t="s">
        <v>1004</v>
      </c>
      <c r="BK418" s="1312">
        <v>6.5801552927233484E-2</v>
      </c>
      <c r="BL418" s="1312"/>
      <c r="BM418" s="1323"/>
      <c r="BN418" s="1158" t="str">
        <f t="shared" si="330"/>
        <v xml:space="preserve">  </v>
      </c>
      <c r="BO418" s="1157" t="str">
        <f t="shared" si="331"/>
        <v xml:space="preserve">  </v>
      </c>
      <c r="BP418" s="1310">
        <f t="shared" si="418"/>
        <v>0.70944628993207004</v>
      </c>
      <c r="BQ418" s="1344">
        <v>316.67358915651545</v>
      </c>
      <c r="BR418" s="1203"/>
      <c r="BS418" s="1323"/>
      <c r="BT418" s="1158" t="str">
        <f t="shared" si="371"/>
        <v xml:space="preserve">  </v>
      </c>
      <c r="BU418" s="1200">
        <v>25.38223424536956</v>
      </c>
      <c r="BV418" s="1203"/>
      <c r="BW418" s="1323"/>
      <c r="BX418" s="1154" t="str">
        <f t="shared" si="402"/>
        <v xml:space="preserve">  </v>
      </c>
      <c r="BY418" s="1312">
        <v>0.92849516721427572</v>
      </c>
      <c r="BZ418" s="1312"/>
      <c r="CA418" s="1605" t="s">
        <v>1073</v>
      </c>
      <c r="CB418" s="1594" t="s">
        <v>1032</v>
      </c>
      <c r="CC418" s="1154" t="str">
        <f t="shared" si="404"/>
        <v xml:space="preserve">  </v>
      </c>
      <c r="CD418" s="1595">
        <v>7.3264071788001428E-2</v>
      </c>
      <c r="CE418" s="1594"/>
      <c r="CF418" s="1594" t="s">
        <v>1032</v>
      </c>
      <c r="CG418" s="1158" t="str">
        <f t="shared" si="407"/>
        <v>&lt;MDL</v>
      </c>
      <c r="CH418" s="1239">
        <f t="shared" ref="CH418:CH429" si="419">BY418/BQ418*100</f>
        <v>0.29320259061938014</v>
      </c>
      <c r="CI418" s="1201">
        <v>8.6599496449296591</v>
      </c>
      <c r="CJ418" s="1203"/>
      <c r="CK418" s="1203"/>
      <c r="CL418" s="1154" t="str">
        <f t="shared" si="410"/>
        <v xml:space="preserve">  </v>
      </c>
      <c r="CM418" s="1312">
        <v>0.68332415167023153</v>
      </c>
      <c r="CN418" s="1203"/>
      <c r="CO418" s="1203"/>
      <c r="CP418" s="1158" t="str">
        <f t="shared" si="413"/>
        <v xml:space="preserve">  </v>
      </c>
      <c r="CQ418" s="1201">
        <f t="shared" si="414"/>
        <v>2.7346611594595256</v>
      </c>
      <c r="CR418" s="1201">
        <f t="shared" si="415"/>
        <v>2.6921355506554328</v>
      </c>
      <c r="CS418" s="1203"/>
    </row>
    <row r="419" spans="1:97" x14ac:dyDescent="0.2">
      <c r="A419" s="1144" t="s">
        <v>2378</v>
      </c>
      <c r="B419" s="1208" t="s">
        <v>1484</v>
      </c>
      <c r="C419" s="1209" t="s">
        <v>600</v>
      </c>
      <c r="D419" s="1209">
        <v>7</v>
      </c>
      <c r="E419" s="1455">
        <v>1500623</v>
      </c>
      <c r="F419" s="955">
        <v>4</v>
      </c>
      <c r="G419" s="1210">
        <v>11452800</v>
      </c>
      <c r="H419" s="1210">
        <v>201412201501</v>
      </c>
      <c r="I419" s="1163" t="s">
        <v>672</v>
      </c>
      <c r="J419" s="1210"/>
      <c r="K419" s="1183" t="s">
        <v>2615</v>
      </c>
      <c r="L419" s="1184" t="s">
        <v>1696</v>
      </c>
      <c r="M419" s="1209"/>
      <c r="N419" s="1209"/>
      <c r="O419" s="1209" t="s">
        <v>45</v>
      </c>
      <c r="P419" s="1288">
        <v>41993</v>
      </c>
      <c r="Q419" s="1213">
        <v>0.62569444444444444</v>
      </c>
      <c r="R419" s="1209" t="s">
        <v>1064</v>
      </c>
      <c r="S419" s="1358" t="s">
        <v>1064</v>
      </c>
      <c r="T419" s="1596">
        <v>121.6</v>
      </c>
      <c r="U419" s="1560">
        <v>133</v>
      </c>
      <c r="V419" s="1561">
        <f>U419-T419</f>
        <v>11.400000000000006</v>
      </c>
      <c r="W419" s="1408">
        <v>140</v>
      </c>
      <c r="X419" s="1367">
        <f t="shared" si="388"/>
        <v>81.428571428571459</v>
      </c>
      <c r="Y419" s="1154" t="str">
        <f t="shared" si="389"/>
        <v xml:space="preserve">  </v>
      </c>
      <c r="Z419" s="1408"/>
      <c r="AA419" s="1408">
        <v>122.4</v>
      </c>
      <c r="AB419" s="1408">
        <v>133.6</v>
      </c>
      <c r="AC419" s="1358">
        <v>11.199999999999989</v>
      </c>
      <c r="AD419" s="1408">
        <v>134</v>
      </c>
      <c r="AE419" s="1561">
        <f t="shared" si="391"/>
        <v>83.582089552238713</v>
      </c>
      <c r="AF419" s="1154" t="str">
        <f t="shared" si="392"/>
        <v xml:space="preserve">  </v>
      </c>
      <c r="AG419" s="1408"/>
      <c r="AH419" s="1561">
        <v>125.5</v>
      </c>
      <c r="AI419" s="1608">
        <v>136.69999999999999</v>
      </c>
      <c r="AJ419" s="1358">
        <v>11.199999999999989</v>
      </c>
      <c r="AK419" s="1358">
        <v>138</v>
      </c>
      <c r="AL419" s="1561">
        <f t="shared" si="394"/>
        <v>81.159420289854978</v>
      </c>
      <c r="AM419" s="1154" t="str">
        <f t="shared" si="395"/>
        <v xml:space="preserve">  </v>
      </c>
      <c r="AN419" s="1561">
        <v>82.056693756888379</v>
      </c>
      <c r="AO419" s="1561">
        <v>1.3278685300971793</v>
      </c>
      <c r="AP419" s="1561">
        <v>1.6182330402334899</v>
      </c>
      <c r="AQ419" s="1358">
        <v>3</v>
      </c>
      <c r="AR419" s="1154" t="str">
        <f t="shared" si="400"/>
        <v xml:space="preserve">  </v>
      </c>
      <c r="AS419" s="1609"/>
      <c r="AT419" s="272" t="s">
        <v>191</v>
      </c>
      <c r="AU419" s="272" t="s">
        <v>191</v>
      </c>
      <c r="AV419" s="272" t="s">
        <v>191</v>
      </c>
      <c r="AW419" s="1323" t="str">
        <f t="shared" si="326"/>
        <v xml:space="preserve">  </v>
      </c>
      <c r="AX419" s="1154" t="str">
        <f t="shared" si="327"/>
        <v xml:space="preserve">  </v>
      </c>
      <c r="AY419" s="272" t="s">
        <v>191</v>
      </c>
      <c r="AZ419" s="272" t="s">
        <v>191</v>
      </c>
      <c r="BA419" s="272" t="s">
        <v>191</v>
      </c>
      <c r="BB419" s="1323"/>
      <c r="BC419" s="1154" t="str">
        <f t="shared" si="328"/>
        <v xml:space="preserve">  </v>
      </c>
      <c r="BD419" s="802" t="s">
        <v>191</v>
      </c>
      <c r="BE419" s="1222" t="s">
        <v>1005</v>
      </c>
      <c r="BF419" s="1610">
        <v>7.8579717506723199</v>
      </c>
      <c r="BG419" s="1610"/>
      <c r="BH419" s="1323"/>
      <c r="BI419" s="1154" t="str">
        <f t="shared" si="329"/>
        <v xml:space="preserve">  </v>
      </c>
      <c r="BJ419" s="1222" t="s">
        <v>1005</v>
      </c>
      <c r="BK419" s="1610">
        <v>6.1180374639801235E-2</v>
      </c>
      <c r="BL419" s="1610"/>
      <c r="BM419" s="1323"/>
      <c r="BN419" s="1158" t="str">
        <f t="shared" si="330"/>
        <v xml:space="preserve">  </v>
      </c>
      <c r="BO419" s="1157" t="str">
        <f t="shared" si="331"/>
        <v xml:space="preserve">  </v>
      </c>
      <c r="BP419" s="1611">
        <f t="shared" si="418"/>
        <v>0.77857717717764396</v>
      </c>
      <c r="BQ419" s="1359">
        <v>320.82065497038445</v>
      </c>
      <c r="BR419" s="1222"/>
      <c r="BS419" s="1323"/>
      <c r="BT419" s="1158" t="str">
        <f t="shared" si="371"/>
        <v xml:space="preserve">  </v>
      </c>
      <c r="BU419" s="1200">
        <v>26.12396761901703</v>
      </c>
      <c r="BV419" s="1222"/>
      <c r="BW419" s="1323"/>
      <c r="BX419" s="1154" t="str">
        <f t="shared" si="402"/>
        <v xml:space="preserve">  </v>
      </c>
      <c r="BY419" s="1312">
        <v>0.90397179768160774</v>
      </c>
      <c r="BZ419" s="1610"/>
      <c r="CA419" s="1612" t="s">
        <v>1073</v>
      </c>
      <c r="CB419" s="1591" t="s">
        <v>1032</v>
      </c>
      <c r="CC419" s="1154" t="str">
        <f t="shared" si="404"/>
        <v xml:space="preserve">  </v>
      </c>
      <c r="CD419" s="1613">
        <v>7.5555851746522351E-2</v>
      </c>
      <c r="CE419" s="1591"/>
      <c r="CF419" s="1591" t="s">
        <v>1032</v>
      </c>
      <c r="CG419" s="1158" t="str">
        <f t="shared" si="407"/>
        <v>&lt;MDL</v>
      </c>
      <c r="CH419" s="1322">
        <f t="shared" si="419"/>
        <v>0.28176857807520378</v>
      </c>
      <c r="CI419" s="1218">
        <v>10.539984916871513</v>
      </c>
      <c r="CJ419" s="1222"/>
      <c r="CK419" s="1222"/>
      <c r="CL419" s="1154" t="str">
        <f t="shared" si="410"/>
        <v xml:space="preserve">  </v>
      </c>
      <c r="CM419" s="1610">
        <v>0.85541906571710735</v>
      </c>
      <c r="CN419" s="1222"/>
      <c r="CO419" s="1222"/>
      <c r="CP419" s="1158" t="str">
        <f t="shared" si="413"/>
        <v xml:space="preserve">  </v>
      </c>
      <c r="CQ419" s="1218">
        <f t="shared" si="414"/>
        <v>3.2853199298668838</v>
      </c>
      <c r="CR419" s="1218">
        <f t="shared" si="415"/>
        <v>3.2744607488121451</v>
      </c>
      <c r="CS419" s="1222"/>
    </row>
    <row r="420" spans="1:97" ht="25.5" x14ac:dyDescent="0.2">
      <c r="A420" s="1144" t="s">
        <v>2389</v>
      </c>
      <c r="B420" s="1161" t="s">
        <v>1495</v>
      </c>
      <c r="C420" s="957" t="s">
        <v>599</v>
      </c>
      <c r="D420" s="957">
        <v>9</v>
      </c>
      <c r="E420" s="1455">
        <v>1503004</v>
      </c>
      <c r="F420" s="955">
        <v>1</v>
      </c>
      <c r="G420" s="1163">
        <v>11452800</v>
      </c>
      <c r="H420" s="1163">
        <v>201502091400</v>
      </c>
      <c r="I420" s="1163" t="s">
        <v>672</v>
      </c>
      <c r="J420" s="1163"/>
      <c r="K420" s="1183" t="s">
        <v>2615</v>
      </c>
      <c r="L420" s="1166" t="s">
        <v>1696</v>
      </c>
      <c r="M420" s="957"/>
      <c r="N420" s="957"/>
      <c r="O420" s="957"/>
      <c r="P420" s="1169">
        <v>42044</v>
      </c>
      <c r="Q420" s="960">
        <v>0.58333333333333337</v>
      </c>
      <c r="R420" s="957" t="s">
        <v>1046</v>
      </c>
      <c r="S420" s="1343" t="s">
        <v>1046</v>
      </c>
      <c r="T420" s="1602">
        <v>127.7</v>
      </c>
      <c r="U420" s="1552">
        <v>156.1</v>
      </c>
      <c r="V420" s="1393">
        <f>U420-T420</f>
        <v>28.399999999999991</v>
      </c>
      <c r="W420" s="1097">
        <v>76</v>
      </c>
      <c r="X420" s="1236">
        <f t="shared" si="388"/>
        <v>373.68421052631567</v>
      </c>
      <c r="Y420" s="1154" t="str">
        <f t="shared" si="389"/>
        <v xml:space="preserve">  </v>
      </c>
      <c r="Z420" s="1097"/>
      <c r="AA420" s="1590">
        <v>128.1</v>
      </c>
      <c r="AB420" s="1552">
        <v>155.1</v>
      </c>
      <c r="AC420" s="1343">
        <v>27</v>
      </c>
      <c r="AD420" s="1393">
        <v>74</v>
      </c>
      <c r="AE420" s="1393">
        <f t="shared" si="391"/>
        <v>364.8648648648649</v>
      </c>
      <c r="AF420" s="1154" t="str">
        <f t="shared" si="392"/>
        <v xml:space="preserve">  </v>
      </c>
      <c r="AG420" s="1097"/>
      <c r="AH420" s="1393">
        <v>131.6</v>
      </c>
      <c r="AI420" s="1604">
        <v>159.6</v>
      </c>
      <c r="AJ420" s="1343">
        <v>28</v>
      </c>
      <c r="AK420" s="1343">
        <v>74</v>
      </c>
      <c r="AL420" s="1393">
        <f t="shared" si="394"/>
        <v>378.37837837837839</v>
      </c>
      <c r="AM420" s="1154" t="str">
        <f t="shared" si="395"/>
        <v xml:space="preserve">  </v>
      </c>
      <c r="AN420" s="1393">
        <v>372.30915125651967</v>
      </c>
      <c r="AO420" s="1393">
        <v>6.8608930079521633</v>
      </c>
      <c r="AP420" s="1393">
        <v>1.8427946196855722</v>
      </c>
      <c r="AQ420" s="1343">
        <v>3</v>
      </c>
      <c r="AR420" s="1154" t="str">
        <f t="shared" si="400"/>
        <v xml:space="preserve">  </v>
      </c>
      <c r="AS420" s="1343"/>
      <c r="AT420" s="86" t="s">
        <v>191</v>
      </c>
      <c r="AU420" s="86" t="s">
        <v>191</v>
      </c>
      <c r="AV420" s="86" t="s">
        <v>191</v>
      </c>
      <c r="AW420" s="1323" t="str">
        <f t="shared" si="326"/>
        <v xml:space="preserve">  </v>
      </c>
      <c r="AX420" s="1154" t="str">
        <f t="shared" si="327"/>
        <v xml:space="preserve">  </v>
      </c>
      <c r="AY420" s="86" t="s">
        <v>191</v>
      </c>
      <c r="AZ420" s="86" t="s">
        <v>191</v>
      </c>
      <c r="BA420" s="86" t="s">
        <v>191</v>
      </c>
      <c r="BB420" s="1323"/>
      <c r="BC420" s="1154" t="str">
        <f t="shared" si="328"/>
        <v xml:space="preserve">  </v>
      </c>
      <c r="BD420" s="801" t="s">
        <v>191</v>
      </c>
      <c r="BE420" s="1203" t="s">
        <v>1046</v>
      </c>
      <c r="BF420" s="1312">
        <v>12.131049595293538</v>
      </c>
      <c r="BG420" s="1312"/>
      <c r="BH420" s="1323"/>
      <c r="BI420" s="1154" t="str">
        <f t="shared" si="329"/>
        <v xml:space="preserve">  </v>
      </c>
      <c r="BJ420" s="1203" t="s">
        <v>1046</v>
      </c>
      <c r="BK420" s="1595">
        <v>9.2078801638956306E-2</v>
      </c>
      <c r="BL420" s="1595"/>
      <c r="BM420" s="1323" t="s">
        <v>1072</v>
      </c>
      <c r="BN420" s="1158" t="str">
        <f t="shared" si="330"/>
        <v xml:space="preserve">  </v>
      </c>
      <c r="BO420" s="1157" t="str">
        <f t="shared" si="331"/>
        <v xml:space="preserve">  </v>
      </c>
      <c r="BP420" s="1310">
        <f t="shared" si="418"/>
        <v>0.75903408782270543</v>
      </c>
      <c r="BQ420" s="1344">
        <v>351.14584357874116</v>
      </c>
      <c r="BR420" s="1203"/>
      <c r="BS420" s="1323"/>
      <c r="BT420" s="1158" t="str">
        <f t="shared" si="371"/>
        <v xml:space="preserve">  </v>
      </c>
      <c r="BU420" s="1200">
        <v>131.21765733731903</v>
      </c>
      <c r="BV420" s="1203"/>
      <c r="BW420" s="1323"/>
      <c r="BX420" s="1154" t="str">
        <f t="shared" si="402"/>
        <v xml:space="preserve">  </v>
      </c>
      <c r="BY420" s="1312">
        <v>1.4610651777364678</v>
      </c>
      <c r="BZ420" s="1312"/>
      <c r="CA420" s="1605" t="s">
        <v>1073</v>
      </c>
      <c r="CB420" s="1594"/>
      <c r="CC420" s="1154" t="str">
        <f t="shared" si="404"/>
        <v xml:space="preserve">  </v>
      </c>
      <c r="CD420" s="1595">
        <v>0.53309134863357599</v>
      </c>
      <c r="CE420" s="1594"/>
      <c r="CF420" s="1594"/>
      <c r="CG420" s="1158" t="str">
        <f t="shared" si="407"/>
        <v xml:space="preserve">  </v>
      </c>
      <c r="CH420" s="1239">
        <f t="shared" si="419"/>
        <v>0.41608499842853403</v>
      </c>
      <c r="CI420" s="1595">
        <v>5.5703547229061821</v>
      </c>
      <c r="CJ420" s="1203"/>
      <c r="CK420" s="1203"/>
      <c r="CL420" s="1154" t="str">
        <f t="shared" si="410"/>
        <v xml:space="preserve">  </v>
      </c>
      <c r="CM420" s="1312">
        <v>2.107701787045583</v>
      </c>
      <c r="CN420" s="1203"/>
      <c r="CO420" s="1203"/>
      <c r="CP420" s="1158" t="str">
        <f t="shared" si="413"/>
        <v xml:space="preserve">  </v>
      </c>
      <c r="CQ420" s="1201">
        <f t="shared" si="414"/>
        <v>1.5863365108170737</v>
      </c>
      <c r="CR420" s="1201">
        <f t="shared" si="415"/>
        <v>1.606263844222847</v>
      </c>
      <c r="CS420" s="1203"/>
    </row>
    <row r="421" spans="1:97" ht="25.5" x14ac:dyDescent="0.2">
      <c r="A421" s="1144" t="s">
        <v>2393</v>
      </c>
      <c r="B421" s="1161" t="s">
        <v>1499</v>
      </c>
      <c r="C421" s="957" t="s">
        <v>599</v>
      </c>
      <c r="D421" s="957">
        <v>9</v>
      </c>
      <c r="E421" s="1455">
        <v>1503000</v>
      </c>
      <c r="F421" s="955">
        <v>1</v>
      </c>
      <c r="G421" s="1163">
        <v>11452800</v>
      </c>
      <c r="H421" s="1163">
        <v>201502101330</v>
      </c>
      <c r="I421" s="1163" t="s">
        <v>672</v>
      </c>
      <c r="J421" s="1163"/>
      <c r="K421" s="1183" t="s">
        <v>2615</v>
      </c>
      <c r="L421" s="1166" t="s">
        <v>1696</v>
      </c>
      <c r="M421" s="957"/>
      <c r="N421" s="957"/>
      <c r="O421" s="957"/>
      <c r="P421" s="1169">
        <v>42045</v>
      </c>
      <c r="Q421" s="960">
        <v>0.5625</v>
      </c>
      <c r="R421" s="957" t="s">
        <v>1050</v>
      </c>
      <c r="S421" s="1343" t="s">
        <v>1050</v>
      </c>
      <c r="T421" s="1602">
        <v>124.3</v>
      </c>
      <c r="U421" s="1552">
        <v>154.5</v>
      </c>
      <c r="V421" s="1393">
        <f>U421-T421</f>
        <v>30.200000000000003</v>
      </c>
      <c r="W421" s="1097">
        <v>98</v>
      </c>
      <c r="X421" s="1236">
        <f t="shared" si="388"/>
        <v>308.16326530612247</v>
      </c>
      <c r="Y421" s="1154" t="str">
        <f t="shared" si="389"/>
        <v xml:space="preserve">  </v>
      </c>
      <c r="Z421" s="1097"/>
      <c r="AA421" s="1590">
        <v>126.9</v>
      </c>
      <c r="AB421" s="1552">
        <v>159.80000000000001</v>
      </c>
      <c r="AC421" s="1343">
        <v>32.900000000000006</v>
      </c>
      <c r="AD421" s="1393">
        <v>104</v>
      </c>
      <c r="AE421" s="1393">
        <f t="shared" si="391"/>
        <v>316.34615384615392</v>
      </c>
      <c r="AF421" s="1154" t="str">
        <f t="shared" si="392"/>
        <v xml:space="preserve">  </v>
      </c>
      <c r="AG421" s="1097"/>
      <c r="AH421" s="1393">
        <v>125.3</v>
      </c>
      <c r="AI421" s="1604">
        <v>151.4</v>
      </c>
      <c r="AJ421" s="1343">
        <v>26.100000000000009</v>
      </c>
      <c r="AK421" s="1343">
        <v>88</v>
      </c>
      <c r="AL421" s="1393">
        <f t="shared" si="394"/>
        <v>296.59090909090918</v>
      </c>
      <c r="AM421" s="1154" t="str">
        <f t="shared" si="395"/>
        <v xml:space="preserve">  </v>
      </c>
      <c r="AN421" s="1393">
        <v>307.03344274772854</v>
      </c>
      <c r="AO421" s="1393">
        <v>9.9259658519963754</v>
      </c>
      <c r="AP421" s="1393">
        <v>3.2328614639389497</v>
      </c>
      <c r="AQ421" s="1343">
        <v>3</v>
      </c>
      <c r="AR421" s="1154" t="str">
        <f t="shared" si="400"/>
        <v xml:space="preserve">  </v>
      </c>
      <c r="AS421" s="1343"/>
      <c r="AT421" s="86" t="s">
        <v>191</v>
      </c>
      <c r="AU421" s="86" t="s">
        <v>191</v>
      </c>
      <c r="AV421" s="86" t="s">
        <v>191</v>
      </c>
      <c r="AW421" s="1323" t="str">
        <f t="shared" si="326"/>
        <v xml:space="preserve">  </v>
      </c>
      <c r="AX421" s="1154" t="str">
        <f t="shared" si="327"/>
        <v xml:space="preserve">  </v>
      </c>
      <c r="AY421" s="86" t="s">
        <v>191</v>
      </c>
      <c r="AZ421" s="86" t="s">
        <v>191</v>
      </c>
      <c r="BA421" s="86" t="s">
        <v>191</v>
      </c>
      <c r="BB421" s="1323"/>
      <c r="BC421" s="1154" t="str">
        <f t="shared" si="328"/>
        <v xml:space="preserve">  </v>
      </c>
      <c r="BD421" s="801" t="s">
        <v>191</v>
      </c>
      <c r="BE421" s="1203" t="s">
        <v>1050</v>
      </c>
      <c r="BF421" s="1312">
        <v>11.271670215570884</v>
      </c>
      <c r="BG421" s="1312"/>
      <c r="BH421" s="1323"/>
      <c r="BI421" s="1154" t="str">
        <f t="shared" si="329"/>
        <v xml:space="preserve">  </v>
      </c>
      <c r="BJ421" s="1203" t="s">
        <v>1050</v>
      </c>
      <c r="BK421" s="1595">
        <v>6.7758355283542335E-2</v>
      </c>
      <c r="BL421" s="1595"/>
      <c r="BM421" s="1323" t="s">
        <v>1072</v>
      </c>
      <c r="BN421" s="1158" t="str">
        <f t="shared" si="330"/>
        <v xml:space="preserve">  </v>
      </c>
      <c r="BO421" s="1157" t="str">
        <f t="shared" si="331"/>
        <v xml:space="preserve">  </v>
      </c>
      <c r="BP421" s="1310">
        <f t="shared" si="418"/>
        <v>0.60113855345004463</v>
      </c>
      <c r="BQ421" s="1344">
        <v>265.31940082172906</v>
      </c>
      <c r="BR421" s="1203"/>
      <c r="BS421" s="1323"/>
      <c r="BT421" s="1158" t="str">
        <f t="shared" si="371"/>
        <v xml:space="preserve">  </v>
      </c>
      <c r="BU421" s="1200">
        <v>81.761692906287934</v>
      </c>
      <c r="BV421" s="1203"/>
      <c r="BW421" s="1323"/>
      <c r="BX421" s="1154" t="str">
        <f t="shared" si="402"/>
        <v xml:space="preserve">  </v>
      </c>
      <c r="BY421" s="1312">
        <v>0.93495700692455264</v>
      </c>
      <c r="BZ421" s="1312"/>
      <c r="CA421" s="1605" t="s">
        <v>1073</v>
      </c>
      <c r="CB421" s="1594"/>
      <c r="CC421" s="1154" t="str">
        <f t="shared" si="404"/>
        <v xml:space="preserve">  </v>
      </c>
      <c r="CD421" s="1595">
        <v>0.29577005315209393</v>
      </c>
      <c r="CE421" s="1594"/>
      <c r="CF421" s="1594"/>
      <c r="CG421" s="1158" t="str">
        <f t="shared" si="407"/>
        <v xml:space="preserve">  </v>
      </c>
      <c r="CH421" s="1239">
        <f t="shared" si="419"/>
        <v>0.3523892350234728</v>
      </c>
      <c r="CI421" s="1595">
        <v>4.7103833491872864</v>
      </c>
      <c r="CJ421" s="1203"/>
      <c r="CK421" s="1203"/>
      <c r="CL421" s="1154" t="str">
        <f t="shared" si="410"/>
        <v xml:space="preserve">  </v>
      </c>
      <c r="CM421" s="1312">
        <v>1.397056879702139</v>
      </c>
      <c r="CN421" s="1203"/>
      <c r="CO421" s="1203"/>
      <c r="CP421" s="1158" t="str">
        <f t="shared" si="413"/>
        <v xml:space="preserve">  </v>
      </c>
      <c r="CQ421" s="1201">
        <f t="shared" si="414"/>
        <v>1.7753633298577525</v>
      </c>
      <c r="CR421" s="1201">
        <f t="shared" si="415"/>
        <v>1.7086936804297717</v>
      </c>
      <c r="CS421" s="1203"/>
    </row>
    <row r="422" spans="1:97" ht="25.5" x14ac:dyDescent="0.2">
      <c r="A422" s="1144" t="s">
        <v>2437</v>
      </c>
      <c r="B422" s="957" t="s">
        <v>1543</v>
      </c>
      <c r="C422" s="957" t="s">
        <v>599</v>
      </c>
      <c r="D422" s="957">
        <v>7</v>
      </c>
      <c r="E422" s="1455">
        <v>1601648</v>
      </c>
      <c r="F422" s="955">
        <v>1</v>
      </c>
      <c r="G422" s="1163">
        <v>11452800</v>
      </c>
      <c r="H422" s="1163">
        <v>201601241030</v>
      </c>
      <c r="I422" s="1163" t="s">
        <v>672</v>
      </c>
      <c r="J422" s="1163"/>
      <c r="K422" s="1183" t="s">
        <v>2615</v>
      </c>
      <c r="L422" s="1166" t="s">
        <v>1696</v>
      </c>
      <c r="M422" s="957" t="s">
        <v>1121</v>
      </c>
      <c r="N422" s="957"/>
      <c r="O422" s="957"/>
      <c r="P422" s="1169">
        <v>42393</v>
      </c>
      <c r="Q422" s="960">
        <v>0.4375</v>
      </c>
      <c r="R422" s="957" t="s">
        <v>1112</v>
      </c>
      <c r="S422" s="1343" t="s">
        <v>1112</v>
      </c>
      <c r="T422" s="1602">
        <v>124.1</v>
      </c>
      <c r="U422" s="1552">
        <v>134.1</v>
      </c>
      <c r="V422" s="1393">
        <v>10</v>
      </c>
      <c r="W422" s="1097">
        <v>222</v>
      </c>
      <c r="X422" s="1236">
        <v>45.045045045045043</v>
      </c>
      <c r="Y422" s="1154" t="str">
        <f t="shared" si="389"/>
        <v xml:space="preserve">  </v>
      </c>
      <c r="Z422" s="1343" t="s">
        <v>1112</v>
      </c>
      <c r="AA422" s="1590">
        <v>125.4</v>
      </c>
      <c r="AB422" s="1552">
        <v>135.4</v>
      </c>
      <c r="AC422" s="1343">
        <v>10</v>
      </c>
      <c r="AD422" s="1393">
        <v>222</v>
      </c>
      <c r="AE422" s="1393">
        <v>45.045045045045043</v>
      </c>
      <c r="AF422" s="1154" t="str">
        <f t="shared" si="392"/>
        <v xml:space="preserve">  </v>
      </c>
      <c r="AG422" s="1343" t="s">
        <v>1112</v>
      </c>
      <c r="AH422" s="1393">
        <v>124</v>
      </c>
      <c r="AI422" s="1604">
        <v>133.6</v>
      </c>
      <c r="AJ422" s="1343">
        <v>9.5999999999999943</v>
      </c>
      <c r="AK422" s="1343">
        <v>214</v>
      </c>
      <c r="AL422" s="1393">
        <v>44.859813084112126</v>
      </c>
      <c r="AM422" s="1154" t="str">
        <f t="shared" si="395"/>
        <v xml:space="preserve">  </v>
      </c>
      <c r="AN422" s="1393">
        <v>44.983301058067404</v>
      </c>
      <c r="AO422" s="1393">
        <v>0.10694372250714196</v>
      </c>
      <c r="AP422" s="1393">
        <v>0.2377409393968041</v>
      </c>
      <c r="AQ422" s="1343">
        <v>3</v>
      </c>
      <c r="AR422" s="1154" t="str">
        <f t="shared" si="400"/>
        <v xml:space="preserve">  </v>
      </c>
      <c r="AS422" s="1343"/>
      <c r="AT422" s="86" t="s">
        <v>191</v>
      </c>
      <c r="AU422" s="86" t="s">
        <v>191</v>
      </c>
      <c r="AV422" s="86" t="s">
        <v>191</v>
      </c>
      <c r="AW422" s="1323" t="str">
        <f t="shared" si="326"/>
        <v xml:space="preserve">  </v>
      </c>
      <c r="AX422" s="1154" t="str">
        <f t="shared" si="327"/>
        <v xml:space="preserve">  </v>
      </c>
      <c r="AY422" s="86" t="s">
        <v>191</v>
      </c>
      <c r="AZ422" s="86" t="s">
        <v>191</v>
      </c>
      <c r="BA422" s="86" t="s">
        <v>191</v>
      </c>
      <c r="BB422" s="1323"/>
      <c r="BC422" s="1154" t="str">
        <f t="shared" si="328"/>
        <v xml:space="preserve">  </v>
      </c>
      <c r="BD422" s="801" t="s">
        <v>191</v>
      </c>
      <c r="BE422" s="1203" t="s">
        <v>1112</v>
      </c>
      <c r="BF422" s="1312">
        <v>6.5126008194111806</v>
      </c>
      <c r="BG422" s="1312"/>
      <c r="BH422" s="1323"/>
      <c r="BI422" s="1154" t="str">
        <f t="shared" si="329"/>
        <v xml:space="preserve">  </v>
      </c>
      <c r="BJ422" s="1203" t="s">
        <v>1112</v>
      </c>
      <c r="BK422" s="1595">
        <v>6.703488230975567E-2</v>
      </c>
      <c r="BL422" s="1595"/>
      <c r="BM422" s="1203"/>
      <c r="BN422" s="1158" t="str">
        <f t="shared" si="330"/>
        <v xml:space="preserve">  </v>
      </c>
      <c r="BO422" s="1157" t="str">
        <f t="shared" si="331"/>
        <v xml:space="preserve">  </v>
      </c>
      <c r="BP422" s="1310">
        <f t="shared" si="418"/>
        <v>1.0293104731669467</v>
      </c>
      <c r="BQ422" s="1189">
        <v>215.61180808393445</v>
      </c>
      <c r="BR422" s="1203"/>
      <c r="BS422" s="1323"/>
      <c r="BT422" s="1158" t="str">
        <f t="shared" si="371"/>
        <v xml:space="preserve">  </v>
      </c>
      <c r="BU422" s="1306">
        <v>9.433016603672133</v>
      </c>
      <c r="BV422" s="1203"/>
      <c r="BW422" s="1323"/>
      <c r="BX422" s="1154" t="str">
        <f t="shared" si="402"/>
        <v xml:space="preserve">  </v>
      </c>
      <c r="BY422" s="1312">
        <v>1.6910632761078768</v>
      </c>
      <c r="BZ422" s="1312"/>
      <c r="CA422" s="1594"/>
      <c r="CB422" s="1594" t="s">
        <v>1032</v>
      </c>
      <c r="CC422" s="1154" t="str">
        <f t="shared" si="404"/>
        <v xml:space="preserve">  </v>
      </c>
      <c r="CD422" s="1595">
        <v>7.6174021446300616E-2</v>
      </c>
      <c r="CE422" s="1595"/>
      <c r="CF422" s="1594" t="s">
        <v>1032</v>
      </c>
      <c r="CG422" s="1158" t="str">
        <f t="shared" si="407"/>
        <v>&lt;MDL</v>
      </c>
      <c r="CH422" s="1239">
        <f t="shared" si="419"/>
        <v>0.78430921345901938</v>
      </c>
      <c r="CI422" s="1347">
        <v>7.6161651410624689</v>
      </c>
      <c r="CJ422" s="1203"/>
      <c r="CK422" s="1203" t="s">
        <v>602</v>
      </c>
      <c r="CL422" s="1158" t="str">
        <f t="shared" si="410"/>
        <v xml:space="preserve">  </v>
      </c>
      <c r="CM422" s="1347">
        <v>0.3416597446457928</v>
      </c>
      <c r="CN422" s="1203"/>
      <c r="CO422" s="1203"/>
      <c r="CP422" s="1158" t="str">
        <f t="shared" si="413"/>
        <v xml:space="preserve">  </v>
      </c>
      <c r="CQ422" s="1201">
        <f t="shared" si="414"/>
        <v>3.5323506670365705</v>
      </c>
      <c r="CR422" s="1201">
        <f t="shared" si="415"/>
        <v>3.6219563581896987</v>
      </c>
      <c r="CS422" s="1203"/>
    </row>
    <row r="423" spans="1:97" ht="25.5" x14ac:dyDescent="0.2">
      <c r="A423" s="1144" t="s">
        <v>2438</v>
      </c>
      <c r="B423" s="1209" t="s">
        <v>1544</v>
      </c>
      <c r="C423" s="957" t="s">
        <v>600</v>
      </c>
      <c r="D423" s="1209">
        <v>7</v>
      </c>
      <c r="E423" s="1455">
        <v>1600429</v>
      </c>
      <c r="F423" s="955">
        <v>4</v>
      </c>
      <c r="G423" s="1163">
        <v>11452800</v>
      </c>
      <c r="H423" s="1210">
        <v>201601241031</v>
      </c>
      <c r="I423" s="1163" t="s">
        <v>672</v>
      </c>
      <c r="J423" s="1163"/>
      <c r="K423" s="1183" t="s">
        <v>2615</v>
      </c>
      <c r="L423" s="1166" t="s">
        <v>1696</v>
      </c>
      <c r="M423" s="957" t="s">
        <v>1121</v>
      </c>
      <c r="N423" s="957"/>
      <c r="O423" s="957" t="s">
        <v>45</v>
      </c>
      <c r="P423" s="1169">
        <v>42393</v>
      </c>
      <c r="Q423" s="960">
        <v>0.4381944444444445</v>
      </c>
      <c r="R423" s="957" t="s">
        <v>1729</v>
      </c>
      <c r="S423" s="1358" t="s">
        <v>1113</v>
      </c>
      <c r="T423" s="1596">
        <v>131</v>
      </c>
      <c r="U423" s="1560">
        <v>141.5</v>
      </c>
      <c r="V423" s="1561">
        <v>10.5</v>
      </c>
      <c r="W423" s="1408">
        <v>240</v>
      </c>
      <c r="X423" s="1367">
        <v>43.75</v>
      </c>
      <c r="Y423" s="1154" t="str">
        <f t="shared" si="389"/>
        <v xml:space="preserve">  </v>
      </c>
      <c r="Z423" s="1358" t="s">
        <v>1113</v>
      </c>
      <c r="AA423" s="1589">
        <v>123.5</v>
      </c>
      <c r="AB423" s="1560">
        <v>135</v>
      </c>
      <c r="AC423" s="1358">
        <v>11.5</v>
      </c>
      <c r="AD423" s="1561">
        <v>254</v>
      </c>
      <c r="AE423" s="1561">
        <v>45.275590551181104</v>
      </c>
      <c r="AF423" s="1154" t="str">
        <f t="shared" si="392"/>
        <v xml:space="preserve">  </v>
      </c>
      <c r="AG423" s="1358" t="s">
        <v>1113</v>
      </c>
      <c r="AH423" s="1561">
        <v>124.2</v>
      </c>
      <c r="AI423" s="1608">
        <v>135.30000000000001</v>
      </c>
      <c r="AJ423" s="1358">
        <v>11.100000000000009</v>
      </c>
      <c r="AK423" s="1358">
        <v>248</v>
      </c>
      <c r="AL423" s="1561">
        <v>44.758064516129068</v>
      </c>
      <c r="AM423" s="1154" t="str">
        <f t="shared" si="395"/>
        <v xml:space="preserve">  </v>
      </c>
      <c r="AN423" s="1561">
        <v>44.59455168910339</v>
      </c>
      <c r="AO423" s="1561">
        <v>0.77582792287640223</v>
      </c>
      <c r="AP423" s="1561">
        <v>1.7397370160489238</v>
      </c>
      <c r="AQ423" s="1358">
        <v>3</v>
      </c>
      <c r="AR423" s="1154" t="str">
        <f t="shared" si="400"/>
        <v xml:space="preserve">  </v>
      </c>
      <c r="AS423" s="1358"/>
      <c r="AT423" s="272" t="s">
        <v>191</v>
      </c>
      <c r="AU423" s="272" t="s">
        <v>191</v>
      </c>
      <c r="AV423" s="272" t="s">
        <v>191</v>
      </c>
      <c r="AW423" s="1323" t="str">
        <f t="shared" ref="AW423:AW488" si="420">IF(AU423&lt;AW$7,"E, &lt;PRL",IF(AU423&gt;AW$7,"  ",))</f>
        <v xml:space="preserve">  </v>
      </c>
      <c r="AX423" s="1154" t="str">
        <f t="shared" ref="AX423:AX474" si="421">IF(AU423&lt;AX$5,"&lt;MDL",IF(AU423&lt;AX$6,"E, &lt;RL",IF(AU423&gt;AX$6,"  ",)))</f>
        <v xml:space="preserve">  </v>
      </c>
      <c r="AY423" s="272" t="s">
        <v>191</v>
      </c>
      <c r="AZ423" s="272" t="s">
        <v>191</v>
      </c>
      <c r="BA423" s="272" t="s">
        <v>191</v>
      </c>
      <c r="BB423" s="1323"/>
      <c r="BC423" s="1154" t="str">
        <f t="shared" ref="BC423:BC474" si="422">IF(AZ423&lt;BC$5,"&lt;MDL",IF(AZ423&lt;BC$6,"E, &lt;RL",IF(AZ423&gt;BC$6,"  ",)))</f>
        <v xml:space="preserve">  </v>
      </c>
      <c r="BD423" s="802" t="s">
        <v>191</v>
      </c>
      <c r="BE423" s="1222" t="s">
        <v>1113</v>
      </c>
      <c r="BF423" s="1610">
        <v>5.8719313251671492</v>
      </c>
      <c r="BG423" s="1610"/>
      <c r="BH423" s="1323"/>
      <c r="BI423" s="1154" t="str">
        <f t="shared" ref="BI423:BI474" si="423">IF(BF423&lt;BI$5,"&lt;MDL",IF(BF423&lt;BI$6,"E, &lt;RL",IF(BF423&gt;BI$6,"  ",)))</f>
        <v xml:space="preserve">  </v>
      </c>
      <c r="BJ423" s="1222" t="s">
        <v>1113</v>
      </c>
      <c r="BK423" s="1613">
        <v>8.3809155336079105E-2</v>
      </c>
      <c r="BL423" s="1613"/>
      <c r="BM423" s="1222"/>
      <c r="BN423" s="1158" t="str">
        <f t="shared" ref="BN423:BN474" si="424">IF(BK423&lt;BN$5,"&lt;MDL",IF(BK423&lt;BN$6,"E, &lt;RL",IF(BK423&gt;BN$6,"  ",)))</f>
        <v xml:space="preserve">  </v>
      </c>
      <c r="BO423" s="1157" t="str">
        <f t="shared" ref="BO423:BO474" si="425">IF(BK423&lt;BO$5,"&lt;MDL",IF(BK423&lt;BO$6,"E, &lt;RL",IF(BK423&gt;BO$6,"  ",)))</f>
        <v xml:space="preserve">  </v>
      </c>
      <c r="BP423" s="1611">
        <f t="shared" si="418"/>
        <v>1.4272843242711699</v>
      </c>
      <c r="BQ423" s="1632">
        <v>217.93312271070533</v>
      </c>
      <c r="BR423" s="1222"/>
      <c r="BS423" s="1323"/>
      <c r="BT423" s="1158" t="str">
        <f t="shared" si="371"/>
        <v xml:space="preserve">  </v>
      </c>
      <c r="BU423" s="1306">
        <v>9.816807329311052</v>
      </c>
      <c r="BV423" s="1222"/>
      <c r="BW423" s="1323"/>
      <c r="BX423" s="1154" t="str">
        <f t="shared" si="402"/>
        <v xml:space="preserve">  </v>
      </c>
      <c r="BY423" s="1312">
        <v>1.6521444671354812</v>
      </c>
      <c r="BZ423" s="1610"/>
      <c r="CA423" s="1591"/>
      <c r="CB423" s="1591" t="s">
        <v>1132</v>
      </c>
      <c r="CC423" s="1154" t="str">
        <f t="shared" si="404"/>
        <v xml:space="preserve">  </v>
      </c>
      <c r="CD423" s="1613">
        <v>7.480181642542541E-2</v>
      </c>
      <c r="CE423" s="1613"/>
      <c r="CF423" s="1591"/>
      <c r="CG423" s="1158" t="str">
        <f t="shared" si="407"/>
        <v>&lt;MDL</v>
      </c>
      <c r="CH423" s="1322">
        <f t="shared" si="419"/>
        <v>0.75809700085315412</v>
      </c>
      <c r="CI423" s="1370">
        <v>6.5869536355134768</v>
      </c>
      <c r="CJ423" s="1222"/>
      <c r="CK423" s="1222" t="s">
        <v>602</v>
      </c>
      <c r="CL423" s="1154" t="str">
        <f t="shared" si="410"/>
        <v xml:space="preserve">  </v>
      </c>
      <c r="CM423" s="1370">
        <v>0.29481929578306315</v>
      </c>
      <c r="CN423" s="1222"/>
      <c r="CO423" s="1222"/>
      <c r="CP423" s="1158" t="str">
        <f t="shared" si="413"/>
        <v xml:space="preserve">  </v>
      </c>
      <c r="CQ423" s="1218">
        <f t="shared" si="414"/>
        <v>3.0224655864988952</v>
      </c>
      <c r="CR423" s="1218">
        <f t="shared" si="415"/>
        <v>3.0032095557462029</v>
      </c>
      <c r="CS423" s="1222"/>
    </row>
    <row r="424" spans="1:97" ht="25.5" x14ac:dyDescent="0.2">
      <c r="A424" s="1144" t="s">
        <v>2454</v>
      </c>
      <c r="B424" s="1161" t="s">
        <v>1560</v>
      </c>
      <c r="C424" s="957" t="s">
        <v>599</v>
      </c>
      <c r="D424" s="957">
        <v>9</v>
      </c>
      <c r="E424" s="1455">
        <v>1602314</v>
      </c>
      <c r="F424" s="955">
        <v>1</v>
      </c>
      <c r="G424" s="1163">
        <v>11452800</v>
      </c>
      <c r="H424" s="1163">
        <v>201603101610</v>
      </c>
      <c r="I424" s="1163" t="s">
        <v>672</v>
      </c>
      <c r="J424" s="1163"/>
      <c r="K424" s="1183" t="s">
        <v>2615</v>
      </c>
      <c r="L424" s="1166" t="s">
        <v>1696</v>
      </c>
      <c r="M424" s="957" t="s">
        <v>1138</v>
      </c>
      <c r="N424" s="957"/>
      <c r="O424" s="957"/>
      <c r="P424" s="1169">
        <v>42439</v>
      </c>
      <c r="Q424" s="960">
        <v>0.67361111111111116</v>
      </c>
      <c r="R424" s="957" t="s">
        <v>1151</v>
      </c>
      <c r="S424" s="1566" t="s">
        <v>1151</v>
      </c>
      <c r="T424" s="1602">
        <v>123.9</v>
      </c>
      <c r="U424" s="1566">
        <v>132.20000000000002</v>
      </c>
      <c r="V424" s="1393">
        <v>8.3000000000000114</v>
      </c>
      <c r="W424" s="1236">
        <v>70</v>
      </c>
      <c r="X424" s="1236">
        <v>118.57142857142873</v>
      </c>
      <c r="Y424" s="1154" t="str">
        <f t="shared" si="389"/>
        <v xml:space="preserve">  </v>
      </c>
      <c r="Z424" s="1566" t="s">
        <v>1151</v>
      </c>
      <c r="AA424" s="1602">
        <v>124</v>
      </c>
      <c r="AB424" s="1566">
        <v>131.89999999999998</v>
      </c>
      <c r="AC424" s="1393">
        <v>7.8999999999999773</v>
      </c>
      <c r="AD424" s="1393">
        <v>66</v>
      </c>
      <c r="AE424" s="1393">
        <v>119.69696969696935</v>
      </c>
      <c r="AF424" s="1154" t="str">
        <f t="shared" si="392"/>
        <v xml:space="preserve">  </v>
      </c>
      <c r="AG424" s="1566" t="s">
        <v>1151</v>
      </c>
      <c r="AH424" s="1635">
        <v>133.6</v>
      </c>
      <c r="AI424" s="1344">
        <v>142.19999999999999</v>
      </c>
      <c r="AJ424" s="1189">
        <v>8.5999999999999943</v>
      </c>
      <c r="AK424" s="1189">
        <v>72</v>
      </c>
      <c r="AL424" s="1189">
        <v>119.44444444444437</v>
      </c>
      <c r="AM424" s="1154" t="str">
        <f t="shared" si="395"/>
        <v xml:space="preserve">  </v>
      </c>
      <c r="AN424" s="1602">
        <v>119.23761423761414</v>
      </c>
      <c r="AO424" s="1566">
        <v>0.59058848377181139</v>
      </c>
      <c r="AP424" s="1393">
        <v>0.49530384144964473</v>
      </c>
      <c r="AQ424" s="1344">
        <v>3</v>
      </c>
      <c r="AR424" s="1154" t="str">
        <f t="shared" si="400"/>
        <v xml:space="preserve">  </v>
      </c>
      <c r="AS424" s="1343"/>
      <c r="AT424" s="86" t="s">
        <v>191</v>
      </c>
      <c r="AU424" s="86" t="s">
        <v>191</v>
      </c>
      <c r="AV424" s="86" t="s">
        <v>191</v>
      </c>
      <c r="AW424" s="1323" t="str">
        <f t="shared" si="420"/>
        <v xml:space="preserve">  </v>
      </c>
      <c r="AX424" s="1154" t="str">
        <f t="shared" si="421"/>
        <v xml:space="preserve">  </v>
      </c>
      <c r="AY424" s="86" t="s">
        <v>191</v>
      </c>
      <c r="AZ424" s="86" t="s">
        <v>191</v>
      </c>
      <c r="BA424" s="86" t="s">
        <v>191</v>
      </c>
      <c r="BB424" s="1323"/>
      <c r="BC424" s="1154" t="str">
        <f t="shared" si="422"/>
        <v xml:space="preserve">  </v>
      </c>
      <c r="BD424" s="801" t="s">
        <v>191</v>
      </c>
      <c r="BE424" s="1203" t="s">
        <v>1151</v>
      </c>
      <c r="BF424" s="1312">
        <v>8.2384101097300668</v>
      </c>
      <c r="BG424" s="1312"/>
      <c r="BH424" s="1323"/>
      <c r="BI424" s="1154" t="str">
        <f t="shared" si="423"/>
        <v xml:space="preserve">  </v>
      </c>
      <c r="BJ424" s="1203" t="s">
        <v>1151</v>
      </c>
      <c r="BK424" s="1595">
        <v>9.5528271160793612E-2</v>
      </c>
      <c r="BL424" s="1595"/>
      <c r="BM424" s="1203"/>
      <c r="BN424" s="1158" t="str">
        <f t="shared" si="424"/>
        <v xml:space="preserve">  </v>
      </c>
      <c r="BO424" s="1157" t="str">
        <f t="shared" si="425"/>
        <v xml:space="preserve">  </v>
      </c>
      <c r="BP424" s="1310">
        <f t="shared" si="418"/>
        <v>1.1595474113138513</v>
      </c>
      <c r="BQ424" s="1189">
        <v>189.05835914043064</v>
      </c>
      <c r="BR424" s="1203"/>
      <c r="BS424" s="1323"/>
      <c r="BT424" s="1158" t="str">
        <f t="shared" si="371"/>
        <v xml:space="preserve">  </v>
      </c>
      <c r="BU424" s="1306">
        <v>22.416919726651091</v>
      </c>
      <c r="BV424" s="1203"/>
      <c r="BW424" s="1323"/>
      <c r="BX424" s="1154" t="str">
        <f t="shared" si="402"/>
        <v xml:space="preserve">  </v>
      </c>
      <c r="BY424" s="1312">
        <v>0.86988566796468214</v>
      </c>
      <c r="BZ424" s="1312"/>
      <c r="CA424" s="1594"/>
      <c r="CB424" s="1594" t="s">
        <v>1033</v>
      </c>
      <c r="CC424" s="1154" t="str">
        <f t="shared" si="404"/>
        <v xml:space="preserve">  </v>
      </c>
      <c r="CD424" s="1595">
        <v>0.10412267843819668</v>
      </c>
      <c r="CE424" s="1595"/>
      <c r="CF424" s="1312" t="s">
        <v>1033</v>
      </c>
      <c r="CG424" s="1158" t="str">
        <f t="shared" si="407"/>
        <v>E, &lt;RL</v>
      </c>
      <c r="CH424" s="1239">
        <f t="shared" si="419"/>
        <v>0.46011489358084395</v>
      </c>
      <c r="CI424" s="1419">
        <v>4.6881501687549152</v>
      </c>
      <c r="CJ424" s="1419"/>
      <c r="CK424" s="1419"/>
      <c r="CL424" s="1154" t="str">
        <f t="shared" si="410"/>
        <v xml:space="preserve">  </v>
      </c>
      <c r="CM424" s="1419">
        <v>0.55997349237905902</v>
      </c>
      <c r="CN424" s="1419"/>
      <c r="CO424" s="1419" t="s">
        <v>602</v>
      </c>
      <c r="CP424" s="1158" t="str">
        <f t="shared" si="413"/>
        <v xml:space="preserve">  </v>
      </c>
      <c r="CQ424" s="1201">
        <f t="shared" si="414"/>
        <v>2.4797370452541609</v>
      </c>
      <c r="CR424" s="1201">
        <f t="shared" si="415"/>
        <v>2.4979948146636586</v>
      </c>
      <c r="CS424" s="1203"/>
    </row>
    <row r="425" spans="1:97" ht="25.5" x14ac:dyDescent="0.2">
      <c r="A425" s="1144" t="s">
        <v>2463</v>
      </c>
      <c r="B425" s="1161" t="s">
        <v>1569</v>
      </c>
      <c r="C425" s="957" t="s">
        <v>599</v>
      </c>
      <c r="D425" s="957">
        <v>9</v>
      </c>
      <c r="E425" s="1455">
        <v>1602315</v>
      </c>
      <c r="F425" s="955">
        <v>1</v>
      </c>
      <c r="G425" s="1163">
        <v>11452800</v>
      </c>
      <c r="H425" s="1163">
        <v>201603121410</v>
      </c>
      <c r="I425" s="1163" t="s">
        <v>672</v>
      </c>
      <c r="J425" s="1163"/>
      <c r="K425" s="1183" t="s">
        <v>2615</v>
      </c>
      <c r="L425" s="1166" t="s">
        <v>1696</v>
      </c>
      <c r="M425" s="957" t="s">
        <v>1138</v>
      </c>
      <c r="N425" s="957"/>
      <c r="O425" s="957"/>
      <c r="P425" s="1169">
        <v>42441</v>
      </c>
      <c r="Q425" s="960">
        <v>0.59027777777777779</v>
      </c>
      <c r="R425" s="957" t="s">
        <v>1160</v>
      </c>
      <c r="S425" s="1566" t="s">
        <v>1160</v>
      </c>
      <c r="T425" s="1602">
        <v>131.4</v>
      </c>
      <c r="U425" s="1566">
        <v>159.6</v>
      </c>
      <c r="V425" s="1393">
        <v>28.199999999999989</v>
      </c>
      <c r="W425" s="1236">
        <v>70</v>
      </c>
      <c r="X425" s="1236">
        <v>402.85714285714266</v>
      </c>
      <c r="Y425" s="1154" t="str">
        <f t="shared" si="389"/>
        <v xml:space="preserve">  </v>
      </c>
      <c r="Z425" s="1566" t="s">
        <v>1160</v>
      </c>
      <c r="AA425" s="1602">
        <v>132.5</v>
      </c>
      <c r="AB425" s="1566">
        <v>165.20000000000002</v>
      </c>
      <c r="AC425" s="1393">
        <v>32.700000000000017</v>
      </c>
      <c r="AD425" s="1393">
        <v>84</v>
      </c>
      <c r="AE425" s="1393">
        <v>389.28571428571445</v>
      </c>
      <c r="AF425" s="1154" t="str">
        <f t="shared" si="392"/>
        <v xml:space="preserve">  </v>
      </c>
      <c r="AG425" s="1566" t="s">
        <v>1160</v>
      </c>
      <c r="AH425" s="1635">
        <v>132.80000000000001</v>
      </c>
      <c r="AI425" s="1344">
        <v>159.6</v>
      </c>
      <c r="AJ425" s="1189">
        <v>26.799999999999983</v>
      </c>
      <c r="AK425" s="1189">
        <v>66</v>
      </c>
      <c r="AL425" s="1189">
        <v>406.06060606060578</v>
      </c>
      <c r="AM425" s="1154" t="str">
        <f t="shared" si="395"/>
        <v xml:space="preserve">  </v>
      </c>
      <c r="AN425" s="1602">
        <v>399.40115440115432</v>
      </c>
      <c r="AO425" s="1566">
        <v>8.9054556689016664</v>
      </c>
      <c r="AP425" s="1393">
        <v>2.2297020353519361</v>
      </c>
      <c r="AQ425" s="1344">
        <v>3</v>
      </c>
      <c r="AR425" s="1154" t="str">
        <f t="shared" si="400"/>
        <v xml:space="preserve">  </v>
      </c>
      <c r="AS425" s="1343"/>
      <c r="AT425" s="86" t="s">
        <v>191</v>
      </c>
      <c r="AU425" s="86" t="s">
        <v>191</v>
      </c>
      <c r="AV425" s="86" t="s">
        <v>191</v>
      </c>
      <c r="AW425" s="1323" t="str">
        <f t="shared" si="420"/>
        <v xml:space="preserve">  </v>
      </c>
      <c r="AX425" s="1154" t="str">
        <f t="shared" si="421"/>
        <v xml:space="preserve">  </v>
      </c>
      <c r="AY425" s="86" t="s">
        <v>191</v>
      </c>
      <c r="AZ425" s="86" t="s">
        <v>191</v>
      </c>
      <c r="BA425" s="86" t="s">
        <v>191</v>
      </c>
      <c r="BB425" s="1323"/>
      <c r="BC425" s="1154" t="str">
        <f t="shared" si="422"/>
        <v xml:space="preserve">  </v>
      </c>
      <c r="BD425" s="801" t="s">
        <v>191</v>
      </c>
      <c r="BE425" s="1203" t="s">
        <v>1160</v>
      </c>
      <c r="BF425" s="1312">
        <v>10.147155694833723</v>
      </c>
      <c r="BG425" s="1312"/>
      <c r="BH425" s="1323"/>
      <c r="BI425" s="1154" t="str">
        <f t="shared" si="423"/>
        <v xml:space="preserve">  </v>
      </c>
      <c r="BJ425" s="1203" t="s">
        <v>1160</v>
      </c>
      <c r="BK425" s="1595">
        <v>8.2137573164183714E-2</v>
      </c>
      <c r="BL425" s="1595"/>
      <c r="BM425" s="1203"/>
      <c r="BN425" s="1158" t="str">
        <f t="shared" si="424"/>
        <v xml:space="preserve">  </v>
      </c>
      <c r="BO425" s="1157" t="str">
        <f t="shared" si="425"/>
        <v xml:space="preserve">  </v>
      </c>
      <c r="BP425" s="1310">
        <f t="shared" si="418"/>
        <v>0.80946400779090111</v>
      </c>
      <c r="BQ425" s="1189">
        <v>218.82033783070474</v>
      </c>
      <c r="BR425" s="1203"/>
      <c r="BS425" s="1323"/>
      <c r="BT425" s="1158" t="str">
        <f t="shared" si="371"/>
        <v xml:space="preserve">  </v>
      </c>
      <c r="BU425" s="1306">
        <v>88.153336097512437</v>
      </c>
      <c r="BV425" s="1203"/>
      <c r="BW425" s="1323"/>
      <c r="BX425" s="1154" t="str">
        <f t="shared" si="402"/>
        <v xml:space="preserve">  </v>
      </c>
      <c r="BY425" s="1312">
        <v>0.7132209759576571</v>
      </c>
      <c r="BZ425" s="1312"/>
      <c r="CA425" s="1594"/>
      <c r="CB425" s="1594"/>
      <c r="CC425" s="1154" t="str">
        <f t="shared" si="404"/>
        <v>E, &lt;RL</v>
      </c>
      <c r="CD425" s="1595">
        <v>0.27764673706923088</v>
      </c>
      <c r="CE425" s="1595"/>
      <c r="CF425" s="1594" t="s">
        <v>1132</v>
      </c>
      <c r="CG425" s="1158" t="str">
        <f t="shared" si="407"/>
        <v xml:space="preserve">  </v>
      </c>
      <c r="CH425" s="1239">
        <f t="shared" si="419"/>
        <v>0.3259390708506521</v>
      </c>
      <c r="CI425" s="1419">
        <v>3.94841738875258</v>
      </c>
      <c r="CJ425" s="1419"/>
      <c r="CK425" s="1419"/>
      <c r="CL425" s="1154" t="str">
        <f t="shared" si="410"/>
        <v xml:space="preserve">  </v>
      </c>
      <c r="CM425" s="1419">
        <v>1.6032967578571071</v>
      </c>
      <c r="CN425" s="1419"/>
      <c r="CO425" s="1419" t="s">
        <v>602</v>
      </c>
      <c r="CP425" s="1158" t="str">
        <f t="shared" si="413"/>
        <v xml:space="preserve">  </v>
      </c>
      <c r="CQ425" s="1201">
        <f t="shared" si="414"/>
        <v>1.8044106082165734</v>
      </c>
      <c r="CR425" s="1201">
        <f t="shared" si="415"/>
        <v>1.8187590269795246</v>
      </c>
      <c r="CS425" s="1203"/>
    </row>
    <row r="426" spans="1:97" ht="25.5" x14ac:dyDescent="0.2">
      <c r="A426" s="1144" t="s">
        <v>2467</v>
      </c>
      <c r="B426" s="1161" t="s">
        <v>1573</v>
      </c>
      <c r="C426" s="957" t="s">
        <v>599</v>
      </c>
      <c r="D426" s="957">
        <v>9</v>
      </c>
      <c r="E426" s="1455">
        <v>1602316</v>
      </c>
      <c r="F426" s="955">
        <v>1</v>
      </c>
      <c r="G426" s="1163">
        <v>11452800</v>
      </c>
      <c r="H426" s="1163">
        <v>201603131240</v>
      </c>
      <c r="I426" s="1163" t="s">
        <v>672</v>
      </c>
      <c r="J426" s="1163"/>
      <c r="K426" s="1183" t="s">
        <v>2615</v>
      </c>
      <c r="L426" s="1166" t="s">
        <v>1696</v>
      </c>
      <c r="M426" s="957" t="s">
        <v>1138</v>
      </c>
      <c r="N426" s="957"/>
      <c r="O426" s="957"/>
      <c r="P426" s="1169">
        <v>42442</v>
      </c>
      <c r="Q426" s="960">
        <v>0.52777777777777779</v>
      </c>
      <c r="R426" s="957" t="s">
        <v>1164</v>
      </c>
      <c r="S426" s="1566" t="s">
        <v>1164</v>
      </c>
      <c r="T426" s="1602">
        <v>133.6</v>
      </c>
      <c r="U426" s="1566">
        <v>150.29999999999998</v>
      </c>
      <c r="V426" s="1393">
        <v>16.699999999999989</v>
      </c>
      <c r="W426" s="1236">
        <v>52</v>
      </c>
      <c r="X426" s="1236">
        <v>321.15384615384596</v>
      </c>
      <c r="Y426" s="1154" t="str">
        <f t="shared" si="389"/>
        <v xml:space="preserve">  </v>
      </c>
      <c r="Z426" s="1566" t="s">
        <v>1164</v>
      </c>
      <c r="AA426" s="1602">
        <v>131.30000000000001</v>
      </c>
      <c r="AB426" s="1566">
        <v>152.9</v>
      </c>
      <c r="AC426" s="1393">
        <v>21.599999999999994</v>
      </c>
      <c r="AD426" s="1393">
        <v>66</v>
      </c>
      <c r="AE426" s="1393">
        <v>327.2727272727272</v>
      </c>
      <c r="AF426" s="1154" t="str">
        <f t="shared" si="392"/>
        <v xml:space="preserve">  </v>
      </c>
      <c r="AG426" s="1566" t="s">
        <v>1164</v>
      </c>
      <c r="AH426" s="1635">
        <v>127.2</v>
      </c>
      <c r="AI426" s="1344">
        <v>138.5</v>
      </c>
      <c r="AJ426" s="1189">
        <v>11.299999999999997</v>
      </c>
      <c r="AK426" s="1189">
        <v>34</v>
      </c>
      <c r="AL426" s="1189">
        <v>332.35294117647049</v>
      </c>
      <c r="AM426" s="1154" t="str">
        <f t="shared" si="395"/>
        <v xml:space="preserve">  </v>
      </c>
      <c r="AN426" s="1602">
        <v>326.92650486768122</v>
      </c>
      <c r="AO426" s="1566">
        <v>5.6075694197005053</v>
      </c>
      <c r="AP426" s="1393">
        <v>1.7152385432836315</v>
      </c>
      <c r="AQ426" s="1344">
        <v>3</v>
      </c>
      <c r="AR426" s="1154" t="str">
        <f t="shared" si="400"/>
        <v xml:space="preserve">  </v>
      </c>
      <c r="AS426" s="1343"/>
      <c r="AT426" s="86" t="s">
        <v>191</v>
      </c>
      <c r="AU426" s="86" t="s">
        <v>191</v>
      </c>
      <c r="AV426" s="86" t="s">
        <v>191</v>
      </c>
      <c r="AW426" s="1323" t="str">
        <f t="shared" si="420"/>
        <v xml:space="preserve">  </v>
      </c>
      <c r="AX426" s="1154" t="str">
        <f t="shared" si="421"/>
        <v xml:space="preserve">  </v>
      </c>
      <c r="AY426" s="86" t="s">
        <v>191</v>
      </c>
      <c r="AZ426" s="86" t="s">
        <v>191</v>
      </c>
      <c r="BA426" s="86" t="s">
        <v>191</v>
      </c>
      <c r="BB426" s="1323"/>
      <c r="BC426" s="1154" t="str">
        <f t="shared" si="422"/>
        <v xml:space="preserve">  </v>
      </c>
      <c r="BD426" s="801" t="s">
        <v>191</v>
      </c>
      <c r="BE426" s="1203" t="s">
        <v>1164</v>
      </c>
      <c r="BF426" s="1312">
        <v>9.0479013996075892</v>
      </c>
      <c r="BG426" s="1312"/>
      <c r="BH426" s="1323"/>
      <c r="BI426" s="1154" t="str">
        <f t="shared" si="423"/>
        <v xml:space="preserve">  </v>
      </c>
      <c r="BJ426" s="1203" t="s">
        <v>1164</v>
      </c>
      <c r="BK426" s="1595">
        <v>7.7809078261677322E-2</v>
      </c>
      <c r="BL426" s="1595"/>
      <c r="BM426" s="1203"/>
      <c r="BN426" s="1158" t="str">
        <f t="shared" si="424"/>
        <v xml:space="preserve">  </v>
      </c>
      <c r="BO426" s="1157" t="str">
        <f t="shared" si="425"/>
        <v xml:space="preserve">  </v>
      </c>
      <c r="BP426" s="1310">
        <f t="shared" si="418"/>
        <v>0.85996823821545987</v>
      </c>
      <c r="BQ426" s="1189">
        <v>194.83577414481243</v>
      </c>
      <c r="BR426" s="1203"/>
      <c r="BS426" s="1323"/>
      <c r="BT426" s="1158" t="str">
        <f t="shared" si="371"/>
        <v xml:space="preserve">  </v>
      </c>
      <c r="BU426" s="1306">
        <v>62.572258234968572</v>
      </c>
      <c r="BV426" s="1203"/>
      <c r="BW426" s="1323"/>
      <c r="BX426" s="1154" t="str">
        <f t="shared" si="402"/>
        <v xml:space="preserve">  </v>
      </c>
      <c r="BY426" s="1312">
        <v>0.65644617210224609</v>
      </c>
      <c r="BZ426" s="1312"/>
      <c r="CA426" s="1594"/>
      <c r="CB426" s="1594" t="str">
        <f>CF426</f>
        <v>&lt; RL, Est.</v>
      </c>
      <c r="CC426" s="1154" t="str">
        <f t="shared" si="404"/>
        <v>E, &lt;RL</v>
      </c>
      <c r="CD426" s="1595">
        <v>0.21483692905164425</v>
      </c>
      <c r="CE426" s="1595"/>
      <c r="CF426" s="1594" t="s">
        <v>1032</v>
      </c>
      <c r="CG426" s="1158" t="str">
        <f t="shared" si="407"/>
        <v xml:space="preserve">  </v>
      </c>
      <c r="CH426" s="1239">
        <f t="shared" si="419"/>
        <v>0.3369228135764944</v>
      </c>
      <c r="CI426" s="1419">
        <v>5.1571992672895037</v>
      </c>
      <c r="CJ426" s="1419"/>
      <c r="CK426" s="1419"/>
      <c r="CL426" s="1154" t="str">
        <f t="shared" si="410"/>
        <v xml:space="preserve">  </v>
      </c>
      <c r="CM426" s="1419">
        <v>1.7140103447168051</v>
      </c>
      <c r="CN426" s="1419"/>
      <c r="CO426" s="1419" t="s">
        <v>602</v>
      </c>
      <c r="CP426" s="1158" t="str">
        <f t="shared" si="413"/>
        <v xml:space="preserve">  </v>
      </c>
      <c r="CQ426" s="1201">
        <f t="shared" si="414"/>
        <v>2.6469467888666052</v>
      </c>
      <c r="CR426" s="1201">
        <f t="shared" si="415"/>
        <v>2.7392496180662511</v>
      </c>
      <c r="CS426" s="1203"/>
    </row>
    <row r="427" spans="1:97" ht="25.5" x14ac:dyDescent="0.2">
      <c r="A427" s="1144" t="s">
        <v>2471</v>
      </c>
      <c r="B427" s="1161" t="s">
        <v>1577</v>
      </c>
      <c r="C427" s="957" t="s">
        <v>599</v>
      </c>
      <c r="D427" s="957">
        <v>9</v>
      </c>
      <c r="E427" s="1455">
        <v>1602317</v>
      </c>
      <c r="F427" s="955">
        <v>1</v>
      </c>
      <c r="G427" s="1163">
        <v>11452800</v>
      </c>
      <c r="H427" s="1163">
        <v>201603141300</v>
      </c>
      <c r="I427" s="1163" t="s">
        <v>672</v>
      </c>
      <c r="J427" s="1163"/>
      <c r="K427" s="1183" t="s">
        <v>2615</v>
      </c>
      <c r="L427" s="1166" t="s">
        <v>1696</v>
      </c>
      <c r="M427" s="957" t="s">
        <v>1138</v>
      </c>
      <c r="N427" s="957"/>
      <c r="O427" s="957"/>
      <c r="P427" s="1169">
        <v>42443</v>
      </c>
      <c r="Q427" s="960">
        <v>0.54166666666666663</v>
      </c>
      <c r="R427" s="957" t="s">
        <v>1168</v>
      </c>
      <c r="S427" s="1566" t="s">
        <v>1168</v>
      </c>
      <c r="T427" s="1602">
        <v>131.9</v>
      </c>
      <c r="U427" s="1566">
        <v>155.4</v>
      </c>
      <c r="V427" s="1393">
        <v>23.5</v>
      </c>
      <c r="W427" s="1236">
        <v>64</v>
      </c>
      <c r="X427" s="1236">
        <v>367.1875</v>
      </c>
      <c r="Y427" s="1154" t="str">
        <f t="shared" si="389"/>
        <v xml:space="preserve">  </v>
      </c>
      <c r="Z427" s="1566" t="s">
        <v>1168</v>
      </c>
      <c r="AA427" s="1602">
        <v>134.19999999999999</v>
      </c>
      <c r="AB427" s="1566">
        <v>155.79999999999998</v>
      </c>
      <c r="AC427" s="1393">
        <v>21.599999999999994</v>
      </c>
      <c r="AD427" s="1393">
        <v>62</v>
      </c>
      <c r="AE427" s="1393">
        <v>348.38709677419348</v>
      </c>
      <c r="AF427" s="1154" t="str">
        <f t="shared" si="392"/>
        <v xml:space="preserve">  </v>
      </c>
      <c r="AG427" s="1566" t="s">
        <v>1168</v>
      </c>
      <c r="AH427" s="1635">
        <v>134.9</v>
      </c>
      <c r="AI427" s="1344">
        <v>157.6</v>
      </c>
      <c r="AJ427" s="1189">
        <v>22.699999999999989</v>
      </c>
      <c r="AK427" s="1189">
        <v>62</v>
      </c>
      <c r="AL427" s="1189">
        <v>366.12903225806434</v>
      </c>
      <c r="AM427" s="1154" t="str">
        <f t="shared" si="395"/>
        <v xml:space="preserve">  </v>
      </c>
      <c r="AN427" s="1602">
        <v>360.56787634408596</v>
      </c>
      <c r="AO427" s="1566">
        <v>10.562131966980518</v>
      </c>
      <c r="AP427" s="1393">
        <v>2.9293047606107847</v>
      </c>
      <c r="AQ427" s="1344">
        <v>3</v>
      </c>
      <c r="AR427" s="1154" t="str">
        <f t="shared" si="400"/>
        <v xml:space="preserve">  </v>
      </c>
      <c r="AS427" s="1343"/>
      <c r="AT427" s="86" t="s">
        <v>191</v>
      </c>
      <c r="AU427" s="86" t="s">
        <v>191</v>
      </c>
      <c r="AV427" s="86" t="s">
        <v>191</v>
      </c>
      <c r="AW427" s="1323" t="str">
        <f t="shared" si="420"/>
        <v xml:space="preserve">  </v>
      </c>
      <c r="AX427" s="1154" t="str">
        <f t="shared" si="421"/>
        <v xml:space="preserve">  </v>
      </c>
      <c r="AY427" s="86" t="s">
        <v>191</v>
      </c>
      <c r="AZ427" s="86" t="s">
        <v>191</v>
      </c>
      <c r="BA427" s="86" t="s">
        <v>191</v>
      </c>
      <c r="BB427" s="1323"/>
      <c r="BC427" s="1154" t="str">
        <f t="shared" si="422"/>
        <v xml:space="preserve">  </v>
      </c>
      <c r="BD427" s="801" t="s">
        <v>191</v>
      </c>
      <c r="BE427" s="1203" t="s">
        <v>1168</v>
      </c>
      <c r="BF427" s="1312">
        <v>6.1392078026065402</v>
      </c>
      <c r="BG427" s="1312"/>
      <c r="BH427" s="1323"/>
      <c r="BI427" s="1154" t="str">
        <f t="shared" si="423"/>
        <v xml:space="preserve">  </v>
      </c>
      <c r="BJ427" s="1203" t="s">
        <v>1168</v>
      </c>
      <c r="BK427" s="1595">
        <v>5.6783136006010072E-2</v>
      </c>
      <c r="BL427" s="1595"/>
      <c r="BM427" s="1203"/>
      <c r="BN427" s="1158" t="str">
        <f t="shared" si="424"/>
        <v xml:space="preserve">  </v>
      </c>
      <c r="BO427" s="1157" t="str">
        <f t="shared" si="425"/>
        <v xml:space="preserve">  </v>
      </c>
      <c r="BP427" s="1310">
        <f t="shared" si="418"/>
        <v>0.92492611150744086</v>
      </c>
      <c r="BQ427" s="1189">
        <v>187.2859991469187</v>
      </c>
      <c r="BR427" s="1203"/>
      <c r="BS427" s="1323"/>
      <c r="BT427" s="1158" t="str">
        <f t="shared" si="371"/>
        <v xml:space="preserve">  </v>
      </c>
      <c r="BU427" s="1306">
        <v>68.769077811759217</v>
      </c>
      <c r="BV427" s="1203"/>
      <c r="BW427" s="1323"/>
      <c r="BX427" s="1154" t="str">
        <f t="shared" si="402"/>
        <v xml:space="preserve">  </v>
      </c>
      <c r="BY427" s="1312">
        <v>0.97089101801041888</v>
      </c>
      <c r="BZ427" s="1312"/>
      <c r="CA427" s="1594"/>
      <c r="CB427" s="1594"/>
      <c r="CC427" s="1154" t="str">
        <f t="shared" si="404"/>
        <v xml:space="preserve">  </v>
      </c>
      <c r="CD427" s="1595">
        <v>0.33824590304879126</v>
      </c>
      <c r="CE427" s="1595"/>
      <c r="CF427" s="1594" t="s">
        <v>1132</v>
      </c>
      <c r="CG427" s="1158" t="str">
        <f t="shared" si="407"/>
        <v xml:space="preserve">  </v>
      </c>
      <c r="CH427" s="1239">
        <f t="shared" si="419"/>
        <v>0.51840021274029779</v>
      </c>
      <c r="CI427" s="1419">
        <v>3.9184191975209153</v>
      </c>
      <c r="CJ427" s="1419"/>
      <c r="CK427" s="1419"/>
      <c r="CL427" s="1154" t="str">
        <f t="shared" si="410"/>
        <v xml:space="preserve">  </v>
      </c>
      <c r="CM427" s="1419">
        <v>1.4346470287697537</v>
      </c>
      <c r="CN427" s="1419"/>
      <c r="CO427" s="1419" t="s">
        <v>602</v>
      </c>
      <c r="CP427" s="1158" t="str">
        <f t="shared" si="413"/>
        <v xml:space="preserve">  </v>
      </c>
      <c r="CQ427" s="1201">
        <f t="shared" si="414"/>
        <v>2.0922114922467134</v>
      </c>
      <c r="CR427" s="1201">
        <f t="shared" si="415"/>
        <v>2.0861804090158023</v>
      </c>
      <c r="CS427" s="1203"/>
    </row>
    <row r="428" spans="1:97" ht="25.5" x14ac:dyDescent="0.2">
      <c r="A428" s="1144" t="s">
        <v>2474</v>
      </c>
      <c r="B428" s="1161" t="s">
        <v>1580</v>
      </c>
      <c r="C428" s="957" t="s">
        <v>599</v>
      </c>
      <c r="D428" s="957">
        <v>9</v>
      </c>
      <c r="E428" s="1455">
        <v>1602318</v>
      </c>
      <c r="F428" s="955">
        <v>1</v>
      </c>
      <c r="G428" s="1163">
        <v>11452800</v>
      </c>
      <c r="H428" s="1163">
        <v>201603151240</v>
      </c>
      <c r="I428" s="1163" t="s">
        <v>672</v>
      </c>
      <c r="J428" s="1163"/>
      <c r="K428" s="1183" t="s">
        <v>2615</v>
      </c>
      <c r="L428" s="1166" t="s">
        <v>1696</v>
      </c>
      <c r="M428" s="957" t="s">
        <v>1138</v>
      </c>
      <c r="N428" s="957"/>
      <c r="O428" s="957"/>
      <c r="P428" s="1169">
        <v>42444</v>
      </c>
      <c r="Q428" s="960">
        <v>0.52777777777777779</v>
      </c>
      <c r="R428" s="957" t="s">
        <v>1171</v>
      </c>
      <c r="S428" s="1566" t="s">
        <v>1171</v>
      </c>
      <c r="T428" s="1602">
        <v>132.4</v>
      </c>
      <c r="U428" s="1566">
        <v>151.9</v>
      </c>
      <c r="V428" s="1393">
        <v>19.5</v>
      </c>
      <c r="W428" s="1236">
        <v>88</v>
      </c>
      <c r="X428" s="1236">
        <v>221.59090909090909</v>
      </c>
      <c r="Y428" s="1154" t="str">
        <f t="shared" si="389"/>
        <v xml:space="preserve">  </v>
      </c>
      <c r="Z428" s="1566" t="s">
        <v>1171</v>
      </c>
      <c r="AA428" s="1602">
        <v>132</v>
      </c>
      <c r="AB428" s="1566">
        <v>149.79999999999998</v>
      </c>
      <c r="AC428" s="1393">
        <v>17.799999999999983</v>
      </c>
      <c r="AD428" s="1393">
        <v>80</v>
      </c>
      <c r="AE428" s="1393">
        <v>222.49999999999977</v>
      </c>
      <c r="AF428" s="1154" t="str">
        <f t="shared" si="392"/>
        <v xml:space="preserve">  </v>
      </c>
      <c r="AG428" s="1566" t="s">
        <v>1171</v>
      </c>
      <c r="AH428" s="1635">
        <v>131.6</v>
      </c>
      <c r="AI428" s="1344">
        <v>151.19999999999999</v>
      </c>
      <c r="AJ428" s="1189">
        <v>19.599999999999994</v>
      </c>
      <c r="AK428" s="1189">
        <v>88</v>
      </c>
      <c r="AL428" s="1189">
        <v>222.72727272727266</v>
      </c>
      <c r="AM428" s="1154" t="str">
        <f t="shared" si="395"/>
        <v xml:space="preserve">  </v>
      </c>
      <c r="AN428" s="1602">
        <v>222.27272727272717</v>
      </c>
      <c r="AO428" s="1566">
        <v>0.60130711615097443</v>
      </c>
      <c r="AP428" s="1393">
        <v>0.27052671892272889</v>
      </c>
      <c r="AQ428" s="1344">
        <v>3</v>
      </c>
      <c r="AR428" s="1154" t="str">
        <f t="shared" si="400"/>
        <v xml:space="preserve">  </v>
      </c>
      <c r="AS428" s="1343"/>
      <c r="AT428" s="86" t="s">
        <v>191</v>
      </c>
      <c r="AU428" s="86" t="s">
        <v>191</v>
      </c>
      <c r="AV428" s="86" t="s">
        <v>191</v>
      </c>
      <c r="AW428" s="1323" t="str">
        <f t="shared" si="420"/>
        <v xml:space="preserve">  </v>
      </c>
      <c r="AX428" s="1154" t="str">
        <f t="shared" si="421"/>
        <v xml:space="preserve">  </v>
      </c>
      <c r="AY428" s="86" t="s">
        <v>191</v>
      </c>
      <c r="AZ428" s="86" t="s">
        <v>191</v>
      </c>
      <c r="BA428" s="86" t="s">
        <v>191</v>
      </c>
      <c r="BB428" s="1323"/>
      <c r="BC428" s="1154" t="str">
        <f t="shared" si="422"/>
        <v xml:space="preserve">  </v>
      </c>
      <c r="BD428" s="801" t="s">
        <v>191</v>
      </c>
      <c r="BE428" s="1203" t="s">
        <v>1171</v>
      </c>
      <c r="BF428" s="1312">
        <v>4.7388040096097477</v>
      </c>
      <c r="BG428" s="1312"/>
      <c r="BH428" s="1323"/>
      <c r="BI428" s="1154" t="str">
        <f t="shared" si="423"/>
        <v xml:space="preserve">  </v>
      </c>
      <c r="BJ428" s="1203" t="s">
        <v>1171</v>
      </c>
      <c r="BK428" s="1595">
        <v>5.5276172450318982E-2</v>
      </c>
      <c r="BL428" s="1595"/>
      <c r="BM428" s="1203"/>
      <c r="BN428" s="1158" t="str">
        <f t="shared" si="424"/>
        <v xml:space="preserve">  </v>
      </c>
      <c r="BO428" s="1157" t="str">
        <f t="shared" si="425"/>
        <v xml:space="preserve">  </v>
      </c>
      <c r="BP428" s="1310">
        <f t="shared" si="418"/>
        <v>1.166458294924738</v>
      </c>
      <c r="BQ428" s="1189">
        <v>201.03838457925409</v>
      </c>
      <c r="BR428" s="1203"/>
      <c r="BS428" s="1323"/>
      <c r="BT428" s="1158" t="str">
        <f t="shared" si="371"/>
        <v xml:space="preserve">  </v>
      </c>
      <c r="BU428" s="1306">
        <v>44.548278401084715</v>
      </c>
      <c r="BV428" s="1203"/>
      <c r="BW428" s="1323"/>
      <c r="BX428" s="1154" t="str">
        <f t="shared" si="402"/>
        <v xml:space="preserve">  </v>
      </c>
      <c r="BY428" s="1312">
        <v>0.62536747857338426</v>
      </c>
      <c r="BZ428" s="1312"/>
      <c r="CA428" s="1594"/>
      <c r="CB428" s="1594" t="str">
        <f>CF428</f>
        <v>&lt; RL, Est.</v>
      </c>
      <c r="CC428" s="1154" t="str">
        <f t="shared" si="404"/>
        <v>E, &lt;RL</v>
      </c>
      <c r="CD428" s="1595">
        <v>0.13914426398257787</v>
      </c>
      <c r="CE428" s="1595"/>
      <c r="CF428" s="1594" t="s">
        <v>1032</v>
      </c>
      <c r="CG428" s="1158" t="str">
        <f t="shared" si="407"/>
        <v xml:space="preserve">  </v>
      </c>
      <c r="CH428" s="1239">
        <f t="shared" si="419"/>
        <v>0.31106869460883951</v>
      </c>
      <c r="CI428" s="1419">
        <v>4.3816805804790517</v>
      </c>
      <c r="CJ428" s="1419"/>
      <c r="CK428" s="1419"/>
      <c r="CL428" s="1154" t="str">
        <f t="shared" si="410"/>
        <v xml:space="preserve">  </v>
      </c>
      <c r="CM428" s="1419">
        <v>0.97591976565215233</v>
      </c>
      <c r="CN428" s="1419"/>
      <c r="CO428" s="1419" t="s">
        <v>602</v>
      </c>
      <c r="CP428" s="1158" t="str">
        <f t="shared" si="413"/>
        <v xml:space="preserve">  </v>
      </c>
      <c r="CQ428" s="1201">
        <f t="shared" si="414"/>
        <v>2.1795243677715135</v>
      </c>
      <c r="CR428" s="1201">
        <f t="shared" si="415"/>
        <v>2.1907014158113673</v>
      </c>
      <c r="CS428" s="1203"/>
    </row>
    <row r="429" spans="1:97" ht="25.5" x14ac:dyDescent="0.2">
      <c r="A429" s="1144" t="s">
        <v>2479</v>
      </c>
      <c r="B429" s="1161" t="s">
        <v>1585</v>
      </c>
      <c r="C429" s="957" t="s">
        <v>599</v>
      </c>
      <c r="D429" s="957">
        <v>9</v>
      </c>
      <c r="E429" s="1455">
        <v>1602686</v>
      </c>
      <c r="F429" s="955">
        <v>1</v>
      </c>
      <c r="G429" s="1163">
        <v>11452800</v>
      </c>
      <c r="H429" s="1163">
        <v>201603171340</v>
      </c>
      <c r="I429" s="1163" t="s">
        <v>672</v>
      </c>
      <c r="J429" s="1163"/>
      <c r="K429" s="1183" t="s">
        <v>2615</v>
      </c>
      <c r="L429" s="1166" t="s">
        <v>1696</v>
      </c>
      <c r="M429" s="957" t="s">
        <v>1138</v>
      </c>
      <c r="N429" s="957"/>
      <c r="O429" s="957"/>
      <c r="P429" s="1169">
        <v>42446</v>
      </c>
      <c r="Q429" s="960">
        <v>0.56944444444444442</v>
      </c>
      <c r="R429" s="957" t="s">
        <v>1176</v>
      </c>
      <c r="S429" s="1566" t="s">
        <v>1176</v>
      </c>
      <c r="T429" s="1602">
        <v>133.9</v>
      </c>
      <c r="U429" s="1566">
        <v>149.5</v>
      </c>
      <c r="V429" s="1393">
        <v>15.599999999999994</v>
      </c>
      <c r="W429" s="1236">
        <v>104</v>
      </c>
      <c r="X429" s="1236">
        <v>149.99999999999994</v>
      </c>
      <c r="Y429" s="1154" t="str">
        <f t="shared" si="389"/>
        <v xml:space="preserve">  </v>
      </c>
      <c r="Z429" s="1566" t="s">
        <v>1176</v>
      </c>
      <c r="AA429" s="1602">
        <v>133</v>
      </c>
      <c r="AB429" s="1566">
        <v>149.29999999999998</v>
      </c>
      <c r="AC429" s="1393">
        <v>16.299999999999983</v>
      </c>
      <c r="AD429" s="1393">
        <v>104</v>
      </c>
      <c r="AE429" s="1393">
        <v>156.73076923076908</v>
      </c>
      <c r="AF429" s="1154" t="str">
        <f t="shared" si="392"/>
        <v xml:space="preserve">  </v>
      </c>
      <c r="AG429" s="1566" t="s">
        <v>1176</v>
      </c>
      <c r="AH429" s="1635">
        <v>134.1</v>
      </c>
      <c r="AI429" s="1344">
        <v>149.79999999999998</v>
      </c>
      <c r="AJ429" s="1189">
        <v>15.699999999999989</v>
      </c>
      <c r="AK429" s="1189">
        <v>106</v>
      </c>
      <c r="AL429" s="1189">
        <v>148.11320754716971</v>
      </c>
      <c r="AM429" s="1154" t="str">
        <f t="shared" si="395"/>
        <v xml:space="preserve">  </v>
      </c>
      <c r="AN429" s="1602">
        <v>151.6146589259796</v>
      </c>
      <c r="AO429" s="1566">
        <v>4.5300038551964068</v>
      </c>
      <c r="AP429" s="1393">
        <v>2.9878402835757578</v>
      </c>
      <c r="AQ429" s="1344">
        <v>3</v>
      </c>
      <c r="AR429" s="1154" t="str">
        <f t="shared" si="400"/>
        <v xml:space="preserve">  </v>
      </c>
      <c r="AS429" s="1343"/>
      <c r="AT429" s="86" t="s">
        <v>191</v>
      </c>
      <c r="AU429" s="86" t="s">
        <v>191</v>
      </c>
      <c r="AV429" s="86" t="s">
        <v>191</v>
      </c>
      <c r="AW429" s="1323" t="str">
        <f t="shared" si="420"/>
        <v xml:space="preserve">  </v>
      </c>
      <c r="AX429" s="1154" t="str">
        <f t="shared" si="421"/>
        <v xml:space="preserve">  </v>
      </c>
      <c r="AY429" s="86" t="s">
        <v>191</v>
      </c>
      <c r="AZ429" s="86" t="s">
        <v>191</v>
      </c>
      <c r="BA429" s="86" t="s">
        <v>191</v>
      </c>
      <c r="BB429" s="1323"/>
      <c r="BC429" s="1154" t="str">
        <f t="shared" si="422"/>
        <v xml:space="preserve">  </v>
      </c>
      <c r="BD429" s="801" t="s">
        <v>191</v>
      </c>
      <c r="BE429" s="1203" t="s">
        <v>1176</v>
      </c>
      <c r="BF429" s="1312">
        <v>2.8690409872095604</v>
      </c>
      <c r="BG429" s="1312"/>
      <c r="BH429" s="1323"/>
      <c r="BI429" s="1154" t="str">
        <f t="shared" si="423"/>
        <v xml:space="preserve">  </v>
      </c>
      <c r="BJ429" s="1203" t="s">
        <v>1176</v>
      </c>
      <c r="BK429" s="1595">
        <v>4.3596160653382322E-2</v>
      </c>
      <c r="BL429" s="1595"/>
      <c r="BM429" s="1203"/>
      <c r="BN429" s="1158" t="str">
        <f t="shared" si="424"/>
        <v xml:space="preserve">  </v>
      </c>
      <c r="BO429" s="1157" t="str">
        <f t="shared" si="425"/>
        <v xml:space="preserve">  </v>
      </c>
      <c r="BP429" s="1310">
        <f t="shared" si="418"/>
        <v>1.519537742672129</v>
      </c>
      <c r="BQ429" s="1189">
        <v>166.26359304036342</v>
      </c>
      <c r="BR429" s="1203"/>
      <c r="BS429" s="1323"/>
      <c r="BT429" s="1158" t="str">
        <f t="shared" si="371"/>
        <v xml:space="preserve">  </v>
      </c>
      <c r="BU429" s="1306">
        <v>24.939538956054506</v>
      </c>
      <c r="BV429" s="1203"/>
      <c r="BW429" s="1323"/>
      <c r="BX429" s="1154" t="str">
        <f t="shared" si="402"/>
        <v xml:space="preserve">  </v>
      </c>
      <c r="BY429" s="1312">
        <v>1.3026059565508934</v>
      </c>
      <c r="BZ429" s="1312"/>
      <c r="CA429" s="1594"/>
      <c r="CB429" s="1594"/>
      <c r="CC429" s="1154" t="str">
        <f t="shared" si="404"/>
        <v xml:space="preserve">  </v>
      </c>
      <c r="CD429" s="1595">
        <v>0.20415843357480326</v>
      </c>
      <c r="CE429" s="1595"/>
      <c r="CF429" s="1594" t="s">
        <v>1132</v>
      </c>
      <c r="CG429" s="1158" t="str">
        <f t="shared" si="407"/>
        <v xml:space="preserve">  </v>
      </c>
      <c r="CH429" s="1239">
        <f t="shared" si="419"/>
        <v>0.78345832225258283</v>
      </c>
      <c r="CI429" s="1419">
        <v>3.4188272045139119</v>
      </c>
      <c r="CJ429" s="1419"/>
      <c r="CK429" s="1419"/>
      <c r="CL429" s="1154" t="str">
        <f t="shared" si="410"/>
        <v xml:space="preserve">  </v>
      </c>
      <c r="CM429" s="1419">
        <v>0.50637346331007904</v>
      </c>
      <c r="CN429" s="1419"/>
      <c r="CO429" s="1419" t="s">
        <v>602</v>
      </c>
      <c r="CP429" s="1158" t="str">
        <f t="shared" si="413"/>
        <v xml:space="preserve">  </v>
      </c>
      <c r="CQ429" s="1201">
        <f t="shared" si="414"/>
        <v>2.0562692902251496</v>
      </c>
      <c r="CR429" s="1201">
        <f t="shared" si="415"/>
        <v>2.0304042677065932</v>
      </c>
      <c r="CS429" s="1203"/>
    </row>
    <row r="430" spans="1:97" x14ac:dyDescent="0.2">
      <c r="A430" s="1144" t="s">
        <v>2128</v>
      </c>
      <c r="B430" s="1161" t="s">
        <v>1234</v>
      </c>
      <c r="C430" s="957" t="s">
        <v>599</v>
      </c>
      <c r="D430" s="957">
        <v>9</v>
      </c>
      <c r="E430" s="1332">
        <v>1003815</v>
      </c>
      <c r="F430" s="955">
        <v>1</v>
      </c>
      <c r="G430" s="956">
        <v>384051121403001</v>
      </c>
      <c r="H430" s="1163">
        <v>201004211510</v>
      </c>
      <c r="I430" s="1163"/>
      <c r="J430" s="1241" t="s">
        <v>733</v>
      </c>
      <c r="K430" s="1242" t="s">
        <v>1698</v>
      </c>
      <c r="L430" s="1242" t="s">
        <v>1698</v>
      </c>
      <c r="M430" s="1167" t="s">
        <v>236</v>
      </c>
      <c r="N430" s="1167"/>
      <c r="O430" s="1167"/>
      <c r="P430" s="1169">
        <v>40289</v>
      </c>
      <c r="Q430" s="960">
        <v>0.63194444444444442</v>
      </c>
      <c r="R430" s="1333" t="s">
        <v>1659</v>
      </c>
      <c r="S430" s="1171"/>
      <c r="T430" s="1171"/>
      <c r="U430" s="1171"/>
      <c r="V430" s="1171"/>
      <c r="W430" s="1171"/>
      <c r="X430" s="1171"/>
      <c r="Y430" s="1154"/>
      <c r="Z430" s="1171"/>
      <c r="AA430" s="1171"/>
      <c r="AB430" s="1171"/>
      <c r="AC430" s="1171"/>
      <c r="AD430" s="1171"/>
      <c r="AE430" s="1171"/>
      <c r="AF430" s="1154"/>
      <c r="AG430" s="1171"/>
      <c r="AH430" s="1171"/>
      <c r="AI430" s="1171"/>
      <c r="AJ430" s="1171"/>
      <c r="AK430" s="1171"/>
      <c r="AL430" s="1171"/>
      <c r="AM430" s="1154"/>
      <c r="AN430" s="243" t="s">
        <v>191</v>
      </c>
      <c r="AO430" s="243" t="s">
        <v>191</v>
      </c>
      <c r="AP430" s="243" t="s">
        <v>191</v>
      </c>
      <c r="AQ430" s="236" t="s">
        <v>191</v>
      </c>
      <c r="AR430" s="1154" t="str">
        <f t="shared" si="400"/>
        <v xml:space="preserve">  </v>
      </c>
      <c r="AS430" s="236"/>
      <c r="AT430" s="1172"/>
      <c r="AU430" s="1201">
        <v>5.7152875701074262</v>
      </c>
      <c r="AV430" s="1174"/>
      <c r="AW430" s="1175" t="str">
        <f t="shared" si="420"/>
        <v xml:space="preserve">  </v>
      </c>
      <c r="AX430" s="1154" t="str">
        <f t="shared" si="421"/>
        <v xml:space="preserve">  </v>
      </c>
      <c r="AY430" s="1324"/>
      <c r="AZ430" s="1187">
        <v>0.26169569886918981</v>
      </c>
      <c r="BA430" s="1179"/>
      <c r="BB430" s="1175" t="str">
        <f t="shared" ref="BB430:BB461" si="426">IF(AZ430&lt;BB$7,"E, &lt;PRL",IF(AZ430&gt;BB$7,"  ",))</f>
        <v xml:space="preserve">  </v>
      </c>
      <c r="BC430" s="1154" t="str">
        <f t="shared" si="422"/>
        <v xml:space="preserve">  </v>
      </c>
      <c r="BD430" s="1239">
        <f t="shared" ref="BD430:BD449" si="427">AZ430/AU430*100</f>
        <v>4.5788719405464828</v>
      </c>
      <c r="BE430" s="63" t="s">
        <v>191</v>
      </c>
      <c r="BF430" s="63" t="s">
        <v>191</v>
      </c>
      <c r="BG430" s="63" t="s">
        <v>191</v>
      </c>
      <c r="BH430" s="1175"/>
      <c r="BI430" s="1154" t="str">
        <f t="shared" si="423"/>
        <v xml:space="preserve">  </v>
      </c>
      <c r="BJ430" s="63" t="s">
        <v>191</v>
      </c>
      <c r="BK430" s="23" t="s">
        <v>960</v>
      </c>
      <c r="BL430" s="63" t="s">
        <v>191</v>
      </c>
      <c r="BM430" s="1175"/>
      <c r="BN430" s="1158" t="str">
        <f t="shared" si="424"/>
        <v xml:space="preserve">  </v>
      </c>
      <c r="BO430" s="1157" t="str">
        <f t="shared" si="425"/>
        <v xml:space="preserve">  </v>
      </c>
      <c r="BP430" s="782" t="s">
        <v>191</v>
      </c>
      <c r="BQ430" s="63"/>
      <c r="BR430" s="63" t="s">
        <v>191</v>
      </c>
      <c r="BS430" s="174"/>
      <c r="BT430" s="1158"/>
      <c r="BU430" s="63" t="s">
        <v>191</v>
      </c>
      <c r="BV430" s="63" t="s">
        <v>191</v>
      </c>
      <c r="BW430" s="174" t="str">
        <f>IF(BU430&lt;BW$7,"E, &lt;PRL",IF(BU430&gt;BW$7,"  ",))</f>
        <v xml:space="preserve">  </v>
      </c>
      <c r="BX430" s="1154" t="str">
        <f t="shared" si="402"/>
        <v xml:space="preserve">  </v>
      </c>
      <c r="BY430" s="235"/>
      <c r="BZ430" s="63" t="s">
        <v>191</v>
      </c>
      <c r="CA430" s="1179">
        <v>1</v>
      </c>
      <c r="CB430" s="174"/>
      <c r="CC430" s="1154"/>
      <c r="CD430" s="63" t="s">
        <v>191</v>
      </c>
      <c r="CE430" s="63" t="s">
        <v>191</v>
      </c>
      <c r="CF430" s="174" t="str">
        <f>IF(CD430&lt;CF$7,"E, &lt;PRL",IF(CD430&gt;CF$7,"  ",))</f>
        <v xml:space="preserve">  </v>
      </c>
      <c r="CG430" s="1158" t="str">
        <f t="shared" si="407"/>
        <v xml:space="preserve">  </v>
      </c>
      <c r="CH430" s="782" t="s">
        <v>191</v>
      </c>
      <c r="CI430" s="63"/>
      <c r="CJ430" s="63" t="s">
        <v>191</v>
      </c>
      <c r="CK430" s="174"/>
      <c r="CL430" s="1412"/>
      <c r="CM430" s="63" t="s">
        <v>191</v>
      </c>
      <c r="CN430" s="63" t="s">
        <v>191</v>
      </c>
      <c r="CO430" s="63"/>
      <c r="CP430" s="1158" t="str">
        <f t="shared" si="413"/>
        <v xml:space="preserve">  </v>
      </c>
      <c r="CQ430" s="63" t="s">
        <v>191</v>
      </c>
      <c r="CR430" s="1180"/>
      <c r="CS430" s="1180"/>
    </row>
    <row r="431" spans="1:97" x14ac:dyDescent="0.2">
      <c r="A431" s="1144" t="s">
        <v>2164</v>
      </c>
      <c r="B431" s="1161" t="s">
        <v>1270</v>
      </c>
      <c r="C431" s="957" t="s">
        <v>599</v>
      </c>
      <c r="D431" s="957">
        <v>9</v>
      </c>
      <c r="E431" s="957"/>
      <c r="F431" s="955">
        <v>1</v>
      </c>
      <c r="G431" s="956">
        <v>384051121403001</v>
      </c>
      <c r="H431" s="1163">
        <v>201102031100</v>
      </c>
      <c r="I431" s="1163"/>
      <c r="J431" s="957" t="s">
        <v>202</v>
      </c>
      <c r="K431" s="1242" t="s">
        <v>1698</v>
      </c>
      <c r="L431" s="1242" t="s">
        <v>1698</v>
      </c>
      <c r="M431" s="957" t="s">
        <v>236</v>
      </c>
      <c r="N431" s="957"/>
      <c r="O431" s="1248"/>
      <c r="P431" s="959">
        <v>40577</v>
      </c>
      <c r="Q431" s="1342">
        <v>0.45833333333333331</v>
      </c>
      <c r="R431" s="957" t="s">
        <v>221</v>
      </c>
      <c r="S431" s="1400"/>
      <c r="T431" s="1417"/>
      <c r="U431" s="1417"/>
      <c r="V431" s="1417"/>
      <c r="W431" s="1417"/>
      <c r="X431" s="1418"/>
      <c r="Y431" s="1831"/>
      <c r="Z431" s="1418"/>
      <c r="AA431" s="1418"/>
      <c r="AB431" s="1418"/>
      <c r="AC431" s="1418"/>
      <c r="AD431" s="1418"/>
      <c r="AE431" s="1418"/>
      <c r="AF431" s="1831"/>
      <c r="AG431" s="1418"/>
      <c r="AH431" s="1418"/>
      <c r="AI431" s="1418"/>
      <c r="AJ431" s="1418"/>
      <c r="AK431" s="1418"/>
      <c r="AL431" s="1418"/>
      <c r="AM431" s="1831"/>
      <c r="AN431" s="1418"/>
      <c r="AO431" s="1418"/>
      <c r="AP431" s="1418"/>
      <c r="AQ431" s="1418"/>
      <c r="AR431" s="1831"/>
      <c r="AS431" s="1400"/>
      <c r="AT431" s="1346" t="s">
        <v>468</v>
      </c>
      <c r="AU431" s="1353">
        <v>10.362572214382341</v>
      </c>
      <c r="AV431" s="1099"/>
      <c r="AW431" s="1175" t="str">
        <f t="shared" si="420"/>
        <v xml:space="preserve">  </v>
      </c>
      <c r="AX431" s="1154" t="str">
        <f t="shared" si="421"/>
        <v xml:space="preserve">  </v>
      </c>
      <c r="AY431" s="1419" t="s">
        <v>493</v>
      </c>
      <c r="AZ431" s="1353">
        <v>3.2027182908859748</v>
      </c>
      <c r="BA431" s="1347"/>
      <c r="BB431" s="1175" t="str">
        <f t="shared" si="426"/>
        <v xml:space="preserve">  </v>
      </c>
      <c r="BC431" s="1154" t="str">
        <f t="shared" si="422"/>
        <v xml:space="preserve">  </v>
      </c>
      <c r="BD431" s="1348">
        <f t="shared" si="427"/>
        <v>30.906595627298817</v>
      </c>
      <c r="BE431" s="1420"/>
      <c r="BF431" s="1420" t="s">
        <v>960</v>
      </c>
      <c r="BG431" s="1420"/>
      <c r="BH431" s="1175"/>
      <c r="BI431" s="1154" t="str">
        <f t="shared" si="423"/>
        <v xml:space="preserve">  </v>
      </c>
      <c r="BJ431" s="1420"/>
      <c r="BK431" s="23" t="s">
        <v>960</v>
      </c>
      <c r="BL431" s="1420"/>
      <c r="BM431" s="1175"/>
      <c r="BN431" s="1158" t="str">
        <f t="shared" si="424"/>
        <v xml:space="preserve">  </v>
      </c>
      <c r="BO431" s="1157" t="str">
        <f t="shared" si="425"/>
        <v xml:space="preserve">  </v>
      </c>
      <c r="BP431" s="1421"/>
      <c r="BQ431" s="1441"/>
      <c r="BR431" s="1441"/>
      <c r="BS431" s="1441"/>
      <c r="BT431" s="1441"/>
      <c r="BU431" s="1420"/>
      <c r="BV431" s="1420"/>
      <c r="BW431" s="1420"/>
      <c r="BX431" s="1421"/>
      <c r="BY431" s="1423"/>
      <c r="BZ431" s="1424"/>
      <c r="CA431" s="1179">
        <v>1</v>
      </c>
      <c r="CB431" s="1424"/>
      <c r="CC431" s="1425"/>
      <c r="CD431" s="1426"/>
      <c r="CE431" s="1420"/>
      <c r="CF431" s="1420"/>
      <c r="CG431" s="1420"/>
      <c r="CH431" s="1421"/>
      <c r="CI431" s="1424"/>
      <c r="CJ431" s="1424"/>
      <c r="CK431" s="1424"/>
      <c r="CL431" s="1425"/>
      <c r="CM431" s="1420"/>
      <c r="CN431" s="1420"/>
      <c r="CO431" s="1420"/>
      <c r="CP431" s="1420"/>
      <c r="CQ431" s="1420"/>
      <c r="CR431" s="1174"/>
    </row>
    <row r="432" spans="1:97" x14ac:dyDescent="0.2">
      <c r="A432" s="1144" t="s">
        <v>2173</v>
      </c>
      <c r="B432" s="1161" t="s">
        <v>1279</v>
      </c>
      <c r="C432" s="957" t="s">
        <v>599</v>
      </c>
      <c r="D432" s="957">
        <v>9</v>
      </c>
      <c r="E432" s="957"/>
      <c r="F432" s="955">
        <v>1</v>
      </c>
      <c r="G432" s="1163">
        <v>384051121403001</v>
      </c>
      <c r="H432" s="1163">
        <v>201102231320</v>
      </c>
      <c r="I432" s="1163"/>
      <c r="J432" s="957" t="s">
        <v>211</v>
      </c>
      <c r="K432" s="1242" t="s">
        <v>1698</v>
      </c>
      <c r="L432" s="1242" t="s">
        <v>1698</v>
      </c>
      <c r="M432" s="957" t="s">
        <v>240</v>
      </c>
      <c r="N432" s="957"/>
      <c r="O432" s="1248"/>
      <c r="P432" s="959">
        <v>40597</v>
      </c>
      <c r="Q432" s="1342">
        <v>0.55555555555555602</v>
      </c>
      <c r="R432" s="957" t="s">
        <v>230</v>
      </c>
      <c r="S432" s="1400"/>
      <c r="T432" s="1400"/>
      <c r="U432" s="1400"/>
      <c r="V432" s="1400"/>
      <c r="W432" s="1400"/>
      <c r="X432" s="1418"/>
      <c r="Y432" s="1831"/>
      <c r="Z432" s="1418"/>
      <c r="AA432" s="1418"/>
      <c r="AB432" s="1418"/>
      <c r="AC432" s="1418"/>
      <c r="AD432" s="1418"/>
      <c r="AE432" s="1418"/>
      <c r="AF432" s="1831"/>
      <c r="AG432" s="1418"/>
      <c r="AH432" s="1418"/>
      <c r="AI432" s="1418"/>
      <c r="AJ432" s="1418"/>
      <c r="AK432" s="1418"/>
      <c r="AL432" s="1418"/>
      <c r="AM432" s="1831"/>
      <c r="AN432" s="1418"/>
      <c r="AO432" s="1418"/>
      <c r="AP432" s="1418"/>
      <c r="AQ432" s="1418"/>
      <c r="AR432" s="1831"/>
      <c r="AS432" s="1400"/>
      <c r="AT432" s="1347" t="s">
        <v>300</v>
      </c>
      <c r="AU432" s="1353">
        <v>13.307964554750789</v>
      </c>
      <c r="AV432" s="1094"/>
      <c r="AW432" s="1175" t="str">
        <f t="shared" si="420"/>
        <v xml:space="preserve">  </v>
      </c>
      <c r="AX432" s="1154" t="str">
        <f t="shared" si="421"/>
        <v xml:space="preserve">  </v>
      </c>
      <c r="AY432" s="1347" t="s">
        <v>300</v>
      </c>
      <c r="AZ432" s="1347">
        <v>0.32689175789654262</v>
      </c>
      <c r="BA432" s="1347"/>
      <c r="BB432" s="1175" t="str">
        <f t="shared" si="426"/>
        <v xml:space="preserve">  </v>
      </c>
      <c r="BC432" s="1154" t="str">
        <f t="shared" si="422"/>
        <v xml:space="preserve">  </v>
      </c>
      <c r="BD432" s="1348">
        <f t="shared" si="427"/>
        <v>2.4563618016238706</v>
      </c>
      <c r="BE432" s="949" t="s">
        <v>477</v>
      </c>
      <c r="BF432" s="1347">
        <v>7.1015008944615561</v>
      </c>
      <c r="BG432" s="1347"/>
      <c r="BH432" s="1175" t="str">
        <f>IF(BF432&lt;BH$7,"E, &lt;PRL",IF(BF432&gt;BH$7,"  ",))</f>
        <v xml:space="preserve">  </v>
      </c>
      <c r="BI432" s="1154" t="str">
        <f t="shared" si="423"/>
        <v xml:space="preserve">  </v>
      </c>
      <c r="BJ432" s="1347" t="s">
        <v>477</v>
      </c>
      <c r="BK432" s="1347">
        <v>0.23760678470326671</v>
      </c>
      <c r="BL432" s="1347"/>
      <c r="BM432" s="1175" t="str">
        <f>IF(BK432&lt;BM$7,"E, &lt;PRL",IF(BK432&gt;BM$7,"  ",))</f>
        <v xml:space="preserve">  </v>
      </c>
      <c r="BN432" s="1158" t="str">
        <f t="shared" si="424"/>
        <v xml:space="preserve">  </v>
      </c>
      <c r="BO432" s="1157" t="str">
        <f t="shared" si="425"/>
        <v xml:space="preserve">  </v>
      </c>
      <c r="BP432" s="1349">
        <f>BK432/BF432*100</f>
        <v>3.3458671375874314</v>
      </c>
      <c r="BQ432" s="1422"/>
      <c r="BR432" s="1422"/>
      <c r="BS432" s="1422"/>
      <c r="BT432" s="1422"/>
      <c r="BU432" s="1420"/>
      <c r="BV432" s="1420"/>
      <c r="BW432" s="1420"/>
      <c r="BX432" s="1421"/>
      <c r="BY432" s="1423"/>
      <c r="BZ432" s="1424"/>
      <c r="CA432" s="1179">
        <v>1</v>
      </c>
      <c r="CB432" s="1424"/>
      <c r="CC432" s="1425"/>
      <c r="CD432" s="1426"/>
      <c r="CE432" s="1420"/>
      <c r="CF432" s="1420"/>
      <c r="CG432" s="1420"/>
      <c r="CH432" s="1421"/>
      <c r="CI432" s="1424"/>
      <c r="CJ432" s="1424"/>
      <c r="CK432" s="1424"/>
      <c r="CL432" s="1425"/>
      <c r="CM432" s="1420"/>
      <c r="CN432" s="1420"/>
      <c r="CO432" s="1420"/>
      <c r="CP432" s="1420"/>
      <c r="CQ432" s="1420"/>
      <c r="CR432" s="1174"/>
    </row>
    <row r="433" spans="1:97" s="1663" customFormat="1" x14ac:dyDescent="0.2">
      <c r="A433" s="1144" t="s">
        <v>2180</v>
      </c>
      <c r="B433" s="1812" t="s">
        <v>1286</v>
      </c>
      <c r="C433" s="975" t="s">
        <v>599</v>
      </c>
      <c r="D433" s="975">
        <v>9</v>
      </c>
      <c r="E433" s="1816"/>
      <c r="F433" s="973">
        <v>1</v>
      </c>
      <c r="G433" s="1817" t="s">
        <v>1711</v>
      </c>
      <c r="H433" s="1647">
        <v>201103101340</v>
      </c>
      <c r="I433" s="1647"/>
      <c r="J433" s="1816" t="s">
        <v>389</v>
      </c>
      <c r="K433" s="1242" t="s">
        <v>1698</v>
      </c>
      <c r="L433" s="1819" t="s">
        <v>1698</v>
      </c>
      <c r="M433" s="975" t="s">
        <v>1712</v>
      </c>
      <c r="N433" s="1704" t="s">
        <v>1594</v>
      </c>
      <c r="O433" s="978"/>
      <c r="P433" s="978">
        <v>40612</v>
      </c>
      <c r="Q433" s="1820">
        <v>0.56944444444444398</v>
      </c>
      <c r="R433" s="1816" t="s">
        <v>304</v>
      </c>
      <c r="S433" s="1824"/>
      <c r="T433" s="1826"/>
      <c r="U433" s="1826"/>
      <c r="V433" s="1828"/>
      <c r="W433" s="1826"/>
      <c r="X433" s="1830"/>
      <c r="Y433" s="1831"/>
      <c r="Z433" s="1830"/>
      <c r="AA433" s="1830"/>
      <c r="AB433" s="1830"/>
      <c r="AC433" s="1830"/>
      <c r="AD433" s="1830"/>
      <c r="AE433" s="1830"/>
      <c r="AF433" s="1831"/>
      <c r="AG433" s="1830"/>
      <c r="AH433" s="1830"/>
      <c r="AI433" s="1830"/>
      <c r="AJ433" s="1830"/>
      <c r="AK433" s="1830"/>
      <c r="AL433" s="1830"/>
      <c r="AM433" s="1831"/>
      <c r="AN433" s="1830"/>
      <c r="AO433" s="1830"/>
      <c r="AP433" s="1830"/>
      <c r="AQ433" s="1830"/>
      <c r="AR433" s="1831"/>
      <c r="AS433" s="1826"/>
      <c r="AT433" s="1840" t="s">
        <v>494</v>
      </c>
      <c r="AU433" s="1842">
        <v>8.2639479124544906</v>
      </c>
      <c r="AV433" s="1844"/>
      <c r="AW433" s="1845" t="str">
        <f t="shared" si="420"/>
        <v xml:space="preserve">  </v>
      </c>
      <c r="AX433" s="1154" t="str">
        <f t="shared" si="421"/>
        <v xml:space="preserve">  </v>
      </c>
      <c r="AY433" s="1840" t="s">
        <v>494</v>
      </c>
      <c r="AZ433" s="1840">
        <v>0.26999171658073162</v>
      </c>
      <c r="BA433" s="1840"/>
      <c r="BB433" s="1845" t="str">
        <f t="shared" si="426"/>
        <v xml:space="preserve">  </v>
      </c>
      <c r="BC433" s="1154" t="str">
        <f t="shared" si="422"/>
        <v xml:space="preserve">  </v>
      </c>
      <c r="BD433" s="1854">
        <f t="shared" si="427"/>
        <v>3.2671033196352868</v>
      </c>
      <c r="BE433" s="1840" t="s">
        <v>494</v>
      </c>
      <c r="BF433" s="1840">
        <v>3.7986756779600546</v>
      </c>
      <c r="BG433" s="1844"/>
      <c r="BH433" s="1845" t="str">
        <f>IF(BF433&lt;BH$7,"E, &lt;PRL",IF(BF433&gt;BH$7,"  ",))</f>
        <v xml:space="preserve">  </v>
      </c>
      <c r="BI433" s="1154" t="str">
        <f t="shared" si="423"/>
        <v xml:space="preserve">  </v>
      </c>
      <c r="BJ433" s="1840" t="s">
        <v>494</v>
      </c>
      <c r="BK433" s="1840">
        <v>0.25650317398747158</v>
      </c>
      <c r="BL433" s="1840"/>
      <c r="BM433" s="1845" t="str">
        <f>IF(BK433&lt;BM$7,"E, &lt;PRL",IF(BK433&gt;BM$7,"  ",))</f>
        <v xml:space="preserve">  </v>
      </c>
      <c r="BN433" s="1158" t="str">
        <f t="shared" si="424"/>
        <v xml:space="preserve">  </v>
      </c>
      <c r="BO433" s="1157" t="str">
        <f t="shared" si="425"/>
        <v xml:space="preserve">  </v>
      </c>
      <c r="BP433" s="1854">
        <f>BK433/BF433*100</f>
        <v>6.7524367893712256</v>
      </c>
      <c r="BQ433" s="1716"/>
      <c r="BR433" s="1716"/>
      <c r="BS433" s="1716"/>
      <c r="BT433" s="1422"/>
      <c r="BU433" s="1867"/>
      <c r="BV433" s="1867"/>
      <c r="BW433" s="1867"/>
      <c r="BX433" s="1421"/>
      <c r="BY433" s="1826"/>
      <c r="BZ433" s="1867"/>
      <c r="CA433" s="1870">
        <v>1</v>
      </c>
      <c r="CB433" s="1867"/>
      <c r="CC433" s="1421"/>
      <c r="CD433" s="1867"/>
      <c r="CE433" s="1867"/>
      <c r="CF433" s="1867"/>
      <c r="CG433" s="1420"/>
      <c r="CH433" s="1874"/>
      <c r="CI433" s="1842"/>
      <c r="CJ433" s="1842"/>
      <c r="CK433" s="1842"/>
      <c r="CL433" s="1425"/>
      <c r="CM433" s="1867"/>
      <c r="CN433" s="1867"/>
      <c r="CO433" s="1867"/>
      <c r="CP433" s="1420"/>
      <c r="CQ433" s="1867"/>
      <c r="CR433" s="1883"/>
      <c r="CS433" s="1867"/>
    </row>
    <row r="434" spans="1:97" x14ac:dyDescent="0.2">
      <c r="A434" s="1144" t="s">
        <v>2131</v>
      </c>
      <c r="B434" s="1161" t="s">
        <v>1237</v>
      </c>
      <c r="C434" s="957" t="s">
        <v>599</v>
      </c>
      <c r="D434" s="957">
        <v>7</v>
      </c>
      <c r="E434" s="1338">
        <v>1003817</v>
      </c>
      <c r="F434" s="955">
        <v>1</v>
      </c>
      <c r="G434" s="956">
        <v>384048121402601</v>
      </c>
      <c r="H434" s="1163">
        <v>201004221240</v>
      </c>
      <c r="I434" s="1163"/>
      <c r="J434" s="1241" t="s">
        <v>737</v>
      </c>
      <c r="K434" s="1225" t="s">
        <v>1686</v>
      </c>
      <c r="L434" s="1225" t="s">
        <v>1686</v>
      </c>
      <c r="M434" s="1167" t="s">
        <v>736</v>
      </c>
      <c r="N434" s="1167"/>
      <c r="O434" s="1167"/>
      <c r="P434" s="1169">
        <v>40290</v>
      </c>
      <c r="Q434" s="960">
        <v>0.52777777777777779</v>
      </c>
      <c r="R434" s="1339" t="s">
        <v>1662</v>
      </c>
      <c r="S434" s="1171"/>
      <c r="T434" s="1171"/>
      <c r="U434" s="1171"/>
      <c r="V434" s="1171"/>
      <c r="W434" s="1171"/>
      <c r="X434" s="1171"/>
      <c r="Y434" s="1154"/>
      <c r="Z434" s="1171"/>
      <c r="AA434" s="1171"/>
      <c r="AB434" s="1171"/>
      <c r="AC434" s="1171"/>
      <c r="AD434" s="1171"/>
      <c r="AE434" s="1171"/>
      <c r="AF434" s="1154"/>
      <c r="AG434" s="1171"/>
      <c r="AH434" s="1171"/>
      <c r="AI434" s="1171"/>
      <c r="AJ434" s="1171"/>
      <c r="AK434" s="1171"/>
      <c r="AL434" s="1171"/>
      <c r="AM434" s="1154"/>
      <c r="AN434" s="243" t="s">
        <v>191</v>
      </c>
      <c r="AO434" s="243" t="s">
        <v>191</v>
      </c>
      <c r="AP434" s="243" t="s">
        <v>191</v>
      </c>
      <c r="AQ434" s="236" t="s">
        <v>191</v>
      </c>
      <c r="AR434" s="1154" t="str">
        <f>IF(AN434&lt;AR$5,"&lt;MDL",IF(AN434&lt;AR$6,"E, &lt;RL",IF(AN434&gt;AR$6,"  ",)))</f>
        <v xml:space="preserve">  </v>
      </c>
      <c r="AS434" s="236"/>
      <c r="AT434" s="1172"/>
      <c r="AU434" s="1201">
        <v>6.046811292095672</v>
      </c>
      <c r="AV434" s="1174"/>
      <c r="AW434" s="1175" t="str">
        <f t="shared" si="420"/>
        <v xml:space="preserve">  </v>
      </c>
      <c r="AX434" s="1154" t="str">
        <f t="shared" si="421"/>
        <v xml:space="preserve">  </v>
      </c>
      <c r="AY434" s="1172"/>
      <c r="AZ434" s="1187">
        <v>0.3167445119277571</v>
      </c>
      <c r="BA434" s="1187">
        <v>6.7580083832305959E-3</v>
      </c>
      <c r="BB434" s="1175" t="str">
        <f t="shared" si="426"/>
        <v xml:space="preserve">  </v>
      </c>
      <c r="BC434" s="1154" t="str">
        <f t="shared" si="422"/>
        <v xml:space="preserve">  </v>
      </c>
      <c r="BD434" s="1239">
        <f t="shared" si="427"/>
        <v>5.238207323284624</v>
      </c>
      <c r="BE434" s="63" t="s">
        <v>191</v>
      </c>
      <c r="BF434" s="63" t="s">
        <v>191</v>
      </c>
      <c r="BG434" s="63" t="s">
        <v>191</v>
      </c>
      <c r="BH434" s="1175"/>
      <c r="BI434" s="1154" t="str">
        <f t="shared" si="423"/>
        <v xml:space="preserve">  </v>
      </c>
      <c r="BJ434" s="63" t="s">
        <v>191</v>
      </c>
      <c r="BK434" s="23" t="s">
        <v>960</v>
      </c>
      <c r="BL434" s="63" t="s">
        <v>191</v>
      </c>
      <c r="BM434" s="1175"/>
      <c r="BN434" s="1158" t="str">
        <f t="shared" si="424"/>
        <v xml:space="preserve">  </v>
      </c>
      <c r="BO434" s="1157" t="str">
        <f t="shared" si="425"/>
        <v xml:space="preserve">  </v>
      </c>
      <c r="BP434" s="782" t="s">
        <v>191</v>
      </c>
      <c r="BQ434" s="63"/>
      <c r="BR434" s="63" t="s">
        <v>191</v>
      </c>
      <c r="BS434" s="174"/>
      <c r="BT434" s="1158"/>
      <c r="BU434" s="63" t="s">
        <v>191</v>
      </c>
      <c r="BV434" s="63" t="s">
        <v>191</v>
      </c>
      <c r="BW434" s="174" t="str">
        <f>IF(BU434&lt;BW$7,"E, &lt;PRL",IF(BU434&gt;BW$7,"  ",))</f>
        <v xml:space="preserve">  </v>
      </c>
      <c r="BX434" s="1154" t="str">
        <f>IF(BU434&lt;BX$5,"&lt;MDL",IF(BU434&lt;BX$6,"E, &lt;RL",IF(BU434&gt;BX$6,"  ",)))</f>
        <v xml:space="preserve">  </v>
      </c>
      <c r="BY434" s="235"/>
      <c r="BZ434" s="63" t="s">
        <v>191</v>
      </c>
      <c r="CA434" s="1179">
        <v>1</v>
      </c>
      <c r="CB434" s="174"/>
      <c r="CC434" s="1154"/>
      <c r="CD434" s="63" t="s">
        <v>191</v>
      </c>
      <c r="CE434" s="63" t="s">
        <v>191</v>
      </c>
      <c r="CF434" s="174" t="str">
        <f>IF(CD434&lt;CF$7,"E, &lt;PRL",IF(CD434&gt;CF$7,"  ",))</f>
        <v xml:space="preserve">  </v>
      </c>
      <c r="CG434" s="1158" t="str">
        <f>IF(CD434&lt;CG$5,"&lt;MDL",IF(CD434&lt;CG$6,"E, &lt;RL",IF(CD434&gt;CG$6,"  ",)))</f>
        <v xml:space="preserve">  </v>
      </c>
      <c r="CH434" s="782" t="s">
        <v>191</v>
      </c>
      <c r="CI434" s="63"/>
      <c r="CJ434" s="63" t="s">
        <v>191</v>
      </c>
      <c r="CK434" s="174"/>
      <c r="CL434" s="1412"/>
      <c r="CM434" s="63" t="s">
        <v>191</v>
      </c>
      <c r="CN434" s="63" t="s">
        <v>191</v>
      </c>
      <c r="CO434" s="63"/>
      <c r="CP434" s="1158" t="str">
        <f>IF(CM434&lt;CP$5,"&lt;MDL",IF(CM434&lt;CP$6,"E, &lt;RL",IF(CM434&gt;CP$6,"  ",)))</f>
        <v xml:space="preserve">  </v>
      </c>
      <c r="CQ434" s="63" t="s">
        <v>191</v>
      </c>
      <c r="CR434" s="1180"/>
      <c r="CS434" s="1180"/>
    </row>
    <row r="435" spans="1:97" x14ac:dyDescent="0.2">
      <c r="A435" s="1144" t="s">
        <v>2132</v>
      </c>
      <c r="B435" s="1208" t="s">
        <v>1238</v>
      </c>
      <c r="C435" s="1209" t="s">
        <v>600</v>
      </c>
      <c r="D435" s="1209">
        <v>7</v>
      </c>
      <c r="E435" s="1338">
        <v>1002785</v>
      </c>
      <c r="F435" s="955">
        <v>4</v>
      </c>
      <c r="G435" s="1229">
        <v>384048121402601</v>
      </c>
      <c r="H435" s="1210">
        <v>201004221245</v>
      </c>
      <c r="I435" s="1210"/>
      <c r="J435" s="1259" t="s">
        <v>738</v>
      </c>
      <c r="K435" s="1340" t="s">
        <v>1686</v>
      </c>
      <c r="L435" s="1340" t="s">
        <v>1686</v>
      </c>
      <c r="M435" s="1212" t="s">
        <v>736</v>
      </c>
      <c r="N435" s="1212"/>
      <c r="O435" s="1212" t="s">
        <v>45</v>
      </c>
      <c r="P435" s="1288">
        <v>40290</v>
      </c>
      <c r="Q435" s="1213">
        <v>0.53125</v>
      </c>
      <c r="R435" s="1339" t="s">
        <v>1663</v>
      </c>
      <c r="S435" s="1214"/>
      <c r="T435" s="1214"/>
      <c r="U435" s="1214"/>
      <c r="V435" s="1214"/>
      <c r="W435" s="1214"/>
      <c r="X435" s="1214"/>
      <c r="Y435" s="1154"/>
      <c r="Z435" s="1214"/>
      <c r="AA435" s="1214"/>
      <c r="AB435" s="1214"/>
      <c r="AC435" s="1214"/>
      <c r="AD435" s="1214"/>
      <c r="AE435" s="1214"/>
      <c r="AF435" s="1154"/>
      <c r="AG435" s="1214"/>
      <c r="AH435" s="1214"/>
      <c r="AI435" s="1214"/>
      <c r="AJ435" s="1214"/>
      <c r="AK435" s="1214"/>
      <c r="AL435" s="1214"/>
      <c r="AM435" s="1154"/>
      <c r="AN435" s="364" t="s">
        <v>191</v>
      </c>
      <c r="AO435" s="364" t="s">
        <v>191</v>
      </c>
      <c r="AP435" s="364" t="s">
        <v>191</v>
      </c>
      <c r="AQ435" s="273" t="s">
        <v>191</v>
      </c>
      <c r="AR435" s="1154" t="str">
        <f>IF(AN435&lt;AR$5,"&lt;MDL",IF(AN435&lt;AR$6,"E, &lt;RL",IF(AN435&gt;AR$6,"  ",)))</f>
        <v xml:space="preserve">  </v>
      </c>
      <c r="AS435" s="273"/>
      <c r="AT435" s="1289"/>
      <c r="AU435" s="1218">
        <v>6.9018692096353238</v>
      </c>
      <c r="AV435" s="1293"/>
      <c r="AW435" s="1175" t="str">
        <f t="shared" si="420"/>
        <v xml:space="preserve">  </v>
      </c>
      <c r="AX435" s="1154" t="str">
        <f t="shared" si="421"/>
        <v xml:space="preserve">  </v>
      </c>
      <c r="AY435" s="1289"/>
      <c r="AZ435" s="1291">
        <v>0.30133721452379525</v>
      </c>
      <c r="BA435" s="1291"/>
      <c r="BB435" s="1175" t="str">
        <f t="shared" si="426"/>
        <v xml:space="preserve">  </v>
      </c>
      <c r="BC435" s="1154" t="str">
        <f t="shared" si="422"/>
        <v xml:space="preserve">  </v>
      </c>
      <c r="BD435" s="1322">
        <f t="shared" si="427"/>
        <v>4.3660232521229867</v>
      </c>
      <c r="BE435" s="253" t="s">
        <v>191</v>
      </c>
      <c r="BF435" s="253" t="s">
        <v>191</v>
      </c>
      <c r="BG435" s="253" t="s">
        <v>191</v>
      </c>
      <c r="BH435" s="1175"/>
      <c r="BI435" s="1154" t="str">
        <f t="shared" si="423"/>
        <v xml:space="preserve">  </v>
      </c>
      <c r="BJ435" s="253" t="s">
        <v>191</v>
      </c>
      <c r="BK435" s="23" t="s">
        <v>960</v>
      </c>
      <c r="BL435" s="253" t="s">
        <v>191</v>
      </c>
      <c r="BM435" s="1175"/>
      <c r="BN435" s="1158" t="str">
        <f t="shared" si="424"/>
        <v xml:space="preserve">  </v>
      </c>
      <c r="BO435" s="1157" t="str">
        <f t="shared" si="425"/>
        <v xml:space="preserve">  </v>
      </c>
      <c r="BP435" s="784" t="s">
        <v>191</v>
      </c>
      <c r="BQ435" s="253"/>
      <c r="BR435" s="253" t="s">
        <v>191</v>
      </c>
      <c r="BS435" s="174"/>
      <c r="BT435" s="1158"/>
      <c r="BU435" s="253" t="s">
        <v>191</v>
      </c>
      <c r="BV435" s="253" t="s">
        <v>191</v>
      </c>
      <c r="BW435" s="174" t="str">
        <f>IF(BU435&lt;BW$7,"E, &lt;PRL",IF(BU435&gt;BW$7,"  ",))</f>
        <v xml:space="preserve">  </v>
      </c>
      <c r="BX435" s="1154" t="str">
        <f>IF(BU435&lt;BX$5,"&lt;MDL",IF(BU435&lt;BX$6,"E, &lt;RL",IF(BU435&gt;BX$6,"  ",)))</f>
        <v xml:space="preserve">  </v>
      </c>
      <c r="BY435" s="257"/>
      <c r="BZ435" s="253" t="s">
        <v>191</v>
      </c>
      <c r="CA435" s="1193">
        <v>1</v>
      </c>
      <c r="CB435" s="174"/>
      <c r="CC435" s="1154"/>
      <c r="CD435" s="253" t="s">
        <v>191</v>
      </c>
      <c r="CE435" s="253" t="s">
        <v>191</v>
      </c>
      <c r="CF435" s="174" t="str">
        <f>IF(CD435&lt;CF$7,"E, &lt;PRL",IF(CD435&gt;CF$7,"  ",))</f>
        <v xml:space="preserve">  </v>
      </c>
      <c r="CG435" s="1158" t="str">
        <f>IF(CD435&lt;CG$5,"&lt;MDL",IF(CD435&lt;CG$6,"E, &lt;RL",IF(CD435&gt;CG$6,"  ",)))</f>
        <v xml:space="preserve">  </v>
      </c>
      <c r="CH435" s="784" t="s">
        <v>191</v>
      </c>
      <c r="CI435" s="253"/>
      <c r="CJ435" s="253" t="s">
        <v>191</v>
      </c>
      <c r="CK435" s="174"/>
      <c r="CL435" s="1412"/>
      <c r="CM435" s="253" t="s">
        <v>191</v>
      </c>
      <c r="CN435" s="253" t="s">
        <v>191</v>
      </c>
      <c r="CO435" s="253"/>
      <c r="CP435" s="1158" t="str">
        <f>IF(CM435&lt;CP$5,"&lt;MDL",IF(CM435&lt;CP$6,"E, &lt;RL",IF(CM435&gt;CP$6,"  ",)))</f>
        <v xml:space="preserve">  </v>
      </c>
      <c r="CQ435" s="253" t="s">
        <v>191</v>
      </c>
      <c r="CR435" s="1297"/>
      <c r="CS435" s="1297"/>
    </row>
    <row r="436" spans="1:97" x14ac:dyDescent="0.2">
      <c r="A436" s="1144" t="s">
        <v>2163</v>
      </c>
      <c r="B436" s="1161" t="s">
        <v>1269</v>
      </c>
      <c r="C436" s="957" t="s">
        <v>599</v>
      </c>
      <c r="D436" s="957">
        <v>9</v>
      </c>
      <c r="E436" s="957"/>
      <c r="F436" s="955">
        <v>1</v>
      </c>
      <c r="G436" s="956">
        <v>384048121402601</v>
      </c>
      <c r="H436" s="1163">
        <v>201102030930</v>
      </c>
      <c r="I436" s="1163"/>
      <c r="J436" s="957" t="s">
        <v>201</v>
      </c>
      <c r="K436" s="1183" t="s">
        <v>1686</v>
      </c>
      <c r="L436" s="1183" t="s">
        <v>1686</v>
      </c>
      <c r="M436" s="957" t="s">
        <v>235</v>
      </c>
      <c r="N436" s="957"/>
      <c r="O436" s="1248"/>
      <c r="P436" s="959">
        <v>40577</v>
      </c>
      <c r="Q436" s="1342">
        <v>0.39583333333333331</v>
      </c>
      <c r="R436" s="957" t="s">
        <v>220</v>
      </c>
      <c r="S436" s="1400"/>
      <c r="T436" s="1417"/>
      <c r="U436" s="1417"/>
      <c r="V436" s="1417"/>
      <c r="W436" s="1417"/>
      <c r="X436" s="1418"/>
      <c r="Y436" s="1831"/>
      <c r="Z436" s="1418"/>
      <c r="AA436" s="1418"/>
      <c r="AB436" s="1418"/>
      <c r="AC436" s="1418"/>
      <c r="AD436" s="1418"/>
      <c r="AE436" s="1418"/>
      <c r="AF436" s="1831"/>
      <c r="AG436" s="1418"/>
      <c r="AH436" s="1418"/>
      <c r="AI436" s="1418"/>
      <c r="AJ436" s="1418"/>
      <c r="AK436" s="1418"/>
      <c r="AL436" s="1418"/>
      <c r="AM436" s="1831"/>
      <c r="AN436" s="1418"/>
      <c r="AO436" s="1418"/>
      <c r="AP436" s="1418"/>
      <c r="AQ436" s="1418"/>
      <c r="AR436" s="1831"/>
      <c r="AS436" s="1400"/>
      <c r="AT436" s="1346" t="s">
        <v>467</v>
      </c>
      <c r="AU436" s="1353">
        <v>7.6311396443430333</v>
      </c>
      <c r="AV436" s="1099"/>
      <c r="AW436" s="1175" t="str">
        <f t="shared" si="420"/>
        <v xml:space="preserve">  </v>
      </c>
      <c r="AX436" s="1154" t="str">
        <f t="shared" si="421"/>
        <v xml:space="preserve">  </v>
      </c>
      <c r="AY436" s="1419" t="s">
        <v>460</v>
      </c>
      <c r="AZ436" s="1353">
        <v>3.4383803330557989</v>
      </c>
      <c r="BA436" s="1347"/>
      <c r="BB436" s="1175" t="str">
        <f t="shared" si="426"/>
        <v xml:space="preserve">  </v>
      </c>
      <c r="BC436" s="1154" t="str">
        <f t="shared" si="422"/>
        <v xml:space="preserve">  </v>
      </c>
      <c r="BD436" s="1348">
        <f t="shared" si="427"/>
        <v>45.057232514473398</v>
      </c>
      <c r="BE436" s="1420"/>
      <c r="BF436" s="1420" t="s">
        <v>960</v>
      </c>
      <c r="BG436" s="1420"/>
      <c r="BH436" s="1175"/>
      <c r="BI436" s="1154" t="str">
        <f t="shared" si="423"/>
        <v xml:space="preserve">  </v>
      </c>
      <c r="BJ436" s="1420"/>
      <c r="BK436" s="23" t="s">
        <v>960</v>
      </c>
      <c r="BL436" s="1420"/>
      <c r="BM436" s="1175"/>
      <c r="BN436" s="1158" t="str">
        <f t="shared" si="424"/>
        <v xml:space="preserve">  </v>
      </c>
      <c r="BO436" s="1157" t="str">
        <f t="shared" si="425"/>
        <v xml:space="preserve">  </v>
      </c>
      <c r="BP436" s="1421"/>
      <c r="BQ436" s="1441"/>
      <c r="BR436" s="1441"/>
      <c r="BS436" s="1441"/>
      <c r="BT436" s="1441"/>
      <c r="BU436" s="1420"/>
      <c r="BV436" s="1420"/>
      <c r="BW436" s="1420"/>
      <c r="BX436" s="1421"/>
      <c r="BY436" s="1423"/>
      <c r="BZ436" s="1424"/>
      <c r="CA436" s="1179">
        <v>1</v>
      </c>
      <c r="CB436" s="1424"/>
      <c r="CC436" s="1425"/>
      <c r="CD436" s="1426"/>
      <c r="CE436" s="1420"/>
      <c r="CF436" s="1420"/>
      <c r="CG436" s="1420"/>
      <c r="CH436" s="1421"/>
      <c r="CI436" s="1424"/>
      <c r="CJ436" s="1424"/>
      <c r="CK436" s="1424"/>
      <c r="CL436" s="1425"/>
      <c r="CM436" s="1420"/>
      <c r="CN436" s="1420"/>
      <c r="CO436" s="1420"/>
      <c r="CP436" s="1420"/>
      <c r="CQ436" s="1420"/>
      <c r="CR436" s="1174"/>
    </row>
    <row r="437" spans="1:97" x14ac:dyDescent="0.2">
      <c r="A437" s="1144" t="s">
        <v>2179</v>
      </c>
      <c r="B437" s="1208" t="s">
        <v>1285</v>
      </c>
      <c r="C437" s="957" t="s">
        <v>599</v>
      </c>
      <c r="D437" s="957">
        <v>9</v>
      </c>
      <c r="E437" s="1448"/>
      <c r="F437" s="955">
        <v>1</v>
      </c>
      <c r="G437" s="1183" t="s">
        <v>1709</v>
      </c>
      <c r="H437" s="1210">
        <v>201103101250</v>
      </c>
      <c r="I437" s="1210"/>
      <c r="J437" s="1448" t="s">
        <v>389</v>
      </c>
      <c r="K437" s="1183" t="s">
        <v>1686</v>
      </c>
      <c r="L437" s="1183" t="s">
        <v>1686</v>
      </c>
      <c r="M437" s="957" t="s">
        <v>1710</v>
      </c>
      <c r="N437" s="1209" t="s">
        <v>1593</v>
      </c>
      <c r="O437" s="1407"/>
      <c r="P437" s="1407">
        <v>40612</v>
      </c>
      <c r="Q437" s="1357">
        <v>0.53472222222222199</v>
      </c>
      <c r="R437" s="1448" t="s">
        <v>303</v>
      </c>
      <c r="S437" s="662"/>
      <c r="T437" s="1449"/>
      <c r="U437" s="1449"/>
      <c r="V437" s="1450"/>
      <c r="W437" s="1449"/>
      <c r="X437" s="1445"/>
      <c r="Y437" s="1833"/>
      <c r="Z437" s="1445"/>
      <c r="AA437" s="1445"/>
      <c r="AB437" s="1445"/>
      <c r="AC437" s="1445"/>
      <c r="AD437" s="1445"/>
      <c r="AE437" s="1445"/>
      <c r="AF437" s="1833"/>
      <c r="AG437" s="1445"/>
      <c r="AH437" s="1445"/>
      <c r="AI437" s="1445"/>
      <c r="AJ437" s="1445"/>
      <c r="AK437" s="1445"/>
      <c r="AL437" s="1445"/>
      <c r="AM437" s="1833"/>
      <c r="AN437" s="1445"/>
      <c r="AO437" s="1445"/>
      <c r="AP437" s="1445"/>
      <c r="AQ437" s="1445"/>
      <c r="AR437" s="1833"/>
      <c r="AS437" s="1449"/>
      <c r="AT437" s="1446" t="s">
        <v>494</v>
      </c>
      <c r="AU437" s="1451">
        <v>9.0140718546170024</v>
      </c>
      <c r="AV437" s="1446"/>
      <c r="AW437" s="1175" t="str">
        <f t="shared" si="420"/>
        <v xml:space="preserve">  </v>
      </c>
      <c r="AX437" s="1154" t="str">
        <f t="shared" si="421"/>
        <v xml:space="preserve">  </v>
      </c>
      <c r="AY437" s="1446" t="s">
        <v>494</v>
      </c>
      <c r="AZ437" s="1446">
        <v>0.75261013078530126</v>
      </c>
      <c r="BA437" s="1446"/>
      <c r="BB437" s="1175" t="str">
        <f t="shared" si="426"/>
        <v xml:space="preserve">  </v>
      </c>
      <c r="BC437" s="1154" t="str">
        <f t="shared" si="422"/>
        <v xml:space="preserve">  </v>
      </c>
      <c r="BD437" s="1452">
        <f t="shared" si="427"/>
        <v>8.3492803576866859</v>
      </c>
      <c r="BE437" s="1446" t="s">
        <v>494</v>
      </c>
      <c r="BF437" s="1446">
        <v>4.0778302114554767</v>
      </c>
      <c r="BG437" s="1446"/>
      <c r="BH437" s="1175" t="str">
        <f>IF(BF437&lt;BH$7,"E, &lt;PRL",IF(BF437&gt;BH$7,"  ",))</f>
        <v xml:space="preserve">  </v>
      </c>
      <c r="BI437" s="1154" t="str">
        <f t="shared" si="423"/>
        <v xml:space="preserve">  </v>
      </c>
      <c r="BJ437" s="1446" t="s">
        <v>494</v>
      </c>
      <c r="BK437" s="1446">
        <v>0.48744413230112099</v>
      </c>
      <c r="BL437" s="1446"/>
      <c r="BM437" s="1175" t="str">
        <f>IF(BK437&lt;BM$7,"E, &lt;PRL",IF(BK437&gt;BM$7,"  ",))</f>
        <v xml:space="preserve">  </v>
      </c>
      <c r="BN437" s="1158" t="str">
        <f t="shared" si="424"/>
        <v xml:space="preserve">  </v>
      </c>
      <c r="BO437" s="1157" t="str">
        <f t="shared" si="425"/>
        <v xml:space="preserve">  </v>
      </c>
      <c r="BP437" s="1452">
        <f>BK437/BF437*100</f>
        <v>11.953517116327909</v>
      </c>
      <c r="BQ437" s="1422"/>
      <c r="BR437" s="1422"/>
      <c r="BS437" s="1422"/>
      <c r="BT437" s="1422"/>
      <c r="BU437" s="1422"/>
      <c r="BV437" s="1422"/>
      <c r="BW437" s="1422"/>
      <c r="BX437" s="1453"/>
      <c r="BY437" s="1449"/>
      <c r="BZ437" s="1422"/>
      <c r="CA437" s="1193">
        <v>1</v>
      </c>
      <c r="CB437" s="1422"/>
      <c r="CC437" s="1453"/>
      <c r="CD437" s="1422"/>
      <c r="CE437" s="1422"/>
      <c r="CF437" s="1422"/>
      <c r="CG437" s="1422"/>
      <c r="CH437" s="1453"/>
      <c r="CI437" s="1451"/>
      <c r="CJ437" s="1451"/>
      <c r="CK437" s="1451"/>
      <c r="CL437" s="1452"/>
      <c r="CM437" s="1422"/>
      <c r="CN437" s="1422"/>
      <c r="CO437" s="1422"/>
      <c r="CP437" s="1422"/>
      <c r="CQ437" s="1422"/>
      <c r="CR437" s="1454"/>
      <c r="CS437" s="1422"/>
    </row>
    <row r="438" spans="1:97" x14ac:dyDescent="0.2">
      <c r="A438" s="1144" t="s">
        <v>2129</v>
      </c>
      <c r="B438" s="1161" t="s">
        <v>1235</v>
      </c>
      <c r="C438" s="957" t="s">
        <v>599</v>
      </c>
      <c r="D438" s="957">
        <v>9</v>
      </c>
      <c r="E438" s="1334">
        <v>1003813</v>
      </c>
      <c r="F438" s="955">
        <v>1</v>
      </c>
      <c r="G438" s="956">
        <v>384118121403201</v>
      </c>
      <c r="H438" s="1163">
        <v>201004211200</v>
      </c>
      <c r="I438" s="1163"/>
      <c r="J438" s="1241" t="s">
        <v>734</v>
      </c>
      <c r="K438" s="1225" t="s">
        <v>1717</v>
      </c>
      <c r="L438" s="1225" t="s">
        <v>1717</v>
      </c>
      <c r="M438" s="957" t="s">
        <v>1707</v>
      </c>
      <c r="N438" s="1167" t="s">
        <v>234</v>
      </c>
      <c r="O438" s="1167"/>
      <c r="P438" s="1169">
        <v>40289</v>
      </c>
      <c r="Q438" s="960">
        <v>0.5</v>
      </c>
      <c r="R438" s="1335" t="s">
        <v>1660</v>
      </c>
      <c r="S438" s="1171"/>
      <c r="T438" s="1171"/>
      <c r="U438" s="1171"/>
      <c r="V438" s="1171"/>
      <c r="W438" s="1171"/>
      <c r="X438" s="1171"/>
      <c r="Y438" s="1154"/>
      <c r="Z438" s="1171"/>
      <c r="AA438" s="1171"/>
      <c r="AB438" s="1171"/>
      <c r="AC438" s="1171"/>
      <c r="AD438" s="1171"/>
      <c r="AE438" s="1171"/>
      <c r="AF438" s="1154"/>
      <c r="AG438" s="1171"/>
      <c r="AH438" s="1171"/>
      <c r="AI438" s="1171"/>
      <c r="AJ438" s="1171"/>
      <c r="AK438" s="1171"/>
      <c r="AL438" s="1171"/>
      <c r="AM438" s="1154"/>
      <c r="AN438" s="243" t="s">
        <v>191</v>
      </c>
      <c r="AO438" s="243" t="s">
        <v>191</v>
      </c>
      <c r="AP438" s="243" t="s">
        <v>191</v>
      </c>
      <c r="AQ438" s="236" t="s">
        <v>191</v>
      </c>
      <c r="AR438" s="1154" t="str">
        <f>IF(AN438&lt;AR$5,"&lt;MDL",IF(AN438&lt;AR$6,"E, &lt;RL",IF(AN438&gt;AR$6,"  ",)))</f>
        <v xml:space="preserve">  </v>
      </c>
      <c r="AS438" s="236"/>
      <c r="AT438" s="1172"/>
      <c r="AU438" s="1201">
        <v>8.8252630821098137</v>
      </c>
      <c r="AV438" s="1174"/>
      <c r="AW438" s="1175" t="str">
        <f t="shared" si="420"/>
        <v xml:space="preserve">  </v>
      </c>
      <c r="AX438" s="1154" t="str">
        <f t="shared" si="421"/>
        <v xml:space="preserve">  </v>
      </c>
      <c r="AY438" s="1324"/>
      <c r="AZ438" s="1187">
        <v>0.37446008728867158</v>
      </c>
      <c r="BA438" s="1179"/>
      <c r="BB438" s="1175" t="str">
        <f t="shared" si="426"/>
        <v xml:space="preserve">  </v>
      </c>
      <c r="BC438" s="1154" t="str">
        <f t="shared" si="422"/>
        <v xml:space="preserve">  </v>
      </c>
      <c r="BD438" s="1239">
        <f t="shared" si="427"/>
        <v>4.2430473041394166</v>
      </c>
      <c r="BE438" s="63" t="s">
        <v>191</v>
      </c>
      <c r="BF438" s="63" t="s">
        <v>191</v>
      </c>
      <c r="BG438" s="63" t="s">
        <v>191</v>
      </c>
      <c r="BH438" s="1175"/>
      <c r="BI438" s="1154" t="str">
        <f t="shared" si="423"/>
        <v xml:space="preserve">  </v>
      </c>
      <c r="BJ438" s="63" t="s">
        <v>191</v>
      </c>
      <c r="BK438" s="23" t="s">
        <v>960</v>
      </c>
      <c r="BL438" s="63" t="s">
        <v>191</v>
      </c>
      <c r="BM438" s="1175"/>
      <c r="BN438" s="1158" t="str">
        <f t="shared" si="424"/>
        <v xml:space="preserve">  </v>
      </c>
      <c r="BO438" s="1157" t="str">
        <f t="shared" si="425"/>
        <v xml:space="preserve">  </v>
      </c>
      <c r="BP438" s="782" t="s">
        <v>191</v>
      </c>
      <c r="BQ438" s="63"/>
      <c r="BR438" s="63" t="s">
        <v>191</v>
      </c>
      <c r="BS438" s="174"/>
      <c r="BT438" s="1158"/>
      <c r="BU438" s="63" t="s">
        <v>191</v>
      </c>
      <c r="BV438" s="63" t="s">
        <v>191</v>
      </c>
      <c r="BW438" s="174" t="str">
        <f>IF(BU438&lt;BW$7,"E, &lt;PRL",IF(BU438&gt;BW$7,"  ",))</f>
        <v xml:space="preserve">  </v>
      </c>
      <c r="BX438" s="1154" t="str">
        <f>IF(BU438&lt;BX$5,"&lt;MDL",IF(BU438&lt;BX$6,"E, &lt;RL",IF(BU438&gt;BX$6,"  ",)))</f>
        <v xml:space="preserve">  </v>
      </c>
      <c r="BY438" s="235"/>
      <c r="BZ438" s="63" t="s">
        <v>191</v>
      </c>
      <c r="CA438" s="1179">
        <v>1</v>
      </c>
      <c r="CB438" s="174"/>
      <c r="CC438" s="1154"/>
      <c r="CD438" s="63" t="s">
        <v>191</v>
      </c>
      <c r="CE438" s="63" t="s">
        <v>191</v>
      </c>
      <c r="CF438" s="174" t="str">
        <f>IF(CD438&lt;CF$7,"E, &lt;PRL",IF(CD438&gt;CF$7,"  ",))</f>
        <v xml:space="preserve">  </v>
      </c>
      <c r="CG438" s="1158" t="str">
        <f>IF(CD438&lt;CG$5,"&lt;MDL",IF(CD438&lt;CG$6,"E, &lt;RL",IF(CD438&gt;CG$6,"  ",)))</f>
        <v xml:space="preserve">  </v>
      </c>
      <c r="CH438" s="782" t="s">
        <v>191</v>
      </c>
      <c r="CI438" s="63"/>
      <c r="CJ438" s="63" t="s">
        <v>191</v>
      </c>
      <c r="CK438" s="174"/>
      <c r="CL438" s="1412"/>
      <c r="CM438" s="63" t="s">
        <v>191</v>
      </c>
      <c r="CN438" s="63" t="s">
        <v>191</v>
      </c>
      <c r="CO438" s="63"/>
      <c r="CP438" s="1158" t="str">
        <f>IF(CM438&lt;CP$5,"&lt;MDL",IF(CM438&lt;CP$6,"E, &lt;RL",IF(CM438&gt;CP$6,"  ",)))</f>
        <v xml:space="preserve">  </v>
      </c>
      <c r="CQ438" s="63" t="s">
        <v>191</v>
      </c>
      <c r="CR438" s="1180"/>
      <c r="CS438" s="1180"/>
    </row>
    <row r="439" spans="1:97" x14ac:dyDescent="0.2">
      <c r="A439" s="1144" t="s">
        <v>2177</v>
      </c>
      <c r="B439" s="1161" t="s">
        <v>1283</v>
      </c>
      <c r="C439" s="1299" t="s">
        <v>599</v>
      </c>
      <c r="D439" s="957">
        <v>9</v>
      </c>
      <c r="E439" s="1299"/>
      <c r="F439" s="955">
        <v>1</v>
      </c>
      <c r="G439" s="1163">
        <v>384118121403201</v>
      </c>
      <c r="H439" s="1163">
        <v>201103101120</v>
      </c>
      <c r="I439" s="1163"/>
      <c r="J439" s="1299" t="s">
        <v>389</v>
      </c>
      <c r="K439" s="1225" t="s">
        <v>1717</v>
      </c>
      <c r="L439" s="1225" t="s">
        <v>1717</v>
      </c>
      <c r="M439" s="957" t="s">
        <v>1707</v>
      </c>
      <c r="N439" s="957" t="s">
        <v>340</v>
      </c>
      <c r="O439" s="959"/>
      <c r="P439" s="959">
        <v>40612</v>
      </c>
      <c r="Q439" s="1342">
        <v>0.47222222222222199</v>
      </c>
      <c r="R439" s="1299" t="s">
        <v>301</v>
      </c>
      <c r="S439" s="660"/>
      <c r="T439" s="1400"/>
      <c r="U439" s="1400"/>
      <c r="V439" s="1417"/>
      <c r="W439" s="1400"/>
      <c r="X439" s="1418"/>
      <c r="Y439" s="1831"/>
      <c r="Z439" s="1418"/>
      <c r="AA439" s="1418"/>
      <c r="AB439" s="1418"/>
      <c r="AC439" s="1418"/>
      <c r="AD439" s="1418"/>
      <c r="AE439" s="1418"/>
      <c r="AF439" s="1831"/>
      <c r="AG439" s="1418"/>
      <c r="AH439" s="1418"/>
      <c r="AI439" s="1418"/>
      <c r="AJ439" s="1418"/>
      <c r="AK439" s="1418"/>
      <c r="AL439" s="1418"/>
      <c r="AM439" s="1831"/>
      <c r="AN439" s="1418"/>
      <c r="AO439" s="1418"/>
      <c r="AP439" s="1418"/>
      <c r="AQ439" s="1418"/>
      <c r="AR439" s="1831"/>
      <c r="AS439" s="1400"/>
      <c r="AT439" s="1426" t="s">
        <v>494</v>
      </c>
      <c r="AU439" s="1424">
        <v>12.26718627018583</v>
      </c>
      <c r="AV439" s="1446"/>
      <c r="AW439" s="1175" t="str">
        <f t="shared" si="420"/>
        <v xml:space="preserve">  </v>
      </c>
      <c r="AX439" s="1154" t="str">
        <f t="shared" si="421"/>
        <v xml:space="preserve">  </v>
      </c>
      <c r="AY439" s="1426" t="s">
        <v>494</v>
      </c>
      <c r="AZ439" s="1426">
        <v>0.34753130432116103</v>
      </c>
      <c r="BA439" s="1426"/>
      <c r="BB439" s="1175" t="str">
        <f t="shared" si="426"/>
        <v xml:space="preserve">  </v>
      </c>
      <c r="BC439" s="1154" t="str">
        <f t="shared" si="422"/>
        <v xml:space="preserve">  </v>
      </c>
      <c r="BD439" s="1425">
        <f t="shared" si="427"/>
        <v>2.833015629393361</v>
      </c>
      <c r="BE439" s="1426" t="s">
        <v>494</v>
      </c>
      <c r="BF439" s="1426">
        <v>3.80638174208095</v>
      </c>
      <c r="BG439" s="1446"/>
      <c r="BH439" s="1175" t="str">
        <f>IF(BF439&lt;BH$7,"E, &lt;PRL",IF(BF439&gt;BH$7,"  ",))</f>
        <v xml:space="preserve">  </v>
      </c>
      <c r="BI439" s="1154" t="str">
        <f t="shared" si="423"/>
        <v xml:space="preserve">  </v>
      </c>
      <c r="BJ439" s="1426" t="s">
        <v>494</v>
      </c>
      <c r="BK439" s="1426">
        <v>0.2223101084326658</v>
      </c>
      <c r="BL439" s="1426"/>
      <c r="BM439" s="1175" t="str">
        <f>IF(BK439&lt;BM$7,"E, &lt;PRL",IF(BK439&gt;BM$7,"  ",))</f>
        <v xml:space="preserve">  </v>
      </c>
      <c r="BN439" s="1158" t="str">
        <f t="shared" si="424"/>
        <v xml:space="preserve">  </v>
      </c>
      <c r="BO439" s="1157" t="str">
        <f t="shared" si="425"/>
        <v xml:space="preserve">  </v>
      </c>
      <c r="BP439" s="1425">
        <f>BK439/BF439*100</f>
        <v>5.8404575131008478</v>
      </c>
      <c r="BQ439" s="1422"/>
      <c r="BR439" s="1422"/>
      <c r="BS439" s="1422"/>
      <c r="BT439" s="1422"/>
      <c r="BU439" s="1420"/>
      <c r="BV439" s="1420"/>
      <c r="BW439" s="1420"/>
      <c r="BX439" s="1421"/>
      <c r="BY439" s="1400"/>
      <c r="BZ439" s="1420"/>
      <c r="CA439" s="1179">
        <v>1</v>
      </c>
      <c r="CB439" s="1420"/>
      <c r="CC439" s="1421"/>
      <c r="CD439" s="1420"/>
      <c r="CE439" s="1420"/>
      <c r="CF439" s="1420"/>
      <c r="CG439" s="1420"/>
      <c r="CH439" s="1421"/>
      <c r="CI439" s="1424"/>
      <c r="CJ439" s="1424"/>
      <c r="CK439" s="1424"/>
      <c r="CL439" s="1425"/>
      <c r="CM439" s="1420"/>
      <c r="CN439" s="1420"/>
      <c r="CO439" s="1420"/>
      <c r="CP439" s="1420"/>
      <c r="CQ439" s="1420"/>
      <c r="CR439" s="1447"/>
      <c r="CS439" s="1420"/>
    </row>
    <row r="440" spans="1:97" x14ac:dyDescent="0.2">
      <c r="A440" s="1144" t="s">
        <v>2130</v>
      </c>
      <c r="B440" s="1161" t="s">
        <v>1236</v>
      </c>
      <c r="C440" s="957" t="s">
        <v>599</v>
      </c>
      <c r="D440" s="957">
        <v>9</v>
      </c>
      <c r="E440" s="1336">
        <v>1003814</v>
      </c>
      <c r="F440" s="955">
        <v>1</v>
      </c>
      <c r="G440" s="956">
        <v>384144121403601</v>
      </c>
      <c r="H440" s="1163">
        <v>201004211350</v>
      </c>
      <c r="I440" s="1163"/>
      <c r="J440" s="1241" t="s">
        <v>735</v>
      </c>
      <c r="K440" s="1242" t="s">
        <v>1719</v>
      </c>
      <c r="L440" s="1242" t="s">
        <v>1719</v>
      </c>
      <c r="M440" s="957" t="s">
        <v>1708</v>
      </c>
      <c r="N440" s="1167"/>
      <c r="O440" s="1167"/>
      <c r="P440" s="1169">
        <v>40289</v>
      </c>
      <c r="Q440" s="960">
        <v>0.57638888888888895</v>
      </c>
      <c r="R440" s="1337" t="s">
        <v>1661</v>
      </c>
      <c r="S440" s="1171"/>
      <c r="T440" s="1171"/>
      <c r="U440" s="1171"/>
      <c r="V440" s="1171"/>
      <c r="W440" s="1171"/>
      <c r="X440" s="1171"/>
      <c r="Y440" s="1154"/>
      <c r="Z440" s="1171"/>
      <c r="AA440" s="1171"/>
      <c r="AB440" s="1171"/>
      <c r="AC440" s="1171"/>
      <c r="AD440" s="1171"/>
      <c r="AE440" s="1171"/>
      <c r="AF440" s="1154"/>
      <c r="AG440" s="1171"/>
      <c r="AH440" s="1171"/>
      <c r="AI440" s="1171"/>
      <c r="AJ440" s="1171"/>
      <c r="AK440" s="1171"/>
      <c r="AL440" s="1171"/>
      <c r="AM440" s="1154"/>
      <c r="AN440" s="243" t="s">
        <v>191</v>
      </c>
      <c r="AO440" s="243" t="s">
        <v>191</v>
      </c>
      <c r="AP440" s="243" t="s">
        <v>191</v>
      </c>
      <c r="AQ440" s="236" t="s">
        <v>191</v>
      </c>
      <c r="AR440" s="1154" t="str">
        <f>IF(AN440&lt;AR$5,"&lt;MDL",IF(AN440&lt;AR$6,"E, &lt;RL",IF(AN440&gt;AR$6,"  ",)))</f>
        <v xml:space="preserve">  </v>
      </c>
      <c r="AS440" s="236"/>
      <c r="AT440" s="1172"/>
      <c r="AU440" s="1201">
        <v>6.2490616248391166</v>
      </c>
      <c r="AV440" s="1174"/>
      <c r="AW440" s="1175" t="str">
        <f t="shared" si="420"/>
        <v xml:space="preserve">  </v>
      </c>
      <c r="AX440" s="1154" t="str">
        <f t="shared" si="421"/>
        <v xml:space="preserve">  </v>
      </c>
      <c r="AY440" s="1324"/>
      <c r="AZ440" s="1187">
        <v>0.3741608599431358</v>
      </c>
      <c r="BA440" s="1179"/>
      <c r="BB440" s="1175" t="str">
        <f t="shared" si="426"/>
        <v xml:space="preserve">  </v>
      </c>
      <c r="BC440" s="1154" t="str">
        <f t="shared" si="422"/>
        <v xml:space="preserve">  </v>
      </c>
      <c r="BD440" s="1239">
        <f t="shared" si="427"/>
        <v>5.987472718398239</v>
      </c>
      <c r="BE440" s="63" t="s">
        <v>191</v>
      </c>
      <c r="BF440" s="63" t="s">
        <v>191</v>
      </c>
      <c r="BG440" s="63" t="s">
        <v>191</v>
      </c>
      <c r="BH440" s="1175"/>
      <c r="BI440" s="1154" t="str">
        <f t="shared" si="423"/>
        <v xml:space="preserve">  </v>
      </c>
      <c r="BJ440" s="63" t="s">
        <v>191</v>
      </c>
      <c r="BK440" s="23" t="s">
        <v>960</v>
      </c>
      <c r="BL440" s="63" t="s">
        <v>191</v>
      </c>
      <c r="BM440" s="1175"/>
      <c r="BN440" s="1158" t="str">
        <f t="shared" si="424"/>
        <v xml:space="preserve">  </v>
      </c>
      <c r="BO440" s="1157" t="str">
        <f t="shared" si="425"/>
        <v xml:space="preserve">  </v>
      </c>
      <c r="BP440" s="782" t="s">
        <v>191</v>
      </c>
      <c r="BQ440" s="63"/>
      <c r="BR440" s="63" t="s">
        <v>191</v>
      </c>
      <c r="BS440" s="174"/>
      <c r="BT440" s="1158"/>
      <c r="BU440" s="63" t="s">
        <v>191</v>
      </c>
      <c r="BV440" s="63" t="s">
        <v>191</v>
      </c>
      <c r="BW440" s="174" t="str">
        <f>IF(BU440&lt;BW$7,"E, &lt;PRL",IF(BU440&gt;BW$7,"  ",))</f>
        <v xml:space="preserve">  </v>
      </c>
      <c r="BX440" s="1154" t="str">
        <f>IF(BU440&lt;BX$5,"&lt;MDL",IF(BU440&lt;BX$6,"E, &lt;RL",IF(BU440&gt;BX$6,"  ",)))</f>
        <v xml:space="preserve">  </v>
      </c>
      <c r="BY440" s="235"/>
      <c r="BZ440" s="63" t="s">
        <v>191</v>
      </c>
      <c r="CA440" s="1179">
        <v>1</v>
      </c>
      <c r="CB440" s="174"/>
      <c r="CC440" s="1154"/>
      <c r="CD440" s="63" t="s">
        <v>191</v>
      </c>
      <c r="CE440" s="63" t="s">
        <v>191</v>
      </c>
      <c r="CF440" s="174" t="str">
        <f>IF(CD440&lt;CF$7,"E, &lt;PRL",IF(CD440&gt;CF$7,"  ",))</f>
        <v xml:space="preserve">  </v>
      </c>
      <c r="CG440" s="1158" t="str">
        <f>IF(CD440&lt;CG$5,"&lt;MDL",IF(CD440&lt;CG$6,"E, &lt;RL",IF(CD440&gt;CG$6,"  ",)))</f>
        <v xml:space="preserve">  </v>
      </c>
      <c r="CH440" s="782" t="s">
        <v>191</v>
      </c>
      <c r="CI440" s="63"/>
      <c r="CJ440" s="63" t="s">
        <v>191</v>
      </c>
      <c r="CK440" s="174"/>
      <c r="CL440" s="1412"/>
      <c r="CM440" s="63" t="s">
        <v>191</v>
      </c>
      <c r="CN440" s="63" t="s">
        <v>191</v>
      </c>
      <c r="CO440" s="63"/>
      <c r="CP440" s="1158" t="str">
        <f>IF(CM440&lt;CP$5,"&lt;MDL",IF(CM440&lt;CP$6,"E, &lt;RL",IF(CM440&gt;CP$6,"  ",)))</f>
        <v xml:space="preserve">  </v>
      </c>
      <c r="CQ440" s="63" t="s">
        <v>191</v>
      </c>
      <c r="CR440" s="1180"/>
      <c r="CS440" s="1180"/>
    </row>
    <row r="441" spans="1:97" x14ac:dyDescent="0.2">
      <c r="A441" s="1144" t="s">
        <v>2159</v>
      </c>
      <c r="B441" s="1161" t="s">
        <v>1265</v>
      </c>
      <c r="C441" s="957" t="s">
        <v>599</v>
      </c>
      <c r="D441" s="957">
        <v>9</v>
      </c>
      <c r="E441" s="957"/>
      <c r="F441" s="955">
        <v>1</v>
      </c>
      <c r="G441" s="956">
        <v>384144121403601</v>
      </c>
      <c r="H441" s="1163">
        <v>201102021010</v>
      </c>
      <c r="I441" s="1163"/>
      <c r="J441" s="957" t="s">
        <v>197</v>
      </c>
      <c r="K441" s="1242" t="s">
        <v>1719</v>
      </c>
      <c r="L441" s="1242" t="s">
        <v>1719</v>
      </c>
      <c r="M441" s="957" t="s">
        <v>1708</v>
      </c>
      <c r="N441" s="957" t="s">
        <v>233</v>
      </c>
      <c r="O441" s="1248"/>
      <c r="P441" s="959">
        <v>40576</v>
      </c>
      <c r="Q441" s="1342">
        <v>0.42361111111111099</v>
      </c>
      <c r="R441" s="957" t="s">
        <v>216</v>
      </c>
      <c r="S441" s="1400"/>
      <c r="T441" s="1417"/>
      <c r="U441" s="1417"/>
      <c r="V441" s="1417"/>
      <c r="W441" s="1417"/>
      <c r="X441" s="1418"/>
      <c r="Y441" s="1831"/>
      <c r="Z441" s="1418"/>
      <c r="AA441" s="1418"/>
      <c r="AB441" s="1418"/>
      <c r="AC441" s="1418"/>
      <c r="AD441" s="1418"/>
      <c r="AE441" s="1418"/>
      <c r="AF441" s="1831"/>
      <c r="AG441" s="1418"/>
      <c r="AH441" s="1418"/>
      <c r="AI441" s="1418"/>
      <c r="AJ441" s="1418"/>
      <c r="AK441" s="1418"/>
      <c r="AL441" s="1418"/>
      <c r="AM441" s="1831"/>
      <c r="AN441" s="1418"/>
      <c r="AO441" s="1418"/>
      <c r="AP441" s="1418"/>
      <c r="AQ441" s="1418"/>
      <c r="AR441" s="1831"/>
      <c r="AS441" s="1418"/>
      <c r="AT441" s="1346" t="s">
        <v>463</v>
      </c>
      <c r="AU441" s="1353">
        <v>163.45368147731946</v>
      </c>
      <c r="AV441" s="1353"/>
      <c r="AW441" s="1175" t="str">
        <f t="shared" si="420"/>
        <v xml:space="preserve">  </v>
      </c>
      <c r="AX441" s="1154" t="str">
        <f t="shared" si="421"/>
        <v xml:space="preserve">  </v>
      </c>
      <c r="AY441" s="1419" t="s">
        <v>489</v>
      </c>
      <c r="AZ441" s="1353">
        <v>3.5040660289875598</v>
      </c>
      <c r="BA441" s="1347"/>
      <c r="BB441" s="1175" t="str">
        <f t="shared" si="426"/>
        <v xml:space="preserve">  </v>
      </c>
      <c r="BC441" s="1154" t="str">
        <f t="shared" si="422"/>
        <v xml:space="preserve">  </v>
      </c>
      <c r="BD441" s="1348">
        <f t="shared" si="427"/>
        <v>2.1437669664685877</v>
      </c>
      <c r="BE441" s="1420"/>
      <c r="BF441" s="1420" t="s">
        <v>960</v>
      </c>
      <c r="BG441" s="1420"/>
      <c r="BH441" s="1175"/>
      <c r="BI441" s="1154" t="str">
        <f t="shared" si="423"/>
        <v xml:space="preserve">  </v>
      </c>
      <c r="BJ441" s="1420"/>
      <c r="BK441" s="23" t="s">
        <v>960</v>
      </c>
      <c r="BL441" s="1420"/>
      <c r="BM441" s="1175"/>
      <c r="BN441" s="1158" t="str">
        <f t="shared" si="424"/>
        <v xml:space="preserve">  </v>
      </c>
      <c r="BO441" s="1157" t="str">
        <f t="shared" si="425"/>
        <v xml:space="preserve">  </v>
      </c>
      <c r="BP441" s="1421"/>
      <c r="BQ441" s="1422"/>
      <c r="BR441" s="1422"/>
      <c r="BS441" s="1422"/>
      <c r="BT441" s="1422"/>
      <c r="BU441" s="1420"/>
      <c r="BV441" s="1420"/>
      <c r="BW441" s="1420"/>
      <c r="BX441" s="1421"/>
      <c r="BY441" s="1423"/>
      <c r="BZ441" s="1424"/>
      <c r="CA441" s="1179">
        <v>1</v>
      </c>
      <c r="CB441" s="1424"/>
      <c r="CC441" s="1425"/>
      <c r="CD441" s="1426"/>
      <c r="CE441" s="1420"/>
      <c r="CF441" s="1420"/>
      <c r="CG441" s="1420"/>
      <c r="CH441" s="1421"/>
      <c r="CI441" s="1424"/>
      <c r="CJ441" s="1424"/>
      <c r="CK441" s="1424"/>
      <c r="CL441" s="1425"/>
      <c r="CM441" s="1420"/>
      <c r="CN441" s="1420"/>
      <c r="CO441" s="1420"/>
      <c r="CP441" s="1420"/>
      <c r="CQ441" s="1420"/>
      <c r="CR441" s="1174"/>
    </row>
    <row r="442" spans="1:97" x14ac:dyDescent="0.2">
      <c r="A442" s="1144" t="s">
        <v>2171</v>
      </c>
      <c r="B442" s="1161" t="s">
        <v>1277</v>
      </c>
      <c r="C442" s="957" t="s">
        <v>599</v>
      </c>
      <c r="D442" s="957">
        <v>9</v>
      </c>
      <c r="E442" s="957"/>
      <c r="F442" s="955">
        <v>1</v>
      </c>
      <c r="G442" s="1163">
        <v>384144121403601</v>
      </c>
      <c r="H442" s="1163">
        <v>201102231230</v>
      </c>
      <c r="I442" s="1163"/>
      <c r="J442" s="957" t="s">
        <v>209</v>
      </c>
      <c r="K442" s="1242" t="s">
        <v>1719</v>
      </c>
      <c r="L442" s="1242" t="s">
        <v>1719</v>
      </c>
      <c r="M442" s="957" t="s">
        <v>1708</v>
      </c>
      <c r="N442" s="957" t="s">
        <v>238</v>
      </c>
      <c r="O442" s="1248"/>
      <c r="P442" s="959">
        <v>40597</v>
      </c>
      <c r="Q442" s="1342">
        <v>0.52083333333333304</v>
      </c>
      <c r="R442" s="957" t="s">
        <v>228</v>
      </c>
      <c r="S442" s="1400"/>
      <c r="T442" s="1400"/>
      <c r="U442" s="1400"/>
      <c r="V442" s="1400"/>
      <c r="W442" s="1400"/>
      <c r="X442" s="1418"/>
      <c r="Y442" s="1831"/>
      <c r="Z442" s="1418"/>
      <c r="AA442" s="1418"/>
      <c r="AB442" s="1418"/>
      <c r="AC442" s="1418"/>
      <c r="AD442" s="1418"/>
      <c r="AE442" s="1418"/>
      <c r="AF442" s="1831"/>
      <c r="AG442" s="1418"/>
      <c r="AH442" s="1418"/>
      <c r="AI442" s="1418"/>
      <c r="AJ442" s="1418"/>
      <c r="AK442" s="1418"/>
      <c r="AL442" s="1418"/>
      <c r="AM442" s="1831"/>
      <c r="AN442" s="1418"/>
      <c r="AO442" s="1418"/>
      <c r="AP442" s="1418"/>
      <c r="AQ442" s="1418"/>
      <c r="AR442" s="1831"/>
      <c r="AS442" s="1400"/>
      <c r="AT442" s="1347" t="s">
        <v>298</v>
      </c>
      <c r="AU442" s="1353">
        <v>24.764854340236234</v>
      </c>
      <c r="AV442" s="1094"/>
      <c r="AW442" s="1175" t="str">
        <f t="shared" si="420"/>
        <v xml:space="preserve">  </v>
      </c>
      <c r="AX442" s="1154" t="str">
        <f t="shared" si="421"/>
        <v xml:space="preserve">  </v>
      </c>
      <c r="AY442" s="1347" t="s">
        <v>298</v>
      </c>
      <c r="AZ442" s="1347">
        <v>0.46226073418281544</v>
      </c>
      <c r="BA442" s="1347"/>
      <c r="BB442" s="1175" t="str">
        <f t="shared" si="426"/>
        <v xml:space="preserve">  </v>
      </c>
      <c r="BC442" s="1154" t="str">
        <f t="shared" si="422"/>
        <v xml:space="preserve">  </v>
      </c>
      <c r="BD442" s="1348">
        <f t="shared" si="427"/>
        <v>1.8665998508691648</v>
      </c>
      <c r="BE442" s="949" t="s">
        <v>475</v>
      </c>
      <c r="BF442" s="1347">
        <v>8.6137113609686402</v>
      </c>
      <c r="BG442" s="949"/>
      <c r="BH442" s="1175" t="str">
        <f>IF(BF442&lt;BH$7,"E, &lt;PRL",IF(BF442&gt;BH$7,"  ",))</f>
        <v xml:space="preserve">  </v>
      </c>
      <c r="BI442" s="1154" t="str">
        <f t="shared" si="423"/>
        <v xml:space="preserve">  </v>
      </c>
      <c r="BJ442" s="1347" t="s">
        <v>475</v>
      </c>
      <c r="BK442" s="1347">
        <v>0.36877211164912088</v>
      </c>
      <c r="BL442" s="1347"/>
      <c r="BM442" s="1175" t="str">
        <f>IF(BK442&lt;BM$7,"E, &lt;PRL",IF(BK442&gt;BM$7,"  ",))</f>
        <v xml:space="preserve">  </v>
      </c>
      <c r="BN442" s="1158" t="str">
        <f t="shared" si="424"/>
        <v xml:space="preserve">  </v>
      </c>
      <c r="BO442" s="1157" t="str">
        <f t="shared" si="425"/>
        <v xml:space="preserve">  </v>
      </c>
      <c r="BP442" s="1349">
        <f>BK442/BF442*100</f>
        <v>4.2812220678781978</v>
      </c>
      <c r="BQ442" s="1422"/>
      <c r="BR442" s="1422"/>
      <c r="BS442" s="1422"/>
      <c r="BT442" s="1422"/>
      <c r="BU442" s="1420"/>
      <c r="BV442" s="1420"/>
      <c r="BW442" s="1420"/>
      <c r="BX442" s="1421"/>
      <c r="BY442" s="1423"/>
      <c r="BZ442" s="1424"/>
      <c r="CA442" s="1179">
        <v>1</v>
      </c>
      <c r="CB442" s="1424"/>
      <c r="CC442" s="1425"/>
      <c r="CD442" s="1426"/>
      <c r="CE442" s="1420"/>
      <c r="CF442" s="1420"/>
      <c r="CG442" s="1420"/>
      <c r="CH442" s="1421"/>
      <c r="CI442" s="1424"/>
      <c r="CJ442" s="1424"/>
      <c r="CK442" s="1424"/>
      <c r="CL442" s="1425"/>
      <c r="CM442" s="1420"/>
      <c r="CN442" s="1420"/>
      <c r="CO442" s="1420"/>
      <c r="CP442" s="1420"/>
      <c r="CQ442" s="1420"/>
      <c r="CR442" s="1174"/>
    </row>
    <row r="443" spans="1:97" x14ac:dyDescent="0.2">
      <c r="A443" s="1144" t="s">
        <v>2178</v>
      </c>
      <c r="B443" s="1161" t="s">
        <v>1284</v>
      </c>
      <c r="C443" s="1299" t="s">
        <v>599</v>
      </c>
      <c r="D443" s="957">
        <v>9</v>
      </c>
      <c r="E443" s="1299"/>
      <c r="F443" s="955">
        <v>1</v>
      </c>
      <c r="G443" s="1163">
        <v>384144121403601</v>
      </c>
      <c r="H443" s="1163">
        <v>201103101210</v>
      </c>
      <c r="I443" s="1163"/>
      <c r="J443" s="1299" t="s">
        <v>389</v>
      </c>
      <c r="K443" s="1242" t="s">
        <v>1719</v>
      </c>
      <c r="L443" s="1242" t="s">
        <v>1719</v>
      </c>
      <c r="M443" s="957" t="s">
        <v>1708</v>
      </c>
      <c r="N443" s="957" t="s">
        <v>341</v>
      </c>
      <c r="O443" s="959"/>
      <c r="P443" s="959">
        <v>40612</v>
      </c>
      <c r="Q443" s="1342">
        <v>0.50694444444444398</v>
      </c>
      <c r="R443" s="1299" t="s">
        <v>302</v>
      </c>
      <c r="S443" s="660"/>
      <c r="T443" s="1400"/>
      <c r="U443" s="1400"/>
      <c r="V443" s="1417"/>
      <c r="W443" s="1400"/>
      <c r="X443" s="1418"/>
      <c r="Y443" s="1831"/>
      <c r="Z443" s="1418"/>
      <c r="AA443" s="1418"/>
      <c r="AB443" s="1418"/>
      <c r="AC443" s="1418"/>
      <c r="AD443" s="1418"/>
      <c r="AE443" s="1418"/>
      <c r="AF443" s="1831"/>
      <c r="AG443" s="1418"/>
      <c r="AH443" s="1418"/>
      <c r="AI443" s="1418"/>
      <c r="AJ443" s="1418"/>
      <c r="AK443" s="1418"/>
      <c r="AL443" s="1418"/>
      <c r="AM443" s="1831"/>
      <c r="AN443" s="1418"/>
      <c r="AO443" s="1418"/>
      <c r="AP443" s="1418"/>
      <c r="AQ443" s="1418"/>
      <c r="AR443" s="1831"/>
      <c r="AS443" s="1400"/>
      <c r="AT443" s="1426" t="s">
        <v>494</v>
      </c>
      <c r="AU443" s="1424">
        <v>9.2990592897543749</v>
      </c>
      <c r="AV443" s="1446"/>
      <c r="AW443" s="1175" t="str">
        <f t="shared" si="420"/>
        <v xml:space="preserve">  </v>
      </c>
      <c r="AX443" s="1154" t="str">
        <f t="shared" si="421"/>
        <v xml:space="preserve">  </v>
      </c>
      <c r="AY443" s="1426" t="s">
        <v>494</v>
      </c>
      <c r="AZ443" s="1426">
        <v>2.7806185585993703</v>
      </c>
      <c r="BA443" s="1426"/>
      <c r="BB443" s="1175" t="str">
        <f t="shared" si="426"/>
        <v xml:space="preserve">  </v>
      </c>
      <c r="BC443" s="1154" t="str">
        <f t="shared" si="422"/>
        <v xml:space="preserve">  </v>
      </c>
      <c r="BD443" s="1425">
        <f t="shared" si="427"/>
        <v>29.902148937398781</v>
      </c>
      <c r="BE443" s="1426" t="s">
        <v>494</v>
      </c>
      <c r="BF443" s="1426">
        <v>5.501456723940513</v>
      </c>
      <c r="BG443" s="1446"/>
      <c r="BH443" s="1175" t="str">
        <f>IF(BF443&lt;BH$7,"E, &lt;PRL",IF(BF443&gt;BH$7,"  ",))</f>
        <v xml:space="preserve">  </v>
      </c>
      <c r="BI443" s="1154" t="str">
        <f t="shared" si="423"/>
        <v xml:space="preserve">  </v>
      </c>
      <c r="BJ443" s="1426" t="s">
        <v>494</v>
      </c>
      <c r="BK443" s="1426">
        <v>1.8001308330811192</v>
      </c>
      <c r="BL443" s="1426"/>
      <c r="BM443" s="1175" t="str">
        <f>IF(BK443&lt;BM$7,"E, &lt;PRL",IF(BK443&gt;BM$7,"  ",))</f>
        <v xml:space="preserve">  </v>
      </c>
      <c r="BN443" s="1158" t="str">
        <f t="shared" si="424"/>
        <v xml:space="preserve">  </v>
      </c>
      <c r="BO443" s="1157" t="str">
        <f t="shared" si="425"/>
        <v xml:space="preserve">  </v>
      </c>
      <c r="BP443" s="1425">
        <f>BK443/BF443*100</f>
        <v>32.720985066510607</v>
      </c>
      <c r="BQ443" s="1422"/>
      <c r="BR443" s="1422"/>
      <c r="BS443" s="1422"/>
      <c r="BT443" s="1422"/>
      <c r="BU443" s="1420"/>
      <c r="BV443" s="1420"/>
      <c r="BW443" s="1420"/>
      <c r="BX443" s="1421"/>
      <c r="BY443" s="1400"/>
      <c r="BZ443" s="1420"/>
      <c r="CA443" s="1179">
        <v>1</v>
      </c>
      <c r="CB443" s="1420"/>
      <c r="CC443" s="1421"/>
      <c r="CD443" s="1420"/>
      <c r="CE443" s="1420"/>
      <c r="CF443" s="1420"/>
      <c r="CG443" s="1420"/>
      <c r="CH443" s="1421"/>
      <c r="CI443" s="1424"/>
      <c r="CJ443" s="1424"/>
      <c r="CK443" s="1424"/>
      <c r="CL443" s="1425"/>
      <c r="CM443" s="1420"/>
      <c r="CN443" s="1420"/>
      <c r="CO443" s="1420"/>
      <c r="CP443" s="1420"/>
      <c r="CQ443" s="1420"/>
      <c r="CR443" s="1447"/>
      <c r="CS443" s="1420"/>
    </row>
    <row r="444" spans="1:97" x14ac:dyDescent="0.2">
      <c r="A444" s="1144" t="s">
        <v>2268</v>
      </c>
      <c r="B444" s="1161" t="s">
        <v>1374</v>
      </c>
      <c r="C444" s="957" t="s">
        <v>599</v>
      </c>
      <c r="D444" s="957">
        <v>9</v>
      </c>
      <c r="E444" s="1455"/>
      <c r="F444" s="955">
        <v>1</v>
      </c>
      <c r="G444" s="956">
        <v>384342121431801</v>
      </c>
      <c r="H444" s="1525">
        <v>201204171205</v>
      </c>
      <c r="I444" s="1525"/>
      <c r="J444" s="1105" t="s">
        <v>654</v>
      </c>
      <c r="K444" s="957" t="s">
        <v>656</v>
      </c>
      <c r="L444" s="957" t="s">
        <v>656</v>
      </c>
      <c r="M444" s="957" t="s">
        <v>1762</v>
      </c>
      <c r="N444" s="957"/>
      <c r="O444" s="957"/>
      <c r="P444" s="1169">
        <v>41016</v>
      </c>
      <c r="Q444" s="960">
        <v>0.50347222222222221</v>
      </c>
      <c r="R444" s="1105" t="s">
        <v>655</v>
      </c>
      <c r="S444" s="23" t="s">
        <v>191</v>
      </c>
      <c r="T444" s="23" t="s">
        <v>191</v>
      </c>
      <c r="U444" s="23" t="s">
        <v>191</v>
      </c>
      <c r="V444" s="23" t="s">
        <v>191</v>
      </c>
      <c r="W444" s="23" t="s">
        <v>191</v>
      </c>
      <c r="X444" s="23" t="s">
        <v>191</v>
      </c>
      <c r="Y444" s="1154" t="str">
        <f t="shared" ref="Y444:Y449" si="428">IF(V444&lt;Y$5,"&lt;MDL",IF(V444&lt;Y$6,"E, &lt;RL",IF(V444&gt;Y$6,"  ",)))</f>
        <v xml:space="preserve">  </v>
      </c>
      <c r="Z444" s="23" t="s">
        <v>191</v>
      </c>
      <c r="AA444" s="23" t="s">
        <v>191</v>
      </c>
      <c r="AB444" s="23" t="s">
        <v>191</v>
      </c>
      <c r="AC444" s="23" t="s">
        <v>191</v>
      </c>
      <c r="AD444" s="23" t="s">
        <v>191</v>
      </c>
      <c r="AE444" s="23" t="s">
        <v>191</v>
      </c>
      <c r="AF444" s="1154" t="str">
        <f t="shared" ref="AF444:AF449" si="429">IF(AC444&lt;AF$5,"&lt;MDL",IF(AC444&lt;AF$6,"E, &lt;RL",IF(AC444&gt;AF$6,"  ",)))</f>
        <v xml:space="preserve">  </v>
      </c>
      <c r="AG444" s="23" t="s">
        <v>191</v>
      </c>
      <c r="AH444" s="23" t="s">
        <v>191</v>
      </c>
      <c r="AI444" s="23" t="s">
        <v>191</v>
      </c>
      <c r="AJ444" s="23" t="s">
        <v>191</v>
      </c>
      <c r="AK444" s="23" t="s">
        <v>191</v>
      </c>
      <c r="AL444" s="23" t="s">
        <v>191</v>
      </c>
      <c r="AM444" s="1154" t="str">
        <f t="shared" ref="AM444:AM449" si="430">IF(AJ444&lt;AM$5,"&lt;MDL",IF(AJ444&lt;AM$6,"E, &lt;RL",IF(AJ444&gt;AM$6,"  ",)))</f>
        <v xml:space="preserve">  </v>
      </c>
      <c r="AN444" s="244" t="s">
        <v>191</v>
      </c>
      <c r="AO444" s="244" t="s">
        <v>191</v>
      </c>
      <c r="AP444" s="244" t="s">
        <v>191</v>
      </c>
      <c r="AQ444" s="23" t="s">
        <v>191</v>
      </c>
      <c r="AR444" s="1154" t="str">
        <f t="shared" ref="AR444:AR474" si="431">IF(AN444&lt;AR$5,"&lt;MDL",IF(AN444&lt;AR$6,"E, &lt;RL",IF(AN444&gt;AR$6,"  ",)))</f>
        <v xml:space="preserve">  </v>
      </c>
      <c r="AS444" s="23"/>
      <c r="AT444" s="1098"/>
      <c r="AU444" s="1353">
        <v>7.2472592458963181</v>
      </c>
      <c r="AV444" s="1098"/>
      <c r="AW444" s="1175" t="str">
        <f t="shared" si="420"/>
        <v xml:space="preserve">  </v>
      </c>
      <c r="AX444" s="1154" t="str">
        <f t="shared" si="421"/>
        <v xml:space="preserve">  </v>
      </c>
      <c r="AY444" s="1098"/>
      <c r="AZ444" s="1346">
        <v>0.15678265523604235</v>
      </c>
      <c r="BB444" s="1175" t="str">
        <f t="shared" si="426"/>
        <v xml:space="preserve">  </v>
      </c>
      <c r="BC444" s="1154" t="str">
        <f t="shared" si="422"/>
        <v xml:space="preserve">  </v>
      </c>
      <c r="BD444" s="1348">
        <f t="shared" si="427"/>
        <v>2.1633371998499822</v>
      </c>
      <c r="BE444" s="23" t="s">
        <v>191</v>
      </c>
      <c r="BF444" s="23" t="s">
        <v>191</v>
      </c>
      <c r="BG444" s="23" t="s">
        <v>191</v>
      </c>
      <c r="BH444" s="1175"/>
      <c r="BI444" s="1154" t="str">
        <f t="shared" si="423"/>
        <v xml:space="preserve">  </v>
      </c>
      <c r="BJ444" s="23" t="s">
        <v>191</v>
      </c>
      <c r="BK444" s="23" t="s">
        <v>960</v>
      </c>
      <c r="BL444" s="23" t="s">
        <v>191</v>
      </c>
      <c r="BM444" s="1175"/>
      <c r="BN444" s="1158" t="str">
        <f t="shared" si="424"/>
        <v xml:space="preserve">  </v>
      </c>
      <c r="BO444" s="1157" t="str">
        <f t="shared" si="425"/>
        <v xml:space="preserve">  </v>
      </c>
      <c r="BP444" s="794" t="s">
        <v>191</v>
      </c>
      <c r="BQ444" s="23"/>
      <c r="BR444" s="23" t="s">
        <v>191</v>
      </c>
      <c r="BS444" s="174"/>
      <c r="BT444" s="1158"/>
      <c r="BU444" s="23" t="s">
        <v>191</v>
      </c>
      <c r="BV444" s="23" t="s">
        <v>191</v>
      </c>
      <c r="BW444" s="174" t="str">
        <f t="shared" ref="BW444:BW474" si="432">IF(BU444&lt;BW$7,"E, &lt;PRL",IF(BU444&gt;BW$7,"  ",))</f>
        <v xml:space="preserve">  </v>
      </c>
      <c r="BX444" s="1154" t="str">
        <f t="shared" ref="BX444:BX474" si="433">IF(BU444&lt;BX$5,"&lt;MDL",IF(BU444&lt;BX$6,"E, &lt;RL",IF(BU444&gt;BX$6,"  ",)))</f>
        <v xml:space="preserve">  </v>
      </c>
      <c r="BY444" s="23"/>
      <c r="BZ444" s="23" t="s">
        <v>191</v>
      </c>
      <c r="CA444" s="1179">
        <v>1</v>
      </c>
      <c r="CB444" s="174"/>
      <c r="CC444" s="1154"/>
      <c r="CD444" s="23" t="s">
        <v>191</v>
      </c>
      <c r="CE444" s="23" t="s">
        <v>191</v>
      </c>
      <c r="CF444" s="174" t="str">
        <f t="shared" ref="CF444:CF474" si="434">IF(CD444&lt;CF$7,"E, &lt;PRL",IF(CD444&gt;CF$7,"  ",))</f>
        <v xml:space="preserve">  </v>
      </c>
      <c r="CG444" s="1158" t="str">
        <f t="shared" ref="CG444:CG474" si="435">IF(CD444&lt;CG$5,"&lt;MDL",IF(CD444&lt;CG$6,"E, &lt;RL",IF(CD444&gt;CG$6,"  ",)))</f>
        <v xml:space="preserve">  </v>
      </c>
      <c r="CH444" s="794" t="s">
        <v>191</v>
      </c>
      <c r="CI444" s="23"/>
      <c r="CJ444" s="23" t="s">
        <v>191</v>
      </c>
      <c r="CK444" s="174"/>
      <c r="CL444" s="1412"/>
      <c r="CM444" s="23" t="s">
        <v>191</v>
      </c>
      <c r="CN444" s="23" t="s">
        <v>191</v>
      </c>
      <c r="CO444" s="174" t="str">
        <f t="shared" ref="CO444:CO449" si="436">IF(CM444&lt;CO$7,"E, &lt;PRL",IF(CM444&gt;CO$7,"  ",))</f>
        <v xml:space="preserve">  </v>
      </c>
      <c r="CP444" s="1158" t="str">
        <f t="shared" ref="CP444:CP474" si="437">IF(CM444&lt;CP$5,"&lt;MDL",IF(CM444&lt;CP$6,"E, &lt;RL",IF(CM444&gt;CP$6,"  ",)))</f>
        <v xml:space="preserve">  </v>
      </c>
      <c r="CQ444" s="23" t="s">
        <v>191</v>
      </c>
      <c r="CR444" s="1174"/>
    </row>
    <row r="445" spans="1:97" x14ac:dyDescent="0.2">
      <c r="A445" s="1144" t="s">
        <v>2269</v>
      </c>
      <c r="B445" s="1161" t="s">
        <v>1375</v>
      </c>
      <c r="C445" s="957" t="s">
        <v>599</v>
      </c>
      <c r="D445" s="957">
        <v>9</v>
      </c>
      <c r="E445" s="1455"/>
      <c r="F445" s="955">
        <v>1</v>
      </c>
      <c r="G445" s="956">
        <v>384259121425801</v>
      </c>
      <c r="H445" s="1525">
        <v>201204171240</v>
      </c>
      <c r="I445" s="1525"/>
      <c r="J445" s="1105" t="s">
        <v>657</v>
      </c>
      <c r="K445" s="1183" t="s">
        <v>659</v>
      </c>
      <c r="L445" s="1183" t="s">
        <v>659</v>
      </c>
      <c r="M445" s="957" t="s">
        <v>1724</v>
      </c>
      <c r="N445" s="957" t="s">
        <v>659</v>
      </c>
      <c r="O445" s="957"/>
      <c r="P445" s="1169">
        <v>41016</v>
      </c>
      <c r="Q445" s="960">
        <v>0.52777777777777779</v>
      </c>
      <c r="R445" s="1105" t="s">
        <v>658</v>
      </c>
      <c r="S445" s="23" t="s">
        <v>191</v>
      </c>
      <c r="T445" s="23" t="s">
        <v>191</v>
      </c>
      <c r="U445" s="23" t="s">
        <v>191</v>
      </c>
      <c r="V445" s="23" t="s">
        <v>191</v>
      </c>
      <c r="W445" s="23" t="s">
        <v>191</v>
      </c>
      <c r="X445" s="23" t="s">
        <v>191</v>
      </c>
      <c r="Y445" s="1154" t="str">
        <f t="shared" si="428"/>
        <v xml:space="preserve">  </v>
      </c>
      <c r="Z445" s="23" t="s">
        <v>191</v>
      </c>
      <c r="AA445" s="23" t="s">
        <v>191</v>
      </c>
      <c r="AB445" s="23" t="s">
        <v>191</v>
      </c>
      <c r="AC445" s="23" t="s">
        <v>191</v>
      </c>
      <c r="AD445" s="23" t="s">
        <v>191</v>
      </c>
      <c r="AE445" s="23" t="s">
        <v>191</v>
      </c>
      <c r="AF445" s="1154" t="str">
        <f t="shared" si="429"/>
        <v xml:space="preserve">  </v>
      </c>
      <c r="AG445" s="23" t="s">
        <v>191</v>
      </c>
      <c r="AH445" s="23" t="s">
        <v>191</v>
      </c>
      <c r="AI445" s="23" t="s">
        <v>191</v>
      </c>
      <c r="AJ445" s="23" t="s">
        <v>191</v>
      </c>
      <c r="AK445" s="23" t="s">
        <v>191</v>
      </c>
      <c r="AL445" s="23" t="s">
        <v>191</v>
      </c>
      <c r="AM445" s="1154" t="str">
        <f t="shared" si="430"/>
        <v xml:space="preserve">  </v>
      </c>
      <c r="AN445" s="244" t="s">
        <v>191</v>
      </c>
      <c r="AO445" s="244" t="s">
        <v>191</v>
      </c>
      <c r="AP445" s="244" t="s">
        <v>191</v>
      </c>
      <c r="AQ445" s="23" t="s">
        <v>191</v>
      </c>
      <c r="AR445" s="1154" t="str">
        <f t="shared" si="431"/>
        <v xml:space="preserve">  </v>
      </c>
      <c r="AS445" s="23"/>
      <c r="AT445" s="1098"/>
      <c r="AU445" s="1353">
        <v>3.4403380357344657</v>
      </c>
      <c r="AV445" s="1098"/>
      <c r="AW445" s="1175" t="str">
        <f t="shared" si="420"/>
        <v xml:space="preserve">  </v>
      </c>
      <c r="AX445" s="1154" t="str">
        <f t="shared" si="421"/>
        <v xml:space="preserve">  </v>
      </c>
      <c r="AY445" s="1098"/>
      <c r="AZ445" s="1346">
        <v>1.8924395075333229E-2</v>
      </c>
      <c r="BB445" s="1175" t="str">
        <f t="shared" si="426"/>
        <v xml:space="preserve">  </v>
      </c>
      <c r="BC445" s="1154" t="str">
        <f t="shared" si="422"/>
        <v xml:space="preserve">  </v>
      </c>
      <c r="BD445" s="1348">
        <f t="shared" si="427"/>
        <v>0.55007371016357487</v>
      </c>
      <c r="BE445" s="23" t="s">
        <v>191</v>
      </c>
      <c r="BF445" s="23" t="s">
        <v>191</v>
      </c>
      <c r="BG445" s="23" t="s">
        <v>191</v>
      </c>
      <c r="BH445" s="1175"/>
      <c r="BI445" s="1154" t="str">
        <f t="shared" si="423"/>
        <v xml:space="preserve">  </v>
      </c>
      <c r="BJ445" s="23" t="s">
        <v>191</v>
      </c>
      <c r="BK445" s="23" t="s">
        <v>960</v>
      </c>
      <c r="BL445" s="23" t="s">
        <v>191</v>
      </c>
      <c r="BM445" s="1175"/>
      <c r="BN445" s="1158" t="str">
        <f t="shared" si="424"/>
        <v xml:space="preserve">  </v>
      </c>
      <c r="BO445" s="1157" t="str">
        <f t="shared" si="425"/>
        <v xml:space="preserve">  </v>
      </c>
      <c r="BP445" s="794" t="s">
        <v>191</v>
      </c>
      <c r="BQ445" s="23"/>
      <c r="BR445" s="23" t="s">
        <v>191</v>
      </c>
      <c r="BS445" s="174"/>
      <c r="BT445" s="1158"/>
      <c r="BU445" s="23" t="s">
        <v>191</v>
      </c>
      <c r="BV445" s="23" t="s">
        <v>191</v>
      </c>
      <c r="BW445" s="174" t="str">
        <f t="shared" si="432"/>
        <v xml:space="preserve">  </v>
      </c>
      <c r="BX445" s="1154" t="str">
        <f t="shared" si="433"/>
        <v xml:space="preserve">  </v>
      </c>
      <c r="BY445" s="23"/>
      <c r="BZ445" s="23" t="s">
        <v>191</v>
      </c>
      <c r="CA445" s="1179">
        <v>1</v>
      </c>
      <c r="CB445" s="174"/>
      <c r="CC445" s="1154"/>
      <c r="CD445" s="23" t="s">
        <v>191</v>
      </c>
      <c r="CE445" s="23" t="s">
        <v>191</v>
      </c>
      <c r="CF445" s="174" t="str">
        <f t="shared" si="434"/>
        <v xml:space="preserve">  </v>
      </c>
      <c r="CG445" s="1158" t="str">
        <f t="shared" si="435"/>
        <v xml:space="preserve">  </v>
      </c>
      <c r="CH445" s="794" t="s">
        <v>191</v>
      </c>
      <c r="CI445" s="23"/>
      <c r="CJ445" s="23" t="s">
        <v>191</v>
      </c>
      <c r="CK445" s="174"/>
      <c r="CL445" s="1412"/>
      <c r="CM445" s="23" t="s">
        <v>191</v>
      </c>
      <c r="CN445" s="23" t="s">
        <v>191</v>
      </c>
      <c r="CO445" s="174" t="str">
        <f t="shared" si="436"/>
        <v xml:space="preserve">  </v>
      </c>
      <c r="CP445" s="1158" t="str">
        <f t="shared" si="437"/>
        <v xml:space="preserve">  </v>
      </c>
      <c r="CQ445" s="23" t="s">
        <v>191</v>
      </c>
      <c r="CR445" s="1174"/>
    </row>
    <row r="446" spans="1:97" x14ac:dyDescent="0.2">
      <c r="A446" s="1144" t="s">
        <v>2270</v>
      </c>
      <c r="B446" s="1279" t="s">
        <v>1376</v>
      </c>
      <c r="C446" s="1247" t="s">
        <v>599</v>
      </c>
      <c r="D446" s="957">
        <v>9</v>
      </c>
      <c r="E446" s="1455"/>
      <c r="F446" s="955">
        <v>1</v>
      </c>
      <c r="G446" s="1163">
        <v>384135121425301</v>
      </c>
      <c r="H446" s="1281">
        <v>201204191135</v>
      </c>
      <c r="I446" s="1281"/>
      <c r="J446" s="1316" t="s">
        <v>660</v>
      </c>
      <c r="K446" s="1526" t="s">
        <v>1715</v>
      </c>
      <c r="L446" s="1526" t="s">
        <v>1715</v>
      </c>
      <c r="M446" s="957" t="s">
        <v>1718</v>
      </c>
      <c r="N446" s="1247" t="s">
        <v>662</v>
      </c>
      <c r="O446" s="1247"/>
      <c r="P446" s="1169">
        <v>41018</v>
      </c>
      <c r="Q446" s="970">
        <v>0.4826388888888889</v>
      </c>
      <c r="R446" s="1316" t="s">
        <v>661</v>
      </c>
      <c r="S446" s="23" t="s">
        <v>191</v>
      </c>
      <c r="T446" s="23" t="s">
        <v>191</v>
      </c>
      <c r="U446" s="23" t="s">
        <v>191</v>
      </c>
      <c r="V446" s="23" t="s">
        <v>191</v>
      </c>
      <c r="W446" s="23" t="s">
        <v>191</v>
      </c>
      <c r="X446" s="23" t="s">
        <v>191</v>
      </c>
      <c r="Y446" s="1154" t="str">
        <f t="shared" si="428"/>
        <v xml:space="preserve">  </v>
      </c>
      <c r="Z446" s="23" t="s">
        <v>191</v>
      </c>
      <c r="AA446" s="23" t="s">
        <v>191</v>
      </c>
      <c r="AB446" s="23" t="s">
        <v>191</v>
      </c>
      <c r="AC446" s="23" t="s">
        <v>191</v>
      </c>
      <c r="AD446" s="23" t="s">
        <v>191</v>
      </c>
      <c r="AE446" s="23" t="s">
        <v>191</v>
      </c>
      <c r="AF446" s="1154" t="str">
        <f t="shared" si="429"/>
        <v xml:space="preserve">  </v>
      </c>
      <c r="AG446" s="23" t="s">
        <v>191</v>
      </c>
      <c r="AH446" s="23" t="s">
        <v>191</v>
      </c>
      <c r="AI446" s="23" t="s">
        <v>191</v>
      </c>
      <c r="AJ446" s="23" t="s">
        <v>191</v>
      </c>
      <c r="AK446" s="23" t="s">
        <v>191</v>
      </c>
      <c r="AL446" s="23" t="s">
        <v>191</v>
      </c>
      <c r="AM446" s="1154" t="str">
        <f t="shared" si="430"/>
        <v xml:space="preserve">  </v>
      </c>
      <c r="AN446" s="244" t="s">
        <v>191</v>
      </c>
      <c r="AO446" s="244" t="s">
        <v>191</v>
      </c>
      <c r="AP446" s="244" t="s">
        <v>191</v>
      </c>
      <c r="AQ446" s="23" t="s">
        <v>191</v>
      </c>
      <c r="AR446" s="1154" t="str">
        <f t="shared" si="431"/>
        <v xml:space="preserve">  </v>
      </c>
      <c r="AS446" s="23"/>
      <c r="AT446" s="950"/>
      <c r="AU446" s="596">
        <v>2.9925602781217329</v>
      </c>
      <c r="AV446" s="950"/>
      <c r="AW446" s="1175" t="str">
        <f t="shared" si="420"/>
        <v xml:space="preserve">  </v>
      </c>
      <c r="AX446" s="1154" t="str">
        <f t="shared" si="421"/>
        <v xml:space="preserve">  </v>
      </c>
      <c r="AY446" s="950"/>
      <c r="AZ446" s="1377">
        <v>0.11879887803644848</v>
      </c>
      <c r="BA446" s="951"/>
      <c r="BB446" s="1175" t="str">
        <f t="shared" si="426"/>
        <v xml:space="preserve">  </v>
      </c>
      <c r="BC446" s="1154" t="str">
        <f t="shared" si="422"/>
        <v xml:space="preserve">  </v>
      </c>
      <c r="BD446" s="1442">
        <f t="shared" si="427"/>
        <v>3.9698073554265063</v>
      </c>
      <c r="BE446" s="23" t="s">
        <v>191</v>
      </c>
      <c r="BF446" s="23" t="s">
        <v>191</v>
      </c>
      <c r="BG446" s="23" t="s">
        <v>191</v>
      </c>
      <c r="BH446" s="1175"/>
      <c r="BI446" s="1154" t="str">
        <f t="shared" si="423"/>
        <v xml:space="preserve">  </v>
      </c>
      <c r="BJ446" s="23" t="s">
        <v>191</v>
      </c>
      <c r="BK446" s="23" t="s">
        <v>960</v>
      </c>
      <c r="BL446" s="23" t="s">
        <v>191</v>
      </c>
      <c r="BM446" s="1175"/>
      <c r="BN446" s="1158" t="str">
        <f t="shared" si="424"/>
        <v xml:space="preserve">  </v>
      </c>
      <c r="BO446" s="1157" t="str">
        <f t="shared" si="425"/>
        <v xml:space="preserve">  </v>
      </c>
      <c r="BP446" s="794" t="s">
        <v>191</v>
      </c>
      <c r="BQ446" s="23"/>
      <c r="BR446" s="23" t="s">
        <v>191</v>
      </c>
      <c r="BS446" s="174"/>
      <c r="BT446" s="1158"/>
      <c r="BU446" s="23" t="s">
        <v>191</v>
      </c>
      <c r="BV446" s="23" t="s">
        <v>191</v>
      </c>
      <c r="BW446" s="174" t="str">
        <f t="shared" si="432"/>
        <v xml:space="preserve">  </v>
      </c>
      <c r="BX446" s="1154" t="str">
        <f t="shared" si="433"/>
        <v xml:space="preserve">  </v>
      </c>
      <c r="BY446" s="23"/>
      <c r="BZ446" s="23" t="s">
        <v>191</v>
      </c>
      <c r="CA446" s="1250">
        <v>1</v>
      </c>
      <c r="CB446" s="174"/>
      <c r="CC446" s="1154"/>
      <c r="CD446" s="23" t="s">
        <v>191</v>
      </c>
      <c r="CE446" s="23" t="s">
        <v>191</v>
      </c>
      <c r="CF446" s="174" t="str">
        <f t="shared" si="434"/>
        <v xml:space="preserve">  </v>
      </c>
      <c r="CG446" s="1158" t="str">
        <f t="shared" si="435"/>
        <v xml:space="preserve">  </v>
      </c>
      <c r="CH446" s="794" t="s">
        <v>191</v>
      </c>
      <c r="CI446" s="23"/>
      <c r="CJ446" s="23" t="s">
        <v>191</v>
      </c>
      <c r="CK446" s="174"/>
      <c r="CL446" s="1412"/>
      <c r="CM446" s="23" t="s">
        <v>191</v>
      </c>
      <c r="CN446" s="23" t="s">
        <v>191</v>
      </c>
      <c r="CO446" s="174" t="str">
        <f t="shared" si="436"/>
        <v xml:space="preserve">  </v>
      </c>
      <c r="CP446" s="1158" t="str">
        <f t="shared" si="437"/>
        <v xml:space="preserve">  </v>
      </c>
      <c r="CQ446" s="23" t="s">
        <v>191</v>
      </c>
      <c r="CR446" s="1285"/>
      <c r="CS446" s="950"/>
    </row>
    <row r="447" spans="1:97" x14ac:dyDescent="0.2">
      <c r="A447" s="1144" t="s">
        <v>2271</v>
      </c>
      <c r="B447" s="1161" t="s">
        <v>1377</v>
      </c>
      <c r="C447" s="957" t="s">
        <v>599</v>
      </c>
      <c r="D447" s="957">
        <v>9</v>
      </c>
      <c r="E447" s="1455"/>
      <c r="F447" s="955">
        <v>1</v>
      </c>
      <c r="G447" s="956">
        <v>384113121425401</v>
      </c>
      <c r="H447" s="1525">
        <v>201204191200</v>
      </c>
      <c r="I447" s="1525"/>
      <c r="J447" s="1105" t="s">
        <v>663</v>
      </c>
      <c r="K447" s="1183" t="s">
        <v>1688</v>
      </c>
      <c r="L447" s="1183" t="s">
        <v>895</v>
      </c>
      <c r="M447" s="957" t="s">
        <v>665</v>
      </c>
      <c r="N447" s="957"/>
      <c r="O447" s="957"/>
      <c r="P447" s="1169">
        <v>41018</v>
      </c>
      <c r="Q447" s="960">
        <v>0.5</v>
      </c>
      <c r="R447" s="1105" t="s">
        <v>664</v>
      </c>
      <c r="S447" s="23" t="s">
        <v>191</v>
      </c>
      <c r="T447" s="23" t="s">
        <v>191</v>
      </c>
      <c r="U447" s="23" t="s">
        <v>191</v>
      </c>
      <c r="V447" s="23" t="s">
        <v>191</v>
      </c>
      <c r="W447" s="23" t="s">
        <v>191</v>
      </c>
      <c r="X447" s="23" t="s">
        <v>191</v>
      </c>
      <c r="Y447" s="1154" t="str">
        <f t="shared" si="428"/>
        <v xml:space="preserve">  </v>
      </c>
      <c r="Z447" s="23" t="s">
        <v>191</v>
      </c>
      <c r="AA447" s="23" t="s">
        <v>191</v>
      </c>
      <c r="AB447" s="23" t="s">
        <v>191</v>
      </c>
      <c r="AC447" s="23" t="s">
        <v>191</v>
      </c>
      <c r="AD447" s="23" t="s">
        <v>191</v>
      </c>
      <c r="AE447" s="23" t="s">
        <v>191</v>
      </c>
      <c r="AF447" s="1154" t="str">
        <f t="shared" si="429"/>
        <v xml:space="preserve">  </v>
      </c>
      <c r="AG447" s="23" t="s">
        <v>191</v>
      </c>
      <c r="AH447" s="23" t="s">
        <v>191</v>
      </c>
      <c r="AI447" s="23" t="s">
        <v>191</v>
      </c>
      <c r="AJ447" s="23" t="s">
        <v>191</v>
      </c>
      <c r="AK447" s="23" t="s">
        <v>191</v>
      </c>
      <c r="AL447" s="23" t="s">
        <v>191</v>
      </c>
      <c r="AM447" s="1154" t="str">
        <f t="shared" si="430"/>
        <v xml:space="preserve">  </v>
      </c>
      <c r="AN447" s="244" t="s">
        <v>191</v>
      </c>
      <c r="AO447" s="244" t="s">
        <v>191</v>
      </c>
      <c r="AP447" s="244" t="s">
        <v>191</v>
      </c>
      <c r="AQ447" s="23" t="s">
        <v>191</v>
      </c>
      <c r="AR447" s="1154" t="str">
        <f t="shared" si="431"/>
        <v xml:space="preserve">  </v>
      </c>
      <c r="AS447" s="23"/>
      <c r="AT447" s="1098"/>
      <c r="AU447" s="1353">
        <v>5.5896438323292692</v>
      </c>
      <c r="AV447" s="1098"/>
      <c r="AW447" s="1175" t="str">
        <f t="shared" si="420"/>
        <v xml:space="preserve">  </v>
      </c>
      <c r="AX447" s="1154" t="str">
        <f t="shared" si="421"/>
        <v xml:space="preserve">  </v>
      </c>
      <c r="AY447" s="1098"/>
      <c r="AZ447" s="1346">
        <v>7.4777045302433995E-2</v>
      </c>
      <c r="BB447" s="1175" t="str">
        <f t="shared" si="426"/>
        <v xml:space="preserve">  </v>
      </c>
      <c r="BC447" s="1154" t="str">
        <f t="shared" si="422"/>
        <v xml:space="preserve">  </v>
      </c>
      <c r="BD447" s="1348">
        <f t="shared" si="427"/>
        <v>1.3377783548558144</v>
      </c>
      <c r="BE447" s="23" t="s">
        <v>191</v>
      </c>
      <c r="BF447" s="23" t="s">
        <v>191</v>
      </c>
      <c r="BG447" s="23" t="s">
        <v>191</v>
      </c>
      <c r="BH447" s="1175"/>
      <c r="BI447" s="1154" t="str">
        <f t="shared" si="423"/>
        <v xml:space="preserve">  </v>
      </c>
      <c r="BJ447" s="23" t="s">
        <v>191</v>
      </c>
      <c r="BK447" s="23" t="s">
        <v>960</v>
      </c>
      <c r="BL447" s="23" t="s">
        <v>191</v>
      </c>
      <c r="BM447" s="1175"/>
      <c r="BN447" s="1158" t="str">
        <f t="shared" si="424"/>
        <v xml:space="preserve">  </v>
      </c>
      <c r="BO447" s="1157" t="str">
        <f t="shared" si="425"/>
        <v xml:space="preserve">  </v>
      </c>
      <c r="BP447" s="794" t="s">
        <v>191</v>
      </c>
      <c r="BQ447" s="23"/>
      <c r="BR447" s="23" t="s">
        <v>191</v>
      </c>
      <c r="BS447" s="174"/>
      <c r="BT447" s="1158"/>
      <c r="BU447" s="23" t="s">
        <v>191</v>
      </c>
      <c r="BV447" s="23" t="s">
        <v>191</v>
      </c>
      <c r="BW447" s="174" t="str">
        <f t="shared" si="432"/>
        <v xml:space="preserve">  </v>
      </c>
      <c r="BX447" s="1154" t="str">
        <f t="shared" si="433"/>
        <v xml:space="preserve">  </v>
      </c>
      <c r="BY447" s="23"/>
      <c r="BZ447" s="23" t="s">
        <v>191</v>
      </c>
      <c r="CA447" s="1179">
        <v>1</v>
      </c>
      <c r="CB447" s="174"/>
      <c r="CC447" s="1154"/>
      <c r="CD447" s="23" t="s">
        <v>191</v>
      </c>
      <c r="CE447" s="23" t="s">
        <v>191</v>
      </c>
      <c r="CF447" s="174" t="str">
        <f t="shared" si="434"/>
        <v xml:space="preserve">  </v>
      </c>
      <c r="CG447" s="1158" t="str">
        <f t="shared" si="435"/>
        <v xml:space="preserve">  </v>
      </c>
      <c r="CH447" s="794" t="s">
        <v>191</v>
      </c>
      <c r="CI447" s="23"/>
      <c r="CJ447" s="23" t="s">
        <v>191</v>
      </c>
      <c r="CK447" s="174"/>
      <c r="CL447" s="1412"/>
      <c r="CM447" s="23" t="s">
        <v>191</v>
      </c>
      <c r="CN447" s="23" t="s">
        <v>191</v>
      </c>
      <c r="CO447" s="174" t="str">
        <f t="shared" si="436"/>
        <v xml:space="preserve">  </v>
      </c>
      <c r="CP447" s="1158" t="str">
        <f t="shared" si="437"/>
        <v xml:space="preserve">  </v>
      </c>
      <c r="CQ447" s="23" t="s">
        <v>191</v>
      </c>
      <c r="CR447" s="1174"/>
    </row>
    <row r="448" spans="1:97" x14ac:dyDescent="0.2">
      <c r="A448" s="1144" t="s">
        <v>2272</v>
      </c>
      <c r="B448" s="1161" t="s">
        <v>1378</v>
      </c>
      <c r="C448" s="1105" t="s">
        <v>599</v>
      </c>
      <c r="D448" s="957">
        <v>9</v>
      </c>
      <c r="E448" s="1455"/>
      <c r="F448" s="955">
        <v>1</v>
      </c>
      <c r="G448" s="956">
        <v>384046121423701</v>
      </c>
      <c r="H448" s="1525">
        <v>201204191230</v>
      </c>
      <c r="I448" s="1525"/>
      <c r="J448" s="1105" t="s">
        <v>666</v>
      </c>
      <c r="K448" s="1183" t="s">
        <v>1697</v>
      </c>
      <c r="L448" s="1183" t="s">
        <v>895</v>
      </c>
      <c r="M448" s="957" t="s">
        <v>668</v>
      </c>
      <c r="N448" s="957"/>
      <c r="O448" s="957"/>
      <c r="P448" s="1169">
        <v>41018</v>
      </c>
      <c r="Q448" s="960">
        <v>0.52083333333333337</v>
      </c>
      <c r="R448" s="1105" t="s">
        <v>667</v>
      </c>
      <c r="S448" s="23" t="s">
        <v>191</v>
      </c>
      <c r="T448" s="23" t="s">
        <v>191</v>
      </c>
      <c r="U448" s="23" t="s">
        <v>191</v>
      </c>
      <c r="V448" s="23" t="s">
        <v>191</v>
      </c>
      <c r="W448" s="23" t="s">
        <v>191</v>
      </c>
      <c r="X448" s="23" t="s">
        <v>191</v>
      </c>
      <c r="Y448" s="1154" t="str">
        <f t="shared" si="428"/>
        <v xml:space="preserve">  </v>
      </c>
      <c r="Z448" s="23" t="s">
        <v>191</v>
      </c>
      <c r="AA448" s="23" t="s">
        <v>191</v>
      </c>
      <c r="AB448" s="23" t="s">
        <v>191</v>
      </c>
      <c r="AC448" s="23" t="s">
        <v>191</v>
      </c>
      <c r="AD448" s="23" t="s">
        <v>191</v>
      </c>
      <c r="AE448" s="23" t="s">
        <v>191</v>
      </c>
      <c r="AF448" s="1154" t="str">
        <f t="shared" si="429"/>
        <v xml:space="preserve">  </v>
      </c>
      <c r="AG448" s="23" t="s">
        <v>191</v>
      </c>
      <c r="AH448" s="23" t="s">
        <v>191</v>
      </c>
      <c r="AI448" s="23" t="s">
        <v>191</v>
      </c>
      <c r="AJ448" s="23" t="s">
        <v>191</v>
      </c>
      <c r="AK448" s="23" t="s">
        <v>191</v>
      </c>
      <c r="AL448" s="23" t="s">
        <v>191</v>
      </c>
      <c r="AM448" s="1154" t="str">
        <f t="shared" si="430"/>
        <v xml:space="preserve">  </v>
      </c>
      <c r="AN448" s="244" t="s">
        <v>191</v>
      </c>
      <c r="AO448" s="244" t="s">
        <v>191</v>
      </c>
      <c r="AP448" s="244" t="s">
        <v>191</v>
      </c>
      <c r="AQ448" s="23" t="s">
        <v>191</v>
      </c>
      <c r="AR448" s="1154" t="str">
        <f t="shared" si="431"/>
        <v xml:space="preserve">  </v>
      </c>
      <c r="AS448" s="23"/>
      <c r="AT448" s="1098"/>
      <c r="AU448" s="1353">
        <v>3.9709370622643645</v>
      </c>
      <c r="AV448" s="1098"/>
      <c r="AW448" s="1175" t="str">
        <f t="shared" si="420"/>
        <v xml:space="preserve">  </v>
      </c>
      <c r="AX448" s="1154" t="str">
        <f t="shared" si="421"/>
        <v xml:space="preserve">  </v>
      </c>
      <c r="AY448" s="1098"/>
      <c r="AZ448" s="1346">
        <v>9.0703389194309564E-2</v>
      </c>
      <c r="BB448" s="1175" t="str">
        <f t="shared" si="426"/>
        <v xml:space="preserve">  </v>
      </c>
      <c r="BC448" s="1154" t="str">
        <f t="shared" si="422"/>
        <v xml:space="preserve">  </v>
      </c>
      <c r="BD448" s="1348">
        <f t="shared" si="427"/>
        <v>2.2841809822739267</v>
      </c>
      <c r="BE448" s="23" t="s">
        <v>191</v>
      </c>
      <c r="BF448" s="23" t="s">
        <v>191</v>
      </c>
      <c r="BG448" s="23" t="s">
        <v>191</v>
      </c>
      <c r="BH448" s="1175"/>
      <c r="BI448" s="1154" t="str">
        <f t="shared" si="423"/>
        <v xml:space="preserve">  </v>
      </c>
      <c r="BJ448" s="23" t="s">
        <v>191</v>
      </c>
      <c r="BK448" s="23" t="s">
        <v>960</v>
      </c>
      <c r="BL448" s="23" t="s">
        <v>191</v>
      </c>
      <c r="BM448" s="1175"/>
      <c r="BN448" s="1158" t="str">
        <f t="shared" si="424"/>
        <v xml:space="preserve">  </v>
      </c>
      <c r="BO448" s="1157" t="str">
        <f t="shared" si="425"/>
        <v xml:space="preserve">  </v>
      </c>
      <c r="BP448" s="794" t="s">
        <v>191</v>
      </c>
      <c r="BQ448" s="23"/>
      <c r="BR448" s="23" t="s">
        <v>191</v>
      </c>
      <c r="BS448" s="174"/>
      <c r="BT448" s="1158"/>
      <c r="BU448" s="23" t="s">
        <v>191</v>
      </c>
      <c r="BV448" s="23" t="s">
        <v>191</v>
      </c>
      <c r="BW448" s="174" t="str">
        <f t="shared" si="432"/>
        <v xml:space="preserve">  </v>
      </c>
      <c r="BX448" s="1154" t="str">
        <f t="shared" si="433"/>
        <v xml:space="preserve">  </v>
      </c>
      <c r="BY448" s="23"/>
      <c r="BZ448" s="23" t="s">
        <v>191</v>
      </c>
      <c r="CA448" s="1179">
        <v>1</v>
      </c>
      <c r="CB448" s="174"/>
      <c r="CC448" s="1154"/>
      <c r="CD448" s="23" t="s">
        <v>191</v>
      </c>
      <c r="CE448" s="23" t="s">
        <v>191</v>
      </c>
      <c r="CF448" s="174" t="str">
        <f t="shared" si="434"/>
        <v xml:space="preserve">  </v>
      </c>
      <c r="CG448" s="1158" t="str">
        <f t="shared" si="435"/>
        <v xml:space="preserve">  </v>
      </c>
      <c r="CH448" s="794" t="s">
        <v>191</v>
      </c>
      <c r="CI448" s="23"/>
      <c r="CJ448" s="23" t="s">
        <v>191</v>
      </c>
      <c r="CK448" s="174"/>
      <c r="CL448" s="1412"/>
      <c r="CM448" s="23" t="s">
        <v>191</v>
      </c>
      <c r="CN448" s="23" t="s">
        <v>191</v>
      </c>
      <c r="CO448" s="174" t="str">
        <f t="shared" si="436"/>
        <v xml:space="preserve">  </v>
      </c>
      <c r="CP448" s="1158" t="str">
        <f t="shared" si="437"/>
        <v xml:space="preserve">  </v>
      </c>
      <c r="CQ448" s="23" t="s">
        <v>191</v>
      </c>
      <c r="CR448" s="1174"/>
    </row>
    <row r="449" spans="1:97" x14ac:dyDescent="0.2">
      <c r="A449" s="1144" t="s">
        <v>2273</v>
      </c>
      <c r="B449" s="1161" t="s">
        <v>1379</v>
      </c>
      <c r="C449" s="957" t="s">
        <v>599</v>
      </c>
      <c r="D449" s="957">
        <v>9</v>
      </c>
      <c r="E449" s="1455"/>
      <c r="F449" s="955">
        <v>1</v>
      </c>
      <c r="G449" s="956">
        <v>384107121403101</v>
      </c>
      <c r="H449" s="1525">
        <v>201204191415</v>
      </c>
      <c r="I449" s="1525"/>
      <c r="J449" s="1105" t="s">
        <v>669</v>
      </c>
      <c r="K449" s="1183" t="s">
        <v>1687</v>
      </c>
      <c r="L449" s="1183" t="s">
        <v>1687</v>
      </c>
      <c r="M449" s="957" t="s">
        <v>671</v>
      </c>
      <c r="N449" s="957"/>
      <c r="O449" s="957"/>
      <c r="P449" s="1169">
        <v>41018</v>
      </c>
      <c r="Q449" s="960">
        <v>0.59375</v>
      </c>
      <c r="R449" s="1105" t="s">
        <v>670</v>
      </c>
      <c r="S449" s="23" t="s">
        <v>191</v>
      </c>
      <c r="T449" s="23" t="s">
        <v>191</v>
      </c>
      <c r="U449" s="23" t="s">
        <v>191</v>
      </c>
      <c r="V449" s="23" t="s">
        <v>191</v>
      </c>
      <c r="W449" s="23" t="s">
        <v>191</v>
      </c>
      <c r="X449" s="23" t="s">
        <v>191</v>
      </c>
      <c r="Y449" s="1154" t="str">
        <f t="shared" si="428"/>
        <v xml:space="preserve">  </v>
      </c>
      <c r="Z449" s="23" t="s">
        <v>191</v>
      </c>
      <c r="AA449" s="23" t="s">
        <v>191</v>
      </c>
      <c r="AB449" s="23" t="s">
        <v>191</v>
      </c>
      <c r="AC449" s="23" t="s">
        <v>191</v>
      </c>
      <c r="AD449" s="23" t="s">
        <v>191</v>
      </c>
      <c r="AE449" s="23" t="s">
        <v>191</v>
      </c>
      <c r="AF449" s="1154" t="str">
        <f t="shared" si="429"/>
        <v xml:space="preserve">  </v>
      </c>
      <c r="AG449" s="23" t="s">
        <v>191</v>
      </c>
      <c r="AH449" s="23" t="s">
        <v>191</v>
      </c>
      <c r="AI449" s="23" t="s">
        <v>191</v>
      </c>
      <c r="AJ449" s="23" t="s">
        <v>191</v>
      </c>
      <c r="AK449" s="23" t="s">
        <v>191</v>
      </c>
      <c r="AL449" s="23" t="s">
        <v>191</v>
      </c>
      <c r="AM449" s="1154" t="str">
        <f t="shared" si="430"/>
        <v xml:space="preserve">  </v>
      </c>
      <c r="AN449" s="244" t="s">
        <v>191</v>
      </c>
      <c r="AO449" s="244" t="s">
        <v>191</v>
      </c>
      <c r="AP449" s="244" t="s">
        <v>191</v>
      </c>
      <c r="AQ449" s="23" t="s">
        <v>191</v>
      </c>
      <c r="AR449" s="1154" t="str">
        <f t="shared" si="431"/>
        <v xml:space="preserve">  </v>
      </c>
      <c r="AS449" s="23"/>
      <c r="AT449" s="1098"/>
      <c r="AU449" s="1353">
        <v>23.529472137811762</v>
      </c>
      <c r="AV449" s="1098"/>
      <c r="AW449" s="1175" t="str">
        <f t="shared" si="420"/>
        <v xml:space="preserve">  </v>
      </c>
      <c r="AX449" s="1154" t="str">
        <f t="shared" si="421"/>
        <v xml:space="preserve">  </v>
      </c>
      <c r="AY449" s="1098"/>
      <c r="AZ449" s="1346">
        <v>0.70367890059816984</v>
      </c>
      <c r="BB449" s="1175" t="str">
        <f t="shared" si="426"/>
        <v xml:space="preserve">  </v>
      </c>
      <c r="BC449" s="1154" t="str">
        <f t="shared" si="422"/>
        <v xml:space="preserve">  </v>
      </c>
      <c r="BD449" s="1348">
        <f t="shared" si="427"/>
        <v>2.9906276540193217</v>
      </c>
      <c r="BE449" s="23" t="s">
        <v>191</v>
      </c>
      <c r="BF449" s="23" t="s">
        <v>191</v>
      </c>
      <c r="BG449" s="23" t="s">
        <v>191</v>
      </c>
      <c r="BH449" s="1175"/>
      <c r="BI449" s="1154" t="str">
        <f t="shared" si="423"/>
        <v xml:space="preserve">  </v>
      </c>
      <c r="BJ449" s="23" t="s">
        <v>191</v>
      </c>
      <c r="BK449" s="23" t="s">
        <v>960</v>
      </c>
      <c r="BL449" s="23" t="s">
        <v>191</v>
      </c>
      <c r="BM449" s="1175"/>
      <c r="BN449" s="1158" t="str">
        <f t="shared" si="424"/>
        <v xml:space="preserve">  </v>
      </c>
      <c r="BO449" s="1157" t="str">
        <f t="shared" si="425"/>
        <v xml:space="preserve">  </v>
      </c>
      <c r="BP449" s="794" t="s">
        <v>191</v>
      </c>
      <c r="BQ449" s="23"/>
      <c r="BR449" s="23" t="s">
        <v>191</v>
      </c>
      <c r="BS449" s="174"/>
      <c r="BT449" s="1158"/>
      <c r="BU449" s="23" t="s">
        <v>191</v>
      </c>
      <c r="BV449" s="23" t="s">
        <v>191</v>
      </c>
      <c r="BW449" s="174" t="str">
        <f t="shared" si="432"/>
        <v xml:space="preserve">  </v>
      </c>
      <c r="BX449" s="1154" t="str">
        <f t="shared" si="433"/>
        <v xml:space="preserve">  </v>
      </c>
      <c r="BY449" s="23"/>
      <c r="BZ449" s="23" t="s">
        <v>191</v>
      </c>
      <c r="CA449" s="1179">
        <v>1</v>
      </c>
      <c r="CB449" s="174"/>
      <c r="CC449" s="1154"/>
      <c r="CD449" s="23" t="s">
        <v>191</v>
      </c>
      <c r="CE449" s="23" t="s">
        <v>191</v>
      </c>
      <c r="CF449" s="174" t="str">
        <f t="shared" si="434"/>
        <v xml:space="preserve">  </v>
      </c>
      <c r="CG449" s="1158" t="str">
        <f t="shared" si="435"/>
        <v xml:space="preserve">  </v>
      </c>
      <c r="CH449" s="794" t="s">
        <v>191</v>
      </c>
      <c r="CI449" s="23"/>
      <c r="CJ449" s="23" t="s">
        <v>191</v>
      </c>
      <c r="CK449" s="174"/>
      <c r="CL449" s="1412"/>
      <c r="CM449" s="23" t="s">
        <v>191</v>
      </c>
      <c r="CN449" s="23" t="s">
        <v>191</v>
      </c>
      <c r="CO449" s="174" t="str">
        <f t="shared" si="436"/>
        <v xml:space="preserve">  </v>
      </c>
      <c r="CP449" s="1158" t="str">
        <f t="shared" si="437"/>
        <v xml:space="preserve">  </v>
      </c>
      <c r="CQ449" s="23" t="s">
        <v>191</v>
      </c>
      <c r="CR449" s="1174"/>
    </row>
    <row r="450" spans="1:97" x14ac:dyDescent="0.2">
      <c r="A450" s="1144" t="s">
        <v>2096</v>
      </c>
      <c r="B450" s="1161" t="s">
        <v>1202</v>
      </c>
      <c r="C450" s="957" t="s">
        <v>599</v>
      </c>
      <c r="D450" s="957">
        <v>7</v>
      </c>
      <c r="E450" s="1240">
        <v>1004592</v>
      </c>
      <c r="F450" s="955">
        <v>1</v>
      </c>
      <c r="G450" s="1183" t="s">
        <v>1699</v>
      </c>
      <c r="H450" s="1163">
        <v>201002101400</v>
      </c>
      <c r="I450" s="1163"/>
      <c r="J450" s="1241" t="s">
        <v>700</v>
      </c>
      <c r="K450" s="1242" t="s">
        <v>1701</v>
      </c>
      <c r="L450" s="1242" t="s">
        <v>1701</v>
      </c>
      <c r="M450" s="957" t="s">
        <v>1700</v>
      </c>
      <c r="N450" s="957" t="s">
        <v>2793</v>
      </c>
      <c r="O450" s="957"/>
      <c r="P450" s="1169">
        <v>40219</v>
      </c>
      <c r="Q450" s="960">
        <v>0.58333333333333337</v>
      </c>
      <c r="R450" s="1243" t="s">
        <v>1631</v>
      </c>
      <c r="S450" s="1171"/>
      <c r="T450" s="1171"/>
      <c r="U450" s="1171"/>
      <c r="V450" s="1171"/>
      <c r="W450" s="1171"/>
      <c r="X450" s="1171"/>
      <c r="Y450" s="1154"/>
      <c r="Z450" s="1171"/>
      <c r="AA450" s="1171"/>
      <c r="AB450" s="1171"/>
      <c r="AC450" s="1171"/>
      <c r="AD450" s="1171"/>
      <c r="AE450" s="1171"/>
      <c r="AF450" s="1154"/>
      <c r="AG450" s="1171"/>
      <c r="AH450" s="1171"/>
      <c r="AI450" s="1171"/>
      <c r="AJ450" s="1171"/>
      <c r="AK450" s="1171"/>
      <c r="AL450" s="1171"/>
      <c r="AM450" s="1154"/>
      <c r="AN450" s="241" t="s">
        <v>191</v>
      </c>
      <c r="AO450" s="241" t="s">
        <v>191</v>
      </c>
      <c r="AP450" s="241" t="s">
        <v>191</v>
      </c>
      <c r="AQ450" s="235" t="s">
        <v>191</v>
      </c>
      <c r="AR450" s="1154" t="str">
        <f t="shared" si="431"/>
        <v xml:space="preserve">  </v>
      </c>
      <c r="AS450" s="235"/>
      <c r="AT450" s="63" t="s">
        <v>191</v>
      </c>
      <c r="AU450" s="63" t="s">
        <v>191</v>
      </c>
      <c r="AV450" s="63" t="s">
        <v>191</v>
      </c>
      <c r="AW450" s="1244" t="str">
        <f t="shared" si="420"/>
        <v xml:space="preserve">  </v>
      </c>
      <c r="AX450" s="1154" t="str">
        <f t="shared" si="421"/>
        <v xml:space="preserve">  </v>
      </c>
      <c r="AY450" s="63" t="s">
        <v>191</v>
      </c>
      <c r="AZ450" s="63" t="s">
        <v>191</v>
      </c>
      <c r="BA450" s="63" t="s">
        <v>191</v>
      </c>
      <c r="BB450" s="1244" t="str">
        <f t="shared" si="426"/>
        <v xml:space="preserve">  </v>
      </c>
      <c r="BC450" s="1154" t="str">
        <f t="shared" si="422"/>
        <v xml:space="preserve">  </v>
      </c>
      <c r="BD450" s="782" t="s">
        <v>191</v>
      </c>
      <c r="BE450" s="1179" t="s">
        <v>814</v>
      </c>
      <c r="BF450" s="1187">
        <v>4.0515764504913516</v>
      </c>
      <c r="BG450" s="1179"/>
      <c r="BH450" s="1244" t="str">
        <f>IF(BF450&lt;BH$7,"E, &lt;PRL",IF(BF450&gt;BH$7,"  ",))</f>
        <v xml:space="preserve">  </v>
      </c>
      <c r="BI450" s="1154" t="str">
        <f t="shared" si="423"/>
        <v xml:space="preserve">  </v>
      </c>
      <c r="BJ450" s="1179" t="s">
        <v>814</v>
      </c>
      <c r="BK450" s="1187">
        <v>0.16743777133948726</v>
      </c>
      <c r="BL450" s="1179"/>
      <c r="BM450" s="1244" t="str">
        <f>IF(BK450&lt;BM$7,"E, &lt;PRL",IF(BK450&gt;BM$7,"  ",))</f>
        <v xml:space="preserve">  </v>
      </c>
      <c r="BN450" s="1158" t="str">
        <f t="shared" si="424"/>
        <v xml:space="preserve">  </v>
      </c>
      <c r="BO450" s="1157" t="str">
        <f t="shared" si="425"/>
        <v xml:space="preserve">  </v>
      </c>
      <c r="BP450" s="1194">
        <f>BK450/BF450*100</f>
        <v>4.1326573343860113</v>
      </c>
      <c r="BQ450" s="63"/>
      <c r="BR450" s="63" t="s">
        <v>191</v>
      </c>
      <c r="BS450" s="596"/>
      <c r="BT450" s="1158"/>
      <c r="BU450" s="63" t="s">
        <v>191</v>
      </c>
      <c r="BV450" s="63" t="s">
        <v>191</v>
      </c>
      <c r="BW450" s="596" t="str">
        <f t="shared" si="432"/>
        <v xml:space="preserve">  </v>
      </c>
      <c r="BX450" s="1154" t="str">
        <f t="shared" si="433"/>
        <v xml:space="preserve">  </v>
      </c>
      <c r="BY450" s="235"/>
      <c r="BZ450" s="63" t="s">
        <v>191</v>
      </c>
      <c r="CA450" s="1179">
        <v>1</v>
      </c>
      <c r="CB450" s="596"/>
      <c r="CC450" s="1154"/>
      <c r="CD450" s="63" t="s">
        <v>191</v>
      </c>
      <c r="CE450" s="63" t="s">
        <v>191</v>
      </c>
      <c r="CF450" s="596" t="str">
        <f t="shared" si="434"/>
        <v xml:space="preserve">  </v>
      </c>
      <c r="CG450" s="1158" t="str">
        <f t="shared" si="435"/>
        <v xml:space="preserve">  </v>
      </c>
      <c r="CH450" s="782" t="s">
        <v>191</v>
      </c>
      <c r="CI450" s="63"/>
      <c r="CJ450" s="63"/>
      <c r="CK450" s="63"/>
      <c r="CL450" s="782"/>
      <c r="CM450" s="63" t="s">
        <v>191</v>
      </c>
      <c r="CN450" s="63" t="s">
        <v>191</v>
      </c>
      <c r="CO450" s="63"/>
      <c r="CP450" s="1158" t="str">
        <f t="shared" si="437"/>
        <v xml:space="preserve">  </v>
      </c>
      <c r="CQ450" s="63" t="s">
        <v>191</v>
      </c>
      <c r="CR450" s="1180"/>
      <c r="CS450" s="1180"/>
    </row>
    <row r="451" spans="1:97" x14ac:dyDescent="0.2">
      <c r="A451" s="1144" t="s">
        <v>2099</v>
      </c>
      <c r="B451" s="1255" t="s">
        <v>1205</v>
      </c>
      <c r="C451" s="1209" t="s">
        <v>600</v>
      </c>
      <c r="D451" s="1209">
        <v>7</v>
      </c>
      <c r="E451" s="1256">
        <v>1002817</v>
      </c>
      <c r="F451" s="955">
        <v>4</v>
      </c>
      <c r="G451" s="1257" t="s">
        <v>1699</v>
      </c>
      <c r="H451" s="1258">
        <v>201002101400</v>
      </c>
      <c r="I451" s="1258"/>
      <c r="J451" s="1259" t="s">
        <v>703</v>
      </c>
      <c r="K451" s="1260" t="s">
        <v>1701</v>
      </c>
      <c r="L451" s="1260" t="s">
        <v>1701</v>
      </c>
      <c r="M451" s="1209" t="s">
        <v>1700</v>
      </c>
      <c r="N451" s="1209" t="s">
        <v>2795</v>
      </c>
      <c r="O451" s="1209" t="s">
        <v>45</v>
      </c>
      <c r="P451" s="1261">
        <v>40219</v>
      </c>
      <c r="Q451" s="1213">
        <v>0.58333333333333337</v>
      </c>
      <c r="R451" s="1262" t="s">
        <v>1611</v>
      </c>
      <c r="S451" s="1263"/>
      <c r="T451" s="1263"/>
      <c r="U451" s="1263"/>
      <c r="V451" s="1263"/>
      <c r="W451" s="1263"/>
      <c r="X451" s="1263"/>
      <c r="Y451" s="1154"/>
      <c r="Z451" s="1263"/>
      <c r="AA451" s="1263"/>
      <c r="AB451" s="1263"/>
      <c r="AC451" s="1263"/>
      <c r="AD451" s="1263"/>
      <c r="AE451" s="1263"/>
      <c r="AF451" s="1154"/>
      <c r="AG451" s="1263"/>
      <c r="AH451" s="1263"/>
      <c r="AI451" s="1263"/>
      <c r="AJ451" s="1263"/>
      <c r="AK451" s="1263"/>
      <c r="AL451" s="1263"/>
      <c r="AM451" s="1154"/>
      <c r="AN451" s="285" t="s">
        <v>191</v>
      </c>
      <c r="AO451" s="285" t="s">
        <v>191</v>
      </c>
      <c r="AP451" s="285" t="s">
        <v>191</v>
      </c>
      <c r="AQ451" s="287" t="s">
        <v>191</v>
      </c>
      <c r="AR451" s="1154" t="str">
        <f t="shared" si="431"/>
        <v xml:space="preserve">  </v>
      </c>
      <c r="AS451" s="287"/>
      <c r="AT451" s="286" t="s">
        <v>191</v>
      </c>
      <c r="AU451" s="286" t="s">
        <v>191</v>
      </c>
      <c r="AV451" s="286" t="s">
        <v>191</v>
      </c>
      <c r="AW451" s="510" t="str">
        <f t="shared" si="420"/>
        <v xml:space="preserve">  </v>
      </c>
      <c r="AX451" s="1154" t="str">
        <f t="shared" si="421"/>
        <v xml:space="preserve">  </v>
      </c>
      <c r="AY451" s="286" t="s">
        <v>191</v>
      </c>
      <c r="AZ451" s="286" t="s">
        <v>191</v>
      </c>
      <c r="BA451" s="286" t="s">
        <v>191</v>
      </c>
      <c r="BB451" s="510" t="str">
        <f t="shared" si="426"/>
        <v xml:space="preserve">  </v>
      </c>
      <c r="BC451" s="1154" t="str">
        <f t="shared" si="422"/>
        <v xml:space="preserve">  </v>
      </c>
      <c r="BD451" s="783" t="s">
        <v>191</v>
      </c>
      <c r="BE451" s="286" t="s">
        <v>191</v>
      </c>
      <c r="BF451" s="286" t="s">
        <v>191</v>
      </c>
      <c r="BG451" s="286" t="s">
        <v>191</v>
      </c>
      <c r="BH451" s="286"/>
      <c r="BI451" s="1154" t="str">
        <f t="shared" si="423"/>
        <v xml:space="preserve">  </v>
      </c>
      <c r="BJ451" s="286" t="s">
        <v>191</v>
      </c>
      <c r="BK451" s="23" t="s">
        <v>960</v>
      </c>
      <c r="BL451" s="286" t="s">
        <v>191</v>
      </c>
      <c r="BM451" s="510"/>
      <c r="BN451" s="1158" t="str">
        <f t="shared" si="424"/>
        <v xml:space="preserve">  </v>
      </c>
      <c r="BO451" s="1157" t="str">
        <f t="shared" si="425"/>
        <v xml:space="preserve">  </v>
      </c>
      <c r="BP451" s="783" t="s">
        <v>191</v>
      </c>
      <c r="BQ451" s="286"/>
      <c r="BR451" s="286" t="s">
        <v>191</v>
      </c>
      <c r="BS451" s="510"/>
      <c r="BT451" s="1158"/>
      <c r="BU451" s="286" t="s">
        <v>191</v>
      </c>
      <c r="BV451" s="286" t="s">
        <v>191</v>
      </c>
      <c r="BW451" s="510" t="str">
        <f t="shared" si="432"/>
        <v xml:space="preserve">  </v>
      </c>
      <c r="BX451" s="1154" t="str">
        <f t="shared" si="433"/>
        <v xml:space="preserve">  </v>
      </c>
      <c r="BY451" s="287"/>
      <c r="BZ451" s="286" t="s">
        <v>191</v>
      </c>
      <c r="CA451" s="1264">
        <v>1</v>
      </c>
      <c r="CB451" s="510"/>
      <c r="CC451" s="1154"/>
      <c r="CD451" s="286" t="s">
        <v>191</v>
      </c>
      <c r="CE451" s="286" t="s">
        <v>191</v>
      </c>
      <c r="CF451" s="510" t="str">
        <f t="shared" si="434"/>
        <v xml:space="preserve">  </v>
      </c>
      <c r="CG451" s="1158" t="str">
        <f t="shared" si="435"/>
        <v xml:space="preserve">  </v>
      </c>
      <c r="CH451" s="783" t="s">
        <v>191</v>
      </c>
      <c r="CI451" s="286"/>
      <c r="CJ451" s="286"/>
      <c r="CK451" s="286"/>
      <c r="CL451" s="783"/>
      <c r="CM451" s="286" t="s">
        <v>191</v>
      </c>
      <c r="CN451" s="286" t="s">
        <v>191</v>
      </c>
      <c r="CO451" s="286"/>
      <c r="CP451" s="1158" t="str">
        <f t="shared" si="437"/>
        <v xml:space="preserve">  </v>
      </c>
      <c r="CQ451" s="286" t="s">
        <v>191</v>
      </c>
      <c r="CR451" s="1265"/>
      <c r="CS451" s="1265"/>
    </row>
    <row r="452" spans="1:97" x14ac:dyDescent="0.2">
      <c r="A452" s="1144" t="s">
        <v>2097</v>
      </c>
      <c r="B452" s="1161" t="s">
        <v>1203</v>
      </c>
      <c r="C452" s="957" t="s">
        <v>599</v>
      </c>
      <c r="D452" s="957">
        <v>7</v>
      </c>
      <c r="E452" s="1245">
        <v>1004591</v>
      </c>
      <c r="F452" s="955">
        <v>1</v>
      </c>
      <c r="G452" s="1183" t="s">
        <v>1702</v>
      </c>
      <c r="H452" s="1163">
        <v>201002101410</v>
      </c>
      <c r="I452" s="1163"/>
      <c r="J452" s="1241" t="s">
        <v>701</v>
      </c>
      <c r="K452" s="1242" t="s">
        <v>1704</v>
      </c>
      <c r="L452" s="1242" t="s">
        <v>1704</v>
      </c>
      <c r="M452" s="957" t="s">
        <v>1703</v>
      </c>
      <c r="N452" s="957" t="s">
        <v>2794</v>
      </c>
      <c r="O452" s="957"/>
      <c r="P452" s="1169">
        <v>40219</v>
      </c>
      <c r="Q452" s="960">
        <v>0.59027777777777779</v>
      </c>
      <c r="R452" s="1246" t="s">
        <v>1633</v>
      </c>
      <c r="S452" s="1171"/>
      <c r="T452" s="1171"/>
      <c r="U452" s="1171"/>
      <c r="V452" s="1171"/>
      <c r="W452" s="1171"/>
      <c r="X452" s="1171"/>
      <c r="Y452" s="1154"/>
      <c r="Z452" s="1171"/>
      <c r="AA452" s="1171"/>
      <c r="AB452" s="1171"/>
      <c r="AC452" s="1171"/>
      <c r="AD452" s="1171"/>
      <c r="AE452" s="1171"/>
      <c r="AF452" s="1154"/>
      <c r="AG452" s="1171"/>
      <c r="AH452" s="1171"/>
      <c r="AI452" s="1171"/>
      <c r="AJ452" s="1171"/>
      <c r="AK452" s="1171"/>
      <c r="AL452" s="1171"/>
      <c r="AM452" s="1154"/>
      <c r="AN452" s="241" t="s">
        <v>191</v>
      </c>
      <c r="AO452" s="241" t="s">
        <v>191</v>
      </c>
      <c r="AP452" s="241" t="s">
        <v>191</v>
      </c>
      <c r="AQ452" s="235" t="s">
        <v>191</v>
      </c>
      <c r="AR452" s="1154" t="str">
        <f t="shared" si="431"/>
        <v xml:space="preserve">  </v>
      </c>
      <c r="AS452" s="235"/>
      <c r="AT452" s="63" t="s">
        <v>191</v>
      </c>
      <c r="AU452" s="63" t="s">
        <v>191</v>
      </c>
      <c r="AV452" s="63" t="s">
        <v>191</v>
      </c>
      <c r="AW452" s="1244" t="str">
        <f t="shared" si="420"/>
        <v xml:space="preserve">  </v>
      </c>
      <c r="AX452" s="1154" t="str">
        <f t="shared" si="421"/>
        <v xml:space="preserve">  </v>
      </c>
      <c r="AY452" s="63" t="s">
        <v>191</v>
      </c>
      <c r="AZ452" s="63" t="s">
        <v>191</v>
      </c>
      <c r="BA452" s="63" t="s">
        <v>191</v>
      </c>
      <c r="BB452" s="1244" t="str">
        <f t="shared" si="426"/>
        <v xml:space="preserve">  </v>
      </c>
      <c r="BC452" s="1154" t="str">
        <f t="shared" si="422"/>
        <v xml:space="preserve">  </v>
      </c>
      <c r="BD452" s="782" t="s">
        <v>191</v>
      </c>
      <c r="BE452" s="1179" t="s">
        <v>816</v>
      </c>
      <c r="BF452" s="1187">
        <v>4.3705605744379126</v>
      </c>
      <c r="BG452" s="1179"/>
      <c r="BH452" s="1244" t="str">
        <f>IF(BF452&lt;BH$7,"E, &lt;PRL",IF(BF452&gt;BH$7,"  ",))</f>
        <v xml:space="preserve">  </v>
      </c>
      <c r="BI452" s="1154" t="str">
        <f t="shared" si="423"/>
        <v xml:space="preserve">  </v>
      </c>
      <c r="BJ452" s="1179" t="s">
        <v>815</v>
      </c>
      <c r="BK452" s="1187">
        <v>0.1904550001786553</v>
      </c>
      <c r="BL452" s="1179"/>
      <c r="BM452" s="1244" t="str">
        <f>IF(BK452&lt;BM$7,"E, &lt;PRL",IF(BK452&gt;BM$7,"  ",))</f>
        <v xml:space="preserve">  </v>
      </c>
      <c r="BN452" s="1158" t="str">
        <f t="shared" si="424"/>
        <v xml:space="preserve">  </v>
      </c>
      <c r="BO452" s="1157" t="str">
        <f t="shared" si="425"/>
        <v xml:space="preserve">  </v>
      </c>
      <c r="BP452" s="1194">
        <f>BK452/BF452*100</f>
        <v>4.3576789964328375</v>
      </c>
      <c r="BQ452" s="63"/>
      <c r="BR452" s="63" t="s">
        <v>191</v>
      </c>
      <c r="BS452" s="596"/>
      <c r="BT452" s="1158"/>
      <c r="BU452" s="63" t="s">
        <v>191</v>
      </c>
      <c r="BV452" s="63" t="s">
        <v>191</v>
      </c>
      <c r="BW452" s="596" t="str">
        <f t="shared" si="432"/>
        <v xml:space="preserve">  </v>
      </c>
      <c r="BX452" s="1154" t="str">
        <f t="shared" si="433"/>
        <v xml:space="preserve">  </v>
      </c>
      <c r="BY452" s="235"/>
      <c r="BZ452" s="63" t="s">
        <v>191</v>
      </c>
      <c r="CA452" s="1179">
        <v>1</v>
      </c>
      <c r="CB452" s="596"/>
      <c r="CC452" s="1154"/>
      <c r="CD452" s="63" t="s">
        <v>191</v>
      </c>
      <c r="CE452" s="63" t="s">
        <v>191</v>
      </c>
      <c r="CF452" s="596" t="str">
        <f t="shared" si="434"/>
        <v xml:space="preserve">  </v>
      </c>
      <c r="CG452" s="1158" t="str">
        <f t="shared" si="435"/>
        <v xml:space="preserve">  </v>
      </c>
      <c r="CH452" s="782" t="s">
        <v>191</v>
      </c>
      <c r="CI452" s="63"/>
      <c r="CJ452" s="63"/>
      <c r="CK452" s="63"/>
      <c r="CL452" s="782"/>
      <c r="CM452" s="63" t="s">
        <v>191</v>
      </c>
      <c r="CN452" s="63" t="s">
        <v>191</v>
      </c>
      <c r="CO452" s="63"/>
      <c r="CP452" s="1158" t="str">
        <f t="shared" si="437"/>
        <v xml:space="preserve">  </v>
      </c>
      <c r="CQ452" s="63" t="s">
        <v>191</v>
      </c>
      <c r="CR452" s="1180"/>
      <c r="CS452" s="1180"/>
    </row>
    <row r="453" spans="1:97" x14ac:dyDescent="0.2">
      <c r="A453" s="1144" t="s">
        <v>2100</v>
      </c>
      <c r="B453" s="1208" t="s">
        <v>1206</v>
      </c>
      <c r="C453" s="1209" t="s">
        <v>600</v>
      </c>
      <c r="D453" s="1209">
        <v>7</v>
      </c>
      <c r="E453" s="1266">
        <v>1002816</v>
      </c>
      <c r="F453" s="955">
        <v>4</v>
      </c>
      <c r="G453" s="1257" t="s">
        <v>1702</v>
      </c>
      <c r="H453" s="1210">
        <v>201002101410</v>
      </c>
      <c r="I453" s="1210"/>
      <c r="J453" s="1259" t="s">
        <v>704</v>
      </c>
      <c r="K453" s="1260" t="s">
        <v>1704</v>
      </c>
      <c r="L453" s="1260" t="s">
        <v>1704</v>
      </c>
      <c r="M453" s="1209" t="s">
        <v>1703</v>
      </c>
      <c r="N453" s="1209" t="s">
        <v>2796</v>
      </c>
      <c r="O453" s="1209" t="s">
        <v>45</v>
      </c>
      <c r="P453" s="1261">
        <v>40219</v>
      </c>
      <c r="Q453" s="1213">
        <v>0.59027777777777779</v>
      </c>
      <c r="R453" s="1267" t="s">
        <v>1635</v>
      </c>
      <c r="S453" s="1263"/>
      <c r="T453" s="1263"/>
      <c r="U453" s="1263"/>
      <c r="V453" s="1263"/>
      <c r="W453" s="1263"/>
      <c r="X453" s="1263"/>
      <c r="Y453" s="1154"/>
      <c r="Z453" s="1263"/>
      <c r="AA453" s="1263"/>
      <c r="AB453" s="1263"/>
      <c r="AC453" s="1263"/>
      <c r="AD453" s="1263"/>
      <c r="AE453" s="1263"/>
      <c r="AF453" s="1154"/>
      <c r="AG453" s="1263"/>
      <c r="AH453" s="1263"/>
      <c r="AI453" s="1263"/>
      <c r="AJ453" s="1263"/>
      <c r="AK453" s="1263"/>
      <c r="AL453" s="1263"/>
      <c r="AM453" s="1154"/>
      <c r="AN453" s="252" t="s">
        <v>191</v>
      </c>
      <c r="AO453" s="252" t="s">
        <v>191</v>
      </c>
      <c r="AP453" s="252" t="s">
        <v>191</v>
      </c>
      <c r="AQ453" s="257" t="s">
        <v>191</v>
      </c>
      <c r="AR453" s="1154" t="str">
        <f t="shared" si="431"/>
        <v xml:space="preserve">  </v>
      </c>
      <c r="AS453" s="257"/>
      <c r="AT453" s="253" t="s">
        <v>191</v>
      </c>
      <c r="AU453" s="253" t="s">
        <v>191</v>
      </c>
      <c r="AV453" s="253" t="s">
        <v>191</v>
      </c>
      <c r="AW453" s="1175" t="str">
        <f t="shared" si="420"/>
        <v xml:space="preserve">  </v>
      </c>
      <c r="AX453" s="1154" t="str">
        <f t="shared" si="421"/>
        <v xml:space="preserve">  </v>
      </c>
      <c r="AY453" s="253" t="s">
        <v>191</v>
      </c>
      <c r="AZ453" s="253" t="s">
        <v>191</v>
      </c>
      <c r="BA453" s="253" t="s">
        <v>191</v>
      </c>
      <c r="BB453" s="1175" t="str">
        <f t="shared" si="426"/>
        <v xml:space="preserve">  </v>
      </c>
      <c r="BC453" s="1154" t="str">
        <f t="shared" si="422"/>
        <v xml:space="preserve">  </v>
      </c>
      <c r="BD453" s="784" t="s">
        <v>191</v>
      </c>
      <c r="BE453" s="253" t="s">
        <v>191</v>
      </c>
      <c r="BF453" s="253" t="s">
        <v>191</v>
      </c>
      <c r="BG453" s="253" t="s">
        <v>191</v>
      </c>
      <c r="BH453" s="253"/>
      <c r="BI453" s="1154" t="str">
        <f t="shared" si="423"/>
        <v xml:space="preserve">  </v>
      </c>
      <c r="BJ453" s="253" t="s">
        <v>191</v>
      </c>
      <c r="BK453" s="23" t="s">
        <v>960</v>
      </c>
      <c r="BL453" s="253" t="s">
        <v>191</v>
      </c>
      <c r="BM453" s="1175"/>
      <c r="BN453" s="1158" t="str">
        <f t="shared" si="424"/>
        <v xml:space="preserve">  </v>
      </c>
      <c r="BO453" s="1157" t="str">
        <f t="shared" si="425"/>
        <v xml:space="preserve">  </v>
      </c>
      <c r="BP453" s="784" t="s">
        <v>191</v>
      </c>
      <c r="BQ453" s="253"/>
      <c r="BR453" s="253" t="s">
        <v>191</v>
      </c>
      <c r="BS453" s="174"/>
      <c r="BT453" s="1158"/>
      <c r="BU453" s="253" t="s">
        <v>191</v>
      </c>
      <c r="BV453" s="253" t="s">
        <v>191</v>
      </c>
      <c r="BW453" s="174" t="str">
        <f t="shared" si="432"/>
        <v xml:space="preserve">  </v>
      </c>
      <c r="BX453" s="1154" t="str">
        <f t="shared" si="433"/>
        <v xml:space="preserve">  </v>
      </c>
      <c r="BY453" s="257"/>
      <c r="BZ453" s="253" t="s">
        <v>191</v>
      </c>
      <c r="CA453" s="1193">
        <v>1</v>
      </c>
      <c r="CB453" s="174"/>
      <c r="CC453" s="1154"/>
      <c r="CD453" s="253" t="s">
        <v>191</v>
      </c>
      <c r="CE453" s="253" t="s">
        <v>191</v>
      </c>
      <c r="CF453" s="174" t="str">
        <f t="shared" si="434"/>
        <v xml:space="preserve">  </v>
      </c>
      <c r="CG453" s="1158" t="str">
        <f t="shared" si="435"/>
        <v xml:space="preserve">  </v>
      </c>
      <c r="CH453" s="784" t="s">
        <v>191</v>
      </c>
      <c r="CI453" s="253"/>
      <c r="CJ453" s="253"/>
      <c r="CK453" s="253"/>
      <c r="CL453" s="784"/>
      <c r="CM453" s="253" t="s">
        <v>191</v>
      </c>
      <c r="CN453" s="253" t="s">
        <v>191</v>
      </c>
      <c r="CO453" s="253"/>
      <c r="CP453" s="1158" t="str">
        <f t="shared" si="437"/>
        <v xml:space="preserve">  </v>
      </c>
      <c r="CQ453" s="253" t="s">
        <v>191</v>
      </c>
      <c r="CR453" s="1268"/>
      <c r="CS453" s="1268"/>
    </row>
    <row r="454" spans="1:97" x14ac:dyDescent="0.2">
      <c r="A454" s="1144" t="s">
        <v>2327</v>
      </c>
      <c r="B454" s="1161" t="s">
        <v>1433</v>
      </c>
      <c r="C454" s="957" t="s">
        <v>599</v>
      </c>
      <c r="D454" s="957">
        <v>9</v>
      </c>
      <c r="E454" s="1455"/>
      <c r="F454" s="955">
        <v>1</v>
      </c>
      <c r="G454" s="1163">
        <v>384339121433901</v>
      </c>
      <c r="H454" s="1163">
        <v>201304011630</v>
      </c>
      <c r="I454" s="1163"/>
      <c r="J454" s="1105" t="s">
        <v>844</v>
      </c>
      <c r="K454" s="1183" t="s">
        <v>881</v>
      </c>
      <c r="L454" s="1183" t="s">
        <v>881</v>
      </c>
      <c r="M454" s="957" t="s">
        <v>881</v>
      </c>
      <c r="N454" s="957" t="s">
        <v>1725</v>
      </c>
      <c r="O454" s="957"/>
      <c r="P454" s="1248">
        <v>41365</v>
      </c>
      <c r="Q454" s="960">
        <v>0.6875</v>
      </c>
      <c r="R454" s="1105" t="s">
        <v>880</v>
      </c>
      <c r="S454" s="1551" t="s">
        <v>880</v>
      </c>
      <c r="T454" s="1527">
        <v>131.80000000000001</v>
      </c>
      <c r="U454" s="1552">
        <v>140.4</v>
      </c>
      <c r="V454" s="1393">
        <f t="shared" ref="V454:V474" si="438">U454-T454</f>
        <v>8.5999999999999943</v>
      </c>
      <c r="W454" s="1171">
        <v>300</v>
      </c>
      <c r="X454" s="1393">
        <f t="shared" ref="X454:X474" si="439">V454/(W454/1000)</f>
        <v>28.66666666666665</v>
      </c>
      <c r="Y454" s="1154" t="str">
        <f t="shared" ref="Y454:Y474" si="440">IF(V454&lt;Y$5,"&lt;MDL",IF(V454&lt;Y$6,"E, &lt;RL",IF(V454&gt;Y$6,"  ",)))</f>
        <v xml:space="preserve">  </v>
      </c>
      <c r="Z454" s="1551" t="s">
        <v>880</v>
      </c>
      <c r="AA454" s="1558">
        <v>132</v>
      </c>
      <c r="AB454" s="1552">
        <v>141.6</v>
      </c>
      <c r="AC454" s="1344">
        <f t="shared" ref="AC454:AC474" si="441">AB454-AA454</f>
        <v>9.5999999999999943</v>
      </c>
      <c r="AD454" s="1171">
        <v>300</v>
      </c>
      <c r="AE454" s="1307">
        <v>31.999999999999982</v>
      </c>
      <c r="AF454" s="1154" t="str">
        <f t="shared" ref="AF454:AF474" si="442">IF(AC454&lt;AF$5,"&lt;MDL",IF(AC454&lt;AF$6,"E, &lt;RL",IF(AC454&gt;AF$6,"  ",)))</f>
        <v xml:space="preserve">  </v>
      </c>
      <c r="AG454" s="1551" t="s">
        <v>880</v>
      </c>
      <c r="AH454" s="1558">
        <v>129.9</v>
      </c>
      <c r="AI454" s="1552">
        <v>136.5</v>
      </c>
      <c r="AJ454" s="1344">
        <f t="shared" ref="AJ454:AJ474" si="443">AI454-AH454</f>
        <v>6.5999999999999943</v>
      </c>
      <c r="AK454" s="1171">
        <v>300</v>
      </c>
      <c r="AL454" s="1393">
        <f t="shared" ref="AL454:AL474" si="444">AJ454/(AK454/1000)</f>
        <v>21.999999999999982</v>
      </c>
      <c r="AM454" s="1154" t="str">
        <f t="shared" ref="AM454:AM474" si="445">IF(AJ454&lt;AM$5,"&lt;MDL",IF(AJ454&lt;AM$6,"E, &lt;RL",IF(AJ454&gt;AM$6,"  ",)))</f>
        <v xml:space="preserve">  </v>
      </c>
      <c r="AN454" s="1507">
        <f t="shared" ref="AN454:AN474" si="446">AVERAGE(X454,AE454,AL454)</f>
        <v>27.555555555555539</v>
      </c>
      <c r="AO454" s="1507">
        <f t="shared" ref="AO454:AO474" si="447">STDEV(X454,AE454,AL454)</f>
        <v>5.0917507721731496</v>
      </c>
      <c r="AP454" s="1507">
        <f t="shared" ref="AP454:AP474" si="448">AO454/AN454*100</f>
        <v>18.478127802241278</v>
      </c>
      <c r="AQ454" s="1506">
        <f t="shared" ref="AQ454:AQ474" si="449">COUNT(X454,AE454,AL454)</f>
        <v>3</v>
      </c>
      <c r="AR454" s="1154" t="str">
        <f t="shared" si="431"/>
        <v xml:space="preserve">  </v>
      </c>
      <c r="AS454" s="1506"/>
      <c r="AT454" s="23" t="s">
        <v>191</v>
      </c>
      <c r="AU454" s="23" t="s">
        <v>191</v>
      </c>
      <c r="AV454" s="23" t="s">
        <v>191</v>
      </c>
      <c r="AW454" s="1175" t="str">
        <f t="shared" si="420"/>
        <v xml:space="preserve">  </v>
      </c>
      <c r="AX454" s="1154" t="str">
        <f t="shared" si="421"/>
        <v xml:space="preserve">  </v>
      </c>
      <c r="AY454" s="23" t="s">
        <v>191</v>
      </c>
      <c r="AZ454" s="23" t="s">
        <v>191</v>
      </c>
      <c r="BA454" s="23" t="s">
        <v>191</v>
      </c>
      <c r="BB454" s="1175" t="str">
        <f t="shared" si="426"/>
        <v xml:space="preserve">  </v>
      </c>
      <c r="BC454" s="1154" t="str">
        <f t="shared" si="422"/>
        <v xml:space="preserve">  </v>
      </c>
      <c r="BD454" s="794" t="s">
        <v>191</v>
      </c>
      <c r="BE454" s="1180"/>
      <c r="BF454" s="1347">
        <v>1.1662382261109443</v>
      </c>
      <c r="BG454" s="1347"/>
      <c r="BH454" s="1175" t="str">
        <f t="shared" ref="BH454:BH474" si="450">IF(BF454&lt;BH$7,"E, &lt;PRL",IF(BF454&gt;BH$7,"  ",))</f>
        <v xml:space="preserve">  </v>
      </c>
      <c r="BI454" s="1154" t="str">
        <f t="shared" si="423"/>
        <v xml:space="preserve">  </v>
      </c>
      <c r="BJ454" s="1180"/>
      <c r="BK454" s="1346">
        <v>0.20528630820242566</v>
      </c>
      <c r="BL454" s="1346"/>
      <c r="BM454" s="1175" t="str">
        <f t="shared" ref="BM454:BM474" si="451">IF(BK454&lt;BM$7,"E, &lt;PRL",IF(BK454&gt;BM$7,"  ",))</f>
        <v xml:space="preserve">  </v>
      </c>
      <c r="BN454" s="1158" t="str">
        <f t="shared" si="424"/>
        <v xml:space="preserve">  </v>
      </c>
      <c r="BO454" s="1157" t="str">
        <f t="shared" si="425"/>
        <v xml:space="preserve">  </v>
      </c>
      <c r="BP454" s="1349">
        <f t="shared" ref="BP454:BP492" si="452">BK454/BF454*100</f>
        <v>17.60243349997145</v>
      </c>
      <c r="BQ454" s="1494">
        <v>150.56390414009959</v>
      </c>
      <c r="BR454" s="949"/>
      <c r="BS454" s="174" t="str">
        <f t="shared" ref="BS454:BS474" si="453">IF(BQ454&lt;BS$7,"E, &lt;PRL",IF(BQ454&gt;BS$7,"  ",))</f>
        <v xml:space="preserve">  </v>
      </c>
      <c r="BT454" s="1158" t="str">
        <f t="shared" ref="BT454:BT474" si="454">IF(BQ454&lt;BT$5,"&lt;MDL",IF(BQ454&lt;BT$6,"E, &lt;RL",IF(BQ454&gt;BT$6,"  ",)))</f>
        <v xml:space="preserve">  </v>
      </c>
      <c r="BU454" s="510">
        <f t="shared" ref="BU454:BU474" si="455">BQ454*(X454/1000)</f>
        <v>4.3161652520161855</v>
      </c>
      <c r="BV454" s="949"/>
      <c r="BW454" s="174" t="str">
        <f t="shared" si="432"/>
        <v xml:space="preserve">  </v>
      </c>
      <c r="BX454" s="1154" t="str">
        <f t="shared" si="433"/>
        <v xml:space="preserve">  </v>
      </c>
      <c r="BY454" s="1307">
        <v>29.825163431181167</v>
      </c>
      <c r="BZ454" s="1352"/>
      <c r="CA454" s="1179">
        <v>1</v>
      </c>
      <c r="CB454" s="174" t="str">
        <f t="shared" ref="CB454:CB474" si="456">IF(BY454&lt;CB$7,"E, &lt;PRL",IF(BY454&gt;CB$7,"  ",))</f>
        <v xml:space="preserve">  </v>
      </c>
      <c r="CC454" s="1154" t="str">
        <f t="shared" ref="CC454:CC474" si="457">IF(BY454&lt;CC$5,"&lt;MDL",IF(BY454&lt;CC$6,"E, &lt;RL",IF(BY454&gt;CC$6,"  ",)))</f>
        <v xml:space="preserve">  </v>
      </c>
      <c r="CD454" s="1419">
        <f>BY454*(AE454/1000)</f>
        <v>0.95440522979779674</v>
      </c>
      <c r="CF454" s="174" t="str">
        <f t="shared" si="434"/>
        <v xml:space="preserve">  </v>
      </c>
      <c r="CG454" s="1158" t="str">
        <f t="shared" si="435"/>
        <v xml:space="preserve">  </v>
      </c>
      <c r="CH454" s="1389">
        <f t="shared" ref="CH454:CH485" si="458">BY454/BQ454*100</f>
        <v>19.808973207435479</v>
      </c>
      <c r="CI454" s="1353">
        <v>6.3798779852071394</v>
      </c>
      <c r="CK454" s="174" t="str">
        <f>IF(CI454&lt;CK$7,"E, &lt;PRL",IF(CI454&gt;CK$7,"  ",))</f>
        <v xml:space="preserve">  </v>
      </c>
      <c r="CL454" s="1154" t="str">
        <f>IF(CI454&lt;CL$5,"&lt;MDL",IF(CI454&lt;CL$6,"E, &lt;RL",IF(CI454&gt;CL$6,"  ",)))</f>
        <v xml:space="preserve">  </v>
      </c>
      <c r="CM454" s="1347">
        <f>CI454*(AL454/1000)</f>
        <v>0.14035731567455695</v>
      </c>
      <c r="CO454" s="174" t="str">
        <f t="shared" ref="CO454:CO474" si="459">IF(CM454&lt;CO$7,"E, &lt;PRL",IF(CM454&gt;CO$7,"  ",))</f>
        <v>E, &lt;PRL</v>
      </c>
      <c r="CP454" s="1158" t="str">
        <f t="shared" si="437"/>
        <v>E, &lt;RL</v>
      </c>
      <c r="CQ454" s="1353">
        <f>CI454/BQ454*100</f>
        <v>4.2373223659707095</v>
      </c>
      <c r="CR454" s="1174">
        <f>100*CM454/BU454</f>
        <v>3.2518985599310093</v>
      </c>
    </row>
    <row r="455" spans="1:97" x14ac:dyDescent="0.2">
      <c r="A455" s="1144" t="s">
        <v>2314</v>
      </c>
      <c r="B455" s="1161" t="s">
        <v>1420</v>
      </c>
      <c r="C455" s="1105" t="s">
        <v>599</v>
      </c>
      <c r="D455" s="957">
        <v>9</v>
      </c>
      <c r="E455" s="1455"/>
      <c r="F455" s="955">
        <v>1</v>
      </c>
      <c r="G455" s="1163">
        <v>384042121421801</v>
      </c>
      <c r="H455" s="1163">
        <v>201303271400</v>
      </c>
      <c r="I455" s="1163"/>
      <c r="J455" s="1105" t="s">
        <v>845</v>
      </c>
      <c r="K455" s="1183" t="s">
        <v>883</v>
      </c>
      <c r="L455" s="1183"/>
      <c r="M455" s="957" t="s">
        <v>883</v>
      </c>
      <c r="N455" s="957"/>
      <c r="O455" s="957"/>
      <c r="P455" s="1248">
        <v>41360</v>
      </c>
      <c r="Q455" s="960">
        <v>0.58333333333333337</v>
      </c>
      <c r="R455" s="1105" t="s">
        <v>882</v>
      </c>
      <c r="S455" s="1551" t="s">
        <v>882</v>
      </c>
      <c r="T455" s="1527">
        <v>131.1</v>
      </c>
      <c r="U455" s="1552">
        <v>147.29999999999998</v>
      </c>
      <c r="V455" s="1393">
        <f t="shared" si="438"/>
        <v>16.199999999999989</v>
      </c>
      <c r="W455" s="1171">
        <v>125</v>
      </c>
      <c r="X455" s="1393">
        <f t="shared" si="439"/>
        <v>129.59999999999991</v>
      </c>
      <c r="Y455" s="1154" t="str">
        <f t="shared" si="440"/>
        <v xml:space="preserve">  </v>
      </c>
      <c r="Z455" s="1551" t="s">
        <v>882</v>
      </c>
      <c r="AA455" s="1558">
        <v>130.4</v>
      </c>
      <c r="AB455" s="1552">
        <v>147.10000000000002</v>
      </c>
      <c r="AC455" s="1344">
        <f t="shared" si="441"/>
        <v>16.700000000000017</v>
      </c>
      <c r="AD455" s="1171">
        <v>125</v>
      </c>
      <c r="AE455" s="1307">
        <v>133.60000000000014</v>
      </c>
      <c r="AF455" s="1154" t="str">
        <f t="shared" si="442"/>
        <v xml:space="preserve">  </v>
      </c>
      <c r="AG455" s="1551" t="s">
        <v>882</v>
      </c>
      <c r="AH455" s="1558">
        <v>129.19999999999999</v>
      </c>
      <c r="AI455" s="1552">
        <v>145.80000000000001</v>
      </c>
      <c r="AJ455" s="1344">
        <f t="shared" si="443"/>
        <v>16.600000000000023</v>
      </c>
      <c r="AK455" s="1171">
        <v>125</v>
      </c>
      <c r="AL455" s="1393">
        <f t="shared" si="444"/>
        <v>132.80000000000018</v>
      </c>
      <c r="AM455" s="1154" t="str">
        <f t="shared" si="445"/>
        <v xml:space="preserve">  </v>
      </c>
      <c r="AN455" s="1507">
        <f t="shared" si="446"/>
        <v>132.00000000000009</v>
      </c>
      <c r="AO455" s="1507">
        <f t="shared" si="447"/>
        <v>2.1166010488518099</v>
      </c>
      <c r="AP455" s="1507">
        <f t="shared" si="448"/>
        <v>1.6034856430695517</v>
      </c>
      <c r="AQ455" s="1506">
        <f t="shared" si="449"/>
        <v>3</v>
      </c>
      <c r="AR455" s="1154" t="str">
        <f t="shared" si="431"/>
        <v xml:space="preserve">  </v>
      </c>
      <c r="AS455" s="1506"/>
      <c r="AT455" s="23" t="s">
        <v>191</v>
      </c>
      <c r="AU455" s="23" t="s">
        <v>191</v>
      </c>
      <c r="AV455" s="23" t="s">
        <v>191</v>
      </c>
      <c r="AW455" s="1175" t="str">
        <f t="shared" si="420"/>
        <v xml:space="preserve">  </v>
      </c>
      <c r="AX455" s="1154" t="str">
        <f t="shared" si="421"/>
        <v xml:space="preserve">  </v>
      </c>
      <c r="AY455" s="23" t="s">
        <v>191</v>
      </c>
      <c r="AZ455" s="23" t="s">
        <v>191</v>
      </c>
      <c r="BA455" s="23" t="s">
        <v>191</v>
      </c>
      <c r="BB455" s="1175" t="str">
        <f t="shared" si="426"/>
        <v xml:space="preserve">  </v>
      </c>
      <c r="BC455" s="1154" t="str">
        <f t="shared" si="422"/>
        <v xml:space="preserve">  </v>
      </c>
      <c r="BD455" s="794" t="s">
        <v>191</v>
      </c>
      <c r="BE455" s="1180"/>
      <c r="BF455" s="1347">
        <v>2.404351869315799</v>
      </c>
      <c r="BG455" s="1347"/>
      <c r="BH455" s="1175" t="str">
        <f t="shared" si="450"/>
        <v xml:space="preserve">  </v>
      </c>
      <c r="BI455" s="1154" t="str">
        <f t="shared" si="423"/>
        <v xml:space="preserve">  </v>
      </c>
      <c r="BJ455" s="1180"/>
      <c r="BK455" s="1346">
        <v>0.31167332670448772</v>
      </c>
      <c r="BL455" s="1346"/>
      <c r="BM455" s="1175" t="str">
        <f t="shared" si="451"/>
        <v xml:space="preserve">  </v>
      </c>
      <c r="BN455" s="1158" t="str">
        <f t="shared" si="424"/>
        <v xml:space="preserve">  </v>
      </c>
      <c r="BO455" s="1157" t="str">
        <f t="shared" si="425"/>
        <v xml:space="preserve">  </v>
      </c>
      <c r="BP455" s="1349">
        <f t="shared" si="452"/>
        <v>12.962883290172494</v>
      </c>
      <c r="BQ455" s="1494">
        <v>283.87910141700002</v>
      </c>
      <c r="BR455" s="949"/>
      <c r="BS455" s="174" t="str">
        <f t="shared" si="453"/>
        <v xml:space="preserve">  </v>
      </c>
      <c r="BT455" s="1158" t="str">
        <f t="shared" si="454"/>
        <v xml:space="preserve">  </v>
      </c>
      <c r="BU455" s="510">
        <f t="shared" si="455"/>
        <v>36.790731543643176</v>
      </c>
      <c r="BV455" s="949"/>
      <c r="BW455" s="174" t="str">
        <f t="shared" si="432"/>
        <v xml:space="preserve">  </v>
      </c>
      <c r="BX455" s="1154" t="str">
        <f t="shared" si="433"/>
        <v xml:space="preserve">  </v>
      </c>
      <c r="BY455" s="1307">
        <v>30.933488973823316</v>
      </c>
      <c r="BZ455" s="1352"/>
      <c r="CA455" s="1179">
        <v>1</v>
      </c>
      <c r="CB455" s="174" t="str">
        <f t="shared" si="456"/>
        <v xml:space="preserve">  </v>
      </c>
      <c r="CC455" s="1154" t="str">
        <f t="shared" si="457"/>
        <v xml:space="preserve">  </v>
      </c>
      <c r="CD455" s="1419">
        <f>BY455*(AE455/1000)</f>
        <v>4.1327141269027994</v>
      </c>
      <c r="CF455" s="174" t="str">
        <f t="shared" si="434"/>
        <v xml:space="preserve">  </v>
      </c>
      <c r="CG455" s="1158" t="str">
        <f t="shared" si="435"/>
        <v xml:space="preserve">  </v>
      </c>
      <c r="CH455" s="1389">
        <f t="shared" si="458"/>
        <v>10.896712304434143</v>
      </c>
      <c r="CI455" s="1353">
        <v>6.7508972632657382</v>
      </c>
      <c r="CK455" s="174" t="str">
        <f>IF(CI455&lt;CK$7,"E, &lt;PRL",IF(CI455&gt;CK$7,"  ",))</f>
        <v xml:space="preserve">  </v>
      </c>
      <c r="CL455" s="1154" t="str">
        <f>IF(CI455&lt;CL$5,"&lt;MDL",IF(CI455&lt;CL$6,"E, &lt;RL",IF(CI455&gt;CL$6,"  ",)))</f>
        <v xml:space="preserve">  </v>
      </c>
      <c r="CM455" s="1347">
        <f>CI455*(AL455/1000)</f>
        <v>0.89651915656169134</v>
      </c>
      <c r="CO455" s="174" t="str">
        <f t="shared" si="459"/>
        <v xml:space="preserve">  </v>
      </c>
      <c r="CP455" s="1158" t="str">
        <f t="shared" si="437"/>
        <v xml:space="preserve">  </v>
      </c>
      <c r="CQ455" s="1353">
        <f>CI455/BQ455*100</f>
        <v>2.37808885175704</v>
      </c>
      <c r="CR455" s="1174">
        <f>100*CM455/BU455</f>
        <v>2.4368070950103053</v>
      </c>
    </row>
    <row r="456" spans="1:97" x14ac:dyDescent="0.2">
      <c r="A456" s="1144" t="s">
        <v>2312</v>
      </c>
      <c r="B456" s="1161" t="s">
        <v>1418</v>
      </c>
      <c r="C456" s="1105" t="s">
        <v>599</v>
      </c>
      <c r="D456" s="957">
        <v>9</v>
      </c>
      <c r="E456" s="1455"/>
      <c r="F456" s="955">
        <v>1</v>
      </c>
      <c r="G456" s="1163">
        <v>384043121410901</v>
      </c>
      <c r="H456" s="1163">
        <v>201303251450</v>
      </c>
      <c r="I456" s="1163"/>
      <c r="J456" s="1105" t="s">
        <v>869</v>
      </c>
      <c r="K456" s="1183" t="s">
        <v>1684</v>
      </c>
      <c r="L456" s="1183"/>
      <c r="M456" s="957" t="s">
        <v>920</v>
      </c>
      <c r="N456" s="957"/>
      <c r="O456" s="957"/>
      <c r="P456" s="1248">
        <v>41358</v>
      </c>
      <c r="Q456" s="960">
        <v>0.61805555555555558</v>
      </c>
      <c r="R456" s="1105" t="s">
        <v>919</v>
      </c>
      <c r="S456" s="1551" t="s">
        <v>919</v>
      </c>
      <c r="T456" s="1527">
        <v>131.4</v>
      </c>
      <c r="U456" s="1552">
        <v>142.80000000000001</v>
      </c>
      <c r="V456" s="1393">
        <f t="shared" si="438"/>
        <v>11.400000000000006</v>
      </c>
      <c r="W456" s="1171">
        <v>250</v>
      </c>
      <c r="X456" s="1393">
        <f t="shared" si="439"/>
        <v>45.600000000000023</v>
      </c>
      <c r="Y456" s="1154" t="str">
        <f t="shared" si="440"/>
        <v xml:space="preserve">  </v>
      </c>
      <c r="Z456" s="1551" t="s">
        <v>919</v>
      </c>
      <c r="AA456" s="1558">
        <v>130.19999999999999</v>
      </c>
      <c r="AB456" s="1552">
        <v>148.29999999999998</v>
      </c>
      <c r="AC456" s="1344">
        <f t="shared" si="441"/>
        <v>18.099999999999994</v>
      </c>
      <c r="AD456" s="1171">
        <v>375</v>
      </c>
      <c r="AE456" s="1307">
        <v>48.266666666666652</v>
      </c>
      <c r="AF456" s="1154" t="str">
        <f t="shared" si="442"/>
        <v xml:space="preserve">  </v>
      </c>
      <c r="AG456" s="1551" t="s">
        <v>919</v>
      </c>
      <c r="AH456" s="1558">
        <v>128.80000000000001</v>
      </c>
      <c r="AI456" s="1552">
        <v>141.69999999999999</v>
      </c>
      <c r="AJ456" s="1344">
        <f t="shared" si="443"/>
        <v>12.899999999999977</v>
      </c>
      <c r="AK456" s="1171">
        <v>306</v>
      </c>
      <c r="AL456" s="1393">
        <f t="shared" si="444"/>
        <v>42.156862745097968</v>
      </c>
      <c r="AM456" s="1154" t="str">
        <f t="shared" si="445"/>
        <v xml:space="preserve">  </v>
      </c>
      <c r="AN456" s="1507">
        <f t="shared" si="446"/>
        <v>45.341176470588209</v>
      </c>
      <c r="AO456" s="1507">
        <f t="shared" si="447"/>
        <v>3.063114135081634</v>
      </c>
      <c r="AP456" s="1507">
        <f t="shared" si="448"/>
        <v>6.7557006092874685</v>
      </c>
      <c r="AQ456" s="1506">
        <f t="shared" si="449"/>
        <v>3</v>
      </c>
      <c r="AR456" s="1154" t="str">
        <f t="shared" si="431"/>
        <v xml:space="preserve">  </v>
      </c>
      <c r="AS456" s="1506"/>
      <c r="AT456" s="23" t="s">
        <v>191</v>
      </c>
      <c r="AU456" s="23" t="s">
        <v>191</v>
      </c>
      <c r="AV456" s="23" t="s">
        <v>191</v>
      </c>
      <c r="AW456" s="1175" t="str">
        <f t="shared" si="420"/>
        <v xml:space="preserve">  </v>
      </c>
      <c r="AX456" s="1154" t="str">
        <f t="shared" si="421"/>
        <v xml:space="preserve">  </v>
      </c>
      <c r="AY456" s="23" t="s">
        <v>191</v>
      </c>
      <c r="AZ456" s="23" t="s">
        <v>191</v>
      </c>
      <c r="BA456" s="23" t="s">
        <v>191</v>
      </c>
      <c r="BB456" s="1175" t="str">
        <f t="shared" si="426"/>
        <v xml:space="preserve">  </v>
      </c>
      <c r="BC456" s="1154" t="str">
        <f t="shared" si="422"/>
        <v xml:space="preserve">  </v>
      </c>
      <c r="BD456" s="794" t="s">
        <v>191</v>
      </c>
      <c r="BE456" s="1180"/>
      <c r="BF456" s="1347">
        <v>1.4131078920099087</v>
      </c>
      <c r="BG456" s="1347"/>
      <c r="BH456" s="1175" t="str">
        <f t="shared" si="450"/>
        <v xml:space="preserve">  </v>
      </c>
      <c r="BI456" s="1154" t="str">
        <f t="shared" si="423"/>
        <v xml:space="preserve">  </v>
      </c>
      <c r="BJ456" s="1180"/>
      <c r="BK456" s="1346">
        <v>0.22186971711344264</v>
      </c>
      <c r="BL456" s="1346"/>
      <c r="BM456" s="1175" t="str">
        <f t="shared" si="451"/>
        <v xml:space="preserve">  </v>
      </c>
      <c r="BN456" s="1158" t="str">
        <f t="shared" si="424"/>
        <v xml:space="preserve">  </v>
      </c>
      <c r="BO456" s="1157" t="str">
        <f t="shared" si="425"/>
        <v xml:space="preserve">  </v>
      </c>
      <c r="BP456" s="1349">
        <f t="shared" si="452"/>
        <v>15.700833486809717</v>
      </c>
      <c r="BQ456" s="1494">
        <v>280.12739369696607</v>
      </c>
      <c r="BR456" s="949"/>
      <c r="BS456" s="174" t="str">
        <f t="shared" si="453"/>
        <v xml:space="preserve">  </v>
      </c>
      <c r="BT456" s="1158" t="str">
        <f t="shared" si="454"/>
        <v xml:space="preserve">  </v>
      </c>
      <c r="BU456" s="510">
        <f t="shared" si="455"/>
        <v>12.773809152581659</v>
      </c>
      <c r="BV456" s="949"/>
      <c r="BW456" s="174" t="str">
        <f t="shared" si="432"/>
        <v xml:space="preserve">  </v>
      </c>
      <c r="BX456" s="1154" t="str">
        <f t="shared" si="433"/>
        <v xml:space="preserve">  </v>
      </c>
      <c r="BY456" s="1307">
        <v>18.939810592233975</v>
      </c>
      <c r="BZ456" s="1352"/>
      <c r="CA456" s="1179">
        <v>1</v>
      </c>
      <c r="CB456" s="174" t="str">
        <f t="shared" si="456"/>
        <v xml:space="preserve">  </v>
      </c>
      <c r="CC456" s="1154" t="str">
        <f t="shared" si="457"/>
        <v xml:space="preserve">  </v>
      </c>
      <c r="CD456" s="1419">
        <f>BY456*(AE456/1000)</f>
        <v>0.91416152458515965</v>
      </c>
      <c r="CF456" s="174" t="str">
        <f t="shared" si="434"/>
        <v xml:space="preserve">  </v>
      </c>
      <c r="CG456" s="1158" t="str">
        <f t="shared" si="435"/>
        <v xml:space="preserve">  </v>
      </c>
      <c r="CH456" s="1389">
        <f t="shared" si="458"/>
        <v>6.7611419012888572</v>
      </c>
      <c r="CI456" s="1236"/>
      <c r="CJ456" s="1097"/>
      <c r="CK456" s="174"/>
      <c r="CL456" s="1154"/>
      <c r="CM456" s="1236" t="s">
        <v>817</v>
      </c>
      <c r="CN456" s="1097"/>
      <c r="CO456" s="174" t="str">
        <f t="shared" si="459"/>
        <v xml:space="preserve">  </v>
      </c>
      <c r="CP456" s="1158" t="str">
        <f t="shared" si="437"/>
        <v xml:space="preserve">  </v>
      </c>
      <c r="CQ456" s="1236" t="s">
        <v>817</v>
      </c>
      <c r="CR456" s="1174"/>
    </row>
    <row r="457" spans="1:97" x14ac:dyDescent="0.2">
      <c r="A457" s="1144" t="s">
        <v>2311</v>
      </c>
      <c r="B457" s="1161" t="s">
        <v>1417</v>
      </c>
      <c r="C457" s="1105" t="s">
        <v>599</v>
      </c>
      <c r="D457" s="957">
        <v>9</v>
      </c>
      <c r="E457" s="1455"/>
      <c r="F457" s="955">
        <v>1</v>
      </c>
      <c r="G457" s="1163">
        <v>384042121404601</v>
      </c>
      <c r="H457" s="1163">
        <v>201303251420</v>
      </c>
      <c r="I457" s="1163"/>
      <c r="J457" s="1105" t="s">
        <v>870</v>
      </c>
      <c r="K457" s="1183" t="s">
        <v>1682</v>
      </c>
      <c r="L457" s="1183"/>
      <c r="M457" s="957" t="s">
        <v>922</v>
      </c>
      <c r="N457" s="957"/>
      <c r="O457" s="957"/>
      <c r="P457" s="1248">
        <v>41358</v>
      </c>
      <c r="Q457" s="960">
        <v>0.59722222222222221</v>
      </c>
      <c r="R457" s="1105" t="s">
        <v>921</v>
      </c>
      <c r="S457" s="1551" t="s">
        <v>921</v>
      </c>
      <c r="T457" s="1527">
        <v>130.1</v>
      </c>
      <c r="U457" s="1552">
        <v>143.30000000000001</v>
      </c>
      <c r="V457" s="1393">
        <f t="shared" si="438"/>
        <v>13.200000000000017</v>
      </c>
      <c r="W457" s="1171">
        <v>375</v>
      </c>
      <c r="X457" s="1393">
        <f t="shared" si="439"/>
        <v>35.200000000000045</v>
      </c>
      <c r="Y457" s="1154" t="str">
        <f t="shared" si="440"/>
        <v xml:space="preserve">  </v>
      </c>
      <c r="Z457" s="1551" t="s">
        <v>921</v>
      </c>
      <c r="AA457" s="1558">
        <v>131.6</v>
      </c>
      <c r="AB457" s="1552">
        <v>145.9</v>
      </c>
      <c r="AC457" s="1344">
        <f t="shared" si="441"/>
        <v>14.300000000000011</v>
      </c>
      <c r="AD457" s="1171">
        <v>375</v>
      </c>
      <c r="AE457" s="1307">
        <v>38.133333333333361</v>
      </c>
      <c r="AF457" s="1154" t="str">
        <f t="shared" si="442"/>
        <v xml:space="preserve">  </v>
      </c>
      <c r="AG457" s="1551" t="s">
        <v>921</v>
      </c>
      <c r="AH457" s="1558">
        <v>130.19999999999999</v>
      </c>
      <c r="AI457" s="1552">
        <v>139.69999999999999</v>
      </c>
      <c r="AJ457" s="1344">
        <f t="shared" si="443"/>
        <v>9.5</v>
      </c>
      <c r="AK457" s="1171">
        <v>250</v>
      </c>
      <c r="AL457" s="1393">
        <f t="shared" si="444"/>
        <v>38</v>
      </c>
      <c r="AM457" s="1154" t="str">
        <f t="shared" si="445"/>
        <v xml:space="preserve">  </v>
      </c>
      <c r="AN457" s="1507">
        <f t="shared" si="446"/>
        <v>37.111111111111136</v>
      </c>
      <c r="AO457" s="1507">
        <f t="shared" si="447"/>
        <v>1.6564129025408023</v>
      </c>
      <c r="AP457" s="1507">
        <f t="shared" si="448"/>
        <v>4.4633880607386853</v>
      </c>
      <c r="AQ457" s="1506">
        <f t="shared" si="449"/>
        <v>3</v>
      </c>
      <c r="AR457" s="1154" t="str">
        <f t="shared" si="431"/>
        <v xml:space="preserve">  </v>
      </c>
      <c r="AS457" s="1506"/>
      <c r="AT457" s="23" t="s">
        <v>191</v>
      </c>
      <c r="AU457" s="23" t="s">
        <v>191</v>
      </c>
      <c r="AV457" s="23" t="s">
        <v>191</v>
      </c>
      <c r="AW457" s="1175" t="str">
        <f t="shared" si="420"/>
        <v xml:space="preserve">  </v>
      </c>
      <c r="AX457" s="1154" t="str">
        <f t="shared" si="421"/>
        <v xml:space="preserve">  </v>
      </c>
      <c r="AY457" s="23" t="s">
        <v>191</v>
      </c>
      <c r="AZ457" s="23" t="s">
        <v>191</v>
      </c>
      <c r="BA457" s="23" t="s">
        <v>191</v>
      </c>
      <c r="BB457" s="1175" t="str">
        <f t="shared" si="426"/>
        <v xml:space="preserve">  </v>
      </c>
      <c r="BC457" s="1154" t="str">
        <f t="shared" si="422"/>
        <v xml:space="preserve">  </v>
      </c>
      <c r="BD457" s="794" t="s">
        <v>191</v>
      </c>
      <c r="BE457" s="1180"/>
      <c r="BF457" s="1347">
        <v>1.2999895851674812</v>
      </c>
      <c r="BG457" s="1347">
        <v>7.3048350188347211E-3</v>
      </c>
      <c r="BH457" s="1175" t="str">
        <f t="shared" si="450"/>
        <v xml:space="preserve">  </v>
      </c>
      <c r="BI457" s="1154" t="str">
        <f t="shared" si="423"/>
        <v xml:space="preserve">  </v>
      </c>
      <c r="BJ457" s="1180"/>
      <c r="BK457" s="1346">
        <v>0.22782516399800429</v>
      </c>
      <c r="BL457" s="1346"/>
      <c r="BM457" s="1175" t="str">
        <f t="shared" si="451"/>
        <v xml:space="preserve">  </v>
      </c>
      <c r="BN457" s="1158" t="str">
        <f t="shared" si="424"/>
        <v xml:space="preserve">  </v>
      </c>
      <c r="BO457" s="1157" t="str">
        <f t="shared" si="425"/>
        <v xml:space="preserve">  </v>
      </c>
      <c r="BP457" s="1349">
        <f t="shared" si="452"/>
        <v>17.525153016410737</v>
      </c>
      <c r="BQ457" s="1494">
        <v>345.14601593152605</v>
      </c>
      <c r="BR457" s="949"/>
      <c r="BS457" s="174" t="str">
        <f t="shared" si="453"/>
        <v xml:space="preserve">  </v>
      </c>
      <c r="BT457" s="1158" t="str">
        <f t="shared" si="454"/>
        <v xml:space="preserve">  </v>
      </c>
      <c r="BU457" s="510">
        <f t="shared" si="455"/>
        <v>12.149139760789732</v>
      </c>
      <c r="BV457" s="949"/>
      <c r="BW457" s="174" t="str">
        <f t="shared" si="432"/>
        <v xml:space="preserve">  </v>
      </c>
      <c r="BX457" s="1154" t="str">
        <f t="shared" si="433"/>
        <v xml:space="preserve">  </v>
      </c>
      <c r="BY457" s="1307">
        <v>21.974773200098788</v>
      </c>
      <c r="BZ457" s="1352"/>
      <c r="CA457" s="1179">
        <v>1</v>
      </c>
      <c r="CB457" s="174" t="str">
        <f t="shared" si="456"/>
        <v xml:space="preserve">  </v>
      </c>
      <c r="CC457" s="1154" t="str">
        <f t="shared" si="457"/>
        <v xml:space="preserve">  </v>
      </c>
      <c r="CD457" s="1419">
        <f>BY457*(AE457/1000)</f>
        <v>0.83797135136376766</v>
      </c>
      <c r="CF457" s="174" t="str">
        <f t="shared" si="434"/>
        <v xml:space="preserve">  </v>
      </c>
      <c r="CG457" s="1158" t="str">
        <f t="shared" si="435"/>
        <v xml:space="preserve">  </v>
      </c>
      <c r="CH457" s="1389">
        <f t="shared" si="458"/>
        <v>6.3668048262965877</v>
      </c>
      <c r="CI457" s="1353">
        <v>8.3290202455075537</v>
      </c>
      <c r="CK457" s="174" t="str">
        <f t="shared" ref="CK457:CK470" si="460">IF(CI457&lt;CK$7,"E, &lt;PRL",IF(CI457&gt;CK$7,"  ",))</f>
        <v xml:space="preserve">  </v>
      </c>
      <c r="CL457" s="1154" t="str">
        <f t="shared" ref="CL457:CL470" si="461">IF(CI457&lt;CL$5,"&lt;MDL",IF(CI457&lt;CL$6,"E, &lt;RL",IF(CI457&gt;CL$6,"  ",)))</f>
        <v xml:space="preserve">  </v>
      </c>
      <c r="CM457" s="1347">
        <f t="shared" ref="CM457:CM470" si="462">CI457*(AL457/1000)</f>
        <v>0.31650276932928706</v>
      </c>
      <c r="CO457" s="174" t="str">
        <f t="shared" si="459"/>
        <v xml:space="preserve">  </v>
      </c>
      <c r="CP457" s="1158" t="str">
        <f t="shared" si="437"/>
        <v xml:space="preserve">  </v>
      </c>
      <c r="CQ457" s="1353">
        <f t="shared" ref="CQ457:CQ470" si="463">CI457/BQ457*100</f>
        <v>2.4131874224386118</v>
      </c>
      <c r="CR457" s="1174">
        <f t="shared" ref="CR457:CR470" si="464">100*CM457/BU457</f>
        <v>2.605145512859862</v>
      </c>
    </row>
    <row r="458" spans="1:97" x14ac:dyDescent="0.2">
      <c r="A458" s="1144" t="s">
        <v>2310</v>
      </c>
      <c r="B458" s="1161" t="s">
        <v>1416</v>
      </c>
      <c r="C458" s="1105" t="s">
        <v>599</v>
      </c>
      <c r="D458" s="957">
        <v>9</v>
      </c>
      <c r="E458" s="1455"/>
      <c r="F458" s="955">
        <v>1</v>
      </c>
      <c r="G458" s="1163">
        <v>384043121402401</v>
      </c>
      <c r="H458" s="1163">
        <v>201303251400</v>
      </c>
      <c r="I458" s="1163"/>
      <c r="J458" s="1105" t="s">
        <v>871</v>
      </c>
      <c r="K458" s="1183" t="s">
        <v>1685</v>
      </c>
      <c r="L458" s="1183"/>
      <c r="M458" s="957" t="s">
        <v>924</v>
      </c>
      <c r="N458" s="1163">
        <v>384043121402401</v>
      </c>
      <c r="O458" s="957"/>
      <c r="P458" s="1248">
        <v>41358</v>
      </c>
      <c r="Q458" s="960">
        <v>0.58333333333333337</v>
      </c>
      <c r="R458" s="1105" t="s">
        <v>923</v>
      </c>
      <c r="S458" s="1551" t="s">
        <v>923</v>
      </c>
      <c r="T458" s="1527">
        <v>130.30000000000001</v>
      </c>
      <c r="U458" s="1552">
        <v>141.80000000000001</v>
      </c>
      <c r="V458" s="1393">
        <f t="shared" si="438"/>
        <v>11.5</v>
      </c>
      <c r="W458" s="1171">
        <v>250</v>
      </c>
      <c r="X458" s="1393">
        <f t="shared" si="439"/>
        <v>46</v>
      </c>
      <c r="Y458" s="1154" t="str">
        <f t="shared" si="440"/>
        <v xml:space="preserve">  </v>
      </c>
      <c r="Z458" s="1551" t="s">
        <v>923</v>
      </c>
      <c r="AA458" s="1558">
        <v>130.1</v>
      </c>
      <c r="AB458" s="1552">
        <v>147</v>
      </c>
      <c r="AC458" s="1344">
        <f t="shared" si="441"/>
        <v>16.900000000000006</v>
      </c>
      <c r="AD458" s="1171">
        <v>396</v>
      </c>
      <c r="AE458" s="1307">
        <v>42.676767676767689</v>
      </c>
      <c r="AF458" s="1154" t="str">
        <f t="shared" si="442"/>
        <v xml:space="preserve">  </v>
      </c>
      <c r="AG458" s="1551" t="s">
        <v>923</v>
      </c>
      <c r="AH458" s="1558">
        <v>130.4</v>
      </c>
      <c r="AI458" s="1552">
        <v>141.4</v>
      </c>
      <c r="AJ458" s="1344">
        <f t="shared" si="443"/>
        <v>11</v>
      </c>
      <c r="AK458" s="1171">
        <v>250</v>
      </c>
      <c r="AL458" s="1393">
        <f t="shared" si="444"/>
        <v>44</v>
      </c>
      <c r="AM458" s="1154" t="str">
        <f t="shared" si="445"/>
        <v xml:space="preserve">  </v>
      </c>
      <c r="AN458" s="1507">
        <f t="shared" si="446"/>
        <v>44.225589225589232</v>
      </c>
      <c r="AO458" s="1507">
        <f t="shared" si="447"/>
        <v>1.673061906377187</v>
      </c>
      <c r="AP458" s="1507">
        <f t="shared" si="448"/>
        <v>3.7830177860222651</v>
      </c>
      <c r="AQ458" s="1506">
        <f t="shared" si="449"/>
        <v>3</v>
      </c>
      <c r="AR458" s="1154" t="str">
        <f t="shared" si="431"/>
        <v xml:space="preserve">  </v>
      </c>
      <c r="AS458" s="1506"/>
      <c r="AT458" s="23" t="s">
        <v>191</v>
      </c>
      <c r="AU458" s="23" t="s">
        <v>191</v>
      </c>
      <c r="AV458" s="23" t="s">
        <v>191</v>
      </c>
      <c r="AW458" s="1175" t="str">
        <f t="shared" si="420"/>
        <v xml:space="preserve">  </v>
      </c>
      <c r="AX458" s="1154" t="str">
        <f t="shared" si="421"/>
        <v xml:space="preserve">  </v>
      </c>
      <c r="AY458" s="23" t="s">
        <v>191</v>
      </c>
      <c r="AZ458" s="23" t="s">
        <v>191</v>
      </c>
      <c r="BA458" s="23" t="s">
        <v>191</v>
      </c>
      <c r="BB458" s="1175" t="str">
        <f t="shared" si="426"/>
        <v xml:space="preserve">  </v>
      </c>
      <c r="BC458" s="1154" t="str">
        <f t="shared" si="422"/>
        <v xml:space="preserve">  </v>
      </c>
      <c r="BD458" s="794" t="s">
        <v>191</v>
      </c>
      <c r="BE458" s="1180"/>
      <c r="BF458" s="1347">
        <v>1.4813958782741639</v>
      </c>
      <c r="BG458" s="1347"/>
      <c r="BH458" s="1175" t="str">
        <f t="shared" si="450"/>
        <v xml:space="preserve">  </v>
      </c>
      <c r="BI458" s="1154" t="str">
        <f t="shared" si="423"/>
        <v xml:space="preserve">  </v>
      </c>
      <c r="BJ458" s="1180"/>
      <c r="BK458" s="1346">
        <v>0.25689424737735644</v>
      </c>
      <c r="BL458" s="1346"/>
      <c r="BM458" s="1175" t="str">
        <f t="shared" si="451"/>
        <v xml:space="preserve">  </v>
      </c>
      <c r="BN458" s="1158" t="str">
        <f t="shared" si="424"/>
        <v xml:space="preserve">  </v>
      </c>
      <c r="BO458" s="1157" t="str">
        <f t="shared" si="425"/>
        <v xml:space="preserve">  </v>
      </c>
      <c r="BP458" s="1349">
        <f t="shared" si="452"/>
        <v>17.341363719510277</v>
      </c>
      <c r="BQ458" s="1494">
        <v>366.14359328793887</v>
      </c>
      <c r="BR458" s="949"/>
      <c r="BS458" s="174" t="str">
        <f t="shared" si="453"/>
        <v xml:space="preserve">  </v>
      </c>
      <c r="BT458" s="1158" t="str">
        <f t="shared" si="454"/>
        <v xml:space="preserve">  </v>
      </c>
      <c r="BU458" s="510">
        <f t="shared" si="455"/>
        <v>16.842605291245189</v>
      </c>
      <c r="BV458" s="949"/>
      <c r="BW458" s="174" t="str">
        <f t="shared" si="432"/>
        <v xml:space="preserve">  </v>
      </c>
      <c r="BX458" s="1154" t="str">
        <f t="shared" si="433"/>
        <v xml:space="preserve">  </v>
      </c>
      <c r="BY458" s="1307">
        <v>19.797796232896687</v>
      </c>
      <c r="BZ458" s="1352">
        <v>0.30495186738957081</v>
      </c>
      <c r="CA458" s="1179">
        <v>1</v>
      </c>
      <c r="CB458" s="174" t="str">
        <f t="shared" si="456"/>
        <v xml:space="preserve">  </v>
      </c>
      <c r="CC458" s="1154" t="str">
        <f t="shared" si="457"/>
        <v xml:space="preserve">  </v>
      </c>
      <c r="CD458" s="1419">
        <v>0.84490595034331795</v>
      </c>
      <c r="CE458" s="949">
        <v>1.3014359997181146E-2</v>
      </c>
      <c r="CF458" s="174" t="str">
        <f t="shared" si="434"/>
        <v xml:space="preserve">  </v>
      </c>
      <c r="CG458" s="1158" t="str">
        <f t="shared" si="435"/>
        <v xml:space="preserve">  </v>
      </c>
      <c r="CH458" s="1389">
        <f t="shared" si="458"/>
        <v>5.4071125634383304</v>
      </c>
      <c r="CI458" s="1353">
        <v>8.364995034720998</v>
      </c>
      <c r="CK458" s="174" t="str">
        <f t="shared" si="460"/>
        <v xml:space="preserve">  </v>
      </c>
      <c r="CL458" s="1154" t="str">
        <f t="shared" si="461"/>
        <v xml:space="preserve">  </v>
      </c>
      <c r="CM458" s="1347">
        <f t="shared" si="462"/>
        <v>0.36805978152772389</v>
      </c>
      <c r="CO458" s="174" t="str">
        <f t="shared" si="459"/>
        <v xml:space="preserve">  </v>
      </c>
      <c r="CP458" s="1158" t="str">
        <f t="shared" si="437"/>
        <v xml:space="preserve">  </v>
      </c>
      <c r="CQ458" s="1353">
        <f t="shared" si="463"/>
        <v>2.2846214403491381</v>
      </c>
      <c r="CR458" s="1174">
        <f t="shared" si="464"/>
        <v>2.1852900733774359</v>
      </c>
    </row>
    <row r="459" spans="1:97" x14ac:dyDescent="0.2">
      <c r="A459" s="1144" t="s">
        <v>2315</v>
      </c>
      <c r="B459" s="1161" t="s">
        <v>1421</v>
      </c>
      <c r="C459" s="957" t="s">
        <v>599</v>
      </c>
      <c r="D459" s="957">
        <v>9</v>
      </c>
      <c r="E459" s="1455"/>
      <c r="F459" s="955">
        <v>1</v>
      </c>
      <c r="G459" s="1163">
        <v>384057121402901</v>
      </c>
      <c r="H459" s="1163">
        <v>201303271430</v>
      </c>
      <c r="I459" s="1163"/>
      <c r="J459" s="1105" t="s">
        <v>846</v>
      </c>
      <c r="K459" s="1183" t="s">
        <v>885</v>
      </c>
      <c r="L459" s="1183"/>
      <c r="M459" s="957" t="s">
        <v>885</v>
      </c>
      <c r="N459" s="957"/>
      <c r="O459" s="957"/>
      <c r="P459" s="1248">
        <v>41360</v>
      </c>
      <c r="Q459" s="960">
        <v>0.60416666666666663</v>
      </c>
      <c r="R459" s="1105" t="s">
        <v>884</v>
      </c>
      <c r="S459" s="1551" t="s">
        <v>884</v>
      </c>
      <c r="T459" s="1527">
        <v>125.1</v>
      </c>
      <c r="U459" s="1552">
        <v>133.1</v>
      </c>
      <c r="V459" s="1393">
        <f t="shared" si="438"/>
        <v>8</v>
      </c>
      <c r="W459" s="1171">
        <v>125</v>
      </c>
      <c r="X459" s="1393">
        <f t="shared" si="439"/>
        <v>64</v>
      </c>
      <c r="Y459" s="1154" t="str">
        <f t="shared" si="440"/>
        <v xml:space="preserve">  </v>
      </c>
      <c r="Z459" s="1551" t="s">
        <v>884</v>
      </c>
      <c r="AA459" s="1558">
        <v>129.9</v>
      </c>
      <c r="AB459" s="1552">
        <v>144.19999999999999</v>
      </c>
      <c r="AC459" s="1344">
        <f t="shared" si="441"/>
        <v>14.299999999999983</v>
      </c>
      <c r="AD459" s="1171">
        <v>250</v>
      </c>
      <c r="AE459" s="1307">
        <v>57.199999999999932</v>
      </c>
      <c r="AF459" s="1154" t="str">
        <f t="shared" si="442"/>
        <v xml:space="preserve">  </v>
      </c>
      <c r="AG459" s="1551" t="s">
        <v>884</v>
      </c>
      <c r="AH459" s="1558">
        <v>128.9</v>
      </c>
      <c r="AI459" s="1566">
        <v>136</v>
      </c>
      <c r="AJ459" s="1344">
        <f t="shared" si="443"/>
        <v>7.0999999999999943</v>
      </c>
      <c r="AK459" s="1171">
        <v>125</v>
      </c>
      <c r="AL459" s="1393">
        <f t="shared" si="444"/>
        <v>56.799999999999955</v>
      </c>
      <c r="AM459" s="1154" t="str">
        <f t="shared" si="445"/>
        <v xml:space="preserve">  </v>
      </c>
      <c r="AN459" s="1507">
        <f t="shared" si="446"/>
        <v>59.333333333333293</v>
      </c>
      <c r="AO459" s="1507">
        <f t="shared" si="447"/>
        <v>4.0463975747983039</v>
      </c>
      <c r="AP459" s="1507">
        <f t="shared" si="448"/>
        <v>6.8197711934802925</v>
      </c>
      <c r="AQ459" s="1506">
        <f t="shared" si="449"/>
        <v>3</v>
      </c>
      <c r="AR459" s="1154" t="str">
        <f t="shared" si="431"/>
        <v xml:space="preserve">  </v>
      </c>
      <c r="AS459" s="1506"/>
      <c r="AT459" s="23" t="s">
        <v>191</v>
      </c>
      <c r="AU459" s="23" t="s">
        <v>191</v>
      </c>
      <c r="AV459" s="23" t="s">
        <v>191</v>
      </c>
      <c r="AW459" s="1175" t="str">
        <f t="shared" si="420"/>
        <v xml:space="preserve">  </v>
      </c>
      <c r="AX459" s="1154" t="str">
        <f t="shared" si="421"/>
        <v xml:space="preserve">  </v>
      </c>
      <c r="AY459" s="23" t="s">
        <v>191</v>
      </c>
      <c r="AZ459" s="23" t="s">
        <v>191</v>
      </c>
      <c r="BA459" s="23" t="s">
        <v>191</v>
      </c>
      <c r="BB459" s="1175" t="str">
        <f t="shared" si="426"/>
        <v xml:space="preserve">  </v>
      </c>
      <c r="BC459" s="1154" t="str">
        <f t="shared" si="422"/>
        <v xml:space="preserve">  </v>
      </c>
      <c r="BD459" s="794" t="s">
        <v>191</v>
      </c>
      <c r="BE459" s="1180"/>
      <c r="BF459" s="1347">
        <v>2.9396372493037148</v>
      </c>
      <c r="BG459" s="1347">
        <v>2.9997393911931347E-3</v>
      </c>
      <c r="BH459" s="1175" t="str">
        <f t="shared" si="450"/>
        <v xml:space="preserve">  </v>
      </c>
      <c r="BI459" s="1154" t="str">
        <f t="shared" si="423"/>
        <v xml:space="preserve">  </v>
      </c>
      <c r="BJ459" s="1180"/>
      <c r="BK459" s="1346">
        <v>0.33255449255707004</v>
      </c>
      <c r="BL459" s="1346"/>
      <c r="BM459" s="1175" t="str">
        <f t="shared" si="451"/>
        <v xml:space="preserve">  </v>
      </c>
      <c r="BN459" s="1158" t="str">
        <f t="shared" si="424"/>
        <v xml:space="preserve">  </v>
      </c>
      <c r="BO459" s="1157" t="str">
        <f t="shared" si="425"/>
        <v xml:space="preserve">  </v>
      </c>
      <c r="BP459" s="1349">
        <f t="shared" si="452"/>
        <v>11.312773119739152</v>
      </c>
      <c r="BQ459" s="1494">
        <v>365.8915777093456</v>
      </c>
      <c r="BR459" s="949"/>
      <c r="BS459" s="174" t="str">
        <f t="shared" si="453"/>
        <v xml:space="preserve">  </v>
      </c>
      <c r="BT459" s="1158" t="str">
        <f t="shared" si="454"/>
        <v xml:space="preserve">  </v>
      </c>
      <c r="BU459" s="510">
        <f t="shared" si="455"/>
        <v>23.417060973398119</v>
      </c>
      <c r="BV459" s="949"/>
      <c r="BW459" s="174" t="str">
        <f t="shared" si="432"/>
        <v xml:space="preserve">  </v>
      </c>
      <c r="BX459" s="1154" t="str">
        <f t="shared" si="433"/>
        <v xml:space="preserve">  </v>
      </c>
      <c r="BY459" s="1307">
        <v>41.044235427547576</v>
      </c>
      <c r="BZ459" s="1352"/>
      <c r="CA459" s="1179">
        <v>1</v>
      </c>
      <c r="CB459" s="174" t="str">
        <f t="shared" si="456"/>
        <v xml:space="preserve">  </v>
      </c>
      <c r="CC459" s="1154" t="str">
        <f t="shared" si="457"/>
        <v xml:space="preserve">  </v>
      </c>
      <c r="CD459" s="1419">
        <f t="shared" ref="CD459:CD474" si="465">BY459*(AE459/1000)</f>
        <v>2.3477302664557187</v>
      </c>
      <c r="CF459" s="174" t="str">
        <f t="shared" si="434"/>
        <v xml:space="preserve">  </v>
      </c>
      <c r="CG459" s="1158" t="str">
        <f t="shared" si="435"/>
        <v xml:space="preserve">  </v>
      </c>
      <c r="CH459" s="1389">
        <f t="shared" si="458"/>
        <v>11.217595027604602</v>
      </c>
      <c r="CI459" s="1353">
        <v>11.14446370877773</v>
      </c>
      <c r="CK459" s="174" t="str">
        <f t="shared" si="460"/>
        <v xml:space="preserve">  </v>
      </c>
      <c r="CL459" s="1154" t="str">
        <f t="shared" si="461"/>
        <v xml:space="preserve">  </v>
      </c>
      <c r="CM459" s="1347">
        <f t="shared" si="462"/>
        <v>0.63300553865857456</v>
      </c>
      <c r="CO459" s="174" t="str">
        <f t="shared" si="459"/>
        <v xml:space="preserve">  </v>
      </c>
      <c r="CP459" s="1158" t="str">
        <f t="shared" si="437"/>
        <v xml:space="preserve">  </v>
      </c>
      <c r="CQ459" s="1353">
        <f t="shared" si="463"/>
        <v>3.0458377256310043</v>
      </c>
      <c r="CR459" s="1174">
        <f t="shared" si="464"/>
        <v>2.7031809814975141</v>
      </c>
    </row>
    <row r="460" spans="1:97" x14ac:dyDescent="0.2">
      <c r="A460" s="1144" t="s">
        <v>2324</v>
      </c>
      <c r="B460" s="1161" t="s">
        <v>1430</v>
      </c>
      <c r="C460" s="957" t="s">
        <v>599</v>
      </c>
      <c r="D460" s="957">
        <v>9</v>
      </c>
      <c r="E460" s="1455"/>
      <c r="F460" s="955">
        <v>1</v>
      </c>
      <c r="G460" s="1163">
        <v>384121121402901</v>
      </c>
      <c r="H460" s="1163">
        <v>201303281750</v>
      </c>
      <c r="I460" s="1163"/>
      <c r="J460" s="1105" t="s">
        <v>847</v>
      </c>
      <c r="K460" s="1183" t="s">
        <v>887</v>
      </c>
      <c r="L460" s="1183" t="s">
        <v>887</v>
      </c>
      <c r="M460" s="957" t="s">
        <v>887</v>
      </c>
      <c r="N460" s="957"/>
      <c r="O460" s="957"/>
      <c r="P460" s="1248">
        <v>41361</v>
      </c>
      <c r="Q460" s="960">
        <v>0.74305555555555547</v>
      </c>
      <c r="R460" s="1105" t="s">
        <v>886</v>
      </c>
      <c r="S460" s="1551" t="s">
        <v>886</v>
      </c>
      <c r="T460" s="1527">
        <v>129.5</v>
      </c>
      <c r="U460" s="1552">
        <v>138.69999999999999</v>
      </c>
      <c r="V460" s="1393">
        <f t="shared" si="438"/>
        <v>9.1999999999999886</v>
      </c>
      <c r="W460" s="1171">
        <v>125</v>
      </c>
      <c r="X460" s="1393">
        <f t="shared" si="439"/>
        <v>73.599999999999909</v>
      </c>
      <c r="Y460" s="1154" t="str">
        <f t="shared" si="440"/>
        <v xml:space="preserve">  </v>
      </c>
      <c r="Z460" s="1551" t="s">
        <v>886</v>
      </c>
      <c r="AA460" s="1558">
        <v>132.5</v>
      </c>
      <c r="AB460" s="1552">
        <v>141.19999999999999</v>
      </c>
      <c r="AC460" s="1344">
        <f t="shared" si="441"/>
        <v>8.6999999999999886</v>
      </c>
      <c r="AD460" s="1171">
        <v>125</v>
      </c>
      <c r="AE460" s="1307">
        <v>69.599999999999909</v>
      </c>
      <c r="AF460" s="1154" t="str">
        <f t="shared" si="442"/>
        <v xml:space="preserve">  </v>
      </c>
      <c r="AG460" s="1551" t="s">
        <v>886</v>
      </c>
      <c r="AH460" s="1558">
        <v>131.80000000000001</v>
      </c>
      <c r="AI460" s="1552">
        <v>140.69999999999999</v>
      </c>
      <c r="AJ460" s="1344">
        <f t="shared" si="443"/>
        <v>8.8999999999999773</v>
      </c>
      <c r="AK460" s="1171">
        <v>125</v>
      </c>
      <c r="AL460" s="1393">
        <f t="shared" si="444"/>
        <v>71.199999999999818</v>
      </c>
      <c r="AM460" s="1154" t="str">
        <f t="shared" si="445"/>
        <v xml:space="preserve">  </v>
      </c>
      <c r="AN460" s="1507">
        <f t="shared" si="446"/>
        <v>71.466666666666541</v>
      </c>
      <c r="AO460" s="1507">
        <f t="shared" si="447"/>
        <v>2.0132891827388728</v>
      </c>
      <c r="AP460" s="1507">
        <f t="shared" si="448"/>
        <v>2.8171024012204429</v>
      </c>
      <c r="AQ460" s="1506">
        <f t="shared" si="449"/>
        <v>3</v>
      </c>
      <c r="AR460" s="1154" t="str">
        <f t="shared" si="431"/>
        <v xml:space="preserve">  </v>
      </c>
      <c r="AS460" s="1506"/>
      <c r="AT460" s="23" t="s">
        <v>191</v>
      </c>
      <c r="AU460" s="23" t="s">
        <v>191</v>
      </c>
      <c r="AV460" s="23" t="s">
        <v>191</v>
      </c>
      <c r="AW460" s="1175" t="str">
        <f t="shared" si="420"/>
        <v xml:space="preserve">  </v>
      </c>
      <c r="AX460" s="1154" t="str">
        <f t="shared" si="421"/>
        <v xml:space="preserve">  </v>
      </c>
      <c r="AY460" s="23" t="s">
        <v>191</v>
      </c>
      <c r="AZ460" s="23" t="s">
        <v>191</v>
      </c>
      <c r="BA460" s="23" t="s">
        <v>191</v>
      </c>
      <c r="BB460" s="1175" t="str">
        <f t="shared" si="426"/>
        <v xml:space="preserve">  </v>
      </c>
      <c r="BC460" s="1154" t="str">
        <f t="shared" si="422"/>
        <v xml:space="preserve">  </v>
      </c>
      <c r="BD460" s="794" t="s">
        <v>191</v>
      </c>
      <c r="BE460" s="1180"/>
      <c r="BF460" s="1347">
        <v>2.4793343309825202</v>
      </c>
      <c r="BG460" s="1347"/>
      <c r="BH460" s="1175" t="str">
        <f t="shared" si="450"/>
        <v xml:space="preserve">  </v>
      </c>
      <c r="BI460" s="1154" t="str">
        <f t="shared" si="423"/>
        <v xml:space="preserve">  </v>
      </c>
      <c r="BJ460" s="1180"/>
      <c r="BK460" s="1346">
        <v>0.20884790483497229</v>
      </c>
      <c r="BL460" s="1346"/>
      <c r="BM460" s="1175" t="str">
        <f t="shared" si="451"/>
        <v xml:space="preserve">  </v>
      </c>
      <c r="BN460" s="1158" t="str">
        <f t="shared" si="424"/>
        <v xml:space="preserve">  </v>
      </c>
      <c r="BO460" s="1157" t="str">
        <f t="shared" si="425"/>
        <v xml:space="preserve">  </v>
      </c>
      <c r="BP460" s="1349">
        <f t="shared" si="452"/>
        <v>8.4235474911610329</v>
      </c>
      <c r="BQ460" s="1494">
        <v>381.1097184858624</v>
      </c>
      <c r="BR460" s="949"/>
      <c r="BS460" s="174" t="str">
        <f t="shared" si="453"/>
        <v xml:space="preserve">  </v>
      </c>
      <c r="BT460" s="1158" t="str">
        <f t="shared" si="454"/>
        <v xml:space="preserve">  </v>
      </c>
      <c r="BU460" s="510">
        <f t="shared" si="455"/>
        <v>28.049675280559441</v>
      </c>
      <c r="BV460" s="949"/>
      <c r="BW460" s="174" t="str">
        <f t="shared" si="432"/>
        <v xml:space="preserve">  </v>
      </c>
      <c r="BX460" s="1154" t="str">
        <f t="shared" si="433"/>
        <v xml:space="preserve">  </v>
      </c>
      <c r="BY460" s="1307">
        <v>16.893273201982439</v>
      </c>
      <c r="BZ460" s="1352"/>
      <c r="CA460" s="1179">
        <v>1</v>
      </c>
      <c r="CB460" s="174" t="str">
        <f t="shared" si="456"/>
        <v xml:space="preserve">  </v>
      </c>
      <c r="CC460" s="1154" t="str">
        <f t="shared" si="457"/>
        <v xml:space="preserve">  </v>
      </c>
      <c r="CD460" s="1419">
        <f t="shared" si="465"/>
        <v>1.1757718148579763</v>
      </c>
      <c r="CF460" s="174" t="str">
        <f t="shared" si="434"/>
        <v xml:space="preserve">  </v>
      </c>
      <c r="CG460" s="1158" t="str">
        <f t="shared" si="435"/>
        <v xml:space="preserve">  </v>
      </c>
      <c r="CH460" s="1389">
        <f t="shared" si="458"/>
        <v>4.4326534807611075</v>
      </c>
      <c r="CI460" s="1353">
        <v>12.394819129585269</v>
      </c>
      <c r="CK460" s="174" t="str">
        <f t="shared" si="460"/>
        <v xml:space="preserve">  </v>
      </c>
      <c r="CL460" s="1154" t="str">
        <f t="shared" si="461"/>
        <v xml:space="preserve">  </v>
      </c>
      <c r="CM460" s="1347">
        <f t="shared" si="462"/>
        <v>0.88251112202646886</v>
      </c>
      <c r="CO460" s="174" t="str">
        <f t="shared" si="459"/>
        <v xml:space="preserve">  </v>
      </c>
      <c r="CP460" s="1158" t="str">
        <f t="shared" si="437"/>
        <v xml:space="preserve">  </v>
      </c>
      <c r="CQ460" s="1353">
        <f t="shared" si="463"/>
        <v>3.2522967870852302</v>
      </c>
      <c r="CR460" s="1174">
        <f t="shared" si="464"/>
        <v>3.1462436309846202</v>
      </c>
    </row>
    <row r="461" spans="1:97" x14ac:dyDescent="0.2">
      <c r="A461" s="1144" t="s">
        <v>2322</v>
      </c>
      <c r="B461" s="1161" t="s">
        <v>1428</v>
      </c>
      <c r="C461" s="957" t="s">
        <v>599</v>
      </c>
      <c r="D461" s="957">
        <v>9</v>
      </c>
      <c r="E461" s="1455"/>
      <c r="F461" s="955">
        <v>1</v>
      </c>
      <c r="G461" s="1163">
        <v>384127121402901</v>
      </c>
      <c r="H461" s="1163">
        <v>201303281710</v>
      </c>
      <c r="I461" s="1163"/>
      <c r="J461" s="1105" t="s">
        <v>848</v>
      </c>
      <c r="K461" s="1183" t="s">
        <v>889</v>
      </c>
      <c r="L461" s="1183" t="s">
        <v>889</v>
      </c>
      <c r="M461" s="957" t="s">
        <v>889</v>
      </c>
      <c r="N461" s="957"/>
      <c r="O461" s="957"/>
      <c r="P461" s="1248">
        <v>41361</v>
      </c>
      <c r="Q461" s="960">
        <v>0.71527777777777779</v>
      </c>
      <c r="R461" s="1105" t="s">
        <v>888</v>
      </c>
      <c r="S461" s="1551" t="s">
        <v>888</v>
      </c>
      <c r="T461" s="1527">
        <v>132.19999999999999</v>
      </c>
      <c r="U461" s="1552">
        <v>148.79999999999998</v>
      </c>
      <c r="V461" s="1393">
        <f t="shared" si="438"/>
        <v>16.599999999999994</v>
      </c>
      <c r="W461" s="1171">
        <v>250</v>
      </c>
      <c r="X461" s="1393">
        <f t="shared" si="439"/>
        <v>66.399999999999977</v>
      </c>
      <c r="Y461" s="1154" t="str">
        <f t="shared" si="440"/>
        <v xml:space="preserve">  </v>
      </c>
      <c r="Z461" s="1551" t="s">
        <v>888</v>
      </c>
      <c r="AA461" s="1558">
        <v>132.1</v>
      </c>
      <c r="AB461" s="1552">
        <v>149</v>
      </c>
      <c r="AC461" s="1344">
        <f t="shared" si="441"/>
        <v>16.900000000000006</v>
      </c>
      <c r="AD461" s="1171">
        <v>250</v>
      </c>
      <c r="AE461" s="1307">
        <v>67.600000000000023</v>
      </c>
      <c r="AF461" s="1154" t="str">
        <f t="shared" si="442"/>
        <v xml:space="preserve">  </v>
      </c>
      <c r="AG461" s="1551" t="s">
        <v>888</v>
      </c>
      <c r="AH461" s="1558">
        <v>131.4</v>
      </c>
      <c r="AI461" s="1552">
        <v>148.29999999999998</v>
      </c>
      <c r="AJ461" s="1344">
        <f t="shared" si="443"/>
        <v>16.899999999999977</v>
      </c>
      <c r="AK461" s="1171">
        <v>250</v>
      </c>
      <c r="AL461" s="1393">
        <f t="shared" si="444"/>
        <v>67.599999999999909</v>
      </c>
      <c r="AM461" s="1154" t="str">
        <f t="shared" si="445"/>
        <v xml:space="preserve">  </v>
      </c>
      <c r="AN461" s="1507">
        <f t="shared" si="446"/>
        <v>67.199999999999974</v>
      </c>
      <c r="AO461" s="1507">
        <f t="shared" si="447"/>
        <v>0.69282032302754437</v>
      </c>
      <c r="AP461" s="1507">
        <f t="shared" si="448"/>
        <v>1.0309826235528938</v>
      </c>
      <c r="AQ461" s="1506">
        <f t="shared" si="449"/>
        <v>3</v>
      </c>
      <c r="AR461" s="1154" t="str">
        <f t="shared" si="431"/>
        <v xml:space="preserve">  </v>
      </c>
      <c r="AS461" s="1506"/>
      <c r="AT461" s="23" t="s">
        <v>191</v>
      </c>
      <c r="AU461" s="23" t="s">
        <v>191</v>
      </c>
      <c r="AV461" s="23" t="s">
        <v>191</v>
      </c>
      <c r="AW461" s="1175" t="str">
        <f t="shared" si="420"/>
        <v xml:space="preserve">  </v>
      </c>
      <c r="AX461" s="1154" t="str">
        <f t="shared" si="421"/>
        <v xml:space="preserve">  </v>
      </c>
      <c r="AY461" s="23" t="s">
        <v>191</v>
      </c>
      <c r="AZ461" s="23" t="s">
        <v>191</v>
      </c>
      <c r="BA461" s="23" t="s">
        <v>191</v>
      </c>
      <c r="BB461" s="1175" t="str">
        <f t="shared" si="426"/>
        <v xml:space="preserve">  </v>
      </c>
      <c r="BC461" s="1154" t="str">
        <f t="shared" si="422"/>
        <v xml:space="preserve">  </v>
      </c>
      <c r="BD461" s="794" t="s">
        <v>191</v>
      </c>
      <c r="BE461" s="1180"/>
      <c r="BF461" s="1347">
        <v>1.8495011641251344</v>
      </c>
      <c r="BG461" s="1347"/>
      <c r="BH461" s="1175" t="str">
        <f t="shared" si="450"/>
        <v xml:space="preserve">  </v>
      </c>
      <c r="BI461" s="1154" t="str">
        <f t="shared" si="423"/>
        <v xml:space="preserve">  </v>
      </c>
      <c r="BJ461" s="1180"/>
      <c r="BK461" s="1346">
        <v>0.14447023798193512</v>
      </c>
      <c r="BL461" s="1346"/>
      <c r="BM461" s="1175" t="str">
        <f t="shared" si="451"/>
        <v xml:space="preserve">  </v>
      </c>
      <c r="BN461" s="1158" t="str">
        <f t="shared" si="424"/>
        <v xml:space="preserve">  </v>
      </c>
      <c r="BO461" s="1157" t="str">
        <f t="shared" si="425"/>
        <v xml:space="preserve">  </v>
      </c>
      <c r="BP461" s="1349">
        <f t="shared" si="452"/>
        <v>7.8113083021644689</v>
      </c>
      <c r="BQ461" s="1494">
        <v>424.32822747103859</v>
      </c>
      <c r="BR461" s="949"/>
      <c r="BS461" s="174" t="str">
        <f t="shared" si="453"/>
        <v xml:space="preserve">  </v>
      </c>
      <c r="BT461" s="1158" t="str">
        <f t="shared" si="454"/>
        <v xml:space="preserve">  </v>
      </c>
      <c r="BU461" s="510">
        <f t="shared" si="455"/>
        <v>28.175394304076949</v>
      </c>
      <c r="BV461" s="949"/>
      <c r="BW461" s="174" t="str">
        <f t="shared" si="432"/>
        <v xml:space="preserve">  </v>
      </c>
      <c r="BX461" s="1154" t="str">
        <f t="shared" si="433"/>
        <v xml:space="preserve">  </v>
      </c>
      <c r="BY461" s="1307">
        <v>12.509279341146398</v>
      </c>
      <c r="BZ461" s="1352"/>
      <c r="CA461" s="1179">
        <v>1</v>
      </c>
      <c r="CB461" s="174" t="str">
        <f t="shared" si="456"/>
        <v xml:space="preserve">  </v>
      </c>
      <c r="CC461" s="1154" t="str">
        <f t="shared" si="457"/>
        <v xml:space="preserve">  </v>
      </c>
      <c r="CD461" s="1419">
        <f t="shared" si="465"/>
        <v>0.84562728346149674</v>
      </c>
      <c r="CF461" s="174" t="str">
        <f t="shared" si="434"/>
        <v xml:space="preserve">  </v>
      </c>
      <c r="CG461" s="1158" t="str">
        <f t="shared" si="435"/>
        <v xml:space="preserve">  </v>
      </c>
      <c r="CH461" s="1389">
        <f t="shared" si="458"/>
        <v>2.9480196063553619</v>
      </c>
      <c r="CI461" s="1353">
        <v>9.080773076308823</v>
      </c>
      <c r="CK461" s="174" t="str">
        <f t="shared" si="460"/>
        <v xml:space="preserve">  </v>
      </c>
      <c r="CL461" s="1154" t="str">
        <f t="shared" si="461"/>
        <v xml:space="preserve">  </v>
      </c>
      <c r="CM461" s="1347">
        <f t="shared" si="462"/>
        <v>0.6138602599584756</v>
      </c>
      <c r="CO461" s="174" t="str">
        <f t="shared" si="459"/>
        <v xml:space="preserve">  </v>
      </c>
      <c r="CP461" s="1158" t="str">
        <f t="shared" si="437"/>
        <v xml:space="preserve">  </v>
      </c>
      <c r="CQ461" s="1353">
        <f t="shared" si="463"/>
        <v>2.1400351163130216</v>
      </c>
      <c r="CR461" s="1174">
        <f t="shared" si="464"/>
        <v>2.1787104497403633</v>
      </c>
    </row>
    <row r="462" spans="1:97" x14ac:dyDescent="0.2">
      <c r="A462" s="1144" t="s">
        <v>2328</v>
      </c>
      <c r="B462" s="1161" t="s">
        <v>1434</v>
      </c>
      <c r="C462" s="957" t="s">
        <v>599</v>
      </c>
      <c r="D462" s="957">
        <v>9</v>
      </c>
      <c r="E462" s="1455"/>
      <c r="F462" s="955">
        <v>1</v>
      </c>
      <c r="G462" s="1163">
        <v>384332121430301</v>
      </c>
      <c r="H462" s="1163">
        <v>201304011700</v>
      </c>
      <c r="I462" s="1163"/>
      <c r="J462" s="1105" t="s">
        <v>849</v>
      </c>
      <c r="K462" s="1183" t="s">
        <v>891</v>
      </c>
      <c r="L462" s="1183" t="s">
        <v>891</v>
      </c>
      <c r="M462" s="957" t="s">
        <v>1726</v>
      </c>
      <c r="N462" s="957" t="s">
        <v>891</v>
      </c>
      <c r="O462" s="957"/>
      <c r="P462" s="1248">
        <v>41365</v>
      </c>
      <c r="Q462" s="960">
        <v>0.70833333333333337</v>
      </c>
      <c r="R462" s="1105" t="s">
        <v>890</v>
      </c>
      <c r="S462" s="1551" t="s">
        <v>890</v>
      </c>
      <c r="T462" s="1527">
        <v>131.19999999999999</v>
      </c>
      <c r="U462" s="1552">
        <v>140.69999999999999</v>
      </c>
      <c r="V462" s="1393">
        <f t="shared" si="438"/>
        <v>9.5</v>
      </c>
      <c r="W462" s="1171">
        <v>450</v>
      </c>
      <c r="X462" s="1393">
        <f t="shared" si="439"/>
        <v>21.111111111111111</v>
      </c>
      <c r="Y462" s="1154" t="str">
        <f t="shared" si="440"/>
        <v xml:space="preserve">  </v>
      </c>
      <c r="Z462" s="1551" t="s">
        <v>890</v>
      </c>
      <c r="AA462" s="1558">
        <v>130.6</v>
      </c>
      <c r="AB462" s="1552">
        <v>141.4</v>
      </c>
      <c r="AC462" s="1344">
        <f t="shared" si="441"/>
        <v>10.800000000000011</v>
      </c>
      <c r="AD462" s="1171">
        <v>450</v>
      </c>
      <c r="AE462" s="1307">
        <v>24.000000000000025</v>
      </c>
      <c r="AF462" s="1154" t="str">
        <f t="shared" si="442"/>
        <v xml:space="preserve">  </v>
      </c>
      <c r="AG462" s="1551" t="s">
        <v>890</v>
      </c>
      <c r="AH462" s="1558">
        <v>131.19999999999999</v>
      </c>
      <c r="AI462" s="1552">
        <v>139.1</v>
      </c>
      <c r="AJ462" s="1344">
        <f t="shared" si="443"/>
        <v>7.9000000000000057</v>
      </c>
      <c r="AK462" s="1171">
        <v>450</v>
      </c>
      <c r="AL462" s="1393">
        <f t="shared" si="444"/>
        <v>17.555555555555568</v>
      </c>
      <c r="AM462" s="1154" t="str">
        <f t="shared" si="445"/>
        <v xml:space="preserve">  </v>
      </c>
      <c r="AN462" s="1507">
        <f t="shared" si="446"/>
        <v>20.8888888888889</v>
      </c>
      <c r="AO462" s="1507">
        <f t="shared" si="447"/>
        <v>3.2279642325186546</v>
      </c>
      <c r="AP462" s="1507">
        <f t="shared" si="448"/>
        <v>15.453020262057382</v>
      </c>
      <c r="AQ462" s="1506">
        <f t="shared" si="449"/>
        <v>3</v>
      </c>
      <c r="AR462" s="1154" t="str">
        <f t="shared" si="431"/>
        <v xml:space="preserve">  </v>
      </c>
      <c r="AS462" s="1506"/>
      <c r="AT462" s="23" t="s">
        <v>191</v>
      </c>
      <c r="AU462" s="23" t="s">
        <v>191</v>
      </c>
      <c r="AV462" s="23" t="s">
        <v>191</v>
      </c>
      <c r="AW462" s="1175" t="str">
        <f t="shared" si="420"/>
        <v xml:space="preserve">  </v>
      </c>
      <c r="AX462" s="1154" t="str">
        <f t="shared" si="421"/>
        <v xml:space="preserve">  </v>
      </c>
      <c r="AY462" s="23" t="s">
        <v>191</v>
      </c>
      <c r="AZ462" s="23" t="s">
        <v>191</v>
      </c>
      <c r="BA462" s="23" t="s">
        <v>191</v>
      </c>
      <c r="BB462" s="1175" t="str">
        <f t="shared" ref="BB462:BB493" si="466">IF(AZ462&lt;BB$7,"E, &lt;PRL",IF(AZ462&gt;BB$7,"  ",))</f>
        <v xml:space="preserve">  </v>
      </c>
      <c r="BC462" s="1154" t="str">
        <f t="shared" si="422"/>
        <v xml:space="preserve">  </v>
      </c>
      <c r="BD462" s="794" t="s">
        <v>191</v>
      </c>
      <c r="BE462" s="1180"/>
      <c r="BF462" s="1347">
        <v>1.5836855205502072</v>
      </c>
      <c r="BG462" s="1347"/>
      <c r="BH462" s="1175" t="str">
        <f t="shared" si="450"/>
        <v xml:space="preserve">  </v>
      </c>
      <c r="BI462" s="1154" t="str">
        <f t="shared" si="423"/>
        <v xml:space="preserve">  </v>
      </c>
      <c r="BJ462" s="1180"/>
      <c r="BK462" s="1346">
        <v>8.4351429286506602E-2</v>
      </c>
      <c r="BL462" s="1346"/>
      <c r="BM462" s="1175" t="str">
        <f t="shared" si="451"/>
        <v xml:space="preserve">  </v>
      </c>
      <c r="BN462" s="1158" t="str">
        <f t="shared" si="424"/>
        <v xml:space="preserve">  </v>
      </c>
      <c r="BO462" s="1157" t="str">
        <f t="shared" si="425"/>
        <v xml:space="preserve">  </v>
      </c>
      <c r="BP462" s="1349">
        <f t="shared" si="452"/>
        <v>5.3262739471913001</v>
      </c>
      <c r="BQ462" s="1494">
        <v>189.33689276131526</v>
      </c>
      <c r="BR462" s="949"/>
      <c r="BS462" s="174" t="str">
        <f t="shared" si="453"/>
        <v xml:space="preserve">  </v>
      </c>
      <c r="BT462" s="1158" t="str">
        <f t="shared" si="454"/>
        <v xml:space="preserve">  </v>
      </c>
      <c r="BU462" s="510">
        <f t="shared" si="455"/>
        <v>3.9971121805166554</v>
      </c>
      <c r="BV462" s="949"/>
      <c r="BW462" s="174" t="str">
        <f t="shared" si="432"/>
        <v xml:space="preserve">  </v>
      </c>
      <c r="BX462" s="1154" t="str">
        <f t="shared" si="433"/>
        <v xml:space="preserve">  </v>
      </c>
      <c r="BY462" s="1307">
        <v>16.447243448908392</v>
      </c>
      <c r="BZ462" s="1352"/>
      <c r="CA462" s="1179">
        <v>1</v>
      </c>
      <c r="CB462" s="174" t="str">
        <f t="shared" si="456"/>
        <v xml:space="preserve">  </v>
      </c>
      <c r="CC462" s="1154" t="str">
        <f t="shared" si="457"/>
        <v xml:space="preserve">  </v>
      </c>
      <c r="CD462" s="1419">
        <f t="shared" si="465"/>
        <v>0.3947338427738018</v>
      </c>
      <c r="CF462" s="174" t="str">
        <f t="shared" si="434"/>
        <v xml:space="preserve">  </v>
      </c>
      <c r="CG462" s="1158" t="str">
        <f t="shared" si="435"/>
        <v xml:space="preserve">  </v>
      </c>
      <c r="CH462" s="1389">
        <f t="shared" si="458"/>
        <v>8.6867610474850068</v>
      </c>
      <c r="CI462" s="1353">
        <v>4.9776263221754045</v>
      </c>
      <c r="CK462" s="174" t="str">
        <f t="shared" si="460"/>
        <v xml:space="preserve">  </v>
      </c>
      <c r="CL462" s="1154" t="str">
        <f t="shared" si="461"/>
        <v xml:space="preserve">  </v>
      </c>
      <c r="CM462" s="1347">
        <f t="shared" si="462"/>
        <v>8.7384995433746046E-2</v>
      </c>
      <c r="CO462" s="174" t="str">
        <f t="shared" si="459"/>
        <v>E, &lt;PRL</v>
      </c>
      <c r="CP462" s="1158" t="str">
        <f t="shared" si="437"/>
        <v>&lt;MDL</v>
      </c>
      <c r="CQ462" s="1353">
        <f t="shared" si="463"/>
        <v>2.6289785628046487</v>
      </c>
      <c r="CR462" s="1174">
        <f t="shared" si="464"/>
        <v>2.1862032259112354</v>
      </c>
    </row>
    <row r="463" spans="1:97" x14ac:dyDescent="0.2">
      <c r="A463" s="1144" t="s">
        <v>2337</v>
      </c>
      <c r="B463" s="1161" t="s">
        <v>1443</v>
      </c>
      <c r="C463" s="957" t="s">
        <v>599</v>
      </c>
      <c r="D463" s="957">
        <v>9</v>
      </c>
      <c r="E463" s="1455"/>
      <c r="F463" s="955">
        <v>1</v>
      </c>
      <c r="G463" s="1163">
        <v>384129121404901</v>
      </c>
      <c r="H463" s="1163">
        <v>201304031300</v>
      </c>
      <c r="I463" s="1163"/>
      <c r="J463" s="1105" t="s">
        <v>936</v>
      </c>
      <c r="K463" s="1183" t="s">
        <v>1713</v>
      </c>
      <c r="L463" s="1183" t="s">
        <v>1713</v>
      </c>
      <c r="M463" s="957" t="s">
        <v>938</v>
      </c>
      <c r="N463" s="957"/>
      <c r="O463" s="957"/>
      <c r="P463" s="1169">
        <v>41367</v>
      </c>
      <c r="Q463" s="960">
        <v>0.54166666666666663</v>
      </c>
      <c r="R463" s="1105" t="s">
        <v>937</v>
      </c>
      <c r="S463" s="1551" t="s">
        <v>937</v>
      </c>
      <c r="T463" s="1558">
        <v>132</v>
      </c>
      <c r="U463" s="1552">
        <v>142.19999999999999</v>
      </c>
      <c r="V463" s="1393">
        <f t="shared" si="438"/>
        <v>10.199999999999989</v>
      </c>
      <c r="W463" s="1171">
        <v>125</v>
      </c>
      <c r="X463" s="1393">
        <f t="shared" si="439"/>
        <v>81.599999999999909</v>
      </c>
      <c r="Y463" s="1154" t="str">
        <f t="shared" si="440"/>
        <v xml:space="preserve">  </v>
      </c>
      <c r="Z463" s="1551" t="s">
        <v>937</v>
      </c>
      <c r="AA463" s="1558">
        <v>133.1</v>
      </c>
      <c r="AB463" s="1552">
        <v>151.4</v>
      </c>
      <c r="AC463" s="1344">
        <f t="shared" si="441"/>
        <v>18.300000000000011</v>
      </c>
      <c r="AD463" s="1171">
        <v>250</v>
      </c>
      <c r="AE463" s="1307">
        <v>73.200000000000045</v>
      </c>
      <c r="AF463" s="1154" t="str">
        <f t="shared" si="442"/>
        <v xml:space="preserve">  </v>
      </c>
      <c r="AG463" s="1551" t="s">
        <v>937</v>
      </c>
      <c r="AH463" s="1558">
        <v>131.30000000000001</v>
      </c>
      <c r="AI463" s="1552">
        <v>141.30000000000001</v>
      </c>
      <c r="AJ463" s="1344">
        <f t="shared" si="443"/>
        <v>10</v>
      </c>
      <c r="AK463" s="1171">
        <v>125</v>
      </c>
      <c r="AL463" s="1393">
        <f t="shared" si="444"/>
        <v>80</v>
      </c>
      <c r="AM463" s="1154" t="str">
        <f t="shared" si="445"/>
        <v xml:space="preserve">  </v>
      </c>
      <c r="AN463" s="1507">
        <f t="shared" si="446"/>
        <v>78.266666666666652</v>
      </c>
      <c r="AO463" s="1507">
        <f t="shared" si="447"/>
        <v>4.4601943156473354</v>
      </c>
      <c r="AP463" s="1507">
        <f t="shared" si="448"/>
        <v>5.6987150540638885</v>
      </c>
      <c r="AQ463" s="1506">
        <f t="shared" si="449"/>
        <v>3</v>
      </c>
      <c r="AR463" s="1154" t="str">
        <f t="shared" si="431"/>
        <v xml:space="preserve">  </v>
      </c>
      <c r="AS463" s="1506"/>
      <c r="AT463" s="23" t="s">
        <v>191</v>
      </c>
      <c r="AU463" s="23" t="s">
        <v>191</v>
      </c>
      <c r="AV463" s="23" t="s">
        <v>191</v>
      </c>
      <c r="AW463" s="1175" t="str">
        <f t="shared" si="420"/>
        <v xml:space="preserve">  </v>
      </c>
      <c r="AX463" s="1154" t="str">
        <f t="shared" si="421"/>
        <v xml:space="preserve">  </v>
      </c>
      <c r="AY463" s="23" t="s">
        <v>191</v>
      </c>
      <c r="AZ463" s="23" t="s">
        <v>191</v>
      </c>
      <c r="BA463" s="23" t="s">
        <v>191</v>
      </c>
      <c r="BB463" s="1175" t="str">
        <f t="shared" si="466"/>
        <v xml:space="preserve">  </v>
      </c>
      <c r="BC463" s="1154" t="str">
        <f t="shared" si="422"/>
        <v xml:space="preserve">  </v>
      </c>
      <c r="BD463" s="794" t="s">
        <v>191</v>
      </c>
      <c r="BE463" s="1180"/>
      <c r="BF463" s="1347">
        <v>2.8405049528988879</v>
      </c>
      <c r="BG463" s="1347"/>
      <c r="BH463" s="1175" t="str">
        <f t="shared" si="450"/>
        <v xml:space="preserve">  </v>
      </c>
      <c r="BI463" s="1154" t="str">
        <f t="shared" si="423"/>
        <v xml:space="preserve">  </v>
      </c>
      <c r="BJ463" s="1180"/>
      <c r="BK463" s="1346">
        <v>0.16671142000208877</v>
      </c>
      <c r="BL463" s="1346"/>
      <c r="BM463" s="1175" t="str">
        <f t="shared" si="451"/>
        <v xml:space="preserve">  </v>
      </c>
      <c r="BN463" s="1158" t="str">
        <f t="shared" si="424"/>
        <v xml:space="preserve">  </v>
      </c>
      <c r="BO463" s="1157" t="str">
        <f t="shared" si="425"/>
        <v xml:space="preserve">  </v>
      </c>
      <c r="BP463" s="1349">
        <f t="shared" si="452"/>
        <v>5.869076898878518</v>
      </c>
      <c r="BQ463" s="1406">
        <v>301.03782354332384</v>
      </c>
      <c r="BR463" s="949"/>
      <c r="BS463" s="174" t="str">
        <f t="shared" si="453"/>
        <v xml:space="preserve">  </v>
      </c>
      <c r="BT463" s="1158" t="str">
        <f t="shared" si="454"/>
        <v xml:space="preserve">  </v>
      </c>
      <c r="BU463" s="1352">
        <f t="shared" si="455"/>
        <v>24.564686401135198</v>
      </c>
      <c r="BV463" s="949"/>
      <c r="BW463" s="174" t="str">
        <f t="shared" si="432"/>
        <v xml:space="preserve">  </v>
      </c>
      <c r="BX463" s="1154" t="str">
        <f t="shared" si="433"/>
        <v xml:space="preserve">  </v>
      </c>
      <c r="BY463" s="1307">
        <v>14.571686365314013</v>
      </c>
      <c r="BZ463" s="1352"/>
      <c r="CA463" s="1179">
        <v>1</v>
      </c>
      <c r="CB463" s="174" t="str">
        <f t="shared" si="456"/>
        <v xml:space="preserve">  </v>
      </c>
      <c r="CC463" s="1154" t="str">
        <f t="shared" si="457"/>
        <v xml:space="preserve">  </v>
      </c>
      <c r="CD463" s="1419">
        <f t="shared" si="465"/>
        <v>1.0666474419409864</v>
      </c>
      <c r="CF463" s="174" t="str">
        <f t="shared" si="434"/>
        <v xml:space="preserve">  </v>
      </c>
      <c r="CG463" s="1158" t="str">
        <f t="shared" si="435"/>
        <v xml:space="preserve">  </v>
      </c>
      <c r="CH463" s="1389">
        <f t="shared" si="458"/>
        <v>4.8404835624307951</v>
      </c>
      <c r="CI463" s="1353">
        <v>11.866573052485256</v>
      </c>
      <c r="CK463" s="174" t="str">
        <f t="shared" si="460"/>
        <v xml:space="preserve">  </v>
      </c>
      <c r="CL463" s="1154" t="str">
        <f t="shared" si="461"/>
        <v xml:space="preserve">  </v>
      </c>
      <c r="CM463" s="1347">
        <f t="shared" si="462"/>
        <v>0.94932584419882049</v>
      </c>
      <c r="CO463" s="174" t="str">
        <f t="shared" si="459"/>
        <v xml:space="preserve">  </v>
      </c>
      <c r="CP463" s="1158" t="str">
        <f t="shared" si="437"/>
        <v xml:space="preserve">  </v>
      </c>
      <c r="CQ463" s="1353">
        <f t="shared" si="463"/>
        <v>3.9418877378302195</v>
      </c>
      <c r="CR463" s="1174">
        <f t="shared" si="464"/>
        <v>3.8645958214021801</v>
      </c>
    </row>
    <row r="464" spans="1:97" x14ac:dyDescent="0.2">
      <c r="A464" s="1144" t="s">
        <v>2338</v>
      </c>
      <c r="B464" s="1161" t="s">
        <v>1444</v>
      </c>
      <c r="C464" s="957" t="s">
        <v>599</v>
      </c>
      <c r="D464" s="957">
        <v>9</v>
      </c>
      <c r="E464" s="1455"/>
      <c r="F464" s="955">
        <v>1</v>
      </c>
      <c r="G464" s="1163">
        <v>384129121411501</v>
      </c>
      <c r="H464" s="1163">
        <v>201304031330</v>
      </c>
      <c r="I464" s="1163"/>
      <c r="J464" s="1572" t="s">
        <v>939</v>
      </c>
      <c r="K464" s="1183" t="s">
        <v>1714</v>
      </c>
      <c r="L464" s="1183" t="s">
        <v>1714</v>
      </c>
      <c r="M464" s="957" t="s">
        <v>941</v>
      </c>
      <c r="N464" s="957"/>
      <c r="O464" s="957"/>
      <c r="P464" s="1169">
        <v>41367</v>
      </c>
      <c r="Q464" s="960">
        <v>0.5625</v>
      </c>
      <c r="R464" s="1572" t="s">
        <v>940</v>
      </c>
      <c r="S464" s="1573" t="s">
        <v>940</v>
      </c>
      <c r="T464" s="1574">
        <v>132.30000000000001</v>
      </c>
      <c r="U464" s="1575">
        <v>146</v>
      </c>
      <c r="V464" s="1576">
        <f t="shared" si="438"/>
        <v>13.699999999999989</v>
      </c>
      <c r="W464" s="1277">
        <v>250</v>
      </c>
      <c r="X464" s="1576">
        <f t="shared" si="439"/>
        <v>54.799999999999955</v>
      </c>
      <c r="Y464" s="1154" t="str">
        <f t="shared" si="440"/>
        <v xml:space="preserve">  </v>
      </c>
      <c r="Z464" s="1573" t="s">
        <v>940</v>
      </c>
      <c r="AA464" s="1574">
        <v>130.6</v>
      </c>
      <c r="AB464" s="1575">
        <v>150.4</v>
      </c>
      <c r="AC464" s="1577">
        <f t="shared" si="441"/>
        <v>19.800000000000011</v>
      </c>
      <c r="AD464" s="1277">
        <v>375</v>
      </c>
      <c r="AE464" s="1390">
        <v>52.800000000000033</v>
      </c>
      <c r="AF464" s="1154" t="str">
        <f t="shared" si="442"/>
        <v xml:space="preserve">  </v>
      </c>
      <c r="AG464" s="1573" t="s">
        <v>940</v>
      </c>
      <c r="AH464" s="1574">
        <v>131.6</v>
      </c>
      <c r="AI464" s="1575">
        <v>147.10000000000002</v>
      </c>
      <c r="AJ464" s="1577">
        <f t="shared" si="443"/>
        <v>15.500000000000028</v>
      </c>
      <c r="AK464" s="1277">
        <v>250</v>
      </c>
      <c r="AL464" s="1576">
        <f t="shared" si="444"/>
        <v>62.000000000000114</v>
      </c>
      <c r="AM464" s="1154" t="str">
        <f t="shared" si="445"/>
        <v xml:space="preserve">  </v>
      </c>
      <c r="AN464" s="1576">
        <f t="shared" si="446"/>
        <v>56.533333333333367</v>
      </c>
      <c r="AO464" s="1576">
        <f t="shared" si="447"/>
        <v>4.8387326164331412</v>
      </c>
      <c r="AP464" s="1576">
        <f t="shared" si="448"/>
        <v>8.5590789205774858</v>
      </c>
      <c r="AQ464" s="1578">
        <f t="shared" si="449"/>
        <v>3</v>
      </c>
      <c r="AR464" s="1154" t="str">
        <f t="shared" si="431"/>
        <v xml:space="preserve">  </v>
      </c>
      <c r="AS464" s="1578"/>
      <c r="AT464" s="180" t="s">
        <v>191</v>
      </c>
      <c r="AU464" s="180" t="s">
        <v>191</v>
      </c>
      <c r="AV464" s="180" t="s">
        <v>191</v>
      </c>
      <c r="AW464" s="510" t="str">
        <f t="shared" si="420"/>
        <v xml:space="preserve">  </v>
      </c>
      <c r="AX464" s="1154" t="str">
        <f t="shared" si="421"/>
        <v xml:space="preserve">  </v>
      </c>
      <c r="AY464" s="180" t="s">
        <v>191</v>
      </c>
      <c r="AZ464" s="180" t="s">
        <v>191</v>
      </c>
      <c r="BA464" s="180" t="s">
        <v>191</v>
      </c>
      <c r="BB464" s="510" t="str">
        <f t="shared" si="466"/>
        <v xml:space="preserve">  </v>
      </c>
      <c r="BC464" s="1154" t="str">
        <f t="shared" si="422"/>
        <v xml:space="preserve">  </v>
      </c>
      <c r="BD464" s="800" t="s">
        <v>191</v>
      </c>
      <c r="BE464" s="1579"/>
      <c r="BF464" s="1580">
        <v>4.4677627072489967</v>
      </c>
      <c r="BG464" s="1580"/>
      <c r="BH464" s="510" t="str">
        <f t="shared" si="450"/>
        <v xml:space="preserve">  </v>
      </c>
      <c r="BI464" s="1154" t="str">
        <f t="shared" si="423"/>
        <v xml:space="preserve">  </v>
      </c>
      <c r="BJ464" s="1579"/>
      <c r="BK464" s="1580">
        <v>4.1789624061130182E-2</v>
      </c>
      <c r="BL464" s="1580">
        <v>8.6790593246828529E-4</v>
      </c>
      <c r="BM464" s="510" t="str">
        <f t="shared" si="451"/>
        <v xml:space="preserve">  </v>
      </c>
      <c r="BN464" s="1158" t="str">
        <f t="shared" si="424"/>
        <v xml:space="preserve">  </v>
      </c>
      <c r="BO464" s="1157" t="str">
        <f t="shared" si="425"/>
        <v xml:space="preserve">  </v>
      </c>
      <c r="BP464" s="1581">
        <f t="shared" si="452"/>
        <v>0.93535907789655071</v>
      </c>
      <c r="BQ464" s="1350">
        <v>376.24158119899528</v>
      </c>
      <c r="BR464" s="1579"/>
      <c r="BS464" s="510" t="str">
        <f t="shared" si="453"/>
        <v xml:space="preserve">  </v>
      </c>
      <c r="BT464" s="1158" t="str">
        <f t="shared" si="454"/>
        <v xml:space="preserve">  </v>
      </c>
      <c r="BU464" s="1582">
        <f t="shared" si="455"/>
        <v>20.618038649704925</v>
      </c>
      <c r="BV464" s="1579"/>
      <c r="BW464" s="510" t="str">
        <f t="shared" si="432"/>
        <v xml:space="preserve">  </v>
      </c>
      <c r="BX464" s="1154" t="str">
        <f t="shared" si="433"/>
        <v xml:space="preserve">  </v>
      </c>
      <c r="BY464" s="1390">
        <v>18.581062055129518</v>
      </c>
      <c r="BZ464" s="1582"/>
      <c r="CA464" s="1179">
        <v>1</v>
      </c>
      <c r="CB464" s="510" t="str">
        <f t="shared" si="456"/>
        <v xml:space="preserve">  </v>
      </c>
      <c r="CC464" s="1154" t="str">
        <f t="shared" si="457"/>
        <v xml:space="preserve">  </v>
      </c>
      <c r="CD464" s="1583">
        <f t="shared" si="465"/>
        <v>0.98108007651083917</v>
      </c>
      <c r="CE464" s="1579"/>
      <c r="CF464" s="510" t="str">
        <f t="shared" si="434"/>
        <v xml:space="preserve">  </v>
      </c>
      <c r="CG464" s="1158" t="str">
        <f t="shared" si="435"/>
        <v xml:space="preserve">  </v>
      </c>
      <c r="CH464" s="1584">
        <f t="shared" si="458"/>
        <v>4.9385987577226187</v>
      </c>
      <c r="CI464" s="1582">
        <v>14.301403905842578</v>
      </c>
      <c r="CJ464" s="1579"/>
      <c r="CK464" s="510" t="str">
        <f t="shared" si="460"/>
        <v xml:space="preserve">  </v>
      </c>
      <c r="CL464" s="1154" t="str">
        <f t="shared" si="461"/>
        <v xml:space="preserve">  </v>
      </c>
      <c r="CM464" s="1580">
        <f t="shared" si="462"/>
        <v>0.88668704216224148</v>
      </c>
      <c r="CN464" s="1579"/>
      <c r="CO464" s="510" t="str">
        <f t="shared" si="459"/>
        <v xml:space="preserve">  </v>
      </c>
      <c r="CP464" s="1158" t="str">
        <f t="shared" si="437"/>
        <v xml:space="preserve">  </v>
      </c>
      <c r="CQ464" s="1582">
        <f t="shared" si="463"/>
        <v>3.8011226351609779</v>
      </c>
      <c r="CR464" s="1195">
        <f t="shared" si="464"/>
        <v>4.3005402076638903</v>
      </c>
      <c r="CS464" s="1585" t="s">
        <v>966</v>
      </c>
    </row>
    <row r="465" spans="1:97" x14ac:dyDescent="0.2">
      <c r="A465" s="1144" t="s">
        <v>2316</v>
      </c>
      <c r="B465" s="1161" t="s">
        <v>1422</v>
      </c>
      <c r="C465" s="957" t="s">
        <v>599</v>
      </c>
      <c r="D465" s="957">
        <v>9</v>
      </c>
      <c r="E465" s="1455"/>
      <c r="F465" s="955">
        <v>1</v>
      </c>
      <c r="G465" s="1163">
        <v>384132121414301</v>
      </c>
      <c r="H465" s="1163">
        <v>201303271510</v>
      </c>
      <c r="I465" s="1163"/>
      <c r="J465" s="1105" t="s">
        <v>850</v>
      </c>
      <c r="K465" s="1183" t="s">
        <v>893</v>
      </c>
      <c r="L465" s="1183" t="s">
        <v>893</v>
      </c>
      <c r="M465" s="957" t="s">
        <v>893</v>
      </c>
      <c r="N465" s="957"/>
      <c r="O465" s="957"/>
      <c r="P465" s="1248">
        <v>41360</v>
      </c>
      <c r="Q465" s="960">
        <v>0.63194444444444442</v>
      </c>
      <c r="R465" s="1105" t="s">
        <v>892</v>
      </c>
      <c r="S465" s="1551" t="s">
        <v>892</v>
      </c>
      <c r="T465" s="1527">
        <v>128.5</v>
      </c>
      <c r="U465" s="1552">
        <v>136.4</v>
      </c>
      <c r="V465" s="1393">
        <f t="shared" si="438"/>
        <v>7.9000000000000057</v>
      </c>
      <c r="W465" s="1171">
        <v>375</v>
      </c>
      <c r="X465" s="1393">
        <f t="shared" si="439"/>
        <v>21.066666666666681</v>
      </c>
      <c r="Y465" s="1154" t="str">
        <f t="shared" si="440"/>
        <v xml:space="preserve">  </v>
      </c>
      <c r="Z465" s="1551" t="s">
        <v>892</v>
      </c>
      <c r="AA465" s="1558">
        <v>129.69999999999999</v>
      </c>
      <c r="AB465" s="1552">
        <v>137.4</v>
      </c>
      <c r="AC465" s="1344">
        <f t="shared" si="441"/>
        <v>7.7000000000000171</v>
      </c>
      <c r="AD465" s="1171">
        <v>375</v>
      </c>
      <c r="AE465" s="1307">
        <v>20.533333333333378</v>
      </c>
      <c r="AF465" s="1154" t="str">
        <f t="shared" si="442"/>
        <v xml:space="preserve">  </v>
      </c>
      <c r="AG465" s="1551" t="s">
        <v>892</v>
      </c>
      <c r="AH465" s="1558">
        <v>129.6</v>
      </c>
      <c r="AI465" s="1552">
        <v>137.80000000000001</v>
      </c>
      <c r="AJ465" s="1344">
        <f t="shared" si="443"/>
        <v>8.2000000000000171</v>
      </c>
      <c r="AK465" s="1171">
        <v>375</v>
      </c>
      <c r="AL465" s="1393">
        <f t="shared" si="444"/>
        <v>21.866666666666713</v>
      </c>
      <c r="AM465" s="1154" t="str">
        <f t="shared" si="445"/>
        <v xml:space="preserve">  </v>
      </c>
      <c r="AN465" s="1507">
        <f t="shared" si="446"/>
        <v>21.155555555555591</v>
      </c>
      <c r="AO465" s="1507">
        <f t="shared" si="447"/>
        <v>0.67109639424629208</v>
      </c>
      <c r="AP465" s="1507">
        <f t="shared" si="448"/>
        <v>3.1721993425507451</v>
      </c>
      <c r="AQ465" s="1506">
        <f t="shared" si="449"/>
        <v>3</v>
      </c>
      <c r="AR465" s="1154" t="str">
        <f t="shared" si="431"/>
        <v xml:space="preserve">  </v>
      </c>
      <c r="AS465" s="1506"/>
      <c r="AT465" s="23" t="s">
        <v>191</v>
      </c>
      <c r="AU465" s="23" t="s">
        <v>191</v>
      </c>
      <c r="AV465" s="23" t="s">
        <v>191</v>
      </c>
      <c r="AW465" s="1175" t="str">
        <f t="shared" si="420"/>
        <v xml:space="preserve">  </v>
      </c>
      <c r="AX465" s="1154" t="str">
        <f t="shared" si="421"/>
        <v xml:space="preserve">  </v>
      </c>
      <c r="AY465" s="23" t="s">
        <v>191</v>
      </c>
      <c r="AZ465" s="23" t="s">
        <v>191</v>
      </c>
      <c r="BA465" s="23" t="s">
        <v>191</v>
      </c>
      <c r="BB465" s="1175" t="str">
        <f t="shared" si="466"/>
        <v xml:space="preserve">  </v>
      </c>
      <c r="BC465" s="1154" t="str">
        <f t="shared" si="422"/>
        <v xml:space="preserve">  </v>
      </c>
      <c r="BD465" s="794" t="s">
        <v>191</v>
      </c>
      <c r="BE465" s="1180"/>
      <c r="BF465" s="1347">
        <v>3.4749268128490103</v>
      </c>
      <c r="BG465" s="1347"/>
      <c r="BH465" s="1175" t="str">
        <f t="shared" si="450"/>
        <v xml:space="preserve">  </v>
      </c>
      <c r="BI465" s="1154" t="str">
        <f t="shared" si="423"/>
        <v xml:space="preserve">  </v>
      </c>
      <c r="BJ465" s="1180"/>
      <c r="BK465" s="1346">
        <v>0.82758219775820496</v>
      </c>
      <c r="BL465" s="1346"/>
      <c r="BM465" s="1175" t="str">
        <f t="shared" si="451"/>
        <v xml:space="preserve">  </v>
      </c>
      <c r="BN465" s="1158" t="str">
        <f t="shared" si="424"/>
        <v xml:space="preserve">  </v>
      </c>
      <c r="BO465" s="1157" t="str">
        <f t="shared" si="425"/>
        <v xml:space="preserve">  </v>
      </c>
      <c r="BP465" s="1349">
        <f t="shared" si="452"/>
        <v>23.815816629521759</v>
      </c>
      <c r="BQ465" s="1494">
        <v>427.05678233340933</v>
      </c>
      <c r="BR465" s="949"/>
      <c r="BS465" s="174" t="str">
        <f t="shared" si="453"/>
        <v xml:space="preserve">  </v>
      </c>
      <c r="BT465" s="1158" t="str">
        <f t="shared" si="454"/>
        <v xml:space="preserve">  </v>
      </c>
      <c r="BU465" s="510">
        <f t="shared" si="455"/>
        <v>8.9966628811571621</v>
      </c>
      <c r="BV465" s="949"/>
      <c r="BW465" s="174" t="str">
        <f t="shared" si="432"/>
        <v xml:space="preserve">  </v>
      </c>
      <c r="BX465" s="1154" t="str">
        <f t="shared" si="433"/>
        <v xml:space="preserve">  </v>
      </c>
      <c r="BY465" s="1307">
        <v>49.252992187828482</v>
      </c>
      <c r="BZ465" s="1352"/>
      <c r="CA465" s="1179">
        <v>1</v>
      </c>
      <c r="CB465" s="174" t="str">
        <f t="shared" si="456"/>
        <v xml:space="preserve">  </v>
      </c>
      <c r="CC465" s="1154" t="str">
        <f t="shared" si="457"/>
        <v xml:space="preserve">  </v>
      </c>
      <c r="CD465" s="1419">
        <f t="shared" si="465"/>
        <v>1.0113281062567472</v>
      </c>
      <c r="CF465" s="174" t="str">
        <f t="shared" si="434"/>
        <v xml:space="preserve">  </v>
      </c>
      <c r="CG465" s="1158" t="str">
        <f t="shared" si="435"/>
        <v xml:space="preserve">  </v>
      </c>
      <c r="CH465" s="1389">
        <f t="shared" si="458"/>
        <v>11.53312492046455</v>
      </c>
      <c r="CI465" s="1353">
        <v>14.539706184010114</v>
      </c>
      <c r="CK465" s="174" t="str">
        <f t="shared" si="460"/>
        <v xml:space="preserve">  </v>
      </c>
      <c r="CL465" s="1154" t="str">
        <f t="shared" si="461"/>
        <v xml:space="preserve">  </v>
      </c>
      <c r="CM465" s="1347">
        <f t="shared" si="462"/>
        <v>0.31793490855702189</v>
      </c>
      <c r="CO465" s="174" t="str">
        <f t="shared" si="459"/>
        <v xml:space="preserve">  </v>
      </c>
      <c r="CP465" s="1158" t="str">
        <f t="shared" si="437"/>
        <v xml:space="preserve">  </v>
      </c>
      <c r="CQ465" s="1353">
        <f t="shared" si="463"/>
        <v>3.4046306686820764</v>
      </c>
      <c r="CR465" s="1174">
        <f t="shared" si="464"/>
        <v>3.5339204409105158</v>
      </c>
    </row>
    <row r="466" spans="1:97" x14ac:dyDescent="0.2">
      <c r="A466" s="1144" t="s">
        <v>2317</v>
      </c>
      <c r="B466" s="1161" t="s">
        <v>1423</v>
      </c>
      <c r="C466" s="957" t="s">
        <v>599</v>
      </c>
      <c r="D466" s="957">
        <v>7</v>
      </c>
      <c r="E466" s="1455"/>
      <c r="F466" s="955">
        <v>1</v>
      </c>
      <c r="G466" s="1163">
        <v>384131121422001</v>
      </c>
      <c r="H466" s="1163">
        <v>201303271600</v>
      </c>
      <c r="I466" s="1163"/>
      <c r="J466" s="1105" t="s">
        <v>851</v>
      </c>
      <c r="K466" s="1183" t="s">
        <v>895</v>
      </c>
      <c r="L466" s="1183" t="s">
        <v>895</v>
      </c>
      <c r="M466" s="957" t="s">
        <v>895</v>
      </c>
      <c r="N466" s="957"/>
      <c r="O466" s="957"/>
      <c r="P466" s="1248">
        <v>41360</v>
      </c>
      <c r="Q466" s="960">
        <v>0.66666666666666663</v>
      </c>
      <c r="R466" s="1105" t="s">
        <v>894</v>
      </c>
      <c r="S466" s="1551" t="s">
        <v>894</v>
      </c>
      <c r="T466" s="1527">
        <v>130.69999999999999</v>
      </c>
      <c r="U466" s="1552">
        <v>137.9</v>
      </c>
      <c r="V466" s="1393">
        <f t="shared" si="438"/>
        <v>7.2000000000000171</v>
      </c>
      <c r="W466" s="1171">
        <v>250</v>
      </c>
      <c r="X466" s="1393">
        <f t="shared" si="439"/>
        <v>28.800000000000068</v>
      </c>
      <c r="Y466" s="1154" t="str">
        <f t="shared" si="440"/>
        <v xml:space="preserve">  </v>
      </c>
      <c r="Z466" s="1551" t="s">
        <v>894</v>
      </c>
      <c r="AA466" s="1558">
        <v>129.69999999999999</v>
      </c>
      <c r="AB466" s="1552">
        <v>136.1</v>
      </c>
      <c r="AC466" s="1344">
        <f t="shared" si="441"/>
        <v>6.4000000000000057</v>
      </c>
      <c r="AD466" s="1171">
        <v>250</v>
      </c>
      <c r="AE466" s="1307">
        <v>25.600000000000023</v>
      </c>
      <c r="AF466" s="1154" t="str">
        <f t="shared" si="442"/>
        <v xml:space="preserve">  </v>
      </c>
      <c r="AG466" s="1551" t="s">
        <v>894</v>
      </c>
      <c r="AH466" s="1558">
        <v>128.80000000000001</v>
      </c>
      <c r="AI466" s="1552">
        <v>134.9</v>
      </c>
      <c r="AJ466" s="1344">
        <f t="shared" si="443"/>
        <v>6.0999999999999943</v>
      </c>
      <c r="AK466" s="1171">
        <v>250</v>
      </c>
      <c r="AL466" s="1393">
        <f t="shared" si="444"/>
        <v>24.399999999999977</v>
      </c>
      <c r="AM466" s="1154" t="str">
        <f t="shared" si="445"/>
        <v xml:space="preserve">  </v>
      </c>
      <c r="AN466" s="1507">
        <f t="shared" si="446"/>
        <v>26.266666666666691</v>
      </c>
      <c r="AO466" s="1507">
        <f t="shared" si="447"/>
        <v>2.2744962812309746</v>
      </c>
      <c r="AP466" s="1507">
        <f t="shared" si="448"/>
        <v>8.6592498016407582</v>
      </c>
      <c r="AQ466" s="1506">
        <f t="shared" si="449"/>
        <v>3</v>
      </c>
      <c r="AR466" s="1154" t="str">
        <f t="shared" si="431"/>
        <v xml:space="preserve">  </v>
      </c>
      <c r="AS466" s="1506"/>
      <c r="AT466" s="23" t="s">
        <v>191</v>
      </c>
      <c r="AU466" s="23" t="s">
        <v>191</v>
      </c>
      <c r="AV466" s="23" t="s">
        <v>191</v>
      </c>
      <c r="AW466" s="1175" t="str">
        <f t="shared" si="420"/>
        <v xml:space="preserve">  </v>
      </c>
      <c r="AX466" s="1154" t="str">
        <f t="shared" si="421"/>
        <v xml:space="preserve">  </v>
      </c>
      <c r="AY466" s="23" t="s">
        <v>191</v>
      </c>
      <c r="AZ466" s="23" t="s">
        <v>191</v>
      </c>
      <c r="BA466" s="23" t="s">
        <v>191</v>
      </c>
      <c r="BB466" s="1175" t="str">
        <f t="shared" si="466"/>
        <v xml:space="preserve">  </v>
      </c>
      <c r="BC466" s="1154" t="str">
        <f t="shared" si="422"/>
        <v xml:space="preserve">  </v>
      </c>
      <c r="BD466" s="794" t="s">
        <v>191</v>
      </c>
      <c r="BE466" s="1180"/>
      <c r="BF466" s="1347">
        <v>5.5145026709194127</v>
      </c>
      <c r="BG466" s="1347"/>
      <c r="BH466" s="1175" t="str">
        <f t="shared" si="450"/>
        <v xml:space="preserve">  </v>
      </c>
      <c r="BI466" s="1154" t="str">
        <f t="shared" si="423"/>
        <v xml:space="preserve">  </v>
      </c>
      <c r="BJ466" s="1180"/>
      <c r="BK466" s="1346">
        <v>1.3215153827541544</v>
      </c>
      <c r="BL466" s="1346"/>
      <c r="BM466" s="1175" t="str">
        <f t="shared" si="451"/>
        <v xml:space="preserve">  </v>
      </c>
      <c r="BN466" s="1158" t="str">
        <f t="shared" si="424"/>
        <v xml:space="preserve">  </v>
      </c>
      <c r="BO466" s="1157" t="str">
        <f t="shared" si="425"/>
        <v xml:space="preserve">  </v>
      </c>
      <c r="BP466" s="1349">
        <f t="shared" si="452"/>
        <v>23.964362003542615</v>
      </c>
      <c r="BQ466" s="1494">
        <v>312.85689541181074</v>
      </c>
      <c r="BR466" s="949"/>
      <c r="BS466" s="174" t="str">
        <f t="shared" si="453"/>
        <v xml:space="preserve">  </v>
      </c>
      <c r="BT466" s="1158" t="str">
        <f t="shared" si="454"/>
        <v xml:space="preserve">  </v>
      </c>
      <c r="BU466" s="510">
        <f t="shared" si="455"/>
        <v>9.0102785878601708</v>
      </c>
      <c r="BV466" s="949"/>
      <c r="BW466" s="174" t="str">
        <f t="shared" si="432"/>
        <v xml:space="preserve">  </v>
      </c>
      <c r="BX466" s="1154" t="str">
        <f t="shared" si="433"/>
        <v xml:space="preserve">  </v>
      </c>
      <c r="BY466" s="1307">
        <v>80.151975580666047</v>
      </c>
      <c r="BZ466" s="1352"/>
      <c r="CA466" s="1179">
        <v>1</v>
      </c>
      <c r="CB466" s="174" t="str">
        <f t="shared" si="456"/>
        <v xml:space="preserve">  </v>
      </c>
      <c r="CC466" s="1154" t="str">
        <f t="shared" si="457"/>
        <v xml:space="preserve">  </v>
      </c>
      <c r="CD466" s="1419">
        <f t="shared" si="465"/>
        <v>2.0518905748650527</v>
      </c>
      <c r="CF466" s="174" t="str">
        <f t="shared" si="434"/>
        <v xml:space="preserve">  </v>
      </c>
      <c r="CG466" s="1158" t="str">
        <f t="shared" si="435"/>
        <v xml:space="preserve">  </v>
      </c>
      <c r="CH466" s="1389">
        <f t="shared" si="458"/>
        <v>25.619373188231226</v>
      </c>
      <c r="CI466" s="1353">
        <v>12.032317282194194</v>
      </c>
      <c r="CK466" s="174" t="str">
        <f t="shared" si="460"/>
        <v xml:space="preserve">  </v>
      </c>
      <c r="CL466" s="1154" t="str">
        <f t="shared" si="461"/>
        <v xml:space="preserve">  </v>
      </c>
      <c r="CM466" s="1347">
        <f t="shared" si="462"/>
        <v>0.29358854168553805</v>
      </c>
      <c r="CO466" s="174" t="str">
        <f t="shared" si="459"/>
        <v xml:space="preserve">  </v>
      </c>
      <c r="CP466" s="1158" t="str">
        <f t="shared" si="437"/>
        <v xml:space="preserve">  </v>
      </c>
      <c r="CQ466" s="1353">
        <f t="shared" si="463"/>
        <v>3.8459492051009971</v>
      </c>
      <c r="CR466" s="1174">
        <f t="shared" si="464"/>
        <v>3.2583736320994454</v>
      </c>
    </row>
    <row r="467" spans="1:97" x14ac:dyDescent="0.2">
      <c r="A467" s="1144" t="s">
        <v>2318</v>
      </c>
      <c r="B467" s="1208" t="s">
        <v>1424</v>
      </c>
      <c r="C467" s="1209" t="s">
        <v>600</v>
      </c>
      <c r="D467" s="1209">
        <v>7</v>
      </c>
      <c r="E467" s="1455"/>
      <c r="F467" s="955">
        <v>4</v>
      </c>
      <c r="G467" s="1210">
        <v>384131121422001</v>
      </c>
      <c r="H467" s="1210">
        <v>201303271605</v>
      </c>
      <c r="I467" s="1210"/>
      <c r="J467" s="1356" t="s">
        <v>852</v>
      </c>
      <c r="K467" s="1257" t="s">
        <v>895</v>
      </c>
      <c r="L467" s="1257" t="s">
        <v>895</v>
      </c>
      <c r="M467" s="1209" t="s">
        <v>895</v>
      </c>
      <c r="N467" s="1209"/>
      <c r="O467" s="1209" t="s">
        <v>45</v>
      </c>
      <c r="P467" s="1261">
        <v>41360</v>
      </c>
      <c r="Q467" s="1213">
        <v>0.67013888888888884</v>
      </c>
      <c r="R467" s="1356" t="s">
        <v>896</v>
      </c>
      <c r="S467" s="1551" t="s">
        <v>896</v>
      </c>
      <c r="T467" s="1559">
        <v>129.5</v>
      </c>
      <c r="U467" s="1560">
        <v>136.19999999999999</v>
      </c>
      <c r="V467" s="1561">
        <f t="shared" si="438"/>
        <v>6.6999999999999886</v>
      </c>
      <c r="W467" s="1214">
        <v>250</v>
      </c>
      <c r="X467" s="1561">
        <f t="shared" si="439"/>
        <v>26.799999999999955</v>
      </c>
      <c r="Y467" s="1154" t="str">
        <f t="shared" si="440"/>
        <v xml:space="preserve">  </v>
      </c>
      <c r="Z467" s="1551" t="s">
        <v>896</v>
      </c>
      <c r="AA467" s="1562">
        <v>130.4</v>
      </c>
      <c r="AB467" s="1560">
        <v>136.4</v>
      </c>
      <c r="AC467" s="1359">
        <f t="shared" si="441"/>
        <v>6</v>
      </c>
      <c r="AD467" s="1214">
        <v>250</v>
      </c>
      <c r="AE467" s="1361">
        <v>24</v>
      </c>
      <c r="AF467" s="1154" t="str">
        <f t="shared" si="442"/>
        <v xml:space="preserve">  </v>
      </c>
      <c r="AG467" s="1551" t="s">
        <v>896</v>
      </c>
      <c r="AH467" s="1562">
        <v>129.19999999999999</v>
      </c>
      <c r="AI467" s="1560">
        <v>135.4</v>
      </c>
      <c r="AJ467" s="1359">
        <f t="shared" si="443"/>
        <v>6.2000000000000171</v>
      </c>
      <c r="AK467" s="1214">
        <v>250</v>
      </c>
      <c r="AL467" s="1561">
        <f t="shared" si="444"/>
        <v>24.800000000000068</v>
      </c>
      <c r="AM467" s="1154" t="str">
        <f t="shared" si="445"/>
        <v xml:space="preserve">  </v>
      </c>
      <c r="AN467" s="1510">
        <f t="shared" si="446"/>
        <v>25.200000000000006</v>
      </c>
      <c r="AO467" s="1510">
        <f t="shared" si="447"/>
        <v>1.442220510185561</v>
      </c>
      <c r="AP467" s="1510">
        <f t="shared" si="448"/>
        <v>5.7230972626411134</v>
      </c>
      <c r="AQ467" s="1509">
        <f t="shared" si="449"/>
        <v>3</v>
      </c>
      <c r="AR467" s="1154" t="str">
        <f t="shared" si="431"/>
        <v xml:space="preserve">  </v>
      </c>
      <c r="AS467" s="1509"/>
      <c r="AT467" s="72" t="s">
        <v>191</v>
      </c>
      <c r="AU467" s="72" t="s">
        <v>191</v>
      </c>
      <c r="AV467" s="72" t="s">
        <v>191</v>
      </c>
      <c r="AW467" s="1175" t="str">
        <f t="shared" si="420"/>
        <v xml:space="preserve">  </v>
      </c>
      <c r="AX467" s="1154" t="str">
        <f t="shared" si="421"/>
        <v xml:space="preserve">  </v>
      </c>
      <c r="AY467" s="72" t="s">
        <v>191</v>
      </c>
      <c r="AZ467" s="72" t="s">
        <v>191</v>
      </c>
      <c r="BA467" s="72" t="s">
        <v>191</v>
      </c>
      <c r="BB467" s="1175" t="str">
        <f t="shared" si="466"/>
        <v xml:space="preserve">  </v>
      </c>
      <c r="BC467" s="1154" t="str">
        <f t="shared" si="422"/>
        <v xml:space="preserve">  </v>
      </c>
      <c r="BD467" s="795" t="s">
        <v>191</v>
      </c>
      <c r="BE467" s="1297"/>
      <c r="BF467" s="1370">
        <v>5.3573502795100545</v>
      </c>
      <c r="BG467" s="1370"/>
      <c r="BH467" s="1175" t="str">
        <f t="shared" si="450"/>
        <v xml:space="preserve">  </v>
      </c>
      <c r="BI467" s="1154" t="str">
        <f t="shared" si="423"/>
        <v xml:space="preserve">  </v>
      </c>
      <c r="BJ467" s="1297"/>
      <c r="BK467" s="1363">
        <v>1.171764905277106</v>
      </c>
      <c r="BL467" s="1363"/>
      <c r="BM467" s="1175" t="str">
        <f t="shared" si="451"/>
        <v xml:space="preserve">  </v>
      </c>
      <c r="BN467" s="1158" t="str">
        <f t="shared" si="424"/>
        <v xml:space="preserve">  </v>
      </c>
      <c r="BO467" s="1157" t="str">
        <f t="shared" si="425"/>
        <v xml:space="preserve">  </v>
      </c>
      <c r="BP467" s="1364">
        <f t="shared" si="452"/>
        <v>21.872098036200597</v>
      </c>
      <c r="BQ467" s="1494">
        <v>335.86057369255462</v>
      </c>
      <c r="BR467" s="1094"/>
      <c r="BS467" s="174" t="str">
        <f t="shared" si="453"/>
        <v xml:space="preserve">  </v>
      </c>
      <c r="BT467" s="1158" t="str">
        <f t="shared" si="454"/>
        <v xml:space="preserve">  </v>
      </c>
      <c r="BU467" s="510">
        <f t="shared" si="455"/>
        <v>9.0010633749604487</v>
      </c>
      <c r="BV467" s="1094"/>
      <c r="BW467" s="174" t="str">
        <f t="shared" si="432"/>
        <v xml:space="preserve">  </v>
      </c>
      <c r="BX467" s="1154" t="str">
        <f t="shared" si="433"/>
        <v xml:space="preserve">  </v>
      </c>
      <c r="BY467" s="1361">
        <v>40.091763420790386</v>
      </c>
      <c r="BZ467" s="1366"/>
      <c r="CA467" s="1193">
        <v>1</v>
      </c>
      <c r="CB467" s="174" t="str">
        <f t="shared" si="456"/>
        <v xml:space="preserve">  </v>
      </c>
      <c r="CC467" s="1154" t="str">
        <f t="shared" si="457"/>
        <v xml:space="preserve">  </v>
      </c>
      <c r="CD467" s="1464">
        <f t="shared" si="465"/>
        <v>0.96220232209896928</v>
      </c>
      <c r="CE467" s="1094"/>
      <c r="CF467" s="174" t="str">
        <f t="shared" si="434"/>
        <v xml:space="preserve">  </v>
      </c>
      <c r="CG467" s="1158" t="str">
        <f t="shared" si="435"/>
        <v xml:space="preserve">  </v>
      </c>
      <c r="CH467" s="1511">
        <f t="shared" si="458"/>
        <v>11.937025825928059</v>
      </c>
      <c r="CI467" s="1368">
        <v>12.531218242675381</v>
      </c>
      <c r="CJ467" s="1094"/>
      <c r="CK467" s="174" t="str">
        <f t="shared" si="460"/>
        <v xml:space="preserve">  </v>
      </c>
      <c r="CL467" s="1154" t="str">
        <f t="shared" si="461"/>
        <v xml:space="preserve">  </v>
      </c>
      <c r="CM467" s="1370">
        <f t="shared" si="462"/>
        <v>0.31077421241835029</v>
      </c>
      <c r="CN467" s="1094"/>
      <c r="CO467" s="174" t="str">
        <f t="shared" si="459"/>
        <v xml:space="preserve">  </v>
      </c>
      <c r="CP467" s="1158" t="str">
        <f t="shared" si="437"/>
        <v xml:space="preserve">  </v>
      </c>
      <c r="CQ467" s="1368">
        <f t="shared" si="463"/>
        <v>3.7310774839997762</v>
      </c>
      <c r="CR467" s="1293">
        <f t="shared" si="464"/>
        <v>3.4526388657908527</v>
      </c>
      <c r="CS467" s="1094"/>
    </row>
    <row r="468" spans="1:97" x14ac:dyDescent="0.2">
      <c r="A468" s="1144" t="s">
        <v>2321</v>
      </c>
      <c r="B468" s="1161" t="s">
        <v>1427</v>
      </c>
      <c r="C468" s="957" t="s">
        <v>599</v>
      </c>
      <c r="D468" s="957">
        <v>9</v>
      </c>
      <c r="E468" s="1455"/>
      <c r="F468" s="955">
        <v>1</v>
      </c>
      <c r="G468" s="1163">
        <v>384120121422101</v>
      </c>
      <c r="H468" s="1163">
        <v>201303281610</v>
      </c>
      <c r="I468" s="1163"/>
      <c r="J468" s="1105" t="s">
        <v>853</v>
      </c>
      <c r="K468" s="1183" t="s">
        <v>898</v>
      </c>
      <c r="L468" s="1183" t="s">
        <v>898</v>
      </c>
      <c r="M468" s="957" t="s">
        <v>898</v>
      </c>
      <c r="N468" s="957"/>
      <c r="O468" s="957"/>
      <c r="P468" s="1248">
        <v>41361</v>
      </c>
      <c r="Q468" s="960">
        <v>0.67361111111111116</v>
      </c>
      <c r="R468" s="1105" t="s">
        <v>897</v>
      </c>
      <c r="S468" s="1551" t="s">
        <v>897</v>
      </c>
      <c r="T468" s="1527">
        <v>130.6</v>
      </c>
      <c r="U468" s="1552">
        <v>136.9</v>
      </c>
      <c r="V468" s="1393">
        <f t="shared" si="438"/>
        <v>6.3000000000000114</v>
      </c>
      <c r="W468" s="1171">
        <v>250</v>
      </c>
      <c r="X468" s="1393">
        <f t="shared" si="439"/>
        <v>25.200000000000045</v>
      </c>
      <c r="Y468" s="1154" t="str">
        <f t="shared" si="440"/>
        <v xml:space="preserve">  </v>
      </c>
      <c r="Z468" s="1551" t="s">
        <v>897</v>
      </c>
      <c r="AA468" s="1558">
        <v>131.30000000000001</v>
      </c>
      <c r="AB468" s="1552">
        <v>139.9</v>
      </c>
      <c r="AC468" s="1344">
        <f t="shared" si="441"/>
        <v>8.5999999999999943</v>
      </c>
      <c r="AD468" s="1171">
        <v>375</v>
      </c>
      <c r="AE468" s="1307">
        <v>22.933333333333319</v>
      </c>
      <c r="AF468" s="1154" t="str">
        <f t="shared" si="442"/>
        <v xml:space="preserve">  </v>
      </c>
      <c r="AG468" s="1551" t="s">
        <v>897</v>
      </c>
      <c r="AH468" s="1558">
        <v>131.69999999999999</v>
      </c>
      <c r="AI468" s="1566">
        <v>138</v>
      </c>
      <c r="AJ468" s="1344">
        <f t="shared" si="443"/>
        <v>6.3000000000000114</v>
      </c>
      <c r="AK468" s="1171">
        <v>250</v>
      </c>
      <c r="AL468" s="1393">
        <f t="shared" si="444"/>
        <v>25.200000000000045</v>
      </c>
      <c r="AM468" s="1154" t="str">
        <f t="shared" si="445"/>
        <v xml:space="preserve">  </v>
      </c>
      <c r="AN468" s="1507">
        <f t="shared" si="446"/>
        <v>24.444444444444471</v>
      </c>
      <c r="AO468" s="1507">
        <f t="shared" si="447"/>
        <v>1.3086606101631861</v>
      </c>
      <c r="AP468" s="1507">
        <f t="shared" si="448"/>
        <v>5.3536115870312102</v>
      </c>
      <c r="AQ468" s="1506">
        <f t="shared" si="449"/>
        <v>3</v>
      </c>
      <c r="AR468" s="1154" t="str">
        <f t="shared" si="431"/>
        <v xml:space="preserve">  </v>
      </c>
      <c r="AS468" s="1506"/>
      <c r="AT468" s="23" t="s">
        <v>191</v>
      </c>
      <c r="AU468" s="23" t="s">
        <v>191</v>
      </c>
      <c r="AV468" s="23" t="s">
        <v>191</v>
      </c>
      <c r="AW468" s="1175" t="str">
        <f t="shared" si="420"/>
        <v xml:space="preserve">  </v>
      </c>
      <c r="AX468" s="1154" t="str">
        <f t="shared" si="421"/>
        <v xml:space="preserve">  </v>
      </c>
      <c r="AY468" s="23" t="s">
        <v>191</v>
      </c>
      <c r="AZ468" s="23" t="s">
        <v>191</v>
      </c>
      <c r="BA468" s="23" t="s">
        <v>191</v>
      </c>
      <c r="BB468" s="1175" t="str">
        <f t="shared" si="466"/>
        <v xml:space="preserve">  </v>
      </c>
      <c r="BC468" s="1154" t="str">
        <f t="shared" si="422"/>
        <v xml:space="preserve">  </v>
      </c>
      <c r="BD468" s="794" t="s">
        <v>191</v>
      </c>
      <c r="BE468" s="1180"/>
      <c r="BF468" s="1347">
        <v>1.1844273874873963</v>
      </c>
      <c r="BG468" s="1347"/>
      <c r="BH468" s="1175" t="str">
        <f t="shared" si="450"/>
        <v xml:space="preserve">  </v>
      </c>
      <c r="BI468" s="1154" t="str">
        <f t="shared" si="423"/>
        <v xml:space="preserve">  </v>
      </c>
      <c r="BJ468" s="1180"/>
      <c r="BK468" s="1346">
        <v>0.17903384993044896</v>
      </c>
      <c r="BL468" s="1346"/>
      <c r="BM468" s="1175" t="str">
        <f t="shared" si="451"/>
        <v xml:space="preserve">  </v>
      </c>
      <c r="BN468" s="1158" t="str">
        <f t="shared" si="424"/>
        <v xml:space="preserve">  </v>
      </c>
      <c r="BO468" s="1157" t="str">
        <f t="shared" si="425"/>
        <v xml:space="preserve">  </v>
      </c>
      <c r="BP468" s="1349">
        <f t="shared" si="452"/>
        <v>15.115645908040445</v>
      </c>
      <c r="BQ468" s="1494">
        <v>355.22573970151421</v>
      </c>
      <c r="BR468" s="949"/>
      <c r="BS468" s="174" t="str">
        <f t="shared" si="453"/>
        <v xml:space="preserve">  </v>
      </c>
      <c r="BT468" s="1158" t="str">
        <f t="shared" si="454"/>
        <v xml:space="preserve">  </v>
      </c>
      <c r="BU468" s="510">
        <f t="shared" si="455"/>
        <v>8.9516886404781744</v>
      </c>
      <c r="BV468" s="949"/>
      <c r="BW468" s="174" t="str">
        <f t="shared" si="432"/>
        <v xml:space="preserve">  </v>
      </c>
      <c r="BX468" s="1154" t="str">
        <f t="shared" si="433"/>
        <v xml:space="preserve">  </v>
      </c>
      <c r="BY468" s="1307">
        <v>32.765124766954834</v>
      </c>
      <c r="BZ468" s="1352"/>
      <c r="CA468" s="1179">
        <v>1</v>
      </c>
      <c r="CB468" s="174" t="str">
        <f t="shared" si="456"/>
        <v xml:space="preserve">  </v>
      </c>
      <c r="CC468" s="1154" t="str">
        <f t="shared" si="457"/>
        <v xml:space="preserve">  </v>
      </c>
      <c r="CD468" s="1419">
        <f t="shared" si="465"/>
        <v>0.75141352798883043</v>
      </c>
      <c r="CF468" s="174" t="str">
        <f t="shared" si="434"/>
        <v xml:space="preserve">  </v>
      </c>
      <c r="CG468" s="1158" t="str">
        <f t="shared" si="435"/>
        <v xml:space="preserve">  </v>
      </c>
      <c r="CH468" s="1389">
        <f t="shared" si="458"/>
        <v>9.2237473541434269</v>
      </c>
      <c r="CI468" s="1353">
        <v>8.2303187861113294</v>
      </c>
      <c r="CK468" s="174" t="str">
        <f t="shared" si="460"/>
        <v xml:space="preserve">  </v>
      </c>
      <c r="CL468" s="1154" t="str">
        <f t="shared" si="461"/>
        <v xml:space="preserve">  </v>
      </c>
      <c r="CM468" s="1347">
        <f t="shared" si="462"/>
        <v>0.20740403341000588</v>
      </c>
      <c r="CO468" s="174" t="str">
        <f t="shared" si="459"/>
        <v xml:space="preserve">  </v>
      </c>
      <c r="CP468" s="1158" t="str">
        <f t="shared" si="437"/>
        <v xml:space="preserve">  </v>
      </c>
      <c r="CQ468" s="1353">
        <f t="shared" si="463"/>
        <v>2.3169263559073805</v>
      </c>
      <c r="CR468" s="1174">
        <f t="shared" si="464"/>
        <v>2.3169263559073801</v>
      </c>
    </row>
    <row r="469" spans="1:97" x14ac:dyDescent="0.2">
      <c r="A469" s="1144" t="s">
        <v>2320</v>
      </c>
      <c r="B469" s="1161" t="s">
        <v>1426</v>
      </c>
      <c r="C469" s="957" t="s">
        <v>599</v>
      </c>
      <c r="D469" s="957">
        <v>9</v>
      </c>
      <c r="E469" s="1455"/>
      <c r="F469" s="955">
        <v>1</v>
      </c>
      <c r="G469" s="1163">
        <v>384106121414001</v>
      </c>
      <c r="H469" s="1163">
        <v>201303281530</v>
      </c>
      <c r="I469" s="1163"/>
      <c r="J469" s="1105" t="s">
        <v>854</v>
      </c>
      <c r="K469" s="1183" t="s">
        <v>900</v>
      </c>
      <c r="L469" s="1183"/>
      <c r="M469" s="957" t="s">
        <v>900</v>
      </c>
      <c r="N469" s="957"/>
      <c r="O469" s="957"/>
      <c r="P469" s="1248">
        <v>41361</v>
      </c>
      <c r="Q469" s="960">
        <v>0.64583333333333337</v>
      </c>
      <c r="R469" s="1105" t="s">
        <v>899</v>
      </c>
      <c r="S469" s="1551" t="s">
        <v>899</v>
      </c>
      <c r="T469" s="1527">
        <v>129.9</v>
      </c>
      <c r="U469" s="1552">
        <v>143.4</v>
      </c>
      <c r="V469" s="1393">
        <f t="shared" si="438"/>
        <v>13.5</v>
      </c>
      <c r="W469" s="1171">
        <v>375</v>
      </c>
      <c r="X469" s="1393">
        <f t="shared" si="439"/>
        <v>36</v>
      </c>
      <c r="Y469" s="1154" t="str">
        <f t="shared" si="440"/>
        <v xml:space="preserve">  </v>
      </c>
      <c r="Z469" s="1551" t="s">
        <v>899</v>
      </c>
      <c r="AA469" s="1558">
        <v>131.6</v>
      </c>
      <c r="AB469" s="1552">
        <v>144.80000000000001</v>
      </c>
      <c r="AC469" s="1344">
        <f t="shared" si="441"/>
        <v>13.200000000000017</v>
      </c>
      <c r="AD469" s="1171">
        <v>375</v>
      </c>
      <c r="AE469" s="1307">
        <v>35.200000000000045</v>
      </c>
      <c r="AF469" s="1154" t="str">
        <f t="shared" si="442"/>
        <v xml:space="preserve">  </v>
      </c>
      <c r="AG469" s="1551" t="s">
        <v>899</v>
      </c>
      <c r="AH469" s="1558">
        <v>129</v>
      </c>
      <c r="AI469" s="1552">
        <v>142.5</v>
      </c>
      <c r="AJ469" s="1344">
        <f t="shared" si="443"/>
        <v>13.5</v>
      </c>
      <c r="AK469" s="1171">
        <v>375</v>
      </c>
      <c r="AL469" s="1393">
        <f t="shared" si="444"/>
        <v>36</v>
      </c>
      <c r="AM469" s="1154" t="str">
        <f t="shared" si="445"/>
        <v xml:space="preserve">  </v>
      </c>
      <c r="AN469" s="1507">
        <f t="shared" si="446"/>
        <v>35.733333333333348</v>
      </c>
      <c r="AO469" s="1507">
        <f t="shared" si="447"/>
        <v>0.46188021535167434</v>
      </c>
      <c r="AP469" s="1507">
        <f t="shared" si="448"/>
        <v>1.2925752295289388</v>
      </c>
      <c r="AQ469" s="1506">
        <f t="shared" si="449"/>
        <v>3</v>
      </c>
      <c r="AR469" s="1154" t="str">
        <f t="shared" si="431"/>
        <v xml:space="preserve">  </v>
      </c>
      <c r="AS469" s="1506"/>
      <c r="AT469" s="23" t="s">
        <v>191</v>
      </c>
      <c r="AU469" s="23" t="s">
        <v>191</v>
      </c>
      <c r="AV469" s="23" t="s">
        <v>191</v>
      </c>
      <c r="AW469" s="1175" t="str">
        <f t="shared" si="420"/>
        <v xml:space="preserve">  </v>
      </c>
      <c r="AX469" s="1154" t="str">
        <f t="shared" si="421"/>
        <v xml:space="preserve">  </v>
      </c>
      <c r="AY469" s="23" t="s">
        <v>191</v>
      </c>
      <c r="AZ469" s="23" t="s">
        <v>191</v>
      </c>
      <c r="BA469" s="23" t="s">
        <v>191</v>
      </c>
      <c r="BB469" s="1175" t="str">
        <f t="shared" si="466"/>
        <v xml:space="preserve">  </v>
      </c>
      <c r="BC469" s="1154" t="str">
        <f t="shared" si="422"/>
        <v xml:space="preserve">  </v>
      </c>
      <c r="BD469" s="794" t="s">
        <v>191</v>
      </c>
      <c r="BE469" s="1180"/>
      <c r="BF469" s="1347">
        <v>1.1042255557743899</v>
      </c>
      <c r="BG469" s="1347"/>
      <c r="BH469" s="1175" t="str">
        <f t="shared" si="450"/>
        <v xml:space="preserve">  </v>
      </c>
      <c r="BI469" s="1154" t="str">
        <f t="shared" si="423"/>
        <v xml:space="preserve">  </v>
      </c>
      <c r="BJ469" s="1180"/>
      <c r="BK469" s="1346">
        <v>0.1704017185237402</v>
      </c>
      <c r="BL469" s="1346">
        <v>3.4003901104823903E-3</v>
      </c>
      <c r="BM469" s="1175" t="str">
        <f t="shared" si="451"/>
        <v xml:space="preserve">  </v>
      </c>
      <c r="BN469" s="1158" t="str">
        <f t="shared" si="424"/>
        <v xml:space="preserve">  </v>
      </c>
      <c r="BO469" s="1157" t="str">
        <f t="shared" si="425"/>
        <v xml:space="preserve">  </v>
      </c>
      <c r="BP469" s="1349">
        <f t="shared" si="452"/>
        <v>15.431785438459448</v>
      </c>
      <c r="BQ469" s="1494">
        <v>338.33259720581134</v>
      </c>
      <c r="BR469" s="949"/>
      <c r="BS469" s="174" t="str">
        <f t="shared" si="453"/>
        <v xml:space="preserve">  </v>
      </c>
      <c r="BT469" s="1158" t="str">
        <f t="shared" si="454"/>
        <v xml:space="preserve">  </v>
      </c>
      <c r="BU469" s="510">
        <f t="shared" si="455"/>
        <v>12.179973499409208</v>
      </c>
      <c r="BV469" s="949"/>
      <c r="BW469" s="174" t="str">
        <f t="shared" si="432"/>
        <v xml:space="preserve">  </v>
      </c>
      <c r="BX469" s="1154" t="str">
        <f t="shared" si="433"/>
        <v xml:space="preserve">  </v>
      </c>
      <c r="BY469" s="1307">
        <v>21.511367142709261</v>
      </c>
      <c r="BZ469" s="1352"/>
      <c r="CA469" s="1179">
        <v>1</v>
      </c>
      <c r="CB469" s="174" t="str">
        <f t="shared" si="456"/>
        <v xml:space="preserve">  </v>
      </c>
      <c r="CC469" s="1154" t="str">
        <f t="shared" si="457"/>
        <v xml:space="preserve">  </v>
      </c>
      <c r="CD469" s="1419">
        <f t="shared" si="465"/>
        <v>0.75720012342336696</v>
      </c>
      <c r="CF469" s="174" t="str">
        <f t="shared" si="434"/>
        <v xml:space="preserve">  </v>
      </c>
      <c r="CG469" s="1158" t="str">
        <f t="shared" si="435"/>
        <v xml:space="preserve">  </v>
      </c>
      <c r="CH469" s="1389">
        <f t="shared" si="458"/>
        <v>6.3580533830808115</v>
      </c>
      <c r="CI469" s="1353">
        <v>7.2402594291013536</v>
      </c>
      <c r="CK469" s="174" t="str">
        <f t="shared" si="460"/>
        <v xml:space="preserve">  </v>
      </c>
      <c r="CL469" s="1154" t="str">
        <f t="shared" si="461"/>
        <v xml:space="preserve">  </v>
      </c>
      <c r="CM469" s="1347">
        <f t="shared" si="462"/>
        <v>0.26064933944764873</v>
      </c>
      <c r="CO469" s="174" t="str">
        <f t="shared" si="459"/>
        <v xml:space="preserve">  </v>
      </c>
      <c r="CP469" s="1158" t="str">
        <f t="shared" si="437"/>
        <v xml:space="preserve">  </v>
      </c>
      <c r="CQ469" s="1353">
        <f t="shared" si="463"/>
        <v>2.1399828124444733</v>
      </c>
      <c r="CR469" s="1174">
        <f t="shared" si="464"/>
        <v>2.1399828124444737</v>
      </c>
    </row>
    <row r="470" spans="1:97" x14ac:dyDescent="0.2">
      <c r="A470" s="1144" t="s">
        <v>2329</v>
      </c>
      <c r="B470" s="1161" t="s">
        <v>1435</v>
      </c>
      <c r="C470" s="957" t="s">
        <v>599</v>
      </c>
      <c r="D470" s="957">
        <v>7</v>
      </c>
      <c r="E470" s="1455"/>
      <c r="F470" s="955">
        <v>1</v>
      </c>
      <c r="G470" s="1163">
        <v>384305121425801</v>
      </c>
      <c r="H470" s="1163">
        <v>201304011730</v>
      </c>
      <c r="I470" s="1163"/>
      <c r="J470" s="1105" t="s">
        <v>855</v>
      </c>
      <c r="K470" s="1183" t="s">
        <v>902</v>
      </c>
      <c r="L470" s="1183" t="s">
        <v>902</v>
      </c>
      <c r="M470" s="957" t="s">
        <v>1727</v>
      </c>
      <c r="N470" s="957" t="s">
        <v>902</v>
      </c>
      <c r="O470" s="957"/>
      <c r="P470" s="1248">
        <v>41365</v>
      </c>
      <c r="Q470" s="960">
        <v>0.72916666666666663</v>
      </c>
      <c r="R470" s="1105" t="s">
        <v>901</v>
      </c>
      <c r="S470" s="1551" t="s">
        <v>901</v>
      </c>
      <c r="T470" s="1527">
        <v>122.2</v>
      </c>
      <c r="U470" s="1552">
        <v>131.30000000000001</v>
      </c>
      <c r="V470" s="1393">
        <f t="shared" si="438"/>
        <v>9.1000000000000085</v>
      </c>
      <c r="W470" s="1171">
        <v>300</v>
      </c>
      <c r="X470" s="1393">
        <f t="shared" si="439"/>
        <v>30.333333333333364</v>
      </c>
      <c r="Y470" s="1154" t="str">
        <f t="shared" si="440"/>
        <v xml:space="preserve">  </v>
      </c>
      <c r="Z470" s="1551" t="s">
        <v>901</v>
      </c>
      <c r="AA470" s="1558">
        <v>123.8</v>
      </c>
      <c r="AB470" s="1552">
        <v>140.19999999999999</v>
      </c>
      <c r="AC470" s="1344">
        <f t="shared" si="441"/>
        <v>16.399999999999991</v>
      </c>
      <c r="AD470" s="1171">
        <v>450</v>
      </c>
      <c r="AE470" s="1307">
        <v>36.444444444444422</v>
      </c>
      <c r="AF470" s="1154" t="str">
        <f t="shared" si="442"/>
        <v xml:space="preserve">  </v>
      </c>
      <c r="AG470" s="1551" t="s">
        <v>901</v>
      </c>
      <c r="AH470" s="1558">
        <v>124.6</v>
      </c>
      <c r="AI470" s="1552">
        <v>136.6</v>
      </c>
      <c r="AJ470" s="1344">
        <f t="shared" si="443"/>
        <v>12</v>
      </c>
      <c r="AK470" s="1171">
        <v>300</v>
      </c>
      <c r="AL470" s="1393">
        <f t="shared" si="444"/>
        <v>40</v>
      </c>
      <c r="AM470" s="1154" t="str">
        <f t="shared" si="445"/>
        <v xml:space="preserve">  </v>
      </c>
      <c r="AN470" s="1507">
        <f t="shared" si="446"/>
        <v>35.592592592592595</v>
      </c>
      <c r="AO470" s="1507">
        <f t="shared" si="447"/>
        <v>4.889309746195126</v>
      </c>
      <c r="AP470" s="1507">
        <f t="shared" si="448"/>
        <v>13.736874416989428</v>
      </c>
      <c r="AQ470" s="1506">
        <f t="shared" si="449"/>
        <v>3</v>
      </c>
      <c r="AR470" s="1154" t="str">
        <f t="shared" si="431"/>
        <v xml:space="preserve">  </v>
      </c>
      <c r="AS470" s="1506"/>
      <c r="AT470" s="23" t="s">
        <v>191</v>
      </c>
      <c r="AU470" s="23" t="s">
        <v>191</v>
      </c>
      <c r="AV470" s="23" t="s">
        <v>191</v>
      </c>
      <c r="AW470" s="1175" t="str">
        <f t="shared" si="420"/>
        <v xml:space="preserve">  </v>
      </c>
      <c r="AX470" s="1154" t="str">
        <f t="shared" si="421"/>
        <v xml:space="preserve">  </v>
      </c>
      <c r="AY470" s="23" t="s">
        <v>191</v>
      </c>
      <c r="AZ470" s="23" t="s">
        <v>191</v>
      </c>
      <c r="BA470" s="23" t="s">
        <v>191</v>
      </c>
      <c r="BB470" s="1175" t="str">
        <f t="shared" si="466"/>
        <v xml:space="preserve">  </v>
      </c>
      <c r="BC470" s="1154" t="str">
        <f t="shared" si="422"/>
        <v xml:space="preserve">  </v>
      </c>
      <c r="BD470" s="794" t="s">
        <v>191</v>
      </c>
      <c r="BE470" s="1180"/>
      <c r="BF470" s="1347">
        <v>1.2131780104890968</v>
      </c>
      <c r="BG470" s="1347"/>
      <c r="BH470" s="1175" t="str">
        <f t="shared" si="450"/>
        <v xml:space="preserve">  </v>
      </c>
      <c r="BI470" s="1154" t="str">
        <f t="shared" si="423"/>
        <v xml:space="preserve">  </v>
      </c>
      <c r="BJ470" s="1180"/>
      <c r="BK470" s="1346">
        <v>7.5112372154631915E-2</v>
      </c>
      <c r="BL470" s="1346"/>
      <c r="BM470" s="1175" t="str">
        <f t="shared" si="451"/>
        <v xml:space="preserve">  </v>
      </c>
      <c r="BN470" s="1158" t="str">
        <f t="shared" si="424"/>
        <v xml:space="preserve">  </v>
      </c>
      <c r="BO470" s="1157" t="str">
        <f t="shared" si="425"/>
        <v xml:space="preserve">  </v>
      </c>
      <c r="BP470" s="1349">
        <f t="shared" si="452"/>
        <v>6.1913727008907875</v>
      </c>
      <c r="BQ470" s="1406">
        <v>197.58391561526142</v>
      </c>
      <c r="BR470" s="949"/>
      <c r="BS470" s="174" t="str">
        <f t="shared" si="453"/>
        <v xml:space="preserve">  </v>
      </c>
      <c r="BT470" s="1158" t="str">
        <f t="shared" si="454"/>
        <v xml:space="preserve">  </v>
      </c>
      <c r="BU470" s="1352">
        <f t="shared" si="455"/>
        <v>5.9933787736629363</v>
      </c>
      <c r="BV470" s="949"/>
      <c r="BW470" s="174" t="str">
        <f t="shared" si="432"/>
        <v xml:space="preserve">  </v>
      </c>
      <c r="BX470" s="1154" t="str">
        <f t="shared" si="433"/>
        <v xml:space="preserve">  </v>
      </c>
      <c r="BY470" s="1307">
        <v>11.126841547430164</v>
      </c>
      <c r="BZ470" s="1352"/>
      <c r="CA470" s="1179">
        <v>1</v>
      </c>
      <c r="CB470" s="174" t="str">
        <f t="shared" si="456"/>
        <v xml:space="preserve">  </v>
      </c>
      <c r="CC470" s="1154" t="str">
        <f t="shared" si="457"/>
        <v xml:space="preserve">  </v>
      </c>
      <c r="CD470" s="1419">
        <f t="shared" si="465"/>
        <v>0.40551155861745458</v>
      </c>
      <c r="CF470" s="174" t="str">
        <f t="shared" si="434"/>
        <v xml:space="preserve">  </v>
      </c>
      <c r="CG470" s="1158" t="str">
        <f t="shared" si="435"/>
        <v xml:space="preserve">  </v>
      </c>
      <c r="CH470" s="1389">
        <f t="shared" si="458"/>
        <v>5.6314510787894951</v>
      </c>
      <c r="CI470" s="1353">
        <v>3.7409284549623614</v>
      </c>
      <c r="CK470" s="174" t="str">
        <f t="shared" si="460"/>
        <v xml:space="preserve">  </v>
      </c>
      <c r="CL470" s="1154" t="str">
        <f t="shared" si="461"/>
        <v xml:space="preserve">  </v>
      </c>
      <c r="CM470" s="1347">
        <f t="shared" si="462"/>
        <v>0.14963713819849445</v>
      </c>
      <c r="CO470" s="174" t="str">
        <f t="shared" si="459"/>
        <v>E, &lt;PRL</v>
      </c>
      <c r="CP470" s="1158" t="str">
        <f t="shared" si="437"/>
        <v>E, &lt;RL</v>
      </c>
      <c r="CQ470" s="1353">
        <f t="shared" si="463"/>
        <v>1.8933365316267734</v>
      </c>
      <c r="CR470" s="1174">
        <f t="shared" si="464"/>
        <v>2.4967075142331052</v>
      </c>
    </row>
    <row r="471" spans="1:97" x14ac:dyDescent="0.2">
      <c r="A471" s="1144" t="s">
        <v>2330</v>
      </c>
      <c r="B471" s="1208" t="s">
        <v>1436</v>
      </c>
      <c r="C471" s="1209" t="s">
        <v>600</v>
      </c>
      <c r="D471" s="1209">
        <v>7</v>
      </c>
      <c r="E471" s="1455"/>
      <c r="F471" s="955">
        <v>4</v>
      </c>
      <c r="G471" s="1210">
        <v>384305121425801</v>
      </c>
      <c r="H471" s="1210">
        <v>201304011735</v>
      </c>
      <c r="I471" s="1210"/>
      <c r="J471" s="1356" t="s">
        <v>856</v>
      </c>
      <c r="K471" s="1257" t="s">
        <v>902</v>
      </c>
      <c r="L471" s="1257" t="s">
        <v>902</v>
      </c>
      <c r="M471" s="1209" t="s">
        <v>1727</v>
      </c>
      <c r="N471" s="1209" t="s">
        <v>902</v>
      </c>
      <c r="O471" s="1209" t="s">
        <v>45</v>
      </c>
      <c r="P471" s="1261">
        <v>41365</v>
      </c>
      <c r="Q471" s="1213">
        <v>0.73263888888888884</v>
      </c>
      <c r="R471" s="1209" t="s">
        <v>903</v>
      </c>
      <c r="S471" s="1551" t="s">
        <v>903</v>
      </c>
      <c r="T471" s="1559">
        <v>124.8</v>
      </c>
      <c r="U471" s="1560">
        <v>136.6</v>
      </c>
      <c r="V471" s="1561">
        <f t="shared" si="438"/>
        <v>11.799999999999997</v>
      </c>
      <c r="W471" s="1214">
        <v>300</v>
      </c>
      <c r="X471" s="1561">
        <f t="shared" si="439"/>
        <v>39.333333333333329</v>
      </c>
      <c r="Y471" s="1154" t="str">
        <f t="shared" si="440"/>
        <v xml:space="preserve">  </v>
      </c>
      <c r="Z471" s="1551" t="s">
        <v>903</v>
      </c>
      <c r="AA471" s="1562">
        <v>125.7</v>
      </c>
      <c r="AB471" s="1560">
        <v>137.9</v>
      </c>
      <c r="AC471" s="1359">
        <f t="shared" si="441"/>
        <v>12.200000000000003</v>
      </c>
      <c r="AD471" s="1214">
        <v>300</v>
      </c>
      <c r="AE471" s="1361">
        <v>40.666666666666679</v>
      </c>
      <c r="AF471" s="1154" t="str">
        <f t="shared" si="442"/>
        <v xml:space="preserve">  </v>
      </c>
      <c r="AG471" s="1551" t="s">
        <v>903</v>
      </c>
      <c r="AH471" s="1562">
        <v>133.30000000000001</v>
      </c>
      <c r="AI471" s="1560">
        <v>145.30000000000001</v>
      </c>
      <c r="AJ471" s="1359">
        <f t="shared" si="443"/>
        <v>12</v>
      </c>
      <c r="AK471" s="1214">
        <v>300</v>
      </c>
      <c r="AL471" s="1561">
        <f t="shared" si="444"/>
        <v>40</v>
      </c>
      <c r="AM471" s="1154" t="str">
        <f t="shared" si="445"/>
        <v xml:space="preserve">  </v>
      </c>
      <c r="AN471" s="1510">
        <f t="shared" si="446"/>
        <v>40</v>
      </c>
      <c r="AO471" s="1510">
        <f t="shared" si="447"/>
        <v>0.66666666666667496</v>
      </c>
      <c r="AP471" s="1510">
        <f t="shared" si="448"/>
        <v>1.6666666666666874</v>
      </c>
      <c r="AQ471" s="1509">
        <f t="shared" si="449"/>
        <v>3</v>
      </c>
      <c r="AR471" s="1154" t="str">
        <f t="shared" si="431"/>
        <v xml:space="preserve">  </v>
      </c>
      <c r="AS471" s="1509"/>
      <c r="AT471" s="72" t="s">
        <v>191</v>
      </c>
      <c r="AU471" s="72" t="s">
        <v>191</v>
      </c>
      <c r="AV471" s="72" t="s">
        <v>191</v>
      </c>
      <c r="AW471" s="1175" t="str">
        <f t="shared" si="420"/>
        <v xml:space="preserve">  </v>
      </c>
      <c r="AX471" s="1154" t="str">
        <f t="shared" si="421"/>
        <v xml:space="preserve">  </v>
      </c>
      <c r="AY471" s="72" t="s">
        <v>191</v>
      </c>
      <c r="AZ471" s="72" t="s">
        <v>191</v>
      </c>
      <c r="BA471" s="72" t="s">
        <v>191</v>
      </c>
      <c r="BB471" s="1175" t="str">
        <f t="shared" si="466"/>
        <v xml:space="preserve">  </v>
      </c>
      <c r="BC471" s="1154" t="str">
        <f t="shared" si="422"/>
        <v xml:space="preserve">  </v>
      </c>
      <c r="BD471" s="795" t="s">
        <v>191</v>
      </c>
      <c r="BE471" s="1297"/>
      <c r="BF471" s="1370">
        <v>1.1287909701436909</v>
      </c>
      <c r="BG471" s="1370"/>
      <c r="BH471" s="1175" t="str">
        <f t="shared" si="450"/>
        <v xml:space="preserve">  </v>
      </c>
      <c r="BI471" s="1154" t="str">
        <f t="shared" si="423"/>
        <v xml:space="preserve">  </v>
      </c>
      <c r="BJ471" s="1297"/>
      <c r="BK471" s="1363">
        <v>9.0895930413355669E-2</v>
      </c>
      <c r="BL471" s="1363"/>
      <c r="BM471" s="1175" t="str">
        <f t="shared" si="451"/>
        <v xml:space="preserve">  </v>
      </c>
      <c r="BN471" s="1158" t="str">
        <f t="shared" si="424"/>
        <v xml:space="preserve">  </v>
      </c>
      <c r="BO471" s="1157" t="str">
        <f t="shared" si="425"/>
        <v xml:space="preserve">  </v>
      </c>
      <c r="BP471" s="1364">
        <f t="shared" si="452"/>
        <v>8.0525033259067396</v>
      </c>
      <c r="BQ471" s="1410">
        <v>163.03455650076481</v>
      </c>
      <c r="BR471" s="1094"/>
      <c r="BS471" s="174" t="str">
        <f t="shared" si="453"/>
        <v xml:space="preserve">  </v>
      </c>
      <c r="BT471" s="1158" t="str">
        <f t="shared" si="454"/>
        <v xml:space="preserve">  </v>
      </c>
      <c r="BU471" s="1366">
        <f t="shared" si="455"/>
        <v>6.4126925556967489</v>
      </c>
      <c r="BV471" s="1094"/>
      <c r="BW471" s="174" t="str">
        <f t="shared" si="432"/>
        <v xml:space="preserve">  </v>
      </c>
      <c r="BX471" s="1154" t="str">
        <f t="shared" si="433"/>
        <v xml:space="preserve">  </v>
      </c>
      <c r="BY471" s="1361">
        <v>10.690951445029034</v>
      </c>
      <c r="BZ471" s="1366"/>
      <c r="CA471" s="1193">
        <v>1</v>
      </c>
      <c r="CB471" s="174" t="str">
        <f t="shared" si="456"/>
        <v xml:space="preserve">  </v>
      </c>
      <c r="CC471" s="1154" t="str">
        <f t="shared" si="457"/>
        <v xml:space="preserve">  </v>
      </c>
      <c r="CD471" s="1464">
        <f t="shared" si="465"/>
        <v>0.43476535876451416</v>
      </c>
      <c r="CE471" s="1094"/>
      <c r="CF471" s="174" t="str">
        <f t="shared" si="434"/>
        <v xml:space="preserve">  </v>
      </c>
      <c r="CG471" s="1158" t="str">
        <f t="shared" si="435"/>
        <v xml:space="preserve">  </v>
      </c>
      <c r="CH471" s="1511">
        <f t="shared" si="458"/>
        <v>6.5574757121990164</v>
      </c>
      <c r="CI471" s="1367"/>
      <c r="CJ471" s="1408"/>
      <c r="CK471" s="174"/>
      <c r="CL471" s="1154"/>
      <c r="CM471" s="1367" t="s">
        <v>817</v>
      </c>
      <c r="CN471" s="1408"/>
      <c r="CO471" s="174" t="str">
        <f t="shared" si="459"/>
        <v xml:space="preserve">  </v>
      </c>
      <c r="CP471" s="1158" t="str">
        <f t="shared" si="437"/>
        <v xml:space="preserve">  </v>
      </c>
      <c r="CQ471" s="1367" t="s">
        <v>817</v>
      </c>
      <c r="CR471" s="1293"/>
      <c r="CS471" s="1094"/>
    </row>
    <row r="472" spans="1:97" x14ac:dyDescent="0.2">
      <c r="A472" s="1144" t="s">
        <v>2319</v>
      </c>
      <c r="B472" s="1161" t="s">
        <v>1425</v>
      </c>
      <c r="C472" s="957" t="s">
        <v>599</v>
      </c>
      <c r="D472" s="957">
        <v>9</v>
      </c>
      <c r="E472" s="1455"/>
      <c r="F472" s="955">
        <v>1</v>
      </c>
      <c r="G472" s="1163">
        <v>384100121411401</v>
      </c>
      <c r="H472" s="1163">
        <v>201303281050</v>
      </c>
      <c r="I472" s="1163"/>
      <c r="J472" s="1105" t="s">
        <v>857</v>
      </c>
      <c r="K472" s="1183" t="s">
        <v>905</v>
      </c>
      <c r="L472" s="1183"/>
      <c r="M472" s="957" t="s">
        <v>905</v>
      </c>
      <c r="N472" s="957"/>
      <c r="O472" s="957"/>
      <c r="P472" s="1248">
        <v>41361</v>
      </c>
      <c r="Q472" s="960">
        <v>0.4513888888888889</v>
      </c>
      <c r="R472" s="1105" t="s">
        <v>904</v>
      </c>
      <c r="S472" s="1551" t="s">
        <v>904</v>
      </c>
      <c r="T472" s="1527">
        <v>130.69999999999999</v>
      </c>
      <c r="U472" s="1552">
        <v>138.69999999999999</v>
      </c>
      <c r="V472" s="1393">
        <f t="shared" si="438"/>
        <v>8</v>
      </c>
      <c r="W472" s="1171">
        <v>375</v>
      </c>
      <c r="X472" s="1393">
        <f t="shared" si="439"/>
        <v>21.333333333333332</v>
      </c>
      <c r="Y472" s="1154" t="str">
        <f t="shared" si="440"/>
        <v xml:space="preserve">  </v>
      </c>
      <c r="Z472" s="1551" t="s">
        <v>904</v>
      </c>
      <c r="AA472" s="1558">
        <v>128.30000000000001</v>
      </c>
      <c r="AB472" s="1552">
        <v>136.1</v>
      </c>
      <c r="AC472" s="1344">
        <f t="shared" si="441"/>
        <v>7.7999999999999829</v>
      </c>
      <c r="AD472" s="1171">
        <v>375</v>
      </c>
      <c r="AE472" s="1307">
        <v>20.799999999999955</v>
      </c>
      <c r="AF472" s="1154" t="str">
        <f t="shared" si="442"/>
        <v xml:space="preserve">  </v>
      </c>
      <c r="AG472" s="1551" t="s">
        <v>904</v>
      </c>
      <c r="AH472" s="1558">
        <v>129.9</v>
      </c>
      <c r="AI472" s="1552">
        <v>136.80000000000001</v>
      </c>
      <c r="AJ472" s="1344">
        <f t="shared" si="443"/>
        <v>6.9000000000000057</v>
      </c>
      <c r="AK472" s="1171">
        <v>375</v>
      </c>
      <c r="AL472" s="1393">
        <f t="shared" si="444"/>
        <v>18.400000000000016</v>
      </c>
      <c r="AM472" s="1154" t="str">
        <f t="shared" si="445"/>
        <v xml:space="preserve">  </v>
      </c>
      <c r="AN472" s="1507">
        <f t="shared" si="446"/>
        <v>20.177777777777766</v>
      </c>
      <c r="AO472" s="1507">
        <f t="shared" si="447"/>
        <v>1.5625240738885986</v>
      </c>
      <c r="AP472" s="1507">
        <f t="shared" si="448"/>
        <v>7.7437867098003279</v>
      </c>
      <c r="AQ472" s="1506">
        <f t="shared" si="449"/>
        <v>3</v>
      </c>
      <c r="AR472" s="1154" t="str">
        <f t="shared" si="431"/>
        <v xml:space="preserve">  </v>
      </c>
      <c r="AS472" s="1506"/>
      <c r="AT472" s="23" t="s">
        <v>191</v>
      </c>
      <c r="AU472" s="23" t="s">
        <v>191</v>
      </c>
      <c r="AV472" s="23" t="s">
        <v>191</v>
      </c>
      <c r="AW472" s="1175" t="str">
        <f t="shared" si="420"/>
        <v xml:space="preserve">  </v>
      </c>
      <c r="AX472" s="1154" t="str">
        <f t="shared" si="421"/>
        <v xml:space="preserve">  </v>
      </c>
      <c r="AY472" s="23" t="s">
        <v>191</v>
      </c>
      <c r="AZ472" s="23" t="s">
        <v>191</v>
      </c>
      <c r="BA472" s="23" t="s">
        <v>191</v>
      </c>
      <c r="BB472" s="1175" t="str">
        <f t="shared" si="466"/>
        <v xml:space="preserve">  </v>
      </c>
      <c r="BC472" s="1154" t="str">
        <f t="shared" si="422"/>
        <v xml:space="preserve">  </v>
      </c>
      <c r="BD472" s="794" t="s">
        <v>191</v>
      </c>
      <c r="BE472" s="1180"/>
      <c r="BF472" s="1347">
        <v>1.1491018461545832</v>
      </c>
      <c r="BG472" s="1347">
        <v>3.6179652117207528E-4</v>
      </c>
      <c r="BH472" s="1175" t="str">
        <f t="shared" si="450"/>
        <v xml:space="preserve">  </v>
      </c>
      <c r="BI472" s="1154" t="str">
        <f t="shared" si="423"/>
        <v xml:space="preserve">  </v>
      </c>
      <c r="BJ472" s="1180"/>
      <c r="BK472" s="1346">
        <v>0.25224576466527054</v>
      </c>
      <c r="BL472" s="1346"/>
      <c r="BM472" s="1175" t="str">
        <f t="shared" si="451"/>
        <v xml:space="preserve">  </v>
      </c>
      <c r="BN472" s="1158" t="str">
        <f t="shared" si="424"/>
        <v xml:space="preserve">  </v>
      </c>
      <c r="BO472" s="1157" t="str">
        <f t="shared" si="425"/>
        <v xml:space="preserve">  </v>
      </c>
      <c r="BP472" s="1349">
        <f t="shared" si="452"/>
        <v>21.951558559356549</v>
      </c>
      <c r="BQ472" s="1494">
        <v>359.3674918253547</v>
      </c>
      <c r="BR472" s="949"/>
      <c r="BS472" s="174" t="str">
        <f t="shared" si="453"/>
        <v xml:space="preserve">  </v>
      </c>
      <c r="BT472" s="1158" t="str">
        <f t="shared" si="454"/>
        <v xml:space="preserve">  </v>
      </c>
      <c r="BU472" s="510">
        <f t="shared" si="455"/>
        <v>7.6665064922742339</v>
      </c>
      <c r="BV472" s="949"/>
      <c r="BW472" s="174" t="str">
        <f t="shared" si="432"/>
        <v xml:space="preserve">  </v>
      </c>
      <c r="BX472" s="1154" t="str">
        <f t="shared" si="433"/>
        <v xml:space="preserve">  </v>
      </c>
      <c r="BY472" s="1307">
        <v>33.424775511789001</v>
      </c>
      <c r="BZ472" s="1352"/>
      <c r="CA472" s="1179">
        <v>1</v>
      </c>
      <c r="CB472" s="174" t="str">
        <f t="shared" si="456"/>
        <v xml:space="preserve">  </v>
      </c>
      <c r="CC472" s="1154" t="str">
        <f t="shared" si="457"/>
        <v xml:space="preserve">  </v>
      </c>
      <c r="CD472" s="1419">
        <f t="shared" si="465"/>
        <v>0.6952353306452097</v>
      </c>
      <c r="CF472" s="174" t="str">
        <f t="shared" si="434"/>
        <v xml:space="preserve">  </v>
      </c>
      <c r="CG472" s="1158" t="str">
        <f t="shared" si="435"/>
        <v xml:space="preserve">  </v>
      </c>
      <c r="CH472" s="1389">
        <f t="shared" si="458"/>
        <v>9.3010014183566625</v>
      </c>
      <c r="CI472" s="1353">
        <v>9.3919275441997989</v>
      </c>
      <c r="CK472" s="174" t="str">
        <f>IF(CI472&lt;CK$7,"E, &lt;PRL",IF(CI472&gt;CK$7,"  ",))</f>
        <v xml:space="preserve">  </v>
      </c>
      <c r="CL472" s="1154" t="str">
        <f>IF(CI472&lt;CL$5,"&lt;MDL",IF(CI472&lt;CL$6,"E, &lt;RL",IF(CI472&gt;CL$6,"  ",)))</f>
        <v xml:space="preserve">  </v>
      </c>
      <c r="CM472" s="1347">
        <f>CI472*(AL472/1000)</f>
        <v>0.17281146681327647</v>
      </c>
      <c r="CO472" s="174" t="str">
        <f t="shared" si="459"/>
        <v>E, &lt;PRL</v>
      </c>
      <c r="CP472" s="1158" t="str">
        <f t="shared" si="437"/>
        <v>E, &lt;RL</v>
      </c>
      <c r="CQ472" s="1353">
        <f t="shared" ref="CQ472:CQ503" si="467">CI472/BQ472*100</f>
        <v>2.6134605265754214</v>
      </c>
      <c r="CR472" s="1174">
        <f t="shared" ref="CR472:CR503" si="468">100*CM472/BU472</f>
        <v>2.2541097041713032</v>
      </c>
    </row>
    <row r="473" spans="1:97" x14ac:dyDescent="0.2">
      <c r="A473" s="1144" t="s">
        <v>2309</v>
      </c>
      <c r="B473" s="1161" t="s">
        <v>1415</v>
      </c>
      <c r="C473" s="1105" t="s">
        <v>599</v>
      </c>
      <c r="D473" s="957">
        <v>9</v>
      </c>
      <c r="E473" s="1455"/>
      <c r="F473" s="955">
        <v>1</v>
      </c>
      <c r="G473" s="1163">
        <v>384042121402101</v>
      </c>
      <c r="H473" s="1163">
        <v>201303251320</v>
      </c>
      <c r="I473" s="1163"/>
      <c r="J473" s="1563" t="s">
        <v>868</v>
      </c>
      <c r="K473" s="1183" t="s">
        <v>1683</v>
      </c>
      <c r="L473" s="1183"/>
      <c r="M473" s="957" t="s">
        <v>918</v>
      </c>
      <c r="N473" s="1163">
        <v>384042121402101</v>
      </c>
      <c r="O473" s="957"/>
      <c r="P473" s="1248">
        <v>41358</v>
      </c>
      <c r="Q473" s="1537">
        <v>0.55555555555555558</v>
      </c>
      <c r="R473" s="1563" t="s">
        <v>917</v>
      </c>
      <c r="S473" s="1551" t="s">
        <v>917</v>
      </c>
      <c r="T473" s="1527">
        <v>129.6</v>
      </c>
      <c r="U473" s="1552">
        <v>142.30000000000001</v>
      </c>
      <c r="V473" s="1393">
        <f t="shared" si="438"/>
        <v>12.700000000000017</v>
      </c>
      <c r="W473" s="1263">
        <v>1960</v>
      </c>
      <c r="X473" s="1386">
        <f t="shared" si="439"/>
        <v>6.479591836734703</v>
      </c>
      <c r="Y473" s="1154" t="str">
        <f t="shared" si="440"/>
        <v xml:space="preserve">  </v>
      </c>
      <c r="Z473" s="1551" t="s">
        <v>917</v>
      </c>
      <c r="AA473" s="1558">
        <v>130.19999999999999</v>
      </c>
      <c r="AB473" s="1552">
        <v>141.1</v>
      </c>
      <c r="AC473" s="1344">
        <f t="shared" si="441"/>
        <v>10.900000000000006</v>
      </c>
      <c r="AD473" s="1171">
        <v>375</v>
      </c>
      <c r="AE473" s="1307">
        <v>29.066666666666681</v>
      </c>
      <c r="AF473" s="1154" t="str">
        <f t="shared" si="442"/>
        <v xml:space="preserve">  </v>
      </c>
      <c r="AG473" s="1551" t="s">
        <v>917</v>
      </c>
      <c r="AH473" s="1558">
        <v>130.5</v>
      </c>
      <c r="AI473" s="1552">
        <v>141.6</v>
      </c>
      <c r="AJ473" s="1344">
        <f t="shared" si="443"/>
        <v>11.099999999999994</v>
      </c>
      <c r="AK473" s="1171">
        <v>470</v>
      </c>
      <c r="AL473" s="1393">
        <f t="shared" si="444"/>
        <v>23.617021276595732</v>
      </c>
      <c r="AM473" s="1154" t="str">
        <f t="shared" si="445"/>
        <v xml:space="preserve">  </v>
      </c>
      <c r="AN473" s="1507">
        <f t="shared" si="446"/>
        <v>19.721093259999037</v>
      </c>
      <c r="AO473" s="1507">
        <f t="shared" si="447"/>
        <v>11.786758616180869</v>
      </c>
      <c r="AP473" s="1386">
        <f t="shared" si="448"/>
        <v>59.767267771550735</v>
      </c>
      <c r="AQ473" s="1506">
        <f t="shared" si="449"/>
        <v>3</v>
      </c>
      <c r="AR473" s="1154" t="str">
        <f t="shared" si="431"/>
        <v xml:space="preserve">  </v>
      </c>
      <c r="AS473" s="1506"/>
      <c r="AT473" s="23" t="s">
        <v>191</v>
      </c>
      <c r="AU473" s="23" t="s">
        <v>191</v>
      </c>
      <c r="AV473" s="23" t="s">
        <v>191</v>
      </c>
      <c r="AW473" s="1175" t="str">
        <f t="shared" si="420"/>
        <v xml:space="preserve">  </v>
      </c>
      <c r="AX473" s="1154" t="str">
        <f t="shared" si="421"/>
        <v xml:space="preserve">  </v>
      </c>
      <c r="AY473" s="23" t="s">
        <v>191</v>
      </c>
      <c r="AZ473" s="23" t="s">
        <v>191</v>
      </c>
      <c r="BA473" s="23" t="s">
        <v>191</v>
      </c>
      <c r="BB473" s="1175" t="str">
        <f t="shared" si="466"/>
        <v xml:space="preserve">  </v>
      </c>
      <c r="BC473" s="1154" t="str">
        <f t="shared" si="422"/>
        <v xml:space="preserve">  </v>
      </c>
      <c r="BD473" s="794" t="s">
        <v>191</v>
      </c>
      <c r="BE473" s="1180"/>
      <c r="BF473" s="1347">
        <v>1.5461997427745076</v>
      </c>
      <c r="BG473" s="1347"/>
      <c r="BH473" s="1175" t="str">
        <f t="shared" si="450"/>
        <v xml:space="preserve">  </v>
      </c>
      <c r="BI473" s="1154" t="str">
        <f t="shared" si="423"/>
        <v xml:space="preserve">  </v>
      </c>
      <c r="BJ473" s="1180"/>
      <c r="BK473" s="1346">
        <v>0.23144608494262209</v>
      </c>
      <c r="BL473" s="1346"/>
      <c r="BM473" s="1175" t="str">
        <f t="shared" si="451"/>
        <v xml:space="preserve">  </v>
      </c>
      <c r="BN473" s="1158" t="str">
        <f t="shared" si="424"/>
        <v xml:space="preserve">  </v>
      </c>
      <c r="BO473" s="1157" t="str">
        <f t="shared" si="425"/>
        <v xml:space="preserve">  </v>
      </c>
      <c r="BP473" s="1349">
        <f t="shared" si="452"/>
        <v>14.968705435645347</v>
      </c>
      <c r="BQ473" s="1494">
        <v>345.16493034357836</v>
      </c>
      <c r="BR473" s="949"/>
      <c r="BS473" s="174" t="str">
        <f t="shared" si="453"/>
        <v xml:space="preserve">  </v>
      </c>
      <c r="BT473" s="1158" t="str">
        <f t="shared" si="454"/>
        <v xml:space="preserve">  </v>
      </c>
      <c r="BU473" s="510">
        <f t="shared" si="455"/>
        <v>2.2365278649813529</v>
      </c>
      <c r="BV473" s="949"/>
      <c r="BW473" s="174" t="str">
        <f t="shared" si="432"/>
        <v>E, &lt;PRL</v>
      </c>
      <c r="BX473" s="1154" t="str">
        <f t="shared" si="433"/>
        <v>E, &lt;RL</v>
      </c>
      <c r="BY473" s="1307">
        <v>21.886370490286165</v>
      </c>
      <c r="BZ473" s="1352"/>
      <c r="CA473" s="1179">
        <v>1</v>
      </c>
      <c r="CB473" s="174" t="str">
        <f t="shared" si="456"/>
        <v xml:space="preserve">  </v>
      </c>
      <c r="CC473" s="1154" t="str">
        <f t="shared" si="457"/>
        <v xml:space="preserve">  </v>
      </c>
      <c r="CD473" s="1419">
        <f t="shared" si="465"/>
        <v>0.63616383558431822</v>
      </c>
      <c r="CF473" s="174" t="str">
        <f t="shared" si="434"/>
        <v xml:space="preserve">  </v>
      </c>
      <c r="CG473" s="1158" t="str">
        <f t="shared" si="435"/>
        <v xml:space="preserve">  </v>
      </c>
      <c r="CH473" s="1389">
        <f t="shared" si="458"/>
        <v>6.3408442069999387</v>
      </c>
      <c r="CI473" s="1353">
        <v>8.5476778231891437</v>
      </c>
      <c r="CK473" s="174" t="str">
        <f>IF(CI473&lt;CK$7,"E, &lt;PRL",IF(CI473&gt;CK$7,"  ",))</f>
        <v xml:space="preserve">  </v>
      </c>
      <c r="CL473" s="1154" t="str">
        <f>IF(CI473&lt;CL$5,"&lt;MDL",IF(CI473&lt;CL$6,"E, &lt;RL",IF(CI473&gt;CL$6,"  ",)))</f>
        <v xml:space="preserve">  </v>
      </c>
      <c r="CM473" s="1564">
        <f>CI473*(AL473/1000)</f>
        <v>0.20187068901574348</v>
      </c>
      <c r="CO473" s="174" t="str">
        <f t="shared" si="459"/>
        <v xml:space="preserve">  </v>
      </c>
      <c r="CP473" s="1158" t="str">
        <f t="shared" si="437"/>
        <v xml:space="preserve">  </v>
      </c>
      <c r="CQ473" s="1353">
        <f t="shared" si="467"/>
        <v>2.4764039077436855</v>
      </c>
      <c r="CR473" s="1565">
        <f t="shared" si="468"/>
        <v>9.0260752918196516</v>
      </c>
      <c r="CS473" s="1440" t="s">
        <v>967</v>
      </c>
    </row>
    <row r="474" spans="1:97" x14ac:dyDescent="0.2">
      <c r="A474" s="1144" t="s">
        <v>2313</v>
      </c>
      <c r="B474" s="1161" t="s">
        <v>1419</v>
      </c>
      <c r="C474" s="1105" t="s">
        <v>599</v>
      </c>
      <c r="D474" s="957">
        <v>9</v>
      </c>
      <c r="E474" s="1455"/>
      <c r="F474" s="955">
        <v>1</v>
      </c>
      <c r="G474" s="1163">
        <v>384043121423501</v>
      </c>
      <c r="H474" s="1163">
        <v>201303271330</v>
      </c>
      <c r="I474" s="1163"/>
      <c r="J474" s="1105" t="s">
        <v>858</v>
      </c>
      <c r="K474" s="1183" t="s">
        <v>907</v>
      </c>
      <c r="L474" s="1183"/>
      <c r="M474" s="957" t="s">
        <v>907</v>
      </c>
      <c r="N474" s="957"/>
      <c r="O474" s="957"/>
      <c r="P474" s="1248">
        <v>41360</v>
      </c>
      <c r="Q474" s="960">
        <v>0.5625</v>
      </c>
      <c r="R474" s="1105" t="s">
        <v>906</v>
      </c>
      <c r="S474" s="1551" t="s">
        <v>906</v>
      </c>
      <c r="T474" s="1527">
        <v>129.69999999999999</v>
      </c>
      <c r="U474" s="1552">
        <v>140.80000000000001</v>
      </c>
      <c r="V474" s="1393">
        <f t="shared" si="438"/>
        <v>11.100000000000023</v>
      </c>
      <c r="W474" s="1171">
        <v>250</v>
      </c>
      <c r="X474" s="1393">
        <f t="shared" si="439"/>
        <v>44.400000000000091</v>
      </c>
      <c r="Y474" s="1154" t="str">
        <f t="shared" si="440"/>
        <v xml:space="preserve">  </v>
      </c>
      <c r="Z474" s="1551" t="s">
        <v>906</v>
      </c>
      <c r="AA474" s="1558">
        <v>130.80000000000001</v>
      </c>
      <c r="AB474" s="1552">
        <v>142.1</v>
      </c>
      <c r="AC474" s="1344">
        <f t="shared" si="441"/>
        <v>11.299999999999983</v>
      </c>
      <c r="AD474" s="1171">
        <v>250</v>
      </c>
      <c r="AE474" s="1307">
        <v>45.199999999999932</v>
      </c>
      <c r="AF474" s="1154" t="str">
        <f t="shared" si="442"/>
        <v xml:space="preserve">  </v>
      </c>
      <c r="AG474" s="1551" t="s">
        <v>906</v>
      </c>
      <c r="AH474" s="1558">
        <v>130.19999999999999</v>
      </c>
      <c r="AI474" s="1552">
        <v>140.80000000000001</v>
      </c>
      <c r="AJ474" s="1344">
        <f t="shared" si="443"/>
        <v>10.600000000000023</v>
      </c>
      <c r="AK474" s="1171">
        <v>250</v>
      </c>
      <c r="AL474" s="1393">
        <f t="shared" si="444"/>
        <v>42.400000000000091</v>
      </c>
      <c r="AM474" s="1154" t="str">
        <f t="shared" si="445"/>
        <v xml:space="preserve">  </v>
      </c>
      <c r="AN474" s="1507">
        <f t="shared" si="446"/>
        <v>44.000000000000036</v>
      </c>
      <c r="AO474" s="1507">
        <f t="shared" si="447"/>
        <v>1.4422205101855294</v>
      </c>
      <c r="AP474" s="1507">
        <f t="shared" si="448"/>
        <v>3.2777738867852917</v>
      </c>
      <c r="AQ474" s="1506">
        <f t="shared" si="449"/>
        <v>3</v>
      </c>
      <c r="AR474" s="1154" t="str">
        <f t="shared" si="431"/>
        <v xml:space="preserve">  </v>
      </c>
      <c r="AS474" s="1506"/>
      <c r="AT474" s="23" t="s">
        <v>191</v>
      </c>
      <c r="AU474" s="23" t="s">
        <v>191</v>
      </c>
      <c r="AV474" s="23" t="s">
        <v>191</v>
      </c>
      <c r="AW474" s="1175" t="str">
        <f t="shared" si="420"/>
        <v xml:space="preserve">  </v>
      </c>
      <c r="AX474" s="1154" t="str">
        <f t="shared" si="421"/>
        <v xml:space="preserve">  </v>
      </c>
      <c r="AY474" s="23" t="s">
        <v>191</v>
      </c>
      <c r="AZ474" s="23" t="s">
        <v>191</v>
      </c>
      <c r="BA474" s="23" t="s">
        <v>191</v>
      </c>
      <c r="BB474" s="1175" t="str">
        <f t="shared" si="466"/>
        <v xml:space="preserve">  </v>
      </c>
      <c r="BC474" s="1154" t="str">
        <f t="shared" si="422"/>
        <v xml:space="preserve">  </v>
      </c>
      <c r="BD474" s="794" t="s">
        <v>191</v>
      </c>
      <c r="BE474" s="1180"/>
      <c r="BF474" s="1347">
        <v>1.3790358012975661</v>
      </c>
      <c r="BG474" s="1347"/>
      <c r="BH474" s="1175" t="str">
        <f t="shared" si="450"/>
        <v xml:space="preserve">  </v>
      </c>
      <c r="BI474" s="1154" t="str">
        <f t="shared" si="423"/>
        <v xml:space="preserve">  </v>
      </c>
      <c r="BJ474" s="1180"/>
      <c r="BK474" s="1346">
        <v>7.2377588188631242E-2</v>
      </c>
      <c r="BL474" s="1346"/>
      <c r="BM474" s="1175" t="str">
        <f t="shared" si="451"/>
        <v xml:space="preserve">  </v>
      </c>
      <c r="BN474" s="1158" t="str">
        <f t="shared" si="424"/>
        <v xml:space="preserve">  </v>
      </c>
      <c r="BO474" s="1157" t="str">
        <f t="shared" si="425"/>
        <v xml:space="preserve">  </v>
      </c>
      <c r="BP474" s="1349">
        <f t="shared" si="452"/>
        <v>5.2484198104595636</v>
      </c>
      <c r="BQ474" s="1494">
        <v>322.28338051509468</v>
      </c>
      <c r="BR474" s="949"/>
      <c r="BS474" s="174" t="str">
        <f t="shared" si="453"/>
        <v xml:space="preserve">  </v>
      </c>
      <c r="BT474" s="1158" t="str">
        <f t="shared" si="454"/>
        <v xml:space="preserve">  </v>
      </c>
      <c r="BU474" s="510">
        <f t="shared" si="455"/>
        <v>14.309382094870234</v>
      </c>
      <c r="BV474" s="949"/>
      <c r="BW474" s="174" t="str">
        <f t="shared" si="432"/>
        <v xml:space="preserve">  </v>
      </c>
      <c r="BX474" s="1154" t="str">
        <f t="shared" si="433"/>
        <v xml:space="preserve">  </v>
      </c>
      <c r="BY474" s="1307">
        <v>41.707174643970845</v>
      </c>
      <c r="BZ474" s="1352"/>
      <c r="CA474" s="1179">
        <v>1</v>
      </c>
      <c r="CB474" s="174" t="str">
        <f t="shared" si="456"/>
        <v xml:space="preserve">  </v>
      </c>
      <c r="CC474" s="1154" t="str">
        <f t="shared" si="457"/>
        <v xml:space="preserve">  </v>
      </c>
      <c r="CD474" s="1419">
        <f t="shared" si="465"/>
        <v>1.8851642939074795</v>
      </c>
      <c r="CF474" s="174" t="str">
        <f t="shared" si="434"/>
        <v xml:space="preserve">  </v>
      </c>
      <c r="CG474" s="1158" t="str">
        <f t="shared" si="435"/>
        <v xml:space="preserve">  </v>
      </c>
      <c r="CH474" s="1389">
        <f t="shared" si="458"/>
        <v>12.941149673095669</v>
      </c>
      <c r="CI474" s="1353">
        <v>8.1402253274521961</v>
      </c>
      <c r="CK474" s="174" t="str">
        <f>IF(CI474&lt;CK$7,"E, &lt;PRL",IF(CI474&gt;CK$7,"  ",))</f>
        <v xml:space="preserve">  </v>
      </c>
      <c r="CL474" s="1154" t="str">
        <f>IF(CI474&lt;CL$5,"&lt;MDL",IF(CI474&lt;CL$6,"E, &lt;RL",IF(CI474&gt;CL$6,"  ",)))</f>
        <v xml:space="preserve">  </v>
      </c>
      <c r="CM474" s="1347">
        <f>CI474*(AL474/1000)</f>
        <v>0.34514555388397383</v>
      </c>
      <c r="CO474" s="174" t="str">
        <f t="shared" si="459"/>
        <v xml:space="preserve">  </v>
      </c>
      <c r="CP474" s="1158" t="str">
        <f t="shared" si="437"/>
        <v xml:space="preserve">  </v>
      </c>
      <c r="CQ474" s="1353">
        <f t="shared" si="467"/>
        <v>2.5257974253720277</v>
      </c>
      <c r="CR474" s="1174">
        <f t="shared" si="468"/>
        <v>2.4120227665714857</v>
      </c>
    </row>
    <row r="475" spans="1:97" x14ac:dyDescent="0.2">
      <c r="A475" s="1144" t="s">
        <v>2502</v>
      </c>
      <c r="B475" s="1167" t="s">
        <v>1898</v>
      </c>
      <c r="C475" s="957" t="s">
        <v>599</v>
      </c>
      <c r="D475" s="957">
        <v>9</v>
      </c>
      <c r="E475" s="1455">
        <v>1701643</v>
      </c>
      <c r="F475" s="955">
        <v>1</v>
      </c>
      <c r="G475" s="1163">
        <v>11452600</v>
      </c>
      <c r="H475" s="1163">
        <v>201701051110</v>
      </c>
      <c r="I475" s="1163"/>
      <c r="J475" s="1163"/>
      <c r="K475" s="1165" t="s">
        <v>1693</v>
      </c>
      <c r="L475" s="1166" t="s">
        <v>1694</v>
      </c>
      <c r="M475" s="957"/>
      <c r="N475" s="957"/>
      <c r="O475" s="957"/>
      <c r="P475" s="1169">
        <v>42740</v>
      </c>
      <c r="Q475" s="960">
        <v>0.46527777777777773</v>
      </c>
      <c r="R475" s="957" t="s">
        <v>1793</v>
      </c>
      <c r="S475" s="1566" t="s">
        <v>1793</v>
      </c>
      <c r="T475" s="1566">
        <v>127.4</v>
      </c>
      <c r="U475" s="1602">
        <v>175</v>
      </c>
      <c r="V475" s="1566">
        <v>47.599999999999994</v>
      </c>
      <c r="W475" s="1393">
        <v>108</v>
      </c>
      <c r="X475" s="1393">
        <v>440.7407407407407</v>
      </c>
      <c r="Y475" s="1154"/>
      <c r="Z475" s="1566" t="s">
        <v>1793</v>
      </c>
      <c r="AA475" s="1189">
        <v>127.1</v>
      </c>
      <c r="AB475" s="1189">
        <v>184.9</v>
      </c>
      <c r="AC475" s="1189">
        <v>57.800000000000011</v>
      </c>
      <c r="AD475" s="1189">
        <v>134</v>
      </c>
      <c r="AE475" s="1189">
        <v>431.34328358208961</v>
      </c>
      <c r="AF475" s="1154"/>
      <c r="AG475" s="1566" t="s">
        <v>1793</v>
      </c>
      <c r="AH475" s="1664">
        <v>127.6</v>
      </c>
      <c r="AI475" s="1635">
        <v>171.6</v>
      </c>
      <c r="AJ475" s="1344">
        <v>44</v>
      </c>
      <c r="AK475" s="1344">
        <v>96</v>
      </c>
      <c r="AL475" s="1344">
        <v>458.33333333333331</v>
      </c>
      <c r="AM475" s="1154"/>
      <c r="AN475" s="1344">
        <v>443.47245255205456</v>
      </c>
      <c r="AO475" s="1344">
        <v>13.700816890196958</v>
      </c>
      <c r="AP475" s="1344">
        <v>3.0894403499817753</v>
      </c>
      <c r="AQ475" s="1343">
        <v>3</v>
      </c>
      <c r="AR475" s="1154"/>
      <c r="AS475" s="1343"/>
      <c r="AT475" s="86" t="s">
        <v>191</v>
      </c>
      <c r="AU475" s="86" t="s">
        <v>191</v>
      </c>
      <c r="AV475" s="86" t="s">
        <v>191</v>
      </c>
      <c r="AW475" s="1323" t="str">
        <f t="shared" si="420"/>
        <v xml:space="preserve">  </v>
      </c>
      <c r="AX475" s="1154"/>
      <c r="AY475" s="86" t="s">
        <v>191</v>
      </c>
      <c r="AZ475" s="86" t="s">
        <v>191</v>
      </c>
      <c r="BA475" s="86" t="s">
        <v>191</v>
      </c>
      <c r="BB475" s="1323" t="str">
        <f t="shared" si="466"/>
        <v xml:space="preserve">  </v>
      </c>
      <c r="BC475" s="1154"/>
      <c r="BD475" s="801" t="s">
        <v>191</v>
      </c>
      <c r="BE475" s="1203" t="s">
        <v>1793</v>
      </c>
      <c r="BF475" s="1312">
        <v>10.823053951554186</v>
      </c>
      <c r="BG475" s="1312"/>
      <c r="BH475" s="1203"/>
      <c r="BI475" s="1154"/>
      <c r="BJ475" s="957" t="s">
        <v>1793</v>
      </c>
      <c r="BK475" s="1595">
        <v>8.316430115357562E-2</v>
      </c>
      <c r="BL475" s="1595"/>
      <c r="BM475" s="1203"/>
      <c r="BN475" s="1158"/>
      <c r="BO475" s="1157"/>
      <c r="BP475" s="1310">
        <f t="shared" si="452"/>
        <v>0.76839958043111545</v>
      </c>
      <c r="BQ475" s="1228">
        <v>277.01651535507199</v>
      </c>
      <c r="BT475" s="1158"/>
      <c r="BU475" s="1228">
        <v>122.09246417501319</v>
      </c>
      <c r="BV475" s="1203"/>
      <c r="BW475" s="1203"/>
      <c r="BX475" s="1154"/>
      <c r="BY475" s="1312">
        <v>1.9260155295238595</v>
      </c>
      <c r="BZ475" s="1203"/>
      <c r="CA475" s="1594"/>
      <c r="CB475" s="1594"/>
      <c r="CC475" s="1154"/>
      <c r="CD475" s="1312">
        <v>0.83077386273491882</v>
      </c>
      <c r="CE475" s="1595"/>
      <c r="CF475" s="1594"/>
      <c r="CG475" s="1158"/>
      <c r="CH475" s="1239">
        <f t="shared" si="458"/>
        <v>0.69527101193051499</v>
      </c>
      <c r="CI475" s="1312">
        <v>6.0261335944814594</v>
      </c>
      <c r="CJ475" s="1203"/>
      <c r="CK475" s="1203"/>
      <c r="CL475" s="1154"/>
      <c r="CM475" s="1312">
        <v>2.7619778974706688</v>
      </c>
      <c r="CN475" s="1203"/>
      <c r="CO475" s="1203"/>
      <c r="CP475" s="1158"/>
      <c r="CQ475" s="1201">
        <f t="shared" si="467"/>
        <v>2.1753697922152151</v>
      </c>
      <c r="CR475" s="1201">
        <f t="shared" si="468"/>
        <v>2.2622017797196046</v>
      </c>
      <c r="CS475" s="1203"/>
    </row>
    <row r="476" spans="1:97" x14ac:dyDescent="0.2">
      <c r="A476" s="1144" t="s">
        <v>2508</v>
      </c>
      <c r="B476" s="1167" t="s">
        <v>1904</v>
      </c>
      <c r="C476" s="957" t="s">
        <v>599</v>
      </c>
      <c r="D476" s="957">
        <v>9</v>
      </c>
      <c r="E476" s="1455">
        <v>1701644</v>
      </c>
      <c r="F476" s="955">
        <v>1</v>
      </c>
      <c r="G476" s="1163">
        <v>11452600</v>
      </c>
      <c r="H476" s="1163">
        <v>201701081620</v>
      </c>
      <c r="J476" s="1163"/>
      <c r="K476" s="1165" t="s">
        <v>1693</v>
      </c>
      <c r="L476" s="1166" t="s">
        <v>1694</v>
      </c>
      <c r="M476" s="957"/>
      <c r="N476" s="957"/>
      <c r="O476" s="957"/>
      <c r="P476" s="1169">
        <v>42743</v>
      </c>
      <c r="Q476" s="960">
        <v>0.68055555555555547</v>
      </c>
      <c r="R476" s="957" t="s">
        <v>1797</v>
      </c>
      <c r="S476" s="1566" t="s">
        <v>1797</v>
      </c>
      <c r="T476" s="1566">
        <v>127</v>
      </c>
      <c r="U476" s="1602">
        <v>208.1</v>
      </c>
      <c r="V476" s="1566">
        <v>81.099999999999994</v>
      </c>
      <c r="W476" s="1393">
        <v>56</v>
      </c>
      <c r="X476" s="1393">
        <v>1448.2142857142856</v>
      </c>
      <c r="Y476" s="1154"/>
      <c r="Z476" s="1566" t="s">
        <v>1797</v>
      </c>
      <c r="AA476" s="1189">
        <v>128.5</v>
      </c>
      <c r="AB476" s="1189">
        <v>182.79999999999998</v>
      </c>
      <c r="AC476" s="1189">
        <v>54.299999999999983</v>
      </c>
      <c r="AD476" s="1189">
        <v>40</v>
      </c>
      <c r="AE476" s="1189">
        <v>1357.4999999999995</v>
      </c>
      <c r="AF476" s="1154"/>
      <c r="AG476" s="1566" t="s">
        <v>1797</v>
      </c>
      <c r="AH476" s="1664">
        <v>129</v>
      </c>
      <c r="AI476" s="1635">
        <v>201.1</v>
      </c>
      <c r="AJ476" s="1344">
        <v>72.099999999999994</v>
      </c>
      <c r="AK476" s="1344">
        <v>50</v>
      </c>
      <c r="AL476" s="1344">
        <v>1441.9999999999998</v>
      </c>
      <c r="AM476" s="1154"/>
      <c r="AN476" s="1345">
        <v>1415.9047619047617</v>
      </c>
      <c r="AO476" s="1345">
        <v>50.675353936589879</v>
      </c>
      <c r="AP476" s="1345">
        <v>3.5790086522781581</v>
      </c>
      <c r="AQ476" s="1343">
        <v>3</v>
      </c>
      <c r="AR476" s="1154"/>
      <c r="AT476" s="86" t="s">
        <v>191</v>
      </c>
      <c r="AU476" s="86" t="s">
        <v>191</v>
      </c>
      <c r="AV476" s="86" t="s">
        <v>191</v>
      </c>
      <c r="AW476" s="1323" t="str">
        <f t="shared" si="420"/>
        <v xml:space="preserve">  </v>
      </c>
      <c r="AX476" s="1154"/>
      <c r="AY476" s="86" t="s">
        <v>191</v>
      </c>
      <c r="AZ476" s="86" t="s">
        <v>191</v>
      </c>
      <c r="BA476" s="86" t="s">
        <v>191</v>
      </c>
      <c r="BB476" s="1323" t="str">
        <f t="shared" si="466"/>
        <v xml:space="preserve">  </v>
      </c>
      <c r="BC476" s="1154"/>
      <c r="BD476" s="801" t="s">
        <v>191</v>
      </c>
      <c r="BE476" s="1203" t="s">
        <v>1797</v>
      </c>
      <c r="BF476" s="1312">
        <v>7.3155194635517118</v>
      </c>
      <c r="BG476" s="1312"/>
      <c r="BH476" s="1203"/>
      <c r="BI476" s="1154"/>
      <c r="BJ476" s="952" t="s">
        <v>1797</v>
      </c>
      <c r="BK476" s="1206">
        <v>8.5302238376076353E-2</v>
      </c>
      <c r="BN476" s="1158"/>
      <c r="BO476" s="1157"/>
      <c r="BP476" s="1310">
        <f t="shared" si="452"/>
        <v>1.166044855749202</v>
      </c>
      <c r="BQ476" s="1228">
        <v>138.21469405839744</v>
      </c>
      <c r="BT476" s="1158"/>
      <c r="BU476" s="1228">
        <v>200.16449443100055</v>
      </c>
      <c r="BV476" s="1203"/>
      <c r="BW476" s="1203"/>
      <c r="BX476" s="1154"/>
      <c r="BY476" s="1206">
        <v>1.2446272876802331</v>
      </c>
      <c r="BZ476" s="1312"/>
      <c r="CA476" s="1206"/>
      <c r="CB476" s="1206"/>
      <c r="CC476" s="1154"/>
      <c r="CD476" s="1206">
        <v>1.6895815430259158</v>
      </c>
      <c r="CF476" s="1594"/>
      <c r="CG476" s="1158"/>
      <c r="CH476" s="1239">
        <f t="shared" si="458"/>
        <v>0.90050287066754453</v>
      </c>
      <c r="CI476" s="1312">
        <v>2.9553964480008936</v>
      </c>
      <c r="CJ476" s="1203"/>
      <c r="CK476" s="1203"/>
      <c r="CL476" s="1154"/>
      <c r="CM476" s="1312">
        <v>4.2616816780172879</v>
      </c>
      <c r="CN476" s="1203"/>
      <c r="CO476" s="1203"/>
      <c r="CP476" s="1158"/>
      <c r="CQ476" s="1201">
        <f t="shared" si="467"/>
        <v>2.1382650145376014</v>
      </c>
      <c r="CR476" s="1201">
        <f t="shared" si="468"/>
        <v>2.1290897219967988</v>
      </c>
    </row>
    <row r="477" spans="1:97" x14ac:dyDescent="0.2">
      <c r="A477" s="1144" t="s">
        <v>2512</v>
      </c>
      <c r="B477" s="1167" t="s">
        <v>1908</v>
      </c>
      <c r="C477" s="957" t="s">
        <v>599</v>
      </c>
      <c r="D477" s="957">
        <v>9</v>
      </c>
      <c r="E477" s="1455">
        <v>1701645</v>
      </c>
      <c r="F477" s="955">
        <v>1</v>
      </c>
      <c r="G477" s="1163">
        <v>11452600</v>
      </c>
      <c r="H477" s="1163">
        <v>201701091520</v>
      </c>
      <c r="I477" s="1163"/>
      <c r="J477" s="1163"/>
      <c r="K477" s="1165" t="s">
        <v>1693</v>
      </c>
      <c r="L477" s="1166" t="s">
        <v>1694</v>
      </c>
      <c r="M477" s="957"/>
      <c r="N477" s="957"/>
      <c r="O477" s="957"/>
      <c r="P477" s="1169">
        <v>42744</v>
      </c>
      <c r="Q477" s="960">
        <v>0.63888888888888895</v>
      </c>
      <c r="R477" s="957" t="s">
        <v>1799</v>
      </c>
      <c r="S477" s="1566" t="s">
        <v>1799</v>
      </c>
      <c r="T477" s="1566">
        <v>125.7</v>
      </c>
      <c r="U477" s="1602">
        <v>200.2</v>
      </c>
      <c r="V477" s="1566">
        <v>74.499999999999986</v>
      </c>
      <c r="W477" s="1393">
        <v>42</v>
      </c>
      <c r="X477" s="1393">
        <v>1773.8095238095234</v>
      </c>
      <c r="Y477" s="1154"/>
      <c r="Z477" s="1566" t="s">
        <v>1799</v>
      </c>
      <c r="AA477" s="1189">
        <v>128.80000000000001</v>
      </c>
      <c r="AB477" s="1189">
        <v>204.3</v>
      </c>
      <c r="AC477" s="1189">
        <v>75.5</v>
      </c>
      <c r="AD477" s="1189">
        <v>42</v>
      </c>
      <c r="AE477" s="1189">
        <v>1797.6190476190475</v>
      </c>
      <c r="AF477" s="1154"/>
      <c r="AG477" s="1566" t="s">
        <v>1799</v>
      </c>
      <c r="AH477" s="1664">
        <v>129.4</v>
      </c>
      <c r="AI477" s="1635">
        <v>189.6</v>
      </c>
      <c r="AJ477" s="1344">
        <v>60.199999999999989</v>
      </c>
      <c r="AK477" s="1344">
        <v>34</v>
      </c>
      <c r="AL477" s="1344">
        <v>1770.5882352941171</v>
      </c>
      <c r="AM477" s="1154"/>
      <c r="AN477" s="1344">
        <v>1780.6722689075625</v>
      </c>
      <c r="AO477" s="1344">
        <v>14.764455846623617</v>
      </c>
      <c r="AP477" s="1344">
        <v>0.82915065868249693</v>
      </c>
      <c r="AQ477" s="1343">
        <v>3</v>
      </c>
      <c r="AR477" s="1154"/>
      <c r="AS477" s="1343"/>
      <c r="AT477" s="86" t="s">
        <v>191</v>
      </c>
      <c r="AU477" s="86" t="s">
        <v>191</v>
      </c>
      <c r="AV477" s="86" t="s">
        <v>191</v>
      </c>
      <c r="AW477" s="1323" t="str">
        <f t="shared" si="420"/>
        <v xml:space="preserve">  </v>
      </c>
      <c r="AX477" s="1154"/>
      <c r="AY477" s="86" t="s">
        <v>191</v>
      </c>
      <c r="AZ477" s="86" t="s">
        <v>191</v>
      </c>
      <c r="BA477" s="86" t="s">
        <v>191</v>
      </c>
      <c r="BB477" s="1323" t="str">
        <f t="shared" si="466"/>
        <v xml:space="preserve">  </v>
      </c>
      <c r="BC477" s="1154"/>
      <c r="BD477" s="801" t="s">
        <v>191</v>
      </c>
      <c r="BE477" s="1203" t="s">
        <v>1799</v>
      </c>
      <c r="BF477" s="1312">
        <v>12.026110225826324</v>
      </c>
      <c r="BG477" s="1312"/>
      <c r="BH477" s="1203"/>
      <c r="BI477" s="1154"/>
      <c r="BJ477" s="1092" t="s">
        <v>1799</v>
      </c>
      <c r="BK477" s="1595">
        <v>4.2044893012863717E-2</v>
      </c>
      <c r="BL477" s="1595"/>
      <c r="BM477" s="1203"/>
      <c r="BN477" s="1158"/>
      <c r="BO477" s="1157"/>
      <c r="BP477" s="1310">
        <f t="shared" si="452"/>
        <v>0.34961340136872704</v>
      </c>
      <c r="BQ477" s="1200">
        <v>398.81861872071579</v>
      </c>
      <c r="BT477" s="1158"/>
      <c r="BU477" s="1200">
        <v>707.42826415936474</v>
      </c>
      <c r="BV477" s="1203"/>
      <c r="BW477" s="1203"/>
      <c r="BX477" s="1154"/>
      <c r="BY477" s="1312">
        <v>1.0678096281603933</v>
      </c>
      <c r="BZ477" s="1203">
        <v>1.590354765345281E-2</v>
      </c>
      <c r="CA477" s="1594"/>
      <c r="CB477" s="1594"/>
      <c r="CC477" s="1154"/>
      <c r="CD477" s="1312">
        <v>1.9195149268121356</v>
      </c>
      <c r="CE477" s="1595">
        <v>2.8588520186563882E-2</v>
      </c>
      <c r="CF477" s="1594"/>
      <c r="CG477" s="1158"/>
      <c r="CH477" s="1239">
        <f t="shared" si="458"/>
        <v>0.26774317397356961</v>
      </c>
      <c r="CI477" s="1312">
        <v>3.3474070996588048</v>
      </c>
      <c r="CJ477" s="1203"/>
      <c r="CK477" s="1203"/>
      <c r="CL477" s="1154"/>
      <c r="CM477" s="1312">
        <v>5.9268796293958825</v>
      </c>
      <c r="CN477" s="1203"/>
      <c r="CO477" s="1203"/>
      <c r="CP477" s="1158"/>
      <c r="CQ477" s="1201">
        <f t="shared" si="467"/>
        <v>0.83933069885158074</v>
      </c>
      <c r="CR477" s="1201">
        <f t="shared" si="468"/>
        <v>0.83780645044466506</v>
      </c>
      <c r="CS477" s="1203"/>
    </row>
    <row r="478" spans="1:97" x14ac:dyDescent="0.2">
      <c r="A478" s="1144" t="s">
        <v>2525</v>
      </c>
      <c r="B478" s="1167" t="s">
        <v>1921</v>
      </c>
      <c r="C478" s="957" t="s">
        <v>599</v>
      </c>
      <c r="D478" s="957">
        <v>9</v>
      </c>
      <c r="E478" s="1455">
        <v>1701646</v>
      </c>
      <c r="F478" s="955">
        <v>1</v>
      </c>
      <c r="G478" s="1163">
        <v>11452600</v>
      </c>
      <c r="H478" s="1163">
        <v>201701111430</v>
      </c>
      <c r="I478" s="1163"/>
      <c r="J478" s="1163"/>
      <c r="K478" s="1165" t="s">
        <v>1693</v>
      </c>
      <c r="L478" s="1166" t="s">
        <v>1694</v>
      </c>
      <c r="M478" s="957"/>
      <c r="N478" s="957"/>
      <c r="O478" s="957"/>
      <c r="P478" s="1169">
        <v>42746</v>
      </c>
      <c r="Q478" s="960">
        <v>0.60416666666666663</v>
      </c>
      <c r="R478" s="957" t="s">
        <v>1810</v>
      </c>
      <c r="S478" s="1566" t="s">
        <v>1810</v>
      </c>
      <c r="T478" s="1566">
        <v>131.4</v>
      </c>
      <c r="U478" s="1602">
        <v>173.7</v>
      </c>
      <c r="V478" s="1566">
        <v>42.299999999999983</v>
      </c>
      <c r="W478" s="1393">
        <v>28</v>
      </c>
      <c r="X478" s="1393">
        <v>1510.7142857142851</v>
      </c>
      <c r="Y478" s="1154"/>
      <c r="Z478" s="1566" t="s">
        <v>1810</v>
      </c>
      <c r="AA478" s="1189">
        <v>127.8</v>
      </c>
      <c r="AB478" s="1189">
        <v>170.8</v>
      </c>
      <c r="AC478" s="1189">
        <v>43.000000000000014</v>
      </c>
      <c r="AD478" s="1189">
        <v>26</v>
      </c>
      <c r="AE478" s="1189">
        <v>1653.8461538461545</v>
      </c>
      <c r="AF478" s="1154"/>
      <c r="AG478" s="1566" t="s">
        <v>1810</v>
      </c>
      <c r="AH478" s="1664">
        <v>129.1</v>
      </c>
      <c r="AI478" s="1635">
        <v>162.1</v>
      </c>
      <c r="AJ478" s="1344">
        <v>33</v>
      </c>
      <c r="AK478" s="1344">
        <v>24</v>
      </c>
      <c r="AL478" s="1344">
        <v>1375</v>
      </c>
      <c r="AM478" s="1154"/>
      <c r="AN478" s="1344">
        <v>1513.1868131868132</v>
      </c>
      <c r="AO478" s="1344">
        <v>139.43951887027981</v>
      </c>
      <c r="AP478" s="1344">
        <v>9.2149573109625731</v>
      </c>
      <c r="AQ478" s="1343">
        <v>3</v>
      </c>
      <c r="AR478" s="1154"/>
      <c r="AS478" s="1343"/>
      <c r="AT478" s="86" t="s">
        <v>191</v>
      </c>
      <c r="AU478" s="86" t="s">
        <v>191</v>
      </c>
      <c r="AV478" s="86" t="s">
        <v>191</v>
      </c>
      <c r="AW478" s="1323" t="str">
        <f t="shared" si="420"/>
        <v xml:space="preserve">  </v>
      </c>
      <c r="AX478" s="1154"/>
      <c r="AY478" s="86" t="s">
        <v>191</v>
      </c>
      <c r="AZ478" s="86" t="s">
        <v>191</v>
      </c>
      <c r="BA478" s="86" t="s">
        <v>191</v>
      </c>
      <c r="BB478" s="1323" t="str">
        <f t="shared" si="466"/>
        <v xml:space="preserve">  </v>
      </c>
      <c r="BC478" s="1154"/>
      <c r="BD478" s="801" t="s">
        <v>191</v>
      </c>
      <c r="BE478" s="1203" t="s">
        <v>1810</v>
      </c>
      <c r="BF478" s="1312">
        <v>9.0151261871298143</v>
      </c>
      <c r="BG478" s="1312"/>
      <c r="BH478" s="1203"/>
      <c r="BI478" s="1154"/>
      <c r="BJ478" s="1092" t="s">
        <v>1810</v>
      </c>
      <c r="BK478" s="1595">
        <v>3.6106381786533207E-2</v>
      </c>
      <c r="BL478" s="1092"/>
      <c r="BM478" s="1203"/>
      <c r="BN478" s="1158"/>
      <c r="BO478" s="1157"/>
      <c r="BP478" s="1310">
        <f t="shared" si="452"/>
        <v>0.40050888958248243</v>
      </c>
      <c r="BQ478" s="1200">
        <v>304.54390745346035</v>
      </c>
      <c r="BT478" s="1158"/>
      <c r="BU478" s="1200">
        <v>460.07883161719167</v>
      </c>
      <c r="BV478" s="1203"/>
      <c r="BW478" s="1203"/>
      <c r="BX478" s="1154"/>
      <c r="BY478" s="1312">
        <v>1.0336208646682659</v>
      </c>
      <c r="BZ478" s="1203"/>
      <c r="CA478" s="1594"/>
      <c r="CB478" s="1594"/>
      <c r="CC478" s="1154"/>
      <c r="CD478" s="1312">
        <v>1.7094498915667475</v>
      </c>
      <c r="CE478" s="1595"/>
      <c r="CF478" s="1594"/>
      <c r="CG478" s="1158"/>
      <c r="CH478" s="1239">
        <f t="shared" si="458"/>
        <v>0.33939962001250057</v>
      </c>
      <c r="CI478" s="1312">
        <v>4.1196840573182341</v>
      </c>
      <c r="CJ478" s="1203"/>
      <c r="CK478" s="1203"/>
      <c r="CL478" s="1154"/>
      <c r="CM478" s="1312">
        <v>5.6645655788125717</v>
      </c>
      <c r="CN478" s="1203"/>
      <c r="CO478" s="1203"/>
      <c r="CP478" s="1158"/>
      <c r="CQ478" s="1201">
        <f t="shared" si="467"/>
        <v>1.3527389504410934</v>
      </c>
      <c r="CR478" s="1201">
        <f t="shared" si="468"/>
        <v>1.2312163024109246</v>
      </c>
      <c r="CS478" s="1203"/>
    </row>
    <row r="479" spans="1:97" x14ac:dyDescent="0.2">
      <c r="A479" s="1144" t="s">
        <v>2531</v>
      </c>
      <c r="B479" s="1167" t="s">
        <v>1927</v>
      </c>
      <c r="C479" s="957" t="s">
        <v>599</v>
      </c>
      <c r="D479" s="957">
        <v>9</v>
      </c>
      <c r="E479" s="1455">
        <v>1701647</v>
      </c>
      <c r="F479" s="955">
        <v>1</v>
      </c>
      <c r="G479" s="1163">
        <v>11452600</v>
      </c>
      <c r="H479" s="1163">
        <v>201701141400</v>
      </c>
      <c r="I479" s="1163"/>
      <c r="J479" s="1163"/>
      <c r="K479" s="1165" t="s">
        <v>1693</v>
      </c>
      <c r="L479" s="1166" t="s">
        <v>1694</v>
      </c>
      <c r="M479" s="957"/>
      <c r="N479" s="957"/>
      <c r="O479" s="957"/>
      <c r="P479" s="1169">
        <v>42749</v>
      </c>
      <c r="Q479" s="960">
        <v>0.58333333333333337</v>
      </c>
      <c r="R479" s="957" t="s">
        <v>1814</v>
      </c>
      <c r="S479" s="1566" t="s">
        <v>1814</v>
      </c>
      <c r="T479" s="1566">
        <v>127.8</v>
      </c>
      <c r="U479" s="1602">
        <v>160.80000000000001</v>
      </c>
      <c r="V479" s="1566">
        <v>33.000000000000014</v>
      </c>
      <c r="W479" s="1393">
        <v>48</v>
      </c>
      <c r="X479" s="1393">
        <v>687.50000000000023</v>
      </c>
      <c r="Y479" s="1154"/>
      <c r="Z479" s="1566" t="s">
        <v>1814</v>
      </c>
      <c r="AA479" s="1189">
        <v>125.7</v>
      </c>
      <c r="AB479" s="1189">
        <v>168.2</v>
      </c>
      <c r="AC479" s="1189">
        <v>42.499999999999986</v>
      </c>
      <c r="AD479" s="1189">
        <v>60</v>
      </c>
      <c r="AE479" s="1189">
        <v>708.33333333333314</v>
      </c>
      <c r="AF479" s="1154"/>
      <c r="AG479" s="1566" t="s">
        <v>1814</v>
      </c>
      <c r="AH479" s="1664">
        <v>127</v>
      </c>
      <c r="AI479" s="1635">
        <v>162.20000000000002</v>
      </c>
      <c r="AJ479" s="1344">
        <v>35.200000000000017</v>
      </c>
      <c r="AK479" s="1344">
        <v>50</v>
      </c>
      <c r="AL479" s="1344">
        <v>704.00000000000034</v>
      </c>
      <c r="AM479" s="1154"/>
      <c r="AN479" s="1344">
        <v>699.94444444444468</v>
      </c>
      <c r="AO479" s="1344">
        <v>10.99284278940573</v>
      </c>
      <c r="AP479" s="1344">
        <v>1.5705307580705061</v>
      </c>
      <c r="AQ479" s="1343">
        <v>3</v>
      </c>
      <c r="AR479" s="1154"/>
      <c r="AS479" s="1343"/>
      <c r="AT479" s="86" t="s">
        <v>191</v>
      </c>
      <c r="AU479" s="86" t="s">
        <v>191</v>
      </c>
      <c r="AV479" s="86" t="s">
        <v>191</v>
      </c>
      <c r="AW479" s="1323" t="str">
        <f t="shared" si="420"/>
        <v xml:space="preserve">  </v>
      </c>
      <c r="AX479" s="1154"/>
      <c r="AY479" s="86" t="s">
        <v>191</v>
      </c>
      <c r="AZ479" s="86" t="s">
        <v>191</v>
      </c>
      <c r="BA479" s="86" t="s">
        <v>191</v>
      </c>
      <c r="BB479" s="1323" t="str">
        <f t="shared" si="466"/>
        <v xml:space="preserve">  </v>
      </c>
      <c r="BC479" s="1154"/>
      <c r="BD479" s="801" t="s">
        <v>191</v>
      </c>
      <c r="BE479" s="1203" t="s">
        <v>1814</v>
      </c>
      <c r="BF479" s="1312">
        <v>2.7383646414162133</v>
      </c>
      <c r="BG479" s="1312"/>
      <c r="BH479" s="1203"/>
      <c r="BI479" s="1154"/>
      <c r="BJ479" s="1092" t="s">
        <v>1814</v>
      </c>
      <c r="BK479" s="1595">
        <v>3.0234093898669524E-2</v>
      </c>
      <c r="BL479" s="1092"/>
      <c r="BM479" s="1203"/>
      <c r="BN479" s="1158"/>
      <c r="BO479" s="1157"/>
      <c r="BP479" s="1310">
        <f t="shared" si="452"/>
        <v>1.1040930576372476</v>
      </c>
      <c r="BQ479" s="1228">
        <v>148.69395485288399</v>
      </c>
      <c r="BT479" s="1158"/>
      <c r="BU479" s="1228">
        <v>102.2270939613578</v>
      </c>
      <c r="BV479" s="1203"/>
      <c r="BW479" s="1203"/>
      <c r="BX479" s="1154"/>
      <c r="BY479" s="1312">
        <v>1.0056744520281462</v>
      </c>
      <c r="BZ479" s="1203"/>
      <c r="CA479" s="1594"/>
      <c r="CB479" s="1594"/>
      <c r="CC479" s="1154"/>
      <c r="CD479" s="1312">
        <v>0.71235273685326994</v>
      </c>
      <c r="CE479" s="1595"/>
      <c r="CF479" s="1594"/>
      <c r="CG479" s="1158"/>
      <c r="CH479" s="1239">
        <f t="shared" si="458"/>
        <v>0.67633849205446739</v>
      </c>
      <c r="CI479" s="1312">
        <v>4.0283275727157184</v>
      </c>
      <c r="CJ479" s="1203"/>
      <c r="CK479" s="1203"/>
      <c r="CL479" s="1154"/>
      <c r="CM479" s="1312">
        <v>2.8359426111918671</v>
      </c>
      <c r="CN479" s="1203"/>
      <c r="CO479" s="1203"/>
      <c r="CP479" s="1158"/>
      <c r="CQ479" s="1201">
        <f t="shared" si="467"/>
        <v>2.7091401104377759</v>
      </c>
      <c r="CR479" s="1201">
        <f t="shared" si="468"/>
        <v>2.7741594730882824</v>
      </c>
      <c r="CS479" s="1203"/>
    </row>
    <row r="480" spans="1:97" x14ac:dyDescent="0.2">
      <c r="A480" s="1144" t="s">
        <v>2535</v>
      </c>
      <c r="B480" s="1167" t="s">
        <v>1931</v>
      </c>
      <c r="C480" s="957" t="s">
        <v>599</v>
      </c>
      <c r="D480" s="957">
        <v>9</v>
      </c>
      <c r="E480" s="1455">
        <v>1701648</v>
      </c>
      <c r="F480" s="955">
        <v>1</v>
      </c>
      <c r="G480" s="1163">
        <v>11452600</v>
      </c>
      <c r="H480" s="1163">
        <v>201701191120</v>
      </c>
      <c r="I480" s="1163"/>
      <c r="J480" s="1163"/>
      <c r="K480" s="1165" t="s">
        <v>1693</v>
      </c>
      <c r="L480" s="1166" t="s">
        <v>1694</v>
      </c>
      <c r="M480" s="957"/>
      <c r="N480" s="957"/>
      <c r="O480" s="957"/>
      <c r="P480" s="1169">
        <v>42754</v>
      </c>
      <c r="Q480" s="960">
        <v>0.47222222222222227</v>
      </c>
      <c r="R480" s="957" t="s">
        <v>1818</v>
      </c>
      <c r="S480" s="1566" t="s">
        <v>1818</v>
      </c>
      <c r="T480" s="1566">
        <v>129.69999999999999</v>
      </c>
      <c r="U480" s="1602">
        <v>252.5</v>
      </c>
      <c r="V480" s="1566">
        <v>122.80000000000001</v>
      </c>
      <c r="W480" s="1393">
        <v>46</v>
      </c>
      <c r="X480" s="1393">
        <v>2669.5652173913045</v>
      </c>
      <c r="Y480" s="1154"/>
      <c r="Z480" s="1566" t="s">
        <v>1818</v>
      </c>
      <c r="AA480" s="1189">
        <v>127.7</v>
      </c>
      <c r="AB480" s="1189">
        <v>230.5</v>
      </c>
      <c r="AC480" s="1189">
        <v>102.8</v>
      </c>
      <c r="AD480" s="1189">
        <v>44</v>
      </c>
      <c r="AE480" s="1189">
        <v>2336.3636363636365</v>
      </c>
      <c r="AF480" s="1154"/>
      <c r="AG480" s="1566" t="s">
        <v>1818</v>
      </c>
      <c r="AH480" s="1344">
        <v>128</v>
      </c>
      <c r="AI480" s="1638">
        <v>233.2</v>
      </c>
      <c r="AJ480" s="1344">
        <v>105.19999999999999</v>
      </c>
      <c r="AK480" s="1344">
        <v>40</v>
      </c>
      <c r="AL480" s="1344">
        <v>2629.9999999999995</v>
      </c>
      <c r="AM480" s="1154"/>
      <c r="AN480" s="1344">
        <v>2545.3096179183135</v>
      </c>
      <c r="AO480" s="1344">
        <v>182.03068151465808</v>
      </c>
      <c r="AP480" s="1344">
        <v>7.151612528126627</v>
      </c>
      <c r="AQ480" s="1343">
        <v>3</v>
      </c>
      <c r="AR480" s="1154"/>
      <c r="AS480" s="1343"/>
      <c r="AT480" s="86" t="s">
        <v>191</v>
      </c>
      <c r="AU480" s="86" t="s">
        <v>191</v>
      </c>
      <c r="AV480" s="86" t="s">
        <v>191</v>
      </c>
      <c r="AW480" s="1323" t="str">
        <f t="shared" si="420"/>
        <v xml:space="preserve">  </v>
      </c>
      <c r="AX480" s="1154"/>
      <c r="AY480" s="86" t="s">
        <v>191</v>
      </c>
      <c r="AZ480" s="86" t="s">
        <v>191</v>
      </c>
      <c r="BA480" s="86" t="s">
        <v>191</v>
      </c>
      <c r="BB480" s="1323" t="str">
        <f t="shared" si="466"/>
        <v xml:space="preserve">  </v>
      </c>
      <c r="BC480" s="1154"/>
      <c r="BD480" s="801" t="s">
        <v>191</v>
      </c>
      <c r="BE480" s="1203" t="s">
        <v>1818</v>
      </c>
      <c r="BF480" s="1312">
        <v>3.4425725809388146</v>
      </c>
      <c r="BG480" s="1312"/>
      <c r="BH480" s="1203"/>
      <c r="BI480" s="1154"/>
      <c r="BJ480" s="1203" t="s">
        <v>1818</v>
      </c>
      <c r="BK480" s="1599">
        <v>2.3208008361346122E-2</v>
      </c>
      <c r="BL480" s="1203"/>
      <c r="BM480" s="1203"/>
      <c r="BN480" s="1158"/>
      <c r="BO480" s="1157"/>
      <c r="BP480" s="1310">
        <f t="shared" si="452"/>
        <v>0.67414724935202763</v>
      </c>
      <c r="BQ480" s="1201">
        <v>170.52776023711789</v>
      </c>
      <c r="BR480" s="1366"/>
      <c r="BS480" s="1201"/>
      <c r="BT480" s="1158"/>
      <c r="BU480" s="1201">
        <v>455.23497732865388</v>
      </c>
      <c r="BV480" s="1203"/>
      <c r="BW480" s="1203"/>
      <c r="BX480" s="1154"/>
      <c r="BY480" s="1312">
        <v>0.7413341422821359</v>
      </c>
      <c r="BZ480" s="1312"/>
      <c r="CA480" s="1312"/>
      <c r="CB480" s="1203"/>
      <c r="CC480" s="1154"/>
      <c r="CD480" s="1312">
        <v>1.7320261324228083</v>
      </c>
      <c r="CE480" s="1312"/>
      <c r="CF480" s="1203"/>
      <c r="CG480" s="1158"/>
      <c r="CH480" s="1239">
        <f t="shared" si="458"/>
        <v>0.43472930228563073</v>
      </c>
      <c r="CI480" s="1312">
        <v>3.6169768921634931</v>
      </c>
      <c r="CJ480" s="1203"/>
      <c r="CK480" s="1203"/>
      <c r="CL480" s="1154"/>
      <c r="CM480" s="1312">
        <v>9.5126492263899873</v>
      </c>
      <c r="CN480" s="1203"/>
      <c r="CO480" s="1203"/>
      <c r="CP480" s="1158"/>
      <c r="CQ480" s="1201">
        <f t="shared" si="467"/>
        <v>2.1210487296227356</v>
      </c>
      <c r="CR480" s="1201">
        <f t="shared" si="468"/>
        <v>2.089612991121812</v>
      </c>
      <c r="CS480" s="1203"/>
    </row>
    <row r="481" spans="1:97" x14ac:dyDescent="0.2">
      <c r="A481" s="1144" t="s">
        <v>2539</v>
      </c>
      <c r="B481" s="1167" t="s">
        <v>1935</v>
      </c>
      <c r="C481" s="957" t="s">
        <v>599</v>
      </c>
      <c r="D481" s="957">
        <v>9</v>
      </c>
      <c r="E481" s="1455">
        <v>1701649</v>
      </c>
      <c r="F481" s="955">
        <v>1</v>
      </c>
      <c r="G481" s="1163">
        <v>11452600</v>
      </c>
      <c r="H481" s="1163">
        <v>201701191540</v>
      </c>
      <c r="I481" s="1163"/>
      <c r="J481" s="1163"/>
      <c r="K481" s="1165" t="s">
        <v>1693</v>
      </c>
      <c r="L481" s="1166" t="s">
        <v>1694</v>
      </c>
      <c r="M481" s="957"/>
      <c r="N481" s="957"/>
      <c r="O481" s="957"/>
      <c r="P481" s="1169">
        <v>42754</v>
      </c>
      <c r="Q481" s="960">
        <v>0.65277777777777779</v>
      </c>
      <c r="R481" s="957" t="s">
        <v>1822</v>
      </c>
      <c r="S481" s="1566" t="s">
        <v>1822</v>
      </c>
      <c r="T481" s="1566">
        <v>128.4</v>
      </c>
      <c r="U481" s="1602">
        <v>239.8</v>
      </c>
      <c r="V481" s="1566">
        <v>111.4</v>
      </c>
      <c r="W481" s="1393">
        <v>52</v>
      </c>
      <c r="X481" s="1393">
        <v>2142.3076923076924</v>
      </c>
      <c r="Y481" s="1154"/>
      <c r="Z481" s="1566" t="s">
        <v>1822</v>
      </c>
      <c r="AA481" s="1189">
        <v>129</v>
      </c>
      <c r="AB481" s="1189">
        <v>223.89999999999998</v>
      </c>
      <c r="AC481" s="1189">
        <v>94.899999999999977</v>
      </c>
      <c r="AD481" s="1189">
        <v>44</v>
      </c>
      <c r="AE481" s="1189">
        <v>2156.8181818181815</v>
      </c>
      <c r="AF481" s="1154"/>
      <c r="AG481" s="1566" t="s">
        <v>1822</v>
      </c>
      <c r="AH481" s="1344">
        <v>129.1</v>
      </c>
      <c r="AI481" s="1638">
        <v>223.20000000000002</v>
      </c>
      <c r="AJ481" s="1344">
        <v>94.100000000000023</v>
      </c>
      <c r="AK481" s="1344">
        <v>42</v>
      </c>
      <c r="AL481" s="1344">
        <v>2240.4761904761908</v>
      </c>
      <c r="AM481" s="1154"/>
      <c r="AN481" s="1344">
        <v>2179.8673548673546</v>
      </c>
      <c r="AO481" s="1344">
        <v>52.987845699298589</v>
      </c>
      <c r="AP481" s="1344">
        <v>2.430783028195902</v>
      </c>
      <c r="AQ481" s="1343">
        <v>3</v>
      </c>
      <c r="AR481" s="1154"/>
      <c r="AS481" s="1343"/>
      <c r="AT481" s="86" t="s">
        <v>191</v>
      </c>
      <c r="AU481" s="86" t="s">
        <v>191</v>
      </c>
      <c r="AV481" s="86" t="s">
        <v>191</v>
      </c>
      <c r="AW481" s="1323" t="str">
        <f t="shared" si="420"/>
        <v xml:space="preserve">  </v>
      </c>
      <c r="AX481" s="1154"/>
      <c r="AY481" s="86" t="s">
        <v>191</v>
      </c>
      <c r="AZ481" s="86" t="s">
        <v>191</v>
      </c>
      <c r="BA481" s="86" t="s">
        <v>191</v>
      </c>
      <c r="BB481" s="1323" t="str">
        <f t="shared" si="466"/>
        <v xml:space="preserve">  </v>
      </c>
      <c r="BC481" s="1154"/>
      <c r="BD481" s="801" t="s">
        <v>191</v>
      </c>
      <c r="BE481" s="1203" t="s">
        <v>1822</v>
      </c>
      <c r="BF481" s="1312">
        <v>6.6688868913647426</v>
      </c>
      <c r="BG481" s="1312"/>
      <c r="BH481" s="1203"/>
      <c r="BI481" s="1154"/>
      <c r="BJ481" s="1203" t="s">
        <v>1822</v>
      </c>
      <c r="BK481" s="1599">
        <v>4.0498957668853156E-2</v>
      </c>
      <c r="BL481" s="1203"/>
      <c r="BM481" s="1203"/>
      <c r="BN481" s="1158"/>
      <c r="BO481" s="1157"/>
      <c r="BP481" s="1310">
        <f t="shared" si="452"/>
        <v>0.60728211961869571</v>
      </c>
      <c r="BQ481" s="1201">
        <v>281.64219487024423</v>
      </c>
      <c r="BR481" s="1366"/>
      <c r="BS481" s="1201"/>
      <c r="BT481" s="1158"/>
      <c r="BU481" s="1201">
        <v>603.36424054894633</v>
      </c>
      <c r="BV481" s="1203"/>
      <c r="BW481" s="1203"/>
      <c r="BX481" s="1154"/>
      <c r="BY481" s="1312">
        <v>0.75788356697448567</v>
      </c>
      <c r="BZ481" s="1312">
        <v>4.9464591488119047E-2</v>
      </c>
      <c r="CA481" s="1312"/>
      <c r="CB481" s="1203"/>
      <c r="CC481" s="1154"/>
      <c r="CD481" s="1312">
        <v>1.6346170569517882</v>
      </c>
      <c r="CE481" s="1312">
        <v>0.10668613027778406</v>
      </c>
      <c r="CF481" s="1203"/>
      <c r="CG481" s="1158"/>
      <c r="CH481" s="1239">
        <f t="shared" si="458"/>
        <v>0.26909446836389389</v>
      </c>
      <c r="CI481" s="1312">
        <v>3.8701806290395813</v>
      </c>
      <c r="CJ481" s="1203"/>
      <c r="CK481" s="1203"/>
      <c r="CL481" s="1154"/>
      <c r="CM481" s="1312">
        <v>8.6710475522053496</v>
      </c>
      <c r="CN481" s="1203"/>
      <c r="CO481" s="1203"/>
      <c r="CP481" s="1158"/>
      <c r="CQ481" s="1201">
        <f t="shared" si="467"/>
        <v>1.3741480145837586</v>
      </c>
      <c r="CR481" s="1201">
        <f t="shared" si="468"/>
        <v>1.4371165822350278</v>
      </c>
      <c r="CS481" s="1203"/>
    </row>
    <row r="482" spans="1:97" x14ac:dyDescent="0.2">
      <c r="A482" s="1144" t="s">
        <v>2543</v>
      </c>
      <c r="B482" s="1167" t="s">
        <v>1939</v>
      </c>
      <c r="C482" s="957" t="s">
        <v>599</v>
      </c>
      <c r="D482" s="957">
        <v>9</v>
      </c>
      <c r="E482" s="1455">
        <v>1701650</v>
      </c>
      <c r="F482" s="955">
        <v>1</v>
      </c>
      <c r="G482" s="1163">
        <v>11452600</v>
      </c>
      <c r="H482" s="1163">
        <v>201701201510</v>
      </c>
      <c r="I482" s="1163"/>
      <c r="J482" s="1163"/>
      <c r="K482" s="1165" t="s">
        <v>1693</v>
      </c>
      <c r="L482" s="1166" t="s">
        <v>1694</v>
      </c>
      <c r="M482" s="957"/>
      <c r="N482" s="957"/>
      <c r="O482" s="957"/>
      <c r="P482" s="1169">
        <v>42755</v>
      </c>
      <c r="Q482" s="960">
        <v>0.63194444444444442</v>
      </c>
      <c r="R482" s="957" t="s">
        <v>1826</v>
      </c>
      <c r="S482" s="1566" t="s">
        <v>1826</v>
      </c>
      <c r="T482" s="1566">
        <v>128.4</v>
      </c>
      <c r="U482" s="1602">
        <v>206.8</v>
      </c>
      <c r="V482" s="1566">
        <v>78.400000000000006</v>
      </c>
      <c r="W482" s="1393">
        <v>42</v>
      </c>
      <c r="X482" s="1393">
        <v>1866.6666666666667</v>
      </c>
      <c r="Y482" s="1154"/>
      <c r="Z482" s="1566" t="s">
        <v>1826</v>
      </c>
      <c r="AA482" s="1189">
        <v>126.9</v>
      </c>
      <c r="AB482" s="1189">
        <v>232.3</v>
      </c>
      <c r="AC482" s="1189">
        <v>105.4</v>
      </c>
      <c r="AD482" s="1189">
        <v>54</v>
      </c>
      <c r="AE482" s="1189">
        <v>1951.851851851852</v>
      </c>
      <c r="AF482" s="1154"/>
      <c r="AG482" s="1566" t="s">
        <v>1826</v>
      </c>
      <c r="AH482" s="1344">
        <v>128.1</v>
      </c>
      <c r="AI482" s="1638">
        <v>211.4</v>
      </c>
      <c r="AJ482" s="1344">
        <v>83.300000000000011</v>
      </c>
      <c r="AK482" s="1344">
        <v>46</v>
      </c>
      <c r="AL482" s="1344">
        <v>1810.8695652173915</v>
      </c>
      <c r="AM482" s="1154"/>
      <c r="AN482" s="1344">
        <v>1876.4626945786367</v>
      </c>
      <c r="AO482" s="1344">
        <v>70.999809213189891</v>
      </c>
      <c r="AP482" s="1344">
        <v>3.7837048089641363</v>
      </c>
      <c r="AQ482" s="1343">
        <v>3</v>
      </c>
      <c r="AR482" s="1154"/>
      <c r="AS482" s="1343"/>
      <c r="AT482" s="86" t="s">
        <v>191</v>
      </c>
      <c r="AU482" s="86" t="s">
        <v>191</v>
      </c>
      <c r="AV482" s="86" t="s">
        <v>191</v>
      </c>
      <c r="AW482" s="1323" t="str">
        <f t="shared" si="420"/>
        <v xml:space="preserve">  </v>
      </c>
      <c r="AX482" s="1154"/>
      <c r="AY482" s="86" t="s">
        <v>191</v>
      </c>
      <c r="AZ482" s="86" t="s">
        <v>191</v>
      </c>
      <c r="BA482" s="86" t="s">
        <v>191</v>
      </c>
      <c r="BB482" s="1323" t="str">
        <f t="shared" si="466"/>
        <v xml:space="preserve">  </v>
      </c>
      <c r="BC482" s="1154"/>
      <c r="BD482" s="801" t="s">
        <v>191</v>
      </c>
      <c r="BE482" s="1203" t="s">
        <v>1826</v>
      </c>
      <c r="BF482" s="1312">
        <v>4.6997330427995507</v>
      </c>
      <c r="BG482" s="1312">
        <v>3.2043609126075179E-2</v>
      </c>
      <c r="BH482" s="1203"/>
      <c r="BI482" s="1154"/>
      <c r="BJ482" s="1203" t="s">
        <v>1826</v>
      </c>
      <c r="BK482" s="1599">
        <v>2.1660953494171891E-2</v>
      </c>
      <c r="BL482" s="1203"/>
      <c r="BM482" s="1203"/>
      <c r="BN482" s="1158"/>
      <c r="BO482" s="1157"/>
      <c r="BP482" s="1310">
        <f t="shared" si="452"/>
        <v>0.4608975296449781</v>
      </c>
      <c r="BQ482" s="1201">
        <v>216.6399405659545</v>
      </c>
      <c r="BR482" s="1366"/>
      <c r="BS482" s="1201"/>
      <c r="BT482" s="1158"/>
      <c r="BU482" s="1201">
        <v>404.3945557231151</v>
      </c>
      <c r="BV482" s="1203"/>
      <c r="BW482" s="1203"/>
      <c r="BX482" s="1154"/>
      <c r="BY482" s="1312">
        <v>0.65566068943591238</v>
      </c>
      <c r="BZ482" s="1312"/>
      <c r="CA482" s="1312"/>
      <c r="CB482" s="1203"/>
      <c r="CC482" s="1154"/>
      <c r="CD482" s="1312">
        <v>1.2797525308619475</v>
      </c>
      <c r="CE482" s="1312"/>
      <c r="CF482" s="1203"/>
      <c r="CG482" s="1158"/>
      <c r="CH482" s="1239">
        <f t="shared" si="458"/>
        <v>0.30264995813932155</v>
      </c>
      <c r="CI482" s="1312">
        <v>3.2697827786721669</v>
      </c>
      <c r="CJ482" s="1203"/>
      <c r="CK482" s="1203"/>
      <c r="CL482" s="1154"/>
      <c r="CM482" s="1312">
        <v>5.9211501187693818</v>
      </c>
      <c r="CN482" s="1203"/>
      <c r="CO482" s="1203"/>
      <c r="CP482" s="1158"/>
      <c r="CQ482" s="1201">
        <f t="shared" si="467"/>
        <v>1.5093166893095156</v>
      </c>
      <c r="CR482" s="1201">
        <f t="shared" si="468"/>
        <v>1.4642012447921118</v>
      </c>
      <c r="CS482" s="1203"/>
    </row>
    <row r="483" spans="1:97" x14ac:dyDescent="0.2">
      <c r="A483" s="1144" t="s">
        <v>2548</v>
      </c>
      <c r="B483" s="1167" t="s">
        <v>1944</v>
      </c>
      <c r="C483" s="957" t="s">
        <v>599</v>
      </c>
      <c r="D483" s="957">
        <v>9</v>
      </c>
      <c r="E483" s="1455">
        <v>1701651</v>
      </c>
      <c r="F483" s="955">
        <v>1</v>
      </c>
      <c r="G483" s="1163">
        <v>11452600</v>
      </c>
      <c r="H483" s="1163">
        <v>201701211340</v>
      </c>
      <c r="I483" s="1163"/>
      <c r="J483" s="1163"/>
      <c r="K483" s="1165" t="s">
        <v>1693</v>
      </c>
      <c r="L483" s="1166" t="s">
        <v>1694</v>
      </c>
      <c r="M483" s="957"/>
      <c r="N483" s="957"/>
      <c r="O483" s="957"/>
      <c r="P483" s="1169">
        <v>42756</v>
      </c>
      <c r="Q483" s="960">
        <v>0.56944444444444442</v>
      </c>
      <c r="R483" s="957" t="s">
        <v>1832</v>
      </c>
      <c r="S483" s="1566" t="s">
        <v>1832</v>
      </c>
      <c r="T483" s="1566">
        <v>128.30000000000001</v>
      </c>
      <c r="U483" s="1602">
        <v>216.9</v>
      </c>
      <c r="V483" s="1566">
        <v>88.6</v>
      </c>
      <c r="W483" s="1393">
        <v>98</v>
      </c>
      <c r="X483" s="1393">
        <v>904.08163265306109</v>
      </c>
      <c r="Y483" s="1154"/>
      <c r="Z483" s="1566" t="s">
        <v>1832</v>
      </c>
      <c r="AA483" s="1189">
        <v>127.8</v>
      </c>
      <c r="AB483" s="1189">
        <v>225.1</v>
      </c>
      <c r="AC483" s="1189">
        <v>97.3</v>
      </c>
      <c r="AD483" s="1189">
        <v>104</v>
      </c>
      <c r="AE483" s="1189">
        <v>935.57692307692309</v>
      </c>
      <c r="AF483" s="1154"/>
      <c r="AG483" s="1566" t="s">
        <v>1832</v>
      </c>
      <c r="AH483" s="1344">
        <v>128.4</v>
      </c>
      <c r="AI483" s="1638">
        <v>210.60000000000002</v>
      </c>
      <c r="AJ483" s="1344">
        <v>82.200000000000017</v>
      </c>
      <c r="AK483" s="1344">
        <v>86</v>
      </c>
      <c r="AL483" s="1344">
        <v>955.81395348837236</v>
      </c>
      <c r="AM483" s="1154"/>
      <c r="AN483" s="1344">
        <v>931.82416973945203</v>
      </c>
      <c r="AO483" s="1344">
        <v>26.069534383276189</v>
      </c>
      <c r="AP483" s="1344">
        <v>2.7976881508198601</v>
      </c>
      <c r="AQ483" s="1343">
        <v>3</v>
      </c>
      <c r="AR483" s="1154"/>
      <c r="AS483" s="1343"/>
      <c r="AT483" s="86" t="s">
        <v>191</v>
      </c>
      <c r="AU483" s="86" t="s">
        <v>191</v>
      </c>
      <c r="AV483" s="86" t="s">
        <v>191</v>
      </c>
      <c r="AW483" s="1323" t="str">
        <f t="shared" si="420"/>
        <v xml:space="preserve">  </v>
      </c>
      <c r="AX483" s="1154"/>
      <c r="AY483" s="86" t="s">
        <v>191</v>
      </c>
      <c r="AZ483" s="86" t="s">
        <v>191</v>
      </c>
      <c r="BA483" s="86" t="s">
        <v>191</v>
      </c>
      <c r="BB483" s="1323" t="str">
        <f t="shared" si="466"/>
        <v xml:space="preserve">  </v>
      </c>
      <c r="BC483" s="1154"/>
      <c r="BD483" s="801" t="s">
        <v>191</v>
      </c>
      <c r="BE483" s="1203" t="s">
        <v>1832</v>
      </c>
      <c r="BF483" s="1312">
        <v>3.9950776245994684</v>
      </c>
      <c r="BG483" s="1312"/>
      <c r="BH483" s="1203"/>
      <c r="BI483" s="1154"/>
      <c r="BJ483" s="1203" t="s">
        <v>1832</v>
      </c>
      <c r="BK483" s="1599">
        <v>2.5813846259331603E-2</v>
      </c>
      <c r="BL483" s="1203"/>
      <c r="BM483" s="1203"/>
      <c r="BN483" s="1158"/>
      <c r="BO483" s="1157"/>
      <c r="BP483" s="1310">
        <f t="shared" si="452"/>
        <v>0.64614129398598619</v>
      </c>
      <c r="BQ483" s="1201">
        <v>225.90084136157429</v>
      </c>
      <c r="BR483" s="1366"/>
      <c r="BS483" s="1666"/>
      <c r="BT483" s="1158"/>
      <c r="BU483" s="1201">
        <v>204.23280147587224</v>
      </c>
      <c r="BV483" s="1203"/>
      <c r="BW483" s="1203"/>
      <c r="BX483" s="1154"/>
      <c r="BY483" s="1312">
        <v>0.94433362413270039</v>
      </c>
      <c r="BZ483" s="1312"/>
      <c r="CA483" s="1312"/>
      <c r="CB483" s="1203"/>
      <c r="CC483" s="1154"/>
      <c r="CD483" s="1312">
        <v>0.88349674642415144</v>
      </c>
      <c r="CE483" s="1312"/>
      <c r="CF483" s="1203"/>
      <c r="CG483" s="1158"/>
      <c r="CH483" s="1239">
        <f t="shared" si="458"/>
        <v>0.41803014917558928</v>
      </c>
      <c r="CI483" s="1312">
        <v>3.5121031304910737</v>
      </c>
      <c r="CJ483" s="1203"/>
      <c r="CK483" s="1203"/>
      <c r="CL483" s="1154"/>
      <c r="CM483" s="1312">
        <v>3.3569171782135623</v>
      </c>
      <c r="CN483" s="1203"/>
      <c r="CO483" s="1203"/>
      <c r="CP483" s="1158"/>
      <c r="CQ483" s="1201">
        <f t="shared" si="467"/>
        <v>1.5547100707206494</v>
      </c>
      <c r="CR483" s="1201">
        <f t="shared" si="468"/>
        <v>1.6436719047846697</v>
      </c>
      <c r="CS483" s="1203"/>
    </row>
    <row r="484" spans="1:97" x14ac:dyDescent="0.2">
      <c r="A484" s="1144" t="s">
        <v>2553</v>
      </c>
      <c r="B484" s="1167" t="s">
        <v>1949</v>
      </c>
      <c r="C484" s="957" t="s">
        <v>599</v>
      </c>
      <c r="D484" s="957">
        <v>9</v>
      </c>
      <c r="E484" s="1455">
        <v>1701652</v>
      </c>
      <c r="F484" s="955">
        <v>1</v>
      </c>
      <c r="G484" s="1163">
        <v>11452600</v>
      </c>
      <c r="H484" s="1163">
        <v>201701241310</v>
      </c>
      <c r="I484" s="1163"/>
      <c r="J484" s="1163"/>
      <c r="K484" s="1165" t="s">
        <v>1693</v>
      </c>
      <c r="L484" s="1166" t="s">
        <v>1694</v>
      </c>
      <c r="M484" s="957"/>
      <c r="N484" s="957"/>
      <c r="O484" s="957"/>
      <c r="P484" s="1169">
        <v>42759</v>
      </c>
      <c r="Q484" s="960">
        <v>0.54861111111111105</v>
      </c>
      <c r="R484" s="957" t="s">
        <v>1838</v>
      </c>
      <c r="S484" s="1566" t="s">
        <v>1838</v>
      </c>
      <c r="T484" s="1566">
        <v>128.30000000000001</v>
      </c>
      <c r="U484" s="1602">
        <v>207.1</v>
      </c>
      <c r="V484" s="1566">
        <v>78.799999999999983</v>
      </c>
      <c r="W484" s="1393">
        <v>112</v>
      </c>
      <c r="X484" s="1393">
        <v>703.57142857142844</v>
      </c>
      <c r="Y484" s="1154"/>
      <c r="Z484" s="1566" t="s">
        <v>1838</v>
      </c>
      <c r="AA484" s="1189">
        <v>127.7</v>
      </c>
      <c r="AB484" s="1189">
        <v>205.2</v>
      </c>
      <c r="AC484" s="1189">
        <v>77.499999999999986</v>
      </c>
      <c r="AD484" s="1189">
        <v>108</v>
      </c>
      <c r="AE484" s="1189">
        <v>717.5925925925925</v>
      </c>
      <c r="AF484" s="1154"/>
      <c r="AG484" s="1566" t="s">
        <v>1838</v>
      </c>
      <c r="AH484" s="1344">
        <v>126.9</v>
      </c>
      <c r="AI484" s="1638">
        <v>203.9</v>
      </c>
      <c r="AJ484" s="1344">
        <v>77</v>
      </c>
      <c r="AK484" s="1344">
        <v>110</v>
      </c>
      <c r="AL484" s="1344">
        <v>700</v>
      </c>
      <c r="AM484" s="1154"/>
      <c r="AN484" s="1344">
        <v>707.05467372134035</v>
      </c>
      <c r="AO484" s="1344">
        <v>9.2991707217914605</v>
      </c>
      <c r="AP484" s="1344">
        <v>1.3151982537430178</v>
      </c>
      <c r="AQ484" s="1343">
        <v>3</v>
      </c>
      <c r="AR484" s="1154"/>
      <c r="AS484" s="1343"/>
      <c r="AT484" s="86" t="s">
        <v>191</v>
      </c>
      <c r="AU484" s="86" t="s">
        <v>191</v>
      </c>
      <c r="AV484" s="86" t="s">
        <v>191</v>
      </c>
      <c r="AW484" s="1323" t="str">
        <f t="shared" si="420"/>
        <v xml:space="preserve">  </v>
      </c>
      <c r="AX484" s="1154"/>
      <c r="AY484" s="86" t="s">
        <v>191</v>
      </c>
      <c r="AZ484" s="86" t="s">
        <v>191</v>
      </c>
      <c r="BA484" s="86" t="s">
        <v>191</v>
      </c>
      <c r="BB484" s="1323" t="str">
        <f t="shared" si="466"/>
        <v xml:space="preserve">  </v>
      </c>
      <c r="BC484" s="1154"/>
      <c r="BD484" s="801" t="s">
        <v>191</v>
      </c>
      <c r="BE484" s="1203" t="s">
        <v>1838</v>
      </c>
      <c r="BF484" s="1312">
        <v>1.6353959599654655</v>
      </c>
      <c r="BG484" s="1312"/>
      <c r="BH484" s="1203"/>
      <c r="BI484" s="1154"/>
      <c r="BJ484" s="1203" t="s">
        <v>1838</v>
      </c>
      <c r="BK484" s="1599">
        <v>1.6842616709857476E-2</v>
      </c>
      <c r="BL484" s="1203"/>
      <c r="BM484" s="1203"/>
      <c r="BN484" s="1158"/>
      <c r="BO484" s="1157"/>
      <c r="BP484" s="1310">
        <f t="shared" si="452"/>
        <v>1.0298800487567024</v>
      </c>
      <c r="BQ484" s="1201">
        <v>255.15787322678469</v>
      </c>
      <c r="BR484" s="1366"/>
      <c r="BS484" s="1666"/>
      <c r="BT484" s="1158"/>
      <c r="BU484" s="1201">
        <v>179.52178937741633</v>
      </c>
      <c r="BV484" s="1203"/>
      <c r="BW484" s="1203"/>
      <c r="BX484" s="1154"/>
      <c r="BY484" s="1312">
        <v>0.84610156221241317</v>
      </c>
      <c r="BZ484" s="1312"/>
      <c r="CA484" s="1312"/>
      <c r="CB484" s="1203"/>
      <c r="CC484" s="1154"/>
      <c r="CD484" s="1312">
        <v>0.60715621362464822</v>
      </c>
      <c r="CE484" s="1203"/>
      <c r="CF484" s="1203"/>
      <c r="CG484" s="1158"/>
      <c r="CH484" s="1239">
        <f t="shared" si="458"/>
        <v>0.33159923756708726</v>
      </c>
      <c r="CI484" s="1312">
        <v>3.5108137529937626</v>
      </c>
      <c r="CJ484" s="1203"/>
      <c r="CK484" s="1203"/>
      <c r="CL484" s="1154"/>
      <c r="CM484" s="1312">
        <v>2.457569627095634</v>
      </c>
      <c r="CN484" s="1203"/>
      <c r="CO484" s="1203"/>
      <c r="CP484" s="1158"/>
      <c r="CQ484" s="1201">
        <f t="shared" si="467"/>
        <v>1.3759378492206455</v>
      </c>
      <c r="CR484" s="1201">
        <f t="shared" si="468"/>
        <v>1.3689533931332316</v>
      </c>
      <c r="CS484" s="1203"/>
    </row>
    <row r="485" spans="1:97" x14ac:dyDescent="0.2">
      <c r="A485" s="1144" t="s">
        <v>2562</v>
      </c>
      <c r="B485" s="1117" t="s">
        <v>1958</v>
      </c>
      <c r="C485" s="957" t="s">
        <v>599</v>
      </c>
      <c r="D485" s="957">
        <v>7</v>
      </c>
      <c r="E485" s="1455">
        <v>1702288</v>
      </c>
      <c r="F485" s="955">
        <v>1</v>
      </c>
      <c r="G485" s="1163">
        <v>11452600</v>
      </c>
      <c r="H485" s="1163">
        <v>201702021240</v>
      </c>
      <c r="I485" s="1163"/>
      <c r="J485" s="1163"/>
      <c r="K485" s="1165" t="s">
        <v>1693</v>
      </c>
      <c r="L485" s="1166" t="s">
        <v>1694</v>
      </c>
      <c r="M485" s="957"/>
      <c r="N485" s="957"/>
      <c r="O485" s="957"/>
      <c r="P485" s="1169">
        <v>42768</v>
      </c>
      <c r="Q485" s="960">
        <v>0.52777777777777779</v>
      </c>
      <c r="R485" s="957" t="s">
        <v>1848</v>
      </c>
      <c r="S485" s="1566" t="s">
        <v>1848</v>
      </c>
      <c r="T485" s="1566">
        <v>128.30000000000001</v>
      </c>
      <c r="U485" s="1602">
        <v>181.9</v>
      </c>
      <c r="V485" s="1566">
        <v>53.599999999999994</v>
      </c>
      <c r="W485" s="1393">
        <v>120</v>
      </c>
      <c r="X485" s="1393">
        <v>446.66666666666663</v>
      </c>
      <c r="Y485" s="1154"/>
      <c r="Z485" s="1566" t="s">
        <v>1848</v>
      </c>
      <c r="AA485" s="1189">
        <v>126.9</v>
      </c>
      <c r="AB485" s="1189">
        <v>179.60000000000002</v>
      </c>
      <c r="AC485" s="1189">
        <v>52.700000000000017</v>
      </c>
      <c r="AD485" s="1189">
        <v>120</v>
      </c>
      <c r="AE485" s="1189">
        <v>439.1666666666668</v>
      </c>
      <c r="AF485" s="1154"/>
      <c r="AG485" s="1566" t="s">
        <v>1848</v>
      </c>
      <c r="AH485" s="1344">
        <v>128.4</v>
      </c>
      <c r="AI485" s="1638">
        <v>182.10000000000002</v>
      </c>
      <c r="AJ485" s="1344">
        <v>53.700000000000017</v>
      </c>
      <c r="AK485" s="1344">
        <v>122</v>
      </c>
      <c r="AL485" s="1344">
        <v>440.16393442622967</v>
      </c>
      <c r="AM485" s="1154"/>
      <c r="AN485" s="1344">
        <v>441.99908925318772</v>
      </c>
      <c r="AO485" s="1344">
        <v>4.0728791940321374</v>
      </c>
      <c r="AP485" s="1344">
        <v>0.92146777969922333</v>
      </c>
      <c r="AQ485" s="1343">
        <v>3</v>
      </c>
      <c r="AR485" s="1154"/>
      <c r="AS485" s="1343"/>
      <c r="AT485" s="86" t="s">
        <v>191</v>
      </c>
      <c r="AU485" s="86" t="s">
        <v>191</v>
      </c>
      <c r="AV485" s="86" t="s">
        <v>191</v>
      </c>
      <c r="AW485" s="1323" t="str">
        <f t="shared" si="420"/>
        <v xml:space="preserve">  </v>
      </c>
      <c r="AX485" s="1154"/>
      <c r="AY485" s="86" t="s">
        <v>191</v>
      </c>
      <c r="AZ485" s="86" t="s">
        <v>191</v>
      </c>
      <c r="BA485" s="86" t="s">
        <v>191</v>
      </c>
      <c r="BB485" s="1323" t="str">
        <f t="shared" si="466"/>
        <v xml:space="preserve">  </v>
      </c>
      <c r="BC485" s="1154"/>
      <c r="BD485" s="801" t="s">
        <v>191</v>
      </c>
      <c r="BE485" s="1203" t="s">
        <v>1848</v>
      </c>
      <c r="BF485" s="1312">
        <v>1.6542086968392229</v>
      </c>
      <c r="BG485" s="1312"/>
      <c r="BH485" s="1203"/>
      <c r="BI485" s="1154"/>
      <c r="BJ485" s="1203" t="s">
        <v>1848</v>
      </c>
      <c r="BK485" s="1599">
        <v>1.1547107466855059E-2</v>
      </c>
      <c r="BL485" s="1599">
        <v>1.4047691575458836E-3</v>
      </c>
      <c r="BM485" s="1203"/>
      <c r="BN485" s="1158"/>
      <c r="BO485" s="1157"/>
      <c r="BP485" s="1310">
        <f t="shared" si="452"/>
        <v>0.69804417598085899</v>
      </c>
      <c r="BQ485" s="1201">
        <v>1123.4574500602541</v>
      </c>
      <c r="BR485" s="1366"/>
      <c r="BS485" s="1666"/>
      <c r="BT485" s="1158"/>
      <c r="BU485" s="1201">
        <v>501.81099436024675</v>
      </c>
      <c r="BV485" s="1203"/>
      <c r="BW485" s="1203"/>
      <c r="BX485" s="1154"/>
      <c r="BY485" s="1312">
        <v>0.97862781329896009</v>
      </c>
      <c r="BZ485" s="1312"/>
      <c r="CA485" s="1312"/>
      <c r="CB485" s="1203"/>
      <c r="CC485" s="1154"/>
      <c r="CD485" s="1312">
        <v>0.42978071467379325</v>
      </c>
      <c r="CE485" s="1203"/>
      <c r="CF485" s="1203"/>
      <c r="CG485" s="1158"/>
      <c r="CH485" s="1239">
        <f t="shared" si="458"/>
        <v>8.7108578366405745E-2</v>
      </c>
      <c r="CI485" s="1312">
        <v>2.6785358853345467</v>
      </c>
      <c r="CJ485" s="1203"/>
      <c r="CK485" s="1203"/>
      <c r="CL485" s="1154"/>
      <c r="CM485" s="1312">
        <v>1.1789948937906984</v>
      </c>
      <c r="CN485" s="1203"/>
      <c r="CO485" s="1203"/>
      <c r="CP485" s="1158"/>
      <c r="CQ485" s="1201">
        <f t="shared" si="467"/>
        <v>0.23841898820386029</v>
      </c>
      <c r="CR485" s="1201">
        <f t="shared" si="468"/>
        <v>0.23494799975313135</v>
      </c>
      <c r="CS485" s="1203"/>
    </row>
    <row r="486" spans="1:97" ht="25.5" x14ac:dyDescent="0.2">
      <c r="A486" s="1144" t="s">
        <v>2563</v>
      </c>
      <c r="B486" s="1117" t="s">
        <v>1959</v>
      </c>
      <c r="C486" s="1209" t="s">
        <v>600</v>
      </c>
      <c r="D486" s="1209">
        <v>7</v>
      </c>
      <c r="E486" s="1614">
        <v>1700268</v>
      </c>
      <c r="F486" s="1669">
        <v>4</v>
      </c>
      <c r="G486" s="1210">
        <v>11452600</v>
      </c>
      <c r="H486" s="1210">
        <v>201702021241</v>
      </c>
      <c r="I486" s="1210"/>
      <c r="J486" s="1210"/>
      <c r="K486" s="1457" t="s">
        <v>1693</v>
      </c>
      <c r="L486" s="1481" t="s">
        <v>1849</v>
      </c>
      <c r="M486" s="1209"/>
      <c r="N486" s="1209"/>
      <c r="O486" s="1209" t="s">
        <v>45</v>
      </c>
      <c r="P486" s="1288">
        <v>42768</v>
      </c>
      <c r="Q486" s="1213">
        <v>0.52847222222222223</v>
      </c>
      <c r="R486" s="1209" t="s">
        <v>1850</v>
      </c>
      <c r="S486" s="1634" t="s">
        <v>1850</v>
      </c>
      <c r="T486" s="1566">
        <v>126.8</v>
      </c>
      <c r="U486" s="1602">
        <v>181.5</v>
      </c>
      <c r="V486" s="1566">
        <v>54.7</v>
      </c>
      <c r="W486" s="1393">
        <v>122</v>
      </c>
      <c r="X486" s="1393">
        <v>448.36065573770497</v>
      </c>
      <c r="Y486" s="1154"/>
      <c r="Z486" s="1634" t="s">
        <v>1850</v>
      </c>
      <c r="AA486" s="1189">
        <v>126.9</v>
      </c>
      <c r="AB486" s="1189">
        <v>180</v>
      </c>
      <c r="AC486" s="1189">
        <v>53.099999999999994</v>
      </c>
      <c r="AD486" s="1189">
        <v>122</v>
      </c>
      <c r="AE486" s="1189">
        <v>435.2459016393442</v>
      </c>
      <c r="AF486" s="1154"/>
      <c r="AG486" s="1634" t="s">
        <v>1850</v>
      </c>
      <c r="AH486" s="1359">
        <v>128.80000000000001</v>
      </c>
      <c r="AI486" s="1639">
        <v>181.5</v>
      </c>
      <c r="AJ486" s="1359">
        <v>52.699999999999989</v>
      </c>
      <c r="AK486" s="1359">
        <v>118</v>
      </c>
      <c r="AL486" s="1359">
        <v>446.61016949152537</v>
      </c>
      <c r="AM486" s="1154"/>
      <c r="AN486" s="1359">
        <v>443.40557562285818</v>
      </c>
      <c r="AO486" s="1359">
        <v>7.1204817366834252</v>
      </c>
      <c r="AP486" s="1359">
        <v>1.6058620207202363</v>
      </c>
      <c r="AQ486" s="1343">
        <v>3</v>
      </c>
      <c r="AR486" s="1154"/>
      <c r="AS486" s="1358"/>
      <c r="AT486" s="272" t="s">
        <v>191</v>
      </c>
      <c r="AU486" s="272" t="s">
        <v>191</v>
      </c>
      <c r="AV486" s="272" t="s">
        <v>191</v>
      </c>
      <c r="AW486" s="1323" t="str">
        <f t="shared" si="420"/>
        <v xml:space="preserve">  </v>
      </c>
      <c r="AX486" s="1154"/>
      <c r="AY486" s="272" t="s">
        <v>191</v>
      </c>
      <c r="AZ486" s="272" t="s">
        <v>191</v>
      </c>
      <c r="BA486" s="272" t="s">
        <v>191</v>
      </c>
      <c r="BB486" s="1323" t="str">
        <f t="shared" si="466"/>
        <v xml:space="preserve">  </v>
      </c>
      <c r="BC486" s="1154"/>
      <c r="BD486" s="802" t="s">
        <v>191</v>
      </c>
      <c r="BE486" s="1222" t="s">
        <v>1850</v>
      </c>
      <c r="BF486" s="1610">
        <v>1.3764615213209055</v>
      </c>
      <c r="BG486" s="1610"/>
      <c r="BH486" s="1222"/>
      <c r="BI486" s="1154"/>
      <c r="BJ486" s="1203" t="s">
        <v>1850</v>
      </c>
      <c r="BK486" s="1599">
        <v>1.5886363086084588E-2</v>
      </c>
      <c r="BL486" s="1599"/>
      <c r="BM486" s="1203"/>
      <c r="BN486" s="1158"/>
      <c r="BO486" s="1157"/>
      <c r="BP486" s="1310">
        <f t="shared" si="452"/>
        <v>1.154145091599758</v>
      </c>
      <c r="BQ486" s="1201">
        <v>229.75552159649905</v>
      </c>
      <c r="BR486" s="1366"/>
      <c r="BS486" s="1666"/>
      <c r="BT486" s="1158"/>
      <c r="BU486" s="1201">
        <v>103.01333632236475</v>
      </c>
      <c r="BV486" s="1203"/>
      <c r="BW486" s="1203"/>
      <c r="BX486" s="1154"/>
      <c r="BY486" s="1312">
        <v>0.95831655708462393</v>
      </c>
      <c r="BZ486" s="1610"/>
      <c r="CA486" s="1610"/>
      <c r="CB486" s="1203"/>
      <c r="CC486" s="1154"/>
      <c r="CD486" s="1312">
        <v>0.41710335394420911</v>
      </c>
      <c r="CE486" s="1222"/>
      <c r="CF486" s="1203"/>
      <c r="CG486" s="1158"/>
      <c r="CH486" s="1239">
        <f t="shared" ref="CH486:CH517" si="469">BY486/BQ486*100</f>
        <v>0.41710273181927587</v>
      </c>
      <c r="CI486" s="1312">
        <v>2.7680763477293566</v>
      </c>
      <c r="CJ486" s="1203"/>
      <c r="CK486" s="1203"/>
      <c r="CL486" s="1154"/>
      <c r="CM486" s="1312">
        <v>1.2362510468248904</v>
      </c>
      <c r="CN486" s="1203"/>
      <c r="CO486" s="1203"/>
      <c r="CP486" s="1158"/>
      <c r="CQ486" s="1201">
        <f t="shared" si="467"/>
        <v>1.2047920887797876</v>
      </c>
      <c r="CR486" s="1201">
        <f t="shared" si="468"/>
        <v>1.2000883487126643</v>
      </c>
      <c r="CS486" s="1222"/>
    </row>
    <row r="487" spans="1:97" x14ac:dyDescent="0.2">
      <c r="A487" s="1144" t="s">
        <v>2565</v>
      </c>
      <c r="B487" s="1167" t="s">
        <v>1961</v>
      </c>
      <c r="C487" s="957" t="s">
        <v>599</v>
      </c>
      <c r="D487" s="957">
        <v>9</v>
      </c>
      <c r="E487" s="1455">
        <v>1702443</v>
      </c>
      <c r="F487" s="955">
        <v>1</v>
      </c>
      <c r="G487" s="1163">
        <v>11452600</v>
      </c>
      <c r="H487" s="1163">
        <v>20170208</v>
      </c>
      <c r="I487" s="1163"/>
      <c r="J487" s="1163"/>
      <c r="K487" s="1165" t="s">
        <v>1693</v>
      </c>
      <c r="L487" s="1166" t="s">
        <v>1694</v>
      </c>
      <c r="M487" s="957"/>
      <c r="N487" s="957"/>
      <c r="O487" s="957"/>
      <c r="P487" s="1169">
        <v>42774</v>
      </c>
      <c r="Q487" s="960">
        <v>0.52777777777777779</v>
      </c>
      <c r="R487" s="957" t="s">
        <v>1867</v>
      </c>
      <c r="S487" s="1566" t="s">
        <v>1867</v>
      </c>
      <c r="T487" s="1566">
        <v>127.6</v>
      </c>
      <c r="U487" s="1602">
        <v>231.9</v>
      </c>
      <c r="V487" s="1566">
        <v>104.30000000000001</v>
      </c>
      <c r="W487" s="1393">
        <v>82</v>
      </c>
      <c r="X487" s="1393">
        <v>1271.9512195121952</v>
      </c>
      <c r="Y487" s="1154"/>
      <c r="Z487" s="1566" t="s">
        <v>1867</v>
      </c>
      <c r="AA487" s="1189">
        <v>129</v>
      </c>
      <c r="AB487" s="1189">
        <v>232.6</v>
      </c>
      <c r="AC487" s="1189">
        <v>103.6</v>
      </c>
      <c r="AD487" s="1189">
        <v>84</v>
      </c>
      <c r="AE487" s="1189">
        <v>1233.3333333333333</v>
      </c>
      <c r="AF487" s="1154"/>
      <c r="AG487" s="1566" t="s">
        <v>1867</v>
      </c>
      <c r="AH487" s="1344">
        <v>129.6</v>
      </c>
      <c r="AI487" s="1638">
        <v>237.2</v>
      </c>
      <c r="AJ487" s="1344">
        <v>107.6</v>
      </c>
      <c r="AK487" s="1344">
        <v>88</v>
      </c>
      <c r="AL487" s="1344">
        <v>1222.7272727272727</v>
      </c>
      <c r="AM487" s="1154"/>
      <c r="AN487" s="1344">
        <v>1242.670608524267</v>
      </c>
      <c r="AO487" s="1344">
        <v>25.90632674202654</v>
      </c>
      <c r="AP487" s="1344">
        <v>2.0847299810841742</v>
      </c>
      <c r="AQ487" s="1343">
        <v>3</v>
      </c>
      <c r="AR487" s="1154"/>
      <c r="AS487" s="1343"/>
      <c r="AT487" s="272" t="s">
        <v>191</v>
      </c>
      <c r="AU487" s="272" t="s">
        <v>191</v>
      </c>
      <c r="AV487" s="272" t="s">
        <v>191</v>
      </c>
      <c r="AW487" s="1323" t="str">
        <f t="shared" si="420"/>
        <v xml:space="preserve">  </v>
      </c>
      <c r="AX487" s="1154"/>
      <c r="AY487" s="272" t="s">
        <v>191</v>
      </c>
      <c r="AZ487" s="272" t="s">
        <v>191</v>
      </c>
      <c r="BA487" s="272" t="s">
        <v>191</v>
      </c>
      <c r="BB487" s="1323" t="str">
        <f t="shared" si="466"/>
        <v xml:space="preserve">  </v>
      </c>
      <c r="BC487" s="1154"/>
      <c r="BD487" s="802" t="s">
        <v>191</v>
      </c>
      <c r="BE487" s="1203" t="s">
        <v>1867</v>
      </c>
      <c r="BF487" s="1312">
        <v>4.4591801718342161</v>
      </c>
      <c r="BG487" s="1312"/>
      <c r="BH487" s="1203"/>
      <c r="BI487" s="1154"/>
      <c r="BJ487" s="1203" t="s">
        <v>1867</v>
      </c>
      <c r="BK487" s="1599">
        <v>2.7450801802851105E-2</v>
      </c>
      <c r="BL487" s="1599"/>
      <c r="BM487" s="1203"/>
      <c r="BN487" s="1158"/>
      <c r="BO487" s="1157"/>
      <c r="BP487" s="1310">
        <f t="shared" si="452"/>
        <v>0.6156019883708721</v>
      </c>
      <c r="BQ487" s="1201">
        <v>269.87104047761761</v>
      </c>
      <c r="BR487" s="1366"/>
      <c r="BS487" s="1666"/>
      <c r="BT487" s="1158"/>
      <c r="BU487" s="1201">
        <v>343.26279904653074</v>
      </c>
      <c r="BV487" s="1203"/>
      <c r="BW487" s="1203"/>
      <c r="BX487" s="1154"/>
      <c r="BY487" s="1312">
        <v>0.88495927701357158</v>
      </c>
      <c r="BZ487" s="1312"/>
      <c r="CA487" s="1312"/>
      <c r="CB487" s="1203"/>
      <c r="CC487" s="1154"/>
      <c r="CD487" s="1312">
        <v>1.0914497749834049</v>
      </c>
      <c r="CE487" s="1203"/>
      <c r="CF487" s="1203"/>
      <c r="CG487" s="1158"/>
      <c r="CH487" s="1239">
        <f t="shared" si="469"/>
        <v>0.32791931859282536</v>
      </c>
      <c r="CI487" s="1312">
        <v>3.6500692188924768</v>
      </c>
      <c r="CJ487" s="1203"/>
      <c r="CK487" s="1203"/>
      <c r="CL487" s="1154"/>
      <c r="CM487" s="1312">
        <v>4.4630391812821655</v>
      </c>
      <c r="CN487" s="1203"/>
      <c r="CO487" s="1203"/>
      <c r="CP487" s="1158"/>
      <c r="CQ487" s="1201">
        <f t="shared" si="467"/>
        <v>1.3525234913803965</v>
      </c>
      <c r="CR487" s="1201">
        <f t="shared" si="468"/>
        <v>1.3001814334903157</v>
      </c>
      <c r="CS487" s="1203"/>
    </row>
    <row r="488" spans="1:97" x14ac:dyDescent="0.2">
      <c r="A488" s="1144" t="s">
        <v>2571</v>
      </c>
      <c r="B488" s="1167" t="s">
        <v>1967</v>
      </c>
      <c r="C488" s="957" t="s">
        <v>599</v>
      </c>
      <c r="D488" s="957">
        <v>9</v>
      </c>
      <c r="E488" s="1455">
        <v>1702437</v>
      </c>
      <c r="F488" s="955">
        <v>1</v>
      </c>
      <c r="G488" s="1163">
        <v>11452600</v>
      </c>
      <c r="H488" s="1163">
        <v>20170210</v>
      </c>
      <c r="I488" s="1163"/>
      <c r="J488" s="1163"/>
      <c r="K488" s="1165" t="s">
        <v>1693</v>
      </c>
      <c r="L488" s="1166" t="s">
        <v>1694</v>
      </c>
      <c r="M488" s="957"/>
      <c r="N488" s="957"/>
      <c r="O488" s="957"/>
      <c r="P488" s="1169">
        <v>42776</v>
      </c>
      <c r="Q488" s="960">
        <v>0.54861111111111105</v>
      </c>
      <c r="R488" s="957" t="s">
        <v>1873</v>
      </c>
      <c r="S488" s="1566" t="s">
        <v>1873</v>
      </c>
      <c r="T488" s="1566">
        <v>127.4</v>
      </c>
      <c r="U488" s="1602">
        <v>165.1</v>
      </c>
      <c r="V488" s="1566">
        <v>37.699999999999989</v>
      </c>
      <c r="W488" s="1393">
        <v>30</v>
      </c>
      <c r="X488" s="1393">
        <v>1256.6666666666663</v>
      </c>
      <c r="Y488" s="1154"/>
      <c r="Z488" s="1566" t="s">
        <v>1873</v>
      </c>
      <c r="AA488" s="1189">
        <v>127.7</v>
      </c>
      <c r="AB488" s="1189">
        <v>197.4</v>
      </c>
      <c r="AC488" s="1189">
        <v>69.7</v>
      </c>
      <c r="AD488" s="1189">
        <v>56</v>
      </c>
      <c r="AE488" s="1189">
        <v>1244.6428571428571</v>
      </c>
      <c r="AF488" s="1154"/>
      <c r="AG488" s="1566" t="s">
        <v>1873</v>
      </c>
      <c r="AH488" s="1344">
        <v>127.4</v>
      </c>
      <c r="AI488" s="1638">
        <v>179.60000000000002</v>
      </c>
      <c r="AJ488" s="1344">
        <v>52.200000000000017</v>
      </c>
      <c r="AK488" s="1344">
        <v>42</v>
      </c>
      <c r="AL488" s="1344">
        <v>1242.8571428571431</v>
      </c>
      <c r="AM488" s="1154"/>
      <c r="AN488" s="1344">
        <v>1248.0555555555554</v>
      </c>
      <c r="AO488" s="1344">
        <v>7.510700353726838</v>
      </c>
      <c r="AP488" s="1344">
        <v>0.60179214941946624</v>
      </c>
      <c r="AQ488" s="1343">
        <v>3</v>
      </c>
      <c r="AR488" s="1154"/>
      <c r="AS488" s="1343"/>
      <c r="AT488" s="272" t="s">
        <v>191</v>
      </c>
      <c r="AU488" s="272" t="s">
        <v>191</v>
      </c>
      <c r="AV488" s="272" t="s">
        <v>191</v>
      </c>
      <c r="AW488" s="1323" t="str">
        <f t="shared" si="420"/>
        <v xml:space="preserve">  </v>
      </c>
      <c r="AX488" s="1154"/>
      <c r="AY488" s="272" t="s">
        <v>191</v>
      </c>
      <c r="AZ488" s="272" t="s">
        <v>191</v>
      </c>
      <c r="BA488" s="272" t="s">
        <v>191</v>
      </c>
      <c r="BB488" s="1323" t="str">
        <f t="shared" si="466"/>
        <v xml:space="preserve">  </v>
      </c>
      <c r="BC488" s="1154"/>
      <c r="BD488" s="802" t="s">
        <v>191</v>
      </c>
      <c r="BE488" s="1203" t="s">
        <v>1873</v>
      </c>
      <c r="BF488" s="1312">
        <v>7.8897458213878382</v>
      </c>
      <c r="BG488" s="1312"/>
      <c r="BH488" s="1203"/>
      <c r="BI488" s="1154"/>
      <c r="BJ488" s="1203" t="s">
        <v>1873</v>
      </c>
      <c r="BK488" s="1599">
        <v>5.4017880250141356E-2</v>
      </c>
      <c r="BL488" s="1599"/>
      <c r="BM488" s="1203"/>
      <c r="BN488" s="1158"/>
      <c r="BO488" s="1157"/>
      <c r="BP488" s="1310">
        <f t="shared" si="452"/>
        <v>0.68465932202413327</v>
      </c>
      <c r="BQ488" s="1201">
        <v>240.24218887749274</v>
      </c>
      <c r="BR488" s="1366"/>
      <c r="BS488" s="1666"/>
      <c r="BT488" s="1158"/>
      <c r="BU488" s="1201">
        <v>301.90435068938245</v>
      </c>
      <c r="BV488" s="1203"/>
      <c r="BW488" s="1203"/>
      <c r="BX488" s="1154"/>
      <c r="BY488" s="1312">
        <v>1.2212338192299672</v>
      </c>
      <c r="BZ488" s="1312"/>
      <c r="CA488" s="1312"/>
      <c r="CB488" s="1203"/>
      <c r="CC488" s="1154"/>
      <c r="CD488" s="1312">
        <v>1.5199999500058696</v>
      </c>
      <c r="CE488" s="1203"/>
      <c r="CF488" s="1203"/>
      <c r="CG488" s="1158"/>
      <c r="CH488" s="1239">
        <f t="shared" si="469"/>
        <v>0.50833445405074706</v>
      </c>
      <c r="CI488" s="1312">
        <v>3.3417830322900932</v>
      </c>
      <c r="CJ488" s="1203"/>
      <c r="CK488" s="1203"/>
      <c r="CL488" s="1154"/>
      <c r="CM488" s="1312">
        <v>4.1533589115605452</v>
      </c>
      <c r="CN488" s="1203"/>
      <c r="CO488" s="1203"/>
      <c r="CP488" s="1158"/>
      <c r="CQ488" s="1201">
        <f t="shared" si="467"/>
        <v>1.3910059044600931</v>
      </c>
      <c r="CR488" s="1201">
        <f t="shared" si="468"/>
        <v>1.3757201252902027</v>
      </c>
      <c r="CS488" s="1203"/>
    </row>
    <row r="489" spans="1:97" x14ac:dyDescent="0.2">
      <c r="A489" s="1144" t="s">
        <v>2592</v>
      </c>
      <c r="B489" s="1199" t="s">
        <v>1287</v>
      </c>
      <c r="C489" s="957" t="s">
        <v>599</v>
      </c>
      <c r="D489" s="957">
        <v>9</v>
      </c>
      <c r="E489" s="1455">
        <v>1703199</v>
      </c>
      <c r="F489" s="955"/>
      <c r="G489" s="1163">
        <v>11452600</v>
      </c>
      <c r="H489" s="1163" t="s">
        <v>2019</v>
      </c>
      <c r="I489" s="1163"/>
      <c r="J489" s="1163"/>
      <c r="K489" s="1165" t="s">
        <v>1693</v>
      </c>
      <c r="L489" s="1166" t="s">
        <v>1694</v>
      </c>
      <c r="M489" s="957"/>
      <c r="N489" s="957"/>
      <c r="O489" s="957"/>
      <c r="P489" s="1169">
        <v>42787</v>
      </c>
      <c r="Q489" s="960">
        <v>0.51388888888888895</v>
      </c>
      <c r="R489" s="957" t="s">
        <v>1993</v>
      </c>
      <c r="S489" s="1678" t="s">
        <v>1993</v>
      </c>
      <c r="T489" s="1678">
        <v>125.9</v>
      </c>
      <c r="U489" s="1678">
        <v>250.5</v>
      </c>
      <c r="V489" s="1678">
        <v>124.6</v>
      </c>
      <c r="W489" s="1678">
        <v>68</v>
      </c>
      <c r="X489" s="1678">
        <v>1832.3529411764703</v>
      </c>
      <c r="Y489" s="1154"/>
      <c r="Z489" s="1678" t="s">
        <v>1993</v>
      </c>
      <c r="AA489" s="1678">
        <v>128.4</v>
      </c>
      <c r="AB489" s="1678">
        <v>247.29999999999998</v>
      </c>
      <c r="AC489" s="1678">
        <v>118.89999999999998</v>
      </c>
      <c r="AD489" s="1678">
        <v>66</v>
      </c>
      <c r="AE489" s="1678">
        <v>1801.515151515151</v>
      </c>
      <c r="AF489" s="1154"/>
      <c r="AG489" s="1678" t="s">
        <v>1993</v>
      </c>
      <c r="AH489" s="1678">
        <v>128.69999999999999</v>
      </c>
      <c r="AI489" s="1678">
        <v>257.2</v>
      </c>
      <c r="AJ489" s="1678">
        <v>128.5</v>
      </c>
      <c r="AK489" s="1678">
        <v>74</v>
      </c>
      <c r="AL489" s="1678">
        <v>1736.4864864864867</v>
      </c>
      <c r="AM489" s="1154"/>
      <c r="AN489" s="1678">
        <v>1790.1181930593693</v>
      </c>
      <c r="AO489" s="1678">
        <v>48.938862678231288</v>
      </c>
      <c r="AP489" s="1678">
        <v>2.7338341606703191</v>
      </c>
      <c r="AQ489" s="1343">
        <v>3</v>
      </c>
      <c r="AR489" s="1154"/>
      <c r="AS489" s="1097"/>
      <c r="AT489" s="86" t="s">
        <v>191</v>
      </c>
      <c r="AU489" s="86" t="s">
        <v>191</v>
      </c>
      <c r="AV489" s="86" t="s">
        <v>191</v>
      </c>
      <c r="AW489" s="1323"/>
      <c r="AX489" s="1154"/>
      <c r="AY489" s="86" t="s">
        <v>191</v>
      </c>
      <c r="AZ489" s="86" t="s">
        <v>191</v>
      </c>
      <c r="BA489" s="86" t="s">
        <v>191</v>
      </c>
      <c r="BB489" s="1323" t="str">
        <f t="shared" si="466"/>
        <v xml:space="preserve">  </v>
      </c>
      <c r="BC489" s="1154"/>
      <c r="BD489" s="801" t="s">
        <v>191</v>
      </c>
      <c r="BE489" s="1203" t="s">
        <v>1993</v>
      </c>
      <c r="BF489" s="1312">
        <v>4.8103254421562927</v>
      </c>
      <c r="BG489" s="1678"/>
      <c r="BH489" s="1678"/>
      <c r="BI489" s="1154"/>
      <c r="BJ489" s="1203" t="s">
        <v>1993</v>
      </c>
      <c r="BK489" s="1599">
        <v>3.0014355757291174E-2</v>
      </c>
      <c r="BL489" s="1203"/>
      <c r="BM489" s="1203"/>
      <c r="BN489" s="1158"/>
      <c r="BO489" s="1157"/>
      <c r="BP489" s="1310">
        <f t="shared" si="452"/>
        <v>0.62395686358877289</v>
      </c>
      <c r="BQ489" s="1201">
        <v>321.05729532967644</v>
      </c>
      <c r="BR489" s="1366"/>
      <c r="BS489" s="1666"/>
      <c r="BT489" s="1158"/>
      <c r="BU489" s="1201">
        <v>588.2902793834952</v>
      </c>
      <c r="BV489" s="1203"/>
      <c r="BW489" s="1203"/>
      <c r="BX489" s="1154"/>
      <c r="BY489" s="1312">
        <v>0.94440969608252012</v>
      </c>
      <c r="CA489" s="1678"/>
      <c r="CB489" s="1678"/>
      <c r="CC489" s="1154"/>
      <c r="CD489" s="1312">
        <v>1.7013683767304792</v>
      </c>
      <c r="CE489" s="1203"/>
      <c r="CF489" s="1203"/>
      <c r="CG489" s="1158"/>
      <c r="CH489" s="1239">
        <f t="shared" si="469"/>
        <v>0.2941561241001413</v>
      </c>
      <c r="CI489" s="1312">
        <v>4.1943646285253449</v>
      </c>
      <c r="CJ489" s="1203"/>
      <c r="CK489" s="1203"/>
      <c r="CL489" s="1154" t="s">
        <v>602</v>
      </c>
      <c r="CM489" s="1312">
        <v>7.2834574968311729</v>
      </c>
      <c r="CN489" s="1203"/>
      <c r="CO489" s="1203"/>
      <c r="CP489" s="1158" t="s">
        <v>602</v>
      </c>
      <c r="CQ489" s="1201">
        <f t="shared" si="467"/>
        <v>1.3064224640086057</v>
      </c>
      <c r="CR489" s="1201">
        <f t="shared" si="468"/>
        <v>1.2380720457363237</v>
      </c>
      <c r="CS489" s="1203"/>
    </row>
    <row r="490" spans="1:97" x14ac:dyDescent="0.2">
      <c r="A490" s="1144" t="s">
        <v>2597</v>
      </c>
      <c r="B490" s="1199" t="s">
        <v>1292</v>
      </c>
      <c r="C490" s="957" t="s">
        <v>599</v>
      </c>
      <c r="D490" s="957">
        <v>9</v>
      </c>
      <c r="E490" s="1455" t="s">
        <v>1864</v>
      </c>
      <c r="F490" s="955"/>
      <c r="G490" s="1163">
        <v>11452600</v>
      </c>
      <c r="H490" s="1163" t="s">
        <v>2024</v>
      </c>
      <c r="I490" s="1163"/>
      <c r="J490" s="1163"/>
      <c r="K490" s="1165" t="s">
        <v>1693</v>
      </c>
      <c r="L490" s="1166" t="s">
        <v>1694</v>
      </c>
      <c r="M490" s="957"/>
      <c r="N490" s="957"/>
      <c r="O490" s="957"/>
      <c r="P490" s="1169">
        <v>42810</v>
      </c>
      <c r="Q490" s="960">
        <v>0.55555555555555558</v>
      </c>
      <c r="R490" s="957" t="s">
        <v>1998</v>
      </c>
      <c r="S490" s="1678" t="s">
        <v>1998</v>
      </c>
      <c r="T490" s="1678">
        <v>131.1</v>
      </c>
      <c r="U490" s="1678">
        <v>200.6</v>
      </c>
      <c r="V490" s="1678">
        <v>69.5</v>
      </c>
      <c r="W490" s="1678">
        <v>234</v>
      </c>
      <c r="X490" s="1678">
        <v>297.008547008547</v>
      </c>
      <c r="Y490" s="1154"/>
      <c r="Z490" s="1678" t="s">
        <v>1998</v>
      </c>
      <c r="AA490" s="1678">
        <v>130.9</v>
      </c>
      <c r="AB490" s="1678">
        <v>197.9</v>
      </c>
      <c r="AC490" s="1678">
        <v>67</v>
      </c>
      <c r="AD490" s="1678">
        <v>226</v>
      </c>
      <c r="AE490" s="1678">
        <v>296.46017699115043</v>
      </c>
      <c r="AF490" s="1154"/>
      <c r="AG490" s="1678" t="s">
        <v>1998</v>
      </c>
      <c r="AH490" s="1678">
        <v>130.30000000000001</v>
      </c>
      <c r="AI490" s="1678">
        <v>202.8</v>
      </c>
      <c r="AJ490" s="1678">
        <v>72.5</v>
      </c>
      <c r="AK490" s="1678">
        <v>232</v>
      </c>
      <c r="AL490" s="1678">
        <v>312.5</v>
      </c>
      <c r="AM490" s="1154"/>
      <c r="AN490" s="1678">
        <v>301.98957466656583</v>
      </c>
      <c r="AO490" s="1678">
        <v>9.1064239927792876</v>
      </c>
      <c r="AP490" s="1678">
        <v>3.0154762802106383</v>
      </c>
      <c r="AQ490" s="1343">
        <v>3</v>
      </c>
      <c r="AR490" s="1154"/>
      <c r="AS490" s="1097"/>
      <c r="AT490" s="86" t="s">
        <v>191</v>
      </c>
      <c r="AU490" s="86" t="s">
        <v>191</v>
      </c>
      <c r="AV490" s="86" t="s">
        <v>191</v>
      </c>
      <c r="AW490" s="1323"/>
      <c r="AX490" s="1154"/>
      <c r="AY490" s="86" t="s">
        <v>191</v>
      </c>
      <c r="AZ490" s="86" t="s">
        <v>191</v>
      </c>
      <c r="BA490" s="86" t="s">
        <v>191</v>
      </c>
      <c r="BB490" s="1323" t="str">
        <f t="shared" si="466"/>
        <v xml:space="preserve">  </v>
      </c>
      <c r="BC490" s="1154"/>
      <c r="BD490" s="801" t="s">
        <v>191</v>
      </c>
      <c r="BE490" s="1203" t="s">
        <v>1998</v>
      </c>
      <c r="BF490" s="1312">
        <v>1.5598921502985146</v>
      </c>
      <c r="BG490" s="1678"/>
      <c r="BH490" s="1678"/>
      <c r="BI490" s="1154"/>
      <c r="BJ490" s="1203" t="s">
        <v>1998</v>
      </c>
      <c r="BK490" s="1599">
        <v>2.4391290391628555E-2</v>
      </c>
      <c r="BL490" s="1203"/>
      <c r="BM490" s="1203"/>
      <c r="BN490" s="1158"/>
      <c r="BO490" s="1157"/>
      <c r="BP490" s="1310">
        <f t="shared" si="452"/>
        <v>1.5636523580787831</v>
      </c>
      <c r="BQ490" s="1201">
        <v>181.05076674603788</v>
      </c>
      <c r="BR490" s="1366"/>
      <c r="BS490" s="1666"/>
      <c r="BT490" s="1158"/>
      <c r="BU490" s="1201">
        <v>53.773625166024075</v>
      </c>
      <c r="BV490" s="1203"/>
      <c r="BW490" s="1203"/>
      <c r="BX490" s="1154"/>
      <c r="BY490" s="1312">
        <v>1.1702002116087709</v>
      </c>
      <c r="CA490" s="1678"/>
      <c r="CB490" s="1678"/>
      <c r="CC490" s="1154"/>
      <c r="CD490" s="1312">
        <v>0.34691776184861783</v>
      </c>
      <c r="CE490" s="1203"/>
      <c r="CF490" s="1203"/>
      <c r="CG490" s="1158"/>
      <c r="CH490" s="1239">
        <f t="shared" si="469"/>
        <v>0.64633816947609235</v>
      </c>
      <c r="CI490" s="1312">
        <v>2.8572532735145288</v>
      </c>
      <c r="CJ490" s="1203"/>
      <c r="CK490" s="1203"/>
      <c r="CL490" s="1154" t="s">
        <v>602</v>
      </c>
      <c r="CM490" s="1312">
        <v>0.89289164797329024</v>
      </c>
      <c r="CN490" s="1203"/>
      <c r="CO490" s="1203"/>
      <c r="CP490" s="1158" t="s">
        <v>602</v>
      </c>
      <c r="CQ490" s="1201">
        <f t="shared" si="467"/>
        <v>1.5781503303559232</v>
      </c>
      <c r="CR490" s="1201">
        <f t="shared" si="468"/>
        <v>1.6604639267234083</v>
      </c>
      <c r="CS490" s="1203"/>
    </row>
    <row r="491" spans="1:97" x14ac:dyDescent="0.2">
      <c r="A491" s="1144" t="s">
        <v>2604</v>
      </c>
      <c r="B491" s="1199" t="s">
        <v>1299</v>
      </c>
      <c r="C491" s="957" t="s">
        <v>599</v>
      </c>
      <c r="D491" s="957">
        <v>9</v>
      </c>
      <c r="E491" s="1455" t="s">
        <v>1864</v>
      </c>
      <c r="F491" s="955"/>
      <c r="G491" s="1163">
        <v>11452600</v>
      </c>
      <c r="H491" s="1163" t="s">
        <v>2031</v>
      </c>
      <c r="I491" s="1163"/>
      <c r="J491" s="1163"/>
      <c r="K491" s="1165" t="s">
        <v>1693</v>
      </c>
      <c r="L491" s="1166" t="s">
        <v>1694</v>
      </c>
      <c r="M491" s="957"/>
      <c r="N491" s="957"/>
      <c r="O491" s="957"/>
      <c r="P491" s="1169">
        <v>42829</v>
      </c>
      <c r="Q491" s="960">
        <v>0.56944444444444442</v>
      </c>
      <c r="R491" s="957" t="s">
        <v>2005</v>
      </c>
      <c r="S491" s="1678" t="s">
        <v>2005</v>
      </c>
      <c r="T491" s="1678">
        <v>129.69999999999999</v>
      </c>
      <c r="U491" s="1678">
        <v>148.19999999999999</v>
      </c>
      <c r="V491" s="1678">
        <v>18.5</v>
      </c>
      <c r="W491" s="1678">
        <v>566</v>
      </c>
      <c r="X491" s="1678">
        <v>32.685512367491171</v>
      </c>
      <c r="Y491" s="1154"/>
      <c r="Z491" s="1678" t="s">
        <v>2005</v>
      </c>
      <c r="AA491" s="1678">
        <v>128.6</v>
      </c>
      <c r="AB491" s="1678">
        <v>147</v>
      </c>
      <c r="AC491" s="1678">
        <v>18.400000000000006</v>
      </c>
      <c r="AD491" s="1678">
        <v>564</v>
      </c>
      <c r="AE491" s="1678">
        <v>32.624113475177317</v>
      </c>
      <c r="AF491" s="1154"/>
      <c r="AG491" s="1678" t="s">
        <v>2005</v>
      </c>
      <c r="AH491" s="1678">
        <v>126.6</v>
      </c>
      <c r="AI491" s="1678">
        <v>145.5</v>
      </c>
      <c r="AJ491" s="1678">
        <v>18.900000000000006</v>
      </c>
      <c r="AK491" s="1678">
        <v>564</v>
      </c>
      <c r="AL491" s="1678">
        <v>33.510638297872354</v>
      </c>
      <c r="AM491" s="1154"/>
      <c r="AN491" s="1678">
        <v>32.940088046846945</v>
      </c>
      <c r="AO491" s="1678">
        <v>0.49506378144963115</v>
      </c>
      <c r="AP491" s="1678">
        <v>1.502921852381081</v>
      </c>
      <c r="AQ491" s="1343">
        <v>3</v>
      </c>
      <c r="AR491" s="1154"/>
      <c r="AS491" s="1097"/>
      <c r="AT491" s="86" t="s">
        <v>191</v>
      </c>
      <c r="AU491" s="86" t="s">
        <v>191</v>
      </c>
      <c r="AV491" s="86" t="s">
        <v>191</v>
      </c>
      <c r="AW491" s="1323"/>
      <c r="AX491" s="1154"/>
      <c r="AY491" s="86" t="s">
        <v>191</v>
      </c>
      <c r="AZ491" s="86" t="s">
        <v>191</v>
      </c>
      <c r="BA491" s="86" t="s">
        <v>191</v>
      </c>
      <c r="BB491" s="1323" t="str">
        <f t="shared" si="466"/>
        <v xml:space="preserve">  </v>
      </c>
      <c r="BC491" s="1154"/>
      <c r="BD491" s="801" t="s">
        <v>191</v>
      </c>
      <c r="BE491" s="1203" t="s">
        <v>2005</v>
      </c>
      <c r="BF491" s="1312">
        <v>1.4508063339436759</v>
      </c>
      <c r="BG491" s="1678"/>
      <c r="BH491" s="1678"/>
      <c r="BI491" s="1154"/>
      <c r="BJ491" s="1203" t="s">
        <v>2005</v>
      </c>
      <c r="BK491" s="1599">
        <v>5.2337934048013443E-2</v>
      </c>
      <c r="BL491" s="1203"/>
      <c r="BM491" s="1203"/>
      <c r="BN491" s="1158"/>
      <c r="BO491" s="1157"/>
      <c r="BP491" s="1310">
        <f t="shared" si="452"/>
        <v>3.6075065860613575</v>
      </c>
      <c r="BQ491" s="1201">
        <v>310.23794666270948</v>
      </c>
      <c r="BR491" s="1366"/>
      <c r="BS491" s="1666"/>
      <c r="BT491" s="1158"/>
      <c r="BU491" s="1201">
        <v>10.140286242509054</v>
      </c>
      <c r="BV491" s="1203"/>
      <c r="BW491" s="1203"/>
      <c r="BX491" s="1154"/>
      <c r="BY491" s="1312">
        <v>4.1785270375743293</v>
      </c>
      <c r="CA491" s="1678"/>
      <c r="CB491" s="1678"/>
      <c r="CC491" s="1154"/>
      <c r="CD491" s="1312">
        <v>0.1363207402329214</v>
      </c>
      <c r="CE491" s="1203"/>
      <c r="CF491" s="1203"/>
      <c r="CG491" s="1158"/>
      <c r="CH491" s="1239">
        <f t="shared" si="469"/>
        <v>1.3468781245245995</v>
      </c>
      <c r="CI491" s="1312">
        <v>5.1757270129433497</v>
      </c>
      <c r="CJ491" s="1203"/>
      <c r="CK491" s="1203"/>
      <c r="CL491" s="1154" t="s">
        <v>602</v>
      </c>
      <c r="CM491" s="1312">
        <v>0.17344191585927191</v>
      </c>
      <c r="CN491" s="1203"/>
      <c r="CO491" s="1203"/>
      <c r="CP491" s="1158" t="s">
        <v>602</v>
      </c>
      <c r="CQ491" s="1201">
        <f t="shared" si="467"/>
        <v>1.6683088154172181</v>
      </c>
      <c r="CR491" s="1201">
        <f t="shared" si="468"/>
        <v>1.7104242593486834</v>
      </c>
      <c r="CS491" s="1203"/>
    </row>
    <row r="492" spans="1:97" x14ac:dyDescent="0.2">
      <c r="A492" s="1144" t="s">
        <v>2609</v>
      </c>
      <c r="B492" s="1199" t="s">
        <v>1304</v>
      </c>
      <c r="C492" s="957" t="s">
        <v>599</v>
      </c>
      <c r="D492" s="957">
        <v>9</v>
      </c>
      <c r="E492" s="1455" t="s">
        <v>1864</v>
      </c>
      <c r="F492" s="955"/>
      <c r="G492" s="1163">
        <v>11452600</v>
      </c>
      <c r="H492" s="1163" t="s">
        <v>2036</v>
      </c>
      <c r="I492" s="1163"/>
      <c r="J492" s="1163"/>
      <c r="K492" s="1165" t="s">
        <v>1693</v>
      </c>
      <c r="L492" s="1166" t="s">
        <v>1694</v>
      </c>
      <c r="M492" s="957"/>
      <c r="N492" s="957"/>
      <c r="O492" s="957"/>
      <c r="P492" s="1169">
        <v>42851</v>
      </c>
      <c r="Q492" s="960">
        <v>0.52083333333333337</v>
      </c>
      <c r="R492" s="957" t="s">
        <v>2010</v>
      </c>
      <c r="S492" s="1678" t="s">
        <v>2010</v>
      </c>
      <c r="T492" s="1678">
        <v>125.6</v>
      </c>
      <c r="U492" s="1678">
        <v>248.79999999999998</v>
      </c>
      <c r="V492" s="1678">
        <v>123.19999999999999</v>
      </c>
      <c r="W492" s="1678">
        <v>384</v>
      </c>
      <c r="X492" s="1678">
        <v>320.83333333333331</v>
      </c>
      <c r="Y492" s="1154"/>
      <c r="Z492" s="1678" t="s">
        <v>2010</v>
      </c>
      <c r="AA492" s="1678">
        <v>127.7</v>
      </c>
      <c r="AB492" s="1678">
        <v>264</v>
      </c>
      <c r="AC492" s="1678">
        <v>136.30000000000001</v>
      </c>
      <c r="AD492" s="1678">
        <v>412</v>
      </c>
      <c r="AE492" s="1678">
        <v>330.82524271844665</v>
      </c>
      <c r="AF492" s="1154"/>
      <c r="AG492" s="1678" t="s">
        <v>2010</v>
      </c>
      <c r="AH492" s="1678">
        <v>129.30000000000001</v>
      </c>
      <c r="AI492" s="1678">
        <v>290.8</v>
      </c>
      <c r="AJ492" s="1678">
        <v>161.5</v>
      </c>
      <c r="AK492" s="1678">
        <v>508</v>
      </c>
      <c r="AL492" s="1678">
        <v>317.91338582677167</v>
      </c>
      <c r="AM492" s="1154"/>
      <c r="AN492" s="1678">
        <v>323.19065395951719</v>
      </c>
      <c r="AO492" s="1678">
        <v>6.7710215254972903</v>
      </c>
      <c r="AP492" s="1678">
        <v>2.0950548670090647</v>
      </c>
      <c r="AQ492" s="1343">
        <v>3</v>
      </c>
      <c r="AR492" s="1154"/>
      <c r="AS492" s="1097"/>
      <c r="AT492" s="86" t="s">
        <v>191</v>
      </c>
      <c r="AU492" s="86" t="s">
        <v>191</v>
      </c>
      <c r="AV492" s="86" t="s">
        <v>191</v>
      </c>
      <c r="AW492" s="1323"/>
      <c r="AX492" s="1154"/>
      <c r="AY492" s="86" t="s">
        <v>191</v>
      </c>
      <c r="AZ492" s="86" t="s">
        <v>191</v>
      </c>
      <c r="BA492" s="86" t="s">
        <v>191</v>
      </c>
      <c r="BB492" s="1323" t="str">
        <f t="shared" si="466"/>
        <v xml:space="preserve">  </v>
      </c>
      <c r="BC492" s="1154"/>
      <c r="BD492" s="801" t="s">
        <v>191</v>
      </c>
      <c r="BE492" s="1203" t="s">
        <v>2010</v>
      </c>
      <c r="BF492" s="1312">
        <v>1.1070619830888591</v>
      </c>
      <c r="BG492" s="1678"/>
      <c r="BH492" s="1678"/>
      <c r="BI492" s="1154"/>
      <c r="BJ492" s="1203" t="s">
        <v>2010</v>
      </c>
      <c r="BK492" s="1599">
        <v>0.10209968143305023</v>
      </c>
      <c r="BL492" s="1203"/>
      <c r="BM492" s="1203"/>
      <c r="BN492" s="1158"/>
      <c r="BO492" s="1157"/>
      <c r="BP492" s="1310">
        <f t="shared" si="452"/>
        <v>9.2225803968245508</v>
      </c>
      <c r="BQ492" s="1201">
        <v>206.97088936644519</v>
      </c>
      <c r="BR492" s="1366"/>
      <c r="BS492" s="1666"/>
      <c r="BT492" s="1158"/>
      <c r="BU492" s="1201">
        <v>66.40316033840115</v>
      </c>
      <c r="BV492" s="1203"/>
      <c r="BW492" s="1203"/>
      <c r="BX492" s="1154"/>
      <c r="BY492" s="1312">
        <v>4.9395623301546934</v>
      </c>
      <c r="CA492" s="1678"/>
      <c r="CB492" s="1678"/>
      <c r="CC492" s="1154"/>
      <c r="CD492" s="1312">
        <v>1.634131906796322</v>
      </c>
      <c r="CE492" s="1203"/>
      <c r="CF492" s="1203"/>
      <c r="CG492" s="1158"/>
      <c r="CH492" s="1239">
        <f t="shared" si="469"/>
        <v>2.3865976250452889</v>
      </c>
      <c r="CI492" s="1312">
        <v>3.0285213790906913</v>
      </c>
      <c r="CJ492" s="1203"/>
      <c r="CK492" s="1203"/>
      <c r="CL492" s="1154" t="s">
        <v>602</v>
      </c>
      <c r="CM492" s="1312">
        <v>0.96280748567548569</v>
      </c>
      <c r="CN492" s="1203"/>
      <c r="CO492" s="1203"/>
      <c r="CP492" s="1158" t="s">
        <v>602</v>
      </c>
      <c r="CQ492" s="1201">
        <f t="shared" si="467"/>
        <v>1.4632595860998823</v>
      </c>
      <c r="CR492" s="1201">
        <f t="shared" si="468"/>
        <v>1.4499422629418004</v>
      </c>
      <c r="CS492" s="1203"/>
    </row>
    <row r="493" spans="1:97" x14ac:dyDescent="0.2">
      <c r="A493" s="1144" t="s">
        <v>2183</v>
      </c>
      <c r="B493" s="1208" t="s">
        <v>1289</v>
      </c>
      <c r="C493" s="1209" t="s">
        <v>600</v>
      </c>
      <c r="D493" s="1209">
        <v>5</v>
      </c>
      <c r="E493" s="1455"/>
      <c r="F493" s="955">
        <v>4</v>
      </c>
      <c r="G493" s="1210">
        <v>11452900</v>
      </c>
      <c r="H493" s="1210">
        <v>201103151010</v>
      </c>
      <c r="I493" s="1210"/>
      <c r="J493" s="1209" t="s">
        <v>389</v>
      </c>
      <c r="K493" s="1457" t="s">
        <v>1120</v>
      </c>
      <c r="L493" s="1458" t="s">
        <v>746</v>
      </c>
      <c r="M493" s="1209" t="s">
        <v>388</v>
      </c>
      <c r="N493" s="1209"/>
      <c r="O493" s="1209" t="s">
        <v>346</v>
      </c>
      <c r="P493" s="1209"/>
      <c r="Q493" s="1357">
        <v>0.42361111111111099</v>
      </c>
      <c r="R493" s="1356" t="s">
        <v>387</v>
      </c>
      <c r="S493" s="1362" t="s">
        <v>353</v>
      </c>
      <c r="T493" s="1409">
        <v>133.19999999999999</v>
      </c>
      <c r="U493" s="1409">
        <v>197.5</v>
      </c>
      <c r="V493" s="1360">
        <f>U493-T493</f>
        <v>64.300000000000011</v>
      </c>
      <c r="W493" s="1362">
        <v>250</v>
      </c>
      <c r="X493" s="1359">
        <f>V493/(W493/1000)</f>
        <v>257.20000000000005</v>
      </c>
      <c r="Y493" s="1154" t="str">
        <f>IF(V493&lt;Y$5,"&lt;MDL",IF(V493&lt;Y$6,"E, &lt;RL",IF(V493&gt;Y$6,"  ",)))</f>
        <v xml:space="preserve">  </v>
      </c>
      <c r="Z493" s="1362" t="s">
        <v>393</v>
      </c>
      <c r="AA493" s="1409">
        <v>130.9</v>
      </c>
      <c r="AB493" s="1409">
        <v>195.3</v>
      </c>
      <c r="AC493" s="1360">
        <f>AB493-AA493</f>
        <v>64.400000000000006</v>
      </c>
      <c r="AD493" s="1459"/>
      <c r="AE493" s="1450"/>
      <c r="AF493" s="1154" t="str">
        <f>IF(AC493&lt;AF$5,"&lt;MDL",IF(AC493&lt;AF$6,"E, &lt;RL",IF(AC493&gt;AF$6,"  ",)))</f>
        <v xml:space="preserve">  </v>
      </c>
      <c r="AG493" s="1362" t="s">
        <v>428</v>
      </c>
      <c r="AH493" s="1409">
        <v>133.6</v>
      </c>
      <c r="AI493" s="1409">
        <v>201.6</v>
      </c>
      <c r="AJ493" s="1359">
        <f>AI493-AH493</f>
        <v>68</v>
      </c>
      <c r="AK493" s="1362">
        <v>250</v>
      </c>
      <c r="AL493" s="1359">
        <f>AJ493/(AK493/1000)</f>
        <v>272</v>
      </c>
      <c r="AM493" s="1154" t="str">
        <f>IF(AJ493&lt;AM$5,"&lt;MDL",IF(AJ493&lt;AM$6,"E, &lt;RL",IF(AJ493&gt;AM$6,"  ",)))</f>
        <v xml:space="preserve">  </v>
      </c>
      <c r="AN493" s="1361">
        <f>AVERAGE(X493,AE493,AL493)</f>
        <v>264.60000000000002</v>
      </c>
      <c r="AO493" s="1361">
        <f>STDEV(X493,AE493,AL493)</f>
        <v>10.465180361560872</v>
      </c>
      <c r="AP493" s="1361">
        <f>AO493/AN493*100</f>
        <v>3.9550946188816596</v>
      </c>
      <c r="AQ493" s="1362">
        <f>COUNT(X493,AE493,AL493)</f>
        <v>2</v>
      </c>
      <c r="AR493" s="1154" t="str">
        <f>IF(AN493&lt;AR$5,"&lt;MDL",IF(AN493&lt;AR$6,"E, &lt;RL",IF(AN493&gt;AR$6,"  ",)))</f>
        <v xml:space="preserve">  </v>
      </c>
      <c r="AS493" s="1362"/>
      <c r="AT493" s="72" t="s">
        <v>191</v>
      </c>
      <c r="AU493" s="72" t="s">
        <v>191</v>
      </c>
      <c r="AV493" s="72" t="s">
        <v>191</v>
      </c>
      <c r="AW493" s="1175" t="str">
        <f t="shared" ref="AW493:AW500" si="470">IF(AU493&lt;AW$7,"E, &lt;PRL",IF(AU493&gt;AW$7,"  ",))</f>
        <v xml:space="preserve">  </v>
      </c>
      <c r="AX493" s="1154" t="str">
        <f>IF(AU493&lt;AX$5,"&lt;MDL",IF(AU493&lt;AX$6,"E, &lt;RL",IF(AU493&gt;AX$6,"  ",)))</f>
        <v xml:space="preserve">  </v>
      </c>
      <c r="AY493" s="72" t="s">
        <v>191</v>
      </c>
      <c r="AZ493" s="72" t="s">
        <v>191</v>
      </c>
      <c r="BA493" s="72" t="s">
        <v>191</v>
      </c>
      <c r="BB493" s="1175" t="str">
        <f t="shared" si="466"/>
        <v xml:space="preserve">  </v>
      </c>
      <c r="BC493" s="1154" t="str">
        <f>IF(AZ493&lt;BC$5,"&lt;MDL",IF(AZ493&lt;BC$6,"E, &lt;RL",IF(AZ493&gt;BC$6,"  ",)))</f>
        <v xml:space="preserve">  </v>
      </c>
      <c r="BD493" s="795" t="s">
        <v>191</v>
      </c>
      <c r="BE493" s="470"/>
      <c r="BF493" s="470" t="s">
        <v>960</v>
      </c>
      <c r="BG493" s="470"/>
      <c r="BH493" s="1175"/>
      <c r="BI493" s="1154" t="str">
        <f>IF(BF493&lt;BI$5,"&lt;MDL",IF(BF493&lt;BI$6,"E, &lt;RL",IF(BF493&gt;BI$6,"  ",)))</f>
        <v xml:space="preserve">  </v>
      </c>
      <c r="BJ493" s="1370" t="s">
        <v>494</v>
      </c>
      <c r="BK493" s="23" t="s">
        <v>960</v>
      </c>
      <c r="BL493" s="470"/>
      <c r="BM493" s="1175"/>
      <c r="BN493" s="1158" t="str">
        <f>IF(BK493&lt;BN$5,"&lt;MDL",IF(BK493&lt;BN$6,"E, &lt;RL",IF(BK493&gt;BN$6,"  ",)))</f>
        <v xml:space="preserve">  </v>
      </c>
      <c r="BO493" s="1157" t="str">
        <f>IF(BK493&lt;BO$5,"&lt;MDL",IF(BK493&lt;BO$6,"E, &lt;RL",IF(BK493&gt;BO$6,"  ",)))</f>
        <v xml:space="preserve">  </v>
      </c>
      <c r="BP493" s="1460"/>
      <c r="BQ493" s="1461">
        <v>174.12778533319013</v>
      </c>
      <c r="BR493" s="1370"/>
      <c r="BS493" s="174" t="str">
        <f>IF(BQ493&lt;BS$7,"E, &lt;PRL",IF(BQ493&gt;BS$7,"  ",))</f>
        <v xml:space="preserve">  </v>
      </c>
      <c r="BT493" s="1158" t="str">
        <f>IF(BQ493&lt;BT$5,"&lt;MDL",IF(BQ493&lt;BT$6,"E, &lt;RL",IF(BQ493&gt;BT$6,"  ",)))</f>
        <v xml:space="preserve">  </v>
      </c>
      <c r="BU493" s="1366">
        <f>BQ493*(X493/1000)</f>
        <v>44.785666387696509</v>
      </c>
      <c r="BV493" s="1370"/>
      <c r="BW493" s="174" t="str">
        <f>IF(BU493&lt;BW$7,"E, &lt;PRL",IF(BU493&gt;BW$7,"  ",))</f>
        <v xml:space="preserve">  </v>
      </c>
      <c r="BX493" s="1154" t="str">
        <f>IF(BU493&lt;BX$5,"&lt;MDL",IF(BU493&lt;BX$6,"E, &lt;RL",IF(BU493&gt;BX$6,"  ",)))</f>
        <v xml:space="preserve">  </v>
      </c>
      <c r="BY493" s="1367">
        <v>2.1809359049142767</v>
      </c>
      <c r="BZ493" s="1367"/>
      <c r="CA493" s="1193">
        <v>1</v>
      </c>
      <c r="CB493" s="174" t="str">
        <f>IF(BY493&lt;CB$7,"E, &lt;PRL",IF(BY493&gt;CB$7,"  ",))</f>
        <v xml:space="preserve">  </v>
      </c>
      <c r="CC493" s="1154" t="str">
        <f>IF(BY493&lt;CC$5,"&lt;MDL",IF(BY493&lt;CC$6,"E, &lt;RL",IF(BY493&gt;CC$6,"  ",)))</f>
        <v xml:space="preserve">  </v>
      </c>
      <c r="CD493" s="1462" t="s">
        <v>484</v>
      </c>
      <c r="CE493" s="1463"/>
      <c r="CF493" s="174" t="str">
        <f>IF(CD493&lt;CF$7,"E, &lt;PRL",IF(CD493&gt;CF$7,"  ",))</f>
        <v xml:space="preserve">  </v>
      </c>
      <c r="CG493" s="1158" t="str">
        <f>IF(CD493&lt;CG$5,"&lt;MDL",IF(CD493&lt;CG$6,"E, &lt;RL",IF(CD493&gt;CG$6,"  ",)))</f>
        <v xml:space="preserve">  </v>
      </c>
      <c r="CH493" s="1369">
        <f t="shared" si="469"/>
        <v>1.2524916116868414</v>
      </c>
      <c r="CI493" s="1368">
        <v>3.1373320786375172</v>
      </c>
      <c r="CJ493" s="1368"/>
      <c r="CK493" s="174" t="str">
        <f>IF(CI493&lt;CK$7,"E, &lt;PRL",IF(CI493&gt;CK$7,"  ",))</f>
        <v xml:space="preserve">  </v>
      </c>
      <c r="CL493" s="1154" t="str">
        <f>IF(CI493&lt;CL$5,"&lt;MDL",IF(CI493&lt;CL$6,"E, &lt;RL",IF(CI493&gt;CL$6,"  ",)))</f>
        <v xml:space="preserve">  </v>
      </c>
      <c r="CM493" s="1370">
        <f>CI493*(AL493/1000)</f>
        <v>0.8533543253894047</v>
      </c>
      <c r="CN493" s="1368"/>
      <c r="CO493" s="174" t="str">
        <f>IF(CM493&lt;CO$7,"E, &lt;PRL",IF(CM493&gt;CO$7,"  ",))</f>
        <v xml:space="preserve">  </v>
      </c>
      <c r="CP493" s="1158" t="str">
        <f>IF(CM493&lt;CP$5,"&lt;MDL",IF(CM493&lt;CP$6,"E, &lt;RL",IF(CM493&gt;CP$6,"  ",)))</f>
        <v xml:space="preserve">  </v>
      </c>
      <c r="CQ493" s="1368">
        <f t="shared" si="467"/>
        <v>1.8017412170230576</v>
      </c>
      <c r="CR493" s="1293">
        <f t="shared" si="468"/>
        <v>1.90541839436342</v>
      </c>
      <c r="CS493" s="1094"/>
    </row>
    <row r="494" spans="1:97" x14ac:dyDescent="0.2">
      <c r="A494" s="1144" t="s">
        <v>2516</v>
      </c>
      <c r="B494" s="1167" t="s">
        <v>1912</v>
      </c>
      <c r="C494" s="957" t="s">
        <v>599</v>
      </c>
      <c r="D494" s="957">
        <v>9</v>
      </c>
      <c r="E494" s="1455">
        <v>1701662</v>
      </c>
      <c r="F494" s="955">
        <v>1</v>
      </c>
      <c r="G494" s="1163">
        <v>11452900</v>
      </c>
      <c r="H494" s="1163">
        <v>201701101750</v>
      </c>
      <c r="I494" s="1163"/>
      <c r="J494" s="1163"/>
      <c r="K494" s="1165" t="s">
        <v>1120</v>
      </c>
      <c r="L494" s="1166" t="s">
        <v>746</v>
      </c>
      <c r="M494" s="957"/>
      <c r="N494" s="957"/>
      <c r="O494" s="957"/>
      <c r="P494" s="1169">
        <v>42744</v>
      </c>
      <c r="Q494" s="960">
        <v>0.74305555555555547</v>
      </c>
      <c r="R494" s="957" t="s">
        <v>1804</v>
      </c>
      <c r="S494" s="1566" t="s">
        <v>1804</v>
      </c>
      <c r="T494" s="1566">
        <v>128.6</v>
      </c>
      <c r="U494" s="1602">
        <v>156.79999999999998</v>
      </c>
      <c r="V494" s="1566">
        <v>28.199999999999989</v>
      </c>
      <c r="W494" s="1393">
        <v>18</v>
      </c>
      <c r="X494" s="1393">
        <v>1566.6666666666661</v>
      </c>
      <c r="Y494" s="1154"/>
      <c r="Z494" s="1566" t="s">
        <v>1804</v>
      </c>
      <c r="AA494" s="1189">
        <v>126.3</v>
      </c>
      <c r="AB494" s="1189">
        <v>185</v>
      </c>
      <c r="AC494" s="1189">
        <v>58.7</v>
      </c>
      <c r="AD494" s="1189">
        <v>34</v>
      </c>
      <c r="AE494" s="1189">
        <v>1726.4705882352941</v>
      </c>
      <c r="AF494" s="1154"/>
      <c r="AG494" s="1566" t="s">
        <v>1804</v>
      </c>
      <c r="AH494" s="1664">
        <v>127.8</v>
      </c>
      <c r="AI494" s="1635">
        <v>159.6</v>
      </c>
      <c r="AJ494" s="1344">
        <v>31.799999999999997</v>
      </c>
      <c r="AK494" s="1344">
        <v>16</v>
      </c>
      <c r="AL494" s="1344">
        <v>1987.4999999999998</v>
      </c>
      <c r="AM494" s="1154"/>
      <c r="AN494" s="1344">
        <v>1760.2124183006533</v>
      </c>
      <c r="AO494" s="1344">
        <v>212.43600667784847</v>
      </c>
      <c r="AP494" s="1344">
        <v>12.06877104542523</v>
      </c>
      <c r="AQ494" s="1343">
        <v>3</v>
      </c>
      <c r="AR494" s="1154"/>
      <c r="AS494" s="1343"/>
      <c r="AT494" s="86" t="s">
        <v>191</v>
      </c>
      <c r="AU494" s="86" t="s">
        <v>191</v>
      </c>
      <c r="AV494" s="86" t="s">
        <v>191</v>
      </c>
      <c r="AW494" s="1323" t="str">
        <f t="shared" si="470"/>
        <v xml:space="preserve">  </v>
      </c>
      <c r="AX494" s="1154"/>
      <c r="AY494" s="86" t="s">
        <v>191</v>
      </c>
      <c r="AZ494" s="86" t="s">
        <v>191</v>
      </c>
      <c r="BA494" s="86" t="s">
        <v>191</v>
      </c>
      <c r="BB494" s="1323" t="str">
        <f t="shared" ref="BB494:BB525" si="471">IF(AZ494&lt;BB$7,"E, &lt;PRL",IF(AZ494&gt;BB$7,"  ",))</f>
        <v xml:space="preserve">  </v>
      </c>
      <c r="BC494" s="1154"/>
      <c r="BD494" s="801" t="s">
        <v>191</v>
      </c>
      <c r="BE494" s="1203" t="s">
        <v>1804</v>
      </c>
      <c r="BF494" s="1312">
        <v>10.376734558719013</v>
      </c>
      <c r="BG494" s="1312"/>
      <c r="BH494" s="1203"/>
      <c r="BI494" s="1154"/>
      <c r="BJ494" s="1092" t="s">
        <v>1804</v>
      </c>
      <c r="BK494" s="1595">
        <v>4.8997456233728025E-2</v>
      </c>
      <c r="BL494" s="1595"/>
      <c r="BM494" s="1203"/>
      <c r="BN494" s="1158"/>
      <c r="BO494" s="1157"/>
      <c r="BP494" s="1310">
        <f t="shared" ref="BP494:BP525" si="472">BK494/BF494*100</f>
        <v>0.47218569537907362</v>
      </c>
      <c r="BQ494" s="1200">
        <v>312.40398471041749</v>
      </c>
      <c r="BT494" s="1158"/>
      <c r="BU494" s="1200">
        <v>489.43290937965395</v>
      </c>
      <c r="BV494" s="1203"/>
      <c r="BW494" s="1203"/>
      <c r="BX494" s="1154"/>
      <c r="BY494" s="1312">
        <v>1.287213949797068</v>
      </c>
      <c r="BZ494" s="1203"/>
      <c r="CA494" s="1594"/>
      <c r="CB494" s="1594"/>
      <c r="CC494" s="1154"/>
      <c r="CD494" s="1312">
        <v>2.2223370250908205</v>
      </c>
      <c r="CE494" s="1595"/>
      <c r="CF494" s="1594"/>
      <c r="CG494" s="1158"/>
      <c r="CH494" s="1239">
        <f t="shared" si="469"/>
        <v>0.41203506126538347</v>
      </c>
      <c r="CI494" s="1312">
        <v>3.7293807905470167</v>
      </c>
      <c r="CJ494" s="1203"/>
      <c r="CK494" s="1203"/>
      <c r="CL494" s="1154"/>
      <c r="CM494" s="1312">
        <v>7.4121443212121942</v>
      </c>
      <c r="CN494" s="1203"/>
      <c r="CO494" s="1203"/>
      <c r="CP494" s="1158"/>
      <c r="CQ494" s="1201">
        <f t="shared" si="467"/>
        <v>1.1937686371074818</v>
      </c>
      <c r="CR494" s="1201">
        <f t="shared" si="468"/>
        <v>1.514435212500715</v>
      </c>
      <c r="CS494" s="1203"/>
    </row>
    <row r="495" spans="1:97" x14ac:dyDescent="0.2">
      <c r="A495" s="1144" t="s">
        <v>2519</v>
      </c>
      <c r="B495" s="1117" t="s">
        <v>1915</v>
      </c>
      <c r="C495" s="957" t="s">
        <v>599</v>
      </c>
      <c r="D495" s="957">
        <v>9</v>
      </c>
      <c r="E495" s="1455">
        <v>1701663</v>
      </c>
      <c r="F495" s="955">
        <v>1</v>
      </c>
      <c r="G495" s="1163">
        <v>11452900</v>
      </c>
      <c r="H495" s="1163">
        <v>201701101540</v>
      </c>
      <c r="I495" s="1163"/>
      <c r="J495" s="1163"/>
      <c r="K495" s="1165" t="s">
        <v>1120</v>
      </c>
      <c r="L495" s="1166" t="s">
        <v>746</v>
      </c>
      <c r="M495" s="957"/>
      <c r="N495" s="957"/>
      <c r="O495" s="957"/>
      <c r="P495" s="1169">
        <v>42745</v>
      </c>
      <c r="Q495" s="960">
        <v>0.65277777777777779</v>
      </c>
      <c r="R495" s="957" t="s">
        <v>1807</v>
      </c>
      <c r="S495" s="1566" t="s">
        <v>1807</v>
      </c>
      <c r="T495" s="1566">
        <v>129.4</v>
      </c>
      <c r="U495" s="1602">
        <v>164.1</v>
      </c>
      <c r="V495" s="1566">
        <v>34.699999999999989</v>
      </c>
      <c r="W495" s="1393">
        <v>70</v>
      </c>
      <c r="X495" s="1393">
        <v>495.7142857142855</v>
      </c>
      <c r="Y495" s="1154"/>
      <c r="Z495" s="1566" t="s">
        <v>1807</v>
      </c>
      <c r="AA495" s="1189">
        <v>126.2</v>
      </c>
      <c r="AB495" s="1189">
        <v>159.70000000000002</v>
      </c>
      <c r="AC495" s="1189">
        <v>33.500000000000014</v>
      </c>
      <c r="AD495" s="1189">
        <v>66</v>
      </c>
      <c r="AE495" s="1189">
        <v>507.57575757575779</v>
      </c>
      <c r="AF495" s="1154"/>
      <c r="AG495" s="1566" t="s">
        <v>1807</v>
      </c>
      <c r="AH495" s="1664">
        <v>129.1</v>
      </c>
      <c r="AI495" s="1635">
        <v>166.4</v>
      </c>
      <c r="AJ495" s="1344">
        <v>37.300000000000011</v>
      </c>
      <c r="AK495" s="1344">
        <v>74</v>
      </c>
      <c r="AL495" s="1344">
        <v>504.05405405405423</v>
      </c>
      <c r="AM495" s="1154"/>
      <c r="AN495" s="1344">
        <v>502.44803244803251</v>
      </c>
      <c r="AO495" s="1344">
        <v>6.0916424492398775</v>
      </c>
      <c r="AP495" s="1344">
        <v>1.2123925373058213</v>
      </c>
      <c r="AQ495" s="1343">
        <v>3</v>
      </c>
      <c r="AR495" s="1154"/>
      <c r="AS495" s="1343"/>
      <c r="AT495" s="86" t="s">
        <v>191</v>
      </c>
      <c r="AU495" s="86" t="s">
        <v>191</v>
      </c>
      <c r="AV495" s="86" t="s">
        <v>191</v>
      </c>
      <c r="AW495" s="1323" t="str">
        <f t="shared" si="470"/>
        <v xml:space="preserve">  </v>
      </c>
      <c r="AX495" s="1154"/>
      <c r="AY495" s="86" t="s">
        <v>191</v>
      </c>
      <c r="AZ495" s="86" t="s">
        <v>191</v>
      </c>
      <c r="BA495" s="86" t="s">
        <v>191</v>
      </c>
      <c r="BB495" s="1323" t="str">
        <f t="shared" si="471"/>
        <v xml:space="preserve">  </v>
      </c>
      <c r="BC495" s="1154"/>
      <c r="BD495" s="801" t="s">
        <v>191</v>
      </c>
      <c r="BE495" s="1203" t="s">
        <v>1807</v>
      </c>
      <c r="BF495" s="1312">
        <v>6.8513471377901238</v>
      </c>
      <c r="BG495" s="1312"/>
      <c r="BH495" s="1203"/>
      <c r="BI495" s="1154"/>
      <c r="BJ495" s="1092" t="s">
        <v>1807</v>
      </c>
      <c r="BK495" s="1595">
        <v>4.5573905289339675E-2</v>
      </c>
      <c r="BL495" s="1092"/>
      <c r="BM495" s="1203"/>
      <c r="BN495" s="1158"/>
      <c r="BO495" s="1157"/>
      <c r="BP495" s="1310">
        <f t="shared" si="472"/>
        <v>0.66518166971815951</v>
      </c>
      <c r="BQ495" s="1200">
        <v>295.82478187407526</v>
      </c>
      <c r="BT495" s="1158"/>
      <c r="BU495" s="1200">
        <v>146.64457044329154</v>
      </c>
      <c r="BV495" s="1203"/>
      <c r="BW495" s="1203"/>
      <c r="BX495" s="1154"/>
      <c r="BY495" s="1312">
        <v>1.6905405347146547</v>
      </c>
      <c r="BZ495" s="1203">
        <v>0.11957171577364767</v>
      </c>
      <c r="CA495" s="1594"/>
      <c r="CB495" s="1594"/>
      <c r="CC495" s="1154"/>
      <c r="CD495" s="1312">
        <v>0.85807739262031724</v>
      </c>
      <c r="CE495" s="1595">
        <v>6.0691704218442388E-2</v>
      </c>
      <c r="CF495" s="1594"/>
      <c r="CG495" s="1158"/>
      <c r="CH495" s="1239">
        <f t="shared" si="469"/>
        <v>0.57146684060913899</v>
      </c>
      <c r="CI495" s="1312">
        <v>3.851555627143108</v>
      </c>
      <c r="CJ495" s="1203"/>
      <c r="CK495" s="1203"/>
      <c r="CL495" s="1154"/>
      <c r="CM495" s="1312">
        <v>1.9413922282761891</v>
      </c>
      <c r="CN495" s="1203"/>
      <c r="CO495" s="1203"/>
      <c r="CP495" s="1158"/>
      <c r="CQ495" s="1201">
        <f t="shared" si="467"/>
        <v>1.3019719317439107</v>
      </c>
      <c r="CR495" s="1201">
        <f t="shared" si="468"/>
        <v>1.3238759692278814</v>
      </c>
      <c r="CS495" s="1203"/>
    </row>
    <row r="496" spans="1:97" x14ac:dyDescent="0.2">
      <c r="A496" s="1144" t="s">
        <v>2528</v>
      </c>
      <c r="B496" s="1167" t="s">
        <v>1924</v>
      </c>
      <c r="C496" s="957" t="s">
        <v>599</v>
      </c>
      <c r="D496" s="957">
        <v>9</v>
      </c>
      <c r="E496" s="1455">
        <v>1701664</v>
      </c>
      <c r="F496" s="955">
        <v>1</v>
      </c>
      <c r="G496" s="1163">
        <v>11452900</v>
      </c>
      <c r="H496" s="1163">
        <v>201701111640</v>
      </c>
      <c r="I496" s="1163"/>
      <c r="J496" s="1163"/>
      <c r="K496" s="1165" t="s">
        <v>1120</v>
      </c>
      <c r="L496" s="1166" t="s">
        <v>746</v>
      </c>
      <c r="M496" s="957"/>
      <c r="N496" s="957"/>
      <c r="O496" s="957"/>
      <c r="P496" s="1169">
        <v>42746</v>
      </c>
      <c r="Q496" s="960">
        <v>0.69444444444444453</v>
      </c>
      <c r="R496" s="957" t="s">
        <v>1812</v>
      </c>
      <c r="S496" s="1566" t="s">
        <v>1812</v>
      </c>
      <c r="T496" s="1566">
        <v>127.3</v>
      </c>
      <c r="U496" s="1602">
        <v>207.2</v>
      </c>
      <c r="V496" s="1566">
        <v>79.899999999999991</v>
      </c>
      <c r="W496" s="1393">
        <v>50</v>
      </c>
      <c r="X496" s="1393">
        <v>1597.9999999999998</v>
      </c>
      <c r="Y496" s="1154"/>
      <c r="Z496" s="1566" t="s">
        <v>1812</v>
      </c>
      <c r="AA496" s="1189">
        <v>128.80000000000001</v>
      </c>
      <c r="AB496" s="1189">
        <v>209.7</v>
      </c>
      <c r="AC496" s="1189">
        <v>80.899999999999977</v>
      </c>
      <c r="AD496" s="1189">
        <v>48</v>
      </c>
      <c r="AE496" s="1189">
        <v>1685.4166666666661</v>
      </c>
      <c r="AF496" s="1154"/>
      <c r="AG496" s="1566" t="s">
        <v>1812</v>
      </c>
      <c r="AH496" s="1664">
        <v>128.4</v>
      </c>
      <c r="AI496" s="1635">
        <v>209.2</v>
      </c>
      <c r="AJ496" s="1344">
        <v>80.799999999999983</v>
      </c>
      <c r="AK496" s="1344">
        <v>48</v>
      </c>
      <c r="AL496" s="1344">
        <v>1683.333333333333</v>
      </c>
      <c r="AM496" s="1154"/>
      <c r="AN496" s="1344">
        <v>1655.583333333333</v>
      </c>
      <c r="AO496" s="1344">
        <v>49.879507593577593</v>
      </c>
      <c r="AP496" s="1344">
        <v>3.0128056129407117</v>
      </c>
      <c r="AQ496" s="1343">
        <v>3</v>
      </c>
      <c r="AR496" s="1154"/>
      <c r="AS496" s="1343"/>
      <c r="AT496" s="86" t="s">
        <v>191</v>
      </c>
      <c r="AU496" s="86" t="s">
        <v>191</v>
      </c>
      <c r="AV496" s="86" t="s">
        <v>191</v>
      </c>
      <c r="AW496" s="1323" t="str">
        <f t="shared" si="470"/>
        <v xml:space="preserve">  </v>
      </c>
      <c r="AX496" s="1154"/>
      <c r="AY496" s="86" t="s">
        <v>191</v>
      </c>
      <c r="AZ496" s="86" t="s">
        <v>191</v>
      </c>
      <c r="BA496" s="86" t="s">
        <v>191</v>
      </c>
      <c r="BB496" s="1323" t="str">
        <f t="shared" si="471"/>
        <v xml:space="preserve">  </v>
      </c>
      <c r="BC496" s="1154"/>
      <c r="BD496" s="801" t="s">
        <v>191</v>
      </c>
      <c r="BE496" s="1203" t="s">
        <v>1812</v>
      </c>
      <c r="BF496" s="1312">
        <v>8.3539193236601381</v>
      </c>
      <c r="BG496" s="1312"/>
      <c r="BH496" s="1203"/>
      <c r="BI496" s="1154"/>
      <c r="BJ496" s="1092" t="s">
        <v>1812</v>
      </c>
      <c r="BK496" s="1595">
        <v>4.6782366613502602E-2</v>
      </c>
      <c r="BL496" s="1092"/>
      <c r="BM496" s="1203"/>
      <c r="BN496" s="1158"/>
      <c r="BO496" s="1157"/>
      <c r="BP496" s="1310">
        <f t="shared" si="472"/>
        <v>0.56000500843962719</v>
      </c>
      <c r="BQ496" s="1200">
        <v>266.91873045062164</v>
      </c>
      <c r="BT496" s="1158"/>
      <c r="BU496" s="1200">
        <v>426.53613126009321</v>
      </c>
      <c r="BV496" s="1203"/>
      <c r="BW496" s="1203"/>
      <c r="BX496" s="1154"/>
      <c r="BY496" s="1312">
        <v>0.92969737059231805</v>
      </c>
      <c r="BZ496" s="1203"/>
      <c r="CA496" s="1594"/>
      <c r="CB496" s="1594"/>
      <c r="CC496" s="1154"/>
      <c r="CD496" s="1312">
        <v>1.5669274433524694</v>
      </c>
      <c r="CE496" s="1595"/>
      <c r="CF496" s="1594"/>
      <c r="CG496" s="1158"/>
      <c r="CH496" s="1239">
        <f t="shared" si="469"/>
        <v>0.34830728028069446</v>
      </c>
      <c r="CI496" s="1312">
        <v>3.6156801566888763</v>
      </c>
      <c r="CJ496" s="1203"/>
      <c r="CK496" s="1203"/>
      <c r="CL496" s="1154"/>
      <c r="CM496" s="1312">
        <v>6.0863949304262741</v>
      </c>
      <c r="CN496" s="1203"/>
      <c r="CO496" s="1203"/>
      <c r="CP496" s="1158"/>
      <c r="CQ496" s="1201">
        <f t="shared" si="467"/>
        <v>1.3545996380938712</v>
      </c>
      <c r="CR496" s="1201">
        <f t="shared" si="468"/>
        <v>1.4269353717926683</v>
      </c>
      <c r="CS496" s="1203"/>
    </row>
    <row r="497" spans="1:97" x14ac:dyDescent="0.2">
      <c r="A497" s="1144" t="s">
        <v>2560</v>
      </c>
      <c r="B497" s="1167" t="s">
        <v>1956</v>
      </c>
      <c r="C497" s="957" t="s">
        <v>599</v>
      </c>
      <c r="D497" s="957">
        <v>9</v>
      </c>
      <c r="E497" s="1455">
        <v>1702290</v>
      </c>
      <c r="F497" s="955">
        <v>1</v>
      </c>
      <c r="G497" s="1163">
        <v>11452900</v>
      </c>
      <c r="H497" s="1163">
        <v>201702011410</v>
      </c>
      <c r="I497" s="1163"/>
      <c r="J497" s="1163"/>
      <c r="K497" s="1165" t="s">
        <v>1120</v>
      </c>
      <c r="L497" s="1166" t="s">
        <v>746</v>
      </c>
      <c r="M497" s="957"/>
      <c r="N497" s="957"/>
      <c r="O497" s="957"/>
      <c r="P497" s="1169">
        <v>42767</v>
      </c>
      <c r="Q497" s="960">
        <v>0.59027777777777779</v>
      </c>
      <c r="R497" s="957" t="s">
        <v>1846</v>
      </c>
      <c r="S497" s="1566" t="s">
        <v>1846</v>
      </c>
      <c r="T497" s="1566">
        <v>126.9</v>
      </c>
      <c r="U497" s="1602">
        <v>150.4</v>
      </c>
      <c r="V497" s="1566">
        <v>23.5</v>
      </c>
      <c r="W497" s="1393">
        <v>236</v>
      </c>
      <c r="X497" s="1393">
        <v>99.576271186440678</v>
      </c>
      <c r="Y497" s="1154"/>
      <c r="Z497" s="1566" t="s">
        <v>1846</v>
      </c>
      <c r="AA497" s="1189">
        <v>131.30000000000001</v>
      </c>
      <c r="AB497" s="1189">
        <v>155.20000000000002</v>
      </c>
      <c r="AC497" s="1189">
        <v>23.900000000000006</v>
      </c>
      <c r="AD497" s="1189">
        <v>236</v>
      </c>
      <c r="AE497" s="1189">
        <v>101.27118644067799</v>
      </c>
      <c r="AF497" s="1154"/>
      <c r="AG497" s="1566" t="s">
        <v>1846</v>
      </c>
      <c r="AH497" s="1344">
        <v>129</v>
      </c>
      <c r="AI497" s="1638">
        <v>152.4</v>
      </c>
      <c r="AJ497" s="1344">
        <v>23.400000000000006</v>
      </c>
      <c r="AK497" s="1344">
        <v>228</v>
      </c>
      <c r="AL497" s="1344">
        <v>102.63157894736844</v>
      </c>
      <c r="AM497" s="1154"/>
      <c r="AN497" s="1344">
        <v>101.15967885816237</v>
      </c>
      <c r="AO497" s="1344">
        <v>1.5307030522655956</v>
      </c>
      <c r="AP497" s="1344">
        <v>1.5131553100438557</v>
      </c>
      <c r="AQ497" s="1343">
        <v>3</v>
      </c>
      <c r="AR497" s="1154"/>
      <c r="AS497" s="1343"/>
      <c r="AT497" s="86" t="s">
        <v>191</v>
      </c>
      <c r="AU497" s="86" t="s">
        <v>191</v>
      </c>
      <c r="AV497" s="86" t="s">
        <v>191</v>
      </c>
      <c r="AW497" s="1323" t="str">
        <f t="shared" si="470"/>
        <v xml:space="preserve">  </v>
      </c>
      <c r="AX497" s="1154"/>
      <c r="AY497" s="86" t="s">
        <v>191</v>
      </c>
      <c r="AZ497" s="86" t="s">
        <v>191</v>
      </c>
      <c r="BA497" s="86" t="s">
        <v>191</v>
      </c>
      <c r="BB497" s="1323" t="str">
        <f t="shared" si="471"/>
        <v xml:space="preserve">  </v>
      </c>
      <c r="BC497" s="1154"/>
      <c r="BD497" s="801" t="s">
        <v>191</v>
      </c>
      <c r="BE497" s="1203" t="s">
        <v>1846</v>
      </c>
      <c r="BF497" s="1312">
        <v>1.3083488009440918</v>
      </c>
      <c r="BG497" s="1312">
        <v>2.9674679700413265E-3</v>
      </c>
      <c r="BH497" s="1203"/>
      <c r="BI497" s="1154"/>
      <c r="BJ497" s="1203" t="s">
        <v>1846</v>
      </c>
      <c r="BK497" s="1599">
        <v>1.6117598248164729E-2</v>
      </c>
      <c r="BL497" s="1203"/>
      <c r="BM497" s="1203"/>
      <c r="BN497" s="1158"/>
      <c r="BO497" s="1157"/>
      <c r="BP497" s="1310">
        <f t="shared" si="472"/>
        <v>1.231903773407705</v>
      </c>
      <c r="BQ497" s="1201">
        <v>195.87993029606534</v>
      </c>
      <c r="BR497" s="1366"/>
      <c r="BS497" s="1666"/>
      <c r="BT497" s="1158"/>
      <c r="BU497" s="1201">
        <v>19.504993059142102</v>
      </c>
      <c r="BV497" s="1203"/>
      <c r="BW497" s="1203"/>
      <c r="BX497" s="1154"/>
      <c r="BY497" s="1312">
        <v>1.86682156450965</v>
      </c>
      <c r="BZ497" s="1312"/>
      <c r="CA497" s="1312"/>
      <c r="CB497" s="1203"/>
      <c r="CC497" s="1154"/>
      <c r="CD497" s="1312">
        <v>0.18905523471093491</v>
      </c>
      <c r="CE497" s="1203"/>
      <c r="CF497" s="1203"/>
      <c r="CG497" s="1158"/>
      <c r="CH497" s="1239">
        <f t="shared" si="469"/>
        <v>0.95304381704037644</v>
      </c>
      <c r="CI497" s="1312">
        <v>2.1361555055709505</v>
      </c>
      <c r="CJ497" s="1203"/>
      <c r="CK497" s="1203"/>
      <c r="CL497" s="1154"/>
      <c r="CM497" s="1312">
        <v>0.21923701241386073</v>
      </c>
      <c r="CN497" s="1203"/>
      <c r="CO497" s="1203"/>
      <c r="CP497" s="1158"/>
      <c r="CQ497" s="1201">
        <f t="shared" si="467"/>
        <v>1.0905433253637724</v>
      </c>
      <c r="CR497" s="1201">
        <f t="shared" si="468"/>
        <v>1.1240045651341726</v>
      </c>
      <c r="CS497" s="1203"/>
    </row>
    <row r="498" spans="1:97" x14ac:dyDescent="0.2">
      <c r="A498" s="1144" t="s">
        <v>2568</v>
      </c>
      <c r="B498" s="1117" t="s">
        <v>1964</v>
      </c>
      <c r="C498" s="957" t="s">
        <v>599</v>
      </c>
      <c r="D498" s="957">
        <v>7</v>
      </c>
      <c r="E498" s="1455">
        <v>1702440</v>
      </c>
      <c r="F498" s="955">
        <v>1</v>
      </c>
      <c r="G498" s="1163">
        <v>11452900</v>
      </c>
      <c r="H498" s="1163">
        <v>20170208</v>
      </c>
      <c r="I498" s="1163"/>
      <c r="J498" s="1163"/>
      <c r="K498" s="1165" t="s">
        <v>1120</v>
      </c>
      <c r="L498" s="1166" t="s">
        <v>746</v>
      </c>
      <c r="M498" s="957"/>
      <c r="N498" s="957"/>
      <c r="O498" s="957"/>
      <c r="P498" s="1169">
        <v>42774</v>
      </c>
      <c r="Q498" s="960">
        <v>0.61111111111111105</v>
      </c>
      <c r="R498" s="957" t="s">
        <v>1870</v>
      </c>
      <c r="S498" s="1566" t="s">
        <v>1870</v>
      </c>
      <c r="T498" s="1566">
        <v>126.9</v>
      </c>
      <c r="U498" s="1602">
        <v>194.3</v>
      </c>
      <c r="V498" s="1566">
        <v>67.400000000000006</v>
      </c>
      <c r="W498" s="1393">
        <v>92</v>
      </c>
      <c r="X498" s="1393">
        <v>732.60869565217399</v>
      </c>
      <c r="Y498" s="1154"/>
      <c r="Z498" s="1566" t="s">
        <v>1870</v>
      </c>
      <c r="AA498" s="1189">
        <v>127.5</v>
      </c>
      <c r="AB498" s="1189">
        <v>185.6</v>
      </c>
      <c r="AC498" s="1189">
        <v>58.099999999999994</v>
      </c>
      <c r="AD498" s="1189">
        <v>80</v>
      </c>
      <c r="AE498" s="1189">
        <v>726.24999999999989</v>
      </c>
      <c r="AF498" s="1154"/>
      <c r="AG498" s="1566" t="s">
        <v>1870</v>
      </c>
      <c r="AH498" s="1344">
        <v>128.4</v>
      </c>
      <c r="AI498" s="1638">
        <v>188.29999999999998</v>
      </c>
      <c r="AJ498" s="1344">
        <v>59.899999999999977</v>
      </c>
      <c r="AK498" s="1344">
        <v>84</v>
      </c>
      <c r="AL498" s="1344">
        <v>713.09523809523773</v>
      </c>
      <c r="AM498" s="1154"/>
      <c r="AN498" s="1344">
        <v>723.98464458247054</v>
      </c>
      <c r="AO498" s="1344">
        <v>9.9520165209059712</v>
      </c>
      <c r="AP498" s="1344">
        <v>1.3746170716984478</v>
      </c>
      <c r="AQ498" s="1343">
        <v>3</v>
      </c>
      <c r="AR498" s="1154"/>
      <c r="AS498" s="1343"/>
      <c r="AT498" s="272" t="s">
        <v>191</v>
      </c>
      <c r="AU498" s="272" t="s">
        <v>191</v>
      </c>
      <c r="AV498" s="272" t="s">
        <v>191</v>
      </c>
      <c r="AW498" s="1323" t="str">
        <f t="shared" si="470"/>
        <v xml:space="preserve">  </v>
      </c>
      <c r="AX498" s="1154"/>
      <c r="AY498" s="272" t="s">
        <v>191</v>
      </c>
      <c r="AZ498" s="272" t="s">
        <v>191</v>
      </c>
      <c r="BA498" s="272" t="s">
        <v>191</v>
      </c>
      <c r="BB498" s="1323" t="str">
        <f t="shared" si="471"/>
        <v xml:space="preserve">  </v>
      </c>
      <c r="BC498" s="1154"/>
      <c r="BD498" s="802" t="s">
        <v>191</v>
      </c>
      <c r="BE498" s="1203" t="s">
        <v>1870</v>
      </c>
      <c r="BF498" s="1312">
        <v>7.0300283854605743</v>
      </c>
      <c r="BG498" s="1312"/>
      <c r="BH498" s="1203"/>
      <c r="BI498" s="1154"/>
      <c r="BJ498" s="1203" t="s">
        <v>1870</v>
      </c>
      <c r="BK498" s="1599">
        <v>3.8708034028574652E-2</v>
      </c>
      <c r="BL498" s="1599"/>
      <c r="BM498" s="1203"/>
      <c r="BN498" s="1158"/>
      <c r="BO498" s="1157"/>
      <c r="BP498" s="1310">
        <f t="shared" si="472"/>
        <v>0.55060992511253826</v>
      </c>
      <c r="BQ498" s="1201">
        <v>268.93309929699586</v>
      </c>
      <c r="BR498" s="1366"/>
      <c r="BS498" s="1666"/>
      <c r="BT498" s="1158"/>
      <c r="BU498" s="1201">
        <v>197.02272709366872</v>
      </c>
      <c r="BV498" s="1203"/>
      <c r="BW498" s="1203"/>
      <c r="BX498" s="1154"/>
      <c r="BY498" s="1312">
        <v>1.2302421827846513</v>
      </c>
      <c r="BZ498" s="1312"/>
      <c r="CA498" s="1312"/>
      <c r="CB498" s="1203"/>
      <c r="CC498" s="1154"/>
      <c r="CD498" s="1312">
        <v>0.89346338524735258</v>
      </c>
      <c r="CE498" s="1203"/>
      <c r="CF498" s="1203"/>
      <c r="CG498" s="1158"/>
      <c r="CH498" s="1239">
        <f t="shared" si="469"/>
        <v>0.45745287062119316</v>
      </c>
      <c r="CI498" s="1312">
        <v>3.899970322017138</v>
      </c>
      <c r="CJ498" s="1203"/>
      <c r="CK498" s="1203"/>
      <c r="CL498" s="1154"/>
      <c r="CM498" s="1312">
        <v>2.7810502653431719</v>
      </c>
      <c r="CN498" s="1203"/>
      <c r="CO498" s="1203"/>
      <c r="CP498" s="1158"/>
      <c r="CQ498" s="1201">
        <f t="shared" si="467"/>
        <v>1.4501637515842598</v>
      </c>
      <c r="CR498" s="1201">
        <f t="shared" si="468"/>
        <v>1.4115377988961662</v>
      </c>
      <c r="CS498" s="1203"/>
    </row>
    <row r="499" spans="1:97" x14ac:dyDescent="0.2">
      <c r="A499" s="1144" t="s">
        <v>2569</v>
      </c>
      <c r="B499" s="1117" t="s">
        <v>1965</v>
      </c>
      <c r="C499" s="1209" t="s">
        <v>600</v>
      </c>
      <c r="D499" s="1209">
        <v>7</v>
      </c>
      <c r="E499" s="1614">
        <v>1700284</v>
      </c>
      <c r="F499" s="1669">
        <v>4</v>
      </c>
      <c r="G499" s="1210">
        <v>11452900</v>
      </c>
      <c r="H499" s="1210">
        <v>20170208</v>
      </c>
      <c r="I499" s="1210"/>
      <c r="J499" s="1210"/>
      <c r="K499" s="1457" t="s">
        <v>1120</v>
      </c>
      <c r="L499" s="1481" t="s">
        <v>1879</v>
      </c>
      <c r="M499" s="1209"/>
      <c r="N499" s="1209"/>
      <c r="O499" s="1209" t="s">
        <v>45</v>
      </c>
      <c r="P499" s="1288">
        <v>42774</v>
      </c>
      <c r="Q499" s="1213">
        <v>0.6118055555555556</v>
      </c>
      <c r="R499" s="1209" t="s">
        <v>1871</v>
      </c>
      <c r="S499" s="1634" t="s">
        <v>1871</v>
      </c>
      <c r="T499" s="1566">
        <v>128</v>
      </c>
      <c r="U499" s="1602">
        <v>209.3</v>
      </c>
      <c r="V499" s="1566">
        <v>81.300000000000011</v>
      </c>
      <c r="W499" s="1393">
        <v>110</v>
      </c>
      <c r="X499" s="1393">
        <v>739.09090909090924</v>
      </c>
      <c r="Y499" s="1154"/>
      <c r="Z499" s="1634" t="s">
        <v>1871</v>
      </c>
      <c r="AA499" s="1189">
        <v>126.4</v>
      </c>
      <c r="AB499" s="1189">
        <v>187.79999999999998</v>
      </c>
      <c r="AC499" s="1189">
        <v>61.399999999999977</v>
      </c>
      <c r="AD499" s="1189">
        <v>94</v>
      </c>
      <c r="AE499" s="1189">
        <v>653.19148936170188</v>
      </c>
      <c r="AF499" s="1154"/>
      <c r="AG499" s="1634" t="s">
        <v>1871</v>
      </c>
      <c r="AH499" s="1359">
        <v>129.19999999999999</v>
      </c>
      <c r="AI499" s="1639">
        <v>207.5</v>
      </c>
      <c r="AJ499" s="1359">
        <v>78.300000000000011</v>
      </c>
      <c r="AK499" s="1359">
        <v>104</v>
      </c>
      <c r="AL499" s="1359">
        <v>752.88461538461547</v>
      </c>
      <c r="AM499" s="1154"/>
      <c r="AN499" s="1359">
        <v>715.05567127907545</v>
      </c>
      <c r="AO499" s="1359">
        <v>54.018046397094771</v>
      </c>
      <c r="AP499" s="1359">
        <v>7.5543833252127781</v>
      </c>
      <c r="AQ499" s="1343">
        <v>3</v>
      </c>
      <c r="AR499" s="1154"/>
      <c r="AS499" s="1358"/>
      <c r="AT499" s="272" t="s">
        <v>191</v>
      </c>
      <c r="AU499" s="272" t="s">
        <v>191</v>
      </c>
      <c r="AV499" s="272" t="s">
        <v>191</v>
      </c>
      <c r="AW499" s="1323" t="str">
        <f t="shared" si="470"/>
        <v xml:space="preserve">  </v>
      </c>
      <c r="AX499" s="1154"/>
      <c r="AY499" s="272" t="s">
        <v>191</v>
      </c>
      <c r="AZ499" s="272" t="s">
        <v>191</v>
      </c>
      <c r="BA499" s="272" t="s">
        <v>191</v>
      </c>
      <c r="BB499" s="1323" t="str">
        <f t="shared" si="471"/>
        <v xml:space="preserve">  </v>
      </c>
      <c r="BC499" s="1154"/>
      <c r="BD499" s="802" t="s">
        <v>191</v>
      </c>
      <c r="BE499" s="1203" t="s">
        <v>1871</v>
      </c>
      <c r="BF499" s="1312">
        <v>5.7155195922857311</v>
      </c>
      <c r="BG499" s="1312"/>
      <c r="BH499" s="1203"/>
      <c r="BI499" s="1154"/>
      <c r="BJ499" s="1203" t="s">
        <v>1871</v>
      </c>
      <c r="BK499" s="1599">
        <v>4.270368622870168E-2</v>
      </c>
      <c r="BL499" s="1599"/>
      <c r="BM499" s="1203"/>
      <c r="BN499" s="1158"/>
      <c r="BO499" s="1157"/>
      <c r="BP499" s="1310">
        <f t="shared" si="472"/>
        <v>0.74715317722537578</v>
      </c>
      <c r="BQ499" s="1201">
        <v>264.65813560152424</v>
      </c>
      <c r="BR499" s="1366"/>
      <c r="BS499" s="1666"/>
      <c r="BT499" s="1158"/>
      <c r="BU499" s="1201">
        <v>195.60642204003568</v>
      </c>
      <c r="BV499" s="1203"/>
      <c r="BW499" s="1203"/>
      <c r="BX499" s="1154"/>
      <c r="BY499" s="1312">
        <v>1.1917238482607397</v>
      </c>
      <c r="BZ499" s="1312"/>
      <c r="CA499" s="1312"/>
      <c r="CB499" s="1203"/>
      <c r="CC499" s="1154"/>
      <c r="CD499" s="1312">
        <v>0.77842387535329149</v>
      </c>
      <c r="CE499" s="1203"/>
      <c r="CF499" s="1203"/>
      <c r="CG499" s="1158"/>
      <c r="CH499" s="1239">
        <f t="shared" si="469"/>
        <v>0.45028800854814016</v>
      </c>
      <c r="CI499" s="1312">
        <v>3.7391490458762453</v>
      </c>
      <c r="CJ499" s="1203"/>
      <c r="CK499" s="1203"/>
      <c r="CL499" s="1154"/>
      <c r="CM499" s="1312">
        <v>2.8151477912702889</v>
      </c>
      <c r="CN499" s="1203"/>
      <c r="CO499" s="1203"/>
      <c r="CP499" s="1158"/>
      <c r="CQ499" s="1201">
        <f t="shared" si="467"/>
        <v>1.4128222574294862</v>
      </c>
      <c r="CR499" s="1201">
        <f t="shared" si="468"/>
        <v>1.4391898598779642</v>
      </c>
      <c r="CS499" s="1222"/>
    </row>
    <row r="500" spans="1:97" x14ac:dyDescent="0.2">
      <c r="A500" s="1144" t="s">
        <v>2574</v>
      </c>
      <c r="B500" s="1167" t="s">
        <v>1970</v>
      </c>
      <c r="C500" s="957" t="s">
        <v>599</v>
      </c>
      <c r="D500" s="957">
        <v>9</v>
      </c>
      <c r="E500" s="1455">
        <v>1702434</v>
      </c>
      <c r="F500" s="955">
        <v>1</v>
      </c>
      <c r="G500" s="1163">
        <v>11452900</v>
      </c>
      <c r="H500" s="1163">
        <v>20170210</v>
      </c>
      <c r="I500" s="1163"/>
      <c r="J500" s="1163"/>
      <c r="K500" s="1165" t="s">
        <v>1120</v>
      </c>
      <c r="L500" s="1166" t="s">
        <v>746</v>
      </c>
      <c r="M500" s="957"/>
      <c r="N500" s="957"/>
      <c r="O500" s="957"/>
      <c r="P500" s="1169">
        <v>42776</v>
      </c>
      <c r="Q500" s="960">
        <v>0.63888888888888895</v>
      </c>
      <c r="R500" s="957" t="s">
        <v>1876</v>
      </c>
      <c r="S500" s="1566" t="s">
        <v>1876</v>
      </c>
      <c r="T500" s="1566">
        <v>129</v>
      </c>
      <c r="U500" s="1602">
        <v>173.2</v>
      </c>
      <c r="V500" s="1566">
        <v>44.199999999999989</v>
      </c>
      <c r="W500" s="1393">
        <v>46</v>
      </c>
      <c r="X500" s="1393">
        <v>960.86956521739103</v>
      </c>
      <c r="Y500" s="1154"/>
      <c r="Z500" s="1566" t="s">
        <v>1876</v>
      </c>
      <c r="AA500" s="1189">
        <v>127.5</v>
      </c>
      <c r="AB500" s="1189">
        <v>182.4</v>
      </c>
      <c r="AC500" s="1189">
        <v>54.900000000000006</v>
      </c>
      <c r="AD500" s="1189">
        <v>60</v>
      </c>
      <c r="AE500" s="1189">
        <v>915.00000000000011</v>
      </c>
      <c r="AF500" s="1154"/>
      <c r="AG500" s="1566" t="s">
        <v>1876</v>
      </c>
      <c r="AH500" s="1344">
        <v>129.19999999999999</v>
      </c>
      <c r="AI500" s="1638">
        <v>166.7</v>
      </c>
      <c r="AJ500" s="1344">
        <v>37.5</v>
      </c>
      <c r="AK500" s="1344">
        <v>38</v>
      </c>
      <c r="AL500" s="1344">
        <v>986.84210526315792</v>
      </c>
      <c r="AM500" s="1154"/>
      <c r="AN500" s="1344">
        <v>954.23722349351635</v>
      </c>
      <c r="AO500" s="1344">
        <v>36.377369197309314</v>
      </c>
      <c r="AP500" s="1344">
        <v>3.8121934778576034</v>
      </c>
      <c r="AQ500" s="1343">
        <v>3</v>
      </c>
      <c r="AR500" s="1154"/>
      <c r="AS500" s="1343"/>
      <c r="AT500" s="86" t="s">
        <v>191</v>
      </c>
      <c r="AU500" s="86" t="s">
        <v>191</v>
      </c>
      <c r="AV500" s="86" t="s">
        <v>191</v>
      </c>
      <c r="AW500" s="1323" t="str">
        <f t="shared" si="470"/>
        <v xml:space="preserve">  </v>
      </c>
      <c r="AX500" s="1154"/>
      <c r="AY500" s="86" t="s">
        <v>191</v>
      </c>
      <c r="AZ500" s="86" t="s">
        <v>191</v>
      </c>
      <c r="BA500" s="86" t="s">
        <v>191</v>
      </c>
      <c r="BB500" s="1323" t="str">
        <f t="shared" si="471"/>
        <v xml:space="preserve">  </v>
      </c>
      <c r="BC500" s="1154"/>
      <c r="BD500" s="801" t="s">
        <v>191</v>
      </c>
      <c r="BE500" s="1203" t="s">
        <v>1876</v>
      </c>
      <c r="BF500" s="1312">
        <v>6.0844013384169857</v>
      </c>
      <c r="BG500" s="1312"/>
      <c r="BH500" s="1203"/>
      <c r="BI500" s="1154"/>
      <c r="BJ500" s="1203" t="s">
        <v>1876</v>
      </c>
      <c r="BK500" s="1599">
        <v>4.2441574982429668E-2</v>
      </c>
      <c r="BL500" s="1599"/>
      <c r="BM500" s="1203"/>
      <c r="BN500" s="1158"/>
      <c r="BO500" s="1157"/>
      <c r="BP500" s="1310">
        <f t="shared" si="472"/>
        <v>0.69754726261157429</v>
      </c>
      <c r="BQ500" s="1201">
        <v>277.73418561754659</v>
      </c>
      <c r="BR500" s="1366"/>
      <c r="BS500" s="1666"/>
      <c r="BT500" s="1158"/>
      <c r="BU500" s="1201">
        <v>266.86632618033821</v>
      </c>
      <c r="BV500" s="1203"/>
      <c r="BW500" s="1203"/>
      <c r="BX500" s="1154"/>
      <c r="BY500" s="1312">
        <v>0.99324838225093681</v>
      </c>
      <c r="BZ500" s="1312"/>
      <c r="CA500" s="1312"/>
      <c r="CB500" s="1203"/>
      <c r="CC500" s="1154"/>
      <c r="CD500" s="1312">
        <v>0.90882226975960723</v>
      </c>
      <c r="CE500" s="1203"/>
      <c r="CF500" s="1203"/>
      <c r="CG500" s="1158"/>
      <c r="CH500" s="1239">
        <f t="shared" si="469"/>
        <v>0.35762554042183625</v>
      </c>
      <c r="CI500" s="1312">
        <v>2.8019385031440032</v>
      </c>
      <c r="CJ500" s="1203"/>
      <c r="CK500" s="1203"/>
      <c r="CL500" s="1154"/>
      <c r="CM500" s="1312">
        <v>2.7650708912605295</v>
      </c>
      <c r="CN500" s="1203"/>
      <c r="CO500" s="1203"/>
      <c r="CP500" s="1158"/>
      <c r="CQ500" s="1201">
        <f t="shared" si="467"/>
        <v>1.0088561827251645</v>
      </c>
      <c r="CR500" s="1201">
        <f t="shared" si="468"/>
        <v>1.0361258128131157</v>
      </c>
      <c r="CS500" s="1203"/>
    </row>
    <row r="501" spans="1:97" ht="25.5" x14ac:dyDescent="0.2">
      <c r="A501" s="1144" t="s">
        <v>2595</v>
      </c>
      <c r="B501" s="1199" t="s">
        <v>1290</v>
      </c>
      <c r="C501" s="957" t="s">
        <v>599</v>
      </c>
      <c r="D501" s="957">
        <v>9</v>
      </c>
      <c r="E501" s="1455">
        <v>1703196</v>
      </c>
      <c r="F501" s="955"/>
      <c r="G501" s="1163">
        <v>11452900</v>
      </c>
      <c r="H501" s="1163" t="s">
        <v>2022</v>
      </c>
      <c r="I501" s="1163"/>
      <c r="J501" s="1163"/>
      <c r="K501" s="1165" t="s">
        <v>1120</v>
      </c>
      <c r="L501" s="1166" t="s">
        <v>746</v>
      </c>
      <c r="M501" s="957"/>
      <c r="N501" s="957"/>
      <c r="O501" s="957"/>
      <c r="P501" s="1169">
        <v>42787</v>
      </c>
      <c r="Q501" s="960">
        <v>0.57638888888888895</v>
      </c>
      <c r="R501" s="957" t="s">
        <v>1996</v>
      </c>
      <c r="S501" s="1678" t="s">
        <v>1996</v>
      </c>
      <c r="T501" s="1678">
        <v>129.6</v>
      </c>
      <c r="U501" s="1678">
        <v>198.1</v>
      </c>
      <c r="V501" s="1678">
        <v>68.5</v>
      </c>
      <c r="W501" s="1678">
        <v>70</v>
      </c>
      <c r="X501" s="1678">
        <v>978.57142857142844</v>
      </c>
      <c r="Y501" s="1154"/>
      <c r="Z501" s="1678" t="s">
        <v>1996</v>
      </c>
      <c r="AA501" s="1678">
        <v>127.4</v>
      </c>
      <c r="AB501" s="1678">
        <v>195.70000000000002</v>
      </c>
      <c r="AC501" s="1678">
        <v>68.300000000000011</v>
      </c>
      <c r="AD501" s="1678">
        <v>70</v>
      </c>
      <c r="AE501" s="1678">
        <v>975.71428571428578</v>
      </c>
      <c r="AF501" s="1154"/>
      <c r="AG501" s="1678" t="s">
        <v>1996</v>
      </c>
      <c r="AH501" s="1678">
        <v>129.30000000000001</v>
      </c>
      <c r="AI501" s="1678">
        <v>196.70000000000002</v>
      </c>
      <c r="AJ501" s="1678">
        <v>67.400000000000006</v>
      </c>
      <c r="AK501" s="1678">
        <v>68</v>
      </c>
      <c r="AL501" s="1678">
        <v>991.17647058823536</v>
      </c>
      <c r="AM501" s="1154"/>
      <c r="AN501" s="1678">
        <v>981.82072829131664</v>
      </c>
      <c r="AO501" s="1678">
        <v>8.2272870237580378</v>
      </c>
      <c r="AP501" s="1678">
        <v>0.83796224572241007</v>
      </c>
      <c r="AQ501" s="1343">
        <v>3</v>
      </c>
      <c r="AR501" s="1154"/>
      <c r="AS501" s="1097"/>
      <c r="AT501" s="86" t="s">
        <v>191</v>
      </c>
      <c r="AU501" s="86" t="s">
        <v>191</v>
      </c>
      <c r="AV501" s="86" t="s">
        <v>191</v>
      </c>
      <c r="AW501" s="1323"/>
      <c r="AX501" s="1154"/>
      <c r="AY501" s="86" t="s">
        <v>191</v>
      </c>
      <c r="AZ501" s="86" t="s">
        <v>191</v>
      </c>
      <c r="BA501" s="86" t="s">
        <v>191</v>
      </c>
      <c r="BB501" s="1323" t="str">
        <f t="shared" si="471"/>
        <v xml:space="preserve">  </v>
      </c>
      <c r="BC501" s="1154"/>
      <c r="BD501" s="801" t="s">
        <v>191</v>
      </c>
      <c r="BE501" s="1681" t="s">
        <v>1996</v>
      </c>
      <c r="BF501" s="1667">
        <v>5.2517538409983313</v>
      </c>
      <c r="BG501" s="1682">
        <v>1.4552785178922645</v>
      </c>
      <c r="BH501" s="1682" t="s">
        <v>2040</v>
      </c>
      <c r="BI501" s="1154"/>
      <c r="BJ501" s="1203" t="s">
        <v>1996</v>
      </c>
      <c r="BK501" s="1599">
        <v>2.9978748966133423E-2</v>
      </c>
      <c r="BL501" s="1203"/>
      <c r="BM501" s="1203"/>
      <c r="BN501" s="1158"/>
      <c r="BO501" s="1157"/>
      <c r="BP501" s="1310">
        <f t="shared" si="472"/>
        <v>0.57083309450076236</v>
      </c>
      <c r="BQ501" s="1201">
        <v>322.70334076535022</v>
      </c>
      <c r="BR501" s="1366"/>
      <c r="BS501" s="1666"/>
      <c r="BT501" s="1158"/>
      <c r="BU501" s="1201">
        <v>315.78826917752127</v>
      </c>
      <c r="BV501" s="1203"/>
      <c r="BW501" s="1203"/>
      <c r="BX501" s="1154"/>
      <c r="BY501" s="1312">
        <v>1.1490971611808467</v>
      </c>
      <c r="CA501" s="1678"/>
      <c r="CB501" s="1678"/>
      <c r="CC501" s="1154"/>
      <c r="CD501" s="1312">
        <v>1.1211905158378832</v>
      </c>
      <c r="CE501" s="1203"/>
      <c r="CF501" s="1203"/>
      <c r="CG501" s="1158"/>
      <c r="CH501" s="1239">
        <f t="shared" si="469"/>
        <v>0.35608468088850637</v>
      </c>
      <c r="CI501" s="1312">
        <v>4.3540611518381018</v>
      </c>
      <c r="CJ501" s="1203"/>
      <c r="CK501" s="1203"/>
      <c r="CL501" s="1154" t="s">
        <v>602</v>
      </c>
      <c r="CM501" s="1312">
        <v>4.3156429652042361</v>
      </c>
      <c r="CN501" s="1203"/>
      <c r="CO501" s="1203"/>
      <c r="CP501" s="1158" t="s">
        <v>602</v>
      </c>
      <c r="CQ501" s="1201">
        <f t="shared" si="467"/>
        <v>1.3492457628457288</v>
      </c>
      <c r="CR501" s="1201">
        <f t="shared" si="468"/>
        <v>1.3666254849948798</v>
      </c>
      <c r="CS501" s="1203"/>
    </row>
    <row r="502" spans="1:97" x14ac:dyDescent="0.2">
      <c r="A502" s="1144" t="s">
        <v>2600</v>
      </c>
      <c r="B502" s="1199" t="s">
        <v>1295</v>
      </c>
      <c r="C502" s="957" t="s">
        <v>599</v>
      </c>
      <c r="D502" s="957">
        <v>7</v>
      </c>
      <c r="E502" s="1455" t="s">
        <v>1864</v>
      </c>
      <c r="F502" s="955"/>
      <c r="G502" s="1163">
        <v>11452900</v>
      </c>
      <c r="H502" s="1163" t="s">
        <v>2027</v>
      </c>
      <c r="I502" s="1163"/>
      <c r="J502" s="1163"/>
      <c r="K502" s="1165" t="s">
        <v>1120</v>
      </c>
      <c r="L502" s="1166" t="s">
        <v>746</v>
      </c>
      <c r="M502" s="957"/>
      <c r="N502" s="957"/>
      <c r="O502" s="957"/>
      <c r="P502" s="1169">
        <v>42810</v>
      </c>
      <c r="Q502" s="960">
        <v>0.69444444444444453</v>
      </c>
      <c r="R502" s="957" t="s">
        <v>2001</v>
      </c>
      <c r="S502" s="1678" t="s">
        <v>2001</v>
      </c>
      <c r="T502" s="1678">
        <v>126.7</v>
      </c>
      <c r="U502" s="1678">
        <v>147.60000000000002</v>
      </c>
      <c r="V502" s="1678">
        <v>20.90000000000002</v>
      </c>
      <c r="W502" s="1678">
        <v>338</v>
      </c>
      <c r="X502" s="1678">
        <v>61.834319526627276</v>
      </c>
      <c r="Y502" s="1154"/>
      <c r="Z502" s="1678" t="s">
        <v>2001</v>
      </c>
      <c r="AA502" s="1678">
        <v>128.5</v>
      </c>
      <c r="AB502" s="1678">
        <v>149.79999999999998</v>
      </c>
      <c r="AC502" s="1678">
        <v>21.299999999999983</v>
      </c>
      <c r="AD502" s="1678">
        <v>352</v>
      </c>
      <c r="AE502" s="1678">
        <v>60.511363636363591</v>
      </c>
      <c r="AF502" s="1154"/>
      <c r="AG502" s="1678" t="s">
        <v>2001</v>
      </c>
      <c r="AH502" s="1678">
        <v>128.6</v>
      </c>
      <c r="AI502" s="1678">
        <v>149.10000000000002</v>
      </c>
      <c r="AJ502" s="1678">
        <v>20.500000000000028</v>
      </c>
      <c r="AK502" s="1678">
        <v>338</v>
      </c>
      <c r="AL502" s="1678">
        <v>60.650887573964575</v>
      </c>
      <c r="AM502" s="1154"/>
      <c r="AN502" s="1678">
        <v>60.99885691231848</v>
      </c>
      <c r="AO502" s="1678">
        <v>0.72688724519122383</v>
      </c>
      <c r="AP502" s="1678">
        <v>1.191640765065602</v>
      </c>
      <c r="AQ502" s="1343">
        <v>3</v>
      </c>
      <c r="AR502" s="1154"/>
      <c r="AS502" s="1097"/>
      <c r="AT502" s="86" t="s">
        <v>191</v>
      </c>
      <c r="AU502" s="86" t="s">
        <v>191</v>
      </c>
      <c r="AV502" s="86" t="s">
        <v>191</v>
      </c>
      <c r="AW502" s="1323"/>
      <c r="AX502" s="1154"/>
      <c r="AY502" s="86" t="s">
        <v>191</v>
      </c>
      <c r="AZ502" s="86" t="s">
        <v>191</v>
      </c>
      <c r="BA502" s="86" t="s">
        <v>191</v>
      </c>
      <c r="BB502" s="1323" t="str">
        <f t="shared" si="471"/>
        <v xml:space="preserve">  </v>
      </c>
      <c r="BC502" s="1154"/>
      <c r="BD502" s="801" t="s">
        <v>191</v>
      </c>
      <c r="BE502" s="1203" t="s">
        <v>2001</v>
      </c>
      <c r="BF502" s="1312">
        <v>1.5313931896262853</v>
      </c>
      <c r="BG502" s="1678"/>
      <c r="BH502" s="1678"/>
      <c r="BI502" s="1154"/>
      <c r="BJ502" s="1203" t="s">
        <v>2001</v>
      </c>
      <c r="BK502" s="1599">
        <v>2.8373629173151095E-2</v>
      </c>
      <c r="BL502" s="1203"/>
      <c r="BM502" s="1203"/>
      <c r="BN502" s="1158"/>
      <c r="BO502" s="1157"/>
      <c r="BP502" s="1310">
        <f t="shared" si="472"/>
        <v>1.8527984429704349</v>
      </c>
      <c r="BQ502" s="1201">
        <v>226.01569536183899</v>
      </c>
      <c r="BR502" s="1366"/>
      <c r="BS502" s="1666"/>
      <c r="BT502" s="1158"/>
      <c r="BU502" s="1201">
        <v>13.975526725036802</v>
      </c>
      <c r="BV502" s="1203"/>
      <c r="BW502" s="1203"/>
      <c r="BX502" s="1154"/>
      <c r="BY502" s="1312">
        <v>2.5214806357158466</v>
      </c>
      <c r="CA502" s="1678"/>
      <c r="CB502" s="1678"/>
      <c r="CC502" s="1154"/>
      <c r="CD502" s="1312">
        <v>0.15257823164985085</v>
      </c>
      <c r="CE502" s="1203"/>
      <c r="CF502" s="1203"/>
      <c r="CG502" s="1158"/>
      <c r="CH502" s="1239">
        <f t="shared" si="469"/>
        <v>1.1156219180615272</v>
      </c>
      <c r="CI502" s="1312">
        <v>3.4618707796760217</v>
      </c>
      <c r="CJ502" s="1203"/>
      <c r="CK502" s="1203"/>
      <c r="CL502" s="1154" t="s">
        <v>602</v>
      </c>
      <c r="CM502" s="1312">
        <v>0.20996553545372348</v>
      </c>
      <c r="CN502" s="1203"/>
      <c r="CO502" s="1203"/>
      <c r="CP502" s="1158" t="s">
        <v>602</v>
      </c>
      <c r="CQ502" s="1201">
        <f t="shared" si="467"/>
        <v>1.5316948560292472</v>
      </c>
      <c r="CR502" s="1201">
        <f t="shared" si="468"/>
        <v>1.5023801219425634</v>
      </c>
      <c r="CS502" s="1203"/>
    </row>
    <row r="503" spans="1:97" x14ac:dyDescent="0.2">
      <c r="A503" s="1144" t="s">
        <v>2601</v>
      </c>
      <c r="B503" s="1199" t="s">
        <v>1296</v>
      </c>
      <c r="C503" s="957" t="s">
        <v>599</v>
      </c>
      <c r="D503" s="957">
        <v>7</v>
      </c>
      <c r="E503" s="1455" t="s">
        <v>1864</v>
      </c>
      <c r="F503" s="955"/>
      <c r="G503" s="1163">
        <v>11452900</v>
      </c>
      <c r="H503" s="1163" t="s">
        <v>2028</v>
      </c>
      <c r="I503" s="1163"/>
      <c r="J503" s="1163"/>
      <c r="K503" s="1165" t="s">
        <v>1120</v>
      </c>
      <c r="L503" s="1166" t="s">
        <v>746</v>
      </c>
      <c r="M503" s="957"/>
      <c r="N503" s="957"/>
      <c r="O503" s="1209" t="s">
        <v>45</v>
      </c>
      <c r="P503" s="1169">
        <v>42810</v>
      </c>
      <c r="Q503" s="960">
        <v>0.69513888888888886</v>
      </c>
      <c r="R503" s="957" t="s">
        <v>2002</v>
      </c>
      <c r="S503" s="1678" t="s">
        <v>2002</v>
      </c>
      <c r="T503" s="1678">
        <v>127.3</v>
      </c>
      <c r="U503" s="1678">
        <v>146.9</v>
      </c>
      <c r="V503" s="1678">
        <v>19.600000000000009</v>
      </c>
      <c r="W503" s="1678">
        <v>326</v>
      </c>
      <c r="X503" s="1678">
        <v>60.122699386503093</v>
      </c>
      <c r="Y503" s="1154"/>
      <c r="Z503" s="1678" t="s">
        <v>2002</v>
      </c>
      <c r="AA503" s="1678">
        <v>127.6</v>
      </c>
      <c r="AB503" s="1678">
        <v>147.60000000000002</v>
      </c>
      <c r="AC503" s="1678">
        <v>20.000000000000028</v>
      </c>
      <c r="AD503" s="1678">
        <v>334</v>
      </c>
      <c r="AE503" s="1678">
        <v>59.880239520958163</v>
      </c>
      <c r="AF503" s="1154"/>
      <c r="AG503" s="1678" t="s">
        <v>2002</v>
      </c>
      <c r="AH503" s="1678">
        <v>127.4</v>
      </c>
      <c r="AI503" s="1678">
        <v>146.9</v>
      </c>
      <c r="AJ503" s="1678">
        <v>19.5</v>
      </c>
      <c r="AK503" s="1678">
        <v>320</v>
      </c>
      <c r="AL503" s="1678">
        <v>60.9375</v>
      </c>
      <c r="AM503" s="1154"/>
      <c r="AN503" s="1678">
        <v>60.313479635820421</v>
      </c>
      <c r="AO503" s="1678">
        <v>0.55384813602929928</v>
      </c>
      <c r="AP503" s="1678">
        <v>0.91828251225679003</v>
      </c>
      <c r="AQ503" s="1343">
        <v>3</v>
      </c>
      <c r="AR503" s="1154"/>
      <c r="AS503" s="1097"/>
      <c r="AT503" s="86" t="s">
        <v>191</v>
      </c>
      <c r="AU503" s="86" t="s">
        <v>191</v>
      </c>
      <c r="AV503" s="86" t="s">
        <v>191</v>
      </c>
      <c r="AW503" s="1323"/>
      <c r="AX503" s="1154"/>
      <c r="AY503" s="86" t="s">
        <v>191</v>
      </c>
      <c r="AZ503" s="86" t="s">
        <v>191</v>
      </c>
      <c r="BA503" s="86" t="s">
        <v>191</v>
      </c>
      <c r="BB503" s="1323" t="str">
        <f t="shared" si="471"/>
        <v xml:space="preserve">  </v>
      </c>
      <c r="BC503" s="1154"/>
      <c r="BD503" s="801" t="s">
        <v>191</v>
      </c>
      <c r="BE503" s="1203" t="s">
        <v>2002</v>
      </c>
      <c r="BF503" s="1312">
        <v>1.7664127848189124</v>
      </c>
      <c r="BG503" s="1678"/>
      <c r="BH503" s="1678"/>
      <c r="BI503" s="1154"/>
      <c r="BJ503" s="1203" t="s">
        <v>2002</v>
      </c>
      <c r="BK503" s="1599">
        <v>2.9997579447531748E-2</v>
      </c>
      <c r="BL503" s="1203"/>
      <c r="BM503" s="1203"/>
      <c r="BN503" s="1158"/>
      <c r="BO503" s="1157"/>
      <c r="BP503" s="1310">
        <f t="shared" si="472"/>
        <v>1.6982202407806402</v>
      </c>
      <c r="BQ503" s="1201">
        <v>241.82823215921044</v>
      </c>
      <c r="BR503" s="1366"/>
      <c r="BS503" s="1666"/>
      <c r="BT503" s="1158"/>
      <c r="BU503" s="1201">
        <v>14.53936610527769</v>
      </c>
      <c r="BV503" s="1203"/>
      <c r="BW503" s="1203"/>
      <c r="BX503" s="1154"/>
      <c r="BY503" s="1312">
        <v>2.2617906434570725</v>
      </c>
      <c r="CA503" s="1678"/>
      <c r="CB503" s="1678"/>
      <c r="CC503" s="1154"/>
      <c r="CD503" s="1312">
        <v>0.13543656547647154</v>
      </c>
      <c r="CE503" s="1203"/>
      <c r="CF503" s="1203"/>
      <c r="CG503" s="1158"/>
      <c r="CH503" s="1239">
        <f t="shared" si="469"/>
        <v>0.93528808578809619</v>
      </c>
      <c r="CI503" s="1312">
        <v>3.3443159160557046</v>
      </c>
      <c r="CJ503" s="1203"/>
      <c r="CK503" s="1203"/>
      <c r="CL503" s="1154" t="s">
        <v>602</v>
      </c>
      <c r="CM503" s="1312">
        <v>0.20379425113464447</v>
      </c>
      <c r="CN503" s="1203"/>
      <c r="CO503" s="1203"/>
      <c r="CP503" s="1158" t="s">
        <v>602</v>
      </c>
      <c r="CQ503" s="1201">
        <f t="shared" si="467"/>
        <v>1.3829303080931987</v>
      </c>
      <c r="CR503" s="1201">
        <f t="shared" si="468"/>
        <v>1.4016721888629557</v>
      </c>
      <c r="CS503" s="1203"/>
    </row>
    <row r="504" spans="1:97" x14ac:dyDescent="0.2">
      <c r="A504" s="1144" t="s">
        <v>2607</v>
      </c>
      <c r="B504" s="1199" t="s">
        <v>1302</v>
      </c>
      <c r="C504" s="957" t="s">
        <v>599</v>
      </c>
      <c r="D504" s="957">
        <v>9</v>
      </c>
      <c r="E504" s="1455" t="s">
        <v>1864</v>
      </c>
      <c r="F504" s="955"/>
      <c r="G504" s="1163">
        <v>11452900</v>
      </c>
      <c r="H504" s="1163" t="s">
        <v>2034</v>
      </c>
      <c r="I504" s="1163"/>
      <c r="J504" s="1163"/>
      <c r="K504" s="1165" t="s">
        <v>1120</v>
      </c>
      <c r="L504" s="1166" t="s">
        <v>746</v>
      </c>
      <c r="M504" s="957"/>
      <c r="N504" s="957"/>
      <c r="O504" s="957"/>
      <c r="P504" s="1169">
        <v>42829</v>
      </c>
      <c r="Q504" s="960">
        <v>0.65972222222222221</v>
      </c>
      <c r="R504" s="957" t="s">
        <v>2008</v>
      </c>
      <c r="S504" s="1678" t="s">
        <v>2008</v>
      </c>
      <c r="T504" s="1678">
        <v>125.7</v>
      </c>
      <c r="U504" s="1678">
        <v>141.19999999999999</v>
      </c>
      <c r="V504" s="1678">
        <v>15.499999999999986</v>
      </c>
      <c r="W504" s="1678">
        <v>698</v>
      </c>
      <c r="X504" s="1678">
        <v>22.206303724928347</v>
      </c>
      <c r="Y504" s="1154"/>
      <c r="Z504" s="1678" t="s">
        <v>2008</v>
      </c>
      <c r="AA504" s="1678">
        <v>127.5</v>
      </c>
      <c r="AB504" s="1678">
        <v>144</v>
      </c>
      <c r="AC504" s="1678">
        <v>16.5</v>
      </c>
      <c r="AD504" s="1678">
        <v>768</v>
      </c>
      <c r="AE504" s="1678">
        <v>21.484375</v>
      </c>
      <c r="AF504" s="1154"/>
      <c r="AG504" s="1678" t="s">
        <v>2008</v>
      </c>
      <c r="AH504" s="1678">
        <v>126.1</v>
      </c>
      <c r="AI504" s="1678">
        <v>146.30000000000001</v>
      </c>
      <c r="AJ504" s="1678">
        <v>20.200000000000017</v>
      </c>
      <c r="AK504" s="1678">
        <v>910</v>
      </c>
      <c r="AL504" s="1678">
        <v>22.197802197802215</v>
      </c>
      <c r="AM504" s="1154"/>
      <c r="AN504" s="1678">
        <v>21.962826974243523</v>
      </c>
      <c r="AO504" s="1678">
        <v>0.41437336754913551</v>
      </c>
      <c r="AP504" s="1678">
        <v>1.8867032374069324</v>
      </c>
      <c r="AQ504" s="1343">
        <v>3</v>
      </c>
      <c r="AR504" s="1154"/>
      <c r="AS504" s="1097"/>
      <c r="AT504" s="86" t="s">
        <v>191</v>
      </c>
      <c r="AU504" s="86" t="s">
        <v>191</v>
      </c>
      <c r="AV504" s="86" t="s">
        <v>191</v>
      </c>
      <c r="AW504" s="1323"/>
      <c r="AX504" s="1154"/>
      <c r="AY504" s="86" t="s">
        <v>191</v>
      </c>
      <c r="AZ504" s="86" t="s">
        <v>191</v>
      </c>
      <c r="BA504" s="86" t="s">
        <v>191</v>
      </c>
      <c r="BB504" s="1323" t="str">
        <f t="shared" si="471"/>
        <v xml:space="preserve">  </v>
      </c>
      <c r="BC504" s="1154"/>
      <c r="BD504" s="801" t="s">
        <v>191</v>
      </c>
      <c r="BE504" s="1203" t="s">
        <v>2008</v>
      </c>
      <c r="BF504" s="1312">
        <v>1.744377041919889</v>
      </c>
      <c r="BG504" s="1678"/>
      <c r="BH504" s="1678"/>
      <c r="BI504" s="1154"/>
      <c r="BJ504" s="1203" t="s">
        <v>2008</v>
      </c>
      <c r="BK504" s="1599">
        <v>0.12330226791204173</v>
      </c>
      <c r="BL504" s="1203"/>
      <c r="BM504" s="1203"/>
      <c r="BN504" s="1158"/>
      <c r="BO504" s="1157"/>
      <c r="BP504" s="1310">
        <f t="shared" si="472"/>
        <v>7.0685559915609364</v>
      </c>
      <c r="BQ504" s="1201">
        <v>296.36407959600598</v>
      </c>
      <c r="BR504" s="1366"/>
      <c r="BS504" s="1666"/>
      <c r="BT504" s="1158"/>
      <c r="BU504" s="1201">
        <v>6.5811507646677487</v>
      </c>
      <c r="BV504" s="1203"/>
      <c r="BW504" s="1203"/>
      <c r="BX504" s="1154"/>
      <c r="BY504" s="1312">
        <v>12.797196445044642</v>
      </c>
      <c r="CA504" s="1678"/>
      <c r="CB504" s="1678"/>
      <c r="CC504" s="1154"/>
      <c r="CD504" s="1312">
        <v>0.27493976737400577</v>
      </c>
      <c r="CE504" s="1203"/>
      <c r="CF504" s="1203"/>
      <c r="CG504" s="1158"/>
      <c r="CH504" s="1239">
        <f t="shared" si="469"/>
        <v>4.3180659621400039</v>
      </c>
      <c r="CI504" s="1312">
        <v>3.8930992645406719</v>
      </c>
      <c r="CJ504" s="1203"/>
      <c r="CK504" s="1203"/>
      <c r="CL504" s="1154" t="s">
        <v>602</v>
      </c>
      <c r="CM504" s="1312">
        <v>8.6418247410683116E-2</v>
      </c>
      <c r="CN504" s="1203"/>
      <c r="CO504" s="1203"/>
      <c r="CP504" s="1158" t="s">
        <v>602</v>
      </c>
      <c r="CQ504" s="1201">
        <f t="shared" ref="CQ504:CQ535" si="473">CI504/BQ504*100</f>
        <v>1.3136204866148489</v>
      </c>
      <c r="CR504" s="1201">
        <f t="shared" ref="CR504:CR535" si="474">100*CM504/BU504</f>
        <v>1.3131175762548568</v>
      </c>
      <c r="CS504" s="1203"/>
    </row>
    <row r="505" spans="1:97" x14ac:dyDescent="0.2">
      <c r="A505" s="1144" t="s">
        <v>2610</v>
      </c>
      <c r="B505" s="1199" t="s">
        <v>1305</v>
      </c>
      <c r="C505" s="957" t="s">
        <v>599</v>
      </c>
      <c r="D505" s="957">
        <v>7</v>
      </c>
      <c r="E505" s="1455" t="s">
        <v>1864</v>
      </c>
      <c r="F505" s="955"/>
      <c r="G505" s="1163">
        <v>11452900</v>
      </c>
      <c r="H505" s="1163" t="s">
        <v>2037</v>
      </c>
      <c r="I505" s="1163"/>
      <c r="J505" s="1163"/>
      <c r="K505" s="1165" t="s">
        <v>1120</v>
      </c>
      <c r="L505" s="1166" t="s">
        <v>746</v>
      </c>
      <c r="M505" s="957"/>
      <c r="N505" s="957"/>
      <c r="O505" s="957"/>
      <c r="P505" s="1169">
        <v>42851</v>
      </c>
      <c r="Q505" s="960">
        <v>0.60416666666666663</v>
      </c>
      <c r="R505" s="957" t="s">
        <v>2011</v>
      </c>
      <c r="S505" s="1678" t="s">
        <v>2011</v>
      </c>
      <c r="T505" s="1678">
        <v>128</v>
      </c>
      <c r="U505" s="1678">
        <v>136.1</v>
      </c>
      <c r="V505" s="1678">
        <v>8.0999999999999943</v>
      </c>
      <c r="W505" s="1678">
        <v>558</v>
      </c>
      <c r="X505" s="1678">
        <v>14.516129032258053</v>
      </c>
      <c r="Y505" s="1154"/>
      <c r="Z505" s="1678" t="s">
        <v>2011</v>
      </c>
      <c r="AA505" s="1678">
        <v>127.8</v>
      </c>
      <c r="AB505" s="1678">
        <v>135.80000000000001</v>
      </c>
      <c r="AC505" s="1678">
        <v>8.0000000000000142</v>
      </c>
      <c r="AD505" s="1678">
        <v>558</v>
      </c>
      <c r="AE505" s="1678">
        <v>14.336917562724038</v>
      </c>
      <c r="AF505" s="1154"/>
      <c r="AG505" s="1678" t="s">
        <v>2011</v>
      </c>
      <c r="AH505" s="1678">
        <v>127.6</v>
      </c>
      <c r="AI505" s="1678">
        <v>136</v>
      </c>
      <c r="AJ505" s="1678">
        <v>8.4000000000000057</v>
      </c>
      <c r="AK505" s="1678">
        <v>560</v>
      </c>
      <c r="AL505" s="1678">
        <v>15.000000000000009</v>
      </c>
      <c r="AM505" s="1154"/>
      <c r="AN505" s="1678">
        <v>14.617682198327365</v>
      </c>
      <c r="AO505" s="1678">
        <v>0.34300781887587733</v>
      </c>
      <c r="AP505" s="1678">
        <v>2.3465267216927601</v>
      </c>
      <c r="AQ505" s="1343">
        <v>3</v>
      </c>
      <c r="AR505" s="1154"/>
      <c r="AS505" s="1097"/>
      <c r="AT505" s="86" t="s">
        <v>191</v>
      </c>
      <c r="AU505" s="86" t="s">
        <v>191</v>
      </c>
      <c r="AV505" s="86" t="s">
        <v>191</v>
      </c>
      <c r="AW505" s="1323"/>
      <c r="AX505" s="1154"/>
      <c r="AY505" s="86" t="s">
        <v>191</v>
      </c>
      <c r="AZ505" s="86" t="s">
        <v>191</v>
      </c>
      <c r="BA505" s="86" t="s">
        <v>191</v>
      </c>
      <c r="BB505" s="1323" t="str">
        <f t="shared" si="471"/>
        <v xml:space="preserve">  </v>
      </c>
      <c r="BC505" s="1154"/>
      <c r="BD505" s="801" t="s">
        <v>191</v>
      </c>
      <c r="BE505" s="1203" t="s">
        <v>2011</v>
      </c>
      <c r="BF505" s="1312">
        <v>2.1878883328879808</v>
      </c>
      <c r="BG505" s="1678"/>
      <c r="BH505" s="1678"/>
      <c r="BI505" s="1154"/>
      <c r="BJ505" s="1203" t="s">
        <v>2011</v>
      </c>
      <c r="BK505" s="1599">
        <v>0.13028114631561105</v>
      </c>
      <c r="BL505" s="1203"/>
      <c r="BM505" s="1203"/>
      <c r="BN505" s="1158"/>
      <c r="BO505" s="1157"/>
      <c r="BP505" s="1310">
        <f t="shared" si="472"/>
        <v>5.9546524544807014</v>
      </c>
      <c r="BQ505" s="1201">
        <v>209.96163928601584</v>
      </c>
      <c r="BR505" s="1366"/>
      <c r="BS505" s="1666"/>
      <c r="BT505" s="1158"/>
      <c r="BU505" s="1201">
        <v>3.0478302477002277</v>
      </c>
      <c r="BV505" s="1203"/>
      <c r="BW505" s="1203"/>
      <c r="BX505" s="1154"/>
      <c r="BY505" s="1312">
        <v>20.320150922224762</v>
      </c>
      <c r="CA505" s="1678"/>
      <c r="CB505" s="1678"/>
      <c r="CC505" s="1154"/>
      <c r="CD505" s="1312">
        <v>0.29132832863404701</v>
      </c>
      <c r="CE505" s="1203"/>
      <c r="CF505" s="1203"/>
      <c r="CG505" s="1158"/>
      <c r="CH505" s="1239">
        <f t="shared" si="469"/>
        <v>9.678030230343202</v>
      </c>
      <c r="CI505" s="1312">
        <v>6.8502269288956077</v>
      </c>
      <c r="CJ505" s="1203"/>
      <c r="CK505" s="1203"/>
      <c r="CL505" s="1154" t="s">
        <v>602</v>
      </c>
      <c r="CM505" s="1312">
        <v>0.10275340393343418</v>
      </c>
      <c r="CN505" s="1203"/>
      <c r="CO505" s="1203"/>
      <c r="CP505" s="1158" t="s">
        <v>602</v>
      </c>
      <c r="CQ505" s="1201">
        <f t="shared" si="473"/>
        <v>3.2626088042511561</v>
      </c>
      <c r="CR505" s="1201">
        <f t="shared" si="474"/>
        <v>3.3713624310595329</v>
      </c>
      <c r="CS505" s="1203"/>
    </row>
    <row r="506" spans="1:97" x14ac:dyDescent="0.2">
      <c r="A506" s="1144" t="s">
        <v>2611</v>
      </c>
      <c r="B506" s="1199" t="s">
        <v>1306</v>
      </c>
      <c r="C506" s="957" t="s">
        <v>599</v>
      </c>
      <c r="D506" s="957">
        <v>7</v>
      </c>
      <c r="E506" s="1455" t="s">
        <v>1864</v>
      </c>
      <c r="F506" s="955"/>
      <c r="G506" s="1163">
        <v>11452900</v>
      </c>
      <c r="H506" s="1163" t="s">
        <v>2038</v>
      </c>
      <c r="I506" s="1163"/>
      <c r="J506" s="1163"/>
      <c r="K506" s="1165" t="s">
        <v>1120</v>
      </c>
      <c r="L506" s="1166" t="s">
        <v>746</v>
      </c>
      <c r="M506" s="957"/>
      <c r="N506" s="957"/>
      <c r="O506" s="1209" t="s">
        <v>45</v>
      </c>
      <c r="P506" s="1169">
        <v>42851</v>
      </c>
      <c r="Q506" s="960">
        <v>0.60486111111111118</v>
      </c>
      <c r="R506" s="957" t="s">
        <v>2012</v>
      </c>
      <c r="S506" s="1678" t="s">
        <v>2012</v>
      </c>
      <c r="T506" s="1678">
        <v>128.6</v>
      </c>
      <c r="U506" s="1678">
        <v>145.6</v>
      </c>
      <c r="V506" s="1678">
        <v>17</v>
      </c>
      <c r="W506" s="1678">
        <v>692</v>
      </c>
      <c r="X506" s="1678">
        <v>24.566473988439309</v>
      </c>
      <c r="Y506" s="1154"/>
      <c r="Z506" s="1678" t="s">
        <v>2012</v>
      </c>
      <c r="AA506" s="1678">
        <v>127</v>
      </c>
      <c r="AB506" s="1678">
        <v>149.29999999999998</v>
      </c>
      <c r="AC506" s="1678">
        <v>22.299999999999983</v>
      </c>
      <c r="AD506" s="1678">
        <v>926</v>
      </c>
      <c r="AE506" s="1678">
        <v>24.082073434125249</v>
      </c>
      <c r="AF506" s="1154"/>
      <c r="AG506" s="1678" t="s">
        <v>2012</v>
      </c>
      <c r="AH506" s="1678">
        <v>126.9</v>
      </c>
      <c r="AI506" s="1678">
        <v>143.6</v>
      </c>
      <c r="AJ506" s="1678">
        <v>16.699999999999989</v>
      </c>
      <c r="AK506" s="1678">
        <v>670</v>
      </c>
      <c r="AL506" s="1678">
        <v>24.925373134328339</v>
      </c>
      <c r="AM506" s="1154"/>
      <c r="AN506" s="1678">
        <v>24.524640185630968</v>
      </c>
      <c r="AO506" s="1678">
        <v>0.42320343380425324</v>
      </c>
      <c r="AP506" s="1678">
        <v>1.7256254550564576</v>
      </c>
      <c r="AQ506" s="1343">
        <v>3</v>
      </c>
      <c r="AR506" s="1154"/>
      <c r="AS506" s="1097"/>
      <c r="AT506" s="86" t="s">
        <v>191</v>
      </c>
      <c r="AU506" s="86" t="s">
        <v>191</v>
      </c>
      <c r="AV506" s="86" t="s">
        <v>191</v>
      </c>
      <c r="AW506" s="1323"/>
      <c r="AX506" s="1154"/>
      <c r="AY506" s="86" t="s">
        <v>191</v>
      </c>
      <c r="AZ506" s="86" t="s">
        <v>191</v>
      </c>
      <c r="BA506" s="86" t="s">
        <v>191</v>
      </c>
      <c r="BB506" s="1323" t="str">
        <f t="shared" si="471"/>
        <v xml:space="preserve">  </v>
      </c>
      <c r="BC506" s="1154"/>
      <c r="BD506" s="801" t="s">
        <v>191</v>
      </c>
      <c r="BE506" s="1203" t="s">
        <v>2012</v>
      </c>
      <c r="BF506" s="1312">
        <v>1.9040988257392644</v>
      </c>
      <c r="BG506" s="1678"/>
      <c r="BH506" s="1678"/>
      <c r="BI506" s="1154"/>
      <c r="BJ506" s="1203" t="s">
        <v>2012</v>
      </c>
      <c r="BK506" s="1599">
        <v>0.14304507013827483</v>
      </c>
      <c r="BL506" s="1203"/>
      <c r="BM506" s="1203"/>
      <c r="BN506" s="1158"/>
      <c r="BO506" s="1157"/>
      <c r="BP506" s="1310">
        <f t="shared" si="472"/>
        <v>7.5124814008925052</v>
      </c>
      <c r="BQ506" s="1201">
        <v>254.82643550005588</v>
      </c>
      <c r="BR506" s="1366"/>
      <c r="BS506" s="1666"/>
      <c r="BT506" s="1158"/>
      <c r="BU506" s="1201">
        <v>6.2601869992788304</v>
      </c>
      <c r="BV506" s="1203"/>
      <c r="BW506" s="1203"/>
      <c r="BX506" s="1154"/>
      <c r="BY506" s="1312">
        <v>14.622487799370722</v>
      </c>
      <c r="CA506" s="1678"/>
      <c r="CB506" s="1678"/>
      <c r="CC506" s="1154"/>
      <c r="CD506" s="1312">
        <v>0.35213982497404633</v>
      </c>
      <c r="CE506" s="1203"/>
      <c r="CF506" s="1203"/>
      <c r="CG506" s="1158"/>
      <c r="CH506" s="1239">
        <f t="shared" si="469"/>
        <v>5.7382146285868822</v>
      </c>
      <c r="CI506" s="1312">
        <v>4.9387264804732478</v>
      </c>
      <c r="CJ506" s="1203"/>
      <c r="CK506" s="1203"/>
      <c r="CL506" s="1154" t="s">
        <v>602</v>
      </c>
      <c r="CM506" s="1312">
        <v>0.12309960033418385</v>
      </c>
      <c r="CN506" s="1203"/>
      <c r="CO506" s="1203"/>
      <c r="CP506" s="1158" t="s">
        <v>602</v>
      </c>
      <c r="CQ506" s="1201">
        <f t="shared" si="473"/>
        <v>1.9380746235302437</v>
      </c>
      <c r="CR506" s="1201">
        <f t="shared" si="474"/>
        <v>1.9663885495491564</v>
      </c>
      <c r="CS506" s="1203"/>
    </row>
    <row r="507" spans="1:97" ht="25.5" x14ac:dyDescent="0.2">
      <c r="A507" s="1144" t="s">
        <v>2503</v>
      </c>
      <c r="B507" s="1167" t="s">
        <v>1899</v>
      </c>
      <c r="C507" s="957" t="s">
        <v>599</v>
      </c>
      <c r="D507" s="957">
        <v>9</v>
      </c>
      <c r="E507" s="1455">
        <v>1701665</v>
      </c>
      <c r="F507" s="955">
        <v>1</v>
      </c>
      <c r="G507" s="1163">
        <v>384115121402501</v>
      </c>
      <c r="H507" s="1163">
        <v>201701051430</v>
      </c>
      <c r="I507" s="1163"/>
      <c r="J507" s="1163"/>
      <c r="K507" s="1165" t="s">
        <v>1690</v>
      </c>
      <c r="L507" s="1166" t="s">
        <v>1716</v>
      </c>
      <c r="M507" s="957"/>
      <c r="N507" s="957"/>
      <c r="O507" s="957"/>
      <c r="P507" s="1169">
        <v>42740</v>
      </c>
      <c r="Q507" s="960">
        <v>0.60416666666666663</v>
      </c>
      <c r="R507" s="957" t="s">
        <v>1794</v>
      </c>
      <c r="S507" s="1566" t="s">
        <v>1794</v>
      </c>
      <c r="T507" s="1566">
        <v>127.6</v>
      </c>
      <c r="U507" s="1602">
        <v>137.9</v>
      </c>
      <c r="V507" s="1566">
        <v>10.300000000000011</v>
      </c>
      <c r="W507" s="1393">
        <v>226</v>
      </c>
      <c r="X507" s="1393">
        <v>45.575221238938099</v>
      </c>
      <c r="Y507" s="1154"/>
      <c r="Z507" s="1566" t="s">
        <v>1794</v>
      </c>
      <c r="AA507" s="1189">
        <v>127.9</v>
      </c>
      <c r="AB507" s="1189">
        <v>138</v>
      </c>
      <c r="AC507" s="1189">
        <v>10.099999999999994</v>
      </c>
      <c r="AD507" s="1189">
        <v>230</v>
      </c>
      <c r="AE507" s="1189">
        <v>43.913043478260846</v>
      </c>
      <c r="AF507" s="1154"/>
      <c r="AG507" s="1566" t="s">
        <v>1794</v>
      </c>
      <c r="AH507" s="1664">
        <v>128.30000000000001</v>
      </c>
      <c r="AI507" s="1635">
        <v>138.69999999999999</v>
      </c>
      <c r="AJ507" s="1344">
        <v>10.399999999999977</v>
      </c>
      <c r="AK507" s="1344">
        <v>226</v>
      </c>
      <c r="AL507" s="1344">
        <v>46.017699115044145</v>
      </c>
      <c r="AM507" s="1154"/>
      <c r="AN507" s="1344">
        <v>45.168654610747694</v>
      </c>
      <c r="AO507" s="1344">
        <v>1.1096693898317251</v>
      </c>
      <c r="AP507" s="1344">
        <v>2.4567244683167604</v>
      </c>
      <c r="AQ507" s="1343">
        <v>3</v>
      </c>
      <c r="AR507" s="1154"/>
      <c r="AS507" s="1343"/>
      <c r="AT507" s="86" t="s">
        <v>191</v>
      </c>
      <c r="AU507" s="86" t="s">
        <v>191</v>
      </c>
      <c r="AV507" s="86" t="s">
        <v>191</v>
      </c>
      <c r="AW507" s="1323" t="str">
        <f t="shared" ref="AW507:AW535" si="475">IF(AU507&lt;AW$7,"E, &lt;PRL",IF(AU507&gt;AW$7,"  ",))</f>
        <v xml:space="preserve">  </v>
      </c>
      <c r="AX507" s="1154"/>
      <c r="AY507" s="86" t="s">
        <v>191</v>
      </c>
      <c r="AZ507" s="86" t="s">
        <v>191</v>
      </c>
      <c r="BA507" s="86" t="s">
        <v>191</v>
      </c>
      <c r="BB507" s="1323" t="str">
        <f t="shared" si="471"/>
        <v xml:space="preserve">  </v>
      </c>
      <c r="BC507" s="1154"/>
      <c r="BD507" s="801" t="s">
        <v>191</v>
      </c>
      <c r="BE507" s="1203" t="s">
        <v>1794</v>
      </c>
      <c r="BF507" s="1312">
        <v>3.0940294895520002</v>
      </c>
      <c r="BG507" s="1312"/>
      <c r="BH507" s="1203"/>
      <c r="BI507" s="1154"/>
      <c r="BJ507" s="957" t="s">
        <v>1794</v>
      </c>
      <c r="BK507" s="1595">
        <v>7.2437547497333082E-2</v>
      </c>
      <c r="BL507" s="1595"/>
      <c r="BM507" s="1203"/>
      <c r="BN507" s="1158"/>
      <c r="BO507" s="1157"/>
      <c r="BP507" s="1310">
        <f t="shared" si="472"/>
        <v>2.3412041721626151</v>
      </c>
      <c r="BQ507" s="1228">
        <v>153.00418460216815</v>
      </c>
      <c r="BT507" s="1158"/>
      <c r="BU507" s="1228">
        <v>6.9731995637271389</v>
      </c>
      <c r="BV507" s="1203"/>
      <c r="BW507" s="1203"/>
      <c r="BX507" s="1154"/>
      <c r="BY507" s="1312">
        <v>2.5559835374719855</v>
      </c>
      <c r="BZ507" s="1203"/>
      <c r="CA507" s="1594"/>
      <c r="CB507" s="1594"/>
      <c r="CC507" s="1154"/>
      <c r="CD507" s="1312">
        <v>0.11224101621072628</v>
      </c>
      <c r="CE507" s="1595"/>
      <c r="CF507" s="1594"/>
      <c r="CG507" s="1158"/>
      <c r="CH507" s="1239">
        <f t="shared" si="469"/>
        <v>1.6705317858579445</v>
      </c>
      <c r="CI507" s="1312">
        <v>4.9136166231925866</v>
      </c>
      <c r="CJ507" s="1203"/>
      <c r="CK507" s="1203"/>
      <c r="CL507" s="1154"/>
      <c r="CM507" s="1312">
        <v>0.22611333133275563</v>
      </c>
      <c r="CN507" s="1203"/>
      <c r="CO507" s="1203"/>
      <c r="CP507" s="1158"/>
      <c r="CQ507" s="1201">
        <f t="shared" si="473"/>
        <v>3.2114262992013343</v>
      </c>
      <c r="CR507" s="1201">
        <f t="shared" si="474"/>
        <v>3.2426051953100741</v>
      </c>
      <c r="CS507" s="1203"/>
    </row>
    <row r="508" spans="1:97" ht="25.5" x14ac:dyDescent="0.2">
      <c r="A508" s="1144" t="s">
        <v>2504</v>
      </c>
      <c r="B508" s="1167" t="s">
        <v>1900</v>
      </c>
      <c r="C508" s="957" t="s">
        <v>599</v>
      </c>
      <c r="D508" s="957">
        <v>9</v>
      </c>
      <c r="E508" s="1455">
        <v>1701653</v>
      </c>
      <c r="F508" s="955">
        <v>1</v>
      </c>
      <c r="G508" s="1163">
        <v>11452800</v>
      </c>
      <c r="H508" s="1163">
        <v>201701051500</v>
      </c>
      <c r="I508" s="1163"/>
      <c r="J508" s="1163"/>
      <c r="K508" s="1165" t="s">
        <v>1690</v>
      </c>
      <c r="L508" s="1166" t="s">
        <v>1696</v>
      </c>
      <c r="M508" s="957"/>
      <c r="N508" s="957"/>
      <c r="O508" s="957"/>
      <c r="P508" s="1169">
        <v>42740</v>
      </c>
      <c r="Q508" s="960">
        <v>0.625</v>
      </c>
      <c r="R508" s="957" t="s">
        <v>1795</v>
      </c>
      <c r="S508" s="1566" t="s">
        <v>1795</v>
      </c>
      <c r="T508" s="1566">
        <v>127</v>
      </c>
      <c r="U508" s="1602">
        <v>141</v>
      </c>
      <c r="V508" s="1566">
        <v>14</v>
      </c>
      <c r="W508" s="1393">
        <v>86</v>
      </c>
      <c r="X508" s="1393">
        <v>162.79069767441862</v>
      </c>
      <c r="Y508" s="1154"/>
      <c r="Z508" s="1566" t="s">
        <v>1795</v>
      </c>
      <c r="AA508" s="1189">
        <v>124.7</v>
      </c>
      <c r="AB508" s="1189">
        <v>138.5</v>
      </c>
      <c r="AC508" s="1189">
        <v>13.799999999999997</v>
      </c>
      <c r="AD508" s="1189">
        <v>86</v>
      </c>
      <c r="AE508" s="1189">
        <v>160.46511627906975</v>
      </c>
      <c r="AF508" s="1154"/>
      <c r="AG508" s="1566" t="s">
        <v>1795</v>
      </c>
      <c r="AH508" s="1664">
        <v>128.5</v>
      </c>
      <c r="AI508" s="1635">
        <v>143.30000000000001</v>
      </c>
      <c r="AJ508" s="1344">
        <v>14.800000000000011</v>
      </c>
      <c r="AK508" s="1344">
        <v>88</v>
      </c>
      <c r="AL508" s="1344">
        <v>168.18181818181833</v>
      </c>
      <c r="AM508" s="1154"/>
      <c r="AN508" s="1344">
        <v>163.81254404510221</v>
      </c>
      <c r="AO508" s="1344">
        <v>3.958535028003459</v>
      </c>
      <c r="AP508" s="1344">
        <v>2.4165029919281165</v>
      </c>
      <c r="AQ508" s="1343">
        <v>3</v>
      </c>
      <c r="AR508" s="1154"/>
      <c r="AS508" s="1343"/>
      <c r="AT508" s="86" t="s">
        <v>191</v>
      </c>
      <c r="AU508" s="86" t="s">
        <v>191</v>
      </c>
      <c r="AV508" s="86" t="s">
        <v>191</v>
      </c>
      <c r="AW508" s="1323" t="str">
        <f t="shared" si="475"/>
        <v xml:space="preserve">  </v>
      </c>
      <c r="AX508" s="1154"/>
      <c r="AY508" s="86" t="s">
        <v>191</v>
      </c>
      <c r="AZ508" s="86" t="s">
        <v>191</v>
      </c>
      <c r="BA508" s="86" t="s">
        <v>191</v>
      </c>
      <c r="BB508" s="1323" t="str">
        <f t="shared" si="471"/>
        <v xml:space="preserve">  </v>
      </c>
      <c r="BC508" s="1154"/>
      <c r="BD508" s="801" t="s">
        <v>191</v>
      </c>
      <c r="BE508" s="1203" t="s">
        <v>1795</v>
      </c>
      <c r="BF508" s="1312">
        <v>4.2851109358183654</v>
      </c>
      <c r="BG508" s="1312"/>
      <c r="BH508" s="1203"/>
      <c r="BI508" s="1154"/>
      <c r="BJ508" s="957" t="s">
        <v>1795</v>
      </c>
      <c r="BK508" s="1595">
        <v>7.3884238216990611E-2</v>
      </c>
      <c r="BL508" s="1595"/>
      <c r="BM508" s="1203"/>
      <c r="BN508" s="1158"/>
      <c r="BO508" s="1157"/>
      <c r="BP508" s="1310">
        <f t="shared" si="472"/>
        <v>1.7242082952720637</v>
      </c>
      <c r="BQ508" s="1228">
        <v>153.77374586213338</v>
      </c>
      <c r="BT508" s="1158"/>
      <c r="BU508" s="1228">
        <v>25.032935372905438</v>
      </c>
      <c r="BV508" s="1203"/>
      <c r="BW508" s="1203"/>
      <c r="BX508" s="1154"/>
      <c r="BY508" s="1312">
        <v>1.8520389164339099</v>
      </c>
      <c r="BZ508" s="1203"/>
      <c r="CA508" s="1594"/>
      <c r="CB508" s="1594"/>
      <c r="CC508" s="1154"/>
      <c r="CD508" s="1312">
        <v>0.29718764007892989</v>
      </c>
      <c r="CE508" s="1595"/>
      <c r="CF508" s="1594"/>
      <c r="CG508" s="1158"/>
      <c r="CH508" s="1239">
        <f t="shared" si="469"/>
        <v>1.2043921451288342</v>
      </c>
      <c r="CI508" s="1312">
        <v>3.7134012420047888</v>
      </c>
      <c r="CJ508" s="1203"/>
      <c r="CK508" s="1203"/>
      <c r="CL508" s="1154"/>
      <c r="CM508" s="1312">
        <v>0.62452657251898769</v>
      </c>
      <c r="CN508" s="1203"/>
      <c r="CO508" s="1203"/>
      <c r="CP508" s="1158"/>
      <c r="CQ508" s="1201">
        <f t="shared" si="473"/>
        <v>2.4148473597918705</v>
      </c>
      <c r="CR508" s="1201">
        <f t="shared" si="474"/>
        <v>2.4948195775512132</v>
      </c>
      <c r="CS508" s="1203"/>
    </row>
    <row r="509" spans="1:97" ht="25.5" x14ac:dyDescent="0.2">
      <c r="A509" s="1144" t="s">
        <v>2513</v>
      </c>
      <c r="B509" s="1167" t="s">
        <v>1909</v>
      </c>
      <c r="C509" s="957" t="s">
        <v>599</v>
      </c>
      <c r="D509" s="957">
        <v>9</v>
      </c>
      <c r="E509" s="1455">
        <v>1701654</v>
      </c>
      <c r="F509" s="955">
        <v>1</v>
      </c>
      <c r="G509" s="1163">
        <v>11452800</v>
      </c>
      <c r="H509" s="1163">
        <v>201701091720</v>
      </c>
      <c r="I509" s="1163"/>
      <c r="J509" s="1163"/>
      <c r="K509" s="1165" t="s">
        <v>1690</v>
      </c>
      <c r="L509" s="1166" t="s">
        <v>1696</v>
      </c>
      <c r="M509" s="957"/>
      <c r="N509" s="957"/>
      <c r="O509" s="957"/>
      <c r="P509" s="1169">
        <v>42744</v>
      </c>
      <c r="Q509" s="960">
        <v>0.72222222222222221</v>
      </c>
      <c r="R509" s="957" t="s">
        <v>1800</v>
      </c>
      <c r="S509" s="1566" t="s">
        <v>1800</v>
      </c>
      <c r="T509" s="1566">
        <v>125</v>
      </c>
      <c r="U509" s="1602">
        <v>215.60000000000002</v>
      </c>
      <c r="V509" s="1566">
        <v>90.600000000000023</v>
      </c>
      <c r="W509" s="1393">
        <v>56</v>
      </c>
      <c r="X509" s="1393">
        <v>1617.8571428571431</v>
      </c>
      <c r="Y509" s="1154"/>
      <c r="Z509" s="1566" t="s">
        <v>1800</v>
      </c>
      <c r="AA509" s="1189">
        <v>125.9</v>
      </c>
      <c r="AB509" s="1189">
        <v>219.1</v>
      </c>
      <c r="AC509" s="1189">
        <v>93.199999999999989</v>
      </c>
      <c r="AD509" s="1189">
        <v>60</v>
      </c>
      <c r="AE509" s="1189">
        <v>1553.3333333333333</v>
      </c>
      <c r="AF509" s="1154"/>
      <c r="AG509" s="1566" t="s">
        <v>1800</v>
      </c>
      <c r="AH509" s="1664">
        <v>121.5</v>
      </c>
      <c r="AI509" s="1635">
        <v>218.29999999999998</v>
      </c>
      <c r="AJ509" s="1344">
        <v>96.799999999999983</v>
      </c>
      <c r="AK509" s="1344">
        <v>62</v>
      </c>
      <c r="AL509" s="1344">
        <v>1561.2903225806449</v>
      </c>
      <c r="AM509" s="1154"/>
      <c r="AN509" s="1344">
        <v>1577.4935995903736</v>
      </c>
      <c r="AO509" s="1344">
        <v>35.181531209666382</v>
      </c>
      <c r="AP509" s="1344">
        <v>2.2302170492990867</v>
      </c>
      <c r="AQ509" s="1343">
        <v>3</v>
      </c>
      <c r="AR509" s="1154"/>
      <c r="AS509" s="1343"/>
      <c r="AT509" s="86" t="s">
        <v>191</v>
      </c>
      <c r="AU509" s="86" t="s">
        <v>191</v>
      </c>
      <c r="AV509" s="86" t="s">
        <v>191</v>
      </c>
      <c r="AW509" s="1323" t="str">
        <f t="shared" si="475"/>
        <v xml:space="preserve">  </v>
      </c>
      <c r="AX509" s="1154"/>
      <c r="AY509" s="86" t="s">
        <v>191</v>
      </c>
      <c r="AZ509" s="86" t="s">
        <v>191</v>
      </c>
      <c r="BA509" s="86" t="s">
        <v>191</v>
      </c>
      <c r="BB509" s="1323" t="str">
        <f t="shared" si="471"/>
        <v xml:space="preserve">  </v>
      </c>
      <c r="BC509" s="1154"/>
      <c r="BD509" s="801" t="s">
        <v>191</v>
      </c>
      <c r="BE509" s="1203" t="s">
        <v>1800</v>
      </c>
      <c r="BF509" s="1312">
        <v>7.6929804189339102</v>
      </c>
      <c r="BG509" s="1312"/>
      <c r="BH509" s="1203"/>
      <c r="BI509" s="1154"/>
      <c r="BJ509" s="1092" t="s">
        <v>1800</v>
      </c>
      <c r="BK509" s="1595">
        <v>4.7339626351036584E-2</v>
      </c>
      <c r="BL509" s="1595"/>
      <c r="BM509" s="1203"/>
      <c r="BN509" s="1158"/>
      <c r="BO509" s="1157"/>
      <c r="BP509" s="1310">
        <f t="shared" si="472"/>
        <v>0.61536132647009756</v>
      </c>
      <c r="BQ509" s="1200">
        <v>238.89791806243295</v>
      </c>
      <c r="BT509" s="1158"/>
      <c r="BU509" s="1200">
        <v>386.50270315100767</v>
      </c>
      <c r="BV509" s="1203"/>
      <c r="BW509" s="1203"/>
      <c r="BX509" s="1154"/>
      <c r="BY509" s="1312">
        <v>1.0978359844175061</v>
      </c>
      <c r="BZ509" s="1203"/>
      <c r="CA509" s="1594"/>
      <c r="CB509" s="1594"/>
      <c r="CC509" s="1154"/>
      <c r="CD509" s="1312">
        <v>1.7053052291285258</v>
      </c>
      <c r="CE509" s="1595"/>
      <c r="CF509" s="1594"/>
      <c r="CG509" s="1158"/>
      <c r="CH509" s="1239">
        <f t="shared" si="469"/>
        <v>0.45954188019780084</v>
      </c>
      <c r="CI509" s="1312">
        <v>3.1574947924803682</v>
      </c>
      <c r="CJ509" s="1203"/>
      <c r="CK509" s="1203"/>
      <c r="CL509" s="1154"/>
      <c r="CM509" s="1312">
        <v>4.9297660630983806</v>
      </c>
      <c r="CN509" s="1203"/>
      <c r="CO509" s="1203"/>
      <c r="CP509" s="1158"/>
      <c r="CQ509" s="1201">
        <f t="shared" si="473"/>
        <v>1.3216920507675569</v>
      </c>
      <c r="CR509" s="1201">
        <f t="shared" si="474"/>
        <v>1.2754803583281298</v>
      </c>
      <c r="CS509" s="1203"/>
    </row>
    <row r="510" spans="1:97" ht="25.5" x14ac:dyDescent="0.2">
      <c r="A510" s="1144" t="s">
        <v>2514</v>
      </c>
      <c r="B510" s="1117" t="s">
        <v>1910</v>
      </c>
      <c r="C510" s="957" t="s">
        <v>599</v>
      </c>
      <c r="D510" s="957">
        <v>7</v>
      </c>
      <c r="E510" s="1455">
        <v>1701666</v>
      </c>
      <c r="F510" s="955">
        <v>1</v>
      </c>
      <c r="G510" s="1163">
        <v>384115121402501</v>
      </c>
      <c r="H510" s="1163">
        <v>201701091740</v>
      </c>
      <c r="I510" s="1163"/>
      <c r="J510" s="1163"/>
      <c r="K510" s="1165" t="s">
        <v>1690</v>
      </c>
      <c r="L510" s="1166" t="s">
        <v>1716</v>
      </c>
      <c r="M510" s="957"/>
      <c r="N510" s="957"/>
      <c r="O510" s="957"/>
      <c r="P510" s="1169">
        <v>42744</v>
      </c>
      <c r="Q510" s="960">
        <v>0.73611111111111116</v>
      </c>
      <c r="R510" s="957" t="s">
        <v>1801</v>
      </c>
      <c r="S510" s="1566" t="s">
        <v>1801</v>
      </c>
      <c r="T510" s="1566">
        <v>126.1</v>
      </c>
      <c r="U510" s="1602">
        <v>160.5</v>
      </c>
      <c r="V510" s="1566">
        <v>34.400000000000006</v>
      </c>
      <c r="W510" s="1393">
        <v>44</v>
      </c>
      <c r="X510" s="1393">
        <v>781.81818181818198</v>
      </c>
      <c r="Y510" s="1154"/>
      <c r="Z510" s="1566" t="s">
        <v>1801</v>
      </c>
      <c r="AA510" s="1189">
        <v>127.8</v>
      </c>
      <c r="AB510" s="1189">
        <v>163.39999999999998</v>
      </c>
      <c r="AC510" s="1189">
        <v>35.59999999999998</v>
      </c>
      <c r="AD510" s="1189">
        <v>40</v>
      </c>
      <c r="AE510" s="1189">
        <v>889.99999999999943</v>
      </c>
      <c r="AF510" s="1154"/>
      <c r="AG510" s="1566" t="s">
        <v>1801</v>
      </c>
      <c r="AH510" s="1664">
        <v>123.1</v>
      </c>
      <c r="AI510" s="1635">
        <v>155.5</v>
      </c>
      <c r="AJ510" s="1344">
        <v>32.400000000000006</v>
      </c>
      <c r="AK510" s="1344">
        <v>38</v>
      </c>
      <c r="AL510" s="1344">
        <v>852.63157894736855</v>
      </c>
      <c r="AM510" s="1154"/>
      <c r="AN510" s="1344">
        <v>841.48325358851673</v>
      </c>
      <c r="AO510" s="1344">
        <v>54.945794334153248</v>
      </c>
      <c r="AP510" s="1344">
        <v>6.5296361038483131</v>
      </c>
      <c r="AQ510" s="1343">
        <v>3</v>
      </c>
      <c r="AR510" s="1154"/>
      <c r="AS510" s="1343"/>
      <c r="AT510" s="86" t="s">
        <v>191</v>
      </c>
      <c r="AU510" s="86" t="s">
        <v>191</v>
      </c>
      <c r="AV510" s="86" t="s">
        <v>191</v>
      </c>
      <c r="AW510" s="1323" t="str">
        <f t="shared" si="475"/>
        <v xml:space="preserve">  </v>
      </c>
      <c r="AX510" s="1154"/>
      <c r="AY510" s="86" t="s">
        <v>191</v>
      </c>
      <c r="AZ510" s="86" t="s">
        <v>191</v>
      </c>
      <c r="BA510" s="86" t="s">
        <v>191</v>
      </c>
      <c r="BB510" s="1323" t="str">
        <f t="shared" si="471"/>
        <v xml:space="preserve">  </v>
      </c>
      <c r="BC510" s="1154"/>
      <c r="BD510" s="801" t="s">
        <v>191</v>
      </c>
      <c r="BE510" s="1203" t="s">
        <v>1801</v>
      </c>
      <c r="BF510" s="1312">
        <v>6.834105181783344</v>
      </c>
      <c r="BG510" s="1312"/>
      <c r="BH510" s="1203"/>
      <c r="BI510" s="1154"/>
      <c r="BJ510" s="1092" t="s">
        <v>1801</v>
      </c>
      <c r="BK510" s="1595">
        <v>9.7721868875470685E-2</v>
      </c>
      <c r="BL510" s="1595">
        <v>5.3609494655903062E-3</v>
      </c>
      <c r="BM510" s="1203"/>
      <c r="BN510" s="1158"/>
      <c r="BO510" s="1157"/>
      <c r="BP510" s="1310">
        <f t="shared" si="472"/>
        <v>1.4299146161219953</v>
      </c>
      <c r="BQ510" s="1200">
        <v>194.75942072632441</v>
      </c>
      <c r="BT510" s="1158"/>
      <c r="BU510" s="1200">
        <v>152.26645620421729</v>
      </c>
      <c r="BV510" s="1203"/>
      <c r="BW510" s="1203"/>
      <c r="BX510" s="1154"/>
      <c r="BY510" s="1312">
        <v>1.3900766416556687</v>
      </c>
      <c r="BZ510" s="1203"/>
      <c r="CA510" s="1594"/>
      <c r="CB510" s="1594"/>
      <c r="CC510" s="1154"/>
      <c r="CD510" s="1312">
        <v>1.2371682110735449</v>
      </c>
      <c r="CE510" s="1595"/>
      <c r="CF510" s="1594"/>
      <c r="CG510" s="1158"/>
      <c r="CH510" s="1239">
        <f t="shared" si="469"/>
        <v>0.71374038620139557</v>
      </c>
      <c r="CI510" s="1312">
        <v>3.4222487079771247</v>
      </c>
      <c r="CJ510" s="1203"/>
      <c r="CK510" s="1203"/>
      <c r="CL510" s="1154"/>
      <c r="CM510" s="1312">
        <v>2.9179173194331276</v>
      </c>
      <c r="CN510" s="1203"/>
      <c r="CO510" s="1203"/>
      <c r="CP510" s="1158"/>
      <c r="CQ510" s="1201">
        <f t="shared" si="473"/>
        <v>1.7571672246787295</v>
      </c>
      <c r="CR510" s="1201">
        <f t="shared" si="474"/>
        <v>1.9163231299739873</v>
      </c>
      <c r="CS510" s="1203"/>
    </row>
    <row r="511" spans="1:97" ht="25.5" x14ac:dyDescent="0.2">
      <c r="A511" s="1144" t="s">
        <v>2515</v>
      </c>
      <c r="B511" s="1117" t="s">
        <v>1911</v>
      </c>
      <c r="C511" s="1209" t="s">
        <v>600</v>
      </c>
      <c r="D511" s="1209">
        <v>7</v>
      </c>
      <c r="E511" s="1614">
        <v>1700248</v>
      </c>
      <c r="F511" s="955">
        <v>4</v>
      </c>
      <c r="G511" s="1210">
        <v>384115121402501</v>
      </c>
      <c r="H511" s="1210">
        <v>201701091741</v>
      </c>
      <c r="I511" s="1210"/>
      <c r="J511" s="1210"/>
      <c r="K511" s="1457" t="s">
        <v>1690</v>
      </c>
      <c r="L511" s="1481" t="s">
        <v>1802</v>
      </c>
      <c r="M511" s="1209"/>
      <c r="N511" s="1209"/>
      <c r="O511" s="1209" t="s">
        <v>45</v>
      </c>
      <c r="P511" s="1288">
        <v>42744</v>
      </c>
      <c r="Q511" s="1213">
        <v>0.7368055555555556</v>
      </c>
      <c r="R511" s="1209" t="s">
        <v>1803</v>
      </c>
      <c r="S511" s="1566" t="s">
        <v>1803</v>
      </c>
      <c r="T511" s="1566">
        <v>128</v>
      </c>
      <c r="U511" s="1602">
        <v>178.1</v>
      </c>
      <c r="V511" s="1566">
        <v>50.099999999999994</v>
      </c>
      <c r="W511" s="1393">
        <v>60</v>
      </c>
      <c r="X511" s="1393">
        <v>834.99999999999989</v>
      </c>
      <c r="Y511" s="1154"/>
      <c r="Z511" s="1566" t="s">
        <v>1803</v>
      </c>
      <c r="AA511" s="1189">
        <v>128.80000000000001</v>
      </c>
      <c r="AB511" s="1189">
        <v>177.3</v>
      </c>
      <c r="AC511" s="1189">
        <v>48.5</v>
      </c>
      <c r="AD511" s="1189">
        <v>58</v>
      </c>
      <c r="AE511" s="1189">
        <v>836.20689655172407</v>
      </c>
      <c r="AF511" s="1154"/>
      <c r="AG511" s="1566" t="s">
        <v>1803</v>
      </c>
      <c r="AH511" s="1664">
        <v>127.4</v>
      </c>
      <c r="AI511" s="1635">
        <v>172.8</v>
      </c>
      <c r="AJ511" s="1344">
        <v>45.400000000000006</v>
      </c>
      <c r="AK511" s="1344">
        <v>54</v>
      </c>
      <c r="AL511" s="1344">
        <v>840.74074074074088</v>
      </c>
      <c r="AM511" s="1154"/>
      <c r="AN511" s="1359">
        <v>837.31587909748816</v>
      </c>
      <c r="AO511" s="1359">
        <v>3.0267817526554661</v>
      </c>
      <c r="AP511" s="1359">
        <v>0.361486247689214</v>
      </c>
      <c r="AQ511" s="1343">
        <v>3</v>
      </c>
      <c r="AR511" s="1154"/>
      <c r="AS511" s="1358"/>
      <c r="AT511" s="86" t="s">
        <v>191</v>
      </c>
      <c r="AU511" s="86" t="s">
        <v>191</v>
      </c>
      <c r="AV511" s="86" t="s">
        <v>191</v>
      </c>
      <c r="AW511" s="1323" t="str">
        <f t="shared" si="475"/>
        <v xml:space="preserve">  </v>
      </c>
      <c r="AX511" s="1154"/>
      <c r="AY511" s="86" t="s">
        <v>191</v>
      </c>
      <c r="AZ511" s="86" t="s">
        <v>191</v>
      </c>
      <c r="BA511" s="86" t="s">
        <v>191</v>
      </c>
      <c r="BB511" s="1323" t="str">
        <f t="shared" si="471"/>
        <v xml:space="preserve">  </v>
      </c>
      <c r="BC511" s="1154"/>
      <c r="BD511" s="801" t="s">
        <v>191</v>
      </c>
      <c r="BE511" s="1203" t="s">
        <v>1803</v>
      </c>
      <c r="BF511" s="1312">
        <v>6.9510313065431015</v>
      </c>
      <c r="BG511" s="1312"/>
      <c r="BH511" s="1203"/>
      <c r="BI511" s="1154"/>
      <c r="BJ511" s="1665" t="s">
        <v>1803</v>
      </c>
      <c r="BK511" s="1613">
        <v>7.5099928741559643E-2</v>
      </c>
      <c r="BL511" s="1613"/>
      <c r="BM511" s="1222"/>
      <c r="BN511" s="1158"/>
      <c r="BO511" s="1157"/>
      <c r="BP511" s="1310">
        <f t="shared" si="472"/>
        <v>1.0804141922201824</v>
      </c>
      <c r="BQ511" s="1200">
        <v>193.51935423533058</v>
      </c>
      <c r="BT511" s="1158"/>
      <c r="BU511" s="1200">
        <v>161.58866078650104</v>
      </c>
      <c r="BV511" s="1203"/>
      <c r="BW511" s="1203"/>
      <c r="BX511" s="1154"/>
      <c r="BY511" s="1610">
        <v>1.1052262958723085</v>
      </c>
      <c r="BZ511" s="1222"/>
      <c r="CA511" s="1591"/>
      <c r="CB511" s="1591"/>
      <c r="CC511" s="1154"/>
      <c r="CD511" s="1610">
        <v>0.92419785085874084</v>
      </c>
      <c r="CE511" s="1613"/>
      <c r="CF511" s="1594"/>
      <c r="CG511" s="1158"/>
      <c r="CH511" s="1239">
        <f t="shared" si="469"/>
        <v>0.57111925586951384</v>
      </c>
      <c r="CI511" s="1312">
        <v>3.5891333126603224</v>
      </c>
      <c r="CJ511" s="1203"/>
      <c r="CK511" s="1203"/>
      <c r="CL511" s="1154"/>
      <c r="CM511" s="1312">
        <v>3.0175305999033082</v>
      </c>
      <c r="CN511" s="1203"/>
      <c r="CO511" s="1203"/>
      <c r="CP511" s="1158"/>
      <c r="CQ511" s="1201">
        <f t="shared" si="473"/>
        <v>1.8546637502188701</v>
      </c>
      <c r="CR511" s="1201">
        <f t="shared" si="474"/>
        <v>1.8674148205796566</v>
      </c>
      <c r="CS511" s="1222"/>
    </row>
    <row r="512" spans="1:97" ht="25.5" x14ac:dyDescent="0.2">
      <c r="A512" s="1144" t="s">
        <v>2517</v>
      </c>
      <c r="B512" s="1167" t="s">
        <v>1913</v>
      </c>
      <c r="C512" s="957" t="s">
        <v>599</v>
      </c>
      <c r="D512" s="957">
        <v>9</v>
      </c>
      <c r="E512" s="1455">
        <v>1701667</v>
      </c>
      <c r="F512" s="955">
        <v>1</v>
      </c>
      <c r="G512" s="1163">
        <v>384115121402501</v>
      </c>
      <c r="H512" s="1163">
        <v>201701101400</v>
      </c>
      <c r="I512" s="1163"/>
      <c r="J512" s="1163"/>
      <c r="K512" s="1165" t="s">
        <v>1690</v>
      </c>
      <c r="L512" s="1166" t="s">
        <v>1716</v>
      </c>
      <c r="M512" s="957"/>
      <c r="N512" s="957"/>
      <c r="O512" s="957"/>
      <c r="P512" s="1169">
        <v>42745</v>
      </c>
      <c r="Q512" s="960">
        <v>0.58333333333333337</v>
      </c>
      <c r="R512" s="957" t="s">
        <v>1805</v>
      </c>
      <c r="S512" s="1566" t="s">
        <v>1805</v>
      </c>
      <c r="T512" s="1566">
        <v>129.5</v>
      </c>
      <c r="U512" s="1602">
        <v>178.4</v>
      </c>
      <c r="V512" s="1566">
        <v>48.900000000000006</v>
      </c>
      <c r="W512" s="1393">
        <v>62</v>
      </c>
      <c r="X512" s="1393">
        <v>788.70967741935499</v>
      </c>
      <c r="Y512" s="1154"/>
      <c r="Z512" s="1566" t="s">
        <v>1805</v>
      </c>
      <c r="AA512" s="1189">
        <v>128.30000000000001</v>
      </c>
      <c r="AB512" s="1189">
        <v>174.4</v>
      </c>
      <c r="AC512" s="1189">
        <v>46.099999999999994</v>
      </c>
      <c r="AD512" s="1189">
        <v>60</v>
      </c>
      <c r="AE512" s="1189">
        <v>768.33333333333326</v>
      </c>
      <c r="AF512" s="1154"/>
      <c r="AG512" s="1566" t="s">
        <v>1805</v>
      </c>
      <c r="AH512" s="1664">
        <v>126.1</v>
      </c>
      <c r="AI512" s="1635">
        <v>174.4</v>
      </c>
      <c r="AJ512" s="1344">
        <v>48.300000000000011</v>
      </c>
      <c r="AK512" s="1344">
        <v>60</v>
      </c>
      <c r="AL512" s="1344">
        <v>805.00000000000023</v>
      </c>
      <c r="AM512" s="1154"/>
      <c r="AN512" s="1344">
        <v>787.34767025089604</v>
      </c>
      <c r="AO512" s="1344">
        <v>18.371238628800089</v>
      </c>
      <c r="AP512" s="1344">
        <v>2.3333070412141965</v>
      </c>
      <c r="AQ512" s="1343">
        <v>3</v>
      </c>
      <c r="AR512" s="1154"/>
      <c r="AS512" s="1343"/>
      <c r="AT512" s="86" t="s">
        <v>191</v>
      </c>
      <c r="AU512" s="86" t="s">
        <v>191</v>
      </c>
      <c r="AV512" s="86" t="s">
        <v>191</v>
      </c>
      <c r="AW512" s="1323" t="str">
        <f t="shared" si="475"/>
        <v xml:space="preserve">  </v>
      </c>
      <c r="AX512" s="1154"/>
      <c r="AY512" s="86" t="s">
        <v>191</v>
      </c>
      <c r="AZ512" s="86" t="s">
        <v>191</v>
      </c>
      <c r="BA512" s="86" t="s">
        <v>191</v>
      </c>
      <c r="BB512" s="1323" t="str">
        <f t="shared" si="471"/>
        <v xml:space="preserve">  </v>
      </c>
      <c r="BC512" s="1154"/>
      <c r="BD512" s="801" t="s">
        <v>191</v>
      </c>
      <c r="BE512" s="1203" t="s">
        <v>1805</v>
      </c>
      <c r="BF512" s="1312">
        <v>6.1169576973623947</v>
      </c>
      <c r="BG512" s="1312">
        <v>9.3807501668885074E-2</v>
      </c>
      <c r="BH512" s="1203"/>
      <c r="BI512" s="1154"/>
      <c r="BJ512" s="1092" t="s">
        <v>1805</v>
      </c>
      <c r="BK512" s="1595">
        <v>6.7289096996452621E-2</v>
      </c>
      <c r="BL512" s="1595"/>
      <c r="BM512" s="1203"/>
      <c r="BN512" s="1158"/>
      <c r="BO512" s="1157"/>
      <c r="BP512" s="1310">
        <f t="shared" si="472"/>
        <v>1.1000418888864865</v>
      </c>
      <c r="BQ512" s="1200">
        <v>251.82440560610473</v>
      </c>
      <c r="BT512" s="1158"/>
      <c r="BU512" s="1200">
        <v>198.61634571191166</v>
      </c>
      <c r="BV512" s="1203"/>
      <c r="BW512" s="1203"/>
      <c r="BX512" s="1154"/>
      <c r="BY512" s="1312">
        <v>1.500247835988163</v>
      </c>
      <c r="BZ512" s="1203"/>
      <c r="CA512" s="1594"/>
      <c r="CB512" s="1594"/>
      <c r="CC512" s="1154"/>
      <c r="CD512" s="1312">
        <v>1.1526904206509048</v>
      </c>
      <c r="CE512" s="1595"/>
      <c r="CF512" s="1594"/>
      <c r="CG512" s="1158"/>
      <c r="CH512" s="1239">
        <f t="shared" si="469"/>
        <v>0.59575156441937571</v>
      </c>
      <c r="CI512" s="1312">
        <v>3.3337120009222478</v>
      </c>
      <c r="CJ512" s="1203"/>
      <c r="CK512" s="1203"/>
      <c r="CL512" s="1154"/>
      <c r="CM512" s="1312">
        <v>2.6836381607424098</v>
      </c>
      <c r="CN512" s="1203"/>
      <c r="CO512" s="1203"/>
      <c r="CP512" s="1158"/>
      <c r="CQ512" s="1201">
        <f t="shared" si="473"/>
        <v>1.3238240324238977</v>
      </c>
      <c r="CR512" s="1201">
        <f t="shared" si="474"/>
        <v>1.3511668191876631</v>
      </c>
      <c r="CS512" s="1203"/>
    </row>
    <row r="513" spans="1:97" ht="25.5" x14ac:dyDescent="0.2">
      <c r="A513" s="1144" t="s">
        <v>2518</v>
      </c>
      <c r="B513" s="1117" t="s">
        <v>1914</v>
      </c>
      <c r="C513" s="957" t="s">
        <v>599</v>
      </c>
      <c r="D513" s="957">
        <v>9</v>
      </c>
      <c r="E513" s="1455">
        <v>1701655</v>
      </c>
      <c r="F513" s="955">
        <v>1</v>
      </c>
      <c r="G513" s="1163">
        <v>11452800</v>
      </c>
      <c r="H513" s="1163">
        <v>201701101500</v>
      </c>
      <c r="I513" s="1163"/>
      <c r="J513" s="1163"/>
      <c r="K513" s="1165" t="s">
        <v>1690</v>
      </c>
      <c r="L513" s="1166" t="s">
        <v>1696</v>
      </c>
      <c r="M513" s="957"/>
      <c r="N513" s="957"/>
      <c r="O513" s="957"/>
      <c r="P513" s="1169">
        <v>42745</v>
      </c>
      <c r="Q513" s="960">
        <v>0.625</v>
      </c>
      <c r="R513" s="957" t="s">
        <v>1806</v>
      </c>
      <c r="S513" s="1566" t="s">
        <v>1806</v>
      </c>
      <c r="T513" s="1566">
        <v>128.1</v>
      </c>
      <c r="U513" s="1602">
        <v>166.4</v>
      </c>
      <c r="V513" s="1566">
        <v>38.300000000000011</v>
      </c>
      <c r="W513" s="1393">
        <v>64</v>
      </c>
      <c r="X513" s="1393">
        <v>598.43750000000011</v>
      </c>
      <c r="Y513" s="1154"/>
      <c r="Z513" s="1566" t="s">
        <v>1806</v>
      </c>
      <c r="AA513" s="1189">
        <v>126.3</v>
      </c>
      <c r="AB513" s="1189">
        <v>167.4</v>
      </c>
      <c r="AC513" s="1189">
        <v>41.100000000000009</v>
      </c>
      <c r="AD513" s="1189">
        <v>72</v>
      </c>
      <c r="AE513" s="1189">
        <v>570.83333333333348</v>
      </c>
      <c r="AF513" s="1154"/>
      <c r="AG513" s="1566" t="s">
        <v>1806</v>
      </c>
      <c r="AH513" s="1664">
        <v>129.6</v>
      </c>
      <c r="AI513" s="1635">
        <v>173.9</v>
      </c>
      <c r="AJ513" s="1344">
        <v>44.300000000000011</v>
      </c>
      <c r="AK513" s="1344">
        <v>76</v>
      </c>
      <c r="AL513" s="1344">
        <v>582.89473684210543</v>
      </c>
      <c r="AM513" s="1154"/>
      <c r="AN513" s="1344">
        <v>584.05519005847964</v>
      </c>
      <c r="AO513" s="1344">
        <v>13.838623236826063</v>
      </c>
      <c r="AP513" s="1344">
        <v>2.3694033496116087</v>
      </c>
      <c r="AQ513" s="1343">
        <v>3</v>
      </c>
      <c r="AR513" s="1154"/>
      <c r="AS513" s="1343"/>
      <c r="AT513" s="86" t="s">
        <v>191</v>
      </c>
      <c r="AU513" s="86" t="s">
        <v>191</v>
      </c>
      <c r="AV513" s="86" t="s">
        <v>191</v>
      </c>
      <c r="AW513" s="1323" t="str">
        <f t="shared" si="475"/>
        <v xml:space="preserve">  </v>
      </c>
      <c r="AX513" s="1154"/>
      <c r="AY513" s="86" t="s">
        <v>191</v>
      </c>
      <c r="AZ513" s="86" t="s">
        <v>191</v>
      </c>
      <c r="BA513" s="86" t="s">
        <v>191</v>
      </c>
      <c r="BB513" s="1323" t="str">
        <f t="shared" si="471"/>
        <v xml:space="preserve">  </v>
      </c>
      <c r="BC513" s="1154"/>
      <c r="BD513" s="801" t="s">
        <v>191</v>
      </c>
      <c r="BE513" s="1203" t="s">
        <v>1806</v>
      </c>
      <c r="BF513" s="1312">
        <v>9.458384438533086</v>
      </c>
      <c r="BG513" s="1312"/>
      <c r="BH513" s="1203"/>
      <c r="BI513" s="1154"/>
      <c r="BJ513" s="1092" t="s">
        <v>1806</v>
      </c>
      <c r="BK513" s="1595">
        <v>5.3221430657265888E-2</v>
      </c>
      <c r="BL513" s="1092"/>
      <c r="BM513" s="1203"/>
      <c r="BN513" s="1158"/>
      <c r="BO513" s="1157"/>
      <c r="BP513" s="1310">
        <f t="shared" si="472"/>
        <v>0.56269049966338724</v>
      </c>
      <c r="BQ513" s="1200">
        <v>291.63677814942662</v>
      </c>
      <c r="BT513" s="1158"/>
      <c r="BU513" s="1200">
        <v>174.52638442379757</v>
      </c>
      <c r="BV513" s="1203"/>
      <c r="BW513" s="1203"/>
      <c r="BX513" s="1154"/>
      <c r="BY513" s="1312">
        <v>1.5977404538077578</v>
      </c>
      <c r="BZ513" s="1203"/>
      <c r="CA513" s="1594"/>
      <c r="CB513" s="1594"/>
      <c r="CC513" s="1154"/>
      <c r="CD513" s="1312">
        <v>0.9120435090485951</v>
      </c>
      <c r="CE513" s="1595"/>
      <c r="CF513" s="1594"/>
      <c r="CG513" s="1158"/>
      <c r="CH513" s="1239">
        <f t="shared" si="469"/>
        <v>0.54785286819658929</v>
      </c>
      <c r="CI513" s="1312">
        <v>3.7217836375849367</v>
      </c>
      <c r="CJ513" s="1203"/>
      <c r="CK513" s="1203"/>
      <c r="CL513" s="1154"/>
      <c r="CM513" s="1312">
        <v>2.1694080940133253</v>
      </c>
      <c r="CN513" s="1203"/>
      <c r="CO513" s="1203"/>
      <c r="CP513" s="1158"/>
      <c r="CQ513" s="1201">
        <f t="shared" si="473"/>
        <v>1.2761708798188676</v>
      </c>
      <c r="CR513" s="1201">
        <f t="shared" si="474"/>
        <v>1.2430258617776737</v>
      </c>
      <c r="CS513" s="1203"/>
    </row>
    <row r="514" spans="1:97" ht="25.5" x14ac:dyDescent="0.2">
      <c r="A514" s="1144" t="s">
        <v>2526</v>
      </c>
      <c r="B514" s="1167" t="s">
        <v>1922</v>
      </c>
      <c r="C514" s="957" t="s">
        <v>599</v>
      </c>
      <c r="D514" s="957">
        <v>9</v>
      </c>
      <c r="E514" s="1455">
        <v>1701668</v>
      </c>
      <c r="F514" s="955">
        <v>1</v>
      </c>
      <c r="G514" s="1163">
        <v>384115121402501</v>
      </c>
      <c r="H514" s="1163">
        <v>201701111600</v>
      </c>
      <c r="I514" s="1163"/>
      <c r="J514" s="1163"/>
      <c r="K514" s="1165" t="s">
        <v>1690</v>
      </c>
      <c r="L514" s="1166" t="s">
        <v>1716</v>
      </c>
      <c r="M514" s="957"/>
      <c r="N514" s="957"/>
      <c r="O514" s="957"/>
      <c r="P514" s="1169">
        <v>42746</v>
      </c>
      <c r="Q514" s="960">
        <v>0.66666666666666663</v>
      </c>
      <c r="R514" s="957" t="s">
        <v>1809</v>
      </c>
      <c r="S514" s="1566" t="s">
        <v>1809</v>
      </c>
      <c r="T514" s="1566">
        <v>126.2</v>
      </c>
      <c r="U514" s="1602">
        <v>154.70000000000002</v>
      </c>
      <c r="V514" s="1566">
        <v>28.500000000000014</v>
      </c>
      <c r="W514" s="1393">
        <v>78</v>
      </c>
      <c r="X514" s="1393">
        <v>365.38461538461559</v>
      </c>
      <c r="Y514" s="1154"/>
      <c r="Z514" s="1566" t="s">
        <v>1809</v>
      </c>
      <c r="AA514" s="1189">
        <v>126.9</v>
      </c>
      <c r="AB514" s="1189">
        <v>158.5</v>
      </c>
      <c r="AC514" s="1189">
        <v>31.599999999999994</v>
      </c>
      <c r="AD514" s="1189">
        <v>92</v>
      </c>
      <c r="AE514" s="1189">
        <v>343.47826086956513</v>
      </c>
      <c r="AF514" s="1154"/>
      <c r="AG514" s="1566" t="s">
        <v>1809</v>
      </c>
      <c r="AH514" s="1664">
        <v>126.8</v>
      </c>
      <c r="AI514" s="1635">
        <v>156.6</v>
      </c>
      <c r="AJ514" s="1344">
        <v>29.799999999999997</v>
      </c>
      <c r="AK514" s="1344">
        <v>82</v>
      </c>
      <c r="AL514" s="1344">
        <v>363.41463414634143</v>
      </c>
      <c r="AM514" s="1154"/>
      <c r="AN514" s="1344">
        <v>357.42583680017407</v>
      </c>
      <c r="AO514" s="1344">
        <v>12.119049561531792</v>
      </c>
      <c r="AP514" s="1344">
        <v>3.3906473214210266</v>
      </c>
      <c r="AQ514" s="1343">
        <v>3</v>
      </c>
      <c r="AR514" s="1154"/>
      <c r="AS514" s="1343"/>
      <c r="AT514" s="86" t="s">
        <v>191</v>
      </c>
      <c r="AU514" s="86" t="s">
        <v>191</v>
      </c>
      <c r="AV514" s="86" t="s">
        <v>191</v>
      </c>
      <c r="AW514" s="1323" t="str">
        <f t="shared" si="475"/>
        <v xml:space="preserve">  </v>
      </c>
      <c r="AX514" s="1154"/>
      <c r="AY514" s="86" t="s">
        <v>191</v>
      </c>
      <c r="AZ514" s="86" t="s">
        <v>191</v>
      </c>
      <c r="BA514" s="86" t="s">
        <v>191</v>
      </c>
      <c r="BB514" s="1323" t="str">
        <f t="shared" si="471"/>
        <v xml:space="preserve">  </v>
      </c>
      <c r="BC514" s="1154"/>
      <c r="BD514" s="801" t="s">
        <v>191</v>
      </c>
      <c r="BE514" s="1203" t="s">
        <v>1809</v>
      </c>
      <c r="BF514" s="1312">
        <v>6.0790333263642085</v>
      </c>
      <c r="BG514" s="1312"/>
      <c r="BH514" s="1203"/>
      <c r="BI514" s="1154"/>
      <c r="BJ514" s="1092" t="s">
        <v>1809</v>
      </c>
      <c r="BK514" s="1595">
        <v>5.608852948226354E-2</v>
      </c>
      <c r="BL514" s="1092"/>
      <c r="BM514" s="1203"/>
      <c r="BN514" s="1158"/>
      <c r="BO514" s="1157"/>
      <c r="BP514" s="1310">
        <f t="shared" si="472"/>
        <v>0.92265540376317312</v>
      </c>
      <c r="BQ514" s="1200">
        <v>286.3200794023399</v>
      </c>
      <c r="BT514" s="1158"/>
      <c r="BU514" s="1200">
        <v>104.61695208931656</v>
      </c>
      <c r="BV514" s="1203"/>
      <c r="BW514" s="1203"/>
      <c r="BX514" s="1154"/>
      <c r="BY514" s="1312">
        <v>1.7760046842430119</v>
      </c>
      <c r="BZ514" s="1203"/>
      <c r="CA514" s="1594"/>
      <c r="CB514" s="1594"/>
      <c r="CC514" s="1154"/>
      <c r="CD514" s="1312">
        <v>0.61001900023999089</v>
      </c>
      <c r="CE514" s="1595"/>
      <c r="CF514" s="1594"/>
      <c r="CG514" s="1158"/>
      <c r="CH514" s="1239">
        <f t="shared" si="469"/>
        <v>0.62028645980757502</v>
      </c>
      <c r="CI514" s="1312">
        <v>4.1090951221430627</v>
      </c>
      <c r="CJ514" s="1203"/>
      <c r="CK514" s="1203"/>
      <c r="CL514" s="1154"/>
      <c r="CM514" s="1312">
        <v>1.4933053004861372</v>
      </c>
      <c r="CN514" s="1203"/>
      <c r="CO514" s="1203"/>
      <c r="CP514" s="1158"/>
      <c r="CQ514" s="1201">
        <f t="shared" si="473"/>
        <v>1.4351403962727045</v>
      </c>
      <c r="CR514" s="1201">
        <f t="shared" si="474"/>
        <v>1.4274027972170611</v>
      </c>
      <c r="CS514" s="1203"/>
    </row>
    <row r="515" spans="1:97" ht="25.5" x14ac:dyDescent="0.2">
      <c r="A515" s="1144" t="s">
        <v>2527</v>
      </c>
      <c r="B515" s="1167" t="s">
        <v>1923</v>
      </c>
      <c r="C515" s="957" t="s">
        <v>599</v>
      </c>
      <c r="D515" s="957">
        <v>9</v>
      </c>
      <c r="E515" s="1455">
        <v>1701656</v>
      </c>
      <c r="F515" s="955">
        <v>1</v>
      </c>
      <c r="G515" s="1163">
        <v>11452800</v>
      </c>
      <c r="H515" s="1163">
        <v>201701111600</v>
      </c>
      <c r="I515" s="1163"/>
      <c r="J515" s="1163"/>
      <c r="K515" s="1165" t="s">
        <v>1690</v>
      </c>
      <c r="L515" s="1166" t="s">
        <v>1696</v>
      </c>
      <c r="M515" s="957"/>
      <c r="N515" s="957"/>
      <c r="O515" s="957"/>
      <c r="P515" s="1169">
        <v>42746</v>
      </c>
      <c r="Q515" s="960">
        <v>0.66666666666666663</v>
      </c>
      <c r="R515" s="957" t="s">
        <v>1811</v>
      </c>
      <c r="S515" s="1566" t="s">
        <v>1811</v>
      </c>
      <c r="T515" s="1566">
        <v>127.7</v>
      </c>
      <c r="U515" s="1602">
        <v>177.4</v>
      </c>
      <c r="V515" s="1566">
        <v>49.7</v>
      </c>
      <c r="W515" s="1393">
        <v>50</v>
      </c>
      <c r="X515" s="1393">
        <v>994</v>
      </c>
      <c r="Y515" s="1154"/>
      <c r="Z515" s="1566" t="s">
        <v>1811</v>
      </c>
      <c r="AA515" s="1189">
        <v>127.6</v>
      </c>
      <c r="AB515" s="1189">
        <v>199.5</v>
      </c>
      <c r="AC515" s="1189">
        <v>71.900000000000006</v>
      </c>
      <c r="AD515" s="1189">
        <v>74</v>
      </c>
      <c r="AE515" s="1189">
        <v>971.62162162162178</v>
      </c>
      <c r="AF515" s="1154"/>
      <c r="AG515" s="1566" t="s">
        <v>1811</v>
      </c>
      <c r="AH515" s="1664">
        <v>128.5</v>
      </c>
      <c r="AI515" s="1635">
        <v>182.10000000000002</v>
      </c>
      <c r="AJ515" s="1344">
        <v>53.600000000000023</v>
      </c>
      <c r="AK515" s="1344">
        <v>54</v>
      </c>
      <c r="AL515" s="1344">
        <v>992.59259259259306</v>
      </c>
      <c r="AM515" s="1154"/>
      <c r="AN515" s="1344">
        <v>986.07140473807158</v>
      </c>
      <c r="AO515" s="1344">
        <v>12.533649627579948</v>
      </c>
      <c r="AP515" s="1344">
        <v>1.2710691707878132</v>
      </c>
      <c r="AQ515" s="1343">
        <v>3</v>
      </c>
      <c r="AR515" s="1154"/>
      <c r="AS515" s="1343"/>
      <c r="AT515" s="86" t="s">
        <v>191</v>
      </c>
      <c r="AU515" s="86" t="s">
        <v>191</v>
      </c>
      <c r="AV515" s="86" t="s">
        <v>191</v>
      </c>
      <c r="AW515" s="1323" t="str">
        <f t="shared" si="475"/>
        <v xml:space="preserve">  </v>
      </c>
      <c r="AX515" s="1154"/>
      <c r="AY515" s="86" t="s">
        <v>191</v>
      </c>
      <c r="AZ515" s="86" t="s">
        <v>191</v>
      </c>
      <c r="BA515" s="86" t="s">
        <v>191</v>
      </c>
      <c r="BB515" s="1323" t="str">
        <f t="shared" si="471"/>
        <v xml:space="preserve">  </v>
      </c>
      <c r="BC515" s="1154"/>
      <c r="BD515" s="801" t="s">
        <v>191</v>
      </c>
      <c r="BE515" s="1203" t="s">
        <v>1811</v>
      </c>
      <c r="BF515" s="1312">
        <v>8.634245727733278</v>
      </c>
      <c r="BG515" s="1312"/>
      <c r="BH515" s="1203"/>
      <c r="BI515" s="1154"/>
      <c r="BJ515" s="1092" t="s">
        <v>1811</v>
      </c>
      <c r="BK515" s="1595">
        <v>3.7675190780919375E-2</v>
      </c>
      <c r="BL515" s="1092"/>
      <c r="BM515" s="1203"/>
      <c r="BN515" s="1158"/>
      <c r="BO515" s="1157"/>
      <c r="BP515" s="1310">
        <f t="shared" si="472"/>
        <v>0.43634605695673345</v>
      </c>
      <c r="BQ515" s="1200">
        <v>217.72677820226346</v>
      </c>
      <c r="BT515" s="1158"/>
      <c r="BU515" s="1200">
        <v>216.42041753304986</v>
      </c>
      <c r="BV515" s="1203"/>
      <c r="BW515" s="1203"/>
      <c r="BX515" s="1154"/>
      <c r="BY515" s="1312">
        <v>0.84456171126335278</v>
      </c>
      <c r="BZ515" s="1203"/>
      <c r="CA515" s="1594"/>
      <c r="CB515" s="1594"/>
      <c r="CC515" s="1154"/>
      <c r="CD515" s="1312">
        <v>0.82059441945723077</v>
      </c>
      <c r="CE515" s="1595"/>
      <c r="CF515" s="1594"/>
      <c r="CG515" s="1158"/>
      <c r="CH515" s="1239">
        <f t="shared" si="469"/>
        <v>0.38789978809072956</v>
      </c>
      <c r="CI515" s="1312">
        <v>3.6516570736708531</v>
      </c>
      <c r="CJ515" s="1203"/>
      <c r="CK515" s="1203"/>
      <c r="CL515" s="1154"/>
      <c r="CM515" s="1312">
        <v>3.6246077620140333</v>
      </c>
      <c r="CN515" s="1203"/>
      <c r="CO515" s="1203"/>
      <c r="CP515" s="1158"/>
      <c r="CQ515" s="1201">
        <f t="shared" si="473"/>
        <v>1.6771740728549902</v>
      </c>
      <c r="CR515" s="1201">
        <f t="shared" si="474"/>
        <v>1.6747993573483031</v>
      </c>
      <c r="CS515" s="1203"/>
    </row>
    <row r="516" spans="1:97" ht="25.5" x14ac:dyDescent="0.2">
      <c r="A516" s="1144" t="s">
        <v>2532</v>
      </c>
      <c r="B516" s="1167" t="s">
        <v>1928</v>
      </c>
      <c r="C516" s="957" t="s">
        <v>599</v>
      </c>
      <c r="D516" s="957">
        <v>9</v>
      </c>
      <c r="E516" s="1455">
        <v>1701657</v>
      </c>
      <c r="F516" s="955">
        <v>1</v>
      </c>
      <c r="G516" s="1163">
        <v>11452800</v>
      </c>
      <c r="H516" s="1163">
        <v>201701141530</v>
      </c>
      <c r="I516" s="1163"/>
      <c r="J516" s="1163"/>
      <c r="K516" s="1165" t="s">
        <v>1690</v>
      </c>
      <c r="L516" s="1166" t="s">
        <v>1696</v>
      </c>
      <c r="M516" s="957"/>
      <c r="N516" s="957"/>
      <c r="O516" s="957"/>
      <c r="P516" s="1169">
        <v>42749</v>
      </c>
      <c r="Q516" s="960">
        <v>0.64583333333333337</v>
      </c>
      <c r="R516" s="957" t="s">
        <v>1815</v>
      </c>
      <c r="S516" s="1566" t="s">
        <v>1815</v>
      </c>
      <c r="T516" s="1566">
        <v>126.7</v>
      </c>
      <c r="U516" s="1602">
        <v>141.1</v>
      </c>
      <c r="V516" s="1566">
        <v>14.399999999999991</v>
      </c>
      <c r="W516" s="1393">
        <v>64</v>
      </c>
      <c r="X516" s="1393">
        <v>224.99999999999986</v>
      </c>
      <c r="Y516" s="1154"/>
      <c r="Z516" s="1566" t="s">
        <v>1815</v>
      </c>
      <c r="AA516" s="1189">
        <v>125.6</v>
      </c>
      <c r="AB516" s="1189">
        <v>138.5</v>
      </c>
      <c r="AC516" s="1189">
        <v>12.900000000000006</v>
      </c>
      <c r="AD516" s="1189">
        <v>60</v>
      </c>
      <c r="AE516" s="1189">
        <v>215.00000000000011</v>
      </c>
      <c r="AF516" s="1154"/>
      <c r="AG516" s="1566" t="s">
        <v>1815</v>
      </c>
      <c r="AH516" s="1664">
        <v>131.69999999999999</v>
      </c>
      <c r="AI516" s="1635">
        <v>148</v>
      </c>
      <c r="AJ516" s="1344">
        <v>16.300000000000011</v>
      </c>
      <c r="AK516" s="1344">
        <v>70</v>
      </c>
      <c r="AL516" s="1344">
        <v>232.857142857143</v>
      </c>
      <c r="AM516" s="1154"/>
      <c r="AN516" s="1344">
        <v>224.28571428571433</v>
      </c>
      <c r="AO516" s="1344">
        <v>8.9499743472440532</v>
      </c>
      <c r="AP516" s="1344">
        <v>3.9904344223381121</v>
      </c>
      <c r="AQ516" s="1343">
        <v>3</v>
      </c>
      <c r="AR516" s="1154"/>
      <c r="AS516" s="1343"/>
      <c r="AT516" s="86" t="s">
        <v>191</v>
      </c>
      <c r="AU516" s="86" t="s">
        <v>191</v>
      </c>
      <c r="AV516" s="86" t="s">
        <v>191</v>
      </c>
      <c r="AW516" s="1323" t="str">
        <f t="shared" si="475"/>
        <v xml:space="preserve">  </v>
      </c>
      <c r="AX516" s="1154"/>
      <c r="AY516" s="86" t="s">
        <v>191</v>
      </c>
      <c r="AZ516" s="86" t="s">
        <v>191</v>
      </c>
      <c r="BA516" s="86" t="s">
        <v>191</v>
      </c>
      <c r="BB516" s="1323" t="str">
        <f t="shared" si="471"/>
        <v xml:space="preserve">  </v>
      </c>
      <c r="BC516" s="1154"/>
      <c r="BD516" s="801" t="s">
        <v>191</v>
      </c>
      <c r="BE516" s="1203" t="s">
        <v>1815</v>
      </c>
      <c r="BF516" s="1312">
        <v>3.0282457282583812</v>
      </c>
      <c r="BG516" s="1312"/>
      <c r="BH516" s="1203"/>
      <c r="BI516" s="1154"/>
      <c r="BJ516" s="1092" t="s">
        <v>1815</v>
      </c>
      <c r="BK516" s="1595">
        <v>4.8234184232402146E-2</v>
      </c>
      <c r="BL516" s="1092"/>
      <c r="BM516" s="1203"/>
      <c r="BN516" s="1158"/>
      <c r="BO516" s="1157"/>
      <c r="BP516" s="1310">
        <f t="shared" si="472"/>
        <v>1.5928094534172037</v>
      </c>
      <c r="BQ516" s="1228">
        <v>201.5069558855063</v>
      </c>
      <c r="BT516" s="1158"/>
      <c r="BU516" s="1228">
        <v>45.339065074238889</v>
      </c>
      <c r="BV516" s="1203"/>
      <c r="BW516" s="1203"/>
      <c r="BX516" s="1154"/>
      <c r="BY516" s="1312">
        <v>1.1330519545580522</v>
      </c>
      <c r="BZ516" s="1203"/>
      <c r="CA516" s="1594"/>
      <c r="CB516" s="1594"/>
      <c r="CC516" s="1154"/>
      <c r="CD516" s="1312">
        <v>0.24360617022998163</v>
      </c>
      <c r="CE516" s="1595"/>
      <c r="CF516" s="1594" t="s">
        <v>1032</v>
      </c>
      <c r="CG516" s="1158"/>
      <c r="CH516" s="1239">
        <f t="shared" si="469"/>
        <v>0.56228925179229938</v>
      </c>
      <c r="CI516" s="1312">
        <v>4.81898709144577</v>
      </c>
      <c r="CJ516" s="1203"/>
      <c r="CK516" s="1203"/>
      <c r="CL516" s="1154"/>
      <c r="CM516" s="1312">
        <v>1.1221355655795158</v>
      </c>
      <c r="CN516" s="1203"/>
      <c r="CO516" s="1203"/>
      <c r="CP516" s="1158"/>
      <c r="CQ516" s="1201">
        <f t="shared" si="473"/>
        <v>2.3914743142583412</v>
      </c>
      <c r="CR516" s="1201">
        <f t="shared" si="474"/>
        <v>2.4749861157086359</v>
      </c>
      <c r="CS516" s="1203"/>
    </row>
    <row r="517" spans="1:97" ht="25.5" x14ac:dyDescent="0.2">
      <c r="A517" s="1144" t="s">
        <v>2533</v>
      </c>
      <c r="B517" s="1167" t="s">
        <v>1929</v>
      </c>
      <c r="C517" s="957" t="s">
        <v>599</v>
      </c>
      <c r="D517" s="957">
        <v>9</v>
      </c>
      <c r="E517" s="1455">
        <v>1701669</v>
      </c>
      <c r="F517" s="955">
        <v>1</v>
      </c>
      <c r="G517" s="1163">
        <v>384115121402501</v>
      </c>
      <c r="H517" s="1163">
        <v>201701141540</v>
      </c>
      <c r="I517" s="1163"/>
      <c r="J517" s="1163"/>
      <c r="K517" s="1165" t="s">
        <v>1690</v>
      </c>
      <c r="L517" s="1166" t="s">
        <v>1716</v>
      </c>
      <c r="M517" s="957"/>
      <c r="N517" s="957"/>
      <c r="O517" s="957"/>
      <c r="P517" s="1169">
        <v>42749</v>
      </c>
      <c r="Q517" s="960">
        <v>0.65277777777777779</v>
      </c>
      <c r="R517" s="957" t="s">
        <v>1816</v>
      </c>
      <c r="S517" s="1566" t="s">
        <v>1816</v>
      </c>
      <c r="T517" s="1566">
        <v>125.1</v>
      </c>
      <c r="U517" s="1602">
        <v>138.19999999999999</v>
      </c>
      <c r="V517" s="1566">
        <v>13.099999999999994</v>
      </c>
      <c r="W517" s="1393">
        <v>64</v>
      </c>
      <c r="X517" s="1393">
        <v>204.68749999999991</v>
      </c>
      <c r="Y517" s="1154"/>
      <c r="Z517" s="1566" t="s">
        <v>1816</v>
      </c>
      <c r="AA517" s="1189">
        <v>128.80000000000001</v>
      </c>
      <c r="AB517" s="1189">
        <v>144</v>
      </c>
      <c r="AC517" s="1189">
        <v>15.199999999999989</v>
      </c>
      <c r="AD517" s="1189">
        <v>76</v>
      </c>
      <c r="AE517" s="1189">
        <v>199.99999999999986</v>
      </c>
      <c r="AF517" s="1154"/>
      <c r="AG517" s="1566" t="s">
        <v>1816</v>
      </c>
      <c r="AH517" s="1664">
        <v>126.3</v>
      </c>
      <c r="AI517" s="1635">
        <v>141.19999999999999</v>
      </c>
      <c r="AJ517" s="1344">
        <v>14.899999999999991</v>
      </c>
      <c r="AK517" s="1344">
        <v>74</v>
      </c>
      <c r="AL517" s="1344">
        <v>201.35135135135124</v>
      </c>
      <c r="AM517" s="1154"/>
      <c r="AN517" s="1344">
        <v>202.01295045045035</v>
      </c>
      <c r="AO517" s="1344">
        <v>2.4127679309139296</v>
      </c>
      <c r="AP517" s="1344">
        <v>1.1943629977850021</v>
      </c>
      <c r="AQ517" s="1343">
        <v>3</v>
      </c>
      <c r="AR517" s="1154"/>
      <c r="AS517" s="1343"/>
      <c r="AT517" s="86" t="s">
        <v>191</v>
      </c>
      <c r="AU517" s="86" t="s">
        <v>191</v>
      </c>
      <c r="AV517" s="86" t="s">
        <v>191</v>
      </c>
      <c r="AW517" s="1323" t="str">
        <f t="shared" si="475"/>
        <v xml:space="preserve">  </v>
      </c>
      <c r="AX517" s="1154"/>
      <c r="AY517" s="86" t="s">
        <v>191</v>
      </c>
      <c r="AZ517" s="86" t="s">
        <v>191</v>
      </c>
      <c r="BA517" s="86" t="s">
        <v>191</v>
      </c>
      <c r="BB517" s="1323" t="str">
        <f t="shared" si="471"/>
        <v xml:space="preserve">  </v>
      </c>
      <c r="BC517" s="1154"/>
      <c r="BD517" s="801" t="s">
        <v>191</v>
      </c>
      <c r="BE517" s="1203" t="s">
        <v>1816</v>
      </c>
      <c r="BF517" s="1312">
        <v>7.8558377734173934</v>
      </c>
      <c r="BG517" s="1312"/>
      <c r="BH517" s="1203"/>
      <c r="BI517" s="1154"/>
      <c r="BJ517" s="1092" t="s">
        <v>1816</v>
      </c>
      <c r="BK517" s="1595">
        <v>7.2116137256178311E-2</v>
      </c>
      <c r="BL517" s="1092"/>
      <c r="BM517" s="1203"/>
      <c r="BN517" s="1158"/>
      <c r="BO517" s="1157"/>
      <c r="BP517" s="1310">
        <f t="shared" si="472"/>
        <v>0.91799422717466372</v>
      </c>
      <c r="BQ517" s="1228">
        <v>247.89369470389218</v>
      </c>
      <c r="BT517" s="1158"/>
      <c r="BU517" s="1228">
        <v>50.74074063470291</v>
      </c>
      <c r="BV517" s="1203"/>
      <c r="BW517" s="1203"/>
      <c r="BX517" s="1154"/>
      <c r="BY517" s="1312">
        <v>1.9764732623769046</v>
      </c>
      <c r="BZ517" s="1203"/>
      <c r="CA517" s="1594"/>
      <c r="CB517" s="1594"/>
      <c r="CC517" s="1154"/>
      <c r="CD517" s="1312">
        <v>0.39529465247538065</v>
      </c>
      <c r="CE517" s="1595"/>
      <c r="CF517" s="1594"/>
      <c r="CG517" s="1158"/>
      <c r="CH517" s="1239">
        <f t="shared" si="469"/>
        <v>0.79730679101692858</v>
      </c>
      <c r="CI517" s="1312">
        <v>6.0933535897850497</v>
      </c>
      <c r="CJ517" s="1203"/>
      <c r="CK517" s="1203"/>
      <c r="CL517" s="1154"/>
      <c r="CM517" s="1312">
        <v>1.226904979564827</v>
      </c>
      <c r="CN517" s="1203"/>
      <c r="CO517" s="1203"/>
      <c r="CP517" s="1158"/>
      <c r="CQ517" s="1201">
        <f t="shared" si="473"/>
        <v>2.4580510597752521</v>
      </c>
      <c r="CR517" s="1201">
        <f t="shared" si="474"/>
        <v>2.417987920983784</v>
      </c>
      <c r="CS517" s="1203"/>
    </row>
    <row r="518" spans="1:97" ht="25.5" x14ac:dyDescent="0.2">
      <c r="A518" s="1144" t="s">
        <v>2536</v>
      </c>
      <c r="B518" s="1167" t="s">
        <v>1932</v>
      </c>
      <c r="C518" s="957" t="s">
        <v>599</v>
      </c>
      <c r="D518" s="957">
        <v>9</v>
      </c>
      <c r="E518" s="1455">
        <v>1701658</v>
      </c>
      <c r="F518" s="955">
        <v>1</v>
      </c>
      <c r="G518" s="1163">
        <v>11452800</v>
      </c>
      <c r="H518" s="1163">
        <v>201701191220</v>
      </c>
      <c r="I518" s="1163"/>
      <c r="J518" s="1163"/>
      <c r="K518" s="1165" t="s">
        <v>1690</v>
      </c>
      <c r="L518" s="1166" t="s">
        <v>1696</v>
      </c>
      <c r="M518" s="957"/>
      <c r="N518" s="957"/>
      <c r="O518" s="957"/>
      <c r="P518" s="1169">
        <v>42754</v>
      </c>
      <c r="Q518" s="960">
        <v>0.51388888888888895</v>
      </c>
      <c r="R518" s="957" t="s">
        <v>1819</v>
      </c>
      <c r="S518" s="1566" t="s">
        <v>1819</v>
      </c>
      <c r="T518" s="1566">
        <v>128.30000000000001</v>
      </c>
      <c r="U518" s="1602">
        <v>159</v>
      </c>
      <c r="V518" s="1566">
        <v>30.699999999999989</v>
      </c>
      <c r="W518" s="1393">
        <v>84</v>
      </c>
      <c r="X518" s="1393">
        <v>365.47619047619031</v>
      </c>
      <c r="Y518" s="1154"/>
      <c r="Z518" s="1566" t="s">
        <v>1819</v>
      </c>
      <c r="AA518" s="1189">
        <v>128</v>
      </c>
      <c r="AB518" s="1189">
        <v>155.70000000000002</v>
      </c>
      <c r="AC518" s="1189">
        <v>27.700000000000017</v>
      </c>
      <c r="AD518" s="1189">
        <v>78</v>
      </c>
      <c r="AE518" s="1189">
        <v>355.12820512820537</v>
      </c>
      <c r="AF518" s="1154"/>
      <c r="AG518" s="1566" t="s">
        <v>1819</v>
      </c>
      <c r="AH518" s="1344">
        <v>128.6</v>
      </c>
      <c r="AI518" s="1638">
        <v>158.70000000000002</v>
      </c>
      <c r="AJ518" s="1344">
        <v>30.100000000000023</v>
      </c>
      <c r="AK518" s="1344">
        <v>86</v>
      </c>
      <c r="AL518" s="1344">
        <v>350.00000000000028</v>
      </c>
      <c r="AM518" s="1154"/>
      <c r="AN518" s="1344">
        <v>356.86813186813197</v>
      </c>
      <c r="AO518" s="1344">
        <v>7.883440030155775</v>
      </c>
      <c r="AP518" s="1344">
        <v>2.2090624872799856</v>
      </c>
      <c r="AQ518" s="1343">
        <v>3</v>
      </c>
      <c r="AR518" s="1154"/>
      <c r="AS518" s="1343"/>
      <c r="AT518" s="86" t="s">
        <v>191</v>
      </c>
      <c r="AU518" s="86" t="s">
        <v>191</v>
      </c>
      <c r="AV518" s="86" t="s">
        <v>191</v>
      </c>
      <c r="AW518" s="1323" t="str">
        <f t="shared" si="475"/>
        <v xml:space="preserve">  </v>
      </c>
      <c r="AX518" s="1154"/>
      <c r="AY518" s="86" t="s">
        <v>191</v>
      </c>
      <c r="AZ518" s="86" t="s">
        <v>191</v>
      </c>
      <c r="BA518" s="86" t="s">
        <v>191</v>
      </c>
      <c r="BB518" s="1323" t="str">
        <f t="shared" si="471"/>
        <v xml:space="preserve">  </v>
      </c>
      <c r="BC518" s="1154"/>
      <c r="BD518" s="801" t="s">
        <v>191</v>
      </c>
      <c r="BE518" s="1203" t="s">
        <v>1819</v>
      </c>
      <c r="BF518" s="1312">
        <v>2.2777755165334828</v>
      </c>
      <c r="BG518" s="1312"/>
      <c r="BH518" s="1203"/>
      <c r="BI518" s="1154"/>
      <c r="BJ518" s="1203" t="s">
        <v>1819</v>
      </c>
      <c r="BK518" s="1599">
        <v>2.2022613502593814E-2</v>
      </c>
      <c r="BL518" s="1203"/>
      <c r="BM518" s="1203"/>
      <c r="BN518" s="1158"/>
      <c r="BO518" s="1157"/>
      <c r="BP518" s="1310">
        <f t="shared" si="472"/>
        <v>0.96684740628478383</v>
      </c>
      <c r="BQ518" s="1201">
        <v>137.6668149326191</v>
      </c>
      <c r="BR518" s="1366"/>
      <c r="BS518" s="1201"/>
      <c r="BT518" s="1158"/>
      <c r="BU518" s="1201">
        <v>50.313943076564343</v>
      </c>
      <c r="BV518" s="1203"/>
      <c r="BW518" s="1203"/>
      <c r="BX518" s="1154"/>
      <c r="BY518" s="1312">
        <v>1.035948950479491</v>
      </c>
      <c r="BZ518" s="1312"/>
      <c r="CA518" s="1312"/>
      <c r="CB518" s="1203"/>
      <c r="CC518" s="1154"/>
      <c r="CD518" s="1312">
        <v>0.3678946913882295</v>
      </c>
      <c r="CE518" s="1312"/>
      <c r="CF518" s="1203"/>
      <c r="CG518" s="1158"/>
      <c r="CH518" s="1239">
        <f t="shared" ref="CH518:CH541" si="476">BY518/BQ518*100</f>
        <v>0.75250448046359997</v>
      </c>
      <c r="CI518" s="1312">
        <v>3.5585694468694973</v>
      </c>
      <c r="CJ518" s="1203"/>
      <c r="CK518" s="1203"/>
      <c r="CL518" s="1154"/>
      <c r="CM518" s="1312">
        <v>1.2454993064043252</v>
      </c>
      <c r="CN518" s="1203"/>
      <c r="CO518" s="1203"/>
      <c r="CP518" s="1158"/>
      <c r="CQ518" s="1201">
        <f t="shared" si="473"/>
        <v>2.584914489821847</v>
      </c>
      <c r="CR518" s="1201">
        <f t="shared" si="474"/>
        <v>2.4754555700574072</v>
      </c>
      <c r="CS518" s="1203"/>
    </row>
    <row r="519" spans="1:97" s="1663" customFormat="1" ht="25.5" x14ac:dyDescent="0.2">
      <c r="A519" s="1670" t="s">
        <v>2537</v>
      </c>
      <c r="B519" s="1645" t="s">
        <v>1933</v>
      </c>
      <c r="C519" s="975" t="s">
        <v>599</v>
      </c>
      <c r="D519" s="975">
        <v>9</v>
      </c>
      <c r="E519" s="1646">
        <v>1701670</v>
      </c>
      <c r="F519" s="973">
        <v>1</v>
      </c>
      <c r="G519" s="1647">
        <v>384115121402501</v>
      </c>
      <c r="H519" s="1647">
        <v>201701191240</v>
      </c>
      <c r="I519" s="1647"/>
      <c r="J519" s="1647"/>
      <c r="K519" s="1671" t="s">
        <v>1690</v>
      </c>
      <c r="L519" s="1648" t="s">
        <v>1716</v>
      </c>
      <c r="M519" s="975"/>
      <c r="N519" s="975"/>
      <c r="O519" s="975"/>
      <c r="P519" s="1649">
        <v>42754</v>
      </c>
      <c r="Q519" s="979">
        <v>0.52777777777777779</v>
      </c>
      <c r="R519" s="975" t="s">
        <v>1820</v>
      </c>
      <c r="S519" s="1672" t="s">
        <v>1820</v>
      </c>
      <c r="T519" s="1672">
        <v>128.4</v>
      </c>
      <c r="U519" s="1651">
        <v>157.1</v>
      </c>
      <c r="V519" s="1672">
        <v>28.699999999999989</v>
      </c>
      <c r="W519" s="1653">
        <v>110</v>
      </c>
      <c r="X519" s="1653">
        <v>260.90909090909082</v>
      </c>
      <c r="Y519" s="1673"/>
      <c r="Z519" s="1672" t="s">
        <v>1820</v>
      </c>
      <c r="AA519" s="1654">
        <v>127.7</v>
      </c>
      <c r="AB519" s="1654">
        <v>156.79999999999998</v>
      </c>
      <c r="AC519" s="1654">
        <v>29.09999999999998</v>
      </c>
      <c r="AD519" s="1654">
        <v>114</v>
      </c>
      <c r="AE519" s="1654">
        <v>255.26315789473665</v>
      </c>
      <c r="AF519" s="1673"/>
      <c r="AG519" s="1672" t="s">
        <v>1820</v>
      </c>
      <c r="AH519" s="1655">
        <v>128.69999999999999</v>
      </c>
      <c r="AI519" s="1656">
        <v>159.5</v>
      </c>
      <c r="AJ519" s="1655">
        <v>30.800000000000011</v>
      </c>
      <c r="AK519" s="1655">
        <v>110</v>
      </c>
      <c r="AL519" s="1655">
        <v>280.00000000000011</v>
      </c>
      <c r="AM519" s="1673"/>
      <c r="AN519" s="1655">
        <v>265.39074960127584</v>
      </c>
      <c r="AO519" s="1655">
        <v>12.963093296359174</v>
      </c>
      <c r="AP519" s="1655">
        <v>4.8845309476064935</v>
      </c>
      <c r="AQ519" s="1650">
        <v>3</v>
      </c>
      <c r="AR519" s="1673"/>
      <c r="AS519" s="1650"/>
      <c r="AT519" s="757" t="s">
        <v>191</v>
      </c>
      <c r="AU519" s="757" t="s">
        <v>191</v>
      </c>
      <c r="AV519" s="757" t="s">
        <v>191</v>
      </c>
      <c r="AW519" s="1657" t="str">
        <f t="shared" si="475"/>
        <v xml:space="preserve">  </v>
      </c>
      <c r="AX519" s="1673"/>
      <c r="AY519" s="757" t="s">
        <v>191</v>
      </c>
      <c r="AZ519" s="757" t="s">
        <v>191</v>
      </c>
      <c r="BA519" s="757" t="s">
        <v>191</v>
      </c>
      <c r="BB519" s="1657" t="str">
        <f t="shared" si="471"/>
        <v xml:space="preserve">  </v>
      </c>
      <c r="BC519" s="1673"/>
      <c r="BD519" s="803" t="s">
        <v>191</v>
      </c>
      <c r="BE519" s="1658" t="s">
        <v>1820</v>
      </c>
      <c r="BF519" s="1659">
        <v>2.719610171610404</v>
      </c>
      <c r="BG519" s="1659"/>
      <c r="BH519" s="1658"/>
      <c r="BI519" s="1673"/>
      <c r="BJ519" s="1658" t="s">
        <v>1820</v>
      </c>
      <c r="BK519" s="1674">
        <v>7.6495192361626857E-2</v>
      </c>
      <c r="BL519" s="1658"/>
      <c r="BM519" s="1658"/>
      <c r="BN519" s="1675"/>
      <c r="BO519" s="1676"/>
      <c r="BP519" s="1660">
        <f t="shared" si="472"/>
        <v>2.812726366453123</v>
      </c>
      <c r="BQ519" s="1662">
        <v>292.76248950081396</v>
      </c>
      <c r="BR519" s="1677"/>
      <c r="BS519" s="1662"/>
      <c r="BT519" s="1675"/>
      <c r="BU519" s="1662">
        <v>76.384394987939601</v>
      </c>
      <c r="BV519" s="1658"/>
      <c r="BW519" s="1658"/>
      <c r="BX519" s="1673"/>
      <c r="BY519" s="1659">
        <v>2.7815862061847372</v>
      </c>
      <c r="BZ519" s="1659"/>
      <c r="CA519" s="1659"/>
      <c r="CB519" s="1658"/>
      <c r="CC519" s="1673"/>
      <c r="CD519" s="1659">
        <v>0.71003647894715638</v>
      </c>
      <c r="CE519" s="1659"/>
      <c r="CF519" s="1658"/>
      <c r="CG519" s="1675"/>
      <c r="CH519" s="1661">
        <f t="shared" si="476"/>
        <v>0.95011700813433742</v>
      </c>
      <c r="CI519" s="1659">
        <v>2.8152751792874504</v>
      </c>
      <c r="CJ519" s="1658"/>
      <c r="CK519" s="1658"/>
      <c r="CL519" s="1673"/>
      <c r="CM519" s="1659">
        <v>0.78827705020048633</v>
      </c>
      <c r="CN519" s="1658"/>
      <c r="CO519" s="1658"/>
      <c r="CP519" s="1675"/>
      <c r="CQ519" s="1662">
        <f t="shared" si="473"/>
        <v>0.96162427915124815</v>
      </c>
      <c r="CR519" s="1662">
        <f t="shared" si="474"/>
        <v>1.0319870312842669</v>
      </c>
      <c r="CS519" s="1658"/>
    </row>
    <row r="520" spans="1:97" ht="25.5" x14ac:dyDescent="0.2">
      <c r="A520" s="1144" t="s">
        <v>2540</v>
      </c>
      <c r="B520" s="1167" t="s">
        <v>1936</v>
      </c>
      <c r="C520" s="957" t="s">
        <v>599</v>
      </c>
      <c r="D520" s="957">
        <v>9</v>
      </c>
      <c r="E520" s="1455">
        <v>1701659</v>
      </c>
      <c r="F520" s="955">
        <v>1</v>
      </c>
      <c r="G520" s="1163">
        <v>11452800</v>
      </c>
      <c r="H520" s="1163">
        <v>201701201000</v>
      </c>
      <c r="I520" s="1163"/>
      <c r="J520" s="1163"/>
      <c r="K520" s="1165" t="s">
        <v>1690</v>
      </c>
      <c r="L520" s="1166" t="s">
        <v>1696</v>
      </c>
      <c r="M520" s="957"/>
      <c r="N520" s="957"/>
      <c r="O520" s="957"/>
      <c r="P520" s="1169">
        <v>42755</v>
      </c>
      <c r="Q520" s="960">
        <v>0.41666666666666669</v>
      </c>
      <c r="R520" s="957" t="s">
        <v>1823</v>
      </c>
      <c r="S520" s="1566" t="s">
        <v>1823</v>
      </c>
      <c r="T520" s="1566">
        <v>125.6</v>
      </c>
      <c r="U520" s="1602">
        <v>173.3</v>
      </c>
      <c r="V520" s="1566">
        <v>47.700000000000017</v>
      </c>
      <c r="W520" s="1393">
        <v>84</v>
      </c>
      <c r="X520" s="1393">
        <v>567.857142857143</v>
      </c>
      <c r="Y520" s="1154"/>
      <c r="Z520" s="1566" t="s">
        <v>1823</v>
      </c>
      <c r="AA520" s="1189">
        <v>127.7</v>
      </c>
      <c r="AB520" s="1189">
        <v>173.3</v>
      </c>
      <c r="AC520" s="1189">
        <v>45.600000000000009</v>
      </c>
      <c r="AD520" s="1189">
        <v>86</v>
      </c>
      <c r="AE520" s="1189">
        <v>530.23255813953506</v>
      </c>
      <c r="AF520" s="1154"/>
      <c r="AG520" s="1566" t="s">
        <v>1823</v>
      </c>
      <c r="AH520" s="1344">
        <v>127.3</v>
      </c>
      <c r="AI520" s="1638">
        <v>172.8</v>
      </c>
      <c r="AJ520" s="1344">
        <v>45.500000000000014</v>
      </c>
      <c r="AK520" s="1344">
        <v>84</v>
      </c>
      <c r="AL520" s="1344">
        <v>541.66666666666686</v>
      </c>
      <c r="AM520" s="1154"/>
      <c r="AN520" s="1344">
        <v>546.58545588778168</v>
      </c>
      <c r="AO520" s="1344">
        <v>19.288551250532805</v>
      </c>
      <c r="AP520" s="1344">
        <v>3.5289177644150302</v>
      </c>
      <c r="AQ520" s="1343">
        <v>3</v>
      </c>
      <c r="AR520" s="1154"/>
      <c r="AS520" s="1343"/>
      <c r="AT520" s="86" t="s">
        <v>191</v>
      </c>
      <c r="AU520" s="86" t="s">
        <v>191</v>
      </c>
      <c r="AV520" s="86" t="s">
        <v>191</v>
      </c>
      <c r="AW520" s="1323" t="str">
        <f t="shared" si="475"/>
        <v xml:space="preserve">  </v>
      </c>
      <c r="AX520" s="1154"/>
      <c r="AY520" s="86" t="s">
        <v>191</v>
      </c>
      <c r="AZ520" s="86" t="s">
        <v>191</v>
      </c>
      <c r="BA520" s="86" t="s">
        <v>191</v>
      </c>
      <c r="BB520" s="1323" t="str">
        <f t="shared" si="471"/>
        <v xml:space="preserve">  </v>
      </c>
      <c r="BC520" s="1154"/>
      <c r="BD520" s="801" t="s">
        <v>191</v>
      </c>
      <c r="BE520" s="1203" t="s">
        <v>1823</v>
      </c>
      <c r="BF520" s="1312">
        <v>7.0794176653065097</v>
      </c>
      <c r="BG520" s="1312"/>
      <c r="BH520" s="1203"/>
      <c r="BI520" s="1154"/>
      <c r="BJ520" s="1203" t="s">
        <v>1823</v>
      </c>
      <c r="BK520" s="1599">
        <v>3.1198945631505909E-2</v>
      </c>
      <c r="BL520" s="1203"/>
      <c r="BM520" s="1203"/>
      <c r="BN520" s="1158"/>
      <c r="BO520" s="1157"/>
      <c r="BP520" s="1310">
        <f t="shared" si="472"/>
        <v>0.44069932170268589</v>
      </c>
      <c r="BQ520" s="1201">
        <v>262.5685649634334</v>
      </c>
      <c r="BR520" s="1366"/>
      <c r="BS520" s="1201"/>
      <c r="BT520" s="1158"/>
      <c r="BU520" s="1201">
        <v>149.10143510423543</v>
      </c>
      <c r="BV520" s="1203"/>
      <c r="BW520" s="1203"/>
      <c r="BX520" s="1154"/>
      <c r="BY520" s="1312">
        <v>0.92827512439258819</v>
      </c>
      <c r="BZ520" s="1312"/>
      <c r="CA520" s="1312"/>
      <c r="CB520" s="1203"/>
      <c r="CC520" s="1154"/>
      <c r="CD520" s="1312">
        <v>0.49220169386397705</v>
      </c>
      <c r="CE520" s="1312"/>
      <c r="CF520" s="1203"/>
      <c r="CG520" s="1158"/>
      <c r="CH520" s="1239">
        <f t="shared" si="476"/>
        <v>0.35353627519039243</v>
      </c>
      <c r="CI520" s="1312">
        <v>3.4751451081883098</v>
      </c>
      <c r="CJ520" s="1203"/>
      <c r="CK520" s="1203"/>
      <c r="CL520" s="1154"/>
      <c r="CM520" s="1312">
        <v>1.8823702669353348</v>
      </c>
      <c r="CN520" s="1203"/>
      <c r="CO520" s="1203"/>
      <c r="CP520" s="1158"/>
      <c r="CQ520" s="1201">
        <f t="shared" si="473"/>
        <v>1.3235191001147739</v>
      </c>
      <c r="CR520" s="1201">
        <f t="shared" si="474"/>
        <v>1.2624762904658746</v>
      </c>
      <c r="CS520" s="1203"/>
    </row>
    <row r="521" spans="1:97" ht="25.5" x14ac:dyDescent="0.2">
      <c r="A521" s="1144" t="s">
        <v>2541</v>
      </c>
      <c r="B521" s="1167" t="s">
        <v>1937</v>
      </c>
      <c r="C521" s="957" t="s">
        <v>599</v>
      </c>
      <c r="D521" s="957">
        <v>9</v>
      </c>
      <c r="E521" s="1455">
        <v>1701671</v>
      </c>
      <c r="F521" s="955">
        <v>1</v>
      </c>
      <c r="G521" s="1163">
        <v>384115121402501</v>
      </c>
      <c r="H521" s="1163">
        <v>201701201130</v>
      </c>
      <c r="I521" s="1163"/>
      <c r="J521" s="1163"/>
      <c r="K521" s="1165" t="s">
        <v>1690</v>
      </c>
      <c r="L521" s="1166" t="s">
        <v>1716</v>
      </c>
      <c r="M521" s="957"/>
      <c r="N521" s="957"/>
      <c r="O521" s="957"/>
      <c r="P521" s="1169">
        <v>42755</v>
      </c>
      <c r="Q521" s="960">
        <v>0.47916666666666669</v>
      </c>
      <c r="R521" s="957" t="s">
        <v>1824</v>
      </c>
      <c r="S521" s="1566" t="s">
        <v>1824</v>
      </c>
      <c r="T521" s="1566">
        <v>126.8</v>
      </c>
      <c r="U521" s="1602">
        <v>185</v>
      </c>
      <c r="V521" s="1566">
        <v>58.2</v>
      </c>
      <c r="W521" s="1393">
        <v>78</v>
      </c>
      <c r="X521" s="1393">
        <v>746.15384615384619</v>
      </c>
      <c r="Y521" s="1154"/>
      <c r="Z521" s="1566" t="s">
        <v>1824</v>
      </c>
      <c r="AA521" s="1189">
        <v>127.7</v>
      </c>
      <c r="AB521" s="1189">
        <v>177.3</v>
      </c>
      <c r="AC521" s="1189">
        <v>49.600000000000009</v>
      </c>
      <c r="AD521" s="1189">
        <v>70</v>
      </c>
      <c r="AE521" s="1189">
        <v>708.57142857142867</v>
      </c>
      <c r="AF521" s="1154"/>
      <c r="AG521" s="1566" t="s">
        <v>1824</v>
      </c>
      <c r="AH521" s="1344">
        <v>128</v>
      </c>
      <c r="AI521" s="1638">
        <v>182</v>
      </c>
      <c r="AJ521" s="1344">
        <v>54</v>
      </c>
      <c r="AK521" s="1344">
        <v>72</v>
      </c>
      <c r="AL521" s="1344">
        <v>750</v>
      </c>
      <c r="AM521" s="1154"/>
      <c r="AN521" s="1344">
        <v>734.90842490842499</v>
      </c>
      <c r="AO521" s="1344">
        <v>22.889435486557716</v>
      </c>
      <c r="AP521" s="1344">
        <v>3.1145969634801656</v>
      </c>
      <c r="AQ521" s="1343">
        <v>3</v>
      </c>
      <c r="AR521" s="1154"/>
      <c r="AS521" s="1343"/>
      <c r="AT521" s="86" t="s">
        <v>191</v>
      </c>
      <c r="AU521" s="86" t="s">
        <v>191</v>
      </c>
      <c r="AV521" s="86" t="s">
        <v>191</v>
      </c>
      <c r="AW521" s="1323" t="str">
        <f t="shared" si="475"/>
        <v xml:space="preserve">  </v>
      </c>
      <c r="AX521" s="1154"/>
      <c r="AY521" s="86" t="s">
        <v>191</v>
      </c>
      <c r="AZ521" s="86" t="s">
        <v>191</v>
      </c>
      <c r="BA521" s="86" t="s">
        <v>191</v>
      </c>
      <c r="BB521" s="1323" t="str">
        <f t="shared" si="471"/>
        <v xml:space="preserve">  </v>
      </c>
      <c r="BC521" s="1154"/>
      <c r="BD521" s="801" t="s">
        <v>191</v>
      </c>
      <c r="BE521" s="1203" t="s">
        <v>1824</v>
      </c>
      <c r="BF521" s="1312">
        <v>2.9026099647247063</v>
      </c>
      <c r="BG521" s="1312"/>
      <c r="BH521" s="1203"/>
      <c r="BI521" s="1154"/>
      <c r="BJ521" s="1203" t="s">
        <v>1824</v>
      </c>
      <c r="BK521" s="1599">
        <v>5.8176129560913323E-2</v>
      </c>
      <c r="BL521" s="1203"/>
      <c r="BM521" s="1203"/>
      <c r="BN521" s="1158"/>
      <c r="BO521" s="1157"/>
      <c r="BP521" s="1310">
        <f t="shared" si="472"/>
        <v>2.0042696148612911</v>
      </c>
      <c r="BQ521" s="1201">
        <v>300.73551216295226</v>
      </c>
      <c r="BR521" s="1366"/>
      <c r="BS521" s="1201"/>
      <c r="BT521" s="1158"/>
      <c r="BU521" s="1201">
        <v>224.3949590754336</v>
      </c>
      <c r="BV521" s="1203"/>
      <c r="BW521" s="1203"/>
      <c r="BX521" s="1154"/>
      <c r="BY521" s="1312">
        <v>2.3001858873705978</v>
      </c>
      <c r="BZ521" s="1312"/>
      <c r="CA521" s="1312"/>
      <c r="CB521" s="1203"/>
      <c r="CC521" s="1154"/>
      <c r="CD521" s="1312">
        <v>1.6298460001940238</v>
      </c>
      <c r="CE521" s="1312"/>
      <c r="CF521" s="1203"/>
      <c r="CG521" s="1158"/>
      <c r="CH521" s="1239">
        <f t="shared" si="476"/>
        <v>0.7648534324487265</v>
      </c>
      <c r="CI521" s="1312">
        <v>3.7971253986781588</v>
      </c>
      <c r="CJ521" s="1203"/>
      <c r="CK521" s="1203"/>
      <c r="CL521" s="1154"/>
      <c r="CM521" s="1312">
        <v>2.8478440490086196</v>
      </c>
      <c r="CN521" s="1203"/>
      <c r="CO521" s="1203"/>
      <c r="CP521" s="1158"/>
      <c r="CQ521" s="1201">
        <f t="shared" si="473"/>
        <v>1.2626129090536877</v>
      </c>
      <c r="CR521" s="1201">
        <f t="shared" si="474"/>
        <v>1.2691212230178823</v>
      </c>
      <c r="CS521" s="1203"/>
    </row>
    <row r="522" spans="1:97" ht="25.5" x14ac:dyDescent="0.2">
      <c r="A522" s="1144" t="s">
        <v>2544</v>
      </c>
      <c r="B522" s="1167" t="s">
        <v>1940</v>
      </c>
      <c r="C522" s="957" t="s">
        <v>599</v>
      </c>
      <c r="D522" s="957">
        <v>9</v>
      </c>
      <c r="E522" s="1455">
        <v>1701660</v>
      </c>
      <c r="F522" s="955">
        <v>1</v>
      </c>
      <c r="G522" s="1163">
        <v>11452800</v>
      </c>
      <c r="H522" s="1163">
        <v>201701210840</v>
      </c>
      <c r="I522" s="1163"/>
      <c r="J522" s="1163"/>
      <c r="K522" s="1165" t="s">
        <v>1690</v>
      </c>
      <c r="L522" s="1166" t="s">
        <v>1696</v>
      </c>
      <c r="M522" s="957"/>
      <c r="N522" s="957"/>
      <c r="O522" s="957"/>
      <c r="P522" s="1169">
        <v>42756</v>
      </c>
      <c r="Q522" s="960">
        <v>0.3611111111111111</v>
      </c>
      <c r="R522" s="957" t="s">
        <v>1827</v>
      </c>
      <c r="S522" s="1566" t="s">
        <v>1827</v>
      </c>
      <c r="T522" s="1566">
        <v>130</v>
      </c>
      <c r="U522" s="1602">
        <v>208.4</v>
      </c>
      <c r="V522" s="1566">
        <v>78.400000000000006</v>
      </c>
      <c r="W522" s="1393">
        <v>74</v>
      </c>
      <c r="X522" s="1393">
        <v>1059.4594594594596</v>
      </c>
      <c r="Y522" s="1154"/>
      <c r="Z522" s="1566" t="s">
        <v>1827</v>
      </c>
      <c r="AA522" s="1189">
        <v>131.19999999999999</v>
      </c>
      <c r="AB522" s="1189">
        <v>202.6</v>
      </c>
      <c r="AC522" s="1189">
        <v>71.400000000000006</v>
      </c>
      <c r="AD522" s="1189">
        <v>74</v>
      </c>
      <c r="AE522" s="1189">
        <v>964.86486486486501</v>
      </c>
      <c r="AF522" s="1154"/>
      <c r="AG522" s="1566" t="s">
        <v>1827</v>
      </c>
      <c r="AH522" s="1344">
        <v>129.80000000000001</v>
      </c>
      <c r="AI522" s="1638">
        <v>204.9</v>
      </c>
      <c r="AJ522" s="1344">
        <v>75.099999999999994</v>
      </c>
      <c r="AK522" s="1344">
        <v>76</v>
      </c>
      <c r="AL522" s="1344">
        <v>988.15789473684208</v>
      </c>
      <c r="AM522" s="1154"/>
      <c r="AN522" s="1344">
        <v>1004.1607396870555</v>
      </c>
      <c r="AO522" s="1344">
        <v>49.28592716490536</v>
      </c>
      <c r="AP522" s="1344">
        <v>4.9081710942279235</v>
      </c>
      <c r="AQ522" s="1343">
        <v>3</v>
      </c>
      <c r="AR522" s="1154"/>
      <c r="AS522" s="1343"/>
      <c r="AT522" s="86" t="s">
        <v>191</v>
      </c>
      <c r="AU522" s="86" t="s">
        <v>191</v>
      </c>
      <c r="AV522" s="86" t="s">
        <v>191</v>
      </c>
      <c r="AW522" s="1323" t="str">
        <f t="shared" si="475"/>
        <v xml:space="preserve">  </v>
      </c>
      <c r="AX522" s="1154"/>
      <c r="AY522" s="86" t="s">
        <v>191</v>
      </c>
      <c r="AZ522" s="86" t="s">
        <v>191</v>
      </c>
      <c r="BA522" s="86" t="s">
        <v>191</v>
      </c>
      <c r="BB522" s="1323" t="str">
        <f t="shared" si="471"/>
        <v xml:space="preserve">  </v>
      </c>
      <c r="BC522" s="1154"/>
      <c r="BD522" s="801" t="s">
        <v>191</v>
      </c>
      <c r="BE522" s="1203" t="s">
        <v>1881</v>
      </c>
      <c r="BF522" s="1312">
        <v>6.3587418660017949</v>
      </c>
      <c r="BG522" s="1312"/>
      <c r="BH522" s="1203"/>
      <c r="BI522" s="1154"/>
      <c r="BJ522" s="1203" t="s">
        <v>1827</v>
      </c>
      <c r="BK522" s="1599">
        <v>2.4849350289359601E-2</v>
      </c>
      <c r="BL522" s="1203"/>
      <c r="BM522" s="1203"/>
      <c r="BN522" s="1158"/>
      <c r="BO522" s="1157"/>
      <c r="BP522" s="1310">
        <f t="shared" si="472"/>
        <v>0.39079036093950142</v>
      </c>
      <c r="BQ522" s="1201">
        <v>267.22313260914797</v>
      </c>
      <c r="BR522" s="1366"/>
      <c r="BS522" s="1201"/>
      <c r="BT522" s="1158"/>
      <c r="BU522" s="1201">
        <v>283.11207562915143</v>
      </c>
      <c r="BV522" s="1203"/>
      <c r="BW522" s="1203"/>
      <c r="BX522" s="1154"/>
      <c r="BY522" s="1312">
        <v>1.2926029697424275</v>
      </c>
      <c r="BZ522" s="1312"/>
      <c r="CA522" s="1312"/>
      <c r="CB522" s="1203"/>
      <c r="CC522" s="1154"/>
      <c r="CD522" s="1312">
        <v>1.2471871897244506</v>
      </c>
      <c r="CE522" s="1312"/>
      <c r="CF522" s="1203"/>
      <c r="CG522" s="1158"/>
      <c r="CH522" s="1239">
        <f t="shared" si="476"/>
        <v>0.48371671910344832</v>
      </c>
      <c r="CI522" s="1312">
        <v>4.1429772122231245</v>
      </c>
      <c r="CJ522" s="1203"/>
      <c r="CK522" s="1203"/>
      <c r="CL522" s="1154"/>
      <c r="CM522" s="1312">
        <v>4.0939156399731136</v>
      </c>
      <c r="CN522" s="1203"/>
      <c r="CO522" s="1203"/>
      <c r="CP522" s="1158"/>
      <c r="CQ522" s="1201">
        <f t="shared" si="473"/>
        <v>1.5503812008232165</v>
      </c>
      <c r="CR522" s="1201">
        <f t="shared" si="474"/>
        <v>1.4460406292721102</v>
      </c>
      <c r="CS522" s="1203"/>
    </row>
    <row r="523" spans="1:97" ht="25.5" x14ac:dyDescent="0.2">
      <c r="A523" s="1144" t="s">
        <v>2545</v>
      </c>
      <c r="B523" s="1167" t="s">
        <v>1941</v>
      </c>
      <c r="C523" s="957" t="s">
        <v>599</v>
      </c>
      <c r="D523" s="957">
        <v>9</v>
      </c>
      <c r="E523" s="1455">
        <v>1701672</v>
      </c>
      <c r="F523" s="955">
        <v>1</v>
      </c>
      <c r="G523" s="1163">
        <v>384115121402501</v>
      </c>
      <c r="H523" s="1163">
        <v>201701211010</v>
      </c>
      <c r="I523" s="1163"/>
      <c r="J523" s="1163"/>
      <c r="K523" s="1165" t="s">
        <v>1690</v>
      </c>
      <c r="L523" s="1166" t="s">
        <v>1716</v>
      </c>
      <c r="M523" s="957"/>
      <c r="N523" s="957"/>
      <c r="O523" s="957"/>
      <c r="P523" s="1169">
        <v>42756</v>
      </c>
      <c r="Q523" s="960">
        <v>0.4236111111111111</v>
      </c>
      <c r="R523" s="957" t="s">
        <v>1828</v>
      </c>
      <c r="S523" s="1566" t="s">
        <v>1828</v>
      </c>
      <c r="T523" s="1566">
        <v>127.1</v>
      </c>
      <c r="U523" s="1602">
        <v>150.4</v>
      </c>
      <c r="V523" s="1566">
        <v>23.300000000000011</v>
      </c>
      <c r="W523" s="1393">
        <v>98</v>
      </c>
      <c r="X523" s="1393">
        <v>237.75510204081644</v>
      </c>
      <c r="Y523" s="1154"/>
      <c r="Z523" s="1566" t="s">
        <v>1828</v>
      </c>
      <c r="AA523" s="1189">
        <v>128.5</v>
      </c>
      <c r="AB523" s="1189">
        <v>152.60000000000002</v>
      </c>
      <c r="AC523" s="1189">
        <v>24.100000000000023</v>
      </c>
      <c r="AD523" s="1189">
        <v>104</v>
      </c>
      <c r="AE523" s="1189">
        <v>231.73076923076945</v>
      </c>
      <c r="AF523" s="1154"/>
      <c r="AG523" s="1566" t="s">
        <v>1828</v>
      </c>
      <c r="AH523" s="1344">
        <v>128.5</v>
      </c>
      <c r="AI523" s="1638">
        <v>152.60000000000002</v>
      </c>
      <c r="AJ523" s="1344">
        <v>24.100000000000023</v>
      </c>
      <c r="AK523" s="1344">
        <v>104</v>
      </c>
      <c r="AL523" s="1344">
        <v>231.73076923076945</v>
      </c>
      <c r="AM523" s="1154"/>
      <c r="AN523" s="1344">
        <v>233.73888016745181</v>
      </c>
      <c r="AO523" s="1344">
        <v>3.4781501695685213</v>
      </c>
      <c r="AP523" s="1344">
        <v>1.4880494708782535</v>
      </c>
      <c r="AQ523" s="1343">
        <v>3</v>
      </c>
      <c r="AR523" s="1154"/>
      <c r="AS523" s="1343"/>
      <c r="AT523" s="86" t="s">
        <v>191</v>
      </c>
      <c r="AU523" s="86" t="s">
        <v>191</v>
      </c>
      <c r="AV523" s="86" t="s">
        <v>191</v>
      </c>
      <c r="AW523" s="1323" t="str">
        <f t="shared" si="475"/>
        <v xml:space="preserve">  </v>
      </c>
      <c r="AX523" s="1154"/>
      <c r="AY523" s="86" t="s">
        <v>191</v>
      </c>
      <c r="AZ523" s="86" t="s">
        <v>191</v>
      </c>
      <c r="BA523" s="86" t="s">
        <v>191</v>
      </c>
      <c r="BB523" s="1323" t="str">
        <f t="shared" si="471"/>
        <v xml:space="preserve">  </v>
      </c>
      <c r="BC523" s="1154"/>
      <c r="BD523" s="801" t="s">
        <v>191</v>
      </c>
      <c r="BE523" s="1203" t="s">
        <v>1828</v>
      </c>
      <c r="BF523" s="1312">
        <v>4.9268137923476045</v>
      </c>
      <c r="BG523" s="1312"/>
      <c r="BH523" s="1203"/>
      <c r="BI523" s="1154"/>
      <c r="BJ523" s="1203" t="s">
        <v>1828</v>
      </c>
      <c r="BK523" s="1599">
        <v>5.4993511859895351E-2</v>
      </c>
      <c r="BL523" s="1203"/>
      <c r="BM523" s="1203"/>
      <c r="BN523" s="1158"/>
      <c r="BO523" s="1157"/>
      <c r="BP523" s="1310">
        <f t="shared" si="472"/>
        <v>1.1162084498771201</v>
      </c>
      <c r="BQ523" s="1201">
        <v>320.04814457153196</v>
      </c>
      <c r="BR523" s="1366"/>
      <c r="BS523" s="1201"/>
      <c r="BT523" s="1158"/>
      <c r="BU523" s="1201">
        <v>76.093079270578556</v>
      </c>
      <c r="BV523" s="1203"/>
      <c r="BW523" s="1203"/>
      <c r="BX523" s="1154"/>
      <c r="BY523" s="1312">
        <v>2.1493511709147937</v>
      </c>
      <c r="BZ523" s="1312"/>
      <c r="CA523" s="1312"/>
      <c r="CB523" s="1203"/>
      <c r="CC523" s="1154"/>
      <c r="CD523" s="1312">
        <v>0.49807080018313993</v>
      </c>
      <c r="CE523" s="1312"/>
      <c r="CF523" s="1203"/>
      <c r="CG523" s="1158"/>
      <c r="CH523" s="1239">
        <f t="shared" si="476"/>
        <v>0.67157120182410734</v>
      </c>
      <c r="CI523" s="1312">
        <v>3.1746573903607547</v>
      </c>
      <c r="CJ523" s="1203"/>
      <c r="CK523" s="1203"/>
      <c r="CL523" s="1154"/>
      <c r="CM523" s="1312">
        <v>0.7356657991124449</v>
      </c>
      <c r="CN523" s="1203"/>
      <c r="CO523" s="1203"/>
      <c r="CP523" s="1158"/>
      <c r="CQ523" s="1201">
        <f t="shared" si="473"/>
        <v>0.99193119666757101</v>
      </c>
      <c r="CR523" s="1201">
        <f t="shared" si="474"/>
        <v>0.9667972516876322</v>
      </c>
      <c r="CS523" s="1203"/>
    </row>
    <row r="524" spans="1:97" ht="25.5" x14ac:dyDescent="0.2">
      <c r="A524" s="1144" t="s">
        <v>2549</v>
      </c>
      <c r="B524" s="1167" t="s">
        <v>1945</v>
      </c>
      <c r="C524" s="957" t="s">
        <v>599</v>
      </c>
      <c r="D524" s="957">
        <v>9</v>
      </c>
      <c r="E524" s="1455">
        <v>1701673</v>
      </c>
      <c r="F524" s="955">
        <v>1</v>
      </c>
      <c r="G524" s="1163">
        <v>384115121402501</v>
      </c>
      <c r="H524" s="1163">
        <v>201701231120</v>
      </c>
      <c r="I524" s="1163"/>
      <c r="J524" s="1163"/>
      <c r="K524" s="1165" t="s">
        <v>1690</v>
      </c>
      <c r="L524" s="1166" t="s">
        <v>1716</v>
      </c>
      <c r="M524" s="957"/>
      <c r="N524" s="957"/>
      <c r="O524" s="957"/>
      <c r="P524" s="1169">
        <v>42758</v>
      </c>
      <c r="Q524" s="960">
        <v>0.47222222222222227</v>
      </c>
      <c r="R524" s="957" t="s">
        <v>1833</v>
      </c>
      <c r="S524" s="1566" t="s">
        <v>1833</v>
      </c>
      <c r="T524" s="1566">
        <v>127</v>
      </c>
      <c r="U524" s="1602">
        <v>155.4</v>
      </c>
      <c r="V524" s="1566">
        <v>28.400000000000006</v>
      </c>
      <c r="W524" s="1393">
        <v>150</v>
      </c>
      <c r="X524" s="1393">
        <v>189.33333333333337</v>
      </c>
      <c r="Y524" s="1154"/>
      <c r="Z524" s="1566" t="s">
        <v>1833</v>
      </c>
      <c r="AA524" s="1189">
        <v>127.9</v>
      </c>
      <c r="AB524" s="1189">
        <v>159</v>
      </c>
      <c r="AC524" s="1189">
        <v>31.099999999999994</v>
      </c>
      <c r="AD524" s="1189">
        <v>160</v>
      </c>
      <c r="AE524" s="1189">
        <v>194.37499999999997</v>
      </c>
      <c r="AF524" s="1154"/>
      <c r="AG524" s="1566" t="s">
        <v>1833</v>
      </c>
      <c r="AH524" s="1344">
        <v>127.5</v>
      </c>
      <c r="AI524" s="1638">
        <v>154.5</v>
      </c>
      <c r="AJ524" s="1344">
        <v>27</v>
      </c>
      <c r="AK524" s="1344">
        <v>140</v>
      </c>
      <c r="AL524" s="1344">
        <v>192.85714285714283</v>
      </c>
      <c r="AM524" s="1154"/>
      <c r="AN524" s="1344">
        <v>192.18849206349205</v>
      </c>
      <c r="AO524" s="1344">
        <v>2.5864881803966617</v>
      </c>
      <c r="AP524" s="1344">
        <v>1.3458080411714666</v>
      </c>
      <c r="AQ524" s="1343">
        <v>3</v>
      </c>
      <c r="AR524" s="1154"/>
      <c r="AS524" s="1343"/>
      <c r="AT524" s="86" t="s">
        <v>191</v>
      </c>
      <c r="AU524" s="86" t="s">
        <v>191</v>
      </c>
      <c r="AV524" s="86" t="s">
        <v>191</v>
      </c>
      <c r="AW524" s="1323" t="str">
        <f t="shared" si="475"/>
        <v xml:space="preserve">  </v>
      </c>
      <c r="AX524" s="1154"/>
      <c r="AY524" s="86" t="s">
        <v>191</v>
      </c>
      <c r="AZ524" s="86" t="s">
        <v>191</v>
      </c>
      <c r="BA524" s="86" t="s">
        <v>191</v>
      </c>
      <c r="BB524" s="1323" t="str">
        <f t="shared" si="471"/>
        <v xml:space="preserve">  </v>
      </c>
      <c r="BC524" s="1154"/>
      <c r="BD524" s="801" t="s">
        <v>191</v>
      </c>
      <c r="BE524" s="1203" t="s">
        <v>1833</v>
      </c>
      <c r="BF524" s="1312">
        <v>4.5914373925040843</v>
      </c>
      <c r="BG524" s="1312"/>
      <c r="BH524" s="1203"/>
      <c r="BI524" s="1154"/>
      <c r="BJ524" s="1203" t="s">
        <v>1833</v>
      </c>
      <c r="BK524" s="1599">
        <v>5.2798640735762778E-2</v>
      </c>
      <c r="BL524" s="1203"/>
      <c r="BM524" s="1203"/>
      <c r="BN524" s="1158"/>
      <c r="BO524" s="1157"/>
      <c r="BP524" s="1310">
        <f t="shared" si="472"/>
        <v>1.1499370724723612</v>
      </c>
      <c r="BQ524" s="1201">
        <v>293.75623592679426</v>
      </c>
      <c r="BR524" s="1366"/>
      <c r="BS524" s="1666"/>
      <c r="BT524" s="1158"/>
      <c r="BU524" s="1201">
        <v>55.617847335473058</v>
      </c>
      <c r="BV524" s="1203"/>
      <c r="BW524" s="1203"/>
      <c r="BX524" s="1154"/>
      <c r="BY524" s="1312">
        <v>1.9700765519546977</v>
      </c>
      <c r="BZ524" s="1312"/>
      <c r="CA524" s="1312"/>
      <c r="CB524" s="1203"/>
      <c r="CC524" s="1154"/>
      <c r="CD524" s="1312">
        <v>0.38293362978619422</v>
      </c>
      <c r="CE524" s="1312"/>
      <c r="CF524" s="1203"/>
      <c r="CG524" s="1158"/>
      <c r="CH524" s="1239">
        <f t="shared" si="476"/>
        <v>0.67065012109075772</v>
      </c>
      <c r="CI524" s="1312">
        <v>3.9671459389174792</v>
      </c>
      <c r="CJ524" s="1203"/>
      <c r="CK524" s="1203"/>
      <c r="CL524" s="1154"/>
      <c r="CM524" s="1312">
        <v>0.76509243107694247</v>
      </c>
      <c r="CN524" s="1203"/>
      <c r="CO524" s="1203"/>
      <c r="CP524" s="1158"/>
      <c r="CQ524" s="1201">
        <f t="shared" si="473"/>
        <v>1.3504890973297039</v>
      </c>
      <c r="CR524" s="1201">
        <f t="shared" si="474"/>
        <v>1.3756239547749749</v>
      </c>
      <c r="CS524" s="1203"/>
    </row>
    <row r="525" spans="1:97" ht="25.5" x14ac:dyDescent="0.2">
      <c r="A525" s="1144" t="s">
        <v>2550</v>
      </c>
      <c r="B525" s="1167" t="s">
        <v>1946</v>
      </c>
      <c r="C525" s="957" t="s">
        <v>599</v>
      </c>
      <c r="D525" s="957">
        <v>9</v>
      </c>
      <c r="E525" s="1455">
        <v>1701661</v>
      </c>
      <c r="F525" s="955">
        <v>1</v>
      </c>
      <c r="G525" s="1163">
        <v>11452800</v>
      </c>
      <c r="H525" s="1163">
        <v>201701231230</v>
      </c>
      <c r="I525" s="1163"/>
      <c r="J525" s="1163"/>
      <c r="K525" s="1165" t="s">
        <v>1690</v>
      </c>
      <c r="L525" s="1166" t="s">
        <v>1696</v>
      </c>
      <c r="M525" s="957"/>
      <c r="N525" s="957"/>
      <c r="O525" s="957"/>
      <c r="P525" s="1169">
        <v>42758</v>
      </c>
      <c r="Q525" s="960">
        <v>0.52083333333333337</v>
      </c>
      <c r="R525" s="957" t="s">
        <v>1834</v>
      </c>
      <c r="S525" s="1566" t="s">
        <v>1834</v>
      </c>
      <c r="T525" s="1566">
        <v>127.9</v>
      </c>
      <c r="U525" s="1602">
        <v>183.29999999999998</v>
      </c>
      <c r="V525" s="1566">
        <v>55.399999999999977</v>
      </c>
      <c r="W525" s="1393">
        <v>76</v>
      </c>
      <c r="X525" s="1393">
        <v>728.94736842105237</v>
      </c>
      <c r="Y525" s="1154"/>
      <c r="Z525" s="1566" t="s">
        <v>1834</v>
      </c>
      <c r="AA525" s="1189">
        <v>127.2</v>
      </c>
      <c r="AB525" s="1189">
        <v>178.4</v>
      </c>
      <c r="AC525" s="1189">
        <v>51.2</v>
      </c>
      <c r="AD525" s="1189">
        <v>72</v>
      </c>
      <c r="AE525" s="1189">
        <v>711.1111111111112</v>
      </c>
      <c r="AF525" s="1154"/>
      <c r="AG525" s="1566" t="s">
        <v>1834</v>
      </c>
      <c r="AH525" s="1344">
        <v>127.1</v>
      </c>
      <c r="AI525" s="1638">
        <v>170.4</v>
      </c>
      <c r="AJ525" s="1344">
        <v>43.300000000000011</v>
      </c>
      <c r="AK525" s="1344">
        <v>62</v>
      </c>
      <c r="AL525" s="1344">
        <v>698.38709677419376</v>
      </c>
      <c r="AM525" s="1154"/>
      <c r="AN525" s="1344">
        <v>712.81519210211911</v>
      </c>
      <c r="AO525" s="1344">
        <v>15.351236751492808</v>
      </c>
      <c r="AP525" s="1344">
        <v>2.1536068425002877</v>
      </c>
      <c r="AQ525" s="1343">
        <v>3</v>
      </c>
      <c r="AR525" s="1154"/>
      <c r="AS525" s="1343"/>
      <c r="AT525" s="86" t="s">
        <v>191</v>
      </c>
      <c r="AU525" s="86" t="s">
        <v>191</v>
      </c>
      <c r="AV525" s="86" t="s">
        <v>191</v>
      </c>
      <c r="AW525" s="1323" t="str">
        <f t="shared" si="475"/>
        <v xml:space="preserve">  </v>
      </c>
      <c r="AX525" s="1154"/>
      <c r="AY525" s="86" t="s">
        <v>191</v>
      </c>
      <c r="AZ525" s="86" t="s">
        <v>191</v>
      </c>
      <c r="BA525" s="86" t="s">
        <v>191</v>
      </c>
      <c r="BB525" s="1323" t="str">
        <f t="shared" si="471"/>
        <v xml:space="preserve">  </v>
      </c>
      <c r="BC525" s="1154"/>
      <c r="BD525" s="801" t="s">
        <v>191</v>
      </c>
      <c r="BE525" s="1203" t="s">
        <v>1834</v>
      </c>
      <c r="BF525" s="1312">
        <v>6.5180810112118692</v>
      </c>
      <c r="BG525" s="1312"/>
      <c r="BH525" s="1203"/>
      <c r="BI525" s="1154"/>
      <c r="BJ525" s="1203" t="s">
        <v>1834</v>
      </c>
      <c r="BK525" s="1599">
        <v>2.9265619147721068E-2</v>
      </c>
      <c r="BL525" s="1203"/>
      <c r="BM525" s="1203"/>
      <c r="BN525" s="1158"/>
      <c r="BO525" s="1157"/>
      <c r="BP525" s="1310">
        <f t="shared" si="472"/>
        <v>0.44899133805457075</v>
      </c>
      <c r="BQ525" s="1201">
        <v>265.47266816270223</v>
      </c>
      <c r="BR525" s="1366"/>
      <c r="BS525" s="1666"/>
      <c r="BT525" s="1158"/>
      <c r="BU525" s="1201">
        <v>193.51560284491705</v>
      </c>
      <c r="BV525" s="1203"/>
      <c r="BW525" s="1203"/>
      <c r="BX525" s="1154"/>
      <c r="BY525" s="1312">
        <v>1.0707025832837669</v>
      </c>
      <c r="BZ525" s="1312"/>
      <c r="CA525" s="1312"/>
      <c r="CB525" s="1203"/>
      <c r="CC525" s="1154"/>
      <c r="CD525" s="1312">
        <v>0.76138850366845634</v>
      </c>
      <c r="CE525" s="1312"/>
      <c r="CF525" s="1203"/>
      <c r="CG525" s="1158"/>
      <c r="CH525" s="1239">
        <f t="shared" si="476"/>
        <v>0.40331932876327492</v>
      </c>
      <c r="CI525" s="1312">
        <v>3.1805228081720469</v>
      </c>
      <c r="CJ525" s="1203"/>
      <c r="CK525" s="1203"/>
      <c r="CL525" s="1154"/>
      <c r="CM525" s="1312">
        <v>2.2212360902233819</v>
      </c>
      <c r="CN525" s="1203"/>
      <c r="CO525" s="1203"/>
      <c r="CP525" s="1158"/>
      <c r="CQ525" s="1201">
        <f t="shared" si="473"/>
        <v>1.1980603616123586</v>
      </c>
      <c r="CR525" s="1201">
        <f t="shared" si="474"/>
        <v>1.147833072666226</v>
      </c>
      <c r="CS525" s="1203"/>
    </row>
    <row r="526" spans="1:97" ht="25.5" x14ac:dyDescent="0.2">
      <c r="A526" s="1144" t="s">
        <v>2554</v>
      </c>
      <c r="B526" s="1167" t="s">
        <v>1950</v>
      </c>
      <c r="C526" s="957" t="s">
        <v>599</v>
      </c>
      <c r="D526" s="957">
        <v>9</v>
      </c>
      <c r="E526" s="1455">
        <v>1702012</v>
      </c>
      <c r="F526" s="955">
        <v>1</v>
      </c>
      <c r="G526" s="1163">
        <v>384115121402501</v>
      </c>
      <c r="H526" s="1163">
        <v>201601261100</v>
      </c>
      <c r="I526" s="1163"/>
      <c r="J526" s="1163"/>
      <c r="K526" s="1165" t="s">
        <v>1690</v>
      </c>
      <c r="L526" s="1166" t="s">
        <v>1716</v>
      </c>
      <c r="M526" s="957"/>
      <c r="N526" s="957"/>
      <c r="O526" s="957"/>
      <c r="P526" s="1169">
        <v>42761</v>
      </c>
      <c r="Q526" s="960">
        <v>0.45833333333333331</v>
      </c>
      <c r="R526" s="957" t="s">
        <v>1839</v>
      </c>
      <c r="S526" s="1566" t="s">
        <v>1839</v>
      </c>
      <c r="T526" s="1566">
        <v>127.4</v>
      </c>
      <c r="U526" s="1602">
        <v>143.30000000000001</v>
      </c>
      <c r="V526" s="1566">
        <v>15.900000000000006</v>
      </c>
      <c r="W526" s="1393">
        <v>218</v>
      </c>
      <c r="X526" s="1393">
        <v>72.935779816513786</v>
      </c>
      <c r="Y526" s="1154"/>
      <c r="Z526" s="1566" t="s">
        <v>1839</v>
      </c>
      <c r="AA526" s="1189">
        <v>127.6</v>
      </c>
      <c r="AB526" s="1189">
        <v>143.30000000000001</v>
      </c>
      <c r="AC526" s="1189">
        <v>15.700000000000017</v>
      </c>
      <c r="AD526" s="1189">
        <v>212</v>
      </c>
      <c r="AE526" s="1189">
        <v>74.056603773584982</v>
      </c>
      <c r="AF526" s="1154"/>
      <c r="AG526" s="1566" t="s">
        <v>1839</v>
      </c>
      <c r="AH526" s="1344">
        <v>130.69999999999999</v>
      </c>
      <c r="AI526" s="1638">
        <v>147.29999999999998</v>
      </c>
      <c r="AJ526" s="1344">
        <v>16.599999999999994</v>
      </c>
      <c r="AK526" s="1344">
        <v>226</v>
      </c>
      <c r="AL526" s="1344">
        <v>73.451327433628293</v>
      </c>
      <c r="AM526" s="1154"/>
      <c r="AN526" s="1344">
        <v>73.48123700790903</v>
      </c>
      <c r="AO526" s="1344">
        <v>0.56101026965771661</v>
      </c>
      <c r="AP526" s="1344">
        <v>0.76347417722068722</v>
      </c>
      <c r="AQ526" s="1343">
        <v>3</v>
      </c>
      <c r="AR526" s="1154"/>
      <c r="AS526" s="1343"/>
      <c r="AT526" s="86" t="s">
        <v>191</v>
      </c>
      <c r="AU526" s="86" t="s">
        <v>191</v>
      </c>
      <c r="AV526" s="86" t="s">
        <v>191</v>
      </c>
      <c r="AW526" s="1323" t="str">
        <f t="shared" si="475"/>
        <v xml:space="preserve">  </v>
      </c>
      <c r="AX526" s="1154"/>
      <c r="AY526" s="86" t="s">
        <v>191</v>
      </c>
      <c r="AZ526" s="86" t="s">
        <v>191</v>
      </c>
      <c r="BA526" s="86" t="s">
        <v>191</v>
      </c>
      <c r="BB526" s="1323" t="str">
        <f t="shared" ref="BB526:BB551" si="477">IF(AZ526&lt;BB$7,"E, &lt;PRL",IF(AZ526&gt;BB$7,"  ",))</f>
        <v xml:space="preserve">  </v>
      </c>
      <c r="BC526" s="1154"/>
      <c r="BD526" s="801" t="s">
        <v>191</v>
      </c>
      <c r="BE526" s="1203" t="s">
        <v>1839</v>
      </c>
      <c r="BF526" s="1312">
        <v>3.4970820752741494</v>
      </c>
      <c r="BG526" s="1312"/>
      <c r="BH526" s="1203"/>
      <c r="BI526" s="1154"/>
      <c r="BJ526" s="1203" t="s">
        <v>1839</v>
      </c>
      <c r="BK526" s="1599">
        <v>6.2912304859133905E-2</v>
      </c>
      <c r="BL526" s="1203"/>
      <c r="BM526" s="1203"/>
      <c r="BN526" s="1158"/>
      <c r="BO526" s="1157"/>
      <c r="BP526" s="1310">
        <f t="shared" ref="BP526:BP555" si="478">BK526/BF526*100</f>
        <v>1.7989942330479038</v>
      </c>
      <c r="BQ526" s="1201">
        <v>304.41184544720306</v>
      </c>
      <c r="BR526" s="1366"/>
      <c r="BS526" s="1666"/>
      <c r="BT526" s="1158"/>
      <c r="BU526" s="1201">
        <v>22.202515333075826</v>
      </c>
      <c r="BV526" s="1203"/>
      <c r="BW526" s="1203"/>
      <c r="BX526" s="1154"/>
      <c r="BY526" s="1312">
        <v>2.4917466722603248</v>
      </c>
      <c r="BZ526" s="1312"/>
      <c r="CA526" s="1312"/>
      <c r="CB526" s="1203"/>
      <c r="CC526" s="1154"/>
      <c r="CD526" s="1312">
        <v>0.18453029601173185</v>
      </c>
      <c r="CE526" s="1203"/>
      <c r="CF526" s="1203"/>
      <c r="CG526" s="1158"/>
      <c r="CH526" s="1239">
        <f t="shared" si="476"/>
        <v>0.81854458344082126</v>
      </c>
      <c r="CI526" s="1312">
        <v>4.2402713047637794</v>
      </c>
      <c r="CJ526" s="1203"/>
      <c r="CK526" s="1203"/>
      <c r="CL526" s="1154"/>
      <c r="CM526" s="1312">
        <v>0.31145355601362262</v>
      </c>
      <c r="CN526" s="1203"/>
      <c r="CO526" s="1203"/>
      <c r="CP526" s="1158"/>
      <c r="CQ526" s="1201">
        <f t="shared" si="473"/>
        <v>1.3929389963568972</v>
      </c>
      <c r="CR526" s="1201">
        <f t="shared" si="474"/>
        <v>1.4027850058485936</v>
      </c>
      <c r="CS526" s="1203"/>
    </row>
    <row r="527" spans="1:97" ht="25.5" x14ac:dyDescent="0.2">
      <c r="A527" s="1144" t="s">
        <v>2555</v>
      </c>
      <c r="B527" s="1117" t="s">
        <v>1951</v>
      </c>
      <c r="C527" s="957" t="s">
        <v>599</v>
      </c>
      <c r="D527" s="957">
        <v>7</v>
      </c>
      <c r="E527" s="1455">
        <v>1702011</v>
      </c>
      <c r="F527" s="955">
        <v>1</v>
      </c>
      <c r="G527" s="1163">
        <v>11452800</v>
      </c>
      <c r="H527" s="1163">
        <v>201701261200</v>
      </c>
      <c r="I527" s="1163"/>
      <c r="J527" s="1163"/>
      <c r="K527" s="1165" t="s">
        <v>1690</v>
      </c>
      <c r="L527" s="1166" t="s">
        <v>1696</v>
      </c>
      <c r="M527" s="957"/>
      <c r="N527" s="957"/>
      <c r="O527" s="957"/>
      <c r="P527" s="1169">
        <v>42761</v>
      </c>
      <c r="Q527" s="960">
        <v>0.5</v>
      </c>
      <c r="R527" s="957" t="s">
        <v>1840</v>
      </c>
      <c r="S527" s="1566" t="s">
        <v>1840</v>
      </c>
      <c r="T527" s="1566">
        <v>129.4</v>
      </c>
      <c r="U527" s="1602">
        <v>145.9</v>
      </c>
      <c r="V527" s="1566">
        <v>16.5</v>
      </c>
      <c r="W527" s="1393">
        <v>240</v>
      </c>
      <c r="X527" s="1393">
        <v>68.75</v>
      </c>
      <c r="Y527" s="1154"/>
      <c r="Z527" s="1566" t="s">
        <v>1840</v>
      </c>
      <c r="AA527" s="1189">
        <v>127.6</v>
      </c>
      <c r="AB527" s="1189">
        <v>143.5</v>
      </c>
      <c r="AC527" s="1189">
        <v>15.900000000000006</v>
      </c>
      <c r="AD527" s="1189">
        <v>228</v>
      </c>
      <c r="AE527" s="1189">
        <v>69.736842105263179</v>
      </c>
      <c r="AF527" s="1154"/>
      <c r="AG527" s="1566" t="s">
        <v>1840</v>
      </c>
      <c r="AH527" s="1344">
        <v>127.1</v>
      </c>
      <c r="AI527" s="1638">
        <v>143.4</v>
      </c>
      <c r="AJ527" s="1344">
        <v>16.300000000000011</v>
      </c>
      <c r="AK527" s="1344">
        <v>230</v>
      </c>
      <c r="AL527" s="1344">
        <v>70.869565217391354</v>
      </c>
      <c r="AM527" s="1154"/>
      <c r="AN527" s="1344">
        <v>69.785469107551521</v>
      </c>
      <c r="AO527" s="1344">
        <v>1.0606189781007489</v>
      </c>
      <c r="AP527" s="1344">
        <v>1.5198278261426472</v>
      </c>
      <c r="AQ527" s="1343">
        <v>3</v>
      </c>
      <c r="AR527" s="1154"/>
      <c r="AS527" s="1343"/>
      <c r="AT527" s="86" t="s">
        <v>191</v>
      </c>
      <c r="AU527" s="86" t="s">
        <v>191</v>
      </c>
      <c r="AV527" s="86" t="s">
        <v>191</v>
      </c>
      <c r="AW527" s="1323" t="str">
        <f t="shared" si="475"/>
        <v xml:space="preserve">  </v>
      </c>
      <c r="AX527" s="1154"/>
      <c r="AY527" s="86" t="s">
        <v>191</v>
      </c>
      <c r="AZ527" s="86" t="s">
        <v>191</v>
      </c>
      <c r="BA527" s="86" t="s">
        <v>191</v>
      </c>
      <c r="BB527" s="1323" t="str">
        <f t="shared" si="477"/>
        <v xml:space="preserve">  </v>
      </c>
      <c r="BC527" s="1154"/>
      <c r="BD527" s="801" t="s">
        <v>191</v>
      </c>
      <c r="BE527" s="1203" t="s">
        <v>1840</v>
      </c>
      <c r="BF527" s="1312">
        <v>1.4771172954957437</v>
      </c>
      <c r="BG527" s="1312"/>
      <c r="BH527" s="1203"/>
      <c r="BI527" s="1154"/>
      <c r="BJ527" s="1203" t="s">
        <v>1840</v>
      </c>
      <c r="BK527" s="1599">
        <v>1.9226976417501686E-2</v>
      </c>
      <c r="BL527" s="1203"/>
      <c r="BM527" s="1203"/>
      <c r="BN527" s="1158"/>
      <c r="BO527" s="1157"/>
      <c r="BP527" s="1310">
        <f t="shared" si="478"/>
        <v>1.3016553577790726</v>
      </c>
      <c r="BQ527" s="1201">
        <v>245.52089736653204</v>
      </c>
      <c r="BR527" s="1366"/>
      <c r="BS527" s="1666"/>
      <c r="BT527" s="1158"/>
      <c r="BU527" s="1201">
        <v>16.879561693949078</v>
      </c>
      <c r="BV527" s="1203"/>
      <c r="BW527" s="1203"/>
      <c r="BX527" s="1154"/>
      <c r="BY527" s="1312">
        <v>1.1316237691754945</v>
      </c>
      <c r="BZ527" s="1312"/>
      <c r="CA527" s="1312"/>
      <c r="CB527" s="1203"/>
      <c r="CC527" s="1154"/>
      <c r="CD527" s="1312">
        <v>7.8915868113554208E-2</v>
      </c>
      <c r="CE527" s="1203"/>
      <c r="CF527" s="1203" t="s">
        <v>1032</v>
      </c>
      <c r="CG527" s="1158"/>
      <c r="CH527" s="1239">
        <f t="shared" si="476"/>
        <v>0.46090731229534471</v>
      </c>
      <c r="CI527" s="1312">
        <v>3.3169651408652698</v>
      </c>
      <c r="CJ527" s="1203"/>
      <c r="CK527" s="1203"/>
      <c r="CL527" s="1154"/>
      <c r="CM527" s="1312">
        <v>0.23507187737436494</v>
      </c>
      <c r="CN527" s="1203"/>
      <c r="CO527" s="1203"/>
      <c r="CP527" s="1158"/>
      <c r="CQ527" s="1201">
        <f t="shared" si="473"/>
        <v>1.3509909651044714</v>
      </c>
      <c r="CR527" s="1201">
        <f t="shared" si="474"/>
        <v>1.3926420699574955</v>
      </c>
      <c r="CS527" s="1203"/>
    </row>
    <row r="528" spans="1:97" ht="25.5" x14ac:dyDescent="0.2">
      <c r="A528" s="1144" t="s">
        <v>2556</v>
      </c>
      <c r="B528" s="1117" t="s">
        <v>1952</v>
      </c>
      <c r="C528" s="1209" t="s">
        <v>600</v>
      </c>
      <c r="D528" s="1209">
        <v>7</v>
      </c>
      <c r="E528" s="1614">
        <v>1700258</v>
      </c>
      <c r="F528" s="1669">
        <v>4</v>
      </c>
      <c r="G528" s="1210">
        <v>11452800</v>
      </c>
      <c r="H528" s="1210">
        <v>201701261201</v>
      </c>
      <c r="I528" s="1210"/>
      <c r="J528" s="1210"/>
      <c r="K528" s="1457" t="s">
        <v>1690</v>
      </c>
      <c r="L528" s="1481" t="s">
        <v>1841</v>
      </c>
      <c r="M528" s="1209"/>
      <c r="N528" s="1209"/>
      <c r="O528" s="1209" t="s">
        <v>45</v>
      </c>
      <c r="P528" s="1288">
        <v>42761</v>
      </c>
      <c r="Q528" s="1213">
        <v>0.50069444444444444</v>
      </c>
      <c r="R528" s="1209" t="s">
        <v>1842</v>
      </c>
      <c r="S528" s="1634" t="s">
        <v>1842</v>
      </c>
      <c r="T528" s="1566">
        <v>128.6</v>
      </c>
      <c r="U528" s="1602">
        <v>145.5</v>
      </c>
      <c r="V528" s="1566">
        <v>16.900000000000006</v>
      </c>
      <c r="W528" s="1393">
        <v>236</v>
      </c>
      <c r="X528" s="1393">
        <v>71.610169491525454</v>
      </c>
      <c r="Y528" s="1154"/>
      <c r="Z528" s="1634" t="s">
        <v>1842</v>
      </c>
      <c r="AA528" s="1189">
        <v>126.2</v>
      </c>
      <c r="AB528" s="1189">
        <v>142.6</v>
      </c>
      <c r="AC528" s="1189">
        <v>16.399999999999991</v>
      </c>
      <c r="AD528" s="1189">
        <v>230</v>
      </c>
      <c r="AE528" s="1189">
        <v>71.304347826086911</v>
      </c>
      <c r="AF528" s="1154"/>
      <c r="AG528" s="1634" t="s">
        <v>1842</v>
      </c>
      <c r="AH528" s="1359">
        <v>127</v>
      </c>
      <c r="AI528" s="1639">
        <v>143.30000000000001</v>
      </c>
      <c r="AJ528" s="1359">
        <v>16.300000000000011</v>
      </c>
      <c r="AK528" s="1359">
        <v>230</v>
      </c>
      <c r="AL528" s="1359">
        <v>70.869565217391354</v>
      </c>
      <c r="AM528" s="1154"/>
      <c r="AN528" s="1359">
        <v>71.261360845001249</v>
      </c>
      <c r="AO528" s="1359">
        <v>0.37216875624314444</v>
      </c>
      <c r="AP528" s="1359">
        <v>0.52225883961525676</v>
      </c>
      <c r="AQ528" s="1343">
        <v>3</v>
      </c>
      <c r="AR528" s="1154"/>
      <c r="AS528" s="1358"/>
      <c r="AT528" s="272" t="s">
        <v>191</v>
      </c>
      <c r="AU528" s="272" t="s">
        <v>191</v>
      </c>
      <c r="AV528" s="272" t="s">
        <v>191</v>
      </c>
      <c r="AW528" s="1323" t="str">
        <f t="shared" si="475"/>
        <v xml:space="preserve">  </v>
      </c>
      <c r="AX528" s="1154"/>
      <c r="AY528" s="272" t="s">
        <v>191</v>
      </c>
      <c r="AZ528" s="272" t="s">
        <v>191</v>
      </c>
      <c r="BA528" s="272" t="s">
        <v>191</v>
      </c>
      <c r="BB528" s="1323" t="str">
        <f t="shared" si="477"/>
        <v xml:space="preserve">  </v>
      </c>
      <c r="BC528" s="1154"/>
      <c r="BD528" s="802" t="s">
        <v>191</v>
      </c>
      <c r="BE528" s="1222" t="s">
        <v>1842</v>
      </c>
      <c r="BF528" s="1610">
        <v>1.5035686970754936</v>
      </c>
      <c r="BG528" s="1610"/>
      <c r="BH528" s="1222"/>
      <c r="BI528" s="1154"/>
      <c r="BJ528" s="1203" t="s">
        <v>1842</v>
      </c>
      <c r="BK528" s="1599">
        <v>2.0633309157064877E-2</v>
      </c>
      <c r="BL528" s="1203"/>
      <c r="BM528" s="1203"/>
      <c r="BN528" s="1158"/>
      <c r="BO528" s="1157"/>
      <c r="BP528" s="1310">
        <f t="shared" si="478"/>
        <v>1.3722890877681586</v>
      </c>
      <c r="BQ528" s="1201">
        <v>183.28908719565356</v>
      </c>
      <c r="BR528" s="1366"/>
      <c r="BS528" s="1666"/>
      <c r="BT528" s="1158"/>
      <c r="BU528" s="1201">
        <v>13.125362600027739</v>
      </c>
      <c r="BV528" s="1203"/>
      <c r="BW528" s="1203"/>
      <c r="BX528" s="1154"/>
      <c r="BY528" s="1312">
        <v>1.4270454874833005</v>
      </c>
      <c r="BZ528" s="1610"/>
      <c r="CA528" s="1610"/>
      <c r="CB528" s="1203"/>
      <c r="CC528" s="1154"/>
      <c r="CD528" s="1312">
        <v>0.10175454780315707</v>
      </c>
      <c r="CE528" s="1222"/>
      <c r="CF528" s="1203"/>
      <c r="CG528" s="1158"/>
      <c r="CH528" s="1239">
        <f t="shared" si="476"/>
        <v>0.77857635133508418</v>
      </c>
      <c r="CI528" s="1312">
        <v>3.1917966449835617</v>
      </c>
      <c r="CJ528" s="1203"/>
      <c r="CK528" s="1203"/>
      <c r="CL528" s="1154"/>
      <c r="CM528" s="1312">
        <v>0.22620124049231347</v>
      </c>
      <c r="CN528" s="1203"/>
      <c r="CO528" s="1203"/>
      <c r="CP528" s="1158"/>
      <c r="CQ528" s="1201">
        <f t="shared" si="473"/>
        <v>1.7414002621860678</v>
      </c>
      <c r="CR528" s="1201">
        <f t="shared" si="474"/>
        <v>1.723390411262508</v>
      </c>
      <c r="CS528" s="1222"/>
    </row>
    <row r="529" spans="1:97" ht="25.5" x14ac:dyDescent="0.2">
      <c r="A529" s="1144" t="s">
        <v>2557</v>
      </c>
      <c r="B529" s="1167" t="s">
        <v>1953</v>
      </c>
      <c r="C529" s="957" t="s">
        <v>599</v>
      </c>
      <c r="D529" s="957">
        <v>9</v>
      </c>
      <c r="E529" s="1455">
        <v>1702292</v>
      </c>
      <c r="F529" s="955">
        <v>1</v>
      </c>
      <c r="G529" s="1163">
        <v>384115121402501</v>
      </c>
      <c r="H529" s="1163">
        <v>201702011230</v>
      </c>
      <c r="I529" s="1163"/>
      <c r="J529" s="1163"/>
      <c r="K529" s="1165" t="s">
        <v>1690</v>
      </c>
      <c r="L529" s="1166" t="s">
        <v>1716</v>
      </c>
      <c r="M529" s="957"/>
      <c r="N529" s="957"/>
      <c r="O529" s="957"/>
      <c r="P529" s="1169">
        <v>42767</v>
      </c>
      <c r="Q529" s="960">
        <v>0.52083333333333337</v>
      </c>
      <c r="R529" s="957" t="s">
        <v>1843</v>
      </c>
      <c r="S529" s="1566" t="s">
        <v>1843</v>
      </c>
      <c r="T529" s="1566">
        <v>129</v>
      </c>
      <c r="U529" s="1602">
        <v>138.5</v>
      </c>
      <c r="V529" s="1566">
        <v>9.5</v>
      </c>
      <c r="W529" s="1393">
        <v>354</v>
      </c>
      <c r="X529" s="1393">
        <v>26.836158192090398</v>
      </c>
      <c r="Y529" s="1154"/>
      <c r="Z529" s="1566" t="s">
        <v>1843</v>
      </c>
      <c r="AA529" s="1189">
        <v>125.8</v>
      </c>
      <c r="AB529" s="1189">
        <v>134.9</v>
      </c>
      <c r="AC529" s="1189">
        <v>9.1000000000000085</v>
      </c>
      <c r="AD529" s="1189">
        <v>334</v>
      </c>
      <c r="AE529" s="1189">
        <v>27.24550898203595</v>
      </c>
      <c r="AF529" s="1154"/>
      <c r="AG529" s="1566" t="s">
        <v>1843</v>
      </c>
      <c r="AH529" s="1344">
        <v>126.2</v>
      </c>
      <c r="AI529" s="1638">
        <v>135.6</v>
      </c>
      <c r="AJ529" s="1344">
        <v>9.3999999999999915</v>
      </c>
      <c r="AK529" s="1344">
        <v>334</v>
      </c>
      <c r="AL529" s="1344">
        <v>28.143712574850273</v>
      </c>
      <c r="AM529" s="1154"/>
      <c r="AN529" s="1344">
        <v>27.40845991632554</v>
      </c>
      <c r="AO529" s="1344">
        <v>0.6688343376412631</v>
      </c>
      <c r="AP529" s="1344">
        <v>2.4402477909489524</v>
      </c>
      <c r="AQ529" s="1343">
        <v>3</v>
      </c>
      <c r="AR529" s="1154"/>
      <c r="AS529" s="1343"/>
      <c r="AT529" s="86" t="s">
        <v>191</v>
      </c>
      <c r="AU529" s="86" t="s">
        <v>191</v>
      </c>
      <c r="AV529" s="86" t="s">
        <v>191</v>
      </c>
      <c r="AW529" s="1323" t="str">
        <f t="shared" si="475"/>
        <v xml:space="preserve">  </v>
      </c>
      <c r="AX529" s="1154"/>
      <c r="AY529" s="86" t="s">
        <v>191</v>
      </c>
      <c r="AZ529" s="86" t="s">
        <v>191</v>
      </c>
      <c r="BA529" s="86" t="s">
        <v>191</v>
      </c>
      <c r="BB529" s="1323" t="str">
        <f t="shared" si="477"/>
        <v xml:space="preserve">  </v>
      </c>
      <c r="BC529" s="1154"/>
      <c r="BD529" s="801" t="s">
        <v>191</v>
      </c>
      <c r="BE529" s="1203" t="s">
        <v>1843</v>
      </c>
      <c r="BF529" s="1312">
        <v>1.9062797730606211</v>
      </c>
      <c r="BG529" s="1312"/>
      <c r="BH529" s="1203"/>
      <c r="BI529" s="1154"/>
      <c r="BJ529" s="1203" t="s">
        <v>1843</v>
      </c>
      <c r="BK529" s="1599">
        <v>4.4099678543919441E-2</v>
      </c>
      <c r="BL529" s="1203"/>
      <c r="BM529" s="1203"/>
      <c r="BN529" s="1158"/>
      <c r="BO529" s="1157"/>
      <c r="BP529" s="1310">
        <f t="shared" si="478"/>
        <v>2.3133896276471186</v>
      </c>
      <c r="BQ529" s="1201">
        <v>281.41801832616744</v>
      </c>
      <c r="BR529" s="1366"/>
      <c r="BS529" s="1666"/>
      <c r="BT529" s="1158"/>
      <c r="BU529" s="1201">
        <v>7.5521784579056241</v>
      </c>
      <c r="BV529" s="1203"/>
      <c r="BW529" s="1203"/>
      <c r="BX529" s="1154"/>
      <c r="BY529" s="1312">
        <v>6.8094196734327683</v>
      </c>
      <c r="BZ529" s="1312">
        <v>6.6065055736701517E-2</v>
      </c>
      <c r="CA529" s="1312"/>
      <c r="CB529" s="1203"/>
      <c r="CC529" s="1154"/>
      <c r="CD529" s="1312">
        <v>0.1855261048749646</v>
      </c>
      <c r="CE529" s="1203">
        <v>1.7999760694729916E-3</v>
      </c>
      <c r="CF529" s="1203"/>
      <c r="CG529" s="1158"/>
      <c r="CH529" s="1239">
        <f t="shared" si="476"/>
        <v>2.419681480927975</v>
      </c>
      <c r="CI529" s="1312">
        <v>2.4960462290453465</v>
      </c>
      <c r="CJ529" s="1203"/>
      <c r="CK529" s="1203" t="s">
        <v>1986</v>
      </c>
      <c r="CL529" s="1154"/>
      <c r="CM529" s="1312">
        <v>7.0248007643791133E-2</v>
      </c>
      <c r="CN529" s="1203"/>
      <c r="CO529" s="1203" t="s">
        <v>1986</v>
      </c>
      <c r="CP529" s="1158"/>
      <c r="CQ529" s="1201">
        <f t="shared" si="473"/>
        <v>0.88695323913211332</v>
      </c>
      <c r="CR529" s="1201">
        <f t="shared" si="474"/>
        <v>0.93016879878223069</v>
      </c>
      <c r="CS529" s="1203"/>
    </row>
    <row r="530" spans="1:97" ht="25.5" x14ac:dyDescent="0.2">
      <c r="A530" s="1144" t="s">
        <v>2558</v>
      </c>
      <c r="B530" s="1117" t="s">
        <v>1954</v>
      </c>
      <c r="C530" s="957" t="s">
        <v>599</v>
      </c>
      <c r="D530" s="957">
        <v>7</v>
      </c>
      <c r="E530" s="1455">
        <v>1702291</v>
      </c>
      <c r="F530" s="955">
        <v>1</v>
      </c>
      <c r="G530" s="1163">
        <v>11452800</v>
      </c>
      <c r="H530" s="1163">
        <v>201702011330</v>
      </c>
      <c r="I530" s="1163"/>
      <c r="J530" s="1163"/>
      <c r="K530" s="1165" t="s">
        <v>1690</v>
      </c>
      <c r="L530" s="1166" t="s">
        <v>1696</v>
      </c>
      <c r="M530" s="957"/>
      <c r="N530" s="957"/>
      <c r="O530" s="957"/>
      <c r="P530" s="1169">
        <v>42767</v>
      </c>
      <c r="Q530" s="960">
        <v>0.5625</v>
      </c>
      <c r="R530" s="957" t="s">
        <v>1844</v>
      </c>
      <c r="S530" s="1566" t="s">
        <v>1844</v>
      </c>
      <c r="T530" s="1566">
        <v>126.7</v>
      </c>
      <c r="U530" s="1602">
        <v>141.5</v>
      </c>
      <c r="V530" s="1566">
        <v>14.799999999999997</v>
      </c>
      <c r="W530" s="1393">
        <v>342</v>
      </c>
      <c r="X530" s="1393">
        <v>43.274853801169577</v>
      </c>
      <c r="Y530" s="1154"/>
      <c r="Z530" s="1566" t="s">
        <v>1844</v>
      </c>
      <c r="AA530" s="1189">
        <v>127.9</v>
      </c>
      <c r="AB530" s="1189">
        <v>142.9</v>
      </c>
      <c r="AC530" s="1189">
        <v>15</v>
      </c>
      <c r="AD530" s="1189">
        <v>354</v>
      </c>
      <c r="AE530" s="1189">
        <v>42.372881355932208</v>
      </c>
      <c r="AF530" s="1154"/>
      <c r="AG530" s="1566" t="s">
        <v>1844</v>
      </c>
      <c r="AH530" s="1344">
        <v>126.3</v>
      </c>
      <c r="AI530" s="1638">
        <v>140.69999999999999</v>
      </c>
      <c r="AJ530" s="1344">
        <v>14.399999999999991</v>
      </c>
      <c r="AK530" s="1344">
        <v>338</v>
      </c>
      <c r="AL530" s="1344">
        <v>42.603550295857957</v>
      </c>
      <c r="AM530" s="1154"/>
      <c r="AN530" s="1344">
        <v>42.750428484319912</v>
      </c>
      <c r="AO530" s="1344">
        <v>0.46858134264636425</v>
      </c>
      <c r="AP530" s="1344">
        <v>1.0960857218500897</v>
      </c>
      <c r="AQ530" s="1343">
        <v>3</v>
      </c>
      <c r="AR530" s="1154"/>
      <c r="AS530" s="1343"/>
      <c r="AT530" s="86" t="s">
        <v>191</v>
      </c>
      <c r="AU530" s="86" t="s">
        <v>191</v>
      </c>
      <c r="AV530" s="86" t="s">
        <v>191</v>
      </c>
      <c r="AW530" s="1323" t="str">
        <f t="shared" si="475"/>
        <v xml:space="preserve">  </v>
      </c>
      <c r="AX530" s="1154"/>
      <c r="AY530" s="86" t="s">
        <v>191</v>
      </c>
      <c r="AZ530" s="86" t="s">
        <v>191</v>
      </c>
      <c r="BA530" s="86" t="s">
        <v>191</v>
      </c>
      <c r="BB530" s="1323" t="str">
        <f t="shared" si="477"/>
        <v xml:space="preserve">  </v>
      </c>
      <c r="BC530" s="1154"/>
      <c r="BD530" s="801" t="s">
        <v>191</v>
      </c>
      <c r="BE530" s="1203" t="s">
        <v>1844</v>
      </c>
      <c r="BF530" s="1312">
        <v>1.1661450070799793</v>
      </c>
      <c r="BG530" s="1312"/>
      <c r="BH530" s="1203"/>
      <c r="BI530" s="1154"/>
      <c r="BJ530" s="1203" t="s">
        <v>1844</v>
      </c>
      <c r="BK530" s="1599">
        <v>1.6479401549901882E-2</v>
      </c>
      <c r="BL530" s="1203"/>
      <c r="BM530" s="1203"/>
      <c r="BN530" s="1158"/>
      <c r="BO530" s="1157"/>
      <c r="BP530" s="1310">
        <f t="shared" si="478"/>
        <v>1.4131520050980808</v>
      </c>
      <c r="BQ530" s="1201">
        <v>211.61073101569465</v>
      </c>
      <c r="BR530" s="1366"/>
      <c r="BS530" s="1666"/>
      <c r="BT530" s="1158"/>
      <c r="BU530" s="1201">
        <v>9.1574234474628078</v>
      </c>
      <c r="BV530" s="1203"/>
      <c r="BW530" s="1203"/>
      <c r="BX530" s="1154"/>
      <c r="BY530" s="1312">
        <v>2.4877897821916846</v>
      </c>
      <c r="BZ530" s="1312"/>
      <c r="CA530" s="1312"/>
      <c r="CB530" s="1203"/>
      <c r="CC530" s="1154"/>
      <c r="CD530" s="1312">
        <v>0.10541482127930857</v>
      </c>
      <c r="CE530" s="1203"/>
      <c r="CF530" s="1203"/>
      <c r="CG530" s="1158"/>
      <c r="CH530" s="1239">
        <f t="shared" si="476"/>
        <v>1.1756444345949408</v>
      </c>
      <c r="CI530" s="1312">
        <v>1.9127310776923576</v>
      </c>
      <c r="CJ530" s="1203"/>
      <c r="CK530" s="1203" t="s">
        <v>1986</v>
      </c>
      <c r="CL530" s="1154"/>
      <c r="CM530" s="1312">
        <v>8.1489134670916952E-2</v>
      </c>
      <c r="CN530" s="1203"/>
      <c r="CO530" s="1203" t="s">
        <v>1986</v>
      </c>
      <c r="CP530" s="1158"/>
      <c r="CQ530" s="1201">
        <f t="shared" si="473"/>
        <v>0.90389134261366688</v>
      </c>
      <c r="CR530" s="1201">
        <f t="shared" si="474"/>
        <v>0.889869679374657</v>
      </c>
      <c r="CS530" s="1203"/>
    </row>
    <row r="531" spans="1:97" ht="25.5" x14ac:dyDescent="0.2">
      <c r="A531" s="1144" t="s">
        <v>2559</v>
      </c>
      <c r="B531" s="1117" t="s">
        <v>1955</v>
      </c>
      <c r="C531" s="1209" t="s">
        <v>600</v>
      </c>
      <c r="D531" s="1209">
        <v>7</v>
      </c>
      <c r="E531" s="1614">
        <v>1700269</v>
      </c>
      <c r="F531" s="1669">
        <v>4</v>
      </c>
      <c r="G531" s="1210">
        <v>11452800</v>
      </c>
      <c r="H531" s="1210">
        <v>201702011331</v>
      </c>
      <c r="I531" s="1210"/>
      <c r="J531" s="1210"/>
      <c r="K531" s="1457" t="s">
        <v>1690</v>
      </c>
      <c r="L531" s="1481" t="s">
        <v>1841</v>
      </c>
      <c r="M531" s="1209"/>
      <c r="N531" s="1209"/>
      <c r="O531" s="1209" t="s">
        <v>45</v>
      </c>
      <c r="P531" s="1288">
        <v>42767</v>
      </c>
      <c r="Q531" s="1213">
        <v>0.56319444444444444</v>
      </c>
      <c r="R531" s="1209" t="s">
        <v>1845</v>
      </c>
      <c r="S531" s="1634" t="s">
        <v>1845</v>
      </c>
      <c r="T531" s="1566">
        <v>129.1</v>
      </c>
      <c r="U531" s="1602">
        <v>143.80000000000001</v>
      </c>
      <c r="V531" s="1566">
        <v>14.700000000000017</v>
      </c>
      <c r="W531" s="1393">
        <v>338</v>
      </c>
      <c r="X531" s="1393">
        <v>43.491124260355079</v>
      </c>
      <c r="Y531" s="1154"/>
      <c r="Z531" s="1634" t="s">
        <v>1845</v>
      </c>
      <c r="AA531" s="1189">
        <v>126.6</v>
      </c>
      <c r="AB531" s="1189">
        <v>140.80000000000001</v>
      </c>
      <c r="AC531" s="1189">
        <v>14.200000000000017</v>
      </c>
      <c r="AD531" s="1189">
        <v>336</v>
      </c>
      <c r="AE531" s="1189">
        <v>42.261904761904809</v>
      </c>
      <c r="AF531" s="1154"/>
      <c r="AG531" s="1634" t="s">
        <v>1845</v>
      </c>
      <c r="AH531" s="1359">
        <v>127.5</v>
      </c>
      <c r="AI531" s="1639">
        <v>142.1</v>
      </c>
      <c r="AJ531" s="1359">
        <v>14.599999999999994</v>
      </c>
      <c r="AK531" s="1359">
        <v>344</v>
      </c>
      <c r="AL531" s="1359">
        <v>42.441860465116264</v>
      </c>
      <c r="AM531" s="1154"/>
      <c r="AN531" s="1359">
        <v>42.731629829125382</v>
      </c>
      <c r="AO531" s="1359">
        <v>0.66386734900977828</v>
      </c>
      <c r="AP531" s="1359">
        <v>1.5535736681807863</v>
      </c>
      <c r="AQ531" s="1343">
        <v>3</v>
      </c>
      <c r="AR531" s="1154"/>
      <c r="AS531" s="1358"/>
      <c r="AT531" s="272" t="s">
        <v>191</v>
      </c>
      <c r="AU531" s="272" t="s">
        <v>191</v>
      </c>
      <c r="AV531" s="272" t="s">
        <v>191</v>
      </c>
      <c r="AW531" s="1323" t="str">
        <f t="shared" si="475"/>
        <v xml:space="preserve">  </v>
      </c>
      <c r="AX531" s="1154"/>
      <c r="AY531" s="272" t="s">
        <v>191</v>
      </c>
      <c r="AZ531" s="272" t="s">
        <v>191</v>
      </c>
      <c r="BA531" s="272" t="s">
        <v>191</v>
      </c>
      <c r="BB531" s="1323" t="str">
        <f t="shared" si="477"/>
        <v xml:space="preserve">  </v>
      </c>
      <c r="BC531" s="1154"/>
      <c r="BD531" s="802" t="s">
        <v>191</v>
      </c>
      <c r="BE531" s="1222" t="s">
        <v>1845</v>
      </c>
      <c r="BF531" s="1610">
        <v>1.1299644732069534</v>
      </c>
      <c r="BG531" s="1610"/>
      <c r="BH531" s="1222"/>
      <c r="BI531" s="1154"/>
      <c r="BJ531" s="1203" t="s">
        <v>1845</v>
      </c>
      <c r="BK531" s="1599">
        <v>1.2643251917532192E-2</v>
      </c>
      <c r="BL531" s="1203"/>
      <c r="BM531" s="1203"/>
      <c r="BN531" s="1158"/>
      <c r="BO531" s="1157"/>
      <c r="BP531" s="1310">
        <f t="shared" si="478"/>
        <v>1.1189070291430814</v>
      </c>
      <c r="BQ531" s="1201">
        <v>202.99340513868893</v>
      </c>
      <c r="BR531" s="1366"/>
      <c r="BS531" s="1666"/>
      <c r="BT531" s="1158"/>
      <c r="BU531" s="1201">
        <v>8.8284114069193205</v>
      </c>
      <c r="BV531" s="1203"/>
      <c r="BW531" s="1203"/>
      <c r="BX531" s="1154"/>
      <c r="BY531" s="1312">
        <v>2.6218987436913719</v>
      </c>
      <c r="BZ531" s="1610"/>
      <c r="CA531" s="1610"/>
      <c r="CB531" s="1203"/>
      <c r="CC531" s="1154"/>
      <c r="CD531" s="1312">
        <v>0.11080643500124264</v>
      </c>
      <c r="CE531" s="1222"/>
      <c r="CF531" s="1203"/>
      <c r="CG531" s="1158"/>
      <c r="CH531" s="1239">
        <f t="shared" si="476"/>
        <v>1.2916176965946462</v>
      </c>
      <c r="CI531" s="1312">
        <v>2.3057580114647593</v>
      </c>
      <c r="CJ531" s="1203"/>
      <c r="CK531" s="1203" t="s">
        <v>1986</v>
      </c>
      <c r="CL531" s="1154"/>
      <c r="CM531" s="1312">
        <v>9.7860659788911272E-2</v>
      </c>
      <c r="CN531" s="1203"/>
      <c r="CO531" s="1203" t="s">
        <v>1986</v>
      </c>
      <c r="CP531" s="1158"/>
      <c r="CQ531" s="1201">
        <f t="shared" si="473"/>
        <v>1.1358782862376351</v>
      </c>
      <c r="CR531" s="1201">
        <f t="shared" si="474"/>
        <v>1.1084741668496825</v>
      </c>
      <c r="CS531" s="1222"/>
    </row>
    <row r="532" spans="1:97" ht="25.5" x14ac:dyDescent="0.2">
      <c r="A532" s="1144" t="s">
        <v>2566</v>
      </c>
      <c r="B532" s="1167" t="s">
        <v>1962</v>
      </c>
      <c r="C532" s="957" t="s">
        <v>599</v>
      </c>
      <c r="D532" s="957">
        <v>9</v>
      </c>
      <c r="E532" s="1455">
        <v>1702442</v>
      </c>
      <c r="F532" s="955">
        <v>1</v>
      </c>
      <c r="G532" s="1163">
        <v>11452800</v>
      </c>
      <c r="H532" s="1163">
        <v>20170208</v>
      </c>
      <c r="I532" s="1163"/>
      <c r="J532" s="1163"/>
      <c r="K532" s="1165" t="s">
        <v>1690</v>
      </c>
      <c r="L532" s="1166" t="s">
        <v>1696</v>
      </c>
      <c r="M532" s="957"/>
      <c r="N532" s="957"/>
      <c r="O532" s="957"/>
      <c r="P532" s="1169">
        <v>42774</v>
      </c>
      <c r="Q532" s="960">
        <v>0.57638888888888895</v>
      </c>
      <c r="R532" s="957" t="s">
        <v>1868</v>
      </c>
      <c r="S532" s="1566" t="s">
        <v>1868</v>
      </c>
      <c r="T532" s="1566">
        <v>129.19999999999999</v>
      </c>
      <c r="U532" s="1602">
        <v>190.6</v>
      </c>
      <c r="V532" s="1566">
        <v>61.400000000000006</v>
      </c>
      <c r="W532" s="1393">
        <v>84</v>
      </c>
      <c r="X532" s="1393">
        <v>730.95238095238096</v>
      </c>
      <c r="Y532" s="1154"/>
      <c r="Z532" s="1566" t="s">
        <v>1868</v>
      </c>
      <c r="AA532" s="1189">
        <v>130</v>
      </c>
      <c r="AB532" s="1189">
        <v>188.79999999999998</v>
      </c>
      <c r="AC532" s="1189">
        <v>58.799999999999983</v>
      </c>
      <c r="AD532" s="1189">
        <v>80</v>
      </c>
      <c r="AE532" s="1189">
        <v>734.99999999999977</v>
      </c>
      <c r="AF532" s="1154"/>
      <c r="AG532" s="1566" t="s">
        <v>1868</v>
      </c>
      <c r="AH532" s="1344">
        <v>127.5</v>
      </c>
      <c r="AI532" s="1638">
        <v>186.29999999999998</v>
      </c>
      <c r="AJ532" s="1344">
        <v>58.799999999999983</v>
      </c>
      <c r="AK532" s="1344">
        <v>78</v>
      </c>
      <c r="AL532" s="1344">
        <v>753.84615384615358</v>
      </c>
      <c r="AM532" s="1154"/>
      <c r="AN532" s="1344">
        <v>739.93284493284466</v>
      </c>
      <c r="AO532" s="1344">
        <v>12.218057483762729</v>
      </c>
      <c r="AP532" s="1344">
        <v>1.6512386992189303</v>
      </c>
      <c r="AQ532" s="1343">
        <v>3</v>
      </c>
      <c r="AR532" s="1154"/>
      <c r="AS532" s="1343"/>
      <c r="AT532" s="272" t="s">
        <v>191</v>
      </c>
      <c r="AU532" s="272" t="s">
        <v>191</v>
      </c>
      <c r="AV532" s="272" t="s">
        <v>191</v>
      </c>
      <c r="AW532" s="1323" t="str">
        <f t="shared" si="475"/>
        <v xml:space="preserve">  </v>
      </c>
      <c r="AX532" s="1154"/>
      <c r="AY532" s="272" t="s">
        <v>191</v>
      </c>
      <c r="AZ532" s="272" t="s">
        <v>191</v>
      </c>
      <c r="BA532" s="272" t="s">
        <v>191</v>
      </c>
      <c r="BB532" s="1323" t="str">
        <f t="shared" si="477"/>
        <v xml:space="preserve">  </v>
      </c>
      <c r="BC532" s="1154"/>
      <c r="BD532" s="802" t="s">
        <v>191</v>
      </c>
      <c r="BE532" s="1203" t="s">
        <v>1868</v>
      </c>
      <c r="BF532" s="1312">
        <v>5.7151831487489391</v>
      </c>
      <c r="BG532" s="1312"/>
      <c r="BH532" s="1203"/>
      <c r="BI532" s="1154"/>
      <c r="BJ532" s="1203" t="s">
        <v>1868</v>
      </c>
      <c r="BK532" s="1599">
        <v>4.055477843589804E-2</v>
      </c>
      <c r="BL532" s="1599"/>
      <c r="BM532" s="1203"/>
      <c r="BN532" s="1158"/>
      <c r="BO532" s="1157"/>
      <c r="BP532" s="1310">
        <f t="shared" si="478"/>
        <v>0.70959717965950986</v>
      </c>
      <c r="BQ532" s="1201">
        <v>366.79778281449029</v>
      </c>
      <c r="BR532" s="1366"/>
      <c r="BS532" s="1666"/>
      <c r="BT532" s="1158"/>
      <c r="BU532" s="1201">
        <v>268.11171267630601</v>
      </c>
      <c r="BV532" s="1203"/>
      <c r="BW532" s="1203"/>
      <c r="BX532" s="1154"/>
      <c r="BY532" s="1312">
        <v>0.95451646430465742</v>
      </c>
      <c r="BZ532" s="1312"/>
      <c r="CA532" s="1312"/>
      <c r="CB532" s="1203"/>
      <c r="CC532" s="1154"/>
      <c r="CD532" s="1312">
        <v>0.70156960126392309</v>
      </c>
      <c r="CE532" s="1203"/>
      <c r="CF532" s="1203"/>
      <c r="CG532" s="1158"/>
      <c r="CH532" s="1239">
        <f t="shared" si="476"/>
        <v>0.26022961670610983</v>
      </c>
      <c r="CI532" s="1312">
        <v>3.5218540478144984</v>
      </c>
      <c r="CJ532" s="1203"/>
      <c r="CK532" s="1203"/>
      <c r="CL532" s="1154"/>
      <c r="CM532" s="1312">
        <v>2.6549361283524675</v>
      </c>
      <c r="CN532" s="1203"/>
      <c r="CO532" s="1203"/>
      <c r="CP532" s="1158"/>
      <c r="CQ532" s="1201">
        <f t="shared" si="473"/>
        <v>0.96016230545092829</v>
      </c>
      <c r="CR532" s="1201">
        <f t="shared" si="474"/>
        <v>0.99023504115159589</v>
      </c>
      <c r="CS532" s="1203"/>
    </row>
    <row r="533" spans="1:97" ht="25.5" x14ac:dyDescent="0.2">
      <c r="A533" s="1144" t="s">
        <v>2567</v>
      </c>
      <c r="B533" s="1167" t="s">
        <v>1963</v>
      </c>
      <c r="C533" s="957" t="s">
        <v>599</v>
      </c>
      <c r="D533" s="957">
        <v>9</v>
      </c>
      <c r="E533" s="1455">
        <v>1702441</v>
      </c>
      <c r="F533" s="955">
        <v>1</v>
      </c>
      <c r="G533" s="1163">
        <v>384115121402501</v>
      </c>
      <c r="H533" s="1163">
        <v>20170208</v>
      </c>
      <c r="I533" s="1163"/>
      <c r="J533" s="1163"/>
      <c r="K533" s="1165" t="s">
        <v>1690</v>
      </c>
      <c r="L533" s="1166" t="s">
        <v>1716</v>
      </c>
      <c r="M533" s="957"/>
      <c r="N533" s="957"/>
      <c r="O533" s="957"/>
      <c r="P533" s="1169">
        <v>42774</v>
      </c>
      <c r="Q533" s="960">
        <v>0.57638888888888895</v>
      </c>
      <c r="R533" s="957" t="s">
        <v>1869</v>
      </c>
      <c r="S533" s="1566" t="s">
        <v>1869</v>
      </c>
      <c r="T533" s="1566">
        <v>127.6</v>
      </c>
      <c r="U533" s="1602">
        <v>159</v>
      </c>
      <c r="V533" s="1566">
        <v>31.400000000000006</v>
      </c>
      <c r="W533" s="1393">
        <v>84</v>
      </c>
      <c r="X533" s="1393">
        <v>373.80952380952385</v>
      </c>
      <c r="Y533" s="1154"/>
      <c r="Z533" s="1566" t="s">
        <v>1869</v>
      </c>
      <c r="AA533" s="1189">
        <v>129.4</v>
      </c>
      <c r="AB533" s="1189">
        <v>161.89999999999998</v>
      </c>
      <c r="AC533" s="1189">
        <v>32.499999999999972</v>
      </c>
      <c r="AD533" s="1189">
        <v>88</v>
      </c>
      <c r="AE533" s="1189">
        <v>369.31818181818153</v>
      </c>
      <c r="AF533" s="1154"/>
      <c r="AG533" s="1566" t="s">
        <v>1869</v>
      </c>
      <c r="AH533" s="1344">
        <v>129.1</v>
      </c>
      <c r="AI533" s="1638">
        <v>161.1</v>
      </c>
      <c r="AJ533" s="1344">
        <v>32</v>
      </c>
      <c r="AK533" s="1344">
        <v>88</v>
      </c>
      <c r="AL533" s="1344">
        <v>363.63636363636368</v>
      </c>
      <c r="AM533" s="1154"/>
      <c r="AN533" s="1344">
        <v>368.92135642135639</v>
      </c>
      <c r="AO533" s="1344">
        <v>5.098176122287966</v>
      </c>
      <c r="AP533" s="1344">
        <v>1.3819140674700283</v>
      </c>
      <c r="AQ533" s="1343">
        <v>3</v>
      </c>
      <c r="AR533" s="1154"/>
      <c r="AS533" s="1343"/>
      <c r="AT533" s="272" t="s">
        <v>191</v>
      </c>
      <c r="AU533" s="272" t="s">
        <v>191</v>
      </c>
      <c r="AV533" s="272" t="s">
        <v>191</v>
      </c>
      <c r="AW533" s="1323" t="str">
        <f t="shared" si="475"/>
        <v xml:space="preserve">  </v>
      </c>
      <c r="AX533" s="1154"/>
      <c r="AY533" s="272" t="s">
        <v>191</v>
      </c>
      <c r="AZ533" s="272" t="s">
        <v>191</v>
      </c>
      <c r="BA533" s="272" t="s">
        <v>191</v>
      </c>
      <c r="BB533" s="1323" t="str">
        <f t="shared" si="477"/>
        <v xml:space="preserve">  </v>
      </c>
      <c r="BC533" s="1154"/>
      <c r="BD533" s="802" t="s">
        <v>191</v>
      </c>
      <c r="BE533" s="1203" t="s">
        <v>1869</v>
      </c>
      <c r="BF533" s="1312">
        <v>4.7442390249171167</v>
      </c>
      <c r="BG533" s="1312"/>
      <c r="BH533" s="1203"/>
      <c r="BI533" s="1154"/>
      <c r="BJ533" s="1203" t="s">
        <v>1869</v>
      </c>
      <c r="BK533" s="1599">
        <v>7.9263566096855059E-2</v>
      </c>
      <c r="BL533" s="1599"/>
      <c r="BM533" s="1203"/>
      <c r="BN533" s="1158"/>
      <c r="BO533" s="1157"/>
      <c r="BP533" s="1310">
        <f t="shared" si="478"/>
        <v>1.670732981212721</v>
      </c>
      <c r="BQ533" s="1201">
        <v>233.28439958096993</v>
      </c>
      <c r="BR533" s="1366"/>
      <c r="BS533" s="1666"/>
      <c r="BT533" s="1158"/>
      <c r="BU533" s="1201">
        <v>87.203930319553052</v>
      </c>
      <c r="BV533" s="1203"/>
      <c r="BW533" s="1203"/>
      <c r="BX533" s="1154"/>
      <c r="BY533" s="1312">
        <v>1.7956482149235196</v>
      </c>
      <c r="BZ533" s="1312"/>
      <c r="CA533" s="1312"/>
      <c r="CB533" s="1203"/>
      <c r="CC533" s="1154"/>
      <c r="CD533" s="1312">
        <v>0.66316553392061739</v>
      </c>
      <c r="CE533" s="1203"/>
      <c r="CF533" s="1203"/>
      <c r="CG533" s="1158"/>
      <c r="CH533" s="1239">
        <f t="shared" si="476"/>
        <v>0.76972494438072092</v>
      </c>
      <c r="CI533" s="1312">
        <v>3.2197639807821337</v>
      </c>
      <c r="CJ533" s="1203"/>
      <c r="CK533" s="1203"/>
      <c r="CL533" s="1154"/>
      <c r="CM533" s="1312">
        <v>1.1708232657389577</v>
      </c>
      <c r="CN533" s="1203"/>
      <c r="CO533" s="1203"/>
      <c r="CP533" s="1158"/>
      <c r="CQ533" s="1201">
        <f t="shared" si="473"/>
        <v>1.3801882965880006</v>
      </c>
      <c r="CR533" s="1201">
        <f t="shared" si="474"/>
        <v>1.3426267158470415</v>
      </c>
      <c r="CS533" s="1203"/>
    </row>
    <row r="534" spans="1:97" ht="25.5" x14ac:dyDescent="0.2">
      <c r="A534" s="1144" t="s">
        <v>2572</v>
      </c>
      <c r="B534" s="1167" t="s">
        <v>1968</v>
      </c>
      <c r="C534" s="957" t="s">
        <v>599</v>
      </c>
      <c r="D534" s="957">
        <v>9</v>
      </c>
      <c r="E534" s="1455">
        <v>1702436</v>
      </c>
      <c r="F534" s="955">
        <v>1</v>
      </c>
      <c r="G534" s="1163">
        <v>384115121402501</v>
      </c>
      <c r="H534" s="1163">
        <v>20170210</v>
      </c>
      <c r="I534" s="1163"/>
      <c r="J534" s="1163"/>
      <c r="K534" s="1165" t="s">
        <v>1690</v>
      </c>
      <c r="L534" s="1166" t="s">
        <v>1716</v>
      </c>
      <c r="M534" s="957"/>
      <c r="N534" s="957"/>
      <c r="O534" s="957"/>
      <c r="P534" s="1169">
        <v>42776</v>
      </c>
      <c r="Q534" s="960">
        <v>0.61111111111111105</v>
      </c>
      <c r="R534" s="957" t="s">
        <v>1874</v>
      </c>
      <c r="S534" s="1566" t="s">
        <v>1874</v>
      </c>
      <c r="T534" s="1566">
        <v>129.30000000000001</v>
      </c>
      <c r="U534" s="1602">
        <v>143.19999999999999</v>
      </c>
      <c r="V534" s="1566">
        <v>13.899999999999977</v>
      </c>
      <c r="W534" s="1393">
        <v>122</v>
      </c>
      <c r="X534" s="1393">
        <v>113.93442622950802</v>
      </c>
      <c r="Y534" s="1154"/>
      <c r="Z534" s="1566" t="s">
        <v>1874</v>
      </c>
      <c r="AA534" s="1189">
        <v>127.8</v>
      </c>
      <c r="AB534" s="1189">
        <v>142.1</v>
      </c>
      <c r="AC534" s="1189">
        <v>14.299999999999997</v>
      </c>
      <c r="AD534" s="1189">
        <v>128</v>
      </c>
      <c r="AE534" s="1189">
        <v>111.71874999999997</v>
      </c>
      <c r="AF534" s="1154"/>
      <c r="AG534" s="1566" t="s">
        <v>1874</v>
      </c>
      <c r="AH534" s="1344">
        <v>129.19999999999999</v>
      </c>
      <c r="AI534" s="1638">
        <v>143.30000000000001</v>
      </c>
      <c r="AJ534" s="1344">
        <v>14.100000000000023</v>
      </c>
      <c r="AK534" s="1344">
        <v>124</v>
      </c>
      <c r="AL534" s="1344">
        <v>113.70967741935502</v>
      </c>
      <c r="AM534" s="1154"/>
      <c r="AN534" s="1344">
        <v>113.12095121628768</v>
      </c>
      <c r="AO534" s="1344">
        <v>1.2195303174318064</v>
      </c>
      <c r="AP534" s="1344">
        <v>1.0780764343999016</v>
      </c>
      <c r="AQ534" s="1343">
        <v>3</v>
      </c>
      <c r="AR534" s="1154"/>
      <c r="AS534" s="1343"/>
      <c r="AT534" s="272" t="s">
        <v>191</v>
      </c>
      <c r="AU534" s="272" t="s">
        <v>191</v>
      </c>
      <c r="AV534" s="272" t="s">
        <v>191</v>
      </c>
      <c r="AW534" s="1323" t="str">
        <f t="shared" si="475"/>
        <v xml:space="preserve">  </v>
      </c>
      <c r="AX534" s="1154"/>
      <c r="AY534" s="272" t="s">
        <v>191</v>
      </c>
      <c r="AZ534" s="272" t="s">
        <v>191</v>
      </c>
      <c r="BA534" s="272" t="s">
        <v>191</v>
      </c>
      <c r="BB534" s="1323" t="str">
        <f t="shared" si="477"/>
        <v xml:space="preserve">  </v>
      </c>
      <c r="BC534" s="1154"/>
      <c r="BD534" s="802" t="s">
        <v>191</v>
      </c>
      <c r="BE534" s="1203" t="s">
        <v>1874</v>
      </c>
      <c r="BF534" s="1312">
        <v>3.9527692170875435</v>
      </c>
      <c r="BG534" s="1312"/>
      <c r="BH534" s="1203"/>
      <c r="BI534" s="1154"/>
      <c r="BJ534" s="1203" t="s">
        <v>1874</v>
      </c>
      <c r="BK534" s="1599">
        <v>0.11926514488574333</v>
      </c>
      <c r="BL534" s="1599"/>
      <c r="BM534" s="1203"/>
      <c r="BN534" s="1158"/>
      <c r="BO534" s="1157"/>
      <c r="BP534" s="1310">
        <f t="shared" si="478"/>
        <v>3.0172554565080221</v>
      </c>
      <c r="BQ534" s="1201">
        <v>291.93588902598276</v>
      </c>
      <c r="BR534" s="1366"/>
      <c r="BS534" s="1666"/>
      <c r="BT534" s="1158"/>
      <c r="BU534" s="1201">
        <v>33.261548011976672</v>
      </c>
      <c r="BV534" s="1203"/>
      <c r="BW534" s="1203"/>
      <c r="BX534" s="1154"/>
      <c r="BY534" s="1312">
        <v>3.4636191936002745</v>
      </c>
      <c r="BZ534" s="1312"/>
      <c r="CA534" s="1312"/>
      <c r="CB534" s="1203"/>
      <c r="CC534" s="1154"/>
      <c r="CD534" s="1312">
        <v>0.38695120678503087</v>
      </c>
      <c r="CE534" s="1203"/>
      <c r="CF534" s="1203"/>
      <c r="CG534" s="1158"/>
      <c r="CH534" s="1239">
        <f t="shared" si="476"/>
        <v>1.1864314473826159</v>
      </c>
      <c r="CI534" s="1312">
        <v>4.1239024653792589</v>
      </c>
      <c r="CJ534" s="1203"/>
      <c r="CK534" s="1203"/>
      <c r="CL534" s="1154"/>
      <c r="CM534" s="1312">
        <v>0.46892761904715841</v>
      </c>
      <c r="CN534" s="1203"/>
      <c r="CO534" s="1203"/>
      <c r="CP534" s="1158"/>
      <c r="CQ534" s="1201">
        <f t="shared" si="473"/>
        <v>1.4126055138812428</v>
      </c>
      <c r="CR534" s="1201">
        <f t="shared" si="474"/>
        <v>1.4098189864113029</v>
      </c>
      <c r="CS534" s="1203"/>
    </row>
    <row r="535" spans="1:97" ht="25.5" x14ac:dyDescent="0.2">
      <c r="A535" s="1144" t="s">
        <v>2573</v>
      </c>
      <c r="B535" s="1167" t="s">
        <v>1969</v>
      </c>
      <c r="C535" s="957" t="s">
        <v>599</v>
      </c>
      <c r="D535" s="957">
        <v>9</v>
      </c>
      <c r="E535" s="1455">
        <v>1702435</v>
      </c>
      <c r="F535" s="955">
        <v>1</v>
      </c>
      <c r="G535" s="1163">
        <v>11452800</v>
      </c>
      <c r="H535" s="1163">
        <v>20170210</v>
      </c>
      <c r="I535" s="1163"/>
      <c r="J535" s="1163"/>
      <c r="K535" s="1165" t="s">
        <v>1690</v>
      </c>
      <c r="L535" s="1166" t="s">
        <v>1696</v>
      </c>
      <c r="M535" s="957"/>
      <c r="N535" s="957"/>
      <c r="O535" s="957"/>
      <c r="P535" s="1169">
        <v>42776</v>
      </c>
      <c r="Q535" s="960">
        <v>0.61805555555555558</v>
      </c>
      <c r="R535" s="957" t="s">
        <v>1875</v>
      </c>
      <c r="S535" s="1566" t="s">
        <v>1875</v>
      </c>
      <c r="T535" s="1566">
        <v>127.7</v>
      </c>
      <c r="U535" s="1602">
        <v>159.5</v>
      </c>
      <c r="V535" s="1566">
        <v>31.799999999999997</v>
      </c>
      <c r="W535" s="1393">
        <v>44</v>
      </c>
      <c r="X535" s="1393">
        <v>722.72727272727275</v>
      </c>
      <c r="Y535" s="1154"/>
      <c r="Z535" s="1566" t="s">
        <v>1875</v>
      </c>
      <c r="AA535" s="1189">
        <v>127.7</v>
      </c>
      <c r="AB535" s="1189">
        <v>178</v>
      </c>
      <c r="AC535" s="1189">
        <v>50.3</v>
      </c>
      <c r="AD535" s="1189">
        <v>70</v>
      </c>
      <c r="AE535" s="1189">
        <v>718.57142857142844</v>
      </c>
      <c r="AF535" s="1154"/>
      <c r="AG535" s="1566" t="s">
        <v>1875</v>
      </c>
      <c r="AH535" s="1344">
        <v>128.6</v>
      </c>
      <c r="AI535" s="1638">
        <v>169.2</v>
      </c>
      <c r="AJ535" s="1344">
        <v>40.599999999999994</v>
      </c>
      <c r="AK535" s="1344">
        <v>54</v>
      </c>
      <c r="AL535" s="1344">
        <v>751.85185185185173</v>
      </c>
      <c r="AM535" s="1154"/>
      <c r="AN535" s="1344">
        <v>731.0501843835176</v>
      </c>
      <c r="AO535" s="1344">
        <v>18.134215926233978</v>
      </c>
      <c r="AP535" s="1344">
        <v>2.4805705974243422</v>
      </c>
      <c r="AQ535" s="1343">
        <v>3</v>
      </c>
      <c r="AR535" s="1154"/>
      <c r="AS535" s="1343"/>
      <c r="AT535" s="86" t="s">
        <v>191</v>
      </c>
      <c r="AU535" s="86" t="s">
        <v>191</v>
      </c>
      <c r="AV535" s="86" t="s">
        <v>191</v>
      </c>
      <c r="AW535" s="1323" t="str">
        <f t="shared" si="475"/>
        <v xml:space="preserve">  </v>
      </c>
      <c r="AX535" s="1154"/>
      <c r="AY535" s="86" t="s">
        <v>191</v>
      </c>
      <c r="AZ535" s="86" t="s">
        <v>191</v>
      </c>
      <c r="BA535" s="86" t="s">
        <v>191</v>
      </c>
      <c r="BB535" s="1323" t="str">
        <f t="shared" si="477"/>
        <v xml:space="preserve">  </v>
      </c>
      <c r="BC535" s="1154"/>
      <c r="BD535" s="801" t="s">
        <v>191</v>
      </c>
      <c r="BE535" s="1203" t="s">
        <v>1875</v>
      </c>
      <c r="BF535" s="1312">
        <v>7.3206255000081226</v>
      </c>
      <c r="BG535" s="1312"/>
      <c r="BH535" s="1203"/>
      <c r="BI535" s="1154"/>
      <c r="BJ535" s="1203" t="s">
        <v>1875</v>
      </c>
      <c r="BK535" s="1599">
        <v>3.7732341815019256E-2</v>
      </c>
      <c r="BL535" s="1599"/>
      <c r="BM535" s="1203"/>
      <c r="BN535" s="1158"/>
      <c r="BO535" s="1157"/>
      <c r="BP535" s="1310">
        <f t="shared" si="478"/>
        <v>0.51542510697996213</v>
      </c>
      <c r="BQ535" s="1201">
        <v>270.94549409410934</v>
      </c>
      <c r="BR535" s="1366"/>
      <c r="BS535" s="1666"/>
      <c r="BT535" s="1158"/>
      <c r="BU535" s="1201">
        <v>195.81969800437898</v>
      </c>
      <c r="BV535" s="1203"/>
      <c r="BW535" s="1203"/>
      <c r="BX535" s="1154"/>
      <c r="BY535" s="1312">
        <v>1.1211448706826985</v>
      </c>
      <c r="BZ535" s="1312"/>
      <c r="CA535" s="1312"/>
      <c r="CB535" s="1203"/>
      <c r="CC535" s="1154"/>
      <c r="CD535" s="1312">
        <v>0.80562267136199606</v>
      </c>
      <c r="CE535" s="1203"/>
      <c r="CF535" s="1203"/>
      <c r="CG535" s="1158"/>
      <c r="CH535" s="1239">
        <f t="shared" si="476"/>
        <v>0.41378981939935261</v>
      </c>
      <c r="CI535" s="1312">
        <v>3.6432972908425842</v>
      </c>
      <c r="CJ535" s="1203"/>
      <c r="CK535" s="1203"/>
      <c r="CL535" s="1154"/>
      <c r="CM535" s="1312">
        <v>2.7392198149668316</v>
      </c>
      <c r="CN535" s="1203"/>
      <c r="CO535" s="1203"/>
      <c r="CP535" s="1158"/>
      <c r="CQ535" s="1201">
        <f t="shared" si="473"/>
        <v>1.344660594199486</v>
      </c>
      <c r="CR535" s="1201">
        <f t="shared" si="474"/>
        <v>1.3988479416945971</v>
      </c>
      <c r="CS535" s="1203"/>
    </row>
    <row r="536" spans="1:97" ht="25.5" x14ac:dyDescent="0.2">
      <c r="A536" s="1144" t="s">
        <v>2593</v>
      </c>
      <c r="B536" s="1199" t="s">
        <v>1288</v>
      </c>
      <c r="C536" s="957" t="s">
        <v>599</v>
      </c>
      <c r="D536" s="957">
        <v>9</v>
      </c>
      <c r="E536" s="1455">
        <v>1703198</v>
      </c>
      <c r="F536" s="955"/>
      <c r="G536" s="1163">
        <v>11452800</v>
      </c>
      <c r="H536" s="1163" t="s">
        <v>2020</v>
      </c>
      <c r="I536" s="1163"/>
      <c r="J536" s="1163"/>
      <c r="K536" s="1165" t="s">
        <v>1690</v>
      </c>
      <c r="L536" s="1166" t="s">
        <v>1696</v>
      </c>
      <c r="M536" s="957"/>
      <c r="N536" s="957"/>
      <c r="O536" s="957"/>
      <c r="P536" s="1169">
        <v>42787</v>
      </c>
      <c r="Q536" s="960">
        <v>0.55555555555555558</v>
      </c>
      <c r="R536" s="957" t="s">
        <v>1994</v>
      </c>
      <c r="S536" s="1678" t="s">
        <v>1994</v>
      </c>
      <c r="T536" s="1678">
        <v>128</v>
      </c>
      <c r="U536" s="1678">
        <v>197.4</v>
      </c>
      <c r="V536" s="1678">
        <v>69.400000000000006</v>
      </c>
      <c r="W536" s="1678">
        <v>98</v>
      </c>
      <c r="X536" s="1678">
        <v>708.16326530612253</v>
      </c>
      <c r="Y536" s="1154"/>
      <c r="Z536" s="1678" t="s">
        <v>1994</v>
      </c>
      <c r="AA536" s="1678">
        <v>129.19999999999999</v>
      </c>
      <c r="AB536" s="1678">
        <v>196.6</v>
      </c>
      <c r="AC536" s="1678">
        <v>67.400000000000006</v>
      </c>
      <c r="AD536" s="1678">
        <v>96</v>
      </c>
      <c r="AE536" s="1678">
        <v>702.08333333333337</v>
      </c>
      <c r="AF536" s="1154"/>
      <c r="AG536" s="1678" t="s">
        <v>1994</v>
      </c>
      <c r="AH536" s="1678">
        <v>130</v>
      </c>
      <c r="AI536" s="1678">
        <v>201.2</v>
      </c>
      <c r="AJ536" s="1678">
        <v>71.199999999999989</v>
      </c>
      <c r="AK536" s="1678">
        <v>98</v>
      </c>
      <c r="AL536" s="1678">
        <v>726.53061224489784</v>
      </c>
      <c r="AM536" s="1154"/>
      <c r="AN536" s="1678">
        <v>712.25907029478458</v>
      </c>
      <c r="AO536" s="1678">
        <v>12.727885740523361</v>
      </c>
      <c r="AP536" s="1678">
        <v>1.7869741883744121</v>
      </c>
      <c r="AQ536" s="1343">
        <v>3</v>
      </c>
      <c r="AR536" s="1154"/>
      <c r="AS536" s="1097"/>
      <c r="AT536" s="86" t="s">
        <v>191</v>
      </c>
      <c r="AU536" s="86" t="s">
        <v>191</v>
      </c>
      <c r="AV536" s="86" t="s">
        <v>191</v>
      </c>
      <c r="AW536" s="1323"/>
      <c r="AX536" s="1154"/>
      <c r="AY536" s="86" t="s">
        <v>191</v>
      </c>
      <c r="AZ536" s="86" t="s">
        <v>191</v>
      </c>
      <c r="BA536" s="86" t="s">
        <v>191</v>
      </c>
      <c r="BB536" s="1323" t="str">
        <f t="shared" si="477"/>
        <v xml:space="preserve">  </v>
      </c>
      <c r="BC536" s="1154"/>
      <c r="BD536" s="801" t="s">
        <v>191</v>
      </c>
      <c r="BE536" s="1203" t="s">
        <v>1994</v>
      </c>
      <c r="BF536" s="1312">
        <v>3.8878181716596201</v>
      </c>
      <c r="BG536" s="1678"/>
      <c r="BH536" s="1678"/>
      <c r="BI536" s="1154"/>
      <c r="BJ536" s="1203" t="s">
        <v>1994</v>
      </c>
      <c r="BK536" s="1599">
        <v>4.2858272057474209E-2</v>
      </c>
      <c r="BL536" s="1203"/>
      <c r="BM536" s="1203"/>
      <c r="BN536" s="1158"/>
      <c r="BO536" s="1157"/>
      <c r="BP536" s="1310">
        <f t="shared" si="478"/>
        <v>1.102373366375285</v>
      </c>
      <c r="BQ536" s="1201">
        <v>332.96353008132957</v>
      </c>
      <c r="BR536" s="1366"/>
      <c r="BS536" s="1666"/>
      <c r="BT536" s="1158"/>
      <c r="BU536" s="1201">
        <v>235.79254069024768</v>
      </c>
      <c r="BV536" s="1203"/>
      <c r="BW536" s="1203"/>
      <c r="BX536" s="1154"/>
      <c r="BY536" s="1312">
        <v>0.93084147964989539</v>
      </c>
      <c r="CA536" s="1678"/>
      <c r="CB536" s="1678"/>
      <c r="CC536" s="1154"/>
      <c r="CD536" s="1312">
        <v>0.65352828883753078</v>
      </c>
      <c r="CE536" s="1203"/>
      <c r="CF536" s="1203"/>
      <c r="CG536" s="1158"/>
      <c r="CH536" s="1239">
        <f t="shared" si="476"/>
        <v>0.2795625933634619</v>
      </c>
      <c r="CI536" s="1312">
        <v>4.5257679035849678</v>
      </c>
      <c r="CJ536" s="1203"/>
      <c r="CK536" s="1203"/>
      <c r="CL536" s="1154" t="s">
        <v>602</v>
      </c>
      <c r="CM536" s="1312">
        <v>3.2881089258698943</v>
      </c>
      <c r="CN536" s="1203"/>
      <c r="CO536" s="1203"/>
      <c r="CP536" s="1158" t="s">
        <v>602</v>
      </c>
      <c r="CQ536" s="1201">
        <f t="shared" ref="CQ536:CQ541" si="479">CI536/BQ536*100</f>
        <v>1.3592383233321395</v>
      </c>
      <c r="CR536" s="1201">
        <f t="shared" ref="CR536:CR541" si="480">100*CM536/BU536</f>
        <v>1.3944923432456529</v>
      </c>
      <c r="CS536" s="1203"/>
    </row>
    <row r="537" spans="1:97" ht="25.5" x14ac:dyDescent="0.2">
      <c r="A537" s="1144" t="s">
        <v>2594</v>
      </c>
      <c r="B537" s="1199" t="s">
        <v>1289</v>
      </c>
      <c r="C537" s="957" t="s">
        <v>599</v>
      </c>
      <c r="D537" s="957">
        <v>9</v>
      </c>
      <c r="E537" s="1455">
        <v>1703197</v>
      </c>
      <c r="F537" s="955"/>
      <c r="G537" s="1163">
        <v>384115121402501</v>
      </c>
      <c r="H537" s="1163" t="s">
        <v>2021</v>
      </c>
      <c r="I537" s="1163"/>
      <c r="J537" s="1163"/>
      <c r="K537" s="1165" t="s">
        <v>1690</v>
      </c>
      <c r="L537" s="1166" t="s">
        <v>1716</v>
      </c>
      <c r="M537" s="957"/>
      <c r="N537" s="957"/>
      <c r="O537" s="957"/>
      <c r="P537" s="1169">
        <v>42787</v>
      </c>
      <c r="Q537" s="960">
        <v>0.5625</v>
      </c>
      <c r="R537" s="957" t="s">
        <v>1995</v>
      </c>
      <c r="S537" s="1678" t="s">
        <v>1995</v>
      </c>
      <c r="T537" s="1678">
        <v>127</v>
      </c>
      <c r="U537" s="1678">
        <v>160.70000000000002</v>
      </c>
      <c r="V537" s="1678">
        <v>33.700000000000017</v>
      </c>
      <c r="W537" s="1678">
        <v>180</v>
      </c>
      <c r="X537" s="1678">
        <v>187.22222222222231</v>
      </c>
      <c r="Y537" s="1154"/>
      <c r="Z537" s="1678" t="s">
        <v>1995</v>
      </c>
      <c r="AA537" s="1678">
        <v>125.5</v>
      </c>
      <c r="AB537" s="1678">
        <v>159.6</v>
      </c>
      <c r="AC537" s="1678">
        <v>34.099999999999994</v>
      </c>
      <c r="AD537" s="1678">
        <v>176</v>
      </c>
      <c r="AE537" s="1678">
        <v>193.74999999999997</v>
      </c>
      <c r="AF537" s="1154"/>
      <c r="AG537" s="1678" t="s">
        <v>1995</v>
      </c>
      <c r="AH537" s="1678">
        <v>126.2</v>
      </c>
      <c r="AI537" s="1678">
        <v>157.79999999999998</v>
      </c>
      <c r="AJ537" s="1678">
        <v>31.59999999999998</v>
      </c>
      <c r="AK537" s="1678">
        <v>174</v>
      </c>
      <c r="AL537" s="1678">
        <v>181.60919540229875</v>
      </c>
      <c r="AM537" s="1154"/>
      <c r="AN537" s="1678">
        <v>187.52713920817368</v>
      </c>
      <c r="AO537" s="1678">
        <v>6.0761430896689728</v>
      </c>
      <c r="AP537" s="1678">
        <v>3.240140661946457</v>
      </c>
      <c r="AQ537" s="1343">
        <v>3</v>
      </c>
      <c r="AR537" s="1154"/>
      <c r="AS537" s="1097"/>
      <c r="AT537" s="86" t="s">
        <v>191</v>
      </c>
      <c r="AU537" s="86" t="s">
        <v>191</v>
      </c>
      <c r="AV537" s="86" t="s">
        <v>191</v>
      </c>
      <c r="AW537" s="1323"/>
      <c r="AX537" s="1154"/>
      <c r="AY537" s="86" t="s">
        <v>191</v>
      </c>
      <c r="AZ537" s="86" t="s">
        <v>191</v>
      </c>
      <c r="BA537" s="86" t="s">
        <v>191</v>
      </c>
      <c r="BB537" s="1323" t="str">
        <f t="shared" si="477"/>
        <v xml:space="preserve">  </v>
      </c>
      <c r="BC537" s="1154"/>
      <c r="BD537" s="801" t="s">
        <v>191</v>
      </c>
      <c r="BE537" s="1203" t="s">
        <v>1995</v>
      </c>
      <c r="BF537" s="1312">
        <v>3.3727770742081904</v>
      </c>
      <c r="BG537" s="1678"/>
      <c r="BH537" s="1678"/>
      <c r="BI537" s="1154"/>
      <c r="BJ537" s="1203" t="s">
        <v>1995</v>
      </c>
      <c r="BK537" s="1599">
        <v>8.6069166451693546E-2</v>
      </c>
      <c r="BL537" s="1203"/>
      <c r="BM537" s="1203"/>
      <c r="BN537" s="1158"/>
      <c r="BO537" s="1157"/>
      <c r="BP537" s="1310">
        <f t="shared" si="478"/>
        <v>2.5518783055621772</v>
      </c>
      <c r="BQ537" s="1201">
        <v>321.39041120394592</v>
      </c>
      <c r="BR537" s="1366"/>
      <c r="BS537" s="1666"/>
      <c r="BT537" s="1158"/>
      <c r="BU537" s="1201">
        <v>60.171426986516572</v>
      </c>
      <c r="BV537" s="1203"/>
      <c r="BW537" s="1203"/>
      <c r="BX537" s="1154"/>
      <c r="BY537" s="1312">
        <v>2.3601578997142822</v>
      </c>
      <c r="CA537" s="1678"/>
      <c r="CB537" s="1678"/>
      <c r="CC537" s="1154"/>
      <c r="CD537" s="1312">
        <v>0.45728059306964214</v>
      </c>
      <c r="CE537" s="1203"/>
      <c r="CF537" s="1203"/>
      <c r="CG537" s="1158"/>
      <c r="CH537" s="1239">
        <f t="shared" si="476"/>
        <v>0.73435853013566976</v>
      </c>
      <c r="CI537" s="1312">
        <v>4.6737624236389079</v>
      </c>
      <c r="CJ537" s="1203"/>
      <c r="CK537" s="1203"/>
      <c r="CL537" s="1154" t="s">
        <v>602</v>
      </c>
      <c r="CM537" s="1312">
        <v>0.84879823325855996</v>
      </c>
      <c r="CN537" s="1203"/>
      <c r="CO537" s="1203"/>
      <c r="CP537" s="1158" t="s">
        <v>602</v>
      </c>
      <c r="CQ537" s="1201">
        <f t="shared" si="479"/>
        <v>1.4542320681350573</v>
      </c>
      <c r="CR537" s="1201">
        <f t="shared" si="480"/>
        <v>1.4106333782789657</v>
      </c>
      <c r="CS537" s="1203"/>
    </row>
    <row r="538" spans="1:97" ht="25.5" x14ac:dyDescent="0.2">
      <c r="A538" s="1144" t="s">
        <v>2598</v>
      </c>
      <c r="B538" s="1199" t="s">
        <v>1293</v>
      </c>
      <c r="C538" s="957" t="s">
        <v>599</v>
      </c>
      <c r="D538" s="957">
        <v>9</v>
      </c>
      <c r="E538" s="1455" t="s">
        <v>1864</v>
      </c>
      <c r="F538" s="955"/>
      <c r="G538" s="1163">
        <v>384115121402501</v>
      </c>
      <c r="H538" s="1163" t="s">
        <v>2025</v>
      </c>
      <c r="I538" s="1163"/>
      <c r="J538" s="1163"/>
      <c r="K538" s="1165" t="s">
        <v>1690</v>
      </c>
      <c r="L538" s="1166" t="s">
        <v>1716</v>
      </c>
      <c r="M538" s="957"/>
      <c r="N538" s="957"/>
      <c r="O538" s="957"/>
      <c r="P538" s="1169">
        <v>42810</v>
      </c>
      <c r="Q538" s="960">
        <v>0.61111111111111105</v>
      </c>
      <c r="R538" s="957" t="s">
        <v>1999</v>
      </c>
      <c r="S538" s="1678" t="s">
        <v>1999</v>
      </c>
      <c r="T538" s="1678">
        <v>128.69999999999999</v>
      </c>
      <c r="U538" s="1678">
        <v>135.5</v>
      </c>
      <c r="V538" s="1678">
        <v>6.8000000000000114</v>
      </c>
      <c r="W538" s="1678">
        <v>346</v>
      </c>
      <c r="X538" s="1678">
        <v>19.65317919075148</v>
      </c>
      <c r="Y538" s="1154"/>
      <c r="Z538" s="1678" t="s">
        <v>1999</v>
      </c>
      <c r="AA538" s="1678">
        <v>128.80000000000001</v>
      </c>
      <c r="AB538" s="1678">
        <v>137.5</v>
      </c>
      <c r="AC538" s="1678">
        <v>8.6999999999999886</v>
      </c>
      <c r="AD538" s="1678">
        <v>460</v>
      </c>
      <c r="AE538" s="1678">
        <v>18.913043478260843</v>
      </c>
      <c r="AF538" s="1154"/>
      <c r="AG538" s="1678" t="s">
        <v>1999</v>
      </c>
      <c r="AH538" s="1678">
        <v>128.6</v>
      </c>
      <c r="AI538" s="1678">
        <v>134.69999999999999</v>
      </c>
      <c r="AJ538" s="1678">
        <v>6.0999999999999943</v>
      </c>
      <c r="AK538" s="1678">
        <v>348</v>
      </c>
      <c r="AL538" s="1678">
        <v>17.528735632183892</v>
      </c>
      <c r="AM538" s="1154"/>
      <c r="AN538" s="1678">
        <v>18.69831943373207</v>
      </c>
      <c r="AO538" s="1678">
        <v>1.0783760567904521</v>
      </c>
      <c r="AP538" s="1678">
        <v>5.7672351818155612</v>
      </c>
      <c r="AQ538" s="1343">
        <v>3</v>
      </c>
      <c r="AR538" s="1154"/>
      <c r="AS538" s="1097"/>
      <c r="AT538" s="86" t="s">
        <v>191</v>
      </c>
      <c r="AU538" s="86" t="s">
        <v>191</v>
      </c>
      <c r="AV538" s="86" t="s">
        <v>191</v>
      </c>
      <c r="AW538" s="1323"/>
      <c r="AX538" s="1154"/>
      <c r="AY538" s="86" t="s">
        <v>191</v>
      </c>
      <c r="AZ538" s="86" t="s">
        <v>191</v>
      </c>
      <c r="BA538" s="86" t="s">
        <v>191</v>
      </c>
      <c r="BB538" s="1323" t="str">
        <f t="shared" si="477"/>
        <v xml:space="preserve">  </v>
      </c>
      <c r="BC538" s="1154"/>
      <c r="BD538" s="801" t="s">
        <v>191</v>
      </c>
      <c r="BE538" s="1203" t="s">
        <v>1999</v>
      </c>
      <c r="BF538" s="1312">
        <v>1.6999159948489675</v>
      </c>
      <c r="BG538" s="1678"/>
      <c r="BH538" s="1678"/>
      <c r="BI538" s="1154"/>
      <c r="BJ538" s="1203" t="s">
        <v>1999</v>
      </c>
      <c r="BK538" s="1599">
        <v>5.8224591894907349E-2</v>
      </c>
      <c r="BL538" s="1203">
        <v>1.0833519092120526E-3</v>
      </c>
      <c r="BM538" s="1203"/>
      <c r="BN538" s="1158"/>
      <c r="BO538" s="1157"/>
      <c r="BP538" s="1310">
        <f t="shared" si="478"/>
        <v>3.4251452466673467</v>
      </c>
      <c r="BQ538" s="1201">
        <v>214.18453529712056</v>
      </c>
      <c r="BR538" s="1366"/>
      <c r="BS538" s="1666"/>
      <c r="BT538" s="1158"/>
      <c r="BU538" s="1201">
        <v>4.2094070520821454</v>
      </c>
      <c r="BV538" s="1203"/>
      <c r="BW538" s="1203"/>
      <c r="BX538" s="1154"/>
      <c r="BY538" s="1312">
        <v>8.8189716815677173</v>
      </c>
      <c r="CA538" s="1678"/>
      <c r="CB538" s="1678"/>
      <c r="CC538" s="1154"/>
      <c r="CD538" s="1312">
        <v>0.16679359484704187</v>
      </c>
      <c r="CE538" s="1203"/>
      <c r="CF538" s="1203"/>
      <c r="CG538" s="1158"/>
      <c r="CH538" s="1239">
        <f t="shared" si="476"/>
        <v>4.1174642554533101</v>
      </c>
      <c r="CI538" s="1312">
        <v>5.6598596264973633</v>
      </c>
      <c r="CJ538" s="1203"/>
      <c r="CK538" s="1203"/>
      <c r="CL538" s="1154" t="s">
        <v>1983</v>
      </c>
      <c r="CM538" s="1312">
        <v>9.9210183108143363E-2</v>
      </c>
      <c r="CN538" s="1203"/>
      <c r="CO538" s="1203"/>
      <c r="CP538" s="1158" t="s">
        <v>1983</v>
      </c>
      <c r="CQ538" s="1201">
        <f t="shared" si="479"/>
        <v>2.6425155385966153</v>
      </c>
      <c r="CR538" s="1201">
        <f t="shared" si="480"/>
        <v>2.3568683636587231</v>
      </c>
      <c r="CS538" s="1203"/>
    </row>
    <row r="539" spans="1:97" ht="25.5" x14ac:dyDescent="0.2">
      <c r="A539" s="1144" t="s">
        <v>2599</v>
      </c>
      <c r="B539" s="1199" t="s">
        <v>1294</v>
      </c>
      <c r="C539" s="957" t="s">
        <v>599</v>
      </c>
      <c r="D539" s="957">
        <v>9</v>
      </c>
      <c r="E539" s="1455" t="s">
        <v>1864</v>
      </c>
      <c r="F539" s="955"/>
      <c r="G539" s="1163">
        <v>11452800</v>
      </c>
      <c r="H539" s="1163" t="s">
        <v>2026</v>
      </c>
      <c r="I539" s="1163"/>
      <c r="J539" s="1163"/>
      <c r="K539" s="1165" t="s">
        <v>1690</v>
      </c>
      <c r="L539" s="1166" t="s">
        <v>1696</v>
      </c>
      <c r="M539" s="957"/>
      <c r="N539" s="957"/>
      <c r="O539" s="957"/>
      <c r="P539" s="1169">
        <v>42810</v>
      </c>
      <c r="Q539" s="960">
        <v>0.68055555555555547</v>
      </c>
      <c r="R539" s="957" t="s">
        <v>2000</v>
      </c>
      <c r="S539" s="1678" t="s">
        <v>2000</v>
      </c>
      <c r="T539" s="1678">
        <v>128.80000000000001</v>
      </c>
      <c r="U539" s="1678">
        <v>136.80000000000001</v>
      </c>
      <c r="V539" s="1678">
        <v>8</v>
      </c>
      <c r="W539" s="1678">
        <v>452</v>
      </c>
      <c r="X539" s="1678">
        <v>17.699115044247787</v>
      </c>
      <c r="Y539" s="1154"/>
      <c r="Z539" s="1678" t="s">
        <v>2000</v>
      </c>
      <c r="AA539" s="1678">
        <v>127.1</v>
      </c>
      <c r="AB539" s="1678">
        <v>135.19999999999999</v>
      </c>
      <c r="AC539" s="1678">
        <v>8.0999999999999943</v>
      </c>
      <c r="AD539" s="1678">
        <v>454</v>
      </c>
      <c r="AE539" s="1678">
        <v>17.841409691629941</v>
      </c>
      <c r="AF539" s="1154"/>
      <c r="AG539" s="1678" t="s">
        <v>2000</v>
      </c>
      <c r="AH539" s="1678">
        <v>125.8</v>
      </c>
      <c r="AI539" s="1678">
        <v>134</v>
      </c>
      <c r="AJ539" s="1678">
        <v>8.2000000000000028</v>
      </c>
      <c r="AK539" s="1678">
        <v>448</v>
      </c>
      <c r="AL539" s="1678">
        <v>18.303571428571434</v>
      </c>
      <c r="AM539" s="1154"/>
      <c r="AN539" s="1678">
        <v>17.948032054816384</v>
      </c>
      <c r="AO539" s="1678">
        <v>0.3160191867371363</v>
      </c>
      <c r="AP539" s="1678">
        <v>1.7607456113960529</v>
      </c>
      <c r="AQ539" s="1343">
        <v>3</v>
      </c>
      <c r="AR539" s="1154"/>
      <c r="AS539" s="1097"/>
      <c r="AT539" s="86" t="s">
        <v>191</v>
      </c>
      <c r="AU539" s="86" t="s">
        <v>191</v>
      </c>
      <c r="AV539" s="86" t="s">
        <v>191</v>
      </c>
      <c r="AW539" s="1323"/>
      <c r="AX539" s="1154"/>
      <c r="AY539" s="86" t="s">
        <v>191</v>
      </c>
      <c r="AZ539" s="86" t="s">
        <v>191</v>
      </c>
      <c r="BA539" s="86" t="s">
        <v>191</v>
      </c>
      <c r="BB539" s="1323" t="str">
        <f t="shared" si="477"/>
        <v xml:space="preserve">  </v>
      </c>
      <c r="BC539" s="1154"/>
      <c r="BD539" s="801" t="s">
        <v>191</v>
      </c>
      <c r="BE539" s="1203" t="s">
        <v>2000</v>
      </c>
      <c r="BF539" s="1312">
        <v>1.6654943502289892</v>
      </c>
      <c r="BG539" s="1678"/>
      <c r="BH539" s="1678"/>
      <c r="BI539" s="1154"/>
      <c r="BJ539" s="1203" t="s">
        <v>2000</v>
      </c>
      <c r="BK539" s="1599">
        <v>3.5103332023555027E-2</v>
      </c>
      <c r="BL539" s="1203"/>
      <c r="BM539" s="1203"/>
      <c r="BN539" s="1158"/>
      <c r="BO539" s="1157"/>
      <c r="BP539" s="1310">
        <f t="shared" si="478"/>
        <v>2.1076824438779189</v>
      </c>
      <c r="BQ539" s="1201">
        <v>218.02431775406816</v>
      </c>
      <c r="BR539" s="1366"/>
      <c r="BS539" s="1666"/>
      <c r="BT539" s="1158"/>
      <c r="BU539" s="1201">
        <v>3.8588374823728877</v>
      </c>
      <c r="BV539" s="1203"/>
      <c r="BW539" s="1203"/>
      <c r="BX539" s="1154"/>
      <c r="BY539" s="1312">
        <v>4.7459813266276374</v>
      </c>
      <c r="BZ539" s="952">
        <v>8.8802145404675237E-2</v>
      </c>
      <c r="CA539" s="1678"/>
      <c r="CB539" s="1678"/>
      <c r="CC539" s="1154"/>
      <c r="CD539" s="1679">
        <v>8.3090641779528573E-2</v>
      </c>
      <c r="CE539" s="1680"/>
      <c r="CF539" s="1203"/>
      <c r="CG539" s="1158"/>
      <c r="CH539" s="1239">
        <f t="shared" si="476"/>
        <v>2.1768128324020775</v>
      </c>
      <c r="CI539" s="1312">
        <v>5.3799343197667966</v>
      </c>
      <c r="CJ539" s="1203"/>
      <c r="CK539" s="1203"/>
      <c r="CL539" s="1154" t="s">
        <v>1983</v>
      </c>
      <c r="CM539" s="1312">
        <v>9.8472012102874443E-2</v>
      </c>
      <c r="CN539" s="1203"/>
      <c r="CO539" s="1203"/>
      <c r="CP539" s="1158" t="s">
        <v>1983</v>
      </c>
      <c r="CQ539" s="1201">
        <f t="shared" si="479"/>
        <v>2.4675845223079071</v>
      </c>
      <c r="CR539" s="1201">
        <f t="shared" si="480"/>
        <v>2.5518569401456559</v>
      </c>
      <c r="CS539" s="1203"/>
    </row>
    <row r="540" spans="1:97" ht="25.5" x14ac:dyDescent="0.2">
      <c r="A540" s="1144" t="s">
        <v>2605</v>
      </c>
      <c r="B540" s="1199" t="s">
        <v>1300</v>
      </c>
      <c r="C540" s="957" t="s">
        <v>599</v>
      </c>
      <c r="D540" s="957">
        <v>9</v>
      </c>
      <c r="E540" s="1455" t="s">
        <v>1864</v>
      </c>
      <c r="F540" s="955"/>
      <c r="G540" s="1163">
        <v>11452800</v>
      </c>
      <c r="H540" s="1163" t="s">
        <v>2032</v>
      </c>
      <c r="I540" s="1163"/>
      <c r="J540" s="1163"/>
      <c r="K540" s="1165" t="s">
        <v>1690</v>
      </c>
      <c r="L540" s="1166" t="s">
        <v>1696</v>
      </c>
      <c r="M540" s="957"/>
      <c r="N540" s="957"/>
      <c r="O540" s="957"/>
      <c r="P540" s="1169">
        <v>42829</v>
      </c>
      <c r="Q540" s="960">
        <v>0.61111111111111105</v>
      </c>
      <c r="R540" s="957" t="s">
        <v>2006</v>
      </c>
      <c r="S540" s="1678" t="s">
        <v>2006</v>
      </c>
      <c r="T540" s="1678">
        <v>129.30000000000001</v>
      </c>
      <c r="U540" s="1678">
        <v>153.19999999999999</v>
      </c>
      <c r="V540" s="1678">
        <v>23.899999999999977</v>
      </c>
      <c r="W540" s="1678">
        <v>390</v>
      </c>
      <c r="X540" s="1678">
        <v>61.282051282051221</v>
      </c>
      <c r="Y540" s="1154"/>
      <c r="Z540" s="1678" t="s">
        <v>2006</v>
      </c>
      <c r="AA540" s="1678">
        <v>128.69999999999999</v>
      </c>
      <c r="AB540" s="1678">
        <v>150.60000000000002</v>
      </c>
      <c r="AC540" s="1678">
        <v>21.900000000000034</v>
      </c>
      <c r="AD540" s="1678">
        <v>376</v>
      </c>
      <c r="AE540" s="1678">
        <v>58.244680851063919</v>
      </c>
      <c r="AF540" s="1154"/>
      <c r="AG540" s="1678" t="s">
        <v>2006</v>
      </c>
      <c r="AH540" s="1678">
        <v>127.5</v>
      </c>
      <c r="AI540" s="1678">
        <v>152.4</v>
      </c>
      <c r="AJ540" s="1678">
        <v>24.900000000000006</v>
      </c>
      <c r="AK540" s="1678">
        <v>412</v>
      </c>
      <c r="AL540" s="1678">
        <v>60.436893203883514</v>
      </c>
      <c r="AM540" s="1154"/>
      <c r="AN540" s="1678">
        <v>59.98787511233288</v>
      </c>
      <c r="AO540" s="1678">
        <v>1.5676790866321539</v>
      </c>
      <c r="AP540" s="1678">
        <v>2.6133265825744436</v>
      </c>
      <c r="AQ540" s="1343">
        <v>3</v>
      </c>
      <c r="AR540" s="1154"/>
      <c r="AS540" s="1097"/>
      <c r="AT540" s="86" t="s">
        <v>191</v>
      </c>
      <c r="AU540" s="86" t="s">
        <v>191</v>
      </c>
      <c r="AV540" s="86" t="s">
        <v>191</v>
      </c>
      <c r="AW540" s="1323"/>
      <c r="AX540" s="1154"/>
      <c r="AY540" s="86" t="s">
        <v>191</v>
      </c>
      <c r="AZ540" s="86" t="s">
        <v>191</v>
      </c>
      <c r="BA540" s="86" t="s">
        <v>191</v>
      </c>
      <c r="BB540" s="1323" t="str">
        <f t="shared" si="477"/>
        <v xml:space="preserve">  </v>
      </c>
      <c r="BC540" s="1154"/>
      <c r="BD540" s="801" t="s">
        <v>191</v>
      </c>
      <c r="BE540" s="1203" t="s">
        <v>2006</v>
      </c>
      <c r="BF540" s="1312">
        <v>1.8771457062484411</v>
      </c>
      <c r="BG540" s="1678"/>
      <c r="BH540" s="1678"/>
      <c r="BI540" s="1154"/>
      <c r="BJ540" s="1203" t="s">
        <v>2006</v>
      </c>
      <c r="BK540" s="1599">
        <v>0.15953017621774612</v>
      </c>
      <c r="BL540" s="1203"/>
      <c r="BM540" s="1203"/>
      <c r="BN540" s="1158"/>
      <c r="BO540" s="1157"/>
      <c r="BP540" s="1310">
        <f t="shared" si="478"/>
        <v>8.4985505220356217</v>
      </c>
      <c r="BQ540" s="1201">
        <v>306.36888958096517</v>
      </c>
      <c r="BR540" s="1366"/>
      <c r="BS540" s="1666"/>
      <c r="BT540" s="1158"/>
      <c r="BU540" s="1201">
        <v>18.774914002525797</v>
      </c>
      <c r="BV540" s="1203"/>
      <c r="BW540" s="1203"/>
      <c r="BX540" s="1154"/>
      <c r="BY540" s="1312">
        <v>8.6709820882811393</v>
      </c>
      <c r="CA540" s="1678"/>
      <c r="CB540" s="1678"/>
      <c r="CC540" s="1154"/>
      <c r="CD540" s="1312">
        <v>0.5050385843972266</v>
      </c>
      <c r="CE540" s="1203"/>
      <c r="CF540" s="1203"/>
      <c r="CG540" s="1158"/>
      <c r="CH540" s="1239">
        <f t="shared" si="476"/>
        <v>2.8302423591836758</v>
      </c>
      <c r="CI540" s="1312">
        <v>2.6960732491235739</v>
      </c>
      <c r="CJ540" s="1203"/>
      <c r="CK540" s="1203"/>
      <c r="CL540" s="1154" t="s">
        <v>602</v>
      </c>
      <c r="CM540" s="1312">
        <v>0.16294229102712868</v>
      </c>
      <c r="CN540" s="1203"/>
      <c r="CO540" s="1203"/>
      <c r="CP540" s="1158" t="s">
        <v>602</v>
      </c>
      <c r="CQ540" s="1201">
        <f t="shared" si="479"/>
        <v>0.88000881969808264</v>
      </c>
      <c r="CR540" s="1201">
        <f t="shared" si="480"/>
        <v>0.86787236950969782</v>
      </c>
      <c r="CS540" s="1203"/>
    </row>
    <row r="541" spans="1:97" ht="25.5" x14ac:dyDescent="0.2">
      <c r="A541" s="1144" t="s">
        <v>2606</v>
      </c>
      <c r="B541" s="1199" t="s">
        <v>1301</v>
      </c>
      <c r="C541" s="957" t="s">
        <v>599</v>
      </c>
      <c r="D541" s="957">
        <v>9</v>
      </c>
      <c r="E541" s="1455" t="s">
        <v>1864</v>
      </c>
      <c r="F541" s="955"/>
      <c r="G541" s="1163">
        <v>384115121402501</v>
      </c>
      <c r="H541" s="1163" t="s">
        <v>2033</v>
      </c>
      <c r="I541" s="1163"/>
      <c r="J541" s="1163"/>
      <c r="K541" s="1165" t="s">
        <v>1690</v>
      </c>
      <c r="L541" s="1166" t="s">
        <v>1716</v>
      </c>
      <c r="M541" s="957"/>
      <c r="N541" s="957"/>
      <c r="O541" s="957"/>
      <c r="P541" s="1169">
        <v>42829</v>
      </c>
      <c r="Q541" s="960">
        <v>0.63888888888888895</v>
      </c>
      <c r="R541" s="957" t="s">
        <v>2007</v>
      </c>
      <c r="S541" s="1678" t="s">
        <v>2007</v>
      </c>
      <c r="T541" s="1678">
        <v>129.5</v>
      </c>
      <c r="U541" s="1678">
        <v>139.6</v>
      </c>
      <c r="V541" s="1678">
        <v>10.099999999999994</v>
      </c>
      <c r="W541" s="1678">
        <v>696</v>
      </c>
      <c r="X541" s="1678">
        <v>14.511494252873556</v>
      </c>
      <c r="Y541" s="1154"/>
      <c r="Z541" s="1678" t="s">
        <v>2007</v>
      </c>
      <c r="AA541" s="1678">
        <v>129.80000000000001</v>
      </c>
      <c r="AB541" s="1678">
        <v>139.5</v>
      </c>
      <c r="AC541" s="1678">
        <v>9.6999999999999886</v>
      </c>
      <c r="AD541" s="1678">
        <v>688</v>
      </c>
      <c r="AE541" s="1678">
        <v>14.09883720930231</v>
      </c>
      <c r="AF541" s="1154"/>
      <c r="AG541" s="1678" t="s">
        <v>2007</v>
      </c>
      <c r="AH541" s="1678">
        <v>127.7</v>
      </c>
      <c r="AI541" s="1678">
        <v>135.19999999999999</v>
      </c>
      <c r="AJ541" s="1678">
        <v>7.4999999999999858</v>
      </c>
      <c r="AK541" s="1678">
        <v>508</v>
      </c>
      <c r="AL541" s="1678">
        <v>14.763779527559027</v>
      </c>
      <c r="AM541" s="1154"/>
      <c r="AN541" s="1678">
        <v>14.458036996578295</v>
      </c>
      <c r="AO541" s="1678">
        <v>0.33567890958491409</v>
      </c>
      <c r="AP541" s="1678">
        <v>2.3217460964054619</v>
      </c>
      <c r="AQ541" s="1343">
        <v>3</v>
      </c>
      <c r="AR541" s="1154"/>
      <c r="AS541" s="1097"/>
      <c r="AT541" s="86" t="s">
        <v>191</v>
      </c>
      <c r="AU541" s="86" t="s">
        <v>191</v>
      </c>
      <c r="AV541" s="86" t="s">
        <v>191</v>
      </c>
      <c r="AW541" s="1323"/>
      <c r="AX541" s="1154"/>
      <c r="AY541" s="86" t="s">
        <v>191</v>
      </c>
      <c r="AZ541" s="86" t="s">
        <v>191</v>
      </c>
      <c r="BA541" s="86" t="s">
        <v>191</v>
      </c>
      <c r="BB541" s="1323" t="str">
        <f t="shared" si="477"/>
        <v xml:space="preserve">  </v>
      </c>
      <c r="BC541" s="1154"/>
      <c r="BD541" s="801" t="s">
        <v>191</v>
      </c>
      <c r="BE541" s="1203" t="s">
        <v>2007</v>
      </c>
      <c r="BF541" s="1312">
        <v>1.8713825728779641</v>
      </c>
      <c r="BG541" s="1678">
        <v>2.3033574092583775E-2</v>
      </c>
      <c r="BH541" s="1678"/>
      <c r="BI541" s="1154"/>
      <c r="BJ541" s="1203" t="s">
        <v>2007</v>
      </c>
      <c r="BK541" s="1599">
        <v>0.17139560268483905</v>
      </c>
      <c r="BL541" s="1203"/>
      <c r="BM541" s="1203"/>
      <c r="BN541" s="1158"/>
      <c r="BO541" s="1157"/>
      <c r="BP541" s="1310">
        <f t="shared" si="478"/>
        <v>9.158768771756435</v>
      </c>
      <c r="BQ541" s="1201">
        <v>265.19953604612897</v>
      </c>
      <c r="BR541" s="1366"/>
      <c r="BS541" s="1666"/>
      <c r="BT541" s="1158"/>
      <c r="BU541" s="1201">
        <v>3.8484415431981338</v>
      </c>
      <c r="BV541" s="1203"/>
      <c r="BW541" s="1203"/>
      <c r="BX541" s="1154"/>
      <c r="BY541" s="1312">
        <v>26.011704715288968</v>
      </c>
      <c r="CA541" s="1678"/>
      <c r="CB541" s="1678"/>
      <c r="CC541" s="1154"/>
      <c r="CD541" s="1312">
        <v>0.36673479031730133</v>
      </c>
      <c r="CE541" s="1203"/>
      <c r="CF541" s="1203"/>
      <c r="CG541" s="1158"/>
      <c r="CH541" s="1239">
        <f t="shared" si="476"/>
        <v>9.8083522705576964</v>
      </c>
      <c r="CI541" s="1312">
        <v>5.8820615229450439</v>
      </c>
      <c r="CJ541" s="1203"/>
      <c r="CK541" s="1203"/>
      <c r="CL541" s="1154" t="s">
        <v>1983</v>
      </c>
      <c r="CM541" s="1312">
        <v>8.6841459492298712E-2</v>
      </c>
      <c r="CN541" s="1203"/>
      <c r="CO541" s="1203"/>
      <c r="CP541" s="1158" t="s">
        <v>1983</v>
      </c>
      <c r="CQ541" s="1201">
        <f t="shared" si="479"/>
        <v>2.2179757968814529</v>
      </c>
      <c r="CR541" s="1201">
        <f t="shared" si="480"/>
        <v>2.2565357565528115</v>
      </c>
      <c r="CS541" s="1203"/>
    </row>
    <row r="542" spans="1:97" x14ac:dyDescent="0.2">
      <c r="A542" s="1144" t="s">
        <v>2075</v>
      </c>
      <c r="B542" s="1161" t="s">
        <v>1181</v>
      </c>
      <c r="C542" s="957" t="s">
        <v>599</v>
      </c>
      <c r="D542" s="957">
        <v>9</v>
      </c>
      <c r="E542" s="1815">
        <v>1003747</v>
      </c>
      <c r="F542" s="955">
        <v>1</v>
      </c>
      <c r="G542" s="1163">
        <v>384043121402301</v>
      </c>
      <c r="H542" s="1163">
        <v>200912291210</v>
      </c>
      <c r="I542" s="1163"/>
      <c r="J542" s="1241" t="s">
        <v>676</v>
      </c>
      <c r="K542" s="1225" t="s">
        <v>115</v>
      </c>
      <c r="L542" s="1225"/>
      <c r="M542" s="1167" t="s">
        <v>115</v>
      </c>
      <c r="N542" s="1168"/>
      <c r="O542" s="957"/>
      <c r="P542" s="1169">
        <v>40176</v>
      </c>
      <c r="Q542" s="960">
        <v>0.50694444444444442</v>
      </c>
      <c r="R542" s="1822" t="s">
        <v>1612</v>
      </c>
      <c r="S542" s="1171"/>
      <c r="T542" s="1171"/>
      <c r="U542" s="1171"/>
      <c r="V542" s="1171"/>
      <c r="W542" s="1171"/>
      <c r="X542" s="1171"/>
      <c r="Y542" s="1154"/>
      <c r="Z542" s="1171"/>
      <c r="AA542" s="1171"/>
      <c r="AB542" s="1171"/>
      <c r="AC542" s="1171"/>
      <c r="AD542" s="1171"/>
      <c r="AE542" s="1171"/>
      <c r="AF542" s="1154"/>
      <c r="AG542" s="1171"/>
      <c r="AH542" s="1171"/>
      <c r="AI542" s="1171"/>
      <c r="AJ542" s="1171"/>
      <c r="AK542" s="1171"/>
      <c r="AL542" s="1171"/>
      <c r="AM542" s="1154"/>
      <c r="AN542" s="1171" t="s">
        <v>817</v>
      </c>
      <c r="AO542" s="1171" t="s">
        <v>817</v>
      </c>
      <c r="AP542" s="1171" t="s">
        <v>817</v>
      </c>
      <c r="AQ542" s="1171" t="s">
        <v>817</v>
      </c>
      <c r="AR542" s="1154" t="str">
        <f t="shared" ref="AR542:AR555" si="481">IF(AN542&lt;AR$5,"&lt;MDL",IF(AN542&lt;AR$6,"E, &lt;RL",IF(AN542&gt;AR$6,"  ",)))</f>
        <v xml:space="preserve">  </v>
      </c>
      <c r="AS542" s="1171"/>
      <c r="AT542" s="63" t="s">
        <v>191</v>
      </c>
      <c r="AU542" s="63" t="s">
        <v>191</v>
      </c>
      <c r="AV542" s="63" t="s">
        <v>191</v>
      </c>
      <c r="AW542" s="1175" t="str">
        <f t="shared" ref="AW542:AW562" si="482">IF(AU542&lt;AW$7,"E, &lt;PRL",IF(AU542&gt;AW$7,"  ",))</f>
        <v xml:space="preserve">  </v>
      </c>
      <c r="AX542" s="1154" t="str">
        <f t="shared" ref="AX542:AX562" si="483">IF(AU542&lt;AX$5,"&lt;MDL",IF(AU542&lt;AX$6,"E, &lt;RL",IF(AU542&gt;AX$6,"  ",)))</f>
        <v xml:space="preserve">  </v>
      </c>
      <c r="AY542" s="63" t="s">
        <v>191</v>
      </c>
      <c r="AZ542" s="63" t="s">
        <v>191</v>
      </c>
      <c r="BA542" s="63" t="s">
        <v>191</v>
      </c>
      <c r="BB542" s="1175" t="str">
        <f t="shared" si="477"/>
        <v xml:space="preserve">  </v>
      </c>
      <c r="BC542" s="1154" t="str">
        <f t="shared" ref="BC542:BC562" si="484">IF(AZ542&lt;BC$5,"&lt;MDL",IF(AZ542&lt;BC$6,"E, &lt;RL",IF(AZ542&gt;BC$6,"  ",)))</f>
        <v xml:space="preserve">  </v>
      </c>
      <c r="BD542" s="782" t="s">
        <v>191</v>
      </c>
      <c r="BE542" s="56" t="s">
        <v>798</v>
      </c>
      <c r="BF542" s="1187">
        <v>0.91124517337226674</v>
      </c>
      <c r="BG542" s="1193"/>
      <c r="BH542" s="1175" t="str">
        <f t="shared" ref="BH542:BH551" si="485">IF(BF542&lt;BH$7,"E, &lt;PRL",IF(BF542&gt;BH$7,"  ",))</f>
        <v>E, &lt;PRL</v>
      </c>
      <c r="BI542" s="1154" t="str">
        <f t="shared" ref="BI542:BI562" si="486">IF(BF542&lt;BI$5,"&lt;MDL",IF(BF542&lt;BI$6,"E, &lt;RL",IF(BF542&gt;BI$6,"  ",)))</f>
        <v>E, &lt;RL</v>
      </c>
      <c r="BJ542" s="1179" t="s">
        <v>241</v>
      </c>
      <c r="BK542" s="1192">
        <v>2.845292302546484E-2</v>
      </c>
      <c r="BL542" s="1192">
        <v>9.5607271024564129E-3</v>
      </c>
      <c r="BM542" s="1175" t="str">
        <f t="shared" ref="BM542:BM551" si="487">IF(BK542&lt;BM$7,"E, &lt;PRL",IF(BK542&gt;BM$7,"  ",))</f>
        <v xml:space="preserve">  </v>
      </c>
      <c r="BO542" s="1157" t="str">
        <f t="shared" ref="BO542:BO562" si="488">IF(BK542&lt;BO$5,"&lt;MDL",IF(BK542&lt;BO$6,"E, &lt;RL",IF(BK542&gt;BO$6,"  ",)))</f>
        <v>E, &lt;RL</v>
      </c>
      <c r="BP542" s="1194">
        <f t="shared" si="478"/>
        <v>3.1224223575493331</v>
      </c>
      <c r="BQ542" s="1179" t="s">
        <v>817</v>
      </c>
      <c r="BR542" s="1179" t="s">
        <v>817</v>
      </c>
      <c r="BS542" s="174" t="str">
        <f t="shared" ref="BS542:BS551" si="489">IF(BQ542&lt;BS$7,"E, &lt;PRL",IF(BQ542&gt;BS$7,"  ",))</f>
        <v xml:space="preserve">  </v>
      </c>
      <c r="BT542" s="1158" t="str">
        <f t="shared" ref="BT542:BT552" si="490">IF(BQ542&lt;BT$5,"&lt;MDL",IF(BQ542&lt;BT$6,"E, &lt;RL",IF(BQ542&gt;BT$6,"  ",)))</f>
        <v xml:space="preserve">  </v>
      </c>
      <c r="BU542" s="1179" t="s">
        <v>817</v>
      </c>
      <c r="BV542" s="1179" t="s">
        <v>817</v>
      </c>
      <c r="BW542" s="174" t="str">
        <f t="shared" ref="BW542:BW551" si="491">IF(BU542&lt;BW$7,"E, &lt;PRL",IF(BU542&gt;BW$7,"  ",))</f>
        <v xml:space="preserve">  </v>
      </c>
      <c r="BX542" s="1154" t="str">
        <f t="shared" ref="BX542:BX555" si="492">IF(BU542&lt;BX$5,"&lt;MDL",IF(BU542&lt;BX$6,"E, &lt;RL",IF(BU542&gt;BX$6,"  ",)))</f>
        <v xml:space="preserve">  </v>
      </c>
      <c r="BY542" s="1191">
        <v>7.7192313291364538</v>
      </c>
      <c r="BZ542" s="1179"/>
      <c r="CA542" s="1179">
        <v>1</v>
      </c>
      <c r="CB542" s="174" t="str">
        <f t="shared" ref="CB542:CB551" si="493">IF(BY542&lt;CB$7,"E, &lt;PRL",IF(BY542&gt;CB$7,"  ",))</f>
        <v xml:space="preserve">  </v>
      </c>
      <c r="CC542" s="1154" t="str">
        <f t="shared" ref="CC542:CC551" si="494">IF(BY542&lt;CC$5,"&lt;MDL",IF(BY542&lt;CC$6,"E, &lt;RL",IF(BY542&gt;CC$6,"  ",)))</f>
        <v xml:space="preserve">  </v>
      </c>
      <c r="CD542" s="1174">
        <v>0.15637767538667718</v>
      </c>
      <c r="CE542" s="1179"/>
      <c r="CF542" s="174" t="str">
        <f t="shared" ref="CF542:CF551" si="495">IF(CD542&lt;CF$7,"E, &lt;PRL",IF(CD542&gt;CF$7,"  ",))</f>
        <v xml:space="preserve">  </v>
      </c>
      <c r="CG542" s="1158" t="str">
        <f t="shared" ref="CG542:CG555" si="496">IF(CD542&lt;CG$5,"&lt;MDL",IF(CD542&lt;CG$6,"E, &lt;RL",IF(CD542&gt;CG$6,"  ",)))</f>
        <v xml:space="preserve">  </v>
      </c>
      <c r="CH542" s="1271" t="s">
        <v>817</v>
      </c>
      <c r="CI542" s="1875"/>
      <c r="CJ542" s="1875"/>
      <c r="CK542" s="1875"/>
      <c r="CL542" s="1878"/>
      <c r="CM542" s="1179" t="s">
        <v>817</v>
      </c>
      <c r="CN542" s="1179" t="s">
        <v>817</v>
      </c>
      <c r="CO542" s="174" t="str">
        <f t="shared" ref="CO542:CO551" si="497">IF(CM542&lt;CO$7,"E, &lt;PRL",IF(CM542&gt;CO$7,"  ",))</f>
        <v xml:space="preserve">  </v>
      </c>
      <c r="CP542" s="1158" t="str">
        <f t="shared" ref="CP542:CP555" si="498">IF(CM542&lt;CP$5,"&lt;MDL",IF(CM542&lt;CP$6,"E, &lt;RL",IF(CM542&gt;CP$6,"  ",)))</f>
        <v xml:space="preserve">  </v>
      </c>
      <c r="CQ542" s="1179" t="s">
        <v>817</v>
      </c>
      <c r="CR542" s="1180"/>
      <c r="CS542" s="1180"/>
    </row>
    <row r="543" spans="1:97" x14ac:dyDescent="0.2">
      <c r="A543" s="1144" t="s">
        <v>2143</v>
      </c>
      <c r="B543" s="1161" t="s">
        <v>1249</v>
      </c>
      <c r="C543" s="1105" t="s">
        <v>599</v>
      </c>
      <c r="D543" s="957">
        <v>9</v>
      </c>
      <c r="E543" s="1391">
        <v>1100516</v>
      </c>
      <c r="F543" s="955">
        <v>1</v>
      </c>
      <c r="G543" s="1163">
        <v>384043121402301</v>
      </c>
      <c r="H543" s="1163">
        <v>201012201020</v>
      </c>
      <c r="I543" s="1163"/>
      <c r="J543" s="1105" t="s">
        <v>113</v>
      </c>
      <c r="K543" s="1183" t="s">
        <v>115</v>
      </c>
      <c r="L543" s="1183"/>
      <c r="M543" s="957" t="s">
        <v>115</v>
      </c>
      <c r="N543" s="957"/>
      <c r="O543" s="957"/>
      <c r="P543" s="1169">
        <v>40532</v>
      </c>
      <c r="Q543" s="1342">
        <v>0.43055555555555558</v>
      </c>
      <c r="R543" s="1392" t="s">
        <v>114</v>
      </c>
      <c r="S543" s="1343" t="s">
        <v>140</v>
      </c>
      <c r="T543" s="1345">
        <v>132.69999999999999</v>
      </c>
      <c r="U543" s="1345">
        <v>149.9</v>
      </c>
      <c r="V543" s="1189">
        <f t="shared" ref="V543:V551" si="499">U543-T543</f>
        <v>17.200000000000017</v>
      </c>
      <c r="W543" s="1345">
        <v>325</v>
      </c>
      <c r="X543" s="1344">
        <f t="shared" ref="X543:X551" si="500">V543/(W543/1000)</f>
        <v>52.923076923076977</v>
      </c>
      <c r="Y543" s="1154" t="str">
        <f t="shared" ref="Y543:Y552" si="501">IF(V543&lt;Y$5,"&lt;MDL",IF(V543&lt;Y$6,"E, &lt;RL",IF(V543&gt;Y$6,"  ",)))</f>
        <v xml:space="preserve">  </v>
      </c>
      <c r="Z543" s="1235" t="s">
        <v>153</v>
      </c>
      <c r="AA543" s="1345">
        <v>132</v>
      </c>
      <c r="AB543" s="1345">
        <v>252.5</v>
      </c>
      <c r="AC543" s="1189">
        <f t="shared" ref="AC543:AC551" si="502">AB543-AA543</f>
        <v>120.5</v>
      </c>
      <c r="AD543" s="1345">
        <v>345</v>
      </c>
      <c r="AE543" s="1344">
        <f>AC543/(AD543/1000)</f>
        <v>349.27536231884062</v>
      </c>
      <c r="AF543" s="1154" t="str">
        <f t="shared" ref="AF543:AF552" si="503">IF(AC543&lt;AF$5,"&lt;MDL",IF(AC543&lt;AF$6,"E, &lt;RL",IF(AC543&gt;AF$6,"  ",)))</f>
        <v xml:space="preserve">  </v>
      </c>
      <c r="AG543" s="1235" t="s">
        <v>166</v>
      </c>
      <c r="AH543" s="1345">
        <v>132.80000000000001</v>
      </c>
      <c r="AI543" s="538">
        <v>182.4</v>
      </c>
      <c r="AJ543" s="1344">
        <f t="shared" ref="AJ543:AJ551" si="504">AI543-AH543</f>
        <v>49.599999999999994</v>
      </c>
      <c r="AK543" s="1345">
        <v>325</v>
      </c>
      <c r="AL543" s="1344">
        <f t="shared" ref="AL543:AL551" si="505">AJ543/(AK543/1000)</f>
        <v>152.61538461538458</v>
      </c>
      <c r="AM543" s="1154" t="str">
        <f t="shared" ref="AM543:AM552" si="506">IF(AJ543&lt;AM$5,"&lt;MDL",IF(AJ543&lt;AM$6,"E, &lt;RL",IF(AJ543&gt;AM$6,"  ",)))</f>
        <v xml:space="preserve">  </v>
      </c>
      <c r="AN543" s="1386">
        <f t="shared" ref="AN543:AN551" si="507">AVERAGE(X543,AE543,AL543)</f>
        <v>184.93794128576738</v>
      </c>
      <c r="AO543" s="1386">
        <f t="shared" ref="AO543:AO551" si="508">STDEV(X543,AE543,AL543)</f>
        <v>150.79698278515264</v>
      </c>
      <c r="AP543" s="1386">
        <f t="shared" ref="AP543:AP551" si="509">AO543/AN543*100</f>
        <v>81.539235127604286</v>
      </c>
      <c r="AQ543" s="1387">
        <f t="shared" ref="AQ543:AQ551" si="510">COUNT(X543,AE543,AL543)</f>
        <v>3</v>
      </c>
      <c r="AR543" s="1154" t="str">
        <f t="shared" si="481"/>
        <v xml:space="preserve">  </v>
      </c>
      <c r="AS543" s="1387"/>
      <c r="AT543" s="23" t="s">
        <v>191</v>
      </c>
      <c r="AU543" s="23" t="s">
        <v>191</v>
      </c>
      <c r="AV543" s="23" t="s">
        <v>191</v>
      </c>
      <c r="AW543" s="1175" t="str">
        <f t="shared" si="482"/>
        <v xml:space="preserve">  </v>
      </c>
      <c r="AX543" s="1154" t="str">
        <f t="shared" si="483"/>
        <v xml:space="preserve">  </v>
      </c>
      <c r="AY543" s="23" t="s">
        <v>191</v>
      </c>
      <c r="AZ543" s="23" t="s">
        <v>191</v>
      </c>
      <c r="BA543" s="23" t="s">
        <v>191</v>
      </c>
      <c r="BB543" s="1175" t="str">
        <f t="shared" si="477"/>
        <v xml:space="preserve">  </v>
      </c>
      <c r="BC543" s="1154" t="str">
        <f t="shared" si="484"/>
        <v xml:space="preserve">  </v>
      </c>
      <c r="BD543" s="794" t="s">
        <v>191</v>
      </c>
      <c r="BE543" s="952" t="s">
        <v>179</v>
      </c>
      <c r="BF543" s="1384">
        <v>3.0603170752751034</v>
      </c>
      <c r="BG543" s="1235"/>
      <c r="BH543" s="1175" t="str">
        <f t="shared" si="485"/>
        <v xml:space="preserve">  </v>
      </c>
      <c r="BI543" s="1154" t="str">
        <f t="shared" si="486"/>
        <v xml:space="preserve">  </v>
      </c>
      <c r="BJ543" s="1347" t="s">
        <v>243</v>
      </c>
      <c r="BK543" s="1347">
        <v>0.17611436216664095</v>
      </c>
      <c r="BL543" s="1347"/>
      <c r="BM543" s="1175" t="str">
        <f t="shared" si="487"/>
        <v xml:space="preserve">  </v>
      </c>
      <c r="BN543" s="1158" t="str">
        <f t="shared" ref="BN543:BN562" si="511">IF(BK543&lt;BN$5,"&lt;MDL",IF(BK543&lt;BN$6,"E, &lt;RL",IF(BK543&gt;BN$6,"  ",)))</f>
        <v xml:space="preserve">  </v>
      </c>
      <c r="BO543" s="1157" t="str">
        <f t="shared" si="488"/>
        <v xml:space="preserve">  </v>
      </c>
      <c r="BP543" s="1349">
        <f t="shared" si="478"/>
        <v>5.7547750064692025</v>
      </c>
      <c r="BQ543" s="964">
        <v>139.7179183875879</v>
      </c>
      <c r="BR543" s="1346"/>
      <c r="BS543" s="174" t="str">
        <f t="shared" si="489"/>
        <v xml:space="preserve">  </v>
      </c>
      <c r="BT543" s="1158" t="str">
        <f t="shared" si="490"/>
        <v xml:space="preserve">  </v>
      </c>
      <c r="BU543" s="1352">
        <f t="shared" ref="BU543:BU551" si="512">BQ543*(X543/1000)</f>
        <v>7.3943021423585051</v>
      </c>
      <c r="BW543" s="174" t="str">
        <f t="shared" si="491"/>
        <v xml:space="preserve">  </v>
      </c>
      <c r="BX543" s="1154" t="str">
        <f t="shared" si="492"/>
        <v xml:space="preserve">  </v>
      </c>
      <c r="BY543" s="1393">
        <v>0.38103523374862058</v>
      </c>
      <c r="BZ543" s="1394">
        <v>4.6831146047316474E-2</v>
      </c>
      <c r="CA543" s="1179">
        <v>1</v>
      </c>
      <c r="CB543" s="174" t="str">
        <f t="shared" si="493"/>
        <v>E, &lt;PRL</v>
      </c>
      <c r="CC543" s="1154" t="str">
        <f t="shared" si="494"/>
        <v>&lt;MDL</v>
      </c>
      <c r="CD543" s="1346">
        <v>0.13308621932379355</v>
      </c>
      <c r="CE543" s="949">
        <v>1.6356965503482999E-2</v>
      </c>
      <c r="CF543" s="174" t="str">
        <f t="shared" si="495"/>
        <v xml:space="preserve">  </v>
      </c>
      <c r="CG543" s="1158" t="str">
        <f t="shared" si="496"/>
        <v xml:space="preserve">  </v>
      </c>
      <c r="CH543" s="1348">
        <f t="shared" ref="CH543:CH551" si="513">BY543/BQ543*100</f>
        <v>0.27271751407833067</v>
      </c>
      <c r="CI543" s="1236">
        <v>1.4040205387380322</v>
      </c>
      <c r="CK543" s="174" t="str">
        <f t="shared" ref="CK543:CK551" si="514">IF(CI543&lt;CK$7,"E, &lt;PRL",IF(CI543&gt;CK$7,"  ",))</f>
        <v>E, &lt;PRL</v>
      </c>
      <c r="CL543" s="1154" t="str">
        <f t="shared" ref="CL543:CL552" si="515">IF(CI543&lt;CL$5,"&lt;MDL",IF(CI543&lt;CL$6,"E, &lt;RL",IF(CI543&gt;CL$6,"  ",)))</f>
        <v xml:space="preserve">  </v>
      </c>
      <c r="CM543" s="1347">
        <f t="shared" ref="CM543:CM551" si="516">CI543*(AL543/1000)</f>
        <v>0.21427513452740427</v>
      </c>
      <c r="CN543" s="950"/>
      <c r="CO543" s="174" t="str">
        <f t="shared" si="497"/>
        <v xml:space="preserve">  </v>
      </c>
      <c r="CP543" s="1158" t="str">
        <f t="shared" si="498"/>
        <v xml:space="preserve">  </v>
      </c>
      <c r="CQ543" s="1353">
        <f t="shared" ref="CQ543:CQ551" si="517">CI543/BQ543*100</f>
        <v>1.0048965479453931</v>
      </c>
      <c r="CR543" s="1174">
        <f t="shared" ref="CR543:CR551" si="518">100*CM543/BU543</f>
        <v>2.8978412080285718</v>
      </c>
    </row>
    <row r="544" spans="1:97" x14ac:dyDescent="0.2">
      <c r="A544" s="1144" t="s">
        <v>2222</v>
      </c>
      <c r="B544" s="1161" t="s">
        <v>1328</v>
      </c>
      <c r="C544" s="1105" t="s">
        <v>599</v>
      </c>
      <c r="D544" s="957">
        <v>9</v>
      </c>
      <c r="E544" s="1455"/>
      <c r="F544" s="955">
        <v>1</v>
      </c>
      <c r="G544" s="1163">
        <v>384043121402301</v>
      </c>
      <c r="H544" s="1163">
        <v>201105241140</v>
      </c>
      <c r="I544" s="1163"/>
      <c r="J544" s="957" t="s">
        <v>389</v>
      </c>
      <c r="K544" s="1183" t="s">
        <v>115</v>
      </c>
      <c r="L544" s="1183"/>
      <c r="M544" s="957" t="s">
        <v>115</v>
      </c>
      <c r="N544" s="957"/>
      <c r="O544" s="957"/>
      <c r="P544" s="959">
        <v>40687</v>
      </c>
      <c r="Q544" s="1342">
        <v>0.48611111111111099</v>
      </c>
      <c r="R544" s="1105" t="s">
        <v>533</v>
      </c>
      <c r="S544" s="1345" t="s">
        <v>537</v>
      </c>
      <c r="T544" s="1345">
        <v>131.6</v>
      </c>
      <c r="U544" s="1345">
        <v>178</v>
      </c>
      <c r="V544" s="1189">
        <f t="shared" si="499"/>
        <v>46.400000000000006</v>
      </c>
      <c r="W544" s="1345">
        <v>325</v>
      </c>
      <c r="X544" s="1344">
        <f t="shared" si="500"/>
        <v>142.76923076923077</v>
      </c>
      <c r="Y544" s="1154" t="str">
        <f t="shared" si="501"/>
        <v xml:space="preserve">  </v>
      </c>
      <c r="Z544" s="1235" t="s">
        <v>540</v>
      </c>
      <c r="AA544" s="1345">
        <v>130.30000000000001</v>
      </c>
      <c r="AB544" s="1345">
        <v>176.6</v>
      </c>
      <c r="AC544" s="1189">
        <f t="shared" si="502"/>
        <v>46.299999999999983</v>
      </c>
      <c r="AD544" s="1235">
        <v>397</v>
      </c>
      <c r="AE544" s="1344">
        <f>AC544/(AD544/1000)</f>
        <v>116.62468513853899</v>
      </c>
      <c r="AF544" s="1154" t="str">
        <f t="shared" si="503"/>
        <v xml:space="preserve">  </v>
      </c>
      <c r="AG544" s="1235" t="s">
        <v>543</v>
      </c>
      <c r="AH544" s="1345">
        <v>131.4</v>
      </c>
      <c r="AI544" s="1345">
        <v>182.7</v>
      </c>
      <c r="AJ544" s="1344">
        <f t="shared" si="504"/>
        <v>51.299999999999983</v>
      </c>
      <c r="AK544" s="1235">
        <v>420</v>
      </c>
      <c r="AL544" s="1344">
        <f t="shared" si="505"/>
        <v>122.14285714285711</v>
      </c>
      <c r="AM544" s="1154" t="str">
        <f t="shared" si="506"/>
        <v xml:space="preserve">  </v>
      </c>
      <c r="AN544" s="1307">
        <f t="shared" si="507"/>
        <v>127.17892435020896</v>
      </c>
      <c r="AO544" s="1307">
        <f t="shared" si="508"/>
        <v>13.780631199134335</v>
      </c>
      <c r="AP544" s="1307">
        <f t="shared" si="509"/>
        <v>10.83562490368845</v>
      </c>
      <c r="AQ544" s="1235">
        <f t="shared" si="510"/>
        <v>3</v>
      </c>
      <c r="AR544" s="1154" t="str">
        <f t="shared" si="481"/>
        <v xml:space="preserve">  </v>
      </c>
      <c r="AT544" s="23" t="s">
        <v>191</v>
      </c>
      <c r="AU544" s="23" t="s">
        <v>191</v>
      </c>
      <c r="AV544" s="23" t="s">
        <v>191</v>
      </c>
      <c r="AW544" s="1175" t="str">
        <f t="shared" si="482"/>
        <v xml:space="preserve">  </v>
      </c>
      <c r="AX544" s="1154" t="str">
        <f t="shared" si="483"/>
        <v xml:space="preserve">  </v>
      </c>
      <c r="AY544" s="23" t="s">
        <v>191</v>
      </c>
      <c r="AZ544" s="23" t="s">
        <v>191</v>
      </c>
      <c r="BA544" s="23" t="s">
        <v>191</v>
      </c>
      <c r="BB544" s="1175" t="str">
        <f t="shared" si="477"/>
        <v xml:space="preserve">  </v>
      </c>
      <c r="BC544" s="1154" t="str">
        <f t="shared" si="484"/>
        <v xml:space="preserve">  </v>
      </c>
      <c r="BD544" s="794" t="s">
        <v>191</v>
      </c>
      <c r="BE544" s="949" t="s">
        <v>95</v>
      </c>
      <c r="BF544" s="1490">
        <v>6.8943455268738324E-2</v>
      </c>
      <c r="BG544" s="1491"/>
      <c r="BH544" s="1175" t="str">
        <f t="shared" si="485"/>
        <v>E, &lt;PRL</v>
      </c>
      <c r="BI544" s="1154" t="str">
        <f t="shared" si="486"/>
        <v>&lt;MDL</v>
      </c>
      <c r="BJ544" s="954" t="s">
        <v>494</v>
      </c>
      <c r="BK544" s="1443">
        <v>0.15702843574556871</v>
      </c>
      <c r="BL544" s="1414"/>
      <c r="BM544" s="1175" t="str">
        <f t="shared" si="487"/>
        <v xml:space="preserve">  </v>
      </c>
      <c r="BN544" s="1158" t="str">
        <f t="shared" si="511"/>
        <v xml:space="preserve">  </v>
      </c>
      <c r="BO544" s="1157" t="str">
        <f t="shared" si="488"/>
        <v xml:space="preserve">  </v>
      </c>
      <c r="BP544" s="1442">
        <f t="shared" si="478"/>
        <v>227.76409324638473</v>
      </c>
      <c r="BQ544" s="964">
        <v>273.33317893113934</v>
      </c>
      <c r="BS544" s="174" t="str">
        <f t="shared" si="489"/>
        <v xml:space="preserve">  </v>
      </c>
      <c r="BT544" s="1158" t="str">
        <f t="shared" si="490"/>
        <v xml:space="preserve">  </v>
      </c>
      <c r="BU544" s="1352">
        <f t="shared" si="512"/>
        <v>39.023567699707286</v>
      </c>
      <c r="BW544" s="174" t="str">
        <f t="shared" si="491"/>
        <v xml:space="preserve">  </v>
      </c>
      <c r="BX544" s="1154" t="str">
        <f t="shared" si="492"/>
        <v xml:space="preserve">  </v>
      </c>
      <c r="BY544" s="1236">
        <v>7.6601501922048278</v>
      </c>
      <c r="BZ544" s="1347"/>
      <c r="CA544" s="1179">
        <v>1</v>
      </c>
      <c r="CB544" s="174" t="str">
        <f t="shared" si="493"/>
        <v xml:space="preserve">  </v>
      </c>
      <c r="CC544" s="1154" t="str">
        <f t="shared" si="494"/>
        <v xml:space="preserve">  </v>
      </c>
      <c r="CD544" s="1419">
        <f t="shared" ref="CD544:CD551" si="519">BY544*(AE544/1000)</f>
        <v>0.89336260427980696</v>
      </c>
      <c r="CE544" s="1347"/>
      <c r="CF544" s="174" t="str">
        <f t="shared" si="495"/>
        <v xml:space="preserve">  </v>
      </c>
      <c r="CG544" s="1158" t="str">
        <f t="shared" si="496"/>
        <v xml:space="preserve">  </v>
      </c>
      <c r="CH544" s="1348">
        <f t="shared" si="513"/>
        <v>2.8024955558485805</v>
      </c>
      <c r="CI544" s="1347">
        <v>2.0818100259714964</v>
      </c>
      <c r="CK544" s="174" t="str">
        <f t="shared" si="514"/>
        <v>E, &lt;PRL</v>
      </c>
      <c r="CL544" s="1154" t="str">
        <f t="shared" si="515"/>
        <v xml:space="preserve">  </v>
      </c>
      <c r="CM544" s="1347">
        <f t="shared" si="516"/>
        <v>0.25427822460080413</v>
      </c>
      <c r="CO544" s="174" t="str">
        <f t="shared" si="497"/>
        <v xml:space="preserve">  </v>
      </c>
      <c r="CP544" s="1158" t="str">
        <f t="shared" si="498"/>
        <v xml:space="preserve">  </v>
      </c>
      <c r="CQ544" s="1353">
        <f t="shared" si="517"/>
        <v>0.7616382446186547</v>
      </c>
      <c r="CR544" s="1174">
        <f t="shared" si="518"/>
        <v>0.65160168480113489</v>
      </c>
    </row>
    <row r="545" spans="1:97" x14ac:dyDescent="0.2">
      <c r="A545" s="1144" t="s">
        <v>2237</v>
      </c>
      <c r="B545" s="1161" t="s">
        <v>1343</v>
      </c>
      <c r="C545" s="1105" t="s">
        <v>599</v>
      </c>
      <c r="D545" s="957">
        <v>9</v>
      </c>
      <c r="E545" s="1455"/>
      <c r="F545" s="955">
        <v>1</v>
      </c>
      <c r="G545" s="1163">
        <v>384043121402301</v>
      </c>
      <c r="H545" s="1163">
        <v>201202151430</v>
      </c>
      <c r="I545" s="1163"/>
      <c r="J545" s="1105" t="s">
        <v>584</v>
      </c>
      <c r="K545" s="1183" t="s">
        <v>551</v>
      </c>
      <c r="L545" s="1183"/>
      <c r="M545" s="957" t="s">
        <v>551</v>
      </c>
      <c r="N545" s="957"/>
      <c r="O545" s="957"/>
      <c r="P545" s="1169">
        <v>40954</v>
      </c>
      <c r="Q545" s="960">
        <v>0.60416666666666663</v>
      </c>
      <c r="R545" s="1105" t="s">
        <v>565</v>
      </c>
      <c r="S545" s="1235" t="s">
        <v>565</v>
      </c>
      <c r="T545" s="1345">
        <v>132.9</v>
      </c>
      <c r="U545" s="1097">
        <v>141.5</v>
      </c>
      <c r="V545" s="1344">
        <f t="shared" si="499"/>
        <v>8.5999999999999943</v>
      </c>
      <c r="W545" s="1512">
        <v>842</v>
      </c>
      <c r="X545" s="1344">
        <f t="shared" si="500"/>
        <v>10.213776722090255</v>
      </c>
      <c r="Y545" s="1154" t="str">
        <f t="shared" si="501"/>
        <v xml:space="preserve">  </v>
      </c>
      <c r="Z545" s="1235" t="s">
        <v>565</v>
      </c>
      <c r="AA545" s="1345">
        <v>131.80000000000001</v>
      </c>
      <c r="AB545" s="1189">
        <v>138.1</v>
      </c>
      <c r="AC545" s="1344">
        <f t="shared" si="502"/>
        <v>6.2999999999999829</v>
      </c>
      <c r="AD545" s="1506">
        <v>622</v>
      </c>
      <c r="AE545" s="1344">
        <f>AC545/(AD545/1000)</f>
        <v>10.128617363344024</v>
      </c>
      <c r="AF545" s="1154" t="str">
        <f t="shared" si="503"/>
        <v xml:space="preserve">  </v>
      </c>
      <c r="AG545" s="1235" t="s">
        <v>565</v>
      </c>
      <c r="AH545" s="1345">
        <v>133.30000000000001</v>
      </c>
      <c r="AI545" s="1189">
        <v>141.6</v>
      </c>
      <c r="AJ545" s="1344">
        <f t="shared" si="504"/>
        <v>8.2999999999999829</v>
      </c>
      <c r="AK545" s="1345">
        <v>826</v>
      </c>
      <c r="AL545" s="1344">
        <f t="shared" si="505"/>
        <v>10.048426150121045</v>
      </c>
      <c r="AM545" s="1154" t="str">
        <f t="shared" si="506"/>
        <v xml:space="preserve">  </v>
      </c>
      <c r="AN545" s="1507">
        <f t="shared" si="507"/>
        <v>10.130273411851775</v>
      </c>
      <c r="AO545" s="1507">
        <f t="shared" si="508"/>
        <v>8.26877245129604E-2</v>
      </c>
      <c r="AP545" s="1507">
        <f t="shared" si="509"/>
        <v>0.8162437591883851</v>
      </c>
      <c r="AQ545" s="1506">
        <f t="shared" si="510"/>
        <v>3</v>
      </c>
      <c r="AR545" s="1154" t="str">
        <f t="shared" si="481"/>
        <v xml:space="preserve">  </v>
      </c>
      <c r="AS545" s="1506"/>
      <c r="AT545" s="23" t="s">
        <v>191</v>
      </c>
      <c r="AU545" s="23" t="s">
        <v>191</v>
      </c>
      <c r="AV545" s="23" t="s">
        <v>191</v>
      </c>
      <c r="AW545" s="1175" t="str">
        <f t="shared" si="482"/>
        <v xml:space="preserve">  </v>
      </c>
      <c r="AX545" s="1154" t="str">
        <f t="shared" si="483"/>
        <v xml:space="preserve">  </v>
      </c>
      <c r="AY545" s="23" t="s">
        <v>191</v>
      </c>
      <c r="AZ545" s="23" t="s">
        <v>191</v>
      </c>
      <c r="BA545" s="23" t="s">
        <v>191</v>
      </c>
      <c r="BB545" s="1175" t="str">
        <f t="shared" si="477"/>
        <v xml:space="preserve">  </v>
      </c>
      <c r="BC545" s="1154" t="str">
        <f t="shared" si="484"/>
        <v xml:space="preserve">  </v>
      </c>
      <c r="BD545" s="794" t="s">
        <v>191</v>
      </c>
      <c r="BE545" s="949" t="s">
        <v>594</v>
      </c>
      <c r="BF545" s="1347">
        <v>1.4422989107602389</v>
      </c>
      <c r="BG545" s="1347"/>
      <c r="BH545" s="1175" t="str">
        <f t="shared" si="485"/>
        <v xml:space="preserve">  </v>
      </c>
      <c r="BI545" s="1154" t="str">
        <f t="shared" si="486"/>
        <v xml:space="preserve">  </v>
      </c>
      <c r="BJ545" s="952" t="s">
        <v>590</v>
      </c>
      <c r="BK545" s="1347">
        <v>6.5948082835686178E-2</v>
      </c>
      <c r="BL545" s="1347"/>
      <c r="BM545" s="1175" t="str">
        <f t="shared" si="487"/>
        <v xml:space="preserve">  </v>
      </c>
      <c r="BN545" s="1158" t="str">
        <f t="shared" si="511"/>
        <v xml:space="preserve">  </v>
      </c>
      <c r="BO545" s="1157" t="str">
        <f t="shared" si="488"/>
        <v xml:space="preserve">  </v>
      </c>
      <c r="BP545" s="1348">
        <f t="shared" si="478"/>
        <v>4.5724282493512254</v>
      </c>
      <c r="BQ545" s="1494">
        <v>232.02499668743883</v>
      </c>
      <c r="BR545" s="1353"/>
      <c r="BS545" s="174" t="str">
        <f t="shared" si="489"/>
        <v xml:space="preserve">  </v>
      </c>
      <c r="BT545" s="1158" t="str">
        <f t="shared" si="490"/>
        <v xml:space="preserve">  </v>
      </c>
      <c r="BU545" s="510">
        <f t="shared" si="512"/>
        <v>2.369851510109231</v>
      </c>
      <c r="BW545" s="174" t="str">
        <f t="shared" si="491"/>
        <v>E, &lt;PRL</v>
      </c>
      <c r="BX545" s="1154" t="str">
        <f t="shared" si="492"/>
        <v>E, &lt;RL</v>
      </c>
      <c r="BY545" s="1236">
        <v>11.524551692590162</v>
      </c>
      <c r="BZ545" s="1353"/>
      <c r="CA545" s="1179">
        <v>1</v>
      </c>
      <c r="CB545" s="174" t="str">
        <f t="shared" si="493"/>
        <v xml:space="preserve">  </v>
      </c>
      <c r="CC545" s="1154" t="str">
        <f t="shared" si="494"/>
        <v xml:space="preserve">  </v>
      </c>
      <c r="CD545" s="1419">
        <f t="shared" si="519"/>
        <v>0.11672777437832446</v>
      </c>
      <c r="CE545" s="952"/>
      <c r="CF545" s="174" t="str">
        <f t="shared" si="495"/>
        <v xml:space="preserve">  </v>
      </c>
      <c r="CG545" s="1158" t="str">
        <f t="shared" si="496"/>
        <v>E, &lt;RL</v>
      </c>
      <c r="CH545" s="1389">
        <f t="shared" si="513"/>
        <v>4.9669440177236162</v>
      </c>
      <c r="CI545" s="1236">
        <v>4.5566005238399363</v>
      </c>
      <c r="CJ545" s="1353"/>
      <c r="CK545" s="174" t="str">
        <f t="shared" si="514"/>
        <v xml:space="preserve">  </v>
      </c>
      <c r="CL545" s="1154" t="str">
        <f t="shared" si="515"/>
        <v xml:space="preserve">  </v>
      </c>
      <c r="CM545" s="1347">
        <f t="shared" si="516"/>
        <v>4.5786663859408466E-2</v>
      </c>
      <c r="CO545" s="174" t="str">
        <f t="shared" si="497"/>
        <v>E, &lt;PRL</v>
      </c>
      <c r="CP545" s="1158" t="str">
        <f t="shared" si="498"/>
        <v>&lt;MDL</v>
      </c>
      <c r="CQ545" s="1353">
        <f t="shared" si="517"/>
        <v>1.9638403572431202</v>
      </c>
      <c r="CR545" s="1174">
        <f t="shared" si="518"/>
        <v>1.9320477955725619</v>
      </c>
    </row>
    <row r="546" spans="1:97" x14ac:dyDescent="0.2">
      <c r="A546" s="1144" t="s">
        <v>2241</v>
      </c>
      <c r="B546" s="1161" t="s">
        <v>1347</v>
      </c>
      <c r="C546" s="1105" t="s">
        <v>599</v>
      </c>
      <c r="D546" s="957">
        <v>9</v>
      </c>
      <c r="E546" s="1455"/>
      <c r="F546" s="955">
        <v>1</v>
      </c>
      <c r="G546" s="1163">
        <v>384043121402301</v>
      </c>
      <c r="H546" s="1163">
        <v>201203061300</v>
      </c>
      <c r="I546" s="1163"/>
      <c r="J546" s="1105" t="s">
        <v>588</v>
      </c>
      <c r="K546" s="1183" t="s">
        <v>115</v>
      </c>
      <c r="L546" s="1183"/>
      <c r="M546" s="957" t="s">
        <v>115</v>
      </c>
      <c r="N546" s="957"/>
      <c r="O546" s="957"/>
      <c r="P546" s="1169">
        <v>40974</v>
      </c>
      <c r="Q546" s="960">
        <v>0.54166666666666663</v>
      </c>
      <c r="R546" s="1105" t="s">
        <v>569</v>
      </c>
      <c r="S546" s="1235" t="s">
        <v>569</v>
      </c>
      <c r="T546" s="1345">
        <v>134.5</v>
      </c>
      <c r="U546" s="1097">
        <v>144.6</v>
      </c>
      <c r="V546" s="1344">
        <f t="shared" si="499"/>
        <v>10.099999999999994</v>
      </c>
      <c r="W546" s="1512">
        <v>1118</v>
      </c>
      <c r="X546" s="1344">
        <f t="shared" si="500"/>
        <v>9.0339892665473993</v>
      </c>
      <c r="Y546" s="1154" t="str">
        <f t="shared" si="501"/>
        <v xml:space="preserve">  </v>
      </c>
      <c r="Z546" s="1235" t="s">
        <v>569</v>
      </c>
      <c r="AA546" s="1345">
        <v>134</v>
      </c>
      <c r="AB546" s="1189">
        <v>142.4</v>
      </c>
      <c r="AC546" s="1344">
        <f t="shared" si="502"/>
        <v>8.4000000000000057</v>
      </c>
      <c r="AD546" s="1506">
        <v>1086</v>
      </c>
      <c r="AE546" s="1344">
        <f>AC546/(AD546/1000)</f>
        <v>7.7348066298342593</v>
      </c>
      <c r="AF546" s="1154" t="str">
        <f t="shared" si="503"/>
        <v xml:space="preserve">  </v>
      </c>
      <c r="AG546" s="1235" t="s">
        <v>569</v>
      </c>
      <c r="AH546" s="1345">
        <v>133.1</v>
      </c>
      <c r="AI546" s="1189">
        <v>143</v>
      </c>
      <c r="AJ546" s="1344">
        <f t="shared" si="504"/>
        <v>9.9000000000000057</v>
      </c>
      <c r="AK546" s="1345">
        <v>1024</v>
      </c>
      <c r="AL546" s="1344">
        <f t="shared" si="505"/>
        <v>9.6679687500000053</v>
      </c>
      <c r="AM546" s="1154" t="str">
        <f t="shared" si="506"/>
        <v xml:space="preserve">  </v>
      </c>
      <c r="AN546" s="1507">
        <f t="shared" si="507"/>
        <v>8.8122548821272204</v>
      </c>
      <c r="AO546" s="1507">
        <f t="shared" si="508"/>
        <v>0.98547123176507645</v>
      </c>
      <c r="AP546" s="1507">
        <f t="shared" si="509"/>
        <v>11.182963327170471</v>
      </c>
      <c r="AQ546" s="1506">
        <f t="shared" si="510"/>
        <v>3</v>
      </c>
      <c r="AR546" s="1154" t="str">
        <f t="shared" si="481"/>
        <v xml:space="preserve">  </v>
      </c>
      <c r="AS546" s="1506"/>
      <c r="AT546" s="23" t="s">
        <v>191</v>
      </c>
      <c r="AU546" s="23" t="s">
        <v>191</v>
      </c>
      <c r="AV546" s="23" t="s">
        <v>191</v>
      </c>
      <c r="AW546" s="1175" t="str">
        <f t="shared" si="482"/>
        <v xml:space="preserve">  </v>
      </c>
      <c r="AX546" s="1154" t="str">
        <f t="shared" si="483"/>
        <v xml:space="preserve">  </v>
      </c>
      <c r="AY546" s="23" t="s">
        <v>191</v>
      </c>
      <c r="AZ546" s="23" t="s">
        <v>191</v>
      </c>
      <c r="BA546" s="23" t="s">
        <v>191</v>
      </c>
      <c r="BB546" s="1175" t="str">
        <f t="shared" si="477"/>
        <v xml:space="preserve">  </v>
      </c>
      <c r="BC546" s="1154" t="str">
        <f t="shared" si="484"/>
        <v xml:space="preserve">  </v>
      </c>
      <c r="BD546" s="794" t="s">
        <v>191</v>
      </c>
      <c r="BE546" s="949" t="s">
        <v>56</v>
      </c>
      <c r="BF546" s="1347">
        <v>0.80351794752535644</v>
      </c>
      <c r="BG546" s="1347"/>
      <c r="BH546" s="1175" t="str">
        <f t="shared" si="485"/>
        <v>E, &lt;PRL</v>
      </c>
      <c r="BI546" s="1154" t="str">
        <f t="shared" si="486"/>
        <v>E, &lt;RL</v>
      </c>
      <c r="BJ546" s="952" t="s">
        <v>590</v>
      </c>
      <c r="BK546" s="1347">
        <v>5.871829282307231E-2</v>
      </c>
      <c r="BL546" s="1347">
        <v>1.6377967441806442E-2</v>
      </c>
      <c r="BM546" s="1175" t="str">
        <f t="shared" si="487"/>
        <v xml:space="preserve">  </v>
      </c>
      <c r="BN546" s="1158" t="str">
        <f t="shared" si="511"/>
        <v xml:space="preserve">  </v>
      </c>
      <c r="BO546" s="1157" t="str">
        <f t="shared" si="488"/>
        <v xml:space="preserve">  </v>
      </c>
      <c r="BP546" s="1348">
        <f t="shared" si="478"/>
        <v>7.3076516839369487</v>
      </c>
      <c r="BQ546" s="1494">
        <v>320.34366369905848</v>
      </c>
      <c r="BR546" s="1353"/>
      <c r="BS546" s="174" t="str">
        <f t="shared" si="489"/>
        <v xml:space="preserve">  </v>
      </c>
      <c r="BT546" s="1158" t="str">
        <f t="shared" si="490"/>
        <v xml:space="preserve">  </v>
      </c>
      <c r="BU546" s="510">
        <f t="shared" si="512"/>
        <v>2.8939812194637642</v>
      </c>
      <c r="BW546" s="174" t="str">
        <f t="shared" si="491"/>
        <v>E, &lt;PRL</v>
      </c>
      <c r="BX546" s="1154" t="str">
        <f t="shared" si="492"/>
        <v>E, &lt;RL</v>
      </c>
      <c r="BY546" s="1236">
        <v>13.12721900521198</v>
      </c>
      <c r="BZ546" s="1353"/>
      <c r="CA546" s="1179">
        <v>1</v>
      </c>
      <c r="CB546" s="174" t="str">
        <f t="shared" si="493"/>
        <v xml:space="preserve">  </v>
      </c>
      <c r="CC546" s="1154" t="str">
        <f t="shared" si="494"/>
        <v xml:space="preserve">  </v>
      </c>
      <c r="CD546" s="1419">
        <f t="shared" si="519"/>
        <v>0.10153650059279991</v>
      </c>
      <c r="CE546" s="952"/>
      <c r="CF546" s="174" t="str">
        <f t="shared" si="495"/>
        <v xml:space="preserve">  </v>
      </c>
      <c r="CG546" s="1158" t="str">
        <f t="shared" si="496"/>
        <v>E, &lt;RL</v>
      </c>
      <c r="CH546" s="1389">
        <f t="shared" si="513"/>
        <v>4.0978550515499279</v>
      </c>
      <c r="CI546" s="1236">
        <v>4.4963183322310805</v>
      </c>
      <c r="CJ546" s="1353"/>
      <c r="CK546" s="174" t="str">
        <f t="shared" si="514"/>
        <v xml:space="preserve">  </v>
      </c>
      <c r="CL546" s="1154" t="str">
        <f t="shared" si="515"/>
        <v xml:space="preserve">  </v>
      </c>
      <c r="CM546" s="1347">
        <f t="shared" si="516"/>
        <v>4.3470265126062231E-2</v>
      </c>
      <c r="CO546" s="174" t="str">
        <f t="shared" si="497"/>
        <v>E, &lt;PRL</v>
      </c>
      <c r="CP546" s="1158" t="str">
        <f t="shared" si="498"/>
        <v>&lt;MDL</v>
      </c>
      <c r="CQ546" s="1353">
        <f t="shared" si="517"/>
        <v>1.4035920924145613</v>
      </c>
      <c r="CR546" s="1174">
        <f t="shared" si="518"/>
        <v>1.502092164029903</v>
      </c>
    </row>
    <row r="547" spans="1:97" x14ac:dyDescent="0.2">
      <c r="A547" s="1144" t="s">
        <v>2331</v>
      </c>
      <c r="B547" s="1161" t="s">
        <v>1437</v>
      </c>
      <c r="C547" s="957" t="s">
        <v>599</v>
      </c>
      <c r="D547" s="957">
        <v>9</v>
      </c>
      <c r="E547" s="1455"/>
      <c r="F547" s="955">
        <v>1</v>
      </c>
      <c r="G547" s="1163">
        <v>384201121424401</v>
      </c>
      <c r="H547" s="1163">
        <v>201304021200</v>
      </c>
      <c r="I547" s="1163"/>
      <c r="J547" s="1105" t="s">
        <v>873</v>
      </c>
      <c r="K547" s="1183" t="s">
        <v>928</v>
      </c>
      <c r="L547" s="1183" t="s">
        <v>928</v>
      </c>
      <c r="M547" s="957" t="s">
        <v>928</v>
      </c>
      <c r="N547" s="957"/>
      <c r="O547" s="957"/>
      <c r="P547" s="1248">
        <v>41366</v>
      </c>
      <c r="Q547" s="960">
        <v>0.5</v>
      </c>
      <c r="R547" s="1105" t="s">
        <v>927</v>
      </c>
      <c r="S547" s="1551" t="s">
        <v>927</v>
      </c>
      <c r="T547" s="1527">
        <v>125.1</v>
      </c>
      <c r="U547" s="1552">
        <v>129.39999999999998</v>
      </c>
      <c r="V547" s="1393">
        <f t="shared" si="499"/>
        <v>4.2999999999999829</v>
      </c>
      <c r="W547" s="1171">
        <v>375</v>
      </c>
      <c r="X547" s="1393">
        <f t="shared" si="500"/>
        <v>11.466666666666621</v>
      </c>
      <c r="Y547" s="1158" t="str">
        <f t="shared" si="501"/>
        <v xml:space="preserve">  </v>
      </c>
      <c r="Z547" s="1551" t="s">
        <v>927</v>
      </c>
      <c r="AA547" s="1558">
        <v>126.8</v>
      </c>
      <c r="AB547" s="1552">
        <v>130.70000000000002</v>
      </c>
      <c r="AC547" s="1344">
        <f t="shared" si="502"/>
        <v>3.9000000000000199</v>
      </c>
      <c r="AD547" s="1171">
        <v>375</v>
      </c>
      <c r="AE547" s="1307">
        <v>10.400000000000054</v>
      </c>
      <c r="AF547" s="1158" t="str">
        <f t="shared" si="503"/>
        <v xml:space="preserve">  </v>
      </c>
      <c r="AG547" s="1551" t="s">
        <v>927</v>
      </c>
      <c r="AH547" s="1558">
        <v>125.8</v>
      </c>
      <c r="AI547" s="1552">
        <v>130.30000000000001</v>
      </c>
      <c r="AJ547" s="1344">
        <f t="shared" si="504"/>
        <v>4.5000000000000142</v>
      </c>
      <c r="AK547" s="1171">
        <v>375</v>
      </c>
      <c r="AL547" s="1393">
        <f t="shared" si="505"/>
        <v>12.000000000000037</v>
      </c>
      <c r="AM547" s="1158" t="str">
        <f t="shared" si="506"/>
        <v xml:space="preserve">  </v>
      </c>
      <c r="AN547" s="1507">
        <f t="shared" si="507"/>
        <v>11.288888888888904</v>
      </c>
      <c r="AO547" s="1507">
        <f t="shared" si="508"/>
        <v>0.81468012354768693</v>
      </c>
      <c r="AP547" s="1507">
        <f t="shared" si="509"/>
        <v>7.216654637725564</v>
      </c>
      <c r="AQ547" s="1506">
        <f t="shared" si="510"/>
        <v>3</v>
      </c>
      <c r="AR547" s="1158" t="str">
        <f t="shared" si="481"/>
        <v xml:space="preserve">  </v>
      </c>
      <c r="AS547" s="1506"/>
      <c r="AT547" s="23" t="s">
        <v>191</v>
      </c>
      <c r="AU547" s="23" t="s">
        <v>191</v>
      </c>
      <c r="AV547" s="23" t="s">
        <v>191</v>
      </c>
      <c r="AW547" s="1175" t="str">
        <f t="shared" si="482"/>
        <v xml:space="preserve">  </v>
      </c>
      <c r="AX547" s="1154" t="str">
        <f t="shared" si="483"/>
        <v xml:space="preserve">  </v>
      </c>
      <c r="AY547" s="23" t="s">
        <v>191</v>
      </c>
      <c r="AZ547" s="23" t="s">
        <v>191</v>
      </c>
      <c r="BA547" s="23" t="s">
        <v>191</v>
      </c>
      <c r="BB547" s="1175" t="str">
        <f t="shared" si="477"/>
        <v xml:space="preserve">  </v>
      </c>
      <c r="BC547" s="1158" t="str">
        <f t="shared" si="484"/>
        <v xml:space="preserve">  </v>
      </c>
      <c r="BD547" s="794" t="s">
        <v>191</v>
      </c>
      <c r="BE547" s="1180"/>
      <c r="BF547" s="1347">
        <v>1.9821225449151108</v>
      </c>
      <c r="BG547" s="1347"/>
      <c r="BH547" s="1175" t="str">
        <f t="shared" si="485"/>
        <v xml:space="preserve">  </v>
      </c>
      <c r="BI547" s="1158" t="str">
        <f t="shared" si="486"/>
        <v xml:space="preserve">  </v>
      </c>
      <c r="BJ547" s="1180"/>
      <c r="BK547" s="1346">
        <v>0.16666832665644343</v>
      </c>
      <c r="BL547" s="1346"/>
      <c r="BM547" s="1175" t="str">
        <f t="shared" si="487"/>
        <v xml:space="preserve">  </v>
      </c>
      <c r="BN547" s="1158" t="str">
        <f t="shared" si="511"/>
        <v xml:space="preserve">  </v>
      </c>
      <c r="BO547" s="1157" t="str">
        <f t="shared" si="488"/>
        <v xml:space="preserve">  </v>
      </c>
      <c r="BP547" s="1352">
        <f t="shared" si="478"/>
        <v>8.4085783234750195</v>
      </c>
      <c r="BQ547" s="1406">
        <v>292.28793720480098</v>
      </c>
      <c r="BR547" s="949"/>
      <c r="BS547" s="174" t="str">
        <f t="shared" si="489"/>
        <v xml:space="preserve">  </v>
      </c>
      <c r="BT547" s="1158" t="str">
        <f t="shared" si="490"/>
        <v xml:space="preserve">  </v>
      </c>
      <c r="BU547" s="1352">
        <f t="shared" si="512"/>
        <v>3.3515683466150374</v>
      </c>
      <c r="BV547" s="949"/>
      <c r="BW547" s="174" t="str">
        <f t="shared" si="491"/>
        <v xml:space="preserve">  </v>
      </c>
      <c r="BX547" s="1158" t="str">
        <f t="shared" si="492"/>
        <v xml:space="preserve">  </v>
      </c>
      <c r="BY547" s="1307">
        <v>18.809186784837156</v>
      </c>
      <c r="BZ547" s="1352"/>
      <c r="CA547" s="1179">
        <v>1</v>
      </c>
      <c r="CB547" s="174" t="str">
        <f t="shared" si="493"/>
        <v xml:space="preserve">  </v>
      </c>
      <c r="CC547" s="1158" t="str">
        <f t="shared" si="494"/>
        <v xml:space="preserve">  </v>
      </c>
      <c r="CD547" s="1419">
        <f t="shared" si="519"/>
        <v>0.19561554256230743</v>
      </c>
      <c r="CF547" s="174" t="str">
        <f t="shared" si="495"/>
        <v xml:space="preserve">  </v>
      </c>
      <c r="CG547" s="1158" t="str">
        <f t="shared" si="496"/>
        <v xml:space="preserve">  </v>
      </c>
      <c r="CH547" s="1236">
        <f t="shared" si="513"/>
        <v>6.4351567035959789</v>
      </c>
      <c r="CI547" s="1353">
        <v>11.522446300555902</v>
      </c>
      <c r="CK547" s="174" t="str">
        <f t="shared" si="514"/>
        <v xml:space="preserve">  </v>
      </c>
      <c r="CL547" s="1158" t="str">
        <f t="shared" si="515"/>
        <v xml:space="preserve">  </v>
      </c>
      <c r="CM547" s="1347">
        <f t="shared" si="516"/>
        <v>0.13826935560667125</v>
      </c>
      <c r="CO547" s="174" t="str">
        <f t="shared" si="497"/>
        <v>E, &lt;PRL</v>
      </c>
      <c r="CP547" s="1158" t="str">
        <f t="shared" si="498"/>
        <v>E, &lt;RL</v>
      </c>
      <c r="CQ547" s="1353">
        <f t="shared" si="517"/>
        <v>3.9421559475724544</v>
      </c>
      <c r="CR547" s="1174">
        <f t="shared" si="518"/>
        <v>4.1255120381572494</v>
      </c>
    </row>
    <row r="548" spans="1:97" x14ac:dyDescent="0.2">
      <c r="A548" s="1144" t="s">
        <v>2341</v>
      </c>
      <c r="B548" s="1161" t="s">
        <v>1447</v>
      </c>
      <c r="C548" s="957" t="s">
        <v>599</v>
      </c>
      <c r="D548" s="957">
        <v>9</v>
      </c>
      <c r="E548" s="1455"/>
      <c r="F548" s="955">
        <v>1</v>
      </c>
      <c r="G548" s="1163">
        <v>384151121422801</v>
      </c>
      <c r="H548" s="1163">
        <v>201304031440</v>
      </c>
      <c r="I548" s="1163"/>
      <c r="J548" s="1105" t="s">
        <v>942</v>
      </c>
      <c r="K548" s="1183" t="s">
        <v>1723</v>
      </c>
      <c r="L548" s="1183" t="s">
        <v>1723</v>
      </c>
      <c r="M548" s="957" t="s">
        <v>944</v>
      </c>
      <c r="N548" s="957"/>
      <c r="O548" s="957"/>
      <c r="P548" s="1169">
        <v>41367</v>
      </c>
      <c r="Q548" s="960">
        <v>0.61111111111111105</v>
      </c>
      <c r="R548" s="1105" t="s">
        <v>943</v>
      </c>
      <c r="S548" s="1551" t="s">
        <v>943</v>
      </c>
      <c r="T548" s="1527">
        <v>125.8</v>
      </c>
      <c r="U548" s="1552">
        <v>131.70000000000002</v>
      </c>
      <c r="V548" s="1393">
        <f t="shared" si="499"/>
        <v>5.9000000000000199</v>
      </c>
      <c r="W548" s="1171">
        <v>275</v>
      </c>
      <c r="X548" s="1393">
        <f t="shared" si="500"/>
        <v>21.454545454545524</v>
      </c>
      <c r="Y548" s="1158" t="str">
        <f t="shared" si="501"/>
        <v xml:space="preserve">  </v>
      </c>
      <c r="Z548" s="1551" t="s">
        <v>943</v>
      </c>
      <c r="AA548" s="1558">
        <v>124.4</v>
      </c>
      <c r="AB548" s="1552">
        <v>129.80000000000001</v>
      </c>
      <c r="AC548" s="1344">
        <f t="shared" si="502"/>
        <v>5.4000000000000057</v>
      </c>
      <c r="AD548" s="1171">
        <v>275</v>
      </c>
      <c r="AE548" s="1307">
        <v>19.636363636363654</v>
      </c>
      <c r="AF548" s="1158" t="str">
        <f t="shared" si="503"/>
        <v xml:space="preserve">  </v>
      </c>
      <c r="AG548" s="1551" t="s">
        <v>943</v>
      </c>
      <c r="AH548" s="1558">
        <v>123.3</v>
      </c>
      <c r="AI548" s="1552">
        <v>128.39999999999998</v>
      </c>
      <c r="AJ548" s="1344">
        <f t="shared" si="504"/>
        <v>5.0999999999999801</v>
      </c>
      <c r="AK548" s="1171">
        <v>275</v>
      </c>
      <c r="AL548" s="1393">
        <f t="shared" si="505"/>
        <v>18.545454545454472</v>
      </c>
      <c r="AM548" s="1158" t="str">
        <f t="shared" si="506"/>
        <v xml:space="preserve">  </v>
      </c>
      <c r="AN548" s="1507">
        <f t="shared" si="507"/>
        <v>19.878787878787886</v>
      </c>
      <c r="AO548" s="1507">
        <f t="shared" si="508"/>
        <v>1.4696188670282073</v>
      </c>
      <c r="AP548" s="1507">
        <f t="shared" si="509"/>
        <v>7.3928997884040895</v>
      </c>
      <c r="AQ548" s="1506">
        <f t="shared" si="510"/>
        <v>3</v>
      </c>
      <c r="AR548" s="1158" t="str">
        <f t="shared" si="481"/>
        <v xml:space="preserve">  </v>
      </c>
      <c r="AS548" s="1506"/>
      <c r="AT548" s="23" t="s">
        <v>191</v>
      </c>
      <c r="AU548" s="23" t="s">
        <v>191</v>
      </c>
      <c r="AV548" s="23" t="s">
        <v>191</v>
      </c>
      <c r="AW548" s="1175" t="str">
        <f t="shared" si="482"/>
        <v xml:space="preserve">  </v>
      </c>
      <c r="AX548" s="1154" t="str">
        <f t="shared" si="483"/>
        <v xml:space="preserve">  </v>
      </c>
      <c r="AY548" s="23" t="s">
        <v>191</v>
      </c>
      <c r="AZ548" s="23" t="s">
        <v>191</v>
      </c>
      <c r="BA548" s="23" t="s">
        <v>191</v>
      </c>
      <c r="BB548" s="1175" t="str">
        <f t="shared" si="477"/>
        <v xml:space="preserve">  </v>
      </c>
      <c r="BC548" s="1158" t="str">
        <f t="shared" si="484"/>
        <v xml:space="preserve">  </v>
      </c>
      <c r="BD548" s="794" t="s">
        <v>191</v>
      </c>
      <c r="BE548" s="1180"/>
      <c r="BF548" s="1347">
        <v>1.4585892845840431</v>
      </c>
      <c r="BG548" s="1347"/>
      <c r="BH548" s="1175" t="str">
        <f t="shared" si="485"/>
        <v xml:space="preserve">  </v>
      </c>
      <c r="BI548" s="1158" t="str">
        <f t="shared" si="486"/>
        <v xml:space="preserve">  </v>
      </c>
      <c r="BJ548" s="1180"/>
      <c r="BK548" s="1346">
        <v>0.28380521706458867</v>
      </c>
      <c r="BL548" s="1346"/>
      <c r="BM548" s="1175" t="str">
        <f t="shared" si="487"/>
        <v xml:space="preserve">  </v>
      </c>
      <c r="BN548" s="1158" t="str">
        <f t="shared" si="511"/>
        <v xml:space="preserve">  </v>
      </c>
      <c r="BO548" s="1157" t="str">
        <f t="shared" si="488"/>
        <v xml:space="preserve">  </v>
      </c>
      <c r="BP548" s="1349">
        <f t="shared" si="478"/>
        <v>19.45751419293633</v>
      </c>
      <c r="BQ548" s="1406">
        <v>282.78397989062421</v>
      </c>
      <c r="BR548" s="949"/>
      <c r="BS548" s="174" t="str">
        <f t="shared" si="489"/>
        <v xml:space="preserve">  </v>
      </c>
      <c r="BT548" s="1158" t="str">
        <f t="shared" si="490"/>
        <v xml:space="preserve">  </v>
      </c>
      <c r="BU548" s="1352">
        <f t="shared" si="512"/>
        <v>6.067001750380685</v>
      </c>
      <c r="BV548" s="949"/>
      <c r="BW548" s="174" t="str">
        <f t="shared" si="491"/>
        <v xml:space="preserve">  </v>
      </c>
      <c r="BX548" s="1158" t="str">
        <f t="shared" si="492"/>
        <v xml:space="preserve">  </v>
      </c>
      <c r="BY548" s="1307">
        <v>21.074283658572096</v>
      </c>
      <c r="BZ548" s="1352"/>
      <c r="CA548" s="1179">
        <v>1</v>
      </c>
      <c r="CB548" s="174" t="str">
        <f t="shared" si="493"/>
        <v xml:space="preserve">  </v>
      </c>
      <c r="CC548" s="1154" t="str">
        <f t="shared" si="494"/>
        <v xml:space="preserve">  </v>
      </c>
      <c r="CD548" s="1419">
        <f t="shared" si="519"/>
        <v>0.41382229729559789</v>
      </c>
      <c r="CF548" s="174" t="str">
        <f t="shared" si="495"/>
        <v xml:space="preserve">  </v>
      </c>
      <c r="CG548" s="1158" t="str">
        <f t="shared" si="496"/>
        <v xml:space="preserve">  </v>
      </c>
      <c r="CH548" s="1389">
        <f t="shared" si="513"/>
        <v>7.4524319470725509</v>
      </c>
      <c r="CI548" s="1353">
        <v>10.439800339429867</v>
      </c>
      <c r="CK548" s="174" t="str">
        <f t="shared" si="514"/>
        <v xml:space="preserve">  </v>
      </c>
      <c r="CL548" s="1158" t="str">
        <f t="shared" si="515"/>
        <v xml:space="preserve">  </v>
      </c>
      <c r="CM548" s="1347">
        <f t="shared" si="516"/>
        <v>0.19361084265851677</v>
      </c>
      <c r="CO548" s="174" t="str">
        <f t="shared" si="497"/>
        <v>E, &lt;PRL</v>
      </c>
      <c r="CP548" s="1158" t="str">
        <f t="shared" si="498"/>
        <v>E, &lt;RL</v>
      </c>
      <c r="CQ548" s="1353">
        <f t="shared" si="517"/>
        <v>3.6917934118714206</v>
      </c>
      <c r="CR548" s="1174">
        <f t="shared" si="518"/>
        <v>3.1912112543295095</v>
      </c>
    </row>
    <row r="549" spans="1:97" s="1663" customFormat="1" x14ac:dyDescent="0.2">
      <c r="A549" s="1670" t="s">
        <v>2339</v>
      </c>
      <c r="B549" s="1812" t="s">
        <v>1445</v>
      </c>
      <c r="C549" s="975" t="s">
        <v>599</v>
      </c>
      <c r="D549" s="975">
        <v>7</v>
      </c>
      <c r="E549" s="1646"/>
      <c r="F549" s="973">
        <v>1</v>
      </c>
      <c r="G549" s="1647">
        <v>384147121422401</v>
      </c>
      <c r="H549" s="1647">
        <v>201304031430</v>
      </c>
      <c r="I549" s="1647"/>
      <c r="J549" s="1818" t="s">
        <v>945</v>
      </c>
      <c r="K549" s="1817" t="s">
        <v>1720</v>
      </c>
      <c r="L549" s="1817" t="s">
        <v>1720</v>
      </c>
      <c r="M549" s="975" t="s">
        <v>947</v>
      </c>
      <c r="N549" s="975" t="s">
        <v>1721</v>
      </c>
      <c r="O549" s="975"/>
      <c r="P549" s="975" t="s">
        <v>1722</v>
      </c>
      <c r="Q549" s="979">
        <v>0.60416666666666663</v>
      </c>
      <c r="R549" s="1818" t="s">
        <v>946</v>
      </c>
      <c r="S549" s="1823" t="s">
        <v>946</v>
      </c>
      <c r="T549" s="1825">
        <v>133.5</v>
      </c>
      <c r="U549" s="1652">
        <v>140</v>
      </c>
      <c r="V549" s="1653">
        <f t="shared" si="499"/>
        <v>6.5</v>
      </c>
      <c r="W549" s="1829">
        <v>375</v>
      </c>
      <c r="X549" s="1653">
        <f t="shared" si="500"/>
        <v>17.333333333333332</v>
      </c>
      <c r="Y549" s="1675" t="str">
        <f t="shared" si="501"/>
        <v xml:space="preserve">  </v>
      </c>
      <c r="Z549" s="1823" t="s">
        <v>946</v>
      </c>
      <c r="AA549" s="1825">
        <v>131.9</v>
      </c>
      <c r="AB549" s="1652">
        <v>138.30000000000001</v>
      </c>
      <c r="AC549" s="1655">
        <f t="shared" si="502"/>
        <v>6.4000000000000057</v>
      </c>
      <c r="AD549" s="1829">
        <v>375</v>
      </c>
      <c r="AE549" s="1834">
        <v>17.066666666666681</v>
      </c>
      <c r="AF549" s="1675" t="str">
        <f t="shared" si="503"/>
        <v xml:space="preserve">  </v>
      </c>
      <c r="AG549" s="1823" t="s">
        <v>946</v>
      </c>
      <c r="AH549" s="1825">
        <v>131.80000000000001</v>
      </c>
      <c r="AI549" s="1652">
        <v>138.1</v>
      </c>
      <c r="AJ549" s="1655">
        <f t="shared" si="504"/>
        <v>6.2999999999999829</v>
      </c>
      <c r="AK549" s="1829">
        <v>375</v>
      </c>
      <c r="AL549" s="1653">
        <f t="shared" si="505"/>
        <v>16.799999999999955</v>
      </c>
      <c r="AM549" s="1675" t="str">
        <f t="shared" si="506"/>
        <v xml:space="preserve">  </v>
      </c>
      <c r="AN549" s="1835">
        <f t="shared" si="507"/>
        <v>17.066666666666656</v>
      </c>
      <c r="AO549" s="1835">
        <f t="shared" si="508"/>
        <v>0.26666666666668881</v>
      </c>
      <c r="AP549" s="1835">
        <f t="shared" si="509"/>
        <v>1.5625000000001308</v>
      </c>
      <c r="AQ549" s="1837">
        <f t="shared" si="510"/>
        <v>3</v>
      </c>
      <c r="AR549" s="1675" t="str">
        <f t="shared" si="481"/>
        <v xml:space="preserve">  </v>
      </c>
      <c r="AS549" s="1837"/>
      <c r="AT549" s="1839" t="s">
        <v>191</v>
      </c>
      <c r="AU549" s="1839" t="s">
        <v>191</v>
      </c>
      <c r="AV549" s="1839" t="s">
        <v>191</v>
      </c>
      <c r="AW549" s="1845" t="str">
        <f t="shared" si="482"/>
        <v xml:space="preserve">  </v>
      </c>
      <c r="AX549" s="1673" t="str">
        <f t="shared" si="483"/>
        <v xml:space="preserve">  </v>
      </c>
      <c r="AY549" s="1839" t="s">
        <v>191</v>
      </c>
      <c r="AZ549" s="1839" t="s">
        <v>191</v>
      </c>
      <c r="BA549" s="1839" t="s">
        <v>191</v>
      </c>
      <c r="BB549" s="1845" t="str">
        <f t="shared" si="477"/>
        <v xml:space="preserve">  </v>
      </c>
      <c r="BC549" s="1675" t="str">
        <f t="shared" si="484"/>
        <v xml:space="preserve">  </v>
      </c>
      <c r="BD549" s="1853" t="s">
        <v>191</v>
      </c>
      <c r="BE549" s="1856"/>
      <c r="BF549" s="1857">
        <v>3.9085366565090971</v>
      </c>
      <c r="BG549" s="1857"/>
      <c r="BH549" s="1845" t="str">
        <f t="shared" si="485"/>
        <v xml:space="preserve">  </v>
      </c>
      <c r="BI549" s="1675" t="str">
        <f t="shared" si="486"/>
        <v xml:space="preserve">  </v>
      </c>
      <c r="BJ549" s="1856"/>
      <c r="BK549" s="1859">
        <v>1.2529241642417954</v>
      </c>
      <c r="BL549" s="1859"/>
      <c r="BM549" s="1845" t="str">
        <f t="shared" si="487"/>
        <v xml:space="preserve">  </v>
      </c>
      <c r="BN549" s="1675" t="str">
        <f t="shared" si="511"/>
        <v xml:space="preserve">  </v>
      </c>
      <c r="BO549" s="1676" t="str">
        <f t="shared" si="488"/>
        <v xml:space="preserve">  </v>
      </c>
      <c r="BP549" s="1863">
        <f t="shared" si="478"/>
        <v>32.056093478239056</v>
      </c>
      <c r="BQ549" s="1864">
        <v>506.23697513127183</v>
      </c>
      <c r="BR549" s="1729"/>
      <c r="BS549" s="1865" t="str">
        <f t="shared" si="489"/>
        <v xml:space="preserve">  </v>
      </c>
      <c r="BT549" s="1675" t="str">
        <f t="shared" si="490"/>
        <v xml:space="preserve">  </v>
      </c>
      <c r="BU549" s="1866">
        <f t="shared" si="512"/>
        <v>8.7747742356087119</v>
      </c>
      <c r="BV549" s="1729"/>
      <c r="BW549" s="1865" t="str">
        <f t="shared" si="491"/>
        <v xml:space="preserve">  </v>
      </c>
      <c r="BX549" s="1675" t="str">
        <f t="shared" si="492"/>
        <v xml:space="preserve">  </v>
      </c>
      <c r="BY549" s="1834">
        <v>374.08657799073205</v>
      </c>
      <c r="BZ549" s="1866"/>
      <c r="CA549" s="1870">
        <v>1</v>
      </c>
      <c r="CB549" s="1865" t="str">
        <f t="shared" si="493"/>
        <v xml:space="preserve">  </v>
      </c>
      <c r="CC549" s="1673" t="str">
        <f t="shared" si="494"/>
        <v xml:space="preserve">  </v>
      </c>
      <c r="CD549" s="1871">
        <f t="shared" si="519"/>
        <v>6.3844109310418329</v>
      </c>
      <c r="CE549" s="1729"/>
      <c r="CF549" s="1865" t="str">
        <f t="shared" si="495"/>
        <v xml:space="preserve">  </v>
      </c>
      <c r="CG549" s="1675" t="str">
        <f t="shared" si="496"/>
        <v xml:space="preserve">  </v>
      </c>
      <c r="CH549" s="1873">
        <f t="shared" si="513"/>
        <v>73.895546229851732</v>
      </c>
      <c r="CI549" s="1876">
        <v>15.300659756730527</v>
      </c>
      <c r="CJ549" s="1729"/>
      <c r="CK549" s="1865" t="str">
        <f t="shared" si="514"/>
        <v xml:space="preserve">  </v>
      </c>
      <c r="CL549" s="1675" t="str">
        <f t="shared" si="515"/>
        <v xml:space="preserve">  </v>
      </c>
      <c r="CM549" s="1857">
        <f t="shared" si="516"/>
        <v>0.25705108391307213</v>
      </c>
      <c r="CN549" s="1729"/>
      <c r="CO549" s="1865" t="str">
        <f t="shared" si="497"/>
        <v xml:space="preserve">  </v>
      </c>
      <c r="CP549" s="1675" t="str">
        <f t="shared" si="498"/>
        <v xml:space="preserve">  </v>
      </c>
      <c r="CQ549" s="1876">
        <f t="shared" si="517"/>
        <v>3.0224303060366</v>
      </c>
      <c r="CR549" s="1882">
        <f t="shared" si="518"/>
        <v>2.9294324504662352</v>
      </c>
      <c r="CS549" s="1729"/>
    </row>
    <row r="550" spans="1:97" x14ac:dyDescent="0.2">
      <c r="A550" s="1144" t="s">
        <v>2340</v>
      </c>
      <c r="B550" s="1208" t="s">
        <v>1446</v>
      </c>
      <c r="C550" s="1209" t="s">
        <v>600</v>
      </c>
      <c r="D550" s="1209">
        <v>7</v>
      </c>
      <c r="E550" s="1455"/>
      <c r="F550" s="955">
        <v>4</v>
      </c>
      <c r="G550" s="1210">
        <v>384147121422401</v>
      </c>
      <c r="H550" s="1210">
        <v>201304031435</v>
      </c>
      <c r="I550" s="1210"/>
      <c r="J550" s="1356" t="s">
        <v>948</v>
      </c>
      <c r="K550" s="1257" t="s">
        <v>1720</v>
      </c>
      <c r="L550" s="1257" t="s">
        <v>1720</v>
      </c>
      <c r="M550" s="1209" t="s">
        <v>947</v>
      </c>
      <c r="N550" s="957" t="s">
        <v>1721</v>
      </c>
      <c r="O550" s="1209" t="s">
        <v>45</v>
      </c>
      <c r="P550" s="957" t="s">
        <v>1722</v>
      </c>
      <c r="Q550" s="960">
        <v>0.60763888888888895</v>
      </c>
      <c r="R550" s="1356" t="s">
        <v>949</v>
      </c>
      <c r="S550" s="1551" t="s">
        <v>949</v>
      </c>
      <c r="T550" s="1562">
        <v>127</v>
      </c>
      <c r="U550" s="1560">
        <v>132.6</v>
      </c>
      <c r="V550" s="1561">
        <f t="shared" si="499"/>
        <v>5.5999999999999943</v>
      </c>
      <c r="W550" s="1214">
        <v>375</v>
      </c>
      <c r="X550" s="1561">
        <f t="shared" si="500"/>
        <v>14.933333333333318</v>
      </c>
      <c r="Y550" s="1154" t="str">
        <f t="shared" si="501"/>
        <v xml:space="preserve">  </v>
      </c>
      <c r="Z550" s="1551" t="s">
        <v>949</v>
      </c>
      <c r="AA550" s="1562">
        <v>127.6</v>
      </c>
      <c r="AB550" s="1560">
        <v>132.89999999999998</v>
      </c>
      <c r="AC550" s="1359">
        <f t="shared" si="502"/>
        <v>5.2999999999999829</v>
      </c>
      <c r="AD550" s="1214">
        <v>375</v>
      </c>
      <c r="AE550" s="1361">
        <v>14.133333333333288</v>
      </c>
      <c r="AF550" s="1154" t="str">
        <f t="shared" si="503"/>
        <v xml:space="preserve">  </v>
      </c>
      <c r="AG550" s="1551" t="s">
        <v>949</v>
      </c>
      <c r="AH550" s="1562">
        <v>123.9</v>
      </c>
      <c r="AI550" s="1560">
        <v>129.1</v>
      </c>
      <c r="AJ550" s="1359">
        <f t="shared" si="504"/>
        <v>5.1999999999999886</v>
      </c>
      <c r="AK550" s="1214">
        <v>375</v>
      </c>
      <c r="AL550" s="1561">
        <f t="shared" si="505"/>
        <v>13.866666666666637</v>
      </c>
      <c r="AM550" s="1154" t="str">
        <f t="shared" si="506"/>
        <v xml:space="preserve">  </v>
      </c>
      <c r="AN550" s="1510">
        <f t="shared" si="507"/>
        <v>14.311111111111082</v>
      </c>
      <c r="AO550" s="1510">
        <f t="shared" si="508"/>
        <v>0.55511093319097904</v>
      </c>
      <c r="AP550" s="1510">
        <f t="shared" si="509"/>
        <v>3.8788807443469109</v>
      </c>
      <c r="AQ550" s="1509">
        <f t="shared" si="510"/>
        <v>3</v>
      </c>
      <c r="AR550" s="1154" t="str">
        <f t="shared" si="481"/>
        <v xml:space="preserve">  </v>
      </c>
      <c r="AS550" s="1509"/>
      <c r="AT550" s="72" t="s">
        <v>191</v>
      </c>
      <c r="AU550" s="72" t="s">
        <v>191</v>
      </c>
      <c r="AV550" s="72" t="s">
        <v>191</v>
      </c>
      <c r="AW550" s="1175" t="str">
        <f t="shared" si="482"/>
        <v xml:space="preserve">  </v>
      </c>
      <c r="AX550" s="1154" t="str">
        <f t="shared" si="483"/>
        <v xml:space="preserve">  </v>
      </c>
      <c r="AY550" s="72" t="s">
        <v>191</v>
      </c>
      <c r="AZ550" s="72" t="s">
        <v>191</v>
      </c>
      <c r="BA550" s="72" t="s">
        <v>191</v>
      </c>
      <c r="BB550" s="1175" t="str">
        <f t="shared" si="477"/>
        <v xml:space="preserve">  </v>
      </c>
      <c r="BC550" s="1158" t="str">
        <f t="shared" si="484"/>
        <v xml:space="preserve">  </v>
      </c>
      <c r="BD550" s="795" t="s">
        <v>191</v>
      </c>
      <c r="BE550" s="1297"/>
      <c r="BF550" s="1370">
        <v>3.6449649795985004</v>
      </c>
      <c r="BG550" s="1370"/>
      <c r="BH550" s="1175" t="str">
        <f t="shared" si="485"/>
        <v xml:space="preserve">  </v>
      </c>
      <c r="BI550" s="1154" t="str">
        <f t="shared" si="486"/>
        <v xml:space="preserve">  </v>
      </c>
      <c r="BJ550" s="1297"/>
      <c r="BK550" s="1363">
        <v>1.2538973416547903</v>
      </c>
      <c r="BL550" s="1363"/>
      <c r="BM550" s="1175" t="str">
        <f t="shared" si="487"/>
        <v xml:space="preserve">  </v>
      </c>
      <c r="BN550" s="1158" t="str">
        <f t="shared" si="511"/>
        <v xml:space="preserve">  </v>
      </c>
      <c r="BO550" s="1157" t="str">
        <f t="shared" si="488"/>
        <v xml:space="preserve">  </v>
      </c>
      <c r="BP550" s="1364">
        <f t="shared" si="478"/>
        <v>34.400806281351691</v>
      </c>
      <c r="BQ550" s="1410">
        <v>426.63755203008031</v>
      </c>
      <c r="BR550" s="1094"/>
      <c r="BS550" s="174" t="str">
        <f t="shared" si="489"/>
        <v xml:space="preserve">  </v>
      </c>
      <c r="BT550" s="1158" t="str">
        <f t="shared" si="490"/>
        <v xml:space="preserve">  </v>
      </c>
      <c r="BU550" s="1366">
        <f t="shared" si="512"/>
        <v>6.3711207769825258</v>
      </c>
      <c r="BV550" s="1094"/>
      <c r="BW550" s="174" t="str">
        <f t="shared" si="491"/>
        <v xml:space="preserve">  </v>
      </c>
      <c r="BX550" s="1154" t="str">
        <f t="shared" si="492"/>
        <v xml:space="preserve">  </v>
      </c>
      <c r="BY550" s="1361">
        <v>268.52962266320583</v>
      </c>
      <c r="BZ550" s="1351"/>
      <c r="CA550" s="1193">
        <v>1</v>
      </c>
      <c r="CB550" s="174" t="str">
        <f t="shared" si="493"/>
        <v xml:space="preserve">  </v>
      </c>
      <c r="CC550" s="1154" t="str">
        <f t="shared" si="494"/>
        <v xml:space="preserve">  </v>
      </c>
      <c r="CD550" s="1464">
        <f t="shared" si="519"/>
        <v>3.7952186669732968</v>
      </c>
      <c r="CE550" s="1094"/>
      <c r="CF550" s="174" t="str">
        <f t="shared" si="495"/>
        <v xml:space="preserve">  </v>
      </c>
      <c r="CG550" s="1158" t="str">
        <f t="shared" si="496"/>
        <v xml:space="preserve">  </v>
      </c>
      <c r="CH550" s="1511">
        <f t="shared" si="513"/>
        <v>62.940925238637455</v>
      </c>
      <c r="CI550" s="1368">
        <v>21.214209664097915</v>
      </c>
      <c r="CJ550" s="1094"/>
      <c r="CK550" s="174" t="str">
        <f t="shared" si="514"/>
        <v xml:space="preserve">  </v>
      </c>
      <c r="CL550" s="1154" t="str">
        <f t="shared" si="515"/>
        <v xml:space="preserve">  </v>
      </c>
      <c r="CM550" s="1370">
        <f t="shared" si="516"/>
        <v>0.29417037400882379</v>
      </c>
      <c r="CN550" s="1094"/>
      <c r="CO550" s="174" t="str">
        <f t="shared" si="497"/>
        <v xml:space="preserve">  </v>
      </c>
      <c r="CP550" s="1158" t="str">
        <f t="shared" si="498"/>
        <v xml:space="preserve">  </v>
      </c>
      <c r="CQ550" s="1368">
        <f t="shared" si="517"/>
        <v>4.9724196951613386</v>
      </c>
      <c r="CR550" s="1293">
        <f t="shared" si="518"/>
        <v>4.6172468597926661</v>
      </c>
      <c r="CS550" s="1094"/>
    </row>
    <row r="551" spans="1:97" x14ac:dyDescent="0.2">
      <c r="A551" s="1144" t="s">
        <v>2333</v>
      </c>
      <c r="B551" s="1161" t="s">
        <v>1439</v>
      </c>
      <c r="C551" s="957" t="s">
        <v>599</v>
      </c>
      <c r="D551" s="957">
        <v>9</v>
      </c>
      <c r="E551" s="1455"/>
      <c r="F551" s="955">
        <v>1</v>
      </c>
      <c r="G551" s="1163">
        <v>384146121430301</v>
      </c>
      <c r="H551" s="1163">
        <v>201304021310</v>
      </c>
      <c r="I551" s="1163"/>
      <c r="J551" s="1105" t="s">
        <v>876</v>
      </c>
      <c r="K551" s="1183" t="s">
        <v>933</v>
      </c>
      <c r="L551" s="1183" t="s">
        <v>933</v>
      </c>
      <c r="M551" s="957" t="s">
        <v>933</v>
      </c>
      <c r="N551" s="957"/>
      <c r="O551" s="957"/>
      <c r="P551" s="1169">
        <v>41366</v>
      </c>
      <c r="Q551" s="960">
        <v>0.54861111111111105</v>
      </c>
      <c r="R551" s="1105" t="s">
        <v>932</v>
      </c>
      <c r="S551" s="1551" t="s">
        <v>932</v>
      </c>
      <c r="T551" s="1527">
        <v>124.2</v>
      </c>
      <c r="U551" s="1552">
        <v>130.80000000000001</v>
      </c>
      <c r="V551" s="1393">
        <f t="shared" si="499"/>
        <v>6.6000000000000085</v>
      </c>
      <c r="W551" s="1171">
        <v>450</v>
      </c>
      <c r="X551" s="1393">
        <f t="shared" si="500"/>
        <v>14.666666666666686</v>
      </c>
      <c r="Y551" s="1154" t="str">
        <f t="shared" si="501"/>
        <v xml:space="preserve">  </v>
      </c>
      <c r="Z551" s="1551" t="s">
        <v>932</v>
      </c>
      <c r="AA551" s="1558">
        <v>124.6</v>
      </c>
      <c r="AB551" s="1552">
        <v>131.30000000000001</v>
      </c>
      <c r="AC551" s="1344">
        <f t="shared" si="502"/>
        <v>6.7000000000000171</v>
      </c>
      <c r="AD551" s="1171">
        <v>450</v>
      </c>
      <c r="AE551" s="1307">
        <v>14.888888888888927</v>
      </c>
      <c r="AF551" s="1154" t="str">
        <f t="shared" si="503"/>
        <v xml:space="preserve">  </v>
      </c>
      <c r="AG551" s="1551" t="s">
        <v>932</v>
      </c>
      <c r="AH551" s="1558">
        <v>124.7</v>
      </c>
      <c r="AI551" s="1552">
        <v>131.39999999999998</v>
      </c>
      <c r="AJ551" s="1344">
        <f t="shared" si="504"/>
        <v>6.6999999999999744</v>
      </c>
      <c r="AK551" s="1171">
        <v>450</v>
      </c>
      <c r="AL551" s="1393">
        <f t="shared" si="505"/>
        <v>14.888888888888832</v>
      </c>
      <c r="AM551" s="1154" t="str">
        <f t="shared" si="506"/>
        <v xml:space="preserve">  </v>
      </c>
      <c r="AN551" s="1507">
        <f t="shared" si="507"/>
        <v>14.814814814814815</v>
      </c>
      <c r="AO551" s="1507">
        <f t="shared" si="508"/>
        <v>0.12830005981990047</v>
      </c>
      <c r="AP551" s="1507">
        <f t="shared" si="509"/>
        <v>0.86602540378432813</v>
      </c>
      <c r="AQ551" s="1506">
        <f t="shared" si="510"/>
        <v>3</v>
      </c>
      <c r="AR551" s="1154" t="str">
        <f t="shared" si="481"/>
        <v xml:space="preserve">  </v>
      </c>
      <c r="AS551" s="1506"/>
      <c r="AT551" s="23" t="s">
        <v>191</v>
      </c>
      <c r="AU551" s="23" t="s">
        <v>191</v>
      </c>
      <c r="AV551" s="23" t="s">
        <v>191</v>
      </c>
      <c r="AW551" s="1175" t="str">
        <f t="shared" si="482"/>
        <v xml:space="preserve">  </v>
      </c>
      <c r="AX551" s="1154" t="str">
        <f t="shared" si="483"/>
        <v xml:space="preserve">  </v>
      </c>
      <c r="AY551" s="23" t="s">
        <v>191</v>
      </c>
      <c r="AZ551" s="23" t="s">
        <v>191</v>
      </c>
      <c r="BA551" s="23" t="s">
        <v>191</v>
      </c>
      <c r="BB551" s="1175" t="str">
        <f t="shared" si="477"/>
        <v xml:space="preserve">  </v>
      </c>
      <c r="BC551" s="1154" t="str">
        <f t="shared" si="484"/>
        <v xml:space="preserve">  </v>
      </c>
      <c r="BD551" s="794" t="s">
        <v>191</v>
      </c>
      <c r="BE551" s="1180"/>
      <c r="BF551" s="1347">
        <v>1.2745327736126415</v>
      </c>
      <c r="BG551" s="1347"/>
      <c r="BH551" s="1175" t="str">
        <f t="shared" si="485"/>
        <v xml:space="preserve">  </v>
      </c>
      <c r="BI551" s="1154" t="str">
        <f t="shared" si="486"/>
        <v xml:space="preserve">  </v>
      </c>
      <c r="BJ551" s="1180"/>
      <c r="BK551" s="1346">
        <v>6.2482635309961378E-2</v>
      </c>
      <c r="BL551" s="1346"/>
      <c r="BM551" s="1175" t="str">
        <f t="shared" si="487"/>
        <v xml:space="preserve">  </v>
      </c>
      <c r="BN551" s="1158" t="str">
        <f t="shared" si="511"/>
        <v xml:space="preserve">  </v>
      </c>
      <c r="BO551" s="1157" t="str">
        <f t="shared" si="488"/>
        <v xml:space="preserve">  </v>
      </c>
      <c r="BP551" s="1349">
        <f t="shared" si="478"/>
        <v>4.9023953407534124</v>
      </c>
      <c r="BQ551" s="1406">
        <v>300.60535229172331</v>
      </c>
      <c r="BR551" s="949"/>
      <c r="BS551" s="174" t="str">
        <f t="shared" si="489"/>
        <v xml:space="preserve">  </v>
      </c>
      <c r="BT551" s="1158" t="str">
        <f t="shared" si="490"/>
        <v xml:space="preserve">  </v>
      </c>
      <c r="BU551" s="1352">
        <f t="shared" si="512"/>
        <v>4.4088785002786137</v>
      </c>
      <c r="BV551" s="949"/>
      <c r="BW551" s="174" t="str">
        <f t="shared" si="491"/>
        <v xml:space="preserve">  </v>
      </c>
      <c r="BX551" s="1154" t="str">
        <f t="shared" si="492"/>
        <v xml:space="preserve">  </v>
      </c>
      <c r="BY551" s="1307">
        <v>15.951134349628621</v>
      </c>
      <c r="BZ551" s="1352"/>
      <c r="CA551" s="1179">
        <v>1</v>
      </c>
      <c r="CB551" s="174" t="str">
        <f t="shared" si="493"/>
        <v xml:space="preserve">  </v>
      </c>
      <c r="CC551" s="1154" t="str">
        <f t="shared" si="494"/>
        <v xml:space="preserve">  </v>
      </c>
      <c r="CD551" s="1419">
        <f t="shared" si="519"/>
        <v>0.23749466698336008</v>
      </c>
      <c r="CF551" s="174" t="str">
        <f t="shared" si="495"/>
        <v xml:space="preserve">  </v>
      </c>
      <c r="CG551" s="1158" t="str">
        <f t="shared" si="496"/>
        <v xml:space="preserve">  </v>
      </c>
      <c r="CH551" s="1389">
        <f t="shared" si="513"/>
        <v>5.3063374381134762</v>
      </c>
      <c r="CI551" s="1353">
        <v>10.855314780800223</v>
      </c>
      <c r="CK551" s="174" t="str">
        <f t="shared" si="514"/>
        <v xml:space="preserve">  </v>
      </c>
      <c r="CL551" s="1154" t="str">
        <f t="shared" si="515"/>
        <v xml:space="preserve">  </v>
      </c>
      <c r="CM551" s="1347">
        <f t="shared" si="516"/>
        <v>0.16162357562524715</v>
      </c>
      <c r="CO551" s="174" t="str">
        <f t="shared" si="497"/>
        <v>E, &lt;PRL</v>
      </c>
      <c r="CP551" s="1158" t="str">
        <f t="shared" si="498"/>
        <v>E, &lt;RL</v>
      </c>
      <c r="CQ551" s="1353">
        <f t="shared" si="517"/>
        <v>3.6111515307504081</v>
      </c>
      <c r="CR551" s="1174">
        <f t="shared" si="518"/>
        <v>3.6658659478829718</v>
      </c>
    </row>
    <row r="552" spans="1:97" ht="25.5" x14ac:dyDescent="0.2">
      <c r="A552" s="1144" t="s">
        <v>2486</v>
      </c>
      <c r="B552" s="1167" t="s">
        <v>1882</v>
      </c>
      <c r="C552" s="957" t="s">
        <v>601</v>
      </c>
      <c r="D552" s="1105">
        <v>2</v>
      </c>
      <c r="E552" s="1455">
        <v>1700143</v>
      </c>
      <c r="F552" s="955">
        <v>4</v>
      </c>
      <c r="G552" s="1163">
        <v>88888823</v>
      </c>
      <c r="H552" s="1163">
        <v>201611181617</v>
      </c>
      <c r="I552" s="1163" t="s">
        <v>672</v>
      </c>
      <c r="J552" s="1163"/>
      <c r="K552" s="1165" t="s">
        <v>1770</v>
      </c>
      <c r="L552" s="1166" t="s">
        <v>1771</v>
      </c>
      <c r="M552" s="957"/>
      <c r="N552" s="957"/>
      <c r="O552" s="957" t="s">
        <v>47</v>
      </c>
      <c r="P552" s="1169">
        <v>42692</v>
      </c>
      <c r="Q552" s="960">
        <v>0.67847222222222225</v>
      </c>
      <c r="R552" s="957" t="s">
        <v>1772</v>
      </c>
      <c r="S552" s="1343" t="s">
        <v>1772</v>
      </c>
      <c r="T552" s="1640">
        <v>130</v>
      </c>
      <c r="U552" s="1641">
        <v>129.6</v>
      </c>
      <c r="V552" s="1500">
        <v>-0.40000000000000568</v>
      </c>
      <c r="W552" s="1097">
        <v>126</v>
      </c>
      <c r="X552" s="1381">
        <v>-3.1746031746032197</v>
      </c>
      <c r="Y552" s="1154" t="str">
        <f t="shared" si="501"/>
        <v>&lt;MDL</v>
      </c>
      <c r="Z552" s="1343" t="s">
        <v>1772</v>
      </c>
      <c r="AA552" s="1189">
        <v>129.1</v>
      </c>
      <c r="AB552" s="1189">
        <v>128.80000000000001</v>
      </c>
      <c r="AC552" s="1189">
        <v>-0.29999999999998295</v>
      </c>
      <c r="AD552" s="1189">
        <v>124</v>
      </c>
      <c r="AE552" s="1189">
        <v>-2.4193548387095398</v>
      </c>
      <c r="AF552" s="1154" t="str">
        <f t="shared" si="503"/>
        <v>&lt;MDL</v>
      </c>
      <c r="AG552" s="1343" t="s">
        <v>1772</v>
      </c>
      <c r="AH552" s="1344">
        <v>128.9</v>
      </c>
      <c r="AI552" s="1638">
        <v>128.80000000000001</v>
      </c>
      <c r="AJ552" s="1344">
        <v>-9.9999999999994316E-2</v>
      </c>
      <c r="AK552" s="1344">
        <v>132</v>
      </c>
      <c r="AL552" s="1344">
        <v>-0.75757575757571449</v>
      </c>
      <c r="AM552" s="1154" t="str">
        <f t="shared" si="506"/>
        <v>&lt;MDL</v>
      </c>
      <c r="AN552" s="1344">
        <v>-2.1171779236294914</v>
      </c>
      <c r="AO552" s="1344">
        <v>1.2365227655288578</v>
      </c>
      <c r="AP552" s="1344">
        <v>-58.404291473485557</v>
      </c>
      <c r="AQ552" s="1343">
        <v>3</v>
      </c>
      <c r="AR552" s="1154" t="str">
        <f t="shared" si="481"/>
        <v>&lt;MDL</v>
      </c>
      <c r="AS552" s="1167" t="s">
        <v>1863</v>
      </c>
      <c r="AT552" s="86" t="s">
        <v>191</v>
      </c>
      <c r="AU552" s="86" t="s">
        <v>191</v>
      </c>
      <c r="AV552" s="86" t="s">
        <v>191</v>
      </c>
      <c r="AW552" s="1323" t="str">
        <f t="shared" si="482"/>
        <v xml:space="preserve">  </v>
      </c>
      <c r="AX552" s="1154" t="str">
        <f t="shared" si="483"/>
        <v xml:space="preserve">  </v>
      </c>
      <c r="AY552" s="86" t="s">
        <v>191</v>
      </c>
      <c r="AZ552" s="86" t="s">
        <v>191</v>
      </c>
      <c r="BA552" s="86" t="s">
        <v>191</v>
      </c>
      <c r="BB552" s="1323"/>
      <c r="BC552" s="1154" t="str">
        <f t="shared" si="484"/>
        <v xml:space="preserve">  </v>
      </c>
      <c r="BD552" s="801" t="s">
        <v>191</v>
      </c>
      <c r="BE552" s="1203" t="s">
        <v>1772</v>
      </c>
      <c r="BF552" s="1312">
        <v>0.3031276833150427</v>
      </c>
      <c r="BG552" s="1312"/>
      <c r="BH552" s="1203"/>
      <c r="BI552" s="1154" t="str">
        <f t="shared" si="486"/>
        <v>E, &lt;RL</v>
      </c>
      <c r="BJ552" s="957" t="s">
        <v>1772</v>
      </c>
      <c r="BK552" s="1595">
        <v>5.7608360550963735E-4</v>
      </c>
      <c r="BL552" s="1595"/>
      <c r="BM552" s="1203" t="s">
        <v>88</v>
      </c>
      <c r="BN552" s="1158" t="str">
        <f t="shared" si="511"/>
        <v>&lt;MDL</v>
      </c>
      <c r="BO552" s="1157" t="str">
        <f t="shared" si="488"/>
        <v>&lt;MDL</v>
      </c>
      <c r="BP552" s="1310">
        <f t="shared" si="478"/>
        <v>0.19004651743104231</v>
      </c>
      <c r="BQ552" s="1203"/>
      <c r="BR552" s="1203"/>
      <c r="BS552" s="1203" t="s">
        <v>1033</v>
      </c>
      <c r="BT552" s="1158" t="str">
        <f t="shared" si="490"/>
        <v>&lt;MDL</v>
      </c>
      <c r="BU552" s="1533">
        <v>0.36221613308857387</v>
      </c>
      <c r="BV552" s="1203"/>
      <c r="BW552" s="1203" t="s">
        <v>1033</v>
      </c>
      <c r="BX552" s="1154" t="str">
        <f t="shared" si="492"/>
        <v>&lt;MDL</v>
      </c>
      <c r="BY552" s="1485">
        <v>5.6139085516865119</v>
      </c>
      <c r="BZ552" s="1312"/>
      <c r="CA552" s="1594"/>
      <c r="CB552" s="1594" t="s">
        <v>88</v>
      </c>
      <c r="CC552" s="1154" t="s">
        <v>88</v>
      </c>
      <c r="CD552" s="1595">
        <v>4.5273456061988002E-2</v>
      </c>
      <c r="CE552" s="1595"/>
      <c r="CF552" s="1594" t="s">
        <v>88</v>
      </c>
      <c r="CG552" s="1158" t="str">
        <f t="shared" si="496"/>
        <v>&lt;MDL</v>
      </c>
      <c r="CH552" s="1239"/>
      <c r="CI552" s="1203">
        <v>0</v>
      </c>
      <c r="CJ552" s="1203"/>
      <c r="CK552" s="1203" t="s">
        <v>88</v>
      </c>
      <c r="CL552" s="1154" t="str">
        <f t="shared" si="515"/>
        <v>&lt;MDL</v>
      </c>
      <c r="CM552" s="1203">
        <v>0</v>
      </c>
      <c r="CN552" s="1203"/>
      <c r="CO552" s="1203" t="s">
        <v>88</v>
      </c>
      <c r="CP552" s="1158" t="str">
        <f t="shared" si="498"/>
        <v>&lt;MDL</v>
      </c>
      <c r="CQ552" s="1203" t="s">
        <v>88</v>
      </c>
      <c r="CR552" s="1203" t="s">
        <v>88</v>
      </c>
      <c r="CS552" s="1203"/>
    </row>
    <row r="553" spans="1:97" x14ac:dyDescent="0.2">
      <c r="A553" s="1144" t="s">
        <v>2108</v>
      </c>
      <c r="B553" s="1161" t="s">
        <v>1214</v>
      </c>
      <c r="C553" s="1299"/>
      <c r="D553" s="1299"/>
      <c r="E553" s="1300" t="s">
        <v>1641</v>
      </c>
      <c r="F553" s="955">
        <v>1</v>
      </c>
      <c r="G553" s="1301"/>
      <c r="H553" s="1163">
        <v>201003091240</v>
      </c>
      <c r="I553" s="1163"/>
      <c r="J553" s="1302" t="s">
        <v>713</v>
      </c>
      <c r="K553" s="1303"/>
      <c r="L553" s="1303"/>
      <c r="M553" s="957" t="s">
        <v>712</v>
      </c>
      <c r="N553" s="957"/>
      <c r="O553" s="957"/>
      <c r="P553" s="1169">
        <v>40246</v>
      </c>
      <c r="Q553" s="960">
        <v>0.52777777777777779</v>
      </c>
      <c r="R553" s="1304" t="s">
        <v>1642</v>
      </c>
      <c r="S553" s="1171"/>
      <c r="T553" s="1171"/>
      <c r="U553" s="1171"/>
      <c r="V553" s="1171"/>
      <c r="W553" s="1171"/>
      <c r="X553" s="1171"/>
      <c r="Y553" s="1154"/>
      <c r="Z553" s="1171"/>
      <c r="AA553" s="1171"/>
      <c r="AB553" s="1171"/>
      <c r="AC553" s="1171"/>
      <c r="AD553" s="1171"/>
      <c r="AE553" s="1171"/>
      <c r="AF553" s="1154"/>
      <c r="AG553" s="1171"/>
      <c r="AH553" s="1171"/>
      <c r="AI553" s="1171"/>
      <c r="AJ553" s="1171"/>
      <c r="AK553" s="1171"/>
      <c r="AL553" s="1171"/>
      <c r="AM553" s="1154"/>
      <c r="AN553" s="241" t="s">
        <v>191</v>
      </c>
      <c r="AO553" s="241" t="s">
        <v>191</v>
      </c>
      <c r="AP553" s="241" t="s">
        <v>191</v>
      </c>
      <c r="AQ553" s="235" t="s">
        <v>191</v>
      </c>
      <c r="AR553" s="1154" t="str">
        <f t="shared" si="481"/>
        <v xml:space="preserve">  </v>
      </c>
      <c r="AS553" s="235"/>
      <c r="AT553" s="1179" t="s">
        <v>822</v>
      </c>
      <c r="AU553" s="1173">
        <v>6.298299995625257</v>
      </c>
      <c r="AV553" s="1172"/>
      <c r="AW553" s="1175" t="str">
        <f t="shared" si="482"/>
        <v xml:space="preserve">  </v>
      </c>
      <c r="AX553" s="1154" t="str">
        <f t="shared" si="483"/>
        <v xml:space="preserve">  </v>
      </c>
      <c r="AY553" s="1179" t="s">
        <v>822</v>
      </c>
      <c r="AZ553" s="1187">
        <v>0.14709555213957248</v>
      </c>
      <c r="BA553" s="1187"/>
      <c r="BB553" s="1175" t="str">
        <f t="shared" ref="BB553:BB562" si="520">IF(AZ553&lt;BB$7,"E, &lt;PRL",IF(AZ553&gt;BB$7,"  ",))</f>
        <v xml:space="preserve">  </v>
      </c>
      <c r="BC553" s="1154" t="str">
        <f t="shared" si="484"/>
        <v xml:space="preserve">  </v>
      </c>
      <c r="BD553" s="1271"/>
      <c r="BE553" s="1179" t="s">
        <v>243</v>
      </c>
      <c r="BF553" s="1187">
        <v>2.8585886240058702</v>
      </c>
      <c r="BG553" s="1193"/>
      <c r="BH553" s="1175" t="str">
        <f>IF(BF553&lt;BH$7,"E, &lt;PRL",IF(BF553&gt;BH$7,"  ",))</f>
        <v xml:space="preserve">  </v>
      </c>
      <c r="BI553" s="1154" t="str">
        <f t="shared" si="486"/>
        <v xml:space="preserve">  </v>
      </c>
      <c r="BJ553" s="1179" t="s">
        <v>243</v>
      </c>
      <c r="BK553" s="1187">
        <v>0.12232894508228523</v>
      </c>
      <c r="BL553" s="1179"/>
      <c r="BM553" s="1175" t="str">
        <f>IF(BK553&lt;BM$7,"E, &lt;PRL",IF(BK553&gt;BM$7,"  ",))</f>
        <v xml:space="preserve">  </v>
      </c>
      <c r="BN553" s="1158" t="str">
        <f t="shared" si="511"/>
        <v xml:space="preserve">  </v>
      </c>
      <c r="BO553" s="1157" t="str">
        <f t="shared" si="488"/>
        <v xml:space="preserve">  </v>
      </c>
      <c r="BP553" s="1194">
        <f t="shared" si="478"/>
        <v>4.2793476492206883</v>
      </c>
      <c r="BQ553" s="63"/>
      <c r="BR553" s="63" t="s">
        <v>191</v>
      </c>
      <c r="BS553" s="174"/>
      <c r="BT553" s="1158"/>
      <c r="BU553" s="63" t="s">
        <v>191</v>
      </c>
      <c r="BV553" s="63" t="s">
        <v>191</v>
      </c>
      <c r="BW553" s="174" t="str">
        <f>IF(BU553&lt;BW$7,"E, &lt;PRL",IF(BU553&gt;BW$7,"  ",))</f>
        <v xml:space="preserve">  </v>
      </c>
      <c r="BX553" s="1154" t="str">
        <f t="shared" si="492"/>
        <v xml:space="preserve">  </v>
      </c>
      <c r="BY553" s="235"/>
      <c r="BZ553" s="63" t="s">
        <v>191</v>
      </c>
      <c r="CA553" s="1179">
        <v>1</v>
      </c>
      <c r="CB553" s="174"/>
      <c r="CC553" s="1154"/>
      <c r="CD553" s="63" t="s">
        <v>191</v>
      </c>
      <c r="CE553" s="63" t="s">
        <v>191</v>
      </c>
      <c r="CF553" s="174" t="str">
        <f>IF(CD553&lt;CF$7,"E, &lt;PRL",IF(CD553&gt;CF$7,"  ",))</f>
        <v xml:space="preserve">  </v>
      </c>
      <c r="CG553" s="1158" t="str">
        <f t="shared" si="496"/>
        <v xml:space="preserve">  </v>
      </c>
      <c r="CH553" s="782" t="s">
        <v>191</v>
      </c>
      <c r="CI553" s="63"/>
      <c r="CJ553" s="63" t="s">
        <v>191</v>
      </c>
      <c r="CK553" s="174"/>
      <c r="CL553" s="1412"/>
      <c r="CM553" s="63" t="s">
        <v>191</v>
      </c>
      <c r="CN553" s="63" t="s">
        <v>191</v>
      </c>
      <c r="CO553" s="63"/>
      <c r="CP553" s="1158" t="str">
        <f t="shared" si="498"/>
        <v xml:space="preserve">  </v>
      </c>
      <c r="CQ553" s="63" t="s">
        <v>191</v>
      </c>
      <c r="CR553" s="1180"/>
      <c r="CS553" s="1180"/>
    </row>
    <row r="554" spans="1:97" x14ac:dyDescent="0.2">
      <c r="A554" s="1144" t="s">
        <v>2109</v>
      </c>
      <c r="B554" s="1161" t="s">
        <v>1215</v>
      </c>
      <c r="C554" s="1299"/>
      <c r="D554" s="1299"/>
      <c r="E554" s="1300" t="s">
        <v>1641</v>
      </c>
      <c r="F554" s="955">
        <v>1</v>
      </c>
      <c r="G554" s="1301"/>
      <c r="H554" s="1163">
        <v>201003091340</v>
      </c>
      <c r="I554" s="1163"/>
      <c r="J554" s="1302" t="s">
        <v>714</v>
      </c>
      <c r="K554" s="1303"/>
      <c r="L554" s="1303"/>
      <c r="M554" s="957" t="s">
        <v>712</v>
      </c>
      <c r="N554" s="957"/>
      <c r="O554" s="957"/>
      <c r="P554" s="1169">
        <v>40246</v>
      </c>
      <c r="Q554" s="960">
        <v>0.56944444444444442</v>
      </c>
      <c r="R554" s="1304" t="s">
        <v>1643</v>
      </c>
      <c r="S554" s="1171"/>
      <c r="T554" s="1171"/>
      <c r="U554" s="1171"/>
      <c r="V554" s="1171"/>
      <c r="W554" s="1171"/>
      <c r="X554" s="1171"/>
      <c r="Y554" s="1154"/>
      <c r="Z554" s="1171"/>
      <c r="AA554" s="1171"/>
      <c r="AB554" s="1171"/>
      <c r="AC554" s="1171"/>
      <c r="AD554" s="1171"/>
      <c r="AE554" s="1171"/>
      <c r="AF554" s="1154"/>
      <c r="AG554" s="1171"/>
      <c r="AH554" s="1171"/>
      <c r="AI554" s="1171"/>
      <c r="AJ554" s="1171"/>
      <c r="AK554" s="1171"/>
      <c r="AL554" s="1171"/>
      <c r="AM554" s="1154"/>
      <c r="AN554" s="243" t="s">
        <v>191</v>
      </c>
      <c r="AO554" s="243" t="s">
        <v>191</v>
      </c>
      <c r="AP554" s="243" t="s">
        <v>191</v>
      </c>
      <c r="AQ554" s="236" t="s">
        <v>191</v>
      </c>
      <c r="AR554" s="1154" t="str">
        <f t="shared" si="481"/>
        <v xml:space="preserve">  </v>
      </c>
      <c r="AS554" s="236"/>
      <c r="AT554" s="1305"/>
      <c r="AU554" s="1228">
        <v>15.228642776929062</v>
      </c>
      <c r="AV554" s="1201"/>
      <c r="AW554" s="1175" t="str">
        <f t="shared" si="482"/>
        <v xml:space="preserve">  </v>
      </c>
      <c r="AX554" s="1154" t="str">
        <f t="shared" si="483"/>
        <v xml:space="preserve">  </v>
      </c>
      <c r="AY554" s="1199"/>
      <c r="AZ554" s="1306">
        <v>0.30150357107259479</v>
      </c>
      <c r="BA554" s="1232"/>
      <c r="BB554" s="1175" t="str">
        <f t="shared" si="520"/>
        <v xml:space="preserve">  </v>
      </c>
      <c r="BC554" s="1154" t="str">
        <f t="shared" si="484"/>
        <v xml:space="preserve">  </v>
      </c>
      <c r="BD554" s="1239">
        <f>AZ554/AU554*100</f>
        <v>1.9798453183849298</v>
      </c>
      <c r="BE554" s="1232" t="s">
        <v>595</v>
      </c>
      <c r="BF554" s="1206">
        <v>4.7418770556679526</v>
      </c>
      <c r="BG554" s="1230"/>
      <c r="BH554" s="1175" t="str">
        <f>IF(BF554&lt;BH$7,"E, &lt;PRL",IF(BF554&gt;BH$7,"  ",))</f>
        <v xml:space="preserve">  </v>
      </c>
      <c r="BI554" s="1154" t="str">
        <f t="shared" si="486"/>
        <v xml:space="preserve">  </v>
      </c>
      <c r="BJ554" s="1232" t="s">
        <v>595</v>
      </c>
      <c r="BK554" s="1206">
        <v>0.42944201123641379</v>
      </c>
      <c r="BL554" s="1232"/>
      <c r="BM554" s="1175" t="str">
        <f>IF(BK554&lt;BM$7,"E, &lt;PRL",IF(BK554&gt;BM$7,"  ",))</f>
        <v xml:space="preserve">  </v>
      </c>
      <c r="BN554" s="1158" t="str">
        <f t="shared" si="511"/>
        <v xml:space="preserve">  </v>
      </c>
      <c r="BO554" s="1157" t="str">
        <f t="shared" si="488"/>
        <v xml:space="preserve">  </v>
      </c>
      <c r="BP554" s="1239">
        <f t="shared" si="478"/>
        <v>9.0563716898375279</v>
      </c>
      <c r="BQ554" s="86"/>
      <c r="BR554" s="86" t="s">
        <v>191</v>
      </c>
      <c r="BS554" s="174"/>
      <c r="BT554" s="1158"/>
      <c r="BU554" s="86" t="s">
        <v>191</v>
      </c>
      <c r="BV554" s="86" t="s">
        <v>191</v>
      </c>
      <c r="BW554" s="174" t="str">
        <f>IF(BU554&lt;BW$7,"E, &lt;PRL",IF(BU554&gt;BW$7,"  ",))</f>
        <v xml:space="preserve">  </v>
      </c>
      <c r="BX554" s="1154" t="str">
        <f t="shared" si="492"/>
        <v xml:space="preserve">  </v>
      </c>
      <c r="BY554" s="236"/>
      <c r="BZ554" s="86" t="s">
        <v>191</v>
      </c>
      <c r="CA554" s="1179">
        <v>1</v>
      </c>
      <c r="CB554" s="174"/>
      <c r="CC554" s="1154"/>
      <c r="CD554" s="86" t="s">
        <v>191</v>
      </c>
      <c r="CE554" s="86" t="s">
        <v>191</v>
      </c>
      <c r="CF554" s="174" t="str">
        <f>IF(CD554&lt;CF$7,"E, &lt;PRL",IF(CD554&gt;CF$7,"  ",))</f>
        <v xml:space="preserve">  </v>
      </c>
      <c r="CG554" s="1158" t="str">
        <f t="shared" si="496"/>
        <v xml:space="preserve">  </v>
      </c>
      <c r="CH554" s="801" t="s">
        <v>191</v>
      </c>
      <c r="CI554" s="86"/>
      <c r="CJ554" s="86" t="s">
        <v>191</v>
      </c>
      <c r="CK554" s="174"/>
      <c r="CL554" s="1412"/>
      <c r="CM554" s="86" t="s">
        <v>191</v>
      </c>
      <c r="CN554" s="86" t="s">
        <v>191</v>
      </c>
      <c r="CO554" s="86"/>
      <c r="CP554" s="1158" t="str">
        <f t="shared" si="498"/>
        <v xml:space="preserve">  </v>
      </c>
      <c r="CQ554" s="86" t="s">
        <v>191</v>
      </c>
    </row>
    <row r="555" spans="1:97" x14ac:dyDescent="0.2">
      <c r="A555" s="1144" t="s">
        <v>2110</v>
      </c>
      <c r="B555" s="1161" t="s">
        <v>1216</v>
      </c>
      <c r="C555" s="1299"/>
      <c r="D555" s="1299"/>
      <c r="E555" s="1300" t="s">
        <v>1641</v>
      </c>
      <c r="F555" s="955">
        <v>1</v>
      </c>
      <c r="G555" s="1301"/>
      <c r="H555" s="1163">
        <v>201003091510</v>
      </c>
      <c r="I555" s="1163"/>
      <c r="J555" s="1302" t="s">
        <v>715</v>
      </c>
      <c r="K555" s="1303"/>
      <c r="L555" s="1303"/>
      <c r="M555" s="957" t="s">
        <v>712</v>
      </c>
      <c r="N555" s="957"/>
      <c r="O555" s="957"/>
      <c r="P555" s="1169">
        <v>40246</v>
      </c>
      <c r="Q555" s="960">
        <v>0.63194444444444442</v>
      </c>
      <c r="R555" s="1304" t="s">
        <v>1644</v>
      </c>
      <c r="S555" s="1171"/>
      <c r="T555" s="1171"/>
      <c r="U555" s="1171"/>
      <c r="V555" s="1171"/>
      <c r="W555" s="1171"/>
      <c r="X555" s="1171"/>
      <c r="Y555" s="1154"/>
      <c r="Z555" s="1171"/>
      <c r="AA555" s="1171"/>
      <c r="AB555" s="1171"/>
      <c r="AC555" s="1171"/>
      <c r="AD555" s="1171"/>
      <c r="AE555" s="1171"/>
      <c r="AF555" s="1154"/>
      <c r="AG555" s="1171"/>
      <c r="AH555" s="1171"/>
      <c r="AI555" s="1171"/>
      <c r="AJ555" s="1171"/>
      <c r="AK555" s="1171"/>
      <c r="AL555" s="1171"/>
      <c r="AM555" s="1154"/>
      <c r="AN555" s="243" t="s">
        <v>191</v>
      </c>
      <c r="AO555" s="243" t="s">
        <v>191</v>
      </c>
      <c r="AP555" s="243" t="s">
        <v>191</v>
      </c>
      <c r="AQ555" s="236" t="s">
        <v>191</v>
      </c>
      <c r="AR555" s="1154" t="str">
        <f t="shared" si="481"/>
        <v xml:space="preserve">  </v>
      </c>
      <c r="AS555" s="236"/>
      <c r="AT555" s="1305"/>
      <c r="AU555" s="1228">
        <v>6.5495445518626321</v>
      </c>
      <c r="AV555" s="1201"/>
      <c r="AW555" s="1175" t="str">
        <f t="shared" si="482"/>
        <v xml:space="preserve">  </v>
      </c>
      <c r="AX555" s="1154" t="str">
        <f t="shared" si="483"/>
        <v xml:space="preserve">  </v>
      </c>
      <c r="AY555" s="1199"/>
      <c r="AZ555" s="1206">
        <v>0.26062174966367807</v>
      </c>
      <c r="BA555" s="1232"/>
      <c r="BB555" s="1175" t="str">
        <f t="shared" si="520"/>
        <v xml:space="preserve">  </v>
      </c>
      <c r="BC555" s="1154" t="str">
        <f t="shared" si="484"/>
        <v xml:space="preserve">  </v>
      </c>
      <c r="BD555" s="1239">
        <f>AZ555/AU555*100</f>
        <v>3.9792347025040016</v>
      </c>
      <c r="BE555" s="1232" t="s">
        <v>829</v>
      </c>
      <c r="BF555" s="1206">
        <v>2.6577803750084046</v>
      </c>
      <c r="BG555" s="1230"/>
      <c r="BH555" s="1175" t="str">
        <f>IF(BF555&lt;BH$7,"E, &lt;PRL",IF(BF555&gt;BH$7,"  ",))</f>
        <v xml:space="preserve">  </v>
      </c>
      <c r="BI555" s="1154" t="str">
        <f t="shared" si="486"/>
        <v xml:space="preserve">  </v>
      </c>
      <c r="BJ555" s="1232" t="s">
        <v>829</v>
      </c>
      <c r="BK555" s="1206">
        <v>0.18976084955629666</v>
      </c>
      <c r="BL555" s="1232"/>
      <c r="BM555" s="1175" t="str">
        <f>IF(BK555&lt;BM$7,"E, &lt;PRL",IF(BK555&gt;BM$7,"  ",))</f>
        <v xml:space="preserve">  </v>
      </c>
      <c r="BN555" s="1158" t="str">
        <f t="shared" si="511"/>
        <v xml:space="preserve">  </v>
      </c>
      <c r="BO555" s="1157" t="str">
        <f t="shared" si="488"/>
        <v xml:space="preserve">  </v>
      </c>
      <c r="BP555" s="1239">
        <f t="shared" si="478"/>
        <v>7.139824318843373</v>
      </c>
      <c r="BQ555" s="86"/>
      <c r="BR555" s="86" t="s">
        <v>191</v>
      </c>
      <c r="BS555" s="174"/>
      <c r="BT555" s="1158"/>
      <c r="BU555" s="86" t="s">
        <v>191</v>
      </c>
      <c r="BV555" s="86" t="s">
        <v>191</v>
      </c>
      <c r="BW555" s="174" t="str">
        <f>IF(BU555&lt;BW$7,"E, &lt;PRL",IF(BU555&gt;BW$7,"  ",))</f>
        <v xml:space="preserve">  </v>
      </c>
      <c r="BX555" s="1154" t="str">
        <f t="shared" si="492"/>
        <v xml:space="preserve">  </v>
      </c>
      <c r="BY555" s="236"/>
      <c r="BZ555" s="86" t="s">
        <v>191</v>
      </c>
      <c r="CA555" s="1179">
        <v>1</v>
      </c>
      <c r="CB555" s="174"/>
      <c r="CC555" s="1154"/>
      <c r="CD555" s="86" t="s">
        <v>191</v>
      </c>
      <c r="CE555" s="86" t="s">
        <v>191</v>
      </c>
      <c r="CF555" s="174" t="str">
        <f>IF(CD555&lt;CF$7,"E, &lt;PRL",IF(CD555&gt;CF$7,"  ",))</f>
        <v xml:space="preserve">  </v>
      </c>
      <c r="CG555" s="1158" t="str">
        <f t="shared" si="496"/>
        <v xml:space="preserve">  </v>
      </c>
      <c r="CH555" s="801" t="s">
        <v>191</v>
      </c>
      <c r="CI555" s="86"/>
      <c r="CJ555" s="86" t="s">
        <v>191</v>
      </c>
      <c r="CK555" s="174"/>
      <c r="CL555" s="1412"/>
      <c r="CM555" s="86" t="s">
        <v>191</v>
      </c>
      <c r="CN555" s="86" t="s">
        <v>191</v>
      </c>
      <c r="CO555" s="86"/>
      <c r="CP555" s="1158" t="str">
        <f t="shared" si="498"/>
        <v xml:space="preserve">  </v>
      </c>
      <c r="CQ555" s="86" t="s">
        <v>191</v>
      </c>
    </row>
    <row r="556" spans="1:97" x14ac:dyDescent="0.2">
      <c r="A556" s="1144" t="s">
        <v>2160</v>
      </c>
      <c r="B556" s="1161" t="s">
        <v>1266</v>
      </c>
      <c r="C556" s="957" t="s">
        <v>599</v>
      </c>
      <c r="D556" s="957">
        <v>9</v>
      </c>
      <c r="E556" s="957"/>
      <c r="F556" s="955">
        <v>1</v>
      </c>
      <c r="G556" s="956">
        <v>384118121403201</v>
      </c>
      <c r="H556" s="1163">
        <v>201102021150</v>
      </c>
      <c r="I556" s="1163"/>
      <c r="J556" s="957" t="s">
        <v>198</v>
      </c>
      <c r="K556" s="1183"/>
      <c r="L556" s="1225" t="s">
        <v>1717</v>
      </c>
      <c r="M556" s="957" t="s">
        <v>1707</v>
      </c>
      <c r="N556" s="957" t="s">
        <v>234</v>
      </c>
      <c r="O556" s="1248"/>
      <c r="P556" s="959">
        <v>40576</v>
      </c>
      <c r="Q556" s="1342">
        <v>0.49305555555555602</v>
      </c>
      <c r="R556" s="957" t="s">
        <v>217</v>
      </c>
      <c r="S556" s="1400"/>
      <c r="T556" s="1417"/>
      <c r="U556" s="1417"/>
      <c r="V556" s="1417"/>
      <c r="W556" s="1417"/>
      <c r="X556" s="1418"/>
      <c r="Y556" s="1831"/>
      <c r="Z556" s="1418"/>
      <c r="AA556" s="1418"/>
      <c r="AB556" s="1418"/>
      <c r="AC556" s="1418"/>
      <c r="AD556" s="1418"/>
      <c r="AE556" s="1418"/>
      <c r="AF556" s="1831"/>
      <c r="AG556" s="1418"/>
      <c r="AH556" s="1418"/>
      <c r="AI556" s="1418"/>
      <c r="AJ556" s="1418"/>
      <c r="AK556" s="1418"/>
      <c r="AL556" s="1418"/>
      <c r="AM556" s="1831"/>
      <c r="AN556" s="1418"/>
      <c r="AO556" s="1418"/>
      <c r="AP556" s="1418"/>
      <c r="AQ556" s="1418"/>
      <c r="AR556" s="1831"/>
      <c r="AS556" s="1418"/>
      <c r="AT556" s="1346" t="s">
        <v>464</v>
      </c>
      <c r="AU556" s="1353">
        <v>73.178428298362775</v>
      </c>
      <c r="AV556" s="1353">
        <v>10.707370809660464</v>
      </c>
      <c r="AW556" s="1175" t="str">
        <f t="shared" si="482"/>
        <v xml:space="preserve">  </v>
      </c>
      <c r="AX556" s="1154" t="str">
        <f t="shared" si="483"/>
        <v xml:space="preserve">  </v>
      </c>
      <c r="AY556" s="1419" t="s">
        <v>490</v>
      </c>
      <c r="AZ556" s="1353">
        <v>5.3264179176761584</v>
      </c>
      <c r="BA556" s="1347"/>
      <c r="BB556" s="1175" t="str">
        <f t="shared" si="520"/>
        <v xml:space="preserve">  </v>
      </c>
      <c r="BC556" s="1154" t="str">
        <f t="shared" si="484"/>
        <v xml:space="preserve">  </v>
      </c>
      <c r="BD556" s="1348">
        <f>AZ556/AU556*100</f>
        <v>7.2786722009924976</v>
      </c>
      <c r="BE556" s="1420"/>
      <c r="BF556" s="1420" t="s">
        <v>960</v>
      </c>
      <c r="BG556" s="1420"/>
      <c r="BH556" s="1175"/>
      <c r="BI556" s="1154" t="str">
        <f t="shared" si="486"/>
        <v xml:space="preserve">  </v>
      </c>
      <c r="BJ556" s="1420"/>
      <c r="BK556" s="23" t="s">
        <v>960</v>
      </c>
      <c r="BL556" s="1420"/>
      <c r="BM556" s="1175"/>
      <c r="BN556" s="1158" t="str">
        <f t="shared" si="511"/>
        <v xml:space="preserve">  </v>
      </c>
      <c r="BO556" s="1157" t="str">
        <f t="shared" si="488"/>
        <v xml:space="preserve">  </v>
      </c>
      <c r="BP556" s="1421"/>
      <c r="BQ556" s="1422"/>
      <c r="BR556" s="1422"/>
      <c r="BS556" s="1422"/>
      <c r="BT556" s="1422"/>
      <c r="BU556" s="1420"/>
      <c r="BV556" s="1420"/>
      <c r="BW556" s="1420"/>
      <c r="BX556" s="1421"/>
      <c r="BY556" s="1423"/>
      <c r="BZ556" s="1424"/>
      <c r="CA556" s="1179">
        <v>1</v>
      </c>
      <c r="CB556" s="1424"/>
      <c r="CC556" s="1425"/>
      <c r="CD556" s="1426"/>
      <c r="CE556" s="1420"/>
      <c r="CF556" s="1420"/>
      <c r="CG556" s="1420"/>
      <c r="CH556" s="1421"/>
      <c r="CI556" s="1424"/>
      <c r="CJ556" s="1424"/>
      <c r="CK556" s="1424"/>
      <c r="CL556" s="1425"/>
      <c r="CM556" s="1420"/>
      <c r="CN556" s="1420"/>
      <c r="CO556" s="1420"/>
      <c r="CP556" s="1420"/>
      <c r="CQ556" s="1420"/>
      <c r="CR556" s="1174"/>
    </row>
    <row r="557" spans="1:97" x14ac:dyDescent="0.2">
      <c r="A557" s="1144" t="s">
        <v>2170</v>
      </c>
      <c r="B557" s="1161" t="s">
        <v>1276</v>
      </c>
      <c r="C557" s="957" t="s">
        <v>599</v>
      </c>
      <c r="D557" s="957">
        <v>9</v>
      </c>
      <c r="E557" s="957"/>
      <c r="F557" s="955">
        <v>1</v>
      </c>
      <c r="G557" s="1163">
        <v>384118121403201</v>
      </c>
      <c r="H557" s="1163">
        <v>201102231140</v>
      </c>
      <c r="I557" s="1163"/>
      <c r="J557" s="957" t="s">
        <v>208</v>
      </c>
      <c r="K557" s="1183"/>
      <c r="L557" s="1225" t="s">
        <v>1717</v>
      </c>
      <c r="M557" s="957" t="s">
        <v>1707</v>
      </c>
      <c r="N557" s="957" t="s">
        <v>237</v>
      </c>
      <c r="O557" s="1248"/>
      <c r="P557" s="959">
        <v>40597</v>
      </c>
      <c r="Q557" s="1342">
        <v>0.48611111111111099</v>
      </c>
      <c r="R557" s="957" t="s">
        <v>227</v>
      </c>
      <c r="S557" s="1400"/>
      <c r="T557" s="1400"/>
      <c r="U557" s="1400"/>
      <c r="V557" s="1400"/>
      <c r="W557" s="1400"/>
      <c r="X557" s="1418"/>
      <c r="Y557" s="1831"/>
      <c r="Z557" s="1418"/>
      <c r="AA557" s="1418"/>
      <c r="AB557" s="1418"/>
      <c r="AC557" s="1418"/>
      <c r="AD557" s="1418"/>
      <c r="AE557" s="1418"/>
      <c r="AF557" s="1831"/>
      <c r="AG557" s="1418"/>
      <c r="AH557" s="1418"/>
      <c r="AI557" s="1418"/>
      <c r="AJ557" s="1418"/>
      <c r="AK557" s="1418"/>
      <c r="AL557" s="1418"/>
      <c r="AM557" s="1831"/>
      <c r="AN557" s="1418"/>
      <c r="AO557" s="1418"/>
      <c r="AP557" s="1418"/>
      <c r="AQ557" s="1418"/>
      <c r="AR557" s="1831"/>
      <c r="AS557" s="1400"/>
      <c r="AT557" s="1347" t="s">
        <v>297</v>
      </c>
      <c r="AU557" s="1353">
        <v>18.006913517794331</v>
      </c>
      <c r="AV557" s="1368"/>
      <c r="AW557" s="1175" t="str">
        <f t="shared" si="482"/>
        <v xml:space="preserve">  </v>
      </c>
      <c r="AX557" s="1154" t="str">
        <f t="shared" si="483"/>
        <v xml:space="preserve">  </v>
      </c>
      <c r="AY557" s="1347" t="s">
        <v>297</v>
      </c>
      <c r="AZ557" s="1347">
        <v>0.94513065665065876</v>
      </c>
      <c r="BA557" s="1347"/>
      <c r="BB557" s="1175" t="str">
        <f t="shared" si="520"/>
        <v xml:space="preserve">  </v>
      </c>
      <c r="BC557" s="1154" t="str">
        <f t="shared" si="484"/>
        <v xml:space="preserve">  </v>
      </c>
      <c r="BD557" s="1348">
        <f>AZ557/AU557*100</f>
        <v>5.2487099230897396</v>
      </c>
      <c r="BE557" s="1346" t="s">
        <v>474</v>
      </c>
      <c r="BF557" s="1347">
        <v>7.1235126552017034</v>
      </c>
      <c r="BG557" s="949"/>
      <c r="BH557" s="1175" t="str">
        <f t="shared" ref="BH557:BH562" si="521">IF(BF557&lt;BH$7,"E, &lt;PRL",IF(BF557&gt;BH$7,"  ",))</f>
        <v xml:space="preserve">  </v>
      </c>
      <c r="BI557" s="1154" t="str">
        <f t="shared" si="486"/>
        <v xml:space="preserve">  </v>
      </c>
      <c r="BJ557" s="1347" t="s">
        <v>474</v>
      </c>
      <c r="BK557" s="1347">
        <v>0.51871865504608894</v>
      </c>
      <c r="BL557" s="949"/>
      <c r="BM557" s="1175" t="str">
        <f t="shared" ref="BM557:BM562" si="522">IF(BK557&lt;BM$7,"E, &lt;PRL",IF(BK557&gt;BM$7,"  ",))</f>
        <v xml:space="preserve">  </v>
      </c>
      <c r="BN557" s="1158" t="str">
        <f t="shared" si="511"/>
        <v xml:space="preserve">  </v>
      </c>
      <c r="BO557" s="1157" t="str">
        <f t="shared" si="488"/>
        <v xml:space="preserve">  </v>
      </c>
      <c r="BP557" s="1349">
        <f>BK557/BF557*100</f>
        <v>7.2817818982508902</v>
      </c>
      <c r="BQ557" s="1422"/>
      <c r="BR557" s="1422"/>
      <c r="BS557" s="1422"/>
      <c r="BT557" s="1422"/>
      <c r="BU557" s="1420"/>
      <c r="BV557" s="1420"/>
      <c r="BW557" s="1420"/>
      <c r="BX557" s="1421"/>
      <c r="BY557" s="1423"/>
      <c r="BZ557" s="1424"/>
      <c r="CA557" s="1179">
        <v>1</v>
      </c>
      <c r="CB557" s="1424"/>
      <c r="CC557" s="1425"/>
      <c r="CD557" s="1426"/>
      <c r="CE557" s="1420"/>
      <c r="CF557" s="1420"/>
      <c r="CG557" s="1420"/>
      <c r="CH557" s="1421"/>
      <c r="CI557" s="1424"/>
      <c r="CJ557" s="1424"/>
      <c r="CK557" s="1424"/>
      <c r="CL557" s="1425"/>
      <c r="CM557" s="1420"/>
      <c r="CN557" s="1420"/>
      <c r="CO557" s="1420"/>
      <c r="CP557" s="1420"/>
      <c r="CQ557" s="1420"/>
      <c r="CR557" s="1174"/>
    </row>
    <row r="558" spans="1:97" x14ac:dyDescent="0.2">
      <c r="A558" s="1144" t="s">
        <v>2323</v>
      </c>
      <c r="B558" s="1161" t="s">
        <v>1429</v>
      </c>
      <c r="C558" s="1105" t="s">
        <v>601</v>
      </c>
      <c r="D558" s="1105">
        <v>2</v>
      </c>
      <c r="E558" s="1455"/>
      <c r="F558" s="955">
        <v>4</v>
      </c>
      <c r="G558" s="1163">
        <v>88888823</v>
      </c>
      <c r="H558" s="1163">
        <v>201303291400</v>
      </c>
      <c r="I558" s="1163"/>
      <c r="J558" s="957" t="s">
        <v>843</v>
      </c>
      <c r="K558" s="1183"/>
      <c r="L558" s="1183"/>
      <c r="M558" s="957" t="s">
        <v>137</v>
      </c>
      <c r="N558" s="957"/>
      <c r="O558" s="1167" t="s">
        <v>137</v>
      </c>
      <c r="P558" s="1248">
        <v>41362</v>
      </c>
      <c r="Q558" s="960">
        <v>0.58333333333333337</v>
      </c>
      <c r="R558" s="1167" t="s">
        <v>879</v>
      </c>
      <c r="S558" s="1551" t="s">
        <v>879</v>
      </c>
      <c r="T558" s="1527">
        <v>131.9</v>
      </c>
      <c r="U558" s="1552">
        <v>131.5</v>
      </c>
      <c r="V558" s="1393">
        <f>U558-T558</f>
        <v>-0.40000000000000568</v>
      </c>
      <c r="W558" s="1171">
        <v>250</v>
      </c>
      <c r="X558" s="1393">
        <f>V558/(W558/1000)</f>
        <v>-1.6000000000000227</v>
      </c>
      <c r="Y558" s="1154" t="str">
        <f>IF(V558&lt;Y$5,"&lt;MDL",IF(V558&lt;Y$6,"E, &lt;RL",IF(V558&gt;Y$6,"  ",)))</f>
        <v>&lt;MDL</v>
      </c>
      <c r="Z558" s="1551" t="s">
        <v>879</v>
      </c>
      <c r="AA558" s="1558">
        <v>131.80000000000001</v>
      </c>
      <c r="AB558" s="1552">
        <v>131.39999999999998</v>
      </c>
      <c r="AC558" s="1344">
        <f>AB558-AA558</f>
        <v>-0.40000000000003411</v>
      </c>
      <c r="AD558" s="1171">
        <v>250</v>
      </c>
      <c r="AE558" s="1344">
        <f>AC558/(AD558/1000)</f>
        <v>-1.6000000000001364</v>
      </c>
      <c r="AF558" s="1154" t="str">
        <f>IF(AC558&lt;AF$5,"&lt;MDL",IF(AC558&lt;AF$6,"E, &lt;RL",IF(AC558&gt;AF$6,"  ",)))</f>
        <v>&lt;MDL</v>
      </c>
      <c r="AG558" s="1551" t="s">
        <v>879</v>
      </c>
      <c r="AH558" s="1558">
        <v>132.1</v>
      </c>
      <c r="AI558" s="1552">
        <v>131.89999999999998</v>
      </c>
      <c r="AJ558" s="1344">
        <f>AI558-AH558</f>
        <v>-0.20000000000001705</v>
      </c>
      <c r="AK558" s="1171">
        <v>250</v>
      </c>
      <c r="AL558" s="1307" t="s">
        <v>88</v>
      </c>
      <c r="AM558" s="1154" t="str">
        <f>IF(AJ558&lt;AM$5,"&lt;MDL",IF(AJ558&lt;AM$6,"E, &lt;RL",IF(AJ558&gt;AM$6,"  ",)))</f>
        <v>&lt;MDL</v>
      </c>
      <c r="AN558" s="1307" t="s">
        <v>88</v>
      </c>
      <c r="AO558" s="1307" t="s">
        <v>88</v>
      </c>
      <c r="AP558" s="1307" t="s">
        <v>88</v>
      </c>
      <c r="AQ558" s="1307" t="s">
        <v>88</v>
      </c>
      <c r="AR558" s="1154" t="s">
        <v>88</v>
      </c>
      <c r="AS558" s="1307"/>
      <c r="AT558" s="23" t="s">
        <v>191</v>
      </c>
      <c r="AU558" s="23" t="s">
        <v>191</v>
      </c>
      <c r="AV558" s="23" t="s">
        <v>191</v>
      </c>
      <c r="AW558" s="1175" t="str">
        <f t="shared" si="482"/>
        <v xml:space="preserve">  </v>
      </c>
      <c r="AX558" s="1154" t="str">
        <f t="shared" si="483"/>
        <v xml:space="preserve">  </v>
      </c>
      <c r="AY558" s="23" t="s">
        <v>191</v>
      </c>
      <c r="AZ558" s="23" t="s">
        <v>191</v>
      </c>
      <c r="BA558" s="23" t="s">
        <v>191</v>
      </c>
      <c r="BB558" s="1175" t="str">
        <f t="shared" si="520"/>
        <v xml:space="preserve">  </v>
      </c>
      <c r="BC558" s="1154" t="str">
        <f t="shared" si="484"/>
        <v xml:space="preserve">  </v>
      </c>
      <c r="BD558" s="794" t="s">
        <v>191</v>
      </c>
      <c r="BE558" s="1180"/>
      <c r="BF558" s="1416">
        <v>-1.0316836374959379E-2</v>
      </c>
      <c r="BG558" s="1414" t="s">
        <v>88</v>
      </c>
      <c r="BH558" s="1175" t="str">
        <f t="shared" si="521"/>
        <v>E, &lt;PRL</v>
      </c>
      <c r="BI558" s="1154" t="str">
        <f t="shared" si="486"/>
        <v>&lt;MDL</v>
      </c>
      <c r="BJ558" s="1180"/>
      <c r="BK558" s="1384">
        <v>0</v>
      </c>
      <c r="BL558" s="1346"/>
      <c r="BM558" s="1175" t="str">
        <f t="shared" si="522"/>
        <v>E, &lt;PRL</v>
      </c>
      <c r="BN558" s="1158" t="str">
        <f t="shared" si="511"/>
        <v>&lt;MDL</v>
      </c>
      <c r="BO558" s="1157" t="str">
        <f t="shared" si="488"/>
        <v>&lt;MDL</v>
      </c>
      <c r="BP558" s="1557" t="s">
        <v>88</v>
      </c>
      <c r="BQ558" s="1386"/>
      <c r="BR558" s="949"/>
      <c r="BS558" s="174" t="str">
        <f>IF(BQ558&lt;BS$7,"E, &lt;PRL",IF(BQ558&gt;BS$7,"  ",))</f>
        <v>E, &lt;PRL</v>
      </c>
      <c r="BT558" s="1158"/>
      <c r="BU558" s="1533">
        <v>0.27159693009493746</v>
      </c>
      <c r="BV558" s="949"/>
      <c r="BW558" s="174" t="str">
        <f>IF(BU558&lt;BW$7,"E, &lt;PRL",IF(BU558&gt;BW$7,"  ",))</f>
        <v>E, &lt;PRL</v>
      </c>
      <c r="BX558" s="1154" t="str">
        <f>IF(BU558&lt;BX$5,"&lt;MDL",IF(BU558&lt;BX$6,"E, &lt;RL",IF(BU558&gt;BX$6,"  ",)))</f>
        <v>&lt;MDL</v>
      </c>
      <c r="BY558" s="1376" t="s">
        <v>88</v>
      </c>
      <c r="BZ558" s="1352"/>
      <c r="CA558" s="1179">
        <v>1</v>
      </c>
      <c r="CB558" s="174" t="str">
        <f>IF(BY558&lt;CB$7,"E, &lt;PRL",IF(BY558&gt;CB$7,"  ",))</f>
        <v xml:space="preserve">  </v>
      </c>
      <c r="CC558" s="1154" t="s">
        <v>88</v>
      </c>
      <c r="CD558" s="1556">
        <v>2.2517727744775614E-2</v>
      </c>
      <c r="CF558" s="174" t="str">
        <f>IF(CD558&lt;CF$7,"E, &lt;PRL",IF(CD558&gt;CF$7,"  ",))</f>
        <v>E, &lt;PRL</v>
      </c>
      <c r="CG558" s="1158" t="str">
        <f>IF(CD558&lt;CG$5,"&lt;MDL",IF(CD558&lt;CG$6,"E, &lt;RL",IF(CD558&gt;CG$6,"  ",)))</f>
        <v>&lt;MDL</v>
      </c>
      <c r="CH558" s="1567" t="s">
        <v>88</v>
      </c>
      <c r="CI558" s="1236" t="s">
        <v>603</v>
      </c>
      <c r="CK558" s="174" t="str">
        <f>IF(CI558&lt;CK$7,"E, &lt;PRL",IF(CI558&gt;CK$7,"  ",))</f>
        <v xml:space="preserve">  </v>
      </c>
      <c r="CL558" s="1154" t="s">
        <v>88</v>
      </c>
      <c r="CM558" s="1236" t="s">
        <v>603</v>
      </c>
      <c r="CO558" s="174" t="str">
        <f>IF(CM558&lt;CO$7,"E, &lt;PRL",IF(CM558&gt;CO$7,"  ",))</f>
        <v xml:space="preserve">  </v>
      </c>
      <c r="CP558" s="1158" t="s">
        <v>88</v>
      </c>
      <c r="CQ558" s="1236" t="s">
        <v>603</v>
      </c>
      <c r="CR558" s="1174"/>
    </row>
    <row r="559" spans="1:97" x14ac:dyDescent="0.2">
      <c r="A559" s="1144" t="s">
        <v>2332</v>
      </c>
      <c r="B559" s="1161" t="s">
        <v>1438</v>
      </c>
      <c r="C559" s="957" t="s">
        <v>599</v>
      </c>
      <c r="D559" s="957">
        <v>9</v>
      </c>
      <c r="E559" s="1455"/>
      <c r="F559" s="955">
        <v>1</v>
      </c>
      <c r="G559" s="1163">
        <v>384213121424701</v>
      </c>
      <c r="H559" s="1163">
        <v>201304021240</v>
      </c>
      <c r="I559" s="1163"/>
      <c r="J559" s="1563" t="s">
        <v>872</v>
      </c>
      <c r="K559" s="1183"/>
      <c r="L559" s="1183"/>
      <c r="M559" s="957" t="s">
        <v>926</v>
      </c>
      <c r="N559" s="957"/>
      <c r="O559" s="957"/>
      <c r="P559" s="1169">
        <v>41366</v>
      </c>
      <c r="Q559" s="960">
        <v>0.52777777777777779</v>
      </c>
      <c r="R559" s="1563" t="s">
        <v>925</v>
      </c>
      <c r="S559" s="1551" t="s">
        <v>925</v>
      </c>
      <c r="T559" s="1527">
        <v>122.8</v>
      </c>
      <c r="U559" s="1552">
        <v>123.89999999999999</v>
      </c>
      <c r="V559" s="1393">
        <f>U559-T559</f>
        <v>1.0999999999999943</v>
      </c>
      <c r="W559" s="1171">
        <v>375</v>
      </c>
      <c r="X559" s="1386">
        <f>V559/(W559/1000)</f>
        <v>2.933333333333318</v>
      </c>
      <c r="Y559" s="1154" t="str">
        <f>IF(V559&lt;Y$5,"&lt;MDL",IF(V559&lt;Y$6,"E, &lt;RL",IF(V559&gt;Y$6,"  ",)))</f>
        <v>E, &lt;RL</v>
      </c>
      <c r="Z559" s="1551" t="s">
        <v>925</v>
      </c>
      <c r="AA559" s="1558">
        <v>125.1</v>
      </c>
      <c r="AB559" s="1552">
        <v>127.8</v>
      </c>
      <c r="AC559" s="1344">
        <f>AB559-AA559</f>
        <v>2.7000000000000028</v>
      </c>
      <c r="AD559" s="1171">
        <v>375</v>
      </c>
      <c r="AE559" s="1307">
        <v>7.2000000000000073</v>
      </c>
      <c r="AF559" s="1154" t="str">
        <f>IF(AC559&lt;AF$5,"&lt;MDL",IF(AC559&lt;AF$6,"E, &lt;RL",IF(AC559&gt;AF$6,"  ",)))</f>
        <v xml:space="preserve">  </v>
      </c>
      <c r="AG559" s="1551" t="s">
        <v>925</v>
      </c>
      <c r="AH559" s="1558">
        <v>124</v>
      </c>
      <c r="AI559" s="1552">
        <v>127.6</v>
      </c>
      <c r="AJ559" s="1344">
        <f>AI559-AH559</f>
        <v>3.5999999999999943</v>
      </c>
      <c r="AK559" s="1171">
        <v>375</v>
      </c>
      <c r="AL559" s="1393">
        <f>AJ559/(AK559/1000)</f>
        <v>9.5999999999999854</v>
      </c>
      <c r="AM559" s="1154" t="str">
        <f>IF(AJ559&lt;AM$5,"&lt;MDL",IF(AJ559&lt;AM$6,"E, &lt;RL",IF(AJ559&gt;AM$6,"  ",)))</f>
        <v xml:space="preserve">  </v>
      </c>
      <c r="AN559" s="1507">
        <f>AVERAGE(X559,AE559,AL559)</f>
        <v>6.5777777777777713</v>
      </c>
      <c r="AO559" s="1507">
        <f>STDEV(X559,AE559,AL559)</f>
        <v>3.3766079845729053</v>
      </c>
      <c r="AP559" s="1386">
        <f>AO559/AN559*100</f>
        <v>51.333567333034082</v>
      </c>
      <c r="AQ559" s="1506">
        <f>COUNT(X559,AE559,AL559)</f>
        <v>3</v>
      </c>
      <c r="AR559" s="1154" t="str">
        <f>IF(AN559&lt;AR$5,"&lt;MDL",IF(AN559&lt;AR$6,"E, &lt;RL",IF(AN559&gt;AR$6,"  ",)))</f>
        <v xml:space="preserve">  </v>
      </c>
      <c r="AS559" s="1506"/>
      <c r="AT559" s="23" t="s">
        <v>191</v>
      </c>
      <c r="AU559" s="23" t="s">
        <v>191</v>
      </c>
      <c r="AV559" s="23" t="s">
        <v>191</v>
      </c>
      <c r="AW559" s="1175" t="str">
        <f t="shared" si="482"/>
        <v xml:space="preserve">  </v>
      </c>
      <c r="AX559" s="1154" t="str">
        <f t="shared" si="483"/>
        <v xml:space="preserve">  </v>
      </c>
      <c r="AY559" s="23" t="s">
        <v>191</v>
      </c>
      <c r="AZ559" s="23" t="s">
        <v>191</v>
      </c>
      <c r="BA559" s="23" t="s">
        <v>191</v>
      </c>
      <c r="BB559" s="1175" t="str">
        <f t="shared" si="520"/>
        <v xml:space="preserve">  </v>
      </c>
      <c r="BC559" s="1154" t="str">
        <f t="shared" si="484"/>
        <v xml:space="preserve">  </v>
      </c>
      <c r="BD559" s="794" t="s">
        <v>191</v>
      </c>
      <c r="BE559" s="1180"/>
      <c r="BF559" s="1347">
        <v>1.86805761388562</v>
      </c>
      <c r="BG559" s="1347"/>
      <c r="BH559" s="1175" t="str">
        <f t="shared" si="521"/>
        <v xml:space="preserve">  </v>
      </c>
      <c r="BI559" s="1154" t="str">
        <f t="shared" si="486"/>
        <v xml:space="preserve">  </v>
      </c>
      <c r="BJ559" s="1180"/>
      <c r="BK559" s="1346">
        <v>0.15903486208371617</v>
      </c>
      <c r="BL559" s="1346"/>
      <c r="BM559" s="1175" t="str">
        <f t="shared" si="522"/>
        <v xml:space="preserve">  </v>
      </c>
      <c r="BN559" s="1158" t="str">
        <f t="shared" si="511"/>
        <v xml:space="preserve">  </v>
      </c>
      <c r="BO559" s="1157" t="str">
        <f t="shared" si="488"/>
        <v xml:space="preserve">  </v>
      </c>
      <c r="BP559" s="1349">
        <f>BK559/BF559*100</f>
        <v>8.5133810061092561</v>
      </c>
      <c r="BQ559" s="1568">
        <v>796.94328388942654</v>
      </c>
      <c r="BR559" s="949"/>
      <c r="BS559" s="174" t="str">
        <f>IF(BQ559&lt;BS$7,"E, &lt;PRL",IF(BQ559&gt;BS$7,"  ",))</f>
        <v xml:space="preserve">  </v>
      </c>
      <c r="BT559" s="1158" t="str">
        <f>IF(BQ559&lt;BT$5,"&lt;MDL",IF(BQ559&lt;BT$6,"E, &lt;RL",IF(BQ559&gt;BT$6,"  ",)))</f>
        <v xml:space="preserve">  </v>
      </c>
      <c r="BU559" s="1352">
        <f>BQ559*(X559/1000)</f>
        <v>2.3377002994089726</v>
      </c>
      <c r="BV559" s="949"/>
      <c r="BW559" s="174" t="str">
        <f>IF(BU559&lt;BW$7,"E, &lt;PRL",IF(BU559&gt;BW$7,"  ",))</f>
        <v>E, &lt;PRL</v>
      </c>
      <c r="BX559" s="1154" t="str">
        <f>IF(BU559&lt;BX$5,"&lt;MDL",IF(BU559&lt;BX$6,"E, &lt;RL",IF(BU559&gt;BX$6,"  ",)))</f>
        <v>E, &lt;RL</v>
      </c>
      <c r="BY559" s="1307">
        <v>29.831177781540259</v>
      </c>
      <c r="BZ559" s="1352"/>
      <c r="CA559" s="1179">
        <v>1</v>
      </c>
      <c r="CB559" s="174" t="str">
        <f>IF(BY559&lt;CB$7,"E, &lt;PRL",IF(BY559&gt;CB$7,"  ",))</f>
        <v xml:space="preserve">  </v>
      </c>
      <c r="CC559" s="1154" t="str">
        <f>IF(BY559&lt;CC$5,"&lt;MDL",IF(BY559&lt;CC$6,"E, &lt;RL",IF(BY559&gt;CC$6,"  ",)))</f>
        <v xml:space="preserve">  </v>
      </c>
      <c r="CD559" s="1419">
        <f>BY559*(AE559/1000)</f>
        <v>0.21478448002709008</v>
      </c>
      <c r="CF559" s="174" t="str">
        <f>IF(CD559&lt;CF$7,"E, &lt;PRL",IF(CD559&gt;CF$7,"  ",))</f>
        <v xml:space="preserve">  </v>
      </c>
      <c r="CG559" s="1158" t="str">
        <f>IF(CD559&lt;CG$5,"&lt;MDL",IF(CD559&lt;CG$6,"E, &lt;RL",IF(CD559&gt;CG$6,"  ",)))</f>
        <v xml:space="preserve">  </v>
      </c>
      <c r="CH559" s="1389">
        <f>BY559/BQ559*100</f>
        <v>3.7431995958296125</v>
      </c>
      <c r="CI559" s="1569">
        <v>8.9898280700646165</v>
      </c>
      <c r="CK559" s="174" t="str">
        <f>IF(CI559&lt;CK$7,"E, &lt;PRL",IF(CI559&gt;CK$7,"  ",))</f>
        <v xml:space="preserve">  </v>
      </c>
      <c r="CL559" s="1154" t="str">
        <f>IF(CI559&lt;CL$5,"&lt;MDL",IF(CI559&lt;CL$6,"E, &lt;RL",IF(CI559&gt;CL$6,"  ",)))</f>
        <v xml:space="preserve">  </v>
      </c>
      <c r="CM559" s="1347">
        <f>CI559*(AL559/1000)</f>
        <v>8.630234947262018E-2</v>
      </c>
      <c r="CO559" s="174" t="str">
        <f>IF(CM559&lt;CO$7,"E, &lt;PRL",IF(CM559&gt;CO$7,"  ",))</f>
        <v>E, &lt;PRL</v>
      </c>
      <c r="CP559" s="1158" t="str">
        <f>IF(CM559&lt;CP$5,"&lt;MDL",IF(CM559&lt;CP$6,"E, &lt;RL",IF(CM559&gt;CP$6,"  ",)))</f>
        <v>&lt;MDL</v>
      </c>
      <c r="CQ559" s="1570">
        <f>CI559/BQ559*100</f>
        <v>1.128038626060111</v>
      </c>
      <c r="CR559" s="1565">
        <f>100*CM559/BU559</f>
        <v>3.6917627761967395</v>
      </c>
      <c r="CS559" s="1571" t="s">
        <v>2798</v>
      </c>
    </row>
    <row r="560" spans="1:97" x14ac:dyDescent="0.2">
      <c r="A560" s="1144" t="s">
        <v>2334</v>
      </c>
      <c r="B560" s="1161" t="s">
        <v>1440</v>
      </c>
      <c r="C560" s="957" t="s">
        <v>599</v>
      </c>
      <c r="D560" s="957">
        <v>9</v>
      </c>
      <c r="E560" s="1455"/>
      <c r="F560" s="955">
        <v>1</v>
      </c>
      <c r="G560" s="1163">
        <v>384216121430201</v>
      </c>
      <c r="H560" s="1163">
        <v>201304021340</v>
      </c>
      <c r="I560" s="1163"/>
      <c r="J560" s="1105" t="s">
        <v>877</v>
      </c>
      <c r="K560" s="1183"/>
      <c r="L560" s="1183"/>
      <c r="M560" s="957" t="s">
        <v>935</v>
      </c>
      <c r="N560" s="957"/>
      <c r="O560" s="957"/>
      <c r="P560" s="1169">
        <v>41366</v>
      </c>
      <c r="Q560" s="960">
        <v>0.56944444444444442</v>
      </c>
      <c r="R560" s="1105" t="s">
        <v>934</v>
      </c>
      <c r="S560" s="1551" t="s">
        <v>934</v>
      </c>
      <c r="T560" s="1527">
        <v>134.19999999999999</v>
      </c>
      <c r="U560" s="1552">
        <v>137.9</v>
      </c>
      <c r="V560" s="1393">
        <f>U560-T560</f>
        <v>3.7000000000000171</v>
      </c>
      <c r="W560" s="1171">
        <v>300</v>
      </c>
      <c r="X560" s="1393">
        <f>V560/(W560/1000)</f>
        <v>12.333333333333391</v>
      </c>
      <c r="Y560" s="1154" t="str">
        <f>IF(V560&lt;Y$5,"&lt;MDL",IF(V560&lt;Y$6,"E, &lt;RL",IF(V560&gt;Y$6,"  ",)))</f>
        <v xml:space="preserve">  </v>
      </c>
      <c r="Z560" s="1551" t="s">
        <v>934</v>
      </c>
      <c r="AA560" s="1558">
        <v>133.6</v>
      </c>
      <c r="AB560" s="1552">
        <v>137.19999999999999</v>
      </c>
      <c r="AC560" s="1344">
        <f>AB560-AA560</f>
        <v>3.5999999999999943</v>
      </c>
      <c r="AD560" s="1171">
        <v>300</v>
      </c>
      <c r="AE560" s="1307">
        <v>11.999999999999982</v>
      </c>
      <c r="AF560" s="1154" t="str">
        <f>IF(AC560&lt;AF$5,"&lt;MDL",IF(AC560&lt;AF$6,"E, &lt;RL",IF(AC560&gt;AF$6,"  ",)))</f>
        <v xml:space="preserve">  </v>
      </c>
      <c r="AG560" s="1551" t="s">
        <v>934</v>
      </c>
      <c r="AH560" s="1558">
        <v>133</v>
      </c>
      <c r="AI560" s="1552">
        <v>136.9</v>
      </c>
      <c r="AJ560" s="1344">
        <f>AI560-AH560</f>
        <v>3.9000000000000057</v>
      </c>
      <c r="AK560" s="1171">
        <v>300</v>
      </c>
      <c r="AL560" s="1393">
        <f>AJ560/(AK560/1000)</f>
        <v>13.00000000000002</v>
      </c>
      <c r="AM560" s="1154" t="str">
        <f>IF(AJ560&lt;AM$5,"&lt;MDL",IF(AJ560&lt;AM$6,"E, &lt;RL",IF(AJ560&gt;AM$6,"  ",)))</f>
        <v xml:space="preserve">  </v>
      </c>
      <c r="AN560" s="1507">
        <f>AVERAGE(X560,AE560,AL560)</f>
        <v>12.444444444444464</v>
      </c>
      <c r="AO560" s="1507">
        <f>STDEV(X560,AE560,AL560)</f>
        <v>0.50917507721732769</v>
      </c>
      <c r="AP560" s="1507">
        <f>AO560/AN560*100</f>
        <v>4.0915854419249484</v>
      </c>
      <c r="AQ560" s="1506">
        <f>COUNT(X560,AE560,AL560)</f>
        <v>3</v>
      </c>
      <c r="AR560" s="1154" t="str">
        <f>IF(AN560&lt;AR$5,"&lt;MDL",IF(AN560&lt;AR$6,"E, &lt;RL",IF(AN560&gt;AR$6,"  ",)))</f>
        <v xml:space="preserve">  </v>
      </c>
      <c r="AS560" s="1506"/>
      <c r="AT560" s="23" t="s">
        <v>191</v>
      </c>
      <c r="AU560" s="23" t="s">
        <v>191</v>
      </c>
      <c r="AV560" s="23" t="s">
        <v>191</v>
      </c>
      <c r="AW560" s="1175" t="str">
        <f t="shared" si="482"/>
        <v xml:space="preserve">  </v>
      </c>
      <c r="AX560" s="1154" t="str">
        <f t="shared" si="483"/>
        <v xml:space="preserve">  </v>
      </c>
      <c r="AY560" s="23" t="s">
        <v>191</v>
      </c>
      <c r="AZ560" s="23" t="s">
        <v>191</v>
      </c>
      <c r="BA560" s="23" t="s">
        <v>191</v>
      </c>
      <c r="BB560" s="1175" t="str">
        <f t="shared" si="520"/>
        <v xml:space="preserve">  </v>
      </c>
      <c r="BC560" s="1154" t="str">
        <f t="shared" si="484"/>
        <v xml:space="preserve">  </v>
      </c>
      <c r="BD560" s="794" t="s">
        <v>191</v>
      </c>
      <c r="BE560" s="1180"/>
      <c r="BF560" s="1347">
        <v>1.003540722663379</v>
      </c>
      <c r="BG560" s="1347">
        <v>2.2781735497986344E-2</v>
      </c>
      <c r="BH560" s="1175" t="str">
        <f t="shared" si="521"/>
        <v xml:space="preserve">  </v>
      </c>
      <c r="BI560" s="1154" t="str">
        <f t="shared" si="486"/>
        <v xml:space="preserve">  </v>
      </c>
      <c r="BJ560" s="1180"/>
      <c r="BK560" s="1346">
        <v>5.2280077807569367E-2</v>
      </c>
      <c r="BL560" s="1346"/>
      <c r="BM560" s="1175" t="str">
        <f t="shared" si="522"/>
        <v xml:space="preserve">  </v>
      </c>
      <c r="BN560" s="1158" t="str">
        <f t="shared" si="511"/>
        <v xml:space="preserve">  </v>
      </c>
      <c r="BO560" s="1157" t="str">
        <f t="shared" si="488"/>
        <v xml:space="preserve">  </v>
      </c>
      <c r="BP560" s="1349">
        <f>BK560/BF560*100</f>
        <v>5.2095621659297473</v>
      </c>
      <c r="BQ560" s="1406">
        <v>188.10559317175665</v>
      </c>
      <c r="BR560" s="949"/>
      <c r="BS560" s="174" t="str">
        <f>IF(BQ560&lt;BS$7,"E, &lt;PRL",IF(BQ560&gt;BS$7,"  ",))</f>
        <v xml:space="preserve">  </v>
      </c>
      <c r="BT560" s="1158" t="str">
        <f>IF(BQ560&lt;BT$5,"&lt;MDL",IF(BQ560&lt;BT$6,"E, &lt;RL",IF(BQ560&gt;BT$6,"  ",)))</f>
        <v xml:space="preserve">  </v>
      </c>
      <c r="BU560" s="1352">
        <f>BQ560*(X560/1000)</f>
        <v>2.3199689824516763</v>
      </c>
      <c r="BV560" s="949"/>
      <c r="BW560" s="174" t="str">
        <f>IF(BU560&lt;BW$7,"E, &lt;PRL",IF(BU560&gt;BW$7,"  ",))</f>
        <v>E, &lt;PRL</v>
      </c>
      <c r="BX560" s="1154" t="str">
        <f>IF(BU560&lt;BX$5,"&lt;MDL",IF(BU560&lt;BX$6,"E, &lt;RL",IF(BU560&gt;BX$6,"  ",)))</f>
        <v>E, &lt;RL</v>
      </c>
      <c r="BY560" s="1307">
        <v>18.752744419928021</v>
      </c>
      <c r="BZ560" s="1352">
        <v>0.49317672945288749</v>
      </c>
      <c r="CA560" s="1179">
        <v>1</v>
      </c>
      <c r="CB560" s="174" t="str">
        <f>IF(BY560&lt;CB$7,"E, &lt;PRL",IF(BY560&gt;CB$7,"  ",))</f>
        <v xml:space="preserve">  </v>
      </c>
      <c r="CC560" s="1154" t="str">
        <f>IF(BY560&lt;CC$5,"&lt;MDL",IF(BY560&lt;CC$6,"E, &lt;RL",IF(BY560&gt;CC$6,"  ",)))</f>
        <v xml:space="preserve">  </v>
      </c>
      <c r="CD560" s="1419">
        <v>0.22503293303913574</v>
      </c>
      <c r="CE560" s="949">
        <v>5.9181207534346331E-3</v>
      </c>
      <c r="CF560" s="174" t="str">
        <f>IF(CD560&lt;CF$7,"E, &lt;PRL",IF(CD560&gt;CF$7,"  ",))</f>
        <v xml:space="preserve">  </v>
      </c>
      <c r="CG560" s="1158" t="str">
        <f>IF(CD560&lt;CG$5,"&lt;MDL",IF(CD560&lt;CG$6,"E, &lt;RL",IF(CD560&gt;CG$6,"  ",)))</f>
        <v xml:space="preserve">  </v>
      </c>
      <c r="CH560" s="1389">
        <f>BY560/BQ560*100</f>
        <v>9.9692646580716744</v>
      </c>
      <c r="CI560" s="1353">
        <v>7.2275540811437686</v>
      </c>
      <c r="CK560" s="174" t="str">
        <f>IF(CI560&lt;CK$7,"E, &lt;PRL",IF(CI560&gt;CK$7,"  ",))</f>
        <v xml:space="preserve">  </v>
      </c>
      <c r="CL560" s="1154" t="str">
        <f>IF(CI560&lt;CL$5,"&lt;MDL",IF(CI560&lt;CL$6,"E, &lt;RL",IF(CI560&gt;CL$6,"  ",)))</f>
        <v xml:space="preserve">  </v>
      </c>
      <c r="CM560" s="1347">
        <f>CI560*(AL560/1000)</f>
        <v>9.3958203054869141E-2</v>
      </c>
      <c r="CO560" s="174" t="str">
        <f>IF(CM560&lt;CO$7,"E, &lt;PRL",IF(CM560&gt;CO$7,"  ",))</f>
        <v>E, &lt;PRL</v>
      </c>
      <c r="CP560" s="1158" t="str">
        <f>IF(CM560&lt;CP$5,"&lt;MDL",IF(CM560&lt;CP$6,"E, &lt;RL",IF(CM560&gt;CP$6,"  ",)))</f>
        <v>&lt;MDL</v>
      </c>
      <c r="CQ560" s="1353">
        <f>CI560/BQ560*100</f>
        <v>3.8422855797511493</v>
      </c>
      <c r="CR560" s="1174">
        <f>100*CM560/BU560</f>
        <v>4.0499766921701177</v>
      </c>
    </row>
    <row r="561" spans="1:97" s="1663" customFormat="1" x14ac:dyDescent="0.2">
      <c r="A561" s="1670" t="s">
        <v>2335</v>
      </c>
      <c r="B561" s="1812" t="s">
        <v>1441</v>
      </c>
      <c r="C561" s="975" t="s">
        <v>599</v>
      </c>
      <c r="D561" s="975">
        <v>7</v>
      </c>
      <c r="E561" s="1646"/>
      <c r="F561" s="973">
        <v>1</v>
      </c>
      <c r="G561" s="1647">
        <v>384246121430101</v>
      </c>
      <c r="H561" s="1647">
        <v>201304021400</v>
      </c>
      <c r="I561" s="1647"/>
      <c r="J561" s="1818" t="s">
        <v>874</v>
      </c>
      <c r="K561" s="1817"/>
      <c r="L561" s="1817"/>
      <c r="M561" s="975" t="s">
        <v>930</v>
      </c>
      <c r="N561" s="975"/>
      <c r="O561" s="975"/>
      <c r="P561" s="1649">
        <v>41366</v>
      </c>
      <c r="Q561" s="979">
        <v>0.58333333333333337</v>
      </c>
      <c r="R561" s="1818" t="s">
        <v>929</v>
      </c>
      <c r="S561" s="1823" t="s">
        <v>929</v>
      </c>
      <c r="T561" s="1827">
        <v>130.4</v>
      </c>
      <c r="U561" s="1652">
        <v>143.1</v>
      </c>
      <c r="V561" s="1653">
        <f>U561-T561</f>
        <v>12.699999999999989</v>
      </c>
      <c r="W561" s="1829">
        <v>150</v>
      </c>
      <c r="X561" s="1653">
        <f>V561/(W561/1000)</f>
        <v>84.6666666666666</v>
      </c>
      <c r="Y561" s="1673" t="str">
        <f>IF(V561&lt;Y$5,"&lt;MDL",IF(V561&lt;Y$6,"E, &lt;RL",IF(V561&gt;Y$6,"  ",)))</f>
        <v xml:space="preserve">  </v>
      </c>
      <c r="Z561" s="1823" t="s">
        <v>929</v>
      </c>
      <c r="AA561" s="1825">
        <v>133.4</v>
      </c>
      <c r="AB561" s="1652">
        <v>144.4</v>
      </c>
      <c r="AC561" s="1655">
        <f>AB561-AA561</f>
        <v>11</v>
      </c>
      <c r="AD561" s="1829">
        <v>150</v>
      </c>
      <c r="AE561" s="1834">
        <v>73.333333333333343</v>
      </c>
      <c r="AF561" s="1673" t="str">
        <f>IF(AC561&lt;AF$5,"&lt;MDL",IF(AC561&lt;AF$6,"E, &lt;RL",IF(AC561&gt;AF$6,"  ",)))</f>
        <v xml:space="preserve">  </v>
      </c>
      <c r="AG561" s="1823" t="s">
        <v>929</v>
      </c>
      <c r="AH561" s="1825">
        <v>130.4</v>
      </c>
      <c r="AI561" s="1652">
        <v>141.5</v>
      </c>
      <c r="AJ561" s="1655">
        <f>AI561-AH561</f>
        <v>11.099999999999994</v>
      </c>
      <c r="AK561" s="1829">
        <v>150</v>
      </c>
      <c r="AL561" s="1653">
        <f>AJ561/(AK561/1000)</f>
        <v>73.999999999999972</v>
      </c>
      <c r="AM561" s="1673" t="str">
        <f>IF(AJ561&lt;AM$5,"&lt;MDL",IF(AJ561&lt;AM$6,"E, &lt;RL",IF(AJ561&gt;AM$6,"  ",)))</f>
        <v xml:space="preserve">  </v>
      </c>
      <c r="AN561" s="1835">
        <f>AVERAGE(X561,AE561,AL561)</f>
        <v>77.3333333333333</v>
      </c>
      <c r="AO561" s="1835">
        <f>STDEV(X561,AE561,AL561)</f>
        <v>6.3595946761129376</v>
      </c>
      <c r="AP561" s="1835">
        <f>AO561/AN561*100</f>
        <v>8.2236138053184575</v>
      </c>
      <c r="AQ561" s="1837">
        <f>COUNT(X561,AE561,AL561)</f>
        <v>3</v>
      </c>
      <c r="AR561" s="1673" t="str">
        <f>IF(AN561&lt;AR$5,"&lt;MDL",IF(AN561&lt;AR$6,"E, &lt;RL",IF(AN561&gt;AR$6,"  ",)))</f>
        <v xml:space="preserve">  </v>
      </c>
      <c r="AS561" s="1837"/>
      <c r="AT561" s="1839" t="s">
        <v>191</v>
      </c>
      <c r="AU561" s="1839" t="s">
        <v>191</v>
      </c>
      <c r="AV561" s="1839" t="s">
        <v>191</v>
      </c>
      <c r="AW561" s="1845" t="str">
        <f t="shared" si="482"/>
        <v xml:space="preserve">  </v>
      </c>
      <c r="AX561" s="1673" t="str">
        <f t="shared" si="483"/>
        <v xml:space="preserve">  </v>
      </c>
      <c r="AY561" s="1839" t="s">
        <v>191</v>
      </c>
      <c r="AZ561" s="1839" t="s">
        <v>191</v>
      </c>
      <c r="BA561" s="1839" t="s">
        <v>191</v>
      </c>
      <c r="BB561" s="1845" t="str">
        <f t="shared" si="520"/>
        <v xml:space="preserve">  </v>
      </c>
      <c r="BC561" s="1673" t="str">
        <f t="shared" si="484"/>
        <v xml:space="preserve">  </v>
      </c>
      <c r="BD561" s="1853" t="s">
        <v>191</v>
      </c>
      <c r="BE561" s="1856"/>
      <c r="BF561" s="1857">
        <v>3.4518824778831116</v>
      </c>
      <c r="BG561" s="1857"/>
      <c r="BH561" s="1845" t="str">
        <f t="shared" si="521"/>
        <v xml:space="preserve">  </v>
      </c>
      <c r="BI561" s="1673" t="str">
        <f t="shared" si="486"/>
        <v xml:space="preserve">  </v>
      </c>
      <c r="BJ561" s="1856"/>
      <c r="BK561" s="1859">
        <v>0.25399998188789491</v>
      </c>
      <c r="BL561" s="1859"/>
      <c r="BM561" s="1845" t="str">
        <f t="shared" si="522"/>
        <v xml:space="preserve">  </v>
      </c>
      <c r="BN561" s="1675" t="str">
        <f t="shared" si="511"/>
        <v xml:space="preserve">  </v>
      </c>
      <c r="BO561" s="1676" t="str">
        <f t="shared" si="488"/>
        <v xml:space="preserve">  </v>
      </c>
      <c r="BP561" s="1863">
        <f>BK561/BF561*100</f>
        <v>7.3583032885772521</v>
      </c>
      <c r="BQ561" s="1864">
        <v>287.12033339286955</v>
      </c>
      <c r="BR561" s="1729"/>
      <c r="BS561" s="1865" t="str">
        <f>IF(BQ561&lt;BS$7,"E, &lt;PRL",IF(BQ561&gt;BS$7,"  ",))</f>
        <v xml:space="preserve">  </v>
      </c>
      <c r="BT561" s="1675" t="str">
        <f>IF(BQ561&lt;BT$5,"&lt;MDL",IF(BQ561&lt;BT$6,"E, &lt;RL",IF(BQ561&gt;BT$6,"  ",)))</f>
        <v xml:space="preserve">  </v>
      </c>
      <c r="BU561" s="1866">
        <f>BQ561*(X561/1000)</f>
        <v>24.30952156059627</v>
      </c>
      <c r="BV561" s="1729"/>
      <c r="BW561" s="1865" t="str">
        <f>IF(BU561&lt;BW$7,"E, &lt;PRL",IF(BU561&gt;BW$7,"  ",))</f>
        <v xml:space="preserve">  </v>
      </c>
      <c r="BX561" s="1673" t="str">
        <f>IF(BU561&lt;BX$5,"&lt;MDL",IF(BU561&lt;BX$6,"E, &lt;RL",IF(BU561&gt;BX$6,"  ",)))</f>
        <v xml:space="preserve">  </v>
      </c>
      <c r="BY561" s="1834">
        <v>33.603378326819048</v>
      </c>
      <c r="BZ561" s="1866"/>
      <c r="CA561" s="1870">
        <v>1</v>
      </c>
      <c r="CB561" s="1865" t="str">
        <f>IF(BY561&lt;CB$7,"E, &lt;PRL",IF(BY561&gt;CB$7,"  ",))</f>
        <v xml:space="preserve">  </v>
      </c>
      <c r="CC561" s="1673" t="str">
        <f>IF(BY561&lt;CC$5,"&lt;MDL",IF(BY561&lt;CC$6,"E, &lt;RL",IF(BY561&gt;CC$6,"  ",)))</f>
        <v xml:space="preserve">  </v>
      </c>
      <c r="CD561" s="1871">
        <f>BY561*(AE561/1000)</f>
        <v>2.4642477439667307</v>
      </c>
      <c r="CE561" s="1729"/>
      <c r="CF561" s="1865" t="str">
        <f>IF(CD561&lt;CF$7,"E, &lt;PRL",IF(CD561&gt;CF$7,"  ",))</f>
        <v xml:space="preserve">  </v>
      </c>
      <c r="CG561" s="1675" t="str">
        <f>IF(CD561&lt;CG$5,"&lt;MDL",IF(CD561&lt;CG$6,"E, &lt;RL",IF(CD561&gt;CG$6,"  ",)))</f>
        <v xml:space="preserve">  </v>
      </c>
      <c r="CH561" s="1873">
        <f>BY561/BQ561*100</f>
        <v>11.703587109185756</v>
      </c>
      <c r="CI561" s="1876">
        <v>13.449472509355614</v>
      </c>
      <c r="CJ561" s="1729"/>
      <c r="CK561" s="1865" t="str">
        <f>IF(CI561&lt;CK$7,"E, &lt;PRL",IF(CI561&gt;CK$7,"  ",))</f>
        <v xml:space="preserve">  </v>
      </c>
      <c r="CL561" s="1673" t="str">
        <f>IF(CI561&lt;CL$5,"&lt;MDL",IF(CI561&lt;CL$6,"E, &lt;RL",IF(CI561&gt;CL$6,"  ",)))</f>
        <v xml:space="preserve">  </v>
      </c>
      <c r="CM561" s="1857">
        <f>CI561*(AL561/1000)</f>
        <v>0.99526096569231504</v>
      </c>
      <c r="CN561" s="1729"/>
      <c r="CO561" s="1865" t="str">
        <f>IF(CM561&lt;CO$7,"E, &lt;PRL",IF(CM561&gt;CO$7,"  ",))</f>
        <v xml:space="preserve">  </v>
      </c>
      <c r="CP561" s="1675" t="str">
        <f>IF(CM561&lt;CP$5,"&lt;MDL",IF(CM561&lt;CP$6,"E, &lt;RL",IF(CM561&gt;CP$6,"  ",)))</f>
        <v xml:space="preserve">  </v>
      </c>
      <c r="CQ561" s="1876">
        <f>CI561/BQ561*100</f>
        <v>4.6842633367078781</v>
      </c>
      <c r="CR561" s="1882">
        <f>100*CM561/BU561</f>
        <v>4.0941199242092488</v>
      </c>
      <c r="CS561" s="1729"/>
    </row>
    <row r="562" spans="1:97" x14ac:dyDescent="0.2">
      <c r="A562" s="1144" t="s">
        <v>2336</v>
      </c>
      <c r="B562" s="1208" t="s">
        <v>1442</v>
      </c>
      <c r="C562" s="1209" t="s">
        <v>600</v>
      </c>
      <c r="D562" s="1209">
        <v>7</v>
      </c>
      <c r="E562" s="1455"/>
      <c r="F562" s="955">
        <v>4</v>
      </c>
      <c r="G562" s="1210">
        <v>384246121430101</v>
      </c>
      <c r="H562" s="1210">
        <v>201304021405</v>
      </c>
      <c r="I562" s="1210"/>
      <c r="J562" s="1356" t="s">
        <v>875</v>
      </c>
      <c r="K562" s="1257"/>
      <c r="L562" s="1257"/>
      <c r="M562" s="1209" t="s">
        <v>930</v>
      </c>
      <c r="N562" s="1209"/>
      <c r="O562" s="1209" t="s">
        <v>45</v>
      </c>
      <c r="P562" s="1288">
        <v>41366</v>
      </c>
      <c r="Q562" s="1213">
        <v>0.58680555555555558</v>
      </c>
      <c r="R562" s="1356" t="s">
        <v>931</v>
      </c>
      <c r="S562" s="1551" t="s">
        <v>931</v>
      </c>
      <c r="T562" s="1559">
        <v>130.9</v>
      </c>
      <c r="U562" s="1560">
        <v>141.5</v>
      </c>
      <c r="V562" s="1561">
        <f>U562-T562</f>
        <v>10.599999999999994</v>
      </c>
      <c r="W562" s="1214">
        <v>150</v>
      </c>
      <c r="X562" s="1561">
        <f>V562/(W562/1000)</f>
        <v>70.666666666666629</v>
      </c>
      <c r="Y562" s="1154" t="str">
        <f>IF(V562&lt;Y$5,"&lt;MDL",IF(V562&lt;Y$6,"E, &lt;RL",IF(V562&gt;Y$6,"  ",)))</f>
        <v xml:space="preserve">  </v>
      </c>
      <c r="Z562" s="1551" t="s">
        <v>931</v>
      </c>
      <c r="AA562" s="1562">
        <v>129.69999999999999</v>
      </c>
      <c r="AB562" s="1560">
        <v>140.5</v>
      </c>
      <c r="AC562" s="1359">
        <f>AB562-AA562</f>
        <v>10.800000000000011</v>
      </c>
      <c r="AD562" s="1214">
        <v>150</v>
      </c>
      <c r="AE562" s="1361">
        <v>72.000000000000085</v>
      </c>
      <c r="AF562" s="1154" t="str">
        <f>IF(AC562&lt;AF$5,"&lt;MDL",IF(AC562&lt;AF$6,"E, &lt;RL",IF(AC562&gt;AF$6,"  ",)))</f>
        <v xml:space="preserve">  </v>
      </c>
      <c r="AG562" s="1551" t="s">
        <v>931</v>
      </c>
      <c r="AH562" s="1562">
        <v>130.30000000000001</v>
      </c>
      <c r="AI562" s="1560">
        <v>142</v>
      </c>
      <c r="AJ562" s="1359">
        <f>AI562-AH562</f>
        <v>11.699999999999989</v>
      </c>
      <c r="AK562" s="1214">
        <v>150</v>
      </c>
      <c r="AL562" s="1561">
        <f>AJ562/(AK562/1000)</f>
        <v>77.999999999999929</v>
      </c>
      <c r="AM562" s="1154" t="str">
        <f>IF(AJ562&lt;AM$5,"&lt;MDL",IF(AJ562&lt;AM$6,"E, &lt;RL",IF(AJ562&gt;AM$6,"  ",)))</f>
        <v xml:space="preserve">  </v>
      </c>
      <c r="AN562" s="1510">
        <f>AVERAGE(X562,AE562,AL562)</f>
        <v>73.555555555555543</v>
      </c>
      <c r="AO562" s="1510">
        <f>STDEV(X562,AE562,AL562)</f>
        <v>3.9063101847215003</v>
      </c>
      <c r="AP562" s="1510">
        <f>AO562/AN562*100</f>
        <v>5.3106936046062705</v>
      </c>
      <c r="AQ562" s="1509">
        <f>COUNT(X562,AE562,AL562)</f>
        <v>3</v>
      </c>
      <c r="AR562" s="1154" t="str">
        <f>IF(AN562&lt;AR$5,"&lt;MDL",IF(AN562&lt;AR$6,"E, &lt;RL",IF(AN562&gt;AR$6,"  ",)))</f>
        <v xml:space="preserve">  </v>
      </c>
      <c r="AS562" s="1509"/>
      <c r="AT562" s="72" t="s">
        <v>191</v>
      </c>
      <c r="AU562" s="72" t="s">
        <v>191</v>
      </c>
      <c r="AV562" s="72" t="s">
        <v>191</v>
      </c>
      <c r="AW562" s="1175" t="str">
        <f t="shared" si="482"/>
        <v xml:space="preserve">  </v>
      </c>
      <c r="AX562" s="1158" t="str">
        <f t="shared" si="483"/>
        <v xml:space="preserve">  </v>
      </c>
      <c r="AY562" s="72" t="s">
        <v>191</v>
      </c>
      <c r="AZ562" s="72" t="s">
        <v>191</v>
      </c>
      <c r="BA562" s="72" t="s">
        <v>191</v>
      </c>
      <c r="BB562" s="1175" t="str">
        <f t="shared" si="520"/>
        <v xml:space="preserve">  </v>
      </c>
      <c r="BC562" s="1158" t="str">
        <f t="shared" si="484"/>
        <v xml:space="preserve">  </v>
      </c>
      <c r="BD562" s="72" t="s">
        <v>191</v>
      </c>
      <c r="BE562" s="1297"/>
      <c r="BF562" s="1370">
        <v>3.414584195154196</v>
      </c>
      <c r="BG562" s="1370"/>
      <c r="BH562" s="1175" t="str">
        <f t="shared" si="521"/>
        <v xml:space="preserve">  </v>
      </c>
      <c r="BI562" s="1158" t="str">
        <f t="shared" si="486"/>
        <v xml:space="preserve">  </v>
      </c>
      <c r="BJ562" s="1297"/>
      <c r="BK562" s="1363">
        <v>0.27749282870179626</v>
      </c>
      <c r="BL562" s="1363"/>
      <c r="BM562" s="1175" t="str">
        <f t="shared" si="522"/>
        <v xml:space="preserve">  </v>
      </c>
      <c r="BN562" s="1158" t="str">
        <f t="shared" si="511"/>
        <v xml:space="preserve">  </v>
      </c>
      <c r="BO562" s="1157" t="str">
        <f t="shared" si="488"/>
        <v xml:space="preserve">  </v>
      </c>
      <c r="BP562" s="1366">
        <f>BK562/BF562*100</f>
        <v>8.1266945795508558</v>
      </c>
      <c r="BQ562" s="1410">
        <v>306.46165585929003</v>
      </c>
      <c r="BR562" s="1094"/>
      <c r="BS562" s="174" t="str">
        <f>IF(BQ562&lt;BS$7,"E, &lt;PRL",IF(BQ562&gt;BS$7,"  ",))</f>
        <v xml:space="preserve">  </v>
      </c>
      <c r="BT562" s="1158" t="str">
        <f>IF(BQ562&lt;BT$5,"&lt;MDL",IF(BQ562&lt;BT$6,"E, &lt;RL",IF(BQ562&gt;BT$6,"  ",)))</f>
        <v xml:space="preserve">  </v>
      </c>
      <c r="BU562" s="1366">
        <f>BQ562*(X562/1000)</f>
        <v>21.65662368072315</v>
      </c>
      <c r="BV562" s="1094"/>
      <c r="BW562" s="174" t="str">
        <f>IF(BU562&lt;BW$7,"E, &lt;PRL",IF(BU562&gt;BW$7,"  ",))</f>
        <v xml:space="preserve">  </v>
      </c>
      <c r="BX562" s="1158" t="str">
        <f>IF(BU562&lt;BX$5,"&lt;MDL",IF(BU562&lt;BX$6,"E, &lt;RL",IF(BU562&gt;BX$6,"  ",)))</f>
        <v xml:space="preserve">  </v>
      </c>
      <c r="BY562" s="1361">
        <v>33.969050828657124</v>
      </c>
      <c r="BZ562" s="1366"/>
      <c r="CA562" s="1193">
        <v>1</v>
      </c>
      <c r="CB562" s="174" t="str">
        <f>IF(BY562&lt;CB$7,"E, &lt;PRL",IF(BY562&gt;CB$7,"  ",))</f>
        <v xml:space="preserve">  </v>
      </c>
      <c r="CC562" s="1158" t="str">
        <f>IF(BY562&lt;CC$5,"&lt;MDL",IF(BY562&lt;CC$6,"E, &lt;RL",IF(BY562&gt;CC$6,"  ",)))</f>
        <v xml:space="preserve">  </v>
      </c>
      <c r="CD562" s="1464">
        <f>BY562*(AE562/1000)</f>
        <v>2.4457716596633161</v>
      </c>
      <c r="CE562" s="1094"/>
      <c r="CF562" s="174" t="str">
        <f>IF(CD562&lt;CF$7,"E, &lt;PRL",IF(CD562&gt;CF$7,"  ",))</f>
        <v xml:space="preserve">  </v>
      </c>
      <c r="CG562" s="1158" t="str">
        <f>IF(CD562&lt;CG$5,"&lt;MDL",IF(CD562&lt;CG$6,"E, &lt;RL",IF(CD562&gt;CG$6,"  ",)))</f>
        <v xml:space="preserve">  </v>
      </c>
      <c r="CH562" s="1367">
        <f>BY562/BQ562*100</f>
        <v>11.084274387740631</v>
      </c>
      <c r="CI562" s="1368">
        <v>12.878728054054504</v>
      </c>
      <c r="CJ562" s="1094"/>
      <c r="CK562" s="174" t="str">
        <f>IF(CI562&lt;CK$7,"E, &lt;PRL",IF(CI562&gt;CK$7,"  ",))</f>
        <v xml:space="preserve">  </v>
      </c>
      <c r="CL562" s="1158" t="str">
        <f>IF(CI562&lt;CL$5,"&lt;MDL",IF(CI562&lt;CL$6,"E, &lt;RL",IF(CI562&gt;CL$6,"  ",)))</f>
        <v xml:space="preserve">  </v>
      </c>
      <c r="CM562" s="1370">
        <f>CI562*(AL562/1000)</f>
        <v>1.0045407882162505</v>
      </c>
      <c r="CN562" s="1094"/>
      <c r="CO562" s="174" t="str">
        <f>IF(CM562&lt;CO$7,"E, &lt;PRL",IF(CM562&gt;CO$7,"  ",))</f>
        <v xml:space="preserve">  </v>
      </c>
      <c r="CP562" s="1158" t="str">
        <f>IF(CM562&lt;CP$5,"&lt;MDL",IF(CM562&lt;CP$6,"E, &lt;RL",IF(CM562&gt;CP$6,"  ",)))</f>
        <v xml:space="preserve">  </v>
      </c>
      <c r="CQ562" s="1368">
        <f>CI562/BQ562*100</f>
        <v>4.2023945925449455</v>
      </c>
      <c r="CR562" s="1293">
        <f>100*CM562/BU562</f>
        <v>4.6384921446014946</v>
      </c>
      <c r="CS562" s="1094"/>
    </row>
    <row r="563" spans="1:97" s="950" customFormat="1" x14ac:dyDescent="0.2">
      <c r="A563" s="1684" t="s">
        <v>2704</v>
      </c>
      <c r="B563" s="1247" t="s">
        <v>1308</v>
      </c>
      <c r="C563" s="1247" t="s">
        <v>600</v>
      </c>
      <c r="D563" s="1247">
        <v>2</v>
      </c>
      <c r="E563" s="1455" t="s">
        <v>1864</v>
      </c>
      <c r="F563" s="1247"/>
      <c r="G563" s="1685" t="s">
        <v>2702</v>
      </c>
      <c r="H563" s="1686" t="s">
        <v>2703</v>
      </c>
      <c r="I563" s="1247"/>
      <c r="J563" s="1247"/>
      <c r="K563" s="1247"/>
      <c r="L563" s="1247"/>
      <c r="M563" s="1247"/>
      <c r="N563" s="1247"/>
      <c r="O563" s="1269" t="s">
        <v>137</v>
      </c>
      <c r="P563" s="1282">
        <v>42872</v>
      </c>
      <c r="Q563" s="970">
        <v>0.34027777777777773</v>
      </c>
      <c r="R563" s="1247" t="s">
        <v>2701</v>
      </c>
      <c r="S563" s="1687"/>
      <c r="T563" s="1687"/>
      <c r="U563" s="1687"/>
      <c r="V563" s="1688"/>
      <c r="W563" s="1687"/>
      <c r="X563" s="1687"/>
      <c r="Y563" s="1472"/>
      <c r="Z563" s="1687"/>
      <c r="AA563" s="1687"/>
      <c r="AB563" s="1687"/>
      <c r="AC563" s="1687"/>
      <c r="AD563" s="1687"/>
      <c r="AE563" s="1687"/>
      <c r="AF563" s="1472"/>
      <c r="AG563" s="1687"/>
      <c r="AH563" s="1687"/>
      <c r="AI563" s="1687"/>
      <c r="AJ563" s="1687"/>
      <c r="AK563" s="1687"/>
      <c r="AL563" s="1687"/>
      <c r="AM563" s="1472"/>
      <c r="AN563" s="1687"/>
      <c r="AO563" s="1687"/>
      <c r="AP563" s="1687"/>
      <c r="AQ563" s="1687"/>
      <c r="AR563" s="1472"/>
      <c r="AS563" s="1469"/>
      <c r="AT563" s="86" t="s">
        <v>191</v>
      </c>
      <c r="AU563" s="86" t="s">
        <v>191</v>
      </c>
      <c r="AV563" s="86" t="s">
        <v>191</v>
      </c>
      <c r="AW563" s="1323"/>
      <c r="AX563" s="1158"/>
      <c r="AY563" s="86" t="s">
        <v>191</v>
      </c>
      <c r="AZ563" s="86" t="s">
        <v>191</v>
      </c>
      <c r="BA563" s="86" t="s">
        <v>191</v>
      </c>
      <c r="BB563" s="1323"/>
      <c r="BC563" s="1158"/>
      <c r="BD563" s="86"/>
      <c r="BE563" s="1305"/>
      <c r="BF563" s="1601"/>
      <c r="BG563" s="1636"/>
      <c r="BH563" s="1636"/>
      <c r="BI563" s="1158"/>
      <c r="BJ563" s="1305"/>
      <c r="BK563" s="1690"/>
      <c r="BL563" s="1690"/>
      <c r="BM563" s="1305"/>
      <c r="BN563" s="1158"/>
      <c r="BO563" s="1691"/>
      <c r="BP563" s="1317"/>
      <c r="BQ563" s="1692"/>
      <c r="BR563" s="1689"/>
      <c r="BS563" s="1689"/>
      <c r="BT563" s="1689"/>
      <c r="BU563" s="1692"/>
      <c r="BV563" s="1693"/>
      <c r="BW563" s="1693"/>
      <c r="BX563" s="1689"/>
      <c r="BY563" s="1694"/>
      <c r="BZ563" s="1694"/>
      <c r="CA563" s="1694"/>
      <c r="CB563" s="1694"/>
      <c r="CC563" s="1689"/>
      <c r="CD563" s="1694"/>
      <c r="CE563" s="1694"/>
      <c r="CF563" s="1694"/>
      <c r="CG563" s="1689"/>
      <c r="CH563" s="1695"/>
      <c r="CI563" s="1694"/>
      <c r="CJ563" s="1694"/>
      <c r="CK563" s="1694"/>
      <c r="CL563" s="1689"/>
      <c r="CM563" s="1694"/>
      <c r="CN563" s="1694"/>
      <c r="CO563" s="1694"/>
      <c r="CP563" s="1689"/>
      <c r="CQ563" s="1692"/>
      <c r="CR563" s="1692"/>
      <c r="CS563" s="1305"/>
    </row>
    <row r="564" spans="1:97" s="1094" customFormat="1" x14ac:dyDescent="0.2">
      <c r="A564" s="1696" t="s">
        <v>2705</v>
      </c>
      <c r="B564" s="1212" t="s">
        <v>1309</v>
      </c>
      <c r="C564" s="1210" t="s">
        <v>600</v>
      </c>
      <c r="D564" s="1210">
        <v>2</v>
      </c>
      <c r="E564" s="1455" t="s">
        <v>1864</v>
      </c>
      <c r="F564" s="1209"/>
      <c r="G564" s="1210">
        <v>88888823</v>
      </c>
      <c r="H564" s="1210" t="s">
        <v>2676</v>
      </c>
      <c r="I564" s="1209"/>
      <c r="J564" s="1209"/>
      <c r="K564" s="1697"/>
      <c r="L564" s="1209"/>
      <c r="M564" s="1209"/>
      <c r="N564" s="1209"/>
      <c r="O564" s="1209" t="s">
        <v>137</v>
      </c>
      <c r="P564" s="1261">
        <v>43448</v>
      </c>
      <c r="Q564" s="1698">
        <v>0.33819444444444446</v>
      </c>
      <c r="R564" s="1669" t="s">
        <v>2675</v>
      </c>
      <c r="S564" s="955" t="s">
        <v>2675</v>
      </c>
      <c r="T564" s="1699"/>
      <c r="U564" s="1699"/>
      <c r="V564" s="1700"/>
      <c r="W564" s="1699"/>
      <c r="X564" s="1699" t="s">
        <v>88</v>
      </c>
      <c r="Y564" s="1154"/>
      <c r="Z564" s="955" t="s">
        <v>2675</v>
      </c>
      <c r="AA564" s="1699"/>
      <c r="AB564" s="1699"/>
      <c r="AC564" s="1699"/>
      <c r="AD564" s="1699"/>
      <c r="AE564" s="1699" t="s">
        <v>88</v>
      </c>
      <c r="AF564" s="1154"/>
      <c r="AG564" s="955" t="s">
        <v>2675</v>
      </c>
      <c r="AH564" s="1699"/>
      <c r="AI564" s="1699"/>
      <c r="AJ564" s="1699"/>
      <c r="AK564" s="1699"/>
      <c r="AL564" s="1699" t="s">
        <v>88</v>
      </c>
      <c r="AM564" s="1154"/>
      <c r="AN564" s="1699" t="s">
        <v>88</v>
      </c>
      <c r="AO564" s="1699"/>
      <c r="AP564" s="1699"/>
      <c r="AQ564" s="1699"/>
      <c r="AR564" s="1154"/>
      <c r="AS564" s="1699"/>
      <c r="AT564" s="86" t="s">
        <v>191</v>
      </c>
      <c r="AU564" s="86" t="s">
        <v>191</v>
      </c>
      <c r="AV564" s="86" t="s">
        <v>191</v>
      </c>
      <c r="AW564" s="1323"/>
      <c r="AX564" s="1158"/>
      <c r="AY564" s="86" t="s">
        <v>191</v>
      </c>
      <c r="AZ564" s="86" t="s">
        <v>191</v>
      </c>
      <c r="BA564" s="86" t="s">
        <v>191</v>
      </c>
      <c r="BB564" s="1323"/>
      <c r="BC564" s="1158"/>
      <c r="BD564" s="272"/>
      <c r="BE564" s="1642" t="str">
        <f>R564</f>
        <v>QAW-414</v>
      </c>
      <c r="BF564" s="1610" t="s">
        <v>88</v>
      </c>
      <c r="BG564" s="1699"/>
      <c r="BH564" s="1699"/>
      <c r="BI564" s="1158"/>
      <c r="BJ564" s="1642" t="str">
        <f>R564</f>
        <v>QAW-414</v>
      </c>
      <c r="BK564" s="1701">
        <v>2.7245316148211303E-3</v>
      </c>
      <c r="BL564" s="1701"/>
      <c r="BM564" s="1222" t="s">
        <v>1032</v>
      </c>
      <c r="BN564" s="1158"/>
      <c r="BO564" s="1157"/>
      <c r="BP564" s="1218"/>
      <c r="BQ564" s="1201" t="s">
        <v>2726</v>
      </c>
      <c r="BR564" s="1368"/>
      <c r="BS564" s="174" t="s">
        <v>88</v>
      </c>
      <c r="BT564" s="1158"/>
      <c r="BU564" s="1201">
        <v>0.70638023858282739</v>
      </c>
      <c r="BV564" s="1222"/>
      <c r="BW564" s="174" t="s">
        <v>88</v>
      </c>
      <c r="BX564" s="1158"/>
      <c r="BY564" s="1699"/>
      <c r="BZ564" s="1699"/>
      <c r="CA564" s="1699"/>
      <c r="CB564" s="1699" t="s">
        <v>88</v>
      </c>
      <c r="CC564" s="1158"/>
      <c r="CD564" s="1312">
        <v>7.0387679451801334E-3</v>
      </c>
      <c r="CE564" s="1699"/>
      <c r="CF564" s="1094" t="s">
        <v>88</v>
      </c>
      <c r="CG564" s="1158"/>
      <c r="CH564" s="1610" t="s">
        <v>88</v>
      </c>
      <c r="CI564" s="1699" t="s">
        <v>88</v>
      </c>
      <c r="CJ564" s="1699"/>
      <c r="CK564" s="1699"/>
      <c r="CL564" s="1158"/>
      <c r="CM564" s="1699" t="s">
        <v>88</v>
      </c>
      <c r="CN564" s="1699"/>
      <c r="CP564" s="1158"/>
      <c r="CQ564" s="1218"/>
      <c r="CR564" s="1218"/>
      <c r="CS564" s="1222"/>
    </row>
    <row r="565" spans="1:97" s="1723" customFormat="1" x14ac:dyDescent="0.2">
      <c r="A565" s="1702" t="s">
        <v>2706</v>
      </c>
      <c r="B565" s="1645" t="s">
        <v>1322</v>
      </c>
      <c r="C565" s="1703" t="s">
        <v>600</v>
      </c>
      <c r="D565" s="1703">
        <v>2</v>
      </c>
      <c r="E565" s="1646" t="s">
        <v>1864</v>
      </c>
      <c r="F565" s="1704"/>
      <c r="G565" s="1703"/>
      <c r="H565" s="1703"/>
      <c r="I565" s="1704"/>
      <c r="J565" s="1704"/>
      <c r="K565" s="1705"/>
      <c r="L565" s="1704"/>
      <c r="M565" s="1704"/>
      <c r="N565" s="1704"/>
      <c r="O565" s="1704"/>
      <c r="P565" s="1706">
        <v>43083</v>
      </c>
      <c r="Q565" s="1707">
        <v>0.42152777777777778</v>
      </c>
      <c r="R565" s="1708" t="s">
        <v>2718</v>
      </c>
      <c r="S565" s="1709"/>
      <c r="T565" s="1709"/>
      <c r="U565" s="1709"/>
      <c r="V565" s="1710"/>
      <c r="W565" s="1709"/>
      <c r="X565" s="1709"/>
      <c r="Y565" s="1721"/>
      <c r="Z565" s="1709"/>
      <c r="AA565" s="1709"/>
      <c r="AB565" s="1709"/>
      <c r="AC565" s="1709"/>
      <c r="AD565" s="1709"/>
      <c r="AE565" s="1709"/>
      <c r="AF565" s="1721"/>
      <c r="AG565" s="1709"/>
      <c r="AH565" s="1709"/>
      <c r="AI565" s="1709"/>
      <c r="AJ565" s="1709"/>
      <c r="AK565" s="1709"/>
      <c r="AL565" s="1709"/>
      <c r="AM565" s="1721"/>
      <c r="AN565" s="1709"/>
      <c r="AO565" s="1709"/>
      <c r="AP565" s="1709"/>
      <c r="AQ565" s="1709"/>
      <c r="AR565" s="1721"/>
      <c r="AS565" s="1709"/>
      <c r="AT565" s="973" t="s">
        <v>2718</v>
      </c>
      <c r="AU565" s="1712" t="s">
        <v>88</v>
      </c>
      <c r="AV565" s="1657"/>
      <c r="AW565" s="1657"/>
      <c r="AX565" s="1675"/>
      <c r="AY565" s="973" t="s">
        <v>2718</v>
      </c>
      <c r="AZ565" s="1010">
        <v>1.3713713009582732E-3</v>
      </c>
      <c r="BA565" s="1010"/>
      <c r="BB565" s="1713" t="s">
        <v>1033</v>
      </c>
      <c r="BC565" s="1675"/>
      <c r="BD565" s="1852"/>
      <c r="BE565" s="1714" t="s">
        <v>2719</v>
      </c>
      <c r="BF565" s="1715"/>
      <c r="BG565" s="1709"/>
      <c r="BH565" s="1709"/>
      <c r="BI565" s="1711"/>
      <c r="BJ565" s="1714" t="s">
        <v>2719</v>
      </c>
      <c r="BK565" s="1716"/>
      <c r="BL565" s="1716"/>
      <c r="BM565" s="1717"/>
      <c r="BN565" s="1675"/>
      <c r="BO565" s="1676"/>
      <c r="BP565" s="1862"/>
      <c r="BQ565" s="1718"/>
      <c r="BR565" s="1711"/>
      <c r="BS565" s="1711"/>
      <c r="BT565" s="1711"/>
      <c r="BU565" s="1718"/>
      <c r="BV565" s="1719"/>
      <c r="BW565" s="1719"/>
      <c r="BX565" s="1711"/>
      <c r="BY565" s="1720"/>
      <c r="BZ565" s="1720"/>
      <c r="CA565" s="1720"/>
      <c r="CB565" s="1720"/>
      <c r="CC565" s="1711"/>
      <c r="CD565" s="1720"/>
      <c r="CE565" s="1720"/>
      <c r="CF565" s="1720"/>
      <c r="CG565" s="1711"/>
      <c r="CH565" s="1872"/>
      <c r="CI565" s="1720"/>
      <c r="CJ565" s="1720"/>
      <c r="CK565" s="1720"/>
      <c r="CL565" s="1711"/>
      <c r="CM565" s="1720"/>
      <c r="CN565" s="1720"/>
      <c r="CO565" s="1720"/>
      <c r="CP565" s="1711"/>
      <c r="CQ565" s="1718"/>
      <c r="CR565" s="1718"/>
      <c r="CS565" s="1722"/>
    </row>
    <row r="566" spans="1:97" s="949" customFormat="1" x14ac:dyDescent="0.2">
      <c r="B566" s="1199"/>
      <c r="C566" s="957"/>
      <c r="D566" s="957"/>
      <c r="E566" s="1455"/>
      <c r="F566" s="955"/>
      <c r="G566" s="1163"/>
      <c r="H566" s="1163"/>
      <c r="I566" s="1163"/>
      <c r="J566" s="1163"/>
      <c r="K566" s="1730"/>
      <c r="L566" s="1731"/>
      <c r="M566" s="957"/>
      <c r="N566" s="957"/>
      <c r="O566" s="1209"/>
      <c r="P566" s="1169"/>
      <c r="Q566" s="960"/>
      <c r="R566" s="957"/>
      <c r="S566" s="1678"/>
      <c r="T566" s="1678"/>
      <c r="U566" s="1678"/>
      <c r="V566" s="1683"/>
      <c r="W566" s="1678"/>
      <c r="X566" s="1678"/>
      <c r="Y566" s="1154"/>
      <c r="Z566" s="1678"/>
      <c r="AA566" s="1678"/>
      <c r="AB566" s="1678"/>
      <c r="AC566" s="1678"/>
      <c r="AD566" s="1678"/>
      <c r="AE566" s="1678"/>
      <c r="AF566" s="1154"/>
      <c r="AG566" s="1678"/>
      <c r="AH566" s="1678"/>
      <c r="AI566" s="1678"/>
      <c r="AJ566" s="1678"/>
      <c r="AK566" s="1678"/>
      <c r="AL566" s="1678"/>
      <c r="AM566" s="1154"/>
      <c r="AN566" s="1678"/>
      <c r="AO566" s="1678"/>
      <c r="AP566" s="1678"/>
      <c r="AQ566" s="1678"/>
      <c r="AR566" s="1154"/>
      <c r="AS566" s="1678"/>
      <c r="AT566" s="86"/>
      <c r="AU566" s="86"/>
      <c r="AV566" s="86"/>
      <c r="AW566" s="1323"/>
      <c r="AX566" s="1154"/>
      <c r="AY566" s="86"/>
      <c r="AZ566" s="86"/>
      <c r="BA566" s="86"/>
      <c r="BB566" s="1323"/>
      <c r="BC566" s="1154"/>
      <c r="BD566" s="801"/>
      <c r="BE566" s="1203"/>
      <c r="BF566" s="1312"/>
      <c r="BG566" s="1678"/>
      <c r="BH566" s="1678"/>
      <c r="BI566" s="1154"/>
      <c r="BJ566" s="1203"/>
      <c r="BK566" s="1599"/>
      <c r="BL566" s="1599"/>
      <c r="BM566" s="1203"/>
      <c r="BN566" s="1158"/>
      <c r="BO566" s="1157"/>
      <c r="BP566" s="1310"/>
      <c r="BQ566" s="1201"/>
      <c r="BR566" s="1368"/>
      <c r="BS566" s="596"/>
      <c r="BT566" s="1158"/>
      <c r="BU566" s="1201"/>
      <c r="BV566" s="1203"/>
      <c r="BW566" s="1203"/>
      <c r="BX566" s="1154"/>
      <c r="BY566" s="1678"/>
      <c r="BZ566" s="1678"/>
      <c r="CA566" s="1678"/>
      <c r="CB566" s="1678"/>
      <c r="CC566" s="1154"/>
      <c r="CD566" s="1678"/>
      <c r="CE566" s="1678"/>
      <c r="CF566" s="1678"/>
      <c r="CG566" s="1158"/>
      <c r="CH566" s="1239"/>
      <c r="CI566" s="1678"/>
      <c r="CJ566" s="1678"/>
      <c r="CK566" s="1678"/>
      <c r="CL566" s="1154"/>
      <c r="CM566" s="1678"/>
      <c r="CN566" s="1678"/>
      <c r="CO566" s="1678"/>
      <c r="CP566" s="1158"/>
      <c r="CQ566" s="1201"/>
      <c r="CR566" s="1201"/>
      <c r="CS566" s="1203"/>
    </row>
    <row r="567" spans="1:97" s="949" customFormat="1" x14ac:dyDescent="0.2">
      <c r="B567" s="1199"/>
      <c r="C567" s="957"/>
      <c r="D567" s="957"/>
      <c r="E567" s="1455"/>
      <c r="F567" s="955"/>
      <c r="G567" s="1163"/>
      <c r="H567" s="1163"/>
      <c r="I567" s="1163"/>
      <c r="J567" s="1163"/>
      <c r="K567" s="1730"/>
      <c r="L567" s="1731"/>
      <c r="M567" s="957"/>
      <c r="N567" s="957"/>
      <c r="O567" s="1209"/>
      <c r="P567" s="1169"/>
      <c r="Q567" s="960"/>
      <c r="R567" s="957"/>
      <c r="S567" s="1678"/>
      <c r="T567" s="1678"/>
      <c r="U567" s="1678"/>
      <c r="V567" s="1683"/>
      <c r="W567" s="1678"/>
      <c r="X567" s="1678"/>
      <c r="Y567" s="1154"/>
      <c r="Z567" s="1678"/>
      <c r="AA567" s="1678"/>
      <c r="AB567" s="1678"/>
      <c r="AC567" s="1678"/>
      <c r="AD567" s="1678"/>
      <c r="AE567" s="1678"/>
      <c r="AF567" s="1154"/>
      <c r="AG567" s="1678"/>
      <c r="AH567" s="1678"/>
      <c r="AI567" s="1678"/>
      <c r="AJ567" s="1678"/>
      <c r="AK567" s="1678"/>
      <c r="AL567" s="1678"/>
      <c r="AM567" s="1154"/>
      <c r="AN567" s="1678"/>
      <c r="AO567" s="1678"/>
      <c r="AP567" s="1678"/>
      <c r="AQ567" s="1678"/>
      <c r="AR567" s="1154"/>
      <c r="AS567" s="1678"/>
      <c r="AT567" s="86"/>
      <c r="AU567" s="86"/>
      <c r="AV567" s="86"/>
      <c r="AW567" s="1323"/>
      <c r="AX567" s="1154"/>
      <c r="AY567" s="86"/>
      <c r="AZ567" s="86"/>
      <c r="BA567" s="86"/>
      <c r="BB567" s="1323"/>
      <c r="BC567" s="1154"/>
      <c r="BD567" s="801"/>
      <c r="BE567" s="1203"/>
      <c r="BF567" s="1312"/>
      <c r="BG567" s="1678"/>
      <c r="BH567" s="1678"/>
      <c r="BI567" s="1154"/>
      <c r="BJ567" s="1203"/>
      <c r="BK567" s="1599"/>
      <c r="BL567" s="1599"/>
      <c r="BM567" s="1203"/>
      <c r="BN567" s="1158"/>
      <c r="BO567" s="1157"/>
      <c r="BP567" s="1310"/>
      <c r="BQ567" s="1201"/>
      <c r="BR567" s="1368"/>
      <c r="BS567" s="596"/>
      <c r="BT567" s="1158"/>
      <c r="BU567" s="1201"/>
      <c r="BV567" s="1203"/>
      <c r="BW567" s="1203"/>
      <c r="BX567" s="1154"/>
      <c r="BY567" s="1678"/>
      <c r="BZ567" s="1678"/>
      <c r="CA567" s="1678"/>
      <c r="CB567" s="1678"/>
      <c r="CC567" s="1154"/>
      <c r="CD567" s="1678"/>
      <c r="CE567" s="1678"/>
      <c r="CF567" s="1678"/>
      <c r="CG567" s="1158"/>
      <c r="CH567" s="1239"/>
      <c r="CI567" s="1678"/>
      <c r="CJ567" s="1678"/>
      <c r="CK567" s="1678"/>
      <c r="CL567" s="1154"/>
      <c r="CM567" s="1678"/>
      <c r="CN567" s="1678"/>
      <c r="CO567" s="1678"/>
      <c r="CP567" s="1158"/>
      <c r="CQ567" s="1201"/>
      <c r="CR567" s="1201"/>
      <c r="CS567" s="1203"/>
    </row>
    <row r="568" spans="1:97" s="949" customFormat="1" x14ac:dyDescent="0.2">
      <c r="B568" s="1199"/>
      <c r="C568" s="957"/>
      <c r="D568" s="957"/>
      <c r="E568" s="1455"/>
      <c r="F568" s="955"/>
      <c r="G568" s="1163"/>
      <c r="H568" s="1163"/>
      <c r="I568" s="1163"/>
      <c r="J568" s="1163"/>
      <c r="K568" s="1730"/>
      <c r="L568" s="1731"/>
      <c r="M568" s="957"/>
      <c r="N568" s="957"/>
      <c r="O568" s="1209"/>
      <c r="P568" s="1169"/>
      <c r="Q568" s="960"/>
      <c r="R568" s="957"/>
      <c r="S568" s="1678"/>
      <c r="T568" s="1678"/>
      <c r="U568" s="1678"/>
      <c r="V568" s="1683"/>
      <c r="W568" s="1678"/>
      <c r="X568" s="1678"/>
      <c r="Y568" s="1154"/>
      <c r="Z568" s="1678"/>
      <c r="AA568" s="1678"/>
      <c r="AB568" s="1678"/>
      <c r="AC568" s="1678"/>
      <c r="AD568" s="1678"/>
      <c r="AE568" s="1678"/>
      <c r="AF568" s="1154"/>
      <c r="AG568" s="1678"/>
      <c r="AH568" s="1678"/>
      <c r="AI568" s="1678"/>
      <c r="AJ568" s="1678"/>
      <c r="AK568" s="1678"/>
      <c r="AL568" s="1678"/>
      <c r="AM568" s="1154"/>
      <c r="AN568" s="1678"/>
      <c r="AO568" s="1678"/>
      <c r="AP568" s="1678"/>
      <c r="AQ568" s="1678"/>
      <c r="AR568" s="1154"/>
      <c r="AS568" s="1678"/>
      <c r="AT568" s="86"/>
      <c r="AU568" s="86"/>
      <c r="AV568" s="86"/>
      <c r="AW568" s="1323"/>
      <c r="AX568" s="1154"/>
      <c r="AY568" s="86"/>
      <c r="AZ568" s="86"/>
      <c r="BA568" s="86"/>
      <c r="BB568" s="1323"/>
      <c r="BC568" s="1154"/>
      <c r="BD568" s="801"/>
      <c r="BE568" s="1203"/>
      <c r="BF568" s="1312"/>
      <c r="BG568" s="1678"/>
      <c r="BH568" s="1678"/>
      <c r="BI568" s="1154"/>
      <c r="BJ568" s="1203"/>
      <c r="BK568" s="1599"/>
      <c r="BL568" s="1599"/>
      <c r="BM568" s="1203"/>
      <c r="BN568" s="1158"/>
      <c r="BO568" s="1157"/>
      <c r="BP568" s="1310"/>
      <c r="BQ568" s="1201"/>
      <c r="BR568" s="1368"/>
      <c r="BS568" s="596"/>
      <c r="BT568" s="1158"/>
      <c r="BU568" s="1201"/>
      <c r="BV568" s="1203"/>
      <c r="BW568" s="1203"/>
      <c r="BX568" s="1154"/>
      <c r="BY568" s="1678"/>
      <c r="BZ568" s="1678"/>
      <c r="CA568" s="1678"/>
      <c r="CB568" s="1678"/>
      <c r="CC568" s="1154"/>
      <c r="CD568" s="1678"/>
      <c r="CE568" s="1678"/>
      <c r="CF568" s="1678"/>
      <c r="CG568" s="1158"/>
      <c r="CH568" s="1239"/>
      <c r="CI568" s="1678"/>
      <c r="CJ568" s="1678"/>
      <c r="CK568" s="1678"/>
      <c r="CL568" s="1154"/>
      <c r="CM568" s="1678"/>
      <c r="CN568" s="1678"/>
      <c r="CO568" s="1678"/>
      <c r="CP568" s="1158"/>
      <c r="CQ568" s="1201"/>
      <c r="CR568" s="1201"/>
      <c r="CS568" s="1203"/>
    </row>
    <row r="569" spans="1:97" s="949" customFormat="1" x14ac:dyDescent="0.2">
      <c r="B569" s="1199"/>
      <c r="C569" s="957"/>
      <c r="D569" s="957"/>
      <c r="E569" s="1455"/>
      <c r="F569" s="955"/>
      <c r="G569" s="1163"/>
      <c r="H569" s="1163"/>
      <c r="I569" s="1163"/>
      <c r="J569" s="1163"/>
      <c r="K569" s="1730"/>
      <c r="L569" s="1731"/>
      <c r="M569" s="957"/>
      <c r="N569" s="957"/>
      <c r="O569" s="1209"/>
      <c r="P569" s="1169"/>
      <c r="Q569" s="960"/>
      <c r="R569" s="957"/>
      <c r="S569" s="1678"/>
      <c r="T569" s="1678"/>
      <c r="U569" s="1678"/>
      <c r="V569" s="1683"/>
      <c r="W569" s="1678"/>
      <c r="X569" s="1678"/>
      <c r="Y569" s="1154"/>
      <c r="Z569" s="1678"/>
      <c r="AA569" s="1678"/>
      <c r="AB569" s="1678"/>
      <c r="AC569" s="1678"/>
      <c r="AD569" s="1678"/>
      <c r="AE569" s="1678"/>
      <c r="AF569" s="1154"/>
      <c r="AG569" s="1678"/>
      <c r="AH569" s="1678"/>
      <c r="AI569" s="1678"/>
      <c r="AJ569" s="1678"/>
      <c r="AK569" s="1678"/>
      <c r="AL569" s="1678"/>
      <c r="AM569" s="1154"/>
      <c r="AN569" s="1678"/>
      <c r="AO569" s="1678"/>
      <c r="AP569" s="1678"/>
      <c r="AQ569" s="1678"/>
      <c r="AR569" s="1154"/>
      <c r="AS569" s="1678"/>
      <c r="AT569" s="86"/>
      <c r="AU569" s="86"/>
      <c r="AV569" s="86"/>
      <c r="AW569" s="1323"/>
      <c r="AX569" s="1154"/>
      <c r="AY569" s="86"/>
      <c r="AZ569" s="86"/>
      <c r="BA569" s="86"/>
      <c r="BB569" s="1323"/>
      <c r="BC569" s="1154"/>
      <c r="BD569" s="801"/>
      <c r="BE569" s="1203"/>
      <c r="BF569" s="1312"/>
      <c r="BG569" s="1678"/>
      <c r="BH569" s="1678"/>
      <c r="BI569" s="1154"/>
      <c r="BJ569" s="1203"/>
      <c r="BK569" s="1599"/>
      <c r="BL569" s="1599"/>
      <c r="BM569" s="1203"/>
      <c r="BN569" s="1158"/>
      <c r="BO569" s="1157"/>
      <c r="BP569" s="1310"/>
      <c r="BQ569" s="1201"/>
      <c r="BR569" s="1368"/>
      <c r="BS569" s="596"/>
      <c r="BT569" s="1158"/>
      <c r="BU569" s="1201"/>
      <c r="BV569" s="1203"/>
      <c r="BW569" s="1203"/>
      <c r="BX569" s="1154"/>
      <c r="BY569" s="1678"/>
      <c r="BZ569" s="1678"/>
      <c r="CA569" s="1678"/>
      <c r="CB569" s="1678"/>
      <c r="CC569" s="1154"/>
      <c r="CD569" s="1678"/>
      <c r="CE569" s="1678"/>
      <c r="CF569" s="1678"/>
      <c r="CG569" s="1158"/>
      <c r="CH569" s="1239"/>
      <c r="CI569" s="1678"/>
      <c r="CJ569" s="1678"/>
      <c r="CK569" s="1678"/>
      <c r="CL569" s="1154"/>
      <c r="CM569" s="1678"/>
      <c r="CN569" s="1678"/>
      <c r="CO569" s="1678"/>
      <c r="CP569" s="1158"/>
      <c r="CQ569" s="1201"/>
      <c r="CR569" s="1201"/>
      <c r="CS569" s="1203"/>
    </row>
    <row r="570" spans="1:97" s="949" customFormat="1" x14ac:dyDescent="0.2">
      <c r="B570" s="1199"/>
      <c r="C570" s="957"/>
      <c r="D570" s="957"/>
      <c r="E570" s="1455"/>
      <c r="F570" s="955"/>
      <c r="G570" s="1163"/>
      <c r="H570" s="1163"/>
      <c r="I570" s="1163"/>
      <c r="J570" s="1163"/>
      <c r="K570" s="1730"/>
      <c r="L570" s="1731"/>
      <c r="M570" s="957"/>
      <c r="N570" s="957"/>
      <c r="O570" s="1209"/>
      <c r="P570" s="1169"/>
      <c r="Q570" s="960"/>
      <c r="R570" s="957"/>
      <c r="S570" s="1678"/>
      <c r="T570" s="1678"/>
      <c r="U570" s="1678"/>
      <c r="V570" s="1683"/>
      <c r="W570" s="1678"/>
      <c r="X570" s="1678"/>
      <c r="Y570" s="1154"/>
      <c r="Z570" s="1678"/>
      <c r="AA570" s="1678"/>
      <c r="AB570" s="1678"/>
      <c r="AC570" s="1678"/>
      <c r="AD570" s="1678"/>
      <c r="AE570" s="1678"/>
      <c r="AF570" s="1154"/>
      <c r="AG570" s="1678"/>
      <c r="AH570" s="1678"/>
      <c r="AI570" s="1678"/>
      <c r="AJ570" s="1678"/>
      <c r="AK570" s="1678"/>
      <c r="AL570" s="1678"/>
      <c r="AM570" s="1154"/>
      <c r="AN570" s="1678"/>
      <c r="AO570" s="1678"/>
      <c r="AP570" s="1678"/>
      <c r="AQ570" s="1678"/>
      <c r="AR570" s="1154"/>
      <c r="AS570" s="1678"/>
      <c r="AT570" s="86"/>
      <c r="AU570" s="86"/>
      <c r="AV570" s="86"/>
      <c r="AW570" s="1323"/>
      <c r="AX570" s="1154"/>
      <c r="AY570" s="86"/>
      <c r="AZ570" s="86"/>
      <c r="BA570" s="86"/>
      <c r="BB570" s="1323"/>
      <c r="BC570" s="1154"/>
      <c r="BD570" s="801"/>
      <c r="BE570" s="1203"/>
      <c r="BF570" s="1312"/>
      <c r="BG570" s="1678"/>
      <c r="BH570" s="1678"/>
      <c r="BI570" s="1154"/>
      <c r="BJ570" s="1203"/>
      <c r="BK570" s="1599"/>
      <c r="BL570" s="1599"/>
      <c r="BM570" s="1203"/>
      <c r="BN570" s="1158"/>
      <c r="BO570" s="1157"/>
      <c r="BP570" s="1310"/>
      <c r="BQ570" s="1201"/>
      <c r="BR570" s="1368"/>
      <c r="BS570" s="596"/>
      <c r="BT570" s="1158"/>
      <c r="BU570" s="1201"/>
      <c r="BV570" s="1203"/>
      <c r="BW570" s="1203"/>
      <c r="BX570" s="1154"/>
      <c r="BY570" s="1678"/>
      <c r="BZ570" s="1678"/>
      <c r="CA570" s="1678"/>
      <c r="CB570" s="1678"/>
      <c r="CC570" s="1154"/>
      <c r="CD570" s="1678"/>
      <c r="CE570" s="1678"/>
      <c r="CF570" s="1678"/>
      <c r="CG570" s="1158"/>
      <c r="CH570" s="1239"/>
      <c r="CI570" s="1678"/>
      <c r="CJ570" s="1678"/>
      <c r="CK570" s="1678"/>
      <c r="CL570" s="1154"/>
      <c r="CM570" s="1678"/>
      <c r="CN570" s="1678"/>
      <c r="CO570" s="1678"/>
      <c r="CP570" s="1158"/>
      <c r="CQ570" s="1201"/>
      <c r="CR570" s="1201"/>
      <c r="CS570" s="1203"/>
    </row>
    <row r="571" spans="1:97" s="949" customFormat="1" x14ac:dyDescent="0.2">
      <c r="B571" s="1199"/>
      <c r="C571" s="957"/>
      <c r="D571" s="957"/>
      <c r="E571" s="1455"/>
      <c r="F571" s="955"/>
      <c r="G571" s="1163"/>
      <c r="H571" s="1163"/>
      <c r="I571" s="1163"/>
      <c r="J571" s="1163"/>
      <c r="K571" s="1730"/>
      <c r="L571" s="1731"/>
      <c r="M571" s="957"/>
      <c r="N571" s="957"/>
      <c r="O571" s="1209"/>
      <c r="P571" s="1169"/>
      <c r="Q571" s="960"/>
      <c r="R571" s="957"/>
      <c r="S571" s="1678"/>
      <c r="T571" s="1678"/>
      <c r="U571" s="1678"/>
      <c r="V571" s="1683"/>
      <c r="W571" s="1678"/>
      <c r="X571" s="1678"/>
      <c r="Y571" s="1154"/>
      <c r="Z571" s="1678"/>
      <c r="AA571" s="1678"/>
      <c r="AB571" s="1678"/>
      <c r="AC571" s="1678"/>
      <c r="AD571" s="1678"/>
      <c r="AE571" s="1678"/>
      <c r="AF571" s="1154"/>
      <c r="AG571" s="1678"/>
      <c r="AH571" s="1678"/>
      <c r="AI571" s="1678"/>
      <c r="AJ571" s="1678"/>
      <c r="AK571" s="1678"/>
      <c r="AL571" s="1678"/>
      <c r="AM571" s="1154"/>
      <c r="AN571" s="1678"/>
      <c r="AO571" s="1678"/>
      <c r="AP571" s="1678"/>
      <c r="AQ571" s="1678"/>
      <c r="AR571" s="1154"/>
      <c r="AS571" s="1678"/>
      <c r="AT571" s="86"/>
      <c r="AU571" s="86"/>
      <c r="AV571" s="86"/>
      <c r="AW571" s="1323"/>
      <c r="AX571" s="1154"/>
      <c r="AY571" s="86"/>
      <c r="AZ571" s="86"/>
      <c r="BA571" s="86"/>
      <c r="BB571" s="1323"/>
      <c r="BC571" s="1154"/>
      <c r="BD571" s="801"/>
      <c r="BE571" s="1203"/>
      <c r="BF571" s="1312"/>
      <c r="BG571" s="1678"/>
      <c r="BH571" s="1678"/>
      <c r="BI571" s="1154"/>
      <c r="BJ571" s="1203"/>
      <c r="BK571" s="1599"/>
      <c r="BL571" s="1599"/>
      <c r="BM571" s="1203"/>
      <c r="BN571" s="1158"/>
      <c r="BO571" s="1157"/>
      <c r="BP571" s="1310"/>
      <c r="BQ571" s="1201"/>
      <c r="BR571" s="1368"/>
      <c r="BS571" s="596"/>
      <c r="BT571" s="1158"/>
      <c r="BU571" s="1201"/>
      <c r="BV571" s="1203"/>
      <c r="BW571" s="1203"/>
      <c r="BX571" s="1154"/>
      <c r="BY571" s="1678"/>
      <c r="BZ571" s="1678"/>
      <c r="CA571" s="1678"/>
      <c r="CB571" s="1678"/>
      <c r="CC571" s="1154"/>
      <c r="CD571" s="1678"/>
      <c r="CE571" s="1678"/>
      <c r="CF571" s="1678"/>
      <c r="CG571" s="1158"/>
      <c r="CH571" s="1239"/>
      <c r="CI571" s="1678"/>
      <c r="CJ571" s="1678"/>
      <c r="CK571" s="1678"/>
      <c r="CL571" s="1154"/>
      <c r="CM571" s="1678"/>
      <c r="CN571" s="1678"/>
      <c r="CO571" s="1678"/>
      <c r="CP571" s="1158"/>
      <c r="CQ571" s="1201"/>
      <c r="CR571" s="1201"/>
      <c r="CS571" s="1203"/>
    </row>
    <row r="572" spans="1:97" s="949" customFormat="1" x14ac:dyDescent="0.2">
      <c r="B572" s="1199"/>
      <c r="C572" s="957"/>
      <c r="D572" s="957"/>
      <c r="E572" s="1455"/>
      <c r="F572" s="955"/>
      <c r="G572" s="1163"/>
      <c r="H572" s="1163"/>
      <c r="I572" s="1163"/>
      <c r="J572" s="1163"/>
      <c r="K572" s="1730"/>
      <c r="L572" s="1731"/>
      <c r="M572" s="957"/>
      <c r="N572" s="957"/>
      <c r="O572" s="1209"/>
      <c r="P572" s="1169"/>
      <c r="Q572" s="960"/>
      <c r="R572" s="957"/>
      <c r="S572" s="1678"/>
      <c r="T572" s="1678"/>
      <c r="U572" s="1678"/>
      <c r="V572" s="1683"/>
      <c r="W572" s="1678"/>
      <c r="X572" s="1678"/>
      <c r="Y572" s="1154"/>
      <c r="Z572" s="1678"/>
      <c r="AA572" s="1678"/>
      <c r="AB572" s="1678"/>
      <c r="AC572" s="1678"/>
      <c r="AD572" s="1678"/>
      <c r="AE572" s="1678"/>
      <c r="AF572" s="1154"/>
      <c r="AG572" s="1678"/>
      <c r="AH572" s="1678"/>
      <c r="AI572" s="1678"/>
      <c r="AJ572" s="1678"/>
      <c r="AK572" s="1678"/>
      <c r="AL572" s="1678"/>
      <c r="AM572" s="1154"/>
      <c r="AN572" s="1678"/>
      <c r="AO572" s="1678"/>
      <c r="AP572" s="1678"/>
      <c r="AQ572" s="1678"/>
      <c r="AR572" s="1154"/>
      <c r="AS572" s="1678"/>
      <c r="AT572" s="86"/>
      <c r="AU572" s="86"/>
      <c r="AV572" s="86"/>
      <c r="AW572" s="1323"/>
      <c r="AX572" s="1154"/>
      <c r="AY572" s="86"/>
      <c r="AZ572" s="86"/>
      <c r="BA572" s="86"/>
      <c r="BB572" s="1323"/>
      <c r="BC572" s="1154"/>
      <c r="BD572" s="801"/>
      <c r="BE572" s="1203"/>
      <c r="BF572" s="1312"/>
      <c r="BG572" s="1678"/>
      <c r="BH572" s="1678"/>
      <c r="BI572" s="1154"/>
      <c r="BJ572" s="1203"/>
      <c r="BK572" s="1599"/>
      <c r="BL572" s="1599"/>
      <c r="BM572" s="1203"/>
      <c r="BN572" s="1158"/>
      <c r="BO572" s="1157"/>
      <c r="BP572" s="1310"/>
      <c r="BQ572" s="1201"/>
      <c r="BR572" s="1368"/>
      <c r="BS572" s="596"/>
      <c r="BT572" s="1158"/>
      <c r="BU572" s="1201"/>
      <c r="BV572" s="1203"/>
      <c r="BW572" s="1203"/>
      <c r="BX572" s="1154"/>
      <c r="BY572" s="1678"/>
      <c r="BZ572" s="1678"/>
      <c r="CA572" s="1678"/>
      <c r="CB572" s="1678"/>
      <c r="CC572" s="1154"/>
      <c r="CD572" s="1678"/>
      <c r="CE572" s="1678"/>
      <c r="CF572" s="1678"/>
      <c r="CG572" s="1158"/>
      <c r="CH572" s="1239"/>
      <c r="CI572" s="1678"/>
      <c r="CJ572" s="1678"/>
      <c r="CK572" s="1678"/>
      <c r="CL572" s="1154"/>
      <c r="CM572" s="1678"/>
      <c r="CN572" s="1678"/>
      <c r="CO572" s="1678"/>
      <c r="CP572" s="1158"/>
      <c r="CQ572" s="1201"/>
      <c r="CR572" s="1201"/>
      <c r="CS572" s="1203"/>
    </row>
    <row r="573" spans="1:97" s="949" customFormat="1" x14ac:dyDescent="0.2">
      <c r="B573" s="1199"/>
      <c r="C573" s="957"/>
      <c r="D573" s="957"/>
      <c r="E573" s="1455"/>
      <c r="F573" s="955"/>
      <c r="G573" s="1163"/>
      <c r="H573" s="1163"/>
      <c r="I573" s="1163"/>
      <c r="J573" s="1163"/>
      <c r="K573" s="1730"/>
      <c r="L573" s="1731"/>
      <c r="M573" s="957"/>
      <c r="N573" s="957"/>
      <c r="O573" s="1209"/>
      <c r="P573" s="1169"/>
      <c r="Q573" s="960"/>
      <c r="R573" s="957"/>
      <c r="S573" s="1678"/>
      <c r="T573" s="1678"/>
      <c r="U573" s="1678"/>
      <c r="V573" s="1683"/>
      <c r="W573" s="1678"/>
      <c r="X573" s="1678"/>
      <c r="Y573" s="1154"/>
      <c r="Z573" s="1678"/>
      <c r="AA573" s="1678"/>
      <c r="AB573" s="1678"/>
      <c r="AC573" s="1678"/>
      <c r="AD573" s="1678"/>
      <c r="AE573" s="1678"/>
      <c r="AF573" s="1154"/>
      <c r="AG573" s="1678"/>
      <c r="AH573" s="1678"/>
      <c r="AI573" s="1678"/>
      <c r="AJ573" s="1678"/>
      <c r="AK573" s="1678"/>
      <c r="AL573" s="1678"/>
      <c r="AM573" s="1154"/>
      <c r="AN573" s="1678"/>
      <c r="AO573" s="1678"/>
      <c r="AP573" s="1678"/>
      <c r="AQ573" s="1678"/>
      <c r="AR573" s="1154"/>
      <c r="AS573" s="1678"/>
      <c r="AT573" s="86"/>
      <c r="AU573" s="86"/>
      <c r="AV573" s="86"/>
      <c r="AW573" s="1323"/>
      <c r="AX573" s="1154"/>
      <c r="AY573" s="86"/>
      <c r="AZ573" s="86"/>
      <c r="BA573" s="86"/>
      <c r="BB573" s="1323"/>
      <c r="BC573" s="1154"/>
      <c r="BD573" s="801"/>
      <c r="BE573" s="1203"/>
      <c r="BF573" s="1312"/>
      <c r="BG573" s="1678"/>
      <c r="BH573" s="1678"/>
      <c r="BI573" s="1154"/>
      <c r="BJ573" s="1203"/>
      <c r="BK573" s="1599"/>
      <c r="BL573" s="1599"/>
      <c r="BM573" s="1203"/>
      <c r="BN573" s="1158"/>
      <c r="BO573" s="1157"/>
      <c r="BP573" s="1310"/>
      <c r="BQ573" s="1201"/>
      <c r="BR573" s="1368"/>
      <c r="BS573" s="596"/>
      <c r="BT573" s="1158"/>
      <c r="BU573" s="1201"/>
      <c r="BV573" s="1203"/>
      <c r="BW573" s="1203"/>
      <c r="BX573" s="1154"/>
      <c r="BY573" s="1678"/>
      <c r="BZ573" s="1678"/>
      <c r="CA573" s="1678"/>
      <c r="CB573" s="1678"/>
      <c r="CC573" s="1154"/>
      <c r="CD573" s="1678"/>
      <c r="CE573" s="1678"/>
      <c r="CF573" s="1678"/>
      <c r="CG573" s="1158"/>
      <c r="CH573" s="1239"/>
      <c r="CI573" s="1678"/>
      <c r="CJ573" s="1678"/>
      <c r="CK573" s="1678"/>
      <c r="CL573" s="1154"/>
      <c r="CM573" s="1678"/>
      <c r="CN573" s="1678"/>
      <c r="CO573" s="1678"/>
      <c r="CP573" s="1158"/>
      <c r="CQ573" s="1201"/>
      <c r="CR573" s="1201"/>
      <c r="CS573" s="1203"/>
    </row>
    <row r="574" spans="1:97" s="949" customFormat="1" x14ac:dyDescent="0.2">
      <c r="B574" s="1199"/>
      <c r="C574" s="957"/>
      <c r="D574" s="957"/>
      <c r="E574" s="1455"/>
      <c r="F574" s="955"/>
      <c r="G574" s="1163"/>
      <c r="H574" s="1163"/>
      <c r="I574" s="1163"/>
      <c r="J574" s="1163"/>
      <c r="K574" s="1730"/>
      <c r="L574" s="1731"/>
      <c r="M574" s="957"/>
      <c r="N574" s="957"/>
      <c r="O574" s="1209"/>
      <c r="P574" s="1169"/>
      <c r="Q574" s="960"/>
      <c r="R574" s="957"/>
      <c r="S574" s="1678"/>
      <c r="T574" s="1678"/>
      <c r="U574" s="1678"/>
      <c r="V574" s="1683"/>
      <c r="W574" s="1678"/>
      <c r="X574" s="1678"/>
      <c r="Y574" s="1154"/>
      <c r="Z574" s="1678"/>
      <c r="AA574" s="1678"/>
      <c r="AB574" s="1678"/>
      <c r="AC574" s="1678"/>
      <c r="AD574" s="1678"/>
      <c r="AE574" s="1678"/>
      <c r="AF574" s="1154"/>
      <c r="AG574" s="1678"/>
      <c r="AH574" s="1678"/>
      <c r="AI574" s="1678"/>
      <c r="AJ574" s="1678"/>
      <c r="AK574" s="1678"/>
      <c r="AL574" s="1678"/>
      <c r="AM574" s="1154"/>
      <c r="AN574" s="1678"/>
      <c r="AO574" s="1678"/>
      <c r="AP574" s="1678"/>
      <c r="AQ574" s="1678"/>
      <c r="AR574" s="1154"/>
      <c r="AS574" s="1678"/>
      <c r="AT574" s="86"/>
      <c r="AU574" s="86"/>
      <c r="AV574" s="86"/>
      <c r="AW574" s="1323"/>
      <c r="AX574" s="1154"/>
      <c r="AY574" s="86"/>
      <c r="AZ574" s="86"/>
      <c r="BA574" s="86"/>
      <c r="BB574" s="1323"/>
      <c r="BC574" s="1154"/>
      <c r="BD574" s="801"/>
      <c r="BE574" s="1203"/>
      <c r="BF574" s="1312"/>
      <c r="BG574" s="1678"/>
      <c r="BH574" s="1678"/>
      <c r="BI574" s="1154"/>
      <c r="BJ574" s="1203"/>
      <c r="BK574" s="1599"/>
      <c r="BL574" s="1599"/>
      <c r="BM574" s="1203"/>
      <c r="BN574" s="1158"/>
      <c r="BO574" s="1157"/>
      <c r="BP574" s="1310"/>
      <c r="BQ574" s="1201"/>
      <c r="BR574" s="1368"/>
      <c r="BS574" s="596"/>
      <c r="BT574" s="1158"/>
      <c r="BU574" s="1201"/>
      <c r="BV574" s="1203"/>
      <c r="BW574" s="1203"/>
      <c r="BX574" s="1154"/>
      <c r="BY574" s="1678"/>
      <c r="BZ574" s="1678"/>
      <c r="CA574" s="1678"/>
      <c r="CB574" s="1678"/>
      <c r="CC574" s="1154"/>
      <c r="CD574" s="1678"/>
      <c r="CE574" s="1678"/>
      <c r="CF574" s="1678"/>
      <c r="CG574" s="1158"/>
      <c r="CH574" s="1239"/>
      <c r="CI574" s="1678"/>
      <c r="CJ574" s="1678"/>
      <c r="CK574" s="1678"/>
      <c r="CL574" s="1154"/>
      <c r="CM574" s="1678"/>
      <c r="CN574" s="1678"/>
      <c r="CO574" s="1678"/>
      <c r="CP574" s="1158"/>
      <c r="CQ574" s="1201"/>
      <c r="CR574" s="1201"/>
      <c r="CS574" s="1203"/>
    </row>
    <row r="575" spans="1:97" s="949" customFormat="1" x14ac:dyDescent="0.2">
      <c r="B575" s="1199"/>
      <c r="C575" s="957"/>
      <c r="D575" s="957"/>
      <c r="E575" s="1455"/>
      <c r="F575" s="955"/>
      <c r="G575" s="1163"/>
      <c r="H575" s="1163"/>
      <c r="I575" s="1163"/>
      <c r="J575" s="1163"/>
      <c r="K575" s="1730"/>
      <c r="L575" s="1731"/>
      <c r="M575" s="957"/>
      <c r="N575" s="957"/>
      <c r="O575" s="1209"/>
      <c r="P575" s="1169"/>
      <c r="Q575" s="960"/>
      <c r="R575" s="957"/>
      <c r="S575" s="1678"/>
      <c r="T575" s="1678"/>
      <c r="U575" s="1678"/>
      <c r="V575" s="1683"/>
      <c r="W575" s="1678"/>
      <c r="X575" s="1678"/>
      <c r="Y575" s="1154"/>
      <c r="Z575" s="1678"/>
      <c r="AA575" s="1678"/>
      <c r="AB575" s="1678"/>
      <c r="AC575" s="1678"/>
      <c r="AD575" s="1678"/>
      <c r="AE575" s="1678"/>
      <c r="AF575" s="1154"/>
      <c r="AG575" s="1678"/>
      <c r="AH575" s="1678"/>
      <c r="AI575" s="1678"/>
      <c r="AJ575" s="1678"/>
      <c r="AK575" s="1678"/>
      <c r="AL575" s="1678"/>
      <c r="AM575" s="1154"/>
      <c r="AN575" s="1678"/>
      <c r="AO575" s="1678"/>
      <c r="AP575" s="1678"/>
      <c r="AQ575" s="1678"/>
      <c r="AR575" s="1154"/>
      <c r="AS575" s="1678"/>
      <c r="AT575" s="86"/>
      <c r="AU575" s="86"/>
      <c r="AV575" s="86"/>
      <c r="AW575" s="1323"/>
      <c r="AX575" s="1154"/>
      <c r="AY575" s="86"/>
      <c r="AZ575" s="86"/>
      <c r="BA575" s="86"/>
      <c r="BB575" s="1323"/>
      <c r="BC575" s="1154"/>
      <c r="BD575" s="801"/>
      <c r="BE575" s="1203"/>
      <c r="BF575" s="1312"/>
      <c r="BG575" s="1678"/>
      <c r="BH575" s="1678"/>
      <c r="BI575" s="1154"/>
      <c r="BJ575" s="1203"/>
      <c r="BK575" s="1599"/>
      <c r="BL575" s="1599"/>
      <c r="BM575" s="1203"/>
      <c r="BN575" s="1158"/>
      <c r="BO575" s="1157"/>
      <c r="BP575" s="1310"/>
      <c r="BQ575" s="1201"/>
      <c r="BR575" s="1368"/>
      <c r="BS575" s="596"/>
      <c r="BT575" s="1158"/>
      <c r="BU575" s="1201"/>
      <c r="BV575" s="1203"/>
      <c r="BW575" s="1203"/>
      <c r="BX575" s="1154"/>
      <c r="BY575" s="1678"/>
      <c r="BZ575" s="1678"/>
      <c r="CA575" s="1678"/>
      <c r="CB575" s="1678"/>
      <c r="CC575" s="1154"/>
      <c r="CD575" s="1678"/>
      <c r="CE575" s="1678"/>
      <c r="CF575" s="1678"/>
      <c r="CG575" s="1158"/>
      <c r="CH575" s="1239"/>
      <c r="CI575" s="1678"/>
      <c r="CJ575" s="1678"/>
      <c r="CK575" s="1678"/>
      <c r="CL575" s="1154"/>
      <c r="CM575" s="1678"/>
      <c r="CN575" s="1678"/>
      <c r="CO575" s="1678"/>
      <c r="CP575" s="1158"/>
      <c r="CQ575" s="1201"/>
      <c r="CR575" s="1201"/>
      <c r="CS575" s="1203"/>
    </row>
    <row r="576" spans="1:97" s="949" customFormat="1" x14ac:dyDescent="0.2">
      <c r="B576" s="1199"/>
      <c r="C576" s="957"/>
      <c r="D576" s="957"/>
      <c r="E576" s="1455"/>
      <c r="F576" s="955"/>
      <c r="G576" s="1163"/>
      <c r="H576" s="1163"/>
      <c r="I576" s="1163"/>
      <c r="J576" s="1163"/>
      <c r="K576" s="1730"/>
      <c r="L576" s="1731"/>
      <c r="M576" s="957"/>
      <c r="N576" s="957"/>
      <c r="O576" s="1209"/>
      <c r="P576" s="1169"/>
      <c r="Q576" s="960"/>
      <c r="R576" s="957"/>
      <c r="S576" s="1678"/>
      <c r="T576" s="1678"/>
      <c r="U576" s="1678"/>
      <c r="V576" s="1683"/>
      <c r="W576" s="1678"/>
      <c r="X576" s="1678"/>
      <c r="Y576" s="1154"/>
      <c r="Z576" s="1678"/>
      <c r="AA576" s="1678"/>
      <c r="AB576" s="1678"/>
      <c r="AC576" s="1678"/>
      <c r="AD576" s="1678"/>
      <c r="AE576" s="1678"/>
      <c r="AF576" s="1154"/>
      <c r="AG576" s="1678"/>
      <c r="AH576" s="1678"/>
      <c r="AI576" s="1678"/>
      <c r="AJ576" s="1678"/>
      <c r="AK576" s="1678"/>
      <c r="AL576" s="1678"/>
      <c r="AM576" s="1154"/>
      <c r="AN576" s="1678"/>
      <c r="AO576" s="1678"/>
      <c r="AP576" s="1678"/>
      <c r="AQ576" s="1678"/>
      <c r="AR576" s="1154"/>
      <c r="AS576" s="1678"/>
      <c r="AT576" s="86"/>
      <c r="AU576" s="86"/>
      <c r="AV576" s="86"/>
      <c r="AW576" s="1323"/>
      <c r="AX576" s="1154"/>
      <c r="AY576" s="86"/>
      <c r="AZ576" s="86"/>
      <c r="BA576" s="86"/>
      <c r="BB576" s="1323"/>
      <c r="BC576" s="1154"/>
      <c r="BD576" s="801"/>
      <c r="BE576" s="1203"/>
      <c r="BF576" s="1312"/>
      <c r="BG576" s="1678"/>
      <c r="BH576" s="1678"/>
      <c r="BI576" s="1154"/>
      <c r="BJ576" s="1203"/>
      <c r="BK576" s="1599"/>
      <c r="BL576" s="1599"/>
      <c r="BM576" s="1203"/>
      <c r="BN576" s="1158"/>
      <c r="BO576" s="1157"/>
      <c r="BP576" s="1310"/>
      <c r="BQ576" s="1201"/>
      <c r="BR576" s="1368"/>
      <c r="BS576" s="596"/>
      <c r="BT576" s="1158"/>
      <c r="BU576" s="1201"/>
      <c r="BV576" s="1203"/>
      <c r="BW576" s="1203"/>
      <c r="BX576" s="1154"/>
      <c r="BY576" s="1678"/>
      <c r="BZ576" s="1678"/>
      <c r="CA576" s="1678"/>
      <c r="CB576" s="1678"/>
      <c r="CC576" s="1154"/>
      <c r="CD576" s="1678"/>
      <c r="CE576" s="1678"/>
      <c r="CF576" s="1678"/>
      <c r="CG576" s="1158"/>
      <c r="CH576" s="1239"/>
      <c r="CI576" s="1678"/>
      <c r="CJ576" s="1678"/>
      <c r="CK576" s="1678"/>
      <c r="CL576" s="1154"/>
      <c r="CM576" s="1678"/>
      <c r="CN576" s="1678"/>
      <c r="CO576" s="1678"/>
      <c r="CP576" s="1158"/>
      <c r="CQ576" s="1201"/>
      <c r="CR576" s="1201"/>
      <c r="CS576" s="1203"/>
    </row>
    <row r="577" spans="2:97" s="949" customFormat="1" x14ac:dyDescent="0.2">
      <c r="B577" s="1199"/>
      <c r="C577" s="957"/>
      <c r="D577" s="957"/>
      <c r="E577" s="1455"/>
      <c r="F577" s="955"/>
      <c r="G577" s="1163"/>
      <c r="H577" s="1163"/>
      <c r="I577" s="1163"/>
      <c r="J577" s="1163"/>
      <c r="K577" s="1730"/>
      <c r="L577" s="1731"/>
      <c r="M577" s="957"/>
      <c r="N577" s="957"/>
      <c r="O577" s="1209"/>
      <c r="P577" s="1169"/>
      <c r="Q577" s="960"/>
      <c r="R577" s="957"/>
      <c r="S577" s="1678"/>
      <c r="T577" s="1678"/>
      <c r="U577" s="1678"/>
      <c r="V577" s="1683"/>
      <c r="W577" s="1678"/>
      <c r="X577" s="1678"/>
      <c r="Y577" s="1154"/>
      <c r="Z577" s="1678"/>
      <c r="AA577" s="1678"/>
      <c r="AB577" s="1678"/>
      <c r="AC577" s="1678"/>
      <c r="AD577" s="1678"/>
      <c r="AE577" s="1678"/>
      <c r="AF577" s="1154"/>
      <c r="AG577" s="1678"/>
      <c r="AH577" s="1678"/>
      <c r="AI577" s="1678"/>
      <c r="AJ577" s="1678"/>
      <c r="AK577" s="1678"/>
      <c r="AL577" s="1678"/>
      <c r="AM577" s="1154"/>
      <c r="AN577" s="1678"/>
      <c r="AO577" s="1678"/>
      <c r="AP577" s="1678"/>
      <c r="AQ577" s="1678"/>
      <c r="AR577" s="1154"/>
      <c r="AS577" s="1678"/>
      <c r="AT577" s="86"/>
      <c r="AU577" s="86"/>
      <c r="AV577" s="86"/>
      <c r="AW577" s="1323"/>
      <c r="AX577" s="1154"/>
      <c r="AY577" s="86"/>
      <c r="AZ577" s="86"/>
      <c r="BA577" s="86"/>
      <c r="BB577" s="1323"/>
      <c r="BC577" s="1154"/>
      <c r="BD577" s="801"/>
      <c r="BE577" s="1203"/>
      <c r="BF577" s="1312"/>
      <c r="BG577" s="1678"/>
      <c r="BH577" s="1678"/>
      <c r="BI577" s="1154"/>
      <c r="BJ577" s="1203"/>
      <c r="BK577" s="1599"/>
      <c r="BL577" s="1599"/>
      <c r="BM577" s="1203"/>
      <c r="BN577" s="1158"/>
      <c r="BO577" s="1157"/>
      <c r="BP577" s="1310"/>
      <c r="BQ577" s="1201"/>
      <c r="BR577" s="1368"/>
      <c r="BS577" s="596"/>
      <c r="BT577" s="1158"/>
      <c r="BU577" s="1201"/>
      <c r="BV577" s="1203"/>
      <c r="BW577" s="1203"/>
      <c r="BX577" s="1154"/>
      <c r="BY577" s="1678"/>
      <c r="BZ577" s="1678"/>
      <c r="CA577" s="1678"/>
      <c r="CB577" s="1678"/>
      <c r="CC577" s="1154"/>
      <c r="CD577" s="1678"/>
      <c r="CE577" s="1678"/>
      <c r="CF577" s="1678"/>
      <c r="CG577" s="1158"/>
      <c r="CH577" s="1239"/>
      <c r="CI577" s="1678"/>
      <c r="CJ577" s="1678"/>
      <c r="CK577" s="1678"/>
      <c r="CL577" s="1154"/>
      <c r="CM577" s="1678"/>
      <c r="CN577" s="1678"/>
      <c r="CO577" s="1678"/>
      <c r="CP577" s="1158"/>
      <c r="CQ577" s="1201"/>
      <c r="CR577" s="1201"/>
      <c r="CS577" s="1203"/>
    </row>
    <row r="578" spans="2:97" s="949" customFormat="1" x14ac:dyDescent="0.2">
      <c r="B578" s="1199"/>
      <c r="C578" s="957"/>
      <c r="D578" s="957"/>
      <c r="E578" s="1455"/>
      <c r="F578" s="955"/>
      <c r="G578" s="1163"/>
      <c r="H578" s="1163"/>
      <c r="I578" s="1163"/>
      <c r="J578" s="1163"/>
      <c r="K578" s="1730"/>
      <c r="L578" s="1731"/>
      <c r="M578" s="957"/>
      <c r="N578" s="957"/>
      <c r="O578" s="1209"/>
      <c r="P578" s="1169"/>
      <c r="Q578" s="960"/>
      <c r="R578" s="957"/>
      <c r="S578" s="1678"/>
      <c r="T578" s="1678"/>
      <c r="U578" s="1678"/>
      <c r="V578" s="1683"/>
      <c r="W578" s="1678"/>
      <c r="X578" s="1678"/>
      <c r="Y578" s="1154"/>
      <c r="Z578" s="1678"/>
      <c r="AA578" s="1678"/>
      <c r="AB578" s="1678"/>
      <c r="AC578" s="1678"/>
      <c r="AD578" s="1678"/>
      <c r="AE578" s="1678"/>
      <c r="AF578" s="1154"/>
      <c r="AG578" s="1678"/>
      <c r="AH578" s="1678"/>
      <c r="AI578" s="1678"/>
      <c r="AJ578" s="1678"/>
      <c r="AK578" s="1678"/>
      <c r="AL578" s="1678"/>
      <c r="AM578" s="1154"/>
      <c r="AN578" s="1678"/>
      <c r="AO578" s="1678"/>
      <c r="AP578" s="1678"/>
      <c r="AQ578" s="1678"/>
      <c r="AR578" s="1154"/>
      <c r="AS578" s="1678"/>
      <c r="AT578" s="86"/>
      <c r="AU578" s="86"/>
      <c r="AV578" s="86"/>
      <c r="AW578" s="1323"/>
      <c r="AX578" s="1154"/>
      <c r="AY578" s="86"/>
      <c r="AZ578" s="86"/>
      <c r="BA578" s="86"/>
      <c r="BB578" s="1323"/>
      <c r="BC578" s="1154"/>
      <c r="BD578" s="801"/>
      <c r="BE578" s="1203"/>
      <c r="BF578" s="1312"/>
      <c r="BG578" s="1678"/>
      <c r="BH578" s="1678"/>
      <c r="BI578" s="1154"/>
      <c r="BJ578" s="1203"/>
      <c r="BK578" s="1599"/>
      <c r="BL578" s="1599"/>
      <c r="BM578" s="1203"/>
      <c r="BN578" s="1158"/>
      <c r="BO578" s="1157"/>
      <c r="BP578" s="1310"/>
      <c r="BQ578" s="1201"/>
      <c r="BR578" s="1368"/>
      <c r="BS578" s="596"/>
      <c r="BT578" s="1158"/>
      <c r="BU578" s="1201"/>
      <c r="BV578" s="1203"/>
      <c r="BW578" s="1203"/>
      <c r="BX578" s="1154"/>
      <c r="BY578" s="1678"/>
      <c r="BZ578" s="1678"/>
      <c r="CA578" s="1678"/>
      <c r="CB578" s="1678"/>
      <c r="CC578" s="1154"/>
      <c r="CD578" s="1678"/>
      <c r="CE578" s="1678"/>
      <c r="CF578" s="1678"/>
      <c r="CG578" s="1158"/>
      <c r="CH578" s="1239"/>
      <c r="CI578" s="1678"/>
      <c r="CJ578" s="1678"/>
      <c r="CK578" s="1678"/>
      <c r="CL578" s="1154"/>
      <c r="CM578" s="1678"/>
      <c r="CN578" s="1678"/>
      <c r="CO578" s="1678"/>
      <c r="CP578" s="1158"/>
      <c r="CQ578" s="1201"/>
      <c r="CR578" s="1201"/>
      <c r="CS578" s="1203"/>
    </row>
    <row r="579" spans="2:97" s="949" customFormat="1" x14ac:dyDescent="0.2">
      <c r="B579" s="1199"/>
      <c r="C579" s="957"/>
      <c r="D579" s="957"/>
      <c r="E579" s="1455"/>
      <c r="F579" s="955"/>
      <c r="G579" s="1163"/>
      <c r="H579" s="1163"/>
      <c r="I579" s="1163"/>
      <c r="J579" s="1163"/>
      <c r="K579" s="1730"/>
      <c r="L579" s="1731"/>
      <c r="M579" s="957"/>
      <c r="N579" s="957"/>
      <c r="O579" s="1209"/>
      <c r="P579" s="1169"/>
      <c r="Q579" s="960"/>
      <c r="R579" s="957"/>
      <c r="S579" s="1678"/>
      <c r="T579" s="1678"/>
      <c r="U579" s="1678"/>
      <c r="V579" s="1683"/>
      <c r="W579" s="1678"/>
      <c r="X579" s="1678"/>
      <c r="Y579" s="1154"/>
      <c r="Z579" s="1678"/>
      <c r="AA579" s="1678"/>
      <c r="AB579" s="1678"/>
      <c r="AC579" s="1678"/>
      <c r="AD579" s="1678"/>
      <c r="AE579" s="1678"/>
      <c r="AF579" s="1154"/>
      <c r="AG579" s="1678"/>
      <c r="AH579" s="1678"/>
      <c r="AI579" s="1678"/>
      <c r="AJ579" s="1678"/>
      <c r="AK579" s="1678"/>
      <c r="AL579" s="1678"/>
      <c r="AM579" s="1154"/>
      <c r="AN579" s="1678"/>
      <c r="AO579" s="1678"/>
      <c r="AP579" s="1678"/>
      <c r="AQ579" s="1678"/>
      <c r="AR579" s="1154"/>
      <c r="AS579" s="1678"/>
      <c r="AT579" s="86"/>
      <c r="AU579" s="86"/>
      <c r="AV579" s="86"/>
      <c r="AW579" s="1323"/>
      <c r="AX579" s="1154"/>
      <c r="AY579" s="86"/>
      <c r="AZ579" s="86"/>
      <c r="BA579" s="86"/>
      <c r="BB579" s="1323"/>
      <c r="BC579" s="1154"/>
      <c r="BD579" s="801"/>
      <c r="BE579" s="1203"/>
      <c r="BF579" s="1312"/>
      <c r="BG579" s="1678"/>
      <c r="BH579" s="1678"/>
      <c r="BI579" s="1154"/>
      <c r="BJ579" s="1203"/>
      <c r="BK579" s="1599"/>
      <c r="BL579" s="1599"/>
      <c r="BM579" s="1203"/>
      <c r="BN579" s="1158"/>
      <c r="BO579" s="1157"/>
      <c r="BP579" s="1310"/>
      <c r="BQ579" s="1201"/>
      <c r="BR579" s="1368"/>
      <c r="BS579" s="596"/>
      <c r="BT579" s="1158"/>
      <c r="BU579" s="1201"/>
      <c r="BV579" s="1203"/>
      <c r="BW579" s="1203"/>
      <c r="BX579" s="1154"/>
      <c r="BY579" s="1678"/>
      <c r="BZ579" s="1678"/>
      <c r="CA579" s="1678"/>
      <c r="CB579" s="1678"/>
      <c r="CC579" s="1154"/>
      <c r="CD579" s="1678"/>
      <c r="CE579" s="1678"/>
      <c r="CF579" s="1678"/>
      <c r="CG579" s="1158"/>
      <c r="CH579" s="1239"/>
      <c r="CI579" s="1678"/>
      <c r="CJ579" s="1678"/>
      <c r="CK579" s="1678"/>
      <c r="CL579" s="1154"/>
      <c r="CM579" s="1678"/>
      <c r="CN579" s="1678"/>
      <c r="CO579" s="1678"/>
      <c r="CP579" s="1158"/>
      <c r="CQ579" s="1201"/>
      <c r="CR579" s="1201"/>
      <c r="CS579" s="1203"/>
    </row>
    <row r="580" spans="2:97" s="949" customFormat="1" x14ac:dyDescent="0.2">
      <c r="B580" s="1199"/>
      <c r="C580" s="957"/>
      <c r="D580" s="957"/>
      <c r="E580" s="1455"/>
      <c r="F580" s="955"/>
      <c r="G580" s="1163"/>
      <c r="H580" s="1163"/>
      <c r="I580" s="1163"/>
      <c r="J580" s="1163"/>
      <c r="K580" s="1730"/>
      <c r="L580" s="1731"/>
      <c r="M580" s="957"/>
      <c r="N580" s="957"/>
      <c r="O580" s="1209"/>
      <c r="P580" s="1169"/>
      <c r="Q580" s="960"/>
      <c r="R580" s="957"/>
      <c r="S580" s="1678"/>
      <c r="T580" s="1678"/>
      <c r="U580" s="1678"/>
      <c r="V580" s="1678"/>
      <c r="W580" s="1678"/>
      <c r="X580" s="1678"/>
      <c r="Y580" s="1732"/>
      <c r="Z580" s="1678"/>
      <c r="AA580" s="1678"/>
      <c r="AB580" s="1678"/>
      <c r="AC580" s="1678"/>
      <c r="AD580" s="1678"/>
      <c r="AE580" s="1678"/>
      <c r="AF580" s="1732"/>
      <c r="AG580" s="1678"/>
      <c r="AH580" s="1678"/>
      <c r="AI580" s="1678"/>
      <c r="AJ580" s="1678"/>
      <c r="AK580" s="1678"/>
      <c r="AL580" s="1678"/>
      <c r="AM580" s="1732"/>
      <c r="AN580" s="1678"/>
      <c r="AO580" s="1678"/>
      <c r="AP580" s="1678"/>
      <c r="AQ580" s="1678"/>
      <c r="AR580" s="1732"/>
      <c r="AS580" s="1678"/>
      <c r="AT580" s="86"/>
      <c r="AU580" s="86"/>
      <c r="AV580" s="86"/>
      <c r="AW580" s="1323"/>
      <c r="AX580" s="1732"/>
      <c r="AY580" s="86"/>
      <c r="AZ580" s="86"/>
      <c r="BA580" s="86"/>
      <c r="BB580" s="1323"/>
      <c r="BC580" s="1732"/>
      <c r="BD580" s="801"/>
      <c r="BE580" s="1203"/>
      <c r="BF580" s="1312"/>
      <c r="BG580" s="1678"/>
      <c r="BH580" s="1678"/>
      <c r="BI580" s="1732"/>
      <c r="BJ580" s="1203"/>
      <c r="BK580" s="1599"/>
      <c r="BL580" s="1599"/>
      <c r="BM580" s="1203"/>
      <c r="BN580" s="1733"/>
      <c r="BO580" s="1734"/>
      <c r="BP580" s="1310"/>
      <c r="BQ580" s="1201"/>
      <c r="BR580" s="1368"/>
      <c r="BS580" s="596"/>
      <c r="BT580" s="1733"/>
      <c r="BU580" s="1201"/>
      <c r="BV580" s="1203"/>
      <c r="BW580" s="1203"/>
      <c r="BX580" s="1732"/>
      <c r="BY580" s="1678"/>
      <c r="BZ580" s="1678"/>
      <c r="CA580" s="1678"/>
      <c r="CB580" s="1678"/>
      <c r="CC580" s="1732"/>
      <c r="CD580" s="1678"/>
      <c r="CE580" s="1678"/>
      <c r="CF580" s="1678"/>
      <c r="CG580" s="1733"/>
      <c r="CH580" s="1239"/>
      <c r="CI580" s="1678"/>
      <c r="CJ580" s="1678"/>
      <c r="CK580" s="1678"/>
      <c r="CL580" s="1732"/>
      <c r="CM580" s="1678"/>
      <c r="CN580" s="1678"/>
      <c r="CO580" s="1678"/>
      <c r="CP580" s="1733"/>
      <c r="CQ580" s="1201"/>
      <c r="CR580" s="1201"/>
      <c r="CS580" s="1203"/>
    </row>
    <row r="581" spans="2:97" s="949" customFormat="1" x14ac:dyDescent="0.2">
      <c r="B581" s="1199"/>
      <c r="C581" s="957"/>
      <c r="D581" s="957"/>
      <c r="E581" s="1455"/>
      <c r="F581" s="955"/>
      <c r="G581" s="1163"/>
      <c r="H581" s="1163"/>
      <c r="I581" s="1163"/>
      <c r="J581" s="1163"/>
      <c r="K581" s="1730"/>
      <c r="L581" s="1731"/>
      <c r="M581" s="957"/>
      <c r="N581" s="957"/>
      <c r="O581" s="1209"/>
      <c r="P581" s="1169"/>
      <c r="Q581" s="960"/>
      <c r="R581" s="957"/>
      <c r="S581" s="1678"/>
      <c r="T581" s="1678"/>
      <c r="U581" s="1678"/>
      <c r="V581" s="1678"/>
      <c r="W581" s="1678"/>
      <c r="X581" s="1678"/>
      <c r="Y581" s="1732"/>
      <c r="Z581" s="1678"/>
      <c r="AA581" s="1678"/>
      <c r="AB581" s="1678"/>
      <c r="AC581" s="1678"/>
      <c r="AD581" s="1678"/>
      <c r="AE581" s="1678"/>
      <c r="AF581" s="1732"/>
      <c r="AG581" s="1678"/>
      <c r="AH581" s="1678"/>
      <c r="AI581" s="1678"/>
      <c r="AJ581" s="1678"/>
      <c r="AK581" s="1678"/>
      <c r="AL581" s="1678"/>
      <c r="AM581" s="1732"/>
      <c r="AN581" s="1678"/>
      <c r="AO581" s="1678"/>
      <c r="AP581" s="1678"/>
      <c r="AQ581" s="1678"/>
      <c r="AR581" s="1732"/>
      <c r="AS581" s="1678"/>
      <c r="AT581" s="86"/>
      <c r="AU581" s="86"/>
      <c r="AV581" s="86"/>
      <c r="AW581" s="1323"/>
      <c r="AX581" s="1732"/>
      <c r="AY581" s="86"/>
      <c r="AZ581" s="86"/>
      <c r="BA581" s="86"/>
      <c r="BB581" s="1323"/>
      <c r="BC581" s="1732"/>
      <c r="BD581" s="801"/>
      <c r="BE581" s="1203"/>
      <c r="BF581" s="1312"/>
      <c r="BG581" s="1678"/>
      <c r="BH581" s="1678"/>
      <c r="BI581" s="1732"/>
      <c r="BJ581" s="1203"/>
      <c r="BK581" s="1599"/>
      <c r="BL581" s="1599"/>
      <c r="BM581" s="1203"/>
      <c r="BN581" s="1733"/>
      <c r="BO581" s="1734"/>
      <c r="BP581" s="1310"/>
      <c r="BQ581" s="1201"/>
      <c r="BR581" s="1368"/>
      <c r="BS581" s="596"/>
      <c r="BT581" s="1733"/>
      <c r="BU581" s="1201"/>
      <c r="BV581" s="1203"/>
      <c r="BW581" s="1203"/>
      <c r="BX581" s="1732"/>
      <c r="BY581" s="1678"/>
      <c r="BZ581" s="1678"/>
      <c r="CA581" s="1678"/>
      <c r="CB581" s="1678"/>
      <c r="CC581" s="1732"/>
      <c r="CD581" s="1678"/>
      <c r="CE581" s="1678"/>
      <c r="CF581" s="1678"/>
      <c r="CG581" s="1733"/>
      <c r="CH581" s="1239"/>
      <c r="CI581" s="1678"/>
      <c r="CJ581" s="1678"/>
      <c r="CK581" s="1678"/>
      <c r="CL581" s="1732"/>
      <c r="CM581" s="1678"/>
      <c r="CN581" s="1678"/>
      <c r="CO581" s="1678"/>
      <c r="CP581" s="1733"/>
      <c r="CQ581" s="1201"/>
      <c r="CR581" s="1201"/>
      <c r="CS581" s="1203"/>
    </row>
    <row r="582" spans="2:97" s="949" customFormat="1" x14ac:dyDescent="0.2">
      <c r="H582" s="1104"/>
      <c r="I582" s="1163"/>
      <c r="J582" s="1163"/>
      <c r="K582" s="1730"/>
      <c r="L582" s="1731"/>
      <c r="M582" s="957"/>
      <c r="N582" s="957"/>
      <c r="O582" s="957"/>
      <c r="P582" s="1169"/>
      <c r="Q582" s="960"/>
      <c r="R582" s="957"/>
      <c r="S582" s="1566"/>
      <c r="T582" s="1566"/>
      <c r="U582" s="1602"/>
      <c r="V582" s="1566"/>
      <c r="W582" s="1393"/>
      <c r="X582" s="1393"/>
      <c r="Y582" s="1735"/>
      <c r="Z582" s="1566"/>
      <c r="AA582" s="1189"/>
      <c r="AB582" s="1189"/>
      <c r="AC582" s="1189"/>
      <c r="AD582" s="1189"/>
      <c r="AE582" s="1189"/>
      <c r="AF582" s="1735"/>
      <c r="AG582" s="1566"/>
      <c r="AH582" s="1189"/>
      <c r="AI582" s="1189"/>
      <c r="AJ582" s="1189"/>
      <c r="AK582" s="1189"/>
      <c r="AL582" s="1344"/>
      <c r="AM582" s="1735"/>
      <c r="AN582" s="1344"/>
      <c r="AO582" s="1344"/>
      <c r="AP582" s="1344"/>
      <c r="AQ582" s="1343"/>
      <c r="AR582" s="1736"/>
      <c r="AS582" s="1097"/>
      <c r="AT582" s="86"/>
      <c r="AU582" s="86"/>
      <c r="AV582" s="86"/>
      <c r="AW582" s="1323"/>
      <c r="AX582" s="1736"/>
      <c r="AY582" s="86"/>
      <c r="AZ582" s="86"/>
      <c r="BA582" s="86"/>
      <c r="BB582" s="1323"/>
      <c r="BC582" s="1736"/>
      <c r="BD582" s="801"/>
      <c r="BE582" s="1203"/>
      <c r="BF582" s="1312"/>
      <c r="BG582" s="1312"/>
      <c r="BH582" s="1312"/>
      <c r="BI582" s="1736"/>
      <c r="BJ582" s="1591"/>
      <c r="BK582" s="1595"/>
      <c r="BL582" s="1595"/>
      <c r="BM582" s="1323"/>
      <c r="BN582" s="1737"/>
      <c r="BO582" s="1738"/>
      <c r="BP582" s="1739"/>
      <c r="BQ582" s="1313"/>
      <c r="BR582" s="1203"/>
      <c r="BS582" s="1323"/>
      <c r="BT582" s="1737"/>
      <c r="BU582" s="1201"/>
      <c r="BV582" s="1203"/>
      <c r="BW582" s="1323"/>
      <c r="BX582" s="1736"/>
      <c r="BY582" s="1312"/>
      <c r="BZ582" s="1312"/>
      <c r="CA582" s="1594"/>
      <c r="CB582" s="1594"/>
      <c r="CC582" s="1736"/>
      <c r="CD582" s="1595"/>
      <c r="CE582" s="1594"/>
      <c r="CF582" s="1594"/>
      <c r="CG582" s="1737"/>
      <c r="CH582" s="1239"/>
      <c r="CI582" s="1201"/>
      <c r="CJ582" s="1203"/>
      <c r="CK582" s="1203"/>
      <c r="CL582" s="1736"/>
      <c r="CM582" s="1312"/>
      <c r="CN582" s="1203"/>
      <c r="CO582" s="1203"/>
      <c r="CP582" s="1737"/>
      <c r="CQ582" s="1201"/>
      <c r="CR582" s="1201"/>
      <c r="CS582" s="1203"/>
    </row>
    <row r="583" spans="2:97" s="949" customFormat="1" x14ac:dyDescent="0.2">
      <c r="B583" s="957"/>
      <c r="C583" s="957"/>
      <c r="D583" s="957"/>
      <c r="E583" s="1455"/>
      <c r="F583" s="955"/>
      <c r="G583" s="1163"/>
      <c r="H583" s="1163"/>
      <c r="I583" s="1163"/>
      <c r="J583" s="1163"/>
      <c r="K583" s="1730"/>
      <c r="L583" s="1731"/>
      <c r="M583" s="957"/>
      <c r="N583" s="957"/>
      <c r="O583" s="957"/>
      <c r="P583" s="1169"/>
      <c r="Q583" s="960"/>
      <c r="R583" s="957"/>
      <c r="S583" s="1566"/>
      <c r="T583" s="1566"/>
      <c r="U583" s="1602"/>
      <c r="V583" s="1566"/>
      <c r="W583" s="1393"/>
      <c r="X583" s="1393"/>
      <c r="Y583" s="1735"/>
      <c r="Z583" s="1566"/>
      <c r="AA583" s="1189"/>
      <c r="AB583" s="1189"/>
      <c r="AC583" s="1189"/>
      <c r="AD583" s="1189"/>
      <c r="AE583" s="1189"/>
      <c r="AF583" s="1735"/>
      <c r="AG583" s="1566"/>
      <c r="AH583" s="1189"/>
      <c r="AI583" s="1189"/>
      <c r="AJ583" s="1189"/>
      <c r="AK583" s="1189"/>
      <c r="AL583" s="1344"/>
      <c r="AM583" s="1735"/>
      <c r="AN583" s="1344"/>
      <c r="AO583" s="1344"/>
      <c r="AP583" s="1344"/>
      <c r="AQ583" s="1343"/>
      <c r="AR583" s="1736"/>
      <c r="AS583" s="1097"/>
      <c r="AT583" s="86"/>
      <c r="AU583" s="86"/>
      <c r="AV583" s="86"/>
      <c r="AW583" s="1323"/>
      <c r="AX583" s="1736"/>
      <c r="AY583" s="86"/>
      <c r="AZ583" s="86"/>
      <c r="BA583" s="86"/>
      <c r="BB583" s="1323"/>
      <c r="BC583" s="1736"/>
      <c r="BD583" s="801"/>
      <c r="BE583" s="1203"/>
      <c r="BF583" s="1312"/>
      <c r="BG583" s="1312"/>
      <c r="BH583" s="1312"/>
      <c r="BI583" s="1736"/>
      <c r="BJ583" s="1591"/>
      <c r="BK583" s="1595"/>
      <c r="BL583" s="1595"/>
      <c r="BM583" s="1323"/>
      <c r="BN583" s="1737"/>
      <c r="BO583" s="1738"/>
      <c r="BP583" s="1739"/>
      <c r="BQ583" s="1313"/>
      <c r="BR583" s="1203"/>
      <c r="BS583" s="1323"/>
      <c r="BT583" s="1737"/>
      <c r="BU583" s="1201"/>
      <c r="BV583" s="1203"/>
      <c r="BW583" s="1323"/>
      <c r="BX583" s="1736"/>
      <c r="BY583" s="1312"/>
      <c r="BZ583" s="1312"/>
      <c r="CA583" s="1594"/>
      <c r="CB583" s="1594"/>
      <c r="CC583" s="1736"/>
      <c r="CD583" s="1595"/>
      <c r="CE583" s="1594"/>
      <c r="CF583" s="1594"/>
      <c r="CG583" s="1737"/>
      <c r="CH583" s="1239"/>
      <c r="CI583" s="1201"/>
      <c r="CJ583" s="1203"/>
      <c r="CK583" s="1203"/>
      <c r="CL583" s="1736"/>
      <c r="CM583" s="1312"/>
      <c r="CN583" s="1203"/>
      <c r="CO583" s="1203"/>
      <c r="CP583" s="1737"/>
      <c r="CQ583" s="1201"/>
      <c r="CR583" s="1201"/>
      <c r="CS583" s="1203"/>
    </row>
    <row r="584" spans="2:97" s="949" customFormat="1" x14ac:dyDescent="0.2">
      <c r="B584" s="957"/>
      <c r="C584" s="957"/>
      <c r="D584" s="957"/>
      <c r="E584" s="1455"/>
      <c r="F584" s="955"/>
      <c r="G584" s="1163"/>
      <c r="H584" s="1163"/>
      <c r="I584" s="1163"/>
      <c r="J584" s="1163"/>
      <c r="K584" s="1730"/>
      <c r="L584" s="1731"/>
      <c r="M584" s="957"/>
      <c r="N584" s="957"/>
      <c r="O584" s="957"/>
      <c r="P584" s="1169"/>
      <c r="Q584" s="960"/>
      <c r="R584" s="957"/>
      <c r="S584" s="1566"/>
      <c r="T584" s="1566"/>
      <c r="U584" s="1602"/>
      <c r="V584" s="1566"/>
      <c r="W584" s="1393"/>
      <c r="X584" s="1393"/>
      <c r="Y584" s="1735"/>
      <c r="Z584" s="1566"/>
      <c r="AA584" s="1189"/>
      <c r="AB584" s="1189"/>
      <c r="AC584" s="1189"/>
      <c r="AD584" s="1189"/>
      <c r="AE584" s="1189"/>
      <c r="AF584" s="1735"/>
      <c r="AG584" s="1566"/>
      <c r="AH584" s="1189"/>
      <c r="AI584" s="1189"/>
      <c r="AJ584" s="1189"/>
      <c r="AK584" s="1189"/>
      <c r="AL584" s="1344"/>
      <c r="AM584" s="1735"/>
      <c r="AN584" s="1344"/>
      <c r="AO584" s="1344"/>
      <c r="AP584" s="1344"/>
      <c r="AQ584" s="1343"/>
      <c r="AR584" s="1736"/>
      <c r="AS584" s="1097"/>
      <c r="AT584" s="86"/>
      <c r="AU584" s="86"/>
      <c r="AV584" s="86"/>
      <c r="AW584" s="1323"/>
      <c r="AX584" s="1736"/>
      <c r="AY584" s="86"/>
      <c r="AZ584" s="86"/>
      <c r="BA584" s="86"/>
      <c r="BB584" s="1323"/>
      <c r="BC584" s="1736"/>
      <c r="BD584" s="801"/>
      <c r="BE584" s="1203"/>
      <c r="BF584" s="1312"/>
      <c r="BG584" s="1312"/>
      <c r="BH584" s="1312"/>
      <c r="BI584" s="1736"/>
      <c r="BJ584" s="1591"/>
      <c r="BK584" s="1595"/>
      <c r="BL584" s="1595"/>
      <c r="BM584" s="1323"/>
      <c r="BN584" s="1737"/>
      <c r="BO584" s="1738"/>
      <c r="BP584" s="1739"/>
      <c r="BQ584" s="1313"/>
      <c r="BR584" s="1203"/>
      <c r="BS584" s="1323"/>
      <c r="BT584" s="1737"/>
      <c r="BU584" s="1201"/>
      <c r="BV584" s="1203"/>
      <c r="BW584" s="1323"/>
      <c r="BX584" s="1736"/>
      <c r="BY584" s="1312"/>
      <c r="BZ584" s="1312"/>
      <c r="CA584" s="1594"/>
      <c r="CB584" s="1594"/>
      <c r="CC584" s="1736"/>
      <c r="CD584" s="1595"/>
      <c r="CE584" s="1594"/>
      <c r="CF584" s="1594"/>
      <c r="CG584" s="1737"/>
      <c r="CH584" s="1239"/>
      <c r="CI584" s="1201"/>
      <c r="CJ584" s="1203"/>
      <c r="CK584" s="1203"/>
      <c r="CL584" s="1736"/>
      <c r="CM584" s="1312"/>
      <c r="CN584" s="1203"/>
      <c r="CO584" s="1203"/>
      <c r="CP584" s="1737"/>
      <c r="CQ584" s="1201"/>
      <c r="CR584" s="1201"/>
      <c r="CS584" s="1203"/>
    </row>
    <row r="585" spans="2:97" s="1579" customFormat="1" x14ac:dyDescent="0.2">
      <c r="B585" s="1680"/>
      <c r="C585" s="1680"/>
      <c r="D585" s="1680"/>
      <c r="E585" s="1680"/>
      <c r="F585" s="1680"/>
      <c r="G585" s="1680"/>
      <c r="H585" s="1680"/>
      <c r="I585" s="1680"/>
      <c r="J585" s="1680"/>
      <c r="K585" s="1680"/>
      <c r="L585" s="1680"/>
      <c r="M585" s="1680"/>
      <c r="N585" s="1680"/>
      <c r="O585" s="1680"/>
      <c r="P585" s="1680"/>
      <c r="Q585" s="1680"/>
      <c r="R585" s="1680"/>
      <c r="S585" s="1680"/>
      <c r="T585" s="1680"/>
      <c r="U585" s="1680"/>
      <c r="V585" s="1680"/>
      <c r="W585" s="1680"/>
      <c r="X585" s="1680"/>
      <c r="Y585" s="1740"/>
      <c r="Z585" s="1680"/>
      <c r="AA585" s="1680"/>
      <c r="AB585" s="1680"/>
      <c r="AC585" s="1680"/>
      <c r="AD585" s="1680"/>
      <c r="AE585" s="1680"/>
      <c r="AF585" s="1740"/>
      <c r="AG585" s="1680"/>
      <c r="AH585" s="1680"/>
      <c r="AI585" s="1680"/>
      <c r="AJ585" s="1680"/>
      <c r="AK585" s="1680"/>
      <c r="AL585" s="1680"/>
      <c r="AM585" s="1740"/>
      <c r="AN585" s="1680"/>
      <c r="AO585" s="1680"/>
      <c r="AP585" s="1680"/>
      <c r="AQ585" s="1680"/>
      <c r="AR585" s="1740"/>
      <c r="AS585" s="1277"/>
      <c r="AT585" s="1741"/>
      <c r="AU585" s="1680">
        <f>COUNT(AU10:AU519)</f>
        <v>64</v>
      </c>
      <c r="AV585" s="1680"/>
      <c r="AW585" s="1681"/>
      <c r="AX585" s="1740"/>
      <c r="AY585" s="1741"/>
      <c r="AZ585" s="1680">
        <f>COUNT(AZ10:AZ519)</f>
        <v>64</v>
      </c>
      <c r="BA585" s="1680"/>
      <c r="BB585" s="1680"/>
      <c r="BC585" s="1740"/>
      <c r="BD585" s="1742"/>
      <c r="BE585" s="1680"/>
      <c r="BF585" s="1680">
        <f>COUNT(BF10:BF519)</f>
        <v>447</v>
      </c>
      <c r="BG585" s="1680"/>
      <c r="BH585" s="1680"/>
      <c r="BI585" s="1740"/>
      <c r="BJ585" s="1680"/>
      <c r="BK585" s="1680">
        <f>COUNT(BK10:BK519)</f>
        <v>443</v>
      </c>
      <c r="BL585" s="1680"/>
      <c r="BM585" s="1680"/>
      <c r="BN585" s="1743"/>
      <c r="BO585" s="1744"/>
      <c r="BP585" s="1742"/>
      <c r="BQ585" s="1680">
        <f>COUNT(BQ10:BQ519)</f>
        <v>431</v>
      </c>
      <c r="BR585" s="1680"/>
      <c r="BS585" s="1668"/>
      <c r="BT585" s="1743"/>
      <c r="BU585" s="1680"/>
      <c r="BV585" s="1680"/>
      <c r="BW585" s="1680"/>
      <c r="BX585" s="1740"/>
      <c r="BY585" s="1680">
        <f>COUNT(BY10:BY519)</f>
        <v>412</v>
      </c>
      <c r="BZ585" s="1680"/>
      <c r="CA585" s="1680"/>
      <c r="CB585" s="1680"/>
      <c r="CC585" s="1740"/>
      <c r="CD585" s="1680"/>
      <c r="CE585" s="1680"/>
      <c r="CF585" s="1680"/>
      <c r="CG585" s="1743"/>
      <c r="CH585" s="1742"/>
      <c r="CI585" s="1680">
        <f>COUNT(CI10:CI519)</f>
        <v>414</v>
      </c>
      <c r="CJ585" s="1680"/>
      <c r="CK585" s="1680"/>
      <c r="CL585" s="1740"/>
      <c r="CM585" s="1680"/>
      <c r="CN585" s="1680"/>
      <c r="CO585" s="1680"/>
      <c r="CP585" s="1743"/>
      <c r="CQ585" s="1680"/>
      <c r="CR585" s="1680"/>
      <c r="CS585" s="1680"/>
    </row>
    <row r="586" spans="2:97" s="1579" customFormat="1" x14ac:dyDescent="0.2">
      <c r="B586" s="1572"/>
      <c r="C586" s="1572"/>
      <c r="D586" s="1572"/>
      <c r="E586" s="1588"/>
      <c r="F586" s="1572"/>
      <c r="G586" s="1572"/>
      <c r="H586" s="1617"/>
      <c r="I586" s="1617"/>
      <c r="J586" s="1572"/>
      <c r="K586" s="1572"/>
      <c r="L586" s="1572"/>
      <c r="M586" s="1572"/>
      <c r="N586" s="1572"/>
      <c r="O586" s="1572"/>
      <c r="P586" s="1572"/>
      <c r="Q586" s="1572"/>
      <c r="R586" s="1572"/>
      <c r="S586" s="1277"/>
      <c r="T586" s="1277"/>
      <c r="U586" s="1277"/>
      <c r="V586" s="1277"/>
      <c r="W586" s="1277"/>
      <c r="X586" s="1277"/>
      <c r="Y586" s="1745"/>
      <c r="Z586" s="1277"/>
      <c r="AA586" s="1277"/>
      <c r="AB586" s="1277"/>
      <c r="AC586" s="1277"/>
      <c r="AD586" s="1277"/>
      <c r="AE586" s="1277"/>
      <c r="AF586" s="1745"/>
      <c r="AG586" s="1277"/>
      <c r="AH586" s="1277"/>
      <c r="AI586" s="1277"/>
      <c r="AJ586" s="1277"/>
      <c r="AK586" s="1277"/>
      <c r="AL586" s="1277"/>
      <c r="AM586" s="1745"/>
      <c r="AN586" s="1277"/>
      <c r="AO586" s="1277"/>
      <c r="AP586" s="1277"/>
      <c r="AQ586" s="1277"/>
      <c r="AR586" s="1745"/>
      <c r="AS586" s="1277"/>
      <c r="AT586" s="1741"/>
      <c r="AU586" s="1680"/>
      <c r="AV586" s="1264"/>
      <c r="AW586" s="1681"/>
      <c r="AX586" s="1745"/>
      <c r="AY586" s="1741"/>
      <c r="AZ586" s="1680"/>
      <c r="BA586" s="1680"/>
      <c r="BB586" s="1680"/>
      <c r="BC586" s="1745"/>
      <c r="BD586" s="1742"/>
      <c r="BE586" s="1680"/>
      <c r="BF586" s="1308">
        <f>COUNTA(BF9:BF276)-BF585</f>
        <v>-179</v>
      </c>
      <c r="BG586" s="1264"/>
      <c r="BH586" s="1264"/>
      <c r="BI586" s="1745"/>
      <c r="BJ586" s="1680"/>
      <c r="BK586" s="1308">
        <f>COUNTA(BK9:BK276)-BK585</f>
        <v>-180</v>
      </c>
      <c r="BL586" s="1680"/>
      <c r="BM586" s="1680"/>
      <c r="BN586" s="1746"/>
      <c r="BO586" s="1747"/>
      <c r="BP586" s="1742"/>
      <c r="BQ586" s="1308">
        <f>COUNTA(BQ9:BQ276)-BQ585</f>
        <v>-191</v>
      </c>
      <c r="BR586" s="1264"/>
      <c r="BS586" s="1668"/>
      <c r="BT586" s="1746"/>
      <c r="BU586" s="1680"/>
      <c r="BV586" s="1680"/>
      <c r="BW586" s="1680"/>
      <c r="BX586" s="1745"/>
      <c r="BY586" s="1308">
        <f>COUNTA(BY9:BY276)-BY585</f>
        <v>-168</v>
      </c>
      <c r="BZ586" s="1680"/>
      <c r="CA586" s="1680"/>
      <c r="CB586" s="1680"/>
      <c r="CC586" s="1745"/>
      <c r="CD586" s="1680"/>
      <c r="CE586" s="1680"/>
      <c r="CF586" s="1680"/>
      <c r="CG586" s="1746"/>
      <c r="CH586" s="1742"/>
      <c r="CI586" s="1308">
        <f>COUNTA(CI9:CI276)-CI585</f>
        <v>-169</v>
      </c>
      <c r="CJ586" s="1680"/>
      <c r="CK586" s="1680"/>
      <c r="CL586" s="1745"/>
      <c r="CM586" s="1680"/>
      <c r="CN586" s="1680"/>
      <c r="CO586" s="1680"/>
      <c r="CP586" s="1746"/>
      <c r="CQ586" s="1680"/>
      <c r="CR586" s="1680"/>
      <c r="CS586" s="1680"/>
    </row>
    <row r="587" spans="2:97" x14ac:dyDescent="0.2">
      <c r="B587" s="1117"/>
      <c r="C587" s="1117"/>
      <c r="D587" s="1117"/>
      <c r="E587" s="1455"/>
      <c r="F587" s="1117"/>
      <c r="G587" s="1117"/>
      <c r="H587" s="1748"/>
      <c r="I587" s="1748"/>
      <c r="J587" s="1117"/>
      <c r="K587" s="1340"/>
      <c r="L587" s="1340"/>
      <c r="M587" s="1212"/>
      <c r="N587" s="1212"/>
      <c r="O587" s="1212"/>
      <c r="P587" s="1212"/>
      <c r="Q587" s="1212"/>
      <c r="R587" s="1117"/>
      <c r="S587" s="1749"/>
      <c r="T587" s="1749"/>
      <c r="U587" s="1749"/>
      <c r="V587" s="1749"/>
      <c r="W587" s="1749"/>
      <c r="X587" s="1749"/>
      <c r="Y587" s="1750"/>
      <c r="Z587" s="1749"/>
      <c r="AA587" s="1749"/>
      <c r="AB587" s="1749"/>
      <c r="AC587" s="1749"/>
      <c r="AD587" s="1749"/>
      <c r="AE587" s="1749"/>
      <c r="AF587" s="1750"/>
      <c r="AG587" s="1749"/>
      <c r="AH587" s="1749"/>
      <c r="AI587" s="1749"/>
      <c r="AJ587" s="1749"/>
      <c r="AK587" s="1749"/>
      <c r="AL587" s="1749" t="s">
        <v>953</v>
      </c>
      <c r="AM587" s="1750"/>
      <c r="AN587" s="1749">
        <f>AN519+AQ586</f>
        <v>265.39074960127584</v>
      </c>
      <c r="AO587" s="1749"/>
      <c r="AP587" s="1749"/>
      <c r="AQ587" s="1749"/>
      <c r="AR587" s="1750"/>
      <c r="AS587" s="1749"/>
      <c r="AT587" s="1751"/>
      <c r="AU587" s="1751">
        <f>AU585+AU586</f>
        <v>64</v>
      </c>
      <c r="AV587" s="1751"/>
      <c r="AW587" s="1681"/>
      <c r="AX587" s="1750"/>
      <c r="AY587" s="1751"/>
      <c r="AZ587" s="1751">
        <f>AZ585+AZ586</f>
        <v>64</v>
      </c>
      <c r="BA587" s="1751"/>
      <c r="BB587" s="1751"/>
      <c r="BC587" s="1750"/>
      <c r="BD587" s="1752"/>
      <c r="BE587" s="1751"/>
      <c r="BF587" s="1751">
        <f>BF585+BF586</f>
        <v>268</v>
      </c>
      <c r="BG587" s="1751"/>
      <c r="BH587" s="1751"/>
      <c r="BI587" s="1750"/>
      <c r="BJ587" s="1751"/>
      <c r="BK587" s="1751">
        <f>BK585+BK586</f>
        <v>263</v>
      </c>
      <c r="BL587" s="1751"/>
      <c r="BM587" s="1751"/>
      <c r="BN587" s="1132"/>
      <c r="BO587" s="1753"/>
      <c r="BP587" s="1752"/>
      <c r="BQ587" s="1751">
        <f>BQ585+BQ586</f>
        <v>240</v>
      </c>
      <c r="BR587" s="1751"/>
      <c r="BS587" s="1668"/>
      <c r="BT587" s="1132"/>
      <c r="BU587" s="1751"/>
      <c r="BV587" s="1751"/>
      <c r="BW587" s="1751"/>
      <c r="BX587" s="1750"/>
      <c r="BY587" s="1751">
        <f>BY585+BY586</f>
        <v>244</v>
      </c>
      <c r="BZ587" s="1751"/>
      <c r="CA587" s="1751"/>
      <c r="CB587" s="1751"/>
      <c r="CC587" s="1750"/>
      <c r="CD587" s="1751"/>
      <c r="CE587" s="1751"/>
      <c r="CF587" s="1751"/>
      <c r="CG587" s="1132"/>
      <c r="CH587" s="1752"/>
      <c r="CI587" s="1751">
        <f>CI585+CI586</f>
        <v>245</v>
      </c>
      <c r="CJ587" s="1751"/>
      <c r="CK587" s="1751"/>
      <c r="CL587" s="1750"/>
      <c r="CM587" s="1751"/>
      <c r="CN587" s="1751"/>
      <c r="CO587" s="1751"/>
      <c r="CP587" s="1132"/>
      <c r="CQ587" s="1751"/>
      <c r="CR587" s="1751">
        <f>SUM(AU587:CQ587)</f>
        <v>1388</v>
      </c>
      <c r="CS587" s="1751">
        <f>SUM(AU587:CQ587)</f>
        <v>1388</v>
      </c>
    </row>
    <row r="588" spans="2:97" x14ac:dyDescent="0.2">
      <c r="B588" s="1399"/>
      <c r="C588" s="1399"/>
      <c r="D588" s="1399"/>
      <c r="E588" s="1455"/>
      <c r="F588" s="1399"/>
      <c r="G588" s="1399"/>
      <c r="H588" s="1754"/>
      <c r="I588" s="1754"/>
      <c r="J588" s="1399"/>
      <c r="K588" s="1183"/>
      <c r="L588" s="1183"/>
      <c r="M588" s="957"/>
      <c r="N588" s="957"/>
      <c r="O588" s="957"/>
      <c r="R588" s="1399"/>
      <c r="S588" s="1755"/>
      <c r="T588" s="1755"/>
      <c r="U588" s="1755"/>
      <c r="V588" s="1755"/>
      <c r="W588" s="1755"/>
      <c r="X588" s="1755"/>
      <c r="Y588" s="1745"/>
      <c r="Z588" s="1755"/>
      <c r="AA588" s="1755"/>
      <c r="AB588" s="1755"/>
      <c r="AC588" s="1755"/>
      <c r="AD588" s="1755"/>
      <c r="AE588" s="1755"/>
      <c r="AF588" s="1745"/>
      <c r="AG588" s="1755"/>
      <c r="AH588" s="1755"/>
      <c r="AI588" s="1755"/>
      <c r="AJ588" s="1755"/>
      <c r="AK588" s="1755" t="s">
        <v>954</v>
      </c>
      <c r="AL588" s="1755"/>
      <c r="AM588" s="1745"/>
      <c r="AN588" s="1755">
        <v>0</v>
      </c>
      <c r="AO588" s="1755"/>
      <c r="AP588" s="1755"/>
      <c r="AQ588" s="1755"/>
      <c r="AR588" s="1745"/>
      <c r="AS588" s="1755"/>
      <c r="AT588" s="1756"/>
      <c r="AU588" s="1757">
        <v>100</v>
      </c>
      <c r="AV588" s="1757"/>
      <c r="AW588" s="1758"/>
      <c r="AX588" s="1745"/>
      <c r="AY588" s="1757"/>
      <c r="AZ588" s="1757">
        <v>150</v>
      </c>
      <c r="BA588" s="1757"/>
      <c r="BB588" s="1757"/>
      <c r="BC588" s="1745"/>
      <c r="BD588" s="1759"/>
      <c r="BE588" s="1757"/>
      <c r="BF588" s="1757">
        <v>100</v>
      </c>
      <c r="BG588" s="1757"/>
      <c r="BH588" s="1757"/>
      <c r="BI588" s="1745"/>
      <c r="BJ588" s="1757"/>
      <c r="BK588" s="1757">
        <v>150</v>
      </c>
      <c r="BL588" s="1757"/>
      <c r="BM588" s="1757"/>
      <c r="BN588" s="1746"/>
      <c r="BO588" s="1747"/>
      <c r="BP588" s="1759"/>
      <c r="BQ588" s="1757">
        <v>100</v>
      </c>
      <c r="BR588" s="1757"/>
      <c r="BS588" s="1760"/>
      <c r="BT588" s="1746"/>
      <c r="BU588" s="1757"/>
      <c r="BV588" s="1757"/>
      <c r="BW588" s="1757"/>
      <c r="BX588" s="1745"/>
      <c r="BY588" s="1757">
        <v>150</v>
      </c>
      <c r="BZ588" s="1757"/>
      <c r="CA588" s="1757"/>
      <c r="CB588" s="1757"/>
      <c r="CC588" s="1745"/>
      <c r="CD588" s="1757"/>
      <c r="CE588" s="1757"/>
      <c r="CF588" s="1757"/>
      <c r="CG588" s="1746"/>
      <c r="CH588" s="1759"/>
      <c r="CI588" s="1757">
        <v>125</v>
      </c>
      <c r="CJ588" s="1756"/>
      <c r="CK588" s="1756"/>
      <c r="CL588" s="1745"/>
      <c r="CM588" s="1756"/>
      <c r="CN588" s="1756"/>
      <c r="CO588" s="1756"/>
      <c r="CP588" s="1746"/>
      <c r="CQ588" s="1756"/>
      <c r="CR588" s="1756"/>
      <c r="CS588" s="1756"/>
    </row>
    <row r="589" spans="2:97" x14ac:dyDescent="0.2">
      <c r="B589" s="1761"/>
      <c r="C589" s="1761"/>
      <c r="D589" s="1761"/>
      <c r="E589" s="1455"/>
      <c r="F589" s="1761"/>
      <c r="G589" s="1761"/>
      <c r="H589" s="1762"/>
      <c r="I589" s="1762"/>
      <c r="J589" s="1761"/>
      <c r="K589" s="1183"/>
      <c r="L589" s="1183"/>
      <c r="M589" s="957"/>
      <c r="N589" s="957"/>
      <c r="O589" s="957"/>
      <c r="R589" s="1761"/>
      <c r="S589" s="1763"/>
      <c r="T589" s="1763"/>
      <c r="U589" s="1763"/>
      <c r="V589" s="1763"/>
      <c r="W589" s="1763"/>
      <c r="X589" s="1763"/>
      <c r="Y589" s="1745"/>
      <c r="Z589" s="1763"/>
      <c r="AA589" s="1763"/>
      <c r="AB589" s="1763"/>
      <c r="AC589" s="1763"/>
      <c r="AD589" s="1763"/>
      <c r="AE589" s="1763"/>
      <c r="AF589" s="1745"/>
      <c r="AG589" s="1763"/>
      <c r="AH589" s="1763"/>
      <c r="AI589" s="1763"/>
      <c r="AJ589" s="1763"/>
      <c r="AK589" s="1763" t="s">
        <v>957</v>
      </c>
      <c r="AL589" s="1763"/>
      <c r="AM589" s="1745"/>
      <c r="AN589" s="1763"/>
      <c r="AO589" s="1763"/>
      <c r="AP589" s="1763"/>
      <c r="AQ589" s="1763"/>
      <c r="AR589" s="1745"/>
      <c r="AS589" s="1763"/>
      <c r="AT589" s="1764"/>
      <c r="AU589" s="1765">
        <f>AU588*1.5792</f>
        <v>157.91999999999999</v>
      </c>
      <c r="AV589" s="1765"/>
      <c r="AW589" s="1766"/>
      <c r="AX589" s="1745"/>
      <c r="AY589" s="1765"/>
      <c r="AZ589" s="1765">
        <f>AZ588*1.5792</f>
        <v>236.88</v>
      </c>
      <c r="BA589" s="1765"/>
      <c r="BB589" s="1765"/>
      <c r="BC589" s="1745"/>
      <c r="BD589" s="1767"/>
      <c r="BE589" s="1765"/>
      <c r="BF589" s="1765">
        <f>BF588*1.5792</f>
        <v>157.91999999999999</v>
      </c>
      <c r="BG589" s="1765"/>
      <c r="BH589" s="1765"/>
      <c r="BI589" s="1745"/>
      <c r="BJ589" s="1765"/>
      <c r="BK589" s="1765">
        <f>BK588*1.5792</f>
        <v>236.88</v>
      </c>
      <c r="BL589" s="1765"/>
      <c r="BM589" s="1765"/>
      <c r="BN589" s="1746"/>
      <c r="BO589" s="1747"/>
      <c r="BP589" s="1767"/>
      <c r="BQ589" s="1765">
        <f>BQ588*1.5792</f>
        <v>157.91999999999999</v>
      </c>
      <c r="BR589" s="1765"/>
      <c r="BS589" s="1768"/>
      <c r="BT589" s="1746"/>
      <c r="BU589" s="1765"/>
      <c r="BV589" s="1765"/>
      <c r="BW589" s="1765"/>
      <c r="BX589" s="1745"/>
      <c r="BY589" s="1765">
        <f>BY588*1.5792</f>
        <v>236.88</v>
      </c>
      <c r="BZ589" s="1765"/>
      <c r="CA589" s="1765"/>
      <c r="CB589" s="1765"/>
      <c r="CC589" s="1745"/>
      <c r="CD589" s="1765"/>
      <c r="CE589" s="1765"/>
      <c r="CF589" s="1765"/>
      <c r="CG589" s="1746"/>
      <c r="CH589" s="1767"/>
      <c r="CI589" s="1765">
        <f>CI588*1.5792</f>
        <v>197.4</v>
      </c>
      <c r="CJ589" s="1764"/>
      <c r="CK589" s="1764"/>
      <c r="CL589" s="1745"/>
      <c r="CM589" s="1764"/>
      <c r="CN589" s="1764"/>
      <c r="CO589" s="1764"/>
      <c r="CP589" s="1746"/>
      <c r="CQ589" s="1764"/>
      <c r="CR589" s="1764"/>
      <c r="CS589" s="1764"/>
    </row>
    <row r="590" spans="2:97" x14ac:dyDescent="0.2">
      <c r="B590" s="1769"/>
      <c r="C590" s="1769"/>
      <c r="D590" s="1769"/>
      <c r="E590" s="1455"/>
      <c r="F590" s="1769"/>
      <c r="G590" s="1769"/>
      <c r="H590" s="1770"/>
      <c r="I590" s="1770"/>
      <c r="J590" s="1769"/>
      <c r="K590" s="1183"/>
      <c r="L590" s="1183"/>
      <c r="M590" s="957"/>
      <c r="N590" s="957"/>
      <c r="O590" s="957"/>
      <c r="R590" s="1769"/>
      <c r="S590" s="1771"/>
      <c r="T590" s="1771"/>
      <c r="U590" s="1771"/>
      <c r="V590" s="1771"/>
      <c r="W590" s="1771"/>
      <c r="X590" s="1771"/>
      <c r="Y590" s="1735"/>
      <c r="Z590" s="1771"/>
      <c r="AA590" s="1771"/>
      <c r="AB590" s="1771"/>
      <c r="AC590" s="1771"/>
      <c r="AD590" s="1771"/>
      <c r="AE590" s="1772"/>
      <c r="AF590" s="1735"/>
      <c r="AG590" s="1772"/>
      <c r="AH590" s="1771"/>
      <c r="AI590" s="1772"/>
      <c r="AJ590" s="1773">
        <v>0.57920000000000005</v>
      </c>
      <c r="AK590" s="1771" t="s">
        <v>955</v>
      </c>
      <c r="AL590" s="1772"/>
      <c r="AM590" s="1774">
        <v>0.57920000000000005</v>
      </c>
      <c r="AN590" s="1772">
        <f>(AN587*AN588)*1.5792</f>
        <v>0</v>
      </c>
      <c r="AO590" s="1771"/>
      <c r="AP590" s="1771"/>
      <c r="AQ590" s="1771"/>
      <c r="AR590" s="1745"/>
      <c r="AS590" s="1771"/>
      <c r="AT590" s="1775"/>
      <c r="AU590" s="1776">
        <f>(AU587*AU588)*1.5792</f>
        <v>10106.879999999999</v>
      </c>
      <c r="AV590" s="1775"/>
      <c r="AW590" s="1777"/>
      <c r="AX590" s="1745"/>
      <c r="AY590" s="1775"/>
      <c r="AZ590" s="1776">
        <f>(AZ587*AZ588)*1.5792</f>
        <v>15160.32</v>
      </c>
      <c r="BA590" s="1775"/>
      <c r="BB590" s="1775"/>
      <c r="BC590" s="1745"/>
      <c r="BD590" s="1778"/>
      <c r="BE590" s="1775"/>
      <c r="BF590" s="1776">
        <f>(BF587*BF588)*1.5792</f>
        <v>42322.559999999998</v>
      </c>
      <c r="BG590" s="1775"/>
      <c r="BH590" s="1775"/>
      <c r="BI590" s="1745"/>
      <c r="BJ590" s="1775"/>
      <c r="BK590" s="1776">
        <f>(BK587*BK588)*1.5792</f>
        <v>62299.439999999995</v>
      </c>
      <c r="BL590" s="1779"/>
      <c r="BM590" s="1775"/>
      <c r="BN590" s="1746"/>
      <c r="BO590" s="1747"/>
      <c r="BP590" s="1778"/>
      <c r="BQ590" s="1776">
        <f>(BQ587*BQ588)*1.5792</f>
        <v>37900.799999999996</v>
      </c>
      <c r="BR590" s="1775"/>
      <c r="BS590" s="1780"/>
      <c r="BT590" s="1746"/>
      <c r="BU590" s="1775"/>
      <c r="BV590" s="1775"/>
      <c r="BW590" s="1775"/>
      <c r="BX590" s="1745"/>
      <c r="BY590" s="1776">
        <f>(BY587*BY588)*1.5792</f>
        <v>57798.720000000001</v>
      </c>
      <c r="BZ590" s="1775"/>
      <c r="CA590" s="1775"/>
      <c r="CB590" s="1775"/>
      <c r="CC590" s="1745"/>
      <c r="CD590" s="1775"/>
      <c r="CE590" s="1775"/>
      <c r="CF590" s="1775"/>
      <c r="CG590" s="1746"/>
      <c r="CH590" s="1778"/>
      <c r="CI590" s="1776">
        <f>(CI587*CI588)*1.5792</f>
        <v>48363</v>
      </c>
      <c r="CJ590" s="1775"/>
      <c r="CK590" s="1775"/>
      <c r="CL590" s="1745"/>
      <c r="CM590" s="1775"/>
      <c r="CN590" s="1775"/>
      <c r="CO590" s="1775"/>
      <c r="CP590" s="1746"/>
      <c r="CQ590" s="1775"/>
      <c r="CR590" s="1775"/>
      <c r="CS590" s="1775"/>
    </row>
    <row r="591" spans="2:97" x14ac:dyDescent="0.2">
      <c r="B591" s="1105"/>
      <c r="C591" s="1105"/>
      <c r="D591" s="1105"/>
      <c r="E591" s="1455"/>
      <c r="F591" s="1105"/>
      <c r="G591" s="1105"/>
      <c r="H591" s="1781"/>
      <c r="I591" s="1781"/>
      <c r="J591" s="1105"/>
      <c r="K591" s="1183"/>
      <c r="L591" s="1183"/>
      <c r="M591" s="957"/>
      <c r="N591" s="957"/>
      <c r="O591" s="957"/>
      <c r="S591" s="1235"/>
      <c r="T591" s="1235"/>
      <c r="U591" s="1235"/>
      <c r="V591" s="1235"/>
      <c r="W591" s="1235"/>
      <c r="X591" s="1235"/>
      <c r="Y591" s="1745"/>
      <c r="Z591" s="1235"/>
      <c r="AA591" s="1235"/>
      <c r="AB591" s="1235"/>
      <c r="AC591" s="1235"/>
      <c r="AD591" s="1235"/>
      <c r="AE591" s="1235"/>
      <c r="AF591" s="1745"/>
      <c r="AG591" s="1235"/>
      <c r="AH591" s="1235"/>
      <c r="AI591" s="1782"/>
      <c r="AJ591" s="1782"/>
      <c r="AK591" s="1783"/>
      <c r="AL591" s="1783"/>
      <c r="AM591" s="1745"/>
      <c r="AN591" s="1782"/>
      <c r="AO591" s="1782"/>
      <c r="AP591" s="1783" t="s">
        <v>956</v>
      </c>
      <c r="AQ591" s="1784">
        <f>SUM(AN590:CQ590)</f>
        <v>273951.71999999997</v>
      </c>
      <c r="AR591" s="1745"/>
      <c r="AS591" s="1784"/>
      <c r="AT591" s="1232"/>
      <c r="AU591" s="1232"/>
      <c r="AV591" s="1232"/>
      <c r="AW591" s="1785"/>
      <c r="AX591" s="1745"/>
      <c r="AY591" s="1232"/>
      <c r="AZ591" s="1232"/>
      <c r="BA591" s="1232"/>
      <c r="BB591" s="1232"/>
      <c r="BC591" s="1745"/>
      <c r="BD591" s="1786"/>
      <c r="BE591" s="1232"/>
      <c r="BF591" s="1232"/>
      <c r="BG591" s="1232"/>
      <c r="BH591" s="1232"/>
      <c r="BI591" s="1745"/>
      <c r="BJ591" s="1232"/>
      <c r="BK591" s="1232"/>
      <c r="BL591" s="1232"/>
      <c r="BM591" s="1232"/>
      <c r="BN591" s="1746"/>
      <c r="BO591" s="1747"/>
      <c r="BP591" s="1786"/>
      <c r="BQ591" s="1232"/>
      <c r="BR591" s="1232"/>
      <c r="BS591" s="1319"/>
      <c r="BT591" s="1746"/>
      <c r="BU591" s="1232"/>
      <c r="BV591" s="1232"/>
      <c r="BW591" s="1232"/>
      <c r="BX591" s="1745"/>
      <c r="BY591" s="1232"/>
      <c r="BZ591" s="1232"/>
      <c r="CA591" s="1232"/>
      <c r="CB591" s="1232"/>
      <c r="CC591" s="1745"/>
      <c r="CD591" s="1232"/>
      <c r="CE591" s="1232"/>
      <c r="CF591" s="1232"/>
      <c r="CG591" s="1746"/>
      <c r="CH591" s="1786"/>
      <c r="CI591" s="1232"/>
      <c r="CJ591" s="1232"/>
      <c r="CK591" s="1232"/>
      <c r="CL591" s="1745"/>
      <c r="CM591" s="1232"/>
      <c r="CN591" s="1232"/>
      <c r="CO591" s="1232"/>
      <c r="CP591" s="1746"/>
      <c r="CQ591" s="1232"/>
      <c r="CR591" s="1232"/>
      <c r="CS591" s="1232"/>
    </row>
    <row r="592" spans="2:97" x14ac:dyDescent="0.2">
      <c r="B592" s="957"/>
      <c r="C592" s="957"/>
      <c r="D592" s="957"/>
      <c r="E592" s="1455"/>
      <c r="F592" s="1787"/>
      <c r="G592" s="1787"/>
      <c r="H592" s="1788"/>
      <c r="I592" s="1788"/>
      <c r="J592" s="1787"/>
      <c r="K592" s="1183"/>
      <c r="L592" s="1183"/>
      <c r="M592" s="957"/>
      <c r="N592" s="957"/>
      <c r="O592" s="957"/>
      <c r="R592" s="1787"/>
      <c r="S592" s="1789"/>
      <c r="T592" s="1789"/>
      <c r="U592" s="1789"/>
      <c r="V592" s="1789"/>
      <c r="W592" s="1789"/>
      <c r="X592" s="1789"/>
      <c r="Y592" s="1745"/>
      <c r="Z592" s="1789"/>
      <c r="AA592" s="1789"/>
      <c r="AB592" s="1789"/>
      <c r="AC592" s="1789"/>
      <c r="AD592" s="1789"/>
      <c r="AE592" s="1789"/>
      <c r="AF592" s="1745"/>
      <c r="AG592" s="1789"/>
      <c r="AH592" s="1789"/>
      <c r="AI592" s="1789"/>
      <c r="AJ592" s="1789"/>
      <c r="AK592" s="1789"/>
      <c r="AL592" s="1789"/>
      <c r="AM592" s="1745"/>
      <c r="AN592" s="1789"/>
      <c r="AO592" s="1789"/>
      <c r="AP592" s="1789"/>
      <c r="AQ592" s="1789"/>
      <c r="AR592" s="1745"/>
      <c r="AS592" s="1789"/>
      <c r="AT592" s="1790"/>
      <c r="AU592" s="1791"/>
      <c r="AV592" s="1791"/>
      <c r="AW592" s="1792"/>
      <c r="AX592" s="1745"/>
      <c r="AY592" s="1790"/>
      <c r="AZ592" s="1793"/>
      <c r="BA592" s="1793"/>
      <c r="BB592" s="1793"/>
      <c r="BC592" s="1745"/>
      <c r="BD592" s="1794"/>
      <c r="BE592" s="1793"/>
      <c r="BF592" s="1791">
        <v>64</v>
      </c>
      <c r="BG592" s="1791"/>
      <c r="BH592" s="1791"/>
      <c r="BI592" s="1745"/>
      <c r="BJ592" s="1793"/>
      <c r="BK592" s="1793">
        <v>64</v>
      </c>
      <c r="BL592" s="1793"/>
      <c r="BM592" s="1793"/>
      <c r="BN592" s="1746"/>
      <c r="BO592" s="1747"/>
      <c r="BP592" s="1794"/>
      <c r="BQ592" s="1791">
        <v>64</v>
      </c>
      <c r="BR592" s="1791"/>
      <c r="BS592" s="1795"/>
      <c r="BT592" s="1746"/>
      <c r="BU592" s="1793"/>
      <c r="BV592" s="1793"/>
      <c r="BW592" s="1793"/>
      <c r="BX592" s="1745"/>
      <c r="BY592" s="1793">
        <v>64</v>
      </c>
      <c r="BZ592" s="1793"/>
      <c r="CA592" s="1793"/>
      <c r="CB592" s="1793"/>
      <c r="CC592" s="1745"/>
      <c r="CD592" s="1793"/>
      <c r="CE592" s="1793"/>
      <c r="CF592" s="1793"/>
      <c r="CG592" s="1746"/>
      <c r="CH592" s="1794"/>
      <c r="CI592" s="1793">
        <v>64</v>
      </c>
      <c r="CJ592" s="1793"/>
      <c r="CK592" s="1793"/>
      <c r="CL592" s="1745"/>
      <c r="CM592" s="1793"/>
      <c r="CN592" s="1793"/>
      <c r="CO592" s="1793"/>
      <c r="CP592" s="1746"/>
      <c r="CQ592" s="1793"/>
      <c r="CR592" s="1793">
        <f>SUM(BF592:CQ592)</f>
        <v>320</v>
      </c>
      <c r="CS592" s="1793">
        <f>SUM(BF592:CQ592)</f>
        <v>320</v>
      </c>
    </row>
    <row r="593" spans="2:97" x14ac:dyDescent="0.2">
      <c r="B593" s="957"/>
      <c r="C593" s="957"/>
      <c r="D593" s="957"/>
      <c r="E593" s="1455"/>
      <c r="F593" s="1796"/>
      <c r="G593" s="1796"/>
      <c r="H593" s="1797"/>
      <c r="I593" s="1797"/>
      <c r="J593" s="1796"/>
      <c r="K593" s="1183"/>
      <c r="L593" s="1183"/>
      <c r="M593" s="957"/>
      <c r="N593" s="957"/>
      <c r="O593" s="957"/>
      <c r="R593" s="1796"/>
      <c r="S593" s="1798"/>
      <c r="T593" s="1798"/>
      <c r="U593" s="1798"/>
      <c r="V593" s="1798"/>
      <c r="W593" s="1798"/>
      <c r="X593" s="1798"/>
      <c r="Y593" s="1745"/>
      <c r="Z593" s="1798"/>
      <c r="AA593" s="1798"/>
      <c r="AB593" s="1798"/>
      <c r="AC593" s="1798"/>
      <c r="AD593" s="1798"/>
      <c r="AE593" s="1798"/>
      <c r="AF593" s="1745"/>
      <c r="AG593" s="1798"/>
      <c r="AH593" s="1798"/>
      <c r="AI593" s="1782"/>
      <c r="AJ593" s="1782"/>
      <c r="AK593" s="1783"/>
      <c r="AL593" s="1783"/>
      <c r="AM593" s="1745"/>
      <c r="AN593" s="1782"/>
      <c r="AO593" s="1782"/>
      <c r="AP593" s="1783" t="s">
        <v>958</v>
      </c>
      <c r="AQ593" s="1784">
        <f>SUM(AU593:BY593)</f>
        <v>50534.399999999994</v>
      </c>
      <c r="AR593" s="1745"/>
      <c r="AS593" s="1784"/>
      <c r="AT593" s="1799"/>
      <c r="AU593" s="1800"/>
      <c r="AV593" s="1800"/>
      <c r="AW593" s="1801"/>
      <c r="AX593" s="1745"/>
      <c r="AY593" s="1799"/>
      <c r="AZ593" s="1802"/>
      <c r="BA593" s="1802"/>
      <c r="BB593" s="1802"/>
      <c r="BC593" s="1745"/>
      <c r="BD593" s="1803"/>
      <c r="BE593" s="1802"/>
      <c r="BF593" s="1804">
        <f>BF592*BF589</f>
        <v>10106.879999999999</v>
      </c>
      <c r="BG593" s="1804"/>
      <c r="BH593" s="1804"/>
      <c r="BI593" s="1745"/>
      <c r="BJ593" s="1805"/>
      <c r="BK593" s="1804">
        <f>BK592*BK589</f>
        <v>15160.32</v>
      </c>
      <c r="BL593" s="1805"/>
      <c r="BM593" s="1802"/>
      <c r="BN593" s="1746"/>
      <c r="BO593" s="1747"/>
      <c r="BP593" s="1806"/>
      <c r="BQ593" s="1804">
        <f>BQ592*BQ589</f>
        <v>10106.879999999999</v>
      </c>
      <c r="BR593" s="1804"/>
      <c r="BS593" s="1807"/>
      <c r="BT593" s="1746"/>
      <c r="BU593" s="1805"/>
      <c r="BV593" s="1805"/>
      <c r="BW593" s="1805"/>
      <c r="BX593" s="1745"/>
      <c r="BY593" s="1804">
        <f>BY592*BY589</f>
        <v>15160.32</v>
      </c>
      <c r="BZ593" s="1802"/>
      <c r="CA593" s="1802"/>
      <c r="CB593" s="1802"/>
      <c r="CC593" s="1745"/>
      <c r="CD593" s="1802"/>
      <c r="CE593" s="1802"/>
      <c r="CF593" s="1805"/>
      <c r="CG593" s="1746"/>
      <c r="CH593" s="1803"/>
      <c r="CI593" s="1804">
        <f>CI592*CI589</f>
        <v>12633.6</v>
      </c>
      <c r="CJ593" s="1802"/>
      <c r="CK593" s="1802"/>
      <c r="CL593" s="1745"/>
      <c r="CM593" s="1802"/>
      <c r="CN593" s="1802"/>
      <c r="CO593" s="1802"/>
      <c r="CP593" s="1746"/>
      <c r="CQ593" s="1802"/>
      <c r="CR593" s="1802"/>
      <c r="CS593" s="1802"/>
    </row>
    <row r="594" spans="2:97" x14ac:dyDescent="0.2">
      <c r="B594" s="957"/>
      <c r="C594" s="957"/>
      <c r="D594" s="957"/>
      <c r="E594" s="1455"/>
      <c r="F594" s="1105"/>
      <c r="G594" s="957"/>
      <c r="H594" s="1163"/>
      <c r="I594" s="1163"/>
      <c r="J594" s="1105"/>
      <c r="K594" s="1183"/>
      <c r="L594" s="1183"/>
      <c r="M594" s="957"/>
      <c r="N594" s="957"/>
      <c r="O594" s="957"/>
      <c r="S594" s="1235"/>
      <c r="T594" s="1235"/>
      <c r="U594" s="1235"/>
      <c r="V594" s="1235"/>
      <c r="W594" s="1235"/>
      <c r="X594" s="1235"/>
      <c r="Y594" s="1745"/>
      <c r="Z594" s="1235"/>
      <c r="AA594" s="1235"/>
      <c r="AB594" s="1235"/>
      <c r="AC594" s="1235"/>
      <c r="AD594" s="1235"/>
      <c r="AE594" s="1235"/>
      <c r="AF594" s="1745"/>
      <c r="AG594" s="1235"/>
      <c r="AH594" s="1235"/>
      <c r="AI594" s="1235"/>
      <c r="AJ594" s="1235"/>
      <c r="AK594" s="1235"/>
      <c r="AL594" s="1235"/>
      <c r="AM594" s="1745"/>
      <c r="AR594" s="1745"/>
      <c r="AT594" s="1808"/>
      <c r="AU594" s="1230"/>
      <c r="AV594" s="1230"/>
      <c r="AW594" s="1785"/>
      <c r="AX594" s="1745"/>
      <c r="AY594" s="1808"/>
      <c r="AZ594" s="1232"/>
      <c r="BA594" s="1232"/>
      <c r="BB594" s="1232"/>
      <c r="BC594" s="1745"/>
      <c r="BD594" s="1809"/>
      <c r="BE594" s="1203"/>
      <c r="BF594" s="1230"/>
      <c r="BG594" s="1230"/>
      <c r="BH594" s="1230"/>
      <c r="BI594" s="1745"/>
      <c r="BJ594" s="1232"/>
      <c r="BK594" s="1232"/>
      <c r="BL594" s="1232"/>
      <c r="BM594" s="1232"/>
      <c r="BN594" s="1746"/>
      <c r="BO594" s="1747"/>
      <c r="BP594" s="1786"/>
      <c r="BQ594" s="1230"/>
      <c r="BR594" s="1230"/>
      <c r="BS594" s="1319"/>
      <c r="BT594" s="1746"/>
      <c r="BU594" s="1232"/>
      <c r="BV594" s="1232"/>
      <c r="BW594" s="1232"/>
      <c r="BX594" s="1745"/>
      <c r="BY594" s="1232"/>
      <c r="BZ594" s="1232"/>
      <c r="CA594" s="1232"/>
      <c r="CB594" s="1232"/>
      <c r="CC594" s="1745"/>
      <c r="CD594" s="1232"/>
      <c r="CE594" s="1203"/>
      <c r="CF594" s="1232"/>
      <c r="CG594" s="1746"/>
      <c r="CH594" s="1809"/>
      <c r="CI594" s="1203"/>
      <c r="CJ594" s="1203"/>
      <c r="CK594" s="1203"/>
      <c r="CL594" s="1745"/>
      <c r="CM594" s="1203"/>
      <c r="CN594" s="1203"/>
      <c r="CO594" s="1203"/>
      <c r="CP594" s="1746"/>
      <c r="CQ594" s="1203"/>
      <c r="CR594" s="1203"/>
      <c r="CS594" s="1203"/>
    </row>
    <row r="595" spans="2:97" x14ac:dyDescent="0.2">
      <c r="B595" s="957"/>
      <c r="C595" s="957"/>
      <c r="D595" s="957"/>
      <c r="E595" s="1455"/>
      <c r="F595" s="1105"/>
      <c r="G595" s="957"/>
      <c r="H595" s="1163"/>
      <c r="I595" s="1163"/>
      <c r="J595" s="1105"/>
      <c r="K595" s="1183"/>
      <c r="L595" s="1183"/>
      <c r="M595" s="957"/>
      <c r="N595" s="957"/>
      <c r="O595" s="957"/>
      <c r="S595" s="1235"/>
      <c r="T595" s="1235"/>
      <c r="U595" s="1235"/>
      <c r="V595" s="1235"/>
      <c r="W595" s="1235"/>
      <c r="X595" s="1235"/>
      <c r="Y595" s="1745"/>
      <c r="Z595" s="1235"/>
      <c r="AA595" s="1235"/>
      <c r="AB595" s="1235"/>
      <c r="AC595" s="1235"/>
      <c r="AD595" s="1235"/>
      <c r="AE595" s="1235"/>
      <c r="AF595" s="1745"/>
      <c r="AG595" s="1235"/>
      <c r="AH595" s="1235"/>
      <c r="AI595" s="1235"/>
      <c r="AJ595" s="1235"/>
      <c r="AK595" s="1235"/>
      <c r="AL595" s="1235"/>
      <c r="AM595" s="1745"/>
      <c r="AO595" s="1400"/>
      <c r="AP595" s="1449" t="s">
        <v>959</v>
      </c>
      <c r="AQ595" s="1810">
        <f>SUM(AQ591:AQ593)</f>
        <v>324486.12</v>
      </c>
      <c r="AR595" s="1745"/>
      <c r="AS595" s="1810"/>
      <c r="AT595" s="1808"/>
      <c r="AU595" s="1230"/>
      <c r="AV595" s="1230"/>
      <c r="AW595" s="1785"/>
      <c r="AX595" s="1745"/>
      <c r="AY595" s="1808"/>
      <c r="AZ595" s="1232"/>
      <c r="BA595" s="1232"/>
      <c r="BB595" s="1232"/>
      <c r="BC595" s="1745"/>
      <c r="BD595" s="1809"/>
      <c r="BE595" s="1203"/>
      <c r="BF595" s="1230"/>
      <c r="BG595" s="1230"/>
      <c r="BH595" s="1230"/>
      <c r="BI595" s="1745"/>
      <c r="BJ595" s="1232"/>
      <c r="BK595" s="1232"/>
      <c r="BL595" s="1232"/>
      <c r="BM595" s="1232"/>
      <c r="BN595" s="1746"/>
      <c r="BO595" s="1747"/>
      <c r="BP595" s="1786"/>
      <c r="BQ595" s="1230"/>
      <c r="BR595" s="1230"/>
      <c r="BS595" s="1319"/>
      <c r="BT595" s="1746"/>
      <c r="BU595" s="1232"/>
      <c r="BV595" s="1232"/>
      <c r="BW595" s="1232"/>
      <c r="BX595" s="1745"/>
      <c r="BY595" s="1232"/>
      <c r="BZ595" s="1232"/>
      <c r="CA595" s="1232"/>
      <c r="CB595" s="1232"/>
      <c r="CC595" s="1745"/>
      <c r="CD595" s="1232"/>
      <c r="CE595" s="1203"/>
      <c r="CF595" s="1232"/>
      <c r="CG595" s="1746"/>
      <c r="CH595" s="1809"/>
      <c r="CI595" s="1203"/>
      <c r="CJ595" s="1203"/>
      <c r="CK595" s="1203"/>
      <c r="CL595" s="1745"/>
      <c r="CM595" s="1203"/>
      <c r="CN595" s="1203"/>
      <c r="CO595" s="1203"/>
      <c r="CP595" s="1746"/>
      <c r="CQ595" s="1203"/>
      <c r="CR595" s="1203"/>
      <c r="CS595" s="1203"/>
    </row>
    <row r="596" spans="2:97" x14ac:dyDescent="0.2">
      <c r="B596" s="957"/>
      <c r="C596" s="957"/>
      <c r="D596" s="957"/>
      <c r="E596" s="1455"/>
      <c r="F596" s="1105"/>
      <c r="G596" s="957"/>
      <c r="H596" s="1163"/>
      <c r="I596" s="1163"/>
      <c r="J596" s="1105"/>
      <c r="K596" s="1183"/>
      <c r="L596" s="1183"/>
      <c r="M596" s="957"/>
      <c r="N596" s="957"/>
      <c r="O596" s="957"/>
      <c r="S596" s="1235"/>
      <c r="T596" s="1235"/>
      <c r="U596" s="1235"/>
      <c r="V596" s="1235"/>
      <c r="W596" s="1235"/>
      <c r="X596" s="1235"/>
      <c r="Y596" s="1745"/>
      <c r="Z596" s="1235"/>
      <c r="AA596" s="1235"/>
      <c r="AB596" s="1235"/>
      <c r="AC596" s="1235"/>
      <c r="AD596" s="1235"/>
      <c r="AE596" s="1235"/>
      <c r="AF596" s="1745"/>
      <c r="AG596" s="1235"/>
      <c r="AH596" s="1235"/>
      <c r="AI596" s="1235"/>
      <c r="AJ596" s="1235"/>
      <c r="AK596" s="1235"/>
      <c r="AL596" s="1235"/>
      <c r="AM596" s="1745"/>
      <c r="AR596" s="1745"/>
      <c r="AT596" s="1808"/>
      <c r="AU596" s="1230"/>
      <c r="AV596" s="1230"/>
      <c r="AW596" s="1785"/>
      <c r="AX596" s="1745"/>
      <c r="AY596" s="1808"/>
      <c r="AZ596" s="1232"/>
      <c r="BA596" s="1232"/>
      <c r="BB596" s="1232"/>
      <c r="BC596" s="1745"/>
      <c r="BD596" s="1809"/>
      <c r="BE596" s="1203"/>
      <c r="BF596" s="1230"/>
      <c r="BG596" s="1230"/>
      <c r="BH596" s="1230"/>
      <c r="BI596" s="1745"/>
      <c r="BJ596" s="1232"/>
      <c r="BK596" s="1232"/>
      <c r="BL596" s="1232"/>
      <c r="BM596" s="1232"/>
      <c r="BN596" s="1746"/>
      <c r="BO596" s="1747"/>
      <c r="BP596" s="1786"/>
      <c r="BQ596" s="1230"/>
      <c r="BR596" s="1230"/>
      <c r="BS596" s="1319"/>
      <c r="BT596" s="1746"/>
      <c r="BU596" s="1232"/>
      <c r="BV596" s="1232"/>
      <c r="BW596" s="1232"/>
      <c r="BX596" s="1745"/>
      <c r="BY596" s="1232"/>
      <c r="BZ596" s="1232"/>
      <c r="CA596" s="1232"/>
      <c r="CB596" s="1232"/>
      <c r="CC596" s="1745"/>
      <c r="CD596" s="1232"/>
      <c r="CE596" s="1203"/>
      <c r="CF596" s="1232"/>
      <c r="CG596" s="1746"/>
      <c r="CH596" s="1809"/>
      <c r="CI596" s="1203"/>
      <c r="CJ596" s="1203"/>
      <c r="CK596" s="1203"/>
      <c r="CL596" s="1745"/>
      <c r="CM596" s="1203"/>
      <c r="CN596" s="1203"/>
      <c r="CO596" s="1203"/>
      <c r="CP596" s="1746"/>
      <c r="CQ596" s="1203"/>
      <c r="CR596" s="1203"/>
      <c r="CS596" s="1203"/>
    </row>
    <row r="597" spans="2:97" x14ac:dyDescent="0.2">
      <c r="B597" s="957"/>
      <c r="C597" s="957"/>
      <c r="D597" s="957"/>
      <c r="E597" s="1455"/>
      <c r="F597" s="1105"/>
      <c r="G597" s="957"/>
      <c r="H597" s="1163"/>
      <c r="I597" s="1163"/>
      <c r="J597" s="1105"/>
      <c r="K597" s="1183"/>
      <c r="L597" s="1183"/>
      <c r="M597" s="957"/>
      <c r="N597" s="957"/>
      <c r="O597" s="957"/>
      <c r="S597" s="1235"/>
      <c r="T597" s="1235"/>
      <c r="U597" s="1235"/>
      <c r="V597" s="1235"/>
      <c r="W597" s="1235"/>
      <c r="X597" s="1235"/>
      <c r="Y597" s="1745"/>
      <c r="Z597" s="1235"/>
      <c r="AA597" s="1235"/>
      <c r="AB597" s="1235"/>
      <c r="AC597" s="1235"/>
      <c r="AD597" s="1235"/>
      <c r="AE597" s="1235"/>
      <c r="AF597" s="1745"/>
      <c r="AG597" s="1235"/>
      <c r="AH597" s="1235"/>
      <c r="AI597" s="1235"/>
      <c r="AJ597" s="1235"/>
      <c r="AK597" s="1235"/>
      <c r="AL597" s="1235"/>
      <c r="AM597" s="1745"/>
      <c r="AR597" s="1745"/>
      <c r="AT597" s="1808"/>
      <c r="AU597" s="1230"/>
      <c r="AV597" s="1230"/>
      <c r="AW597" s="1785"/>
      <c r="AX597" s="1745"/>
      <c r="AY597" s="1808"/>
      <c r="AZ597" s="1232"/>
      <c r="BA597" s="1232"/>
      <c r="BB597" s="1232"/>
      <c r="BC597" s="1745"/>
      <c r="BD597" s="1809"/>
      <c r="BE597" s="1203"/>
      <c r="BF597" s="1230"/>
      <c r="BG597" s="1230"/>
      <c r="BH597" s="1230"/>
      <c r="BI597" s="1745"/>
      <c r="BJ597" s="1232"/>
      <c r="BK597" s="1232"/>
      <c r="BL597" s="1232"/>
      <c r="BM597" s="1232"/>
      <c r="BN597" s="1746"/>
      <c r="BO597" s="1747"/>
      <c r="BP597" s="1786"/>
      <c r="BQ597" s="1230"/>
      <c r="BR597" s="1230"/>
      <c r="BS597" s="1319"/>
      <c r="BT597" s="1746"/>
      <c r="BU597" s="1232"/>
      <c r="BV597" s="1232"/>
      <c r="BW597" s="1232"/>
      <c r="BX597" s="1745"/>
      <c r="BY597" s="1232"/>
      <c r="BZ597" s="1232"/>
      <c r="CA597" s="1232"/>
      <c r="CB597" s="1232"/>
      <c r="CC597" s="1745"/>
      <c r="CD597" s="1232"/>
      <c r="CE597" s="1203"/>
      <c r="CF597" s="1232"/>
      <c r="CG597" s="1746"/>
      <c r="CH597" s="1809"/>
      <c r="CI597" s="1203"/>
      <c r="CJ597" s="1203"/>
      <c r="CK597" s="1203"/>
      <c r="CL597" s="1745"/>
      <c r="CM597" s="1203"/>
      <c r="CN597" s="1203"/>
      <c r="CO597" s="1203"/>
      <c r="CP597" s="1746"/>
      <c r="CQ597" s="1203"/>
      <c r="CR597" s="1203"/>
      <c r="CS597" s="1203"/>
    </row>
    <row r="598" spans="2:97" x14ac:dyDescent="0.2">
      <c r="B598" s="957"/>
      <c r="C598" s="957"/>
      <c r="D598" s="957"/>
      <c r="E598" s="1455"/>
      <c r="F598" s="1105"/>
      <c r="G598" s="957"/>
      <c r="H598" s="1163"/>
      <c r="I598" s="1163"/>
      <c r="J598" s="1105"/>
      <c r="K598" s="1183"/>
      <c r="L598" s="1183"/>
      <c r="M598" s="957"/>
      <c r="N598" s="957"/>
      <c r="O598" s="957"/>
      <c r="S598" s="1235"/>
      <c r="T598" s="1235"/>
      <c r="U598" s="1235"/>
      <c r="V598" s="1235"/>
      <c r="W598" s="1235"/>
      <c r="X598" s="1235"/>
      <c r="Y598" s="1745"/>
      <c r="Z598" s="1235"/>
      <c r="AA598" s="1235"/>
      <c r="AB598" s="1235"/>
      <c r="AC598" s="1235"/>
      <c r="AD598" s="1235"/>
      <c r="AE598" s="1235"/>
      <c r="AF598" s="1745"/>
      <c r="AG598" s="1235"/>
      <c r="AH598" s="1235"/>
      <c r="AI598" s="1235"/>
      <c r="AJ598" s="1235"/>
      <c r="AK598" s="1235"/>
      <c r="AL598" s="1235"/>
      <c r="AM598" s="1745"/>
      <c r="AR598" s="1745"/>
      <c r="AT598" s="1808"/>
      <c r="AU598" s="1230"/>
      <c r="AV598" s="1230"/>
      <c r="AW598" s="1785"/>
      <c r="AX598" s="1745"/>
      <c r="AY598" s="1808"/>
      <c r="AZ598" s="1232"/>
      <c r="BA598" s="1232"/>
      <c r="BB598" s="1232"/>
      <c r="BC598" s="1745"/>
      <c r="BD598" s="1809"/>
      <c r="BE598" s="1203"/>
      <c r="BF598" s="1230"/>
      <c r="BG598" s="1230"/>
      <c r="BH598" s="1230"/>
      <c r="BI598" s="1745"/>
      <c r="BJ598" s="1232"/>
      <c r="BK598" s="1232"/>
      <c r="BL598" s="1232"/>
      <c r="BM598" s="1232"/>
      <c r="BN598" s="1746"/>
      <c r="BO598" s="1747"/>
      <c r="BP598" s="1786"/>
      <c r="BQ598" s="1230"/>
      <c r="BR598" s="1230"/>
      <c r="BS598" s="1319"/>
      <c r="BT598" s="1746"/>
      <c r="BU598" s="1232"/>
      <c r="BV598" s="1232"/>
      <c r="BW598" s="1232"/>
      <c r="BX598" s="1745"/>
      <c r="BY598" s="1232"/>
      <c r="BZ598" s="1232"/>
      <c r="CA598" s="1232"/>
      <c r="CB598" s="1232"/>
      <c r="CC598" s="1745"/>
      <c r="CD598" s="1232"/>
      <c r="CE598" s="1203"/>
      <c r="CF598" s="1232"/>
      <c r="CG598" s="1746"/>
      <c r="CH598" s="1809"/>
      <c r="CI598" s="1203"/>
      <c r="CJ598" s="1203"/>
      <c r="CK598" s="1203"/>
      <c r="CL598" s="1745"/>
      <c r="CM598" s="1203"/>
      <c r="CN598" s="1203"/>
      <c r="CO598" s="1203"/>
      <c r="CP598" s="1746"/>
      <c r="CQ598" s="1203"/>
      <c r="CR598" s="1203"/>
      <c r="CS598" s="1203"/>
    </row>
    <row r="599" spans="2:97" x14ac:dyDescent="0.2">
      <c r="B599" s="957"/>
      <c r="C599" s="957"/>
      <c r="D599" s="957"/>
      <c r="E599" s="1455"/>
      <c r="F599" s="1105"/>
      <c r="G599" s="957"/>
      <c r="H599" s="1163"/>
      <c r="I599" s="1163"/>
      <c r="J599" s="1105"/>
      <c r="K599" s="1183"/>
      <c r="L599" s="1183"/>
      <c r="M599" s="957"/>
      <c r="N599" s="957"/>
      <c r="O599" s="957"/>
      <c r="S599" s="1235"/>
      <c r="T599" s="1235"/>
      <c r="U599" s="1235"/>
      <c r="V599" s="1235"/>
      <c r="W599" s="1235"/>
      <c r="X599" s="1235"/>
      <c r="Y599" s="1745"/>
      <c r="Z599" s="1235"/>
      <c r="AA599" s="1235"/>
      <c r="AB599" s="1235"/>
      <c r="AC599" s="1235"/>
      <c r="AD599" s="1235"/>
      <c r="AE599" s="1235"/>
      <c r="AF599" s="1745"/>
      <c r="AG599" s="1235"/>
      <c r="AH599" s="1235"/>
      <c r="AI599" s="1235"/>
      <c r="AJ599" s="1235"/>
      <c r="AK599" s="1235"/>
      <c r="AL599" s="1235"/>
      <c r="AM599" s="1745"/>
      <c r="AR599" s="1745"/>
      <c r="AT599" s="1808"/>
      <c r="AU599" s="1230"/>
      <c r="AV599" s="1230"/>
      <c r="AW599" s="1785"/>
      <c r="AX599" s="1745"/>
      <c r="AY599" s="1808"/>
      <c r="AZ599" s="1232"/>
      <c r="BA599" s="1232"/>
      <c r="BB599" s="1232"/>
      <c r="BC599" s="1745"/>
      <c r="BD599" s="1809"/>
      <c r="BE599" s="1203"/>
      <c r="BF599" s="1230"/>
      <c r="BG599" s="1230"/>
      <c r="BH599" s="1230"/>
      <c r="BI599" s="1745"/>
      <c r="BJ599" s="1232"/>
      <c r="BK599" s="1232"/>
      <c r="BL599" s="1232"/>
      <c r="BM599" s="1232"/>
      <c r="BN599" s="1746"/>
      <c r="BO599" s="1747"/>
      <c r="BP599" s="1786"/>
      <c r="BQ599" s="1230"/>
      <c r="BR599" s="1230"/>
      <c r="BS599" s="1319"/>
      <c r="BT599" s="1746"/>
      <c r="BU599" s="1232"/>
      <c r="BV599" s="1232"/>
      <c r="BW599" s="1232"/>
      <c r="BX599" s="1745"/>
      <c r="BY599" s="1232"/>
      <c r="BZ599" s="1232"/>
      <c r="CA599" s="1232"/>
      <c r="CB599" s="1232"/>
      <c r="CC599" s="1745"/>
      <c r="CD599" s="1232"/>
      <c r="CE599" s="1203"/>
      <c r="CF599" s="1232"/>
      <c r="CG599" s="1746"/>
      <c r="CH599" s="1809"/>
      <c r="CI599" s="1203"/>
      <c r="CJ599" s="1203"/>
      <c r="CK599" s="1203"/>
      <c r="CL599" s="1745"/>
      <c r="CM599" s="1203"/>
      <c r="CN599" s="1203"/>
      <c r="CO599" s="1203"/>
      <c r="CP599" s="1746"/>
      <c r="CQ599" s="1203"/>
      <c r="CR599" s="1203"/>
      <c r="CS599" s="1203"/>
    </row>
    <row r="600" spans="2:97" x14ac:dyDescent="0.2">
      <c r="B600" s="957"/>
      <c r="C600" s="957"/>
      <c r="D600" s="957"/>
      <c r="E600" s="1455"/>
      <c r="F600" s="1105"/>
      <c r="G600" s="957"/>
      <c r="H600" s="1163"/>
      <c r="I600" s="1163"/>
      <c r="J600" s="1105"/>
      <c r="K600" s="1183"/>
      <c r="L600" s="1183"/>
      <c r="M600" s="957"/>
      <c r="N600" s="957"/>
      <c r="O600" s="957"/>
      <c r="S600" s="1235"/>
      <c r="T600" s="1235"/>
      <c r="U600" s="1235"/>
      <c r="V600" s="1235"/>
      <c r="W600" s="1235"/>
      <c r="X600" s="1235"/>
      <c r="Y600" s="1745"/>
      <c r="Z600" s="1235"/>
      <c r="AA600" s="1235"/>
      <c r="AB600" s="1235"/>
      <c r="AC600" s="1235"/>
      <c r="AD600" s="1235"/>
      <c r="AE600" s="1235"/>
      <c r="AF600" s="1745"/>
      <c r="AG600" s="1235"/>
      <c r="AH600" s="1235"/>
      <c r="AI600" s="1235"/>
      <c r="AJ600" s="1235"/>
      <c r="AK600" s="1235"/>
      <c r="AL600" s="1235"/>
      <c r="AM600" s="1745"/>
      <c r="AR600" s="1745"/>
      <c r="AT600" s="1808"/>
      <c r="AU600" s="1230"/>
      <c r="AV600" s="1230"/>
      <c r="AW600" s="1785"/>
      <c r="AX600" s="1745"/>
      <c r="AY600" s="1808"/>
      <c r="AZ600" s="1232"/>
      <c r="BA600" s="1232"/>
      <c r="BB600" s="1232"/>
      <c r="BC600" s="1745"/>
      <c r="BD600" s="1809"/>
      <c r="BE600" s="1203"/>
      <c r="BF600" s="1230"/>
      <c r="BG600" s="1230"/>
      <c r="BH600" s="1230"/>
      <c r="BI600" s="1745"/>
      <c r="BJ600" s="1232"/>
      <c r="BK600" s="1232"/>
      <c r="BL600" s="1232"/>
      <c r="BM600" s="1232"/>
      <c r="BN600" s="1746"/>
      <c r="BO600" s="1747"/>
      <c r="BP600" s="1786"/>
      <c r="BQ600" s="1230"/>
      <c r="BR600" s="1230"/>
      <c r="BS600" s="1319"/>
      <c r="BT600" s="1746"/>
      <c r="BU600" s="1232"/>
      <c r="BV600" s="1232"/>
      <c r="BW600" s="1232"/>
      <c r="BX600" s="1745"/>
      <c r="BY600" s="1232"/>
      <c r="BZ600" s="1232"/>
      <c r="CA600" s="1232"/>
      <c r="CB600" s="1232"/>
      <c r="CC600" s="1745"/>
      <c r="CD600" s="1232"/>
      <c r="CE600" s="1203"/>
      <c r="CF600" s="1232"/>
      <c r="CG600" s="1746"/>
      <c r="CH600" s="1809"/>
      <c r="CI600" s="1203"/>
      <c r="CJ600" s="1203"/>
      <c r="CK600" s="1203"/>
      <c r="CL600" s="1745"/>
      <c r="CM600" s="1203"/>
      <c r="CN600" s="1203"/>
      <c r="CO600" s="1203"/>
      <c r="CP600" s="1746"/>
      <c r="CQ600" s="1203"/>
      <c r="CR600" s="1203"/>
      <c r="CS600" s="1203"/>
    </row>
    <row r="601" spans="2:97" x14ac:dyDescent="0.2">
      <c r="B601" s="957"/>
      <c r="C601" s="957"/>
      <c r="D601" s="957"/>
      <c r="E601" s="1455"/>
      <c r="F601" s="1105"/>
      <c r="G601" s="957"/>
      <c r="H601" s="1163"/>
      <c r="I601" s="1163"/>
      <c r="J601" s="1105"/>
      <c r="K601" s="1183"/>
      <c r="L601" s="1183"/>
      <c r="M601" s="957"/>
      <c r="N601" s="957"/>
      <c r="O601" s="957"/>
      <c r="S601" s="1235"/>
      <c r="T601" s="1235"/>
      <c r="U601" s="1235"/>
      <c r="V601" s="1235"/>
      <c r="W601" s="1235"/>
      <c r="X601" s="1235"/>
      <c r="Y601" s="1745"/>
      <c r="Z601" s="1235"/>
      <c r="AA601" s="1235"/>
      <c r="AB601" s="1235"/>
      <c r="AC601" s="1235"/>
      <c r="AD601" s="1235"/>
      <c r="AE601" s="1235"/>
      <c r="AF601" s="1745"/>
      <c r="AG601" s="1235"/>
      <c r="AH601" s="1235"/>
      <c r="AI601" s="1235"/>
      <c r="AJ601" s="1235"/>
      <c r="AK601" s="1235"/>
      <c r="AL601" s="1235"/>
      <c r="AM601" s="1745"/>
      <c r="AR601" s="1745"/>
      <c r="AT601" s="1808"/>
      <c r="AU601" s="1230"/>
      <c r="AV601" s="1230"/>
      <c r="AW601" s="1785"/>
      <c r="AX601" s="1745"/>
      <c r="AY601" s="1808"/>
      <c r="AZ601" s="1232"/>
      <c r="BA601" s="1232"/>
      <c r="BB601" s="1232"/>
      <c r="BC601" s="1745"/>
      <c r="BD601" s="1809"/>
      <c r="BE601" s="1203"/>
      <c r="BF601" s="1230"/>
      <c r="BG601" s="1230"/>
      <c r="BH601" s="1230"/>
      <c r="BI601" s="1745"/>
      <c r="BJ601" s="1232"/>
      <c r="BK601" s="1232"/>
      <c r="BL601" s="1232"/>
      <c r="BM601" s="1232"/>
      <c r="BN601" s="1746"/>
      <c r="BO601" s="1747"/>
      <c r="BP601" s="1786"/>
      <c r="BQ601" s="1230"/>
      <c r="BR601" s="1230"/>
      <c r="BS601" s="1319"/>
      <c r="BT601" s="1746"/>
      <c r="BU601" s="1232"/>
      <c r="BV601" s="1232"/>
      <c r="BW601" s="1232"/>
      <c r="BX601" s="1745"/>
      <c r="BY601" s="1232"/>
      <c r="BZ601" s="1232"/>
      <c r="CA601" s="1232"/>
      <c r="CB601" s="1232"/>
      <c r="CC601" s="1745"/>
      <c r="CD601" s="1232"/>
      <c r="CE601" s="1203"/>
      <c r="CF601" s="1232"/>
      <c r="CG601" s="1746"/>
      <c r="CH601" s="1809"/>
      <c r="CI601" s="1203"/>
      <c r="CJ601" s="1203"/>
      <c r="CK601" s="1203"/>
      <c r="CL601" s="1745"/>
      <c r="CM601" s="1203"/>
      <c r="CN601" s="1203"/>
      <c r="CO601" s="1203"/>
      <c r="CP601" s="1746"/>
      <c r="CQ601" s="1203"/>
      <c r="CR601" s="1203"/>
      <c r="CS601" s="1203"/>
    </row>
    <row r="602" spans="2:97" x14ac:dyDescent="0.2">
      <c r="B602" s="957"/>
      <c r="C602" s="957"/>
      <c r="D602" s="957"/>
      <c r="E602" s="1455"/>
      <c r="F602" s="1105"/>
      <c r="G602" s="957"/>
      <c r="H602" s="1163"/>
      <c r="I602" s="1163"/>
      <c r="J602" s="1105"/>
      <c r="K602" s="1183"/>
      <c r="L602" s="1183"/>
      <c r="M602" s="957"/>
      <c r="N602" s="957"/>
      <c r="O602" s="957"/>
      <c r="S602" s="1235"/>
      <c r="T602" s="1235"/>
      <c r="U602" s="1235"/>
      <c r="V602" s="1235"/>
      <c r="W602" s="1235"/>
      <c r="X602" s="1235"/>
      <c r="Y602" s="1745"/>
      <c r="Z602" s="1235"/>
      <c r="AA602" s="1235"/>
      <c r="AB602" s="1235"/>
      <c r="AC602" s="1235"/>
      <c r="AD602" s="1235"/>
      <c r="AE602" s="1235"/>
      <c r="AF602" s="1745"/>
      <c r="AG602" s="1235"/>
      <c r="AH602" s="1235"/>
      <c r="AI602" s="1235"/>
      <c r="AJ602" s="1235"/>
      <c r="AK602" s="1235"/>
      <c r="AL602" s="1235"/>
      <c r="AM602" s="1745"/>
      <c r="AR602" s="1745"/>
      <c r="AT602" s="1808"/>
      <c r="AU602" s="1230"/>
      <c r="AV602" s="1230"/>
      <c r="AW602" s="1785"/>
      <c r="AX602" s="1745"/>
      <c r="AY602" s="1808"/>
      <c r="AZ602" s="1232"/>
      <c r="BA602" s="1232"/>
      <c r="BB602" s="1232"/>
      <c r="BC602" s="1745"/>
      <c r="BD602" s="1809"/>
      <c r="BE602" s="1203"/>
      <c r="BF602" s="1230"/>
      <c r="BG602" s="1230"/>
      <c r="BH602" s="1230"/>
      <c r="BI602" s="1745"/>
      <c r="BJ602" s="1232"/>
      <c r="BK602" s="1232"/>
      <c r="BL602" s="1232"/>
      <c r="BM602" s="1232"/>
      <c r="BN602" s="1746"/>
      <c r="BO602" s="1747"/>
      <c r="BP602" s="1786"/>
      <c r="BQ602" s="1230"/>
      <c r="BR602" s="1230"/>
      <c r="BS602" s="1319"/>
      <c r="BT602" s="1746"/>
      <c r="BU602" s="1232"/>
      <c r="BV602" s="1232"/>
      <c r="BW602" s="1232"/>
      <c r="BX602" s="1745"/>
      <c r="BY602" s="1232"/>
      <c r="BZ602" s="1232"/>
      <c r="CA602" s="1232"/>
      <c r="CB602" s="1232"/>
      <c r="CC602" s="1745"/>
      <c r="CD602" s="1232"/>
      <c r="CE602" s="1203"/>
      <c r="CF602" s="1232"/>
      <c r="CG602" s="1746"/>
      <c r="CH602" s="1809"/>
      <c r="CI602" s="1203"/>
      <c r="CJ602" s="1203"/>
      <c r="CK602" s="1203"/>
      <c r="CL602" s="1745"/>
      <c r="CM602" s="1203"/>
      <c r="CN602" s="1203"/>
      <c r="CO602" s="1203"/>
      <c r="CP602" s="1746"/>
      <c r="CQ602" s="1203"/>
      <c r="CR602" s="1203"/>
      <c r="CS602" s="1203"/>
    </row>
    <row r="603" spans="2:97" x14ac:dyDescent="0.2">
      <c r="B603" s="957"/>
      <c r="C603" s="957"/>
      <c r="D603" s="957"/>
      <c r="E603" s="1455"/>
      <c r="F603" s="1105"/>
      <c r="G603" s="957"/>
      <c r="H603" s="1163"/>
      <c r="I603" s="1163"/>
      <c r="J603" s="1105"/>
      <c r="K603" s="1183"/>
      <c r="L603" s="1183"/>
      <c r="M603" s="957"/>
      <c r="N603" s="957"/>
      <c r="O603" s="957"/>
      <c r="S603" s="1235"/>
      <c r="T603" s="1235"/>
      <c r="U603" s="1235"/>
      <c r="V603" s="1235"/>
      <c r="W603" s="1235"/>
      <c r="X603" s="1235"/>
      <c r="Y603" s="1745"/>
      <c r="Z603" s="1235"/>
      <c r="AA603" s="1235"/>
      <c r="AB603" s="1235"/>
      <c r="AC603" s="1235"/>
      <c r="AD603" s="1235"/>
      <c r="AE603" s="1235"/>
      <c r="AF603" s="1745"/>
      <c r="AG603" s="1235"/>
      <c r="AH603" s="1235"/>
      <c r="AI603" s="1235"/>
      <c r="AJ603" s="1235"/>
      <c r="AK603" s="1235"/>
      <c r="AL603" s="1235"/>
      <c r="AM603" s="1745"/>
      <c r="AR603" s="1745"/>
      <c r="AT603" s="1808"/>
      <c r="AU603" s="1230"/>
      <c r="AV603" s="1230"/>
      <c r="AW603" s="1785"/>
      <c r="AX603" s="1745"/>
      <c r="AY603" s="1808"/>
      <c r="AZ603" s="1232"/>
      <c r="BA603" s="1232"/>
      <c r="BB603" s="1232"/>
      <c r="BC603" s="1745"/>
      <c r="BD603" s="1809"/>
      <c r="BE603" s="1203"/>
      <c r="BF603" s="1230"/>
      <c r="BG603" s="1230"/>
      <c r="BH603" s="1230"/>
      <c r="BI603" s="1745"/>
      <c r="BJ603" s="1232"/>
      <c r="BK603" s="1232"/>
      <c r="BL603" s="1232"/>
      <c r="BM603" s="1232"/>
      <c r="BN603" s="1746"/>
      <c r="BO603" s="1747"/>
      <c r="BP603" s="1786"/>
      <c r="BQ603" s="1230"/>
      <c r="BR603" s="1230"/>
      <c r="BS603" s="1319"/>
      <c r="BT603" s="1746"/>
      <c r="BU603" s="1232"/>
      <c r="BV603" s="1232"/>
      <c r="BW603" s="1232"/>
      <c r="BX603" s="1745"/>
      <c r="BY603" s="1232"/>
      <c r="BZ603" s="1232"/>
      <c r="CA603" s="1232"/>
      <c r="CB603" s="1232"/>
      <c r="CC603" s="1745"/>
      <c r="CD603" s="1232"/>
      <c r="CE603" s="1203"/>
      <c r="CF603" s="1232"/>
      <c r="CG603" s="1746"/>
      <c r="CH603" s="1809"/>
      <c r="CI603" s="1203"/>
      <c r="CJ603" s="1203"/>
      <c r="CK603" s="1203"/>
      <c r="CL603" s="1745"/>
      <c r="CM603" s="1203"/>
      <c r="CN603" s="1203"/>
      <c r="CO603" s="1203"/>
      <c r="CP603" s="1746"/>
      <c r="CQ603" s="1203"/>
      <c r="CR603" s="1203"/>
      <c r="CS603" s="1203"/>
    </row>
    <row r="604" spans="2:97" x14ac:dyDescent="0.2">
      <c r="B604" s="957"/>
      <c r="C604" s="957"/>
      <c r="D604" s="957"/>
      <c r="E604" s="1455"/>
      <c r="F604" s="1105"/>
      <c r="G604" s="957"/>
      <c r="H604" s="1163"/>
      <c r="I604" s="1163"/>
      <c r="J604" s="1105"/>
      <c r="K604" s="1183"/>
      <c r="L604" s="1183"/>
      <c r="M604" s="957"/>
      <c r="N604" s="957"/>
      <c r="O604" s="957"/>
      <c r="S604" s="1235"/>
      <c r="T604" s="1235"/>
      <c r="U604" s="1235"/>
      <c r="V604" s="1235"/>
      <c r="W604" s="1235"/>
      <c r="X604" s="1235"/>
      <c r="Y604" s="1745"/>
      <c r="Z604" s="1235"/>
      <c r="AA604" s="1235"/>
      <c r="AB604" s="1235"/>
      <c r="AC604" s="1235"/>
      <c r="AD604" s="1235"/>
      <c r="AE604" s="1235"/>
      <c r="AF604" s="1745"/>
      <c r="AG604" s="1235"/>
      <c r="AH604" s="1235"/>
      <c r="AI604" s="1235"/>
      <c r="AJ604" s="1235"/>
      <c r="AK604" s="1235"/>
      <c r="AL604" s="1235"/>
      <c r="AM604" s="1745"/>
      <c r="AR604" s="1745"/>
      <c r="AT604" s="1808"/>
      <c r="AU604" s="1230"/>
      <c r="AV604" s="1230"/>
      <c r="AW604" s="1785"/>
      <c r="AX604" s="1745"/>
      <c r="AY604" s="1808"/>
      <c r="AZ604" s="1232"/>
      <c r="BA604" s="1232"/>
      <c r="BB604" s="1232"/>
      <c r="BC604" s="1745"/>
      <c r="BD604" s="1809"/>
      <c r="BE604" s="1203"/>
      <c r="BF604" s="1230"/>
      <c r="BG604" s="1230"/>
      <c r="BH604" s="1230"/>
      <c r="BI604" s="1745"/>
      <c r="BJ604" s="1232"/>
      <c r="BK604" s="1232"/>
      <c r="BL604" s="1232"/>
      <c r="BM604" s="1232"/>
      <c r="BN604" s="1746"/>
      <c r="BO604" s="1747"/>
      <c r="BP604" s="1786"/>
      <c r="BQ604" s="1230"/>
      <c r="BR604" s="1230"/>
      <c r="BS604" s="1319"/>
      <c r="BT604" s="1746"/>
      <c r="BU604" s="1232"/>
      <c r="BV604" s="1232"/>
      <c r="BW604" s="1232"/>
      <c r="BX604" s="1745"/>
      <c r="BY604" s="1232"/>
      <c r="BZ604" s="1232"/>
      <c r="CA604" s="1232"/>
      <c r="CB604" s="1232"/>
      <c r="CC604" s="1745"/>
      <c r="CD604" s="1232"/>
      <c r="CE604" s="1203"/>
      <c r="CF604" s="1232"/>
      <c r="CG604" s="1746"/>
      <c r="CH604" s="1809"/>
      <c r="CI604" s="1203"/>
      <c r="CJ604" s="1203"/>
      <c r="CK604" s="1203"/>
      <c r="CL604" s="1745"/>
      <c r="CM604" s="1203"/>
      <c r="CN604" s="1203"/>
      <c r="CO604" s="1203"/>
      <c r="CP604" s="1746"/>
      <c r="CQ604" s="1203"/>
      <c r="CR604" s="1203"/>
      <c r="CS604" s="1203"/>
    </row>
    <row r="605" spans="2:97" x14ac:dyDescent="0.2">
      <c r="B605" s="957"/>
      <c r="C605" s="957"/>
      <c r="D605" s="957"/>
      <c r="E605" s="1455"/>
      <c r="F605" s="1105"/>
      <c r="G605" s="957"/>
      <c r="H605" s="1163"/>
      <c r="I605" s="1163"/>
      <c r="J605" s="1105"/>
      <c r="K605" s="1183"/>
      <c r="L605" s="1183"/>
      <c r="M605" s="957"/>
      <c r="N605" s="957"/>
      <c r="O605" s="957"/>
      <c r="S605" s="1235"/>
      <c r="T605" s="1235"/>
      <c r="U605" s="1235"/>
      <c r="V605" s="1235"/>
      <c r="W605" s="1235"/>
      <c r="X605" s="1235"/>
      <c r="Y605" s="1745"/>
      <c r="Z605" s="1235"/>
      <c r="AA605" s="1235"/>
      <c r="AB605" s="1235"/>
      <c r="AC605" s="1235"/>
      <c r="AD605" s="1235"/>
      <c r="AE605" s="1235"/>
      <c r="AF605" s="1745"/>
      <c r="AG605" s="1235"/>
      <c r="AH605" s="1235"/>
      <c r="AI605" s="1235"/>
      <c r="AJ605" s="1235"/>
      <c r="AK605" s="1235"/>
      <c r="AL605" s="1235"/>
      <c r="AM605" s="1745"/>
      <c r="AR605" s="1745"/>
      <c r="AT605" s="1808"/>
      <c r="AU605" s="1230"/>
      <c r="AV605" s="1230"/>
      <c r="AW605" s="1785"/>
      <c r="AX605" s="1745"/>
      <c r="AY605" s="1808"/>
      <c r="AZ605" s="1232"/>
      <c r="BA605" s="1232"/>
      <c r="BB605" s="1232"/>
      <c r="BC605" s="1745"/>
      <c r="BD605" s="1809"/>
      <c r="BE605" s="1203"/>
      <c r="BF605" s="1230"/>
      <c r="BG605" s="1230"/>
      <c r="BH605" s="1230"/>
      <c r="BI605" s="1745"/>
      <c r="BJ605" s="1232"/>
      <c r="BK605" s="1232"/>
      <c r="BL605" s="1232"/>
      <c r="BM605" s="1232"/>
      <c r="BN605" s="1746"/>
      <c r="BO605" s="1747"/>
      <c r="BP605" s="1786"/>
      <c r="BQ605" s="1230"/>
      <c r="BR605" s="1230"/>
      <c r="BS605" s="1319"/>
      <c r="BT605" s="1746"/>
      <c r="BU605" s="1232"/>
      <c r="BV605" s="1232"/>
      <c r="BW605" s="1232"/>
      <c r="BX605" s="1745"/>
      <c r="BY605" s="1232"/>
      <c r="BZ605" s="1232"/>
      <c r="CA605" s="1232"/>
      <c r="CB605" s="1232"/>
      <c r="CC605" s="1745"/>
      <c r="CD605" s="1232"/>
      <c r="CE605" s="1203"/>
      <c r="CF605" s="1232"/>
      <c r="CG605" s="1746"/>
      <c r="CH605" s="1809"/>
      <c r="CI605" s="1203"/>
      <c r="CJ605" s="1203"/>
      <c r="CK605" s="1203"/>
      <c r="CL605" s="1745"/>
      <c r="CM605" s="1203"/>
      <c r="CN605" s="1203"/>
      <c r="CO605" s="1203"/>
      <c r="CP605" s="1746"/>
      <c r="CQ605" s="1203"/>
      <c r="CR605" s="1203"/>
      <c r="CS605" s="1203"/>
    </row>
    <row r="606" spans="2:97" x14ac:dyDescent="0.2">
      <c r="B606" s="957"/>
      <c r="C606" s="957"/>
      <c r="D606" s="957"/>
      <c r="E606" s="1455"/>
      <c r="F606" s="1105"/>
      <c r="G606" s="957"/>
      <c r="H606" s="1163"/>
      <c r="I606" s="1163"/>
      <c r="J606" s="1105"/>
      <c r="K606" s="1183"/>
      <c r="L606" s="1183"/>
      <c r="M606" s="957"/>
      <c r="N606" s="957"/>
      <c r="O606" s="957"/>
      <c r="S606" s="1235"/>
      <c r="T606" s="1235"/>
      <c r="U606" s="1235"/>
      <c r="V606" s="1235"/>
      <c r="W606" s="1235"/>
      <c r="X606" s="1235"/>
      <c r="Y606" s="1745"/>
      <c r="Z606" s="1235"/>
      <c r="AA606" s="1235"/>
      <c r="AB606" s="1235"/>
      <c r="AC606" s="1235"/>
      <c r="AD606" s="1235"/>
      <c r="AE606" s="1235"/>
      <c r="AF606" s="1745"/>
      <c r="AG606" s="1235"/>
      <c r="AH606" s="1235"/>
      <c r="AI606" s="1235"/>
      <c r="AJ606" s="1235"/>
      <c r="AK606" s="1235"/>
      <c r="AL606" s="1235"/>
      <c r="AM606" s="1745"/>
      <c r="AR606" s="1745"/>
      <c r="AT606" s="1808"/>
      <c r="AU606" s="1230"/>
      <c r="AV606" s="1230"/>
      <c r="AW606" s="1785"/>
      <c r="AX606" s="1745"/>
      <c r="AY606" s="1808"/>
      <c r="AZ606" s="1232"/>
      <c r="BA606" s="1232"/>
      <c r="BB606" s="1232"/>
      <c r="BC606" s="1745"/>
      <c r="BD606" s="1809"/>
      <c r="BE606" s="1203"/>
      <c r="BF606" s="1230"/>
      <c r="BG606" s="1230"/>
      <c r="BH606" s="1230"/>
      <c r="BI606" s="1745"/>
      <c r="BJ606" s="1232"/>
      <c r="BK606" s="1232"/>
      <c r="BL606" s="1232"/>
      <c r="BM606" s="1232"/>
      <c r="BN606" s="1746"/>
      <c r="BO606" s="1747"/>
      <c r="BP606" s="1786"/>
      <c r="BQ606" s="1230"/>
      <c r="BR606" s="1230"/>
      <c r="BS606" s="1319"/>
      <c r="BT606" s="1746"/>
      <c r="BU606" s="1232"/>
      <c r="BV606" s="1232"/>
      <c r="BW606" s="1232"/>
      <c r="BX606" s="1745"/>
      <c r="BY606" s="1232"/>
      <c r="BZ606" s="1232"/>
      <c r="CA606" s="1232"/>
      <c r="CB606" s="1232"/>
      <c r="CC606" s="1745"/>
      <c r="CD606" s="1232"/>
      <c r="CE606" s="1203"/>
      <c r="CF606" s="1232"/>
      <c r="CG606" s="1746"/>
      <c r="CH606" s="1809"/>
      <c r="CI606" s="1203"/>
      <c r="CJ606" s="1203"/>
      <c r="CK606" s="1203"/>
      <c r="CL606" s="1745"/>
      <c r="CM606" s="1203"/>
      <c r="CN606" s="1203"/>
      <c r="CO606" s="1203"/>
      <c r="CP606" s="1746"/>
      <c r="CQ606" s="1203"/>
      <c r="CR606" s="1203"/>
      <c r="CS606" s="1203"/>
    </row>
    <row r="607" spans="2:97" x14ac:dyDescent="0.2">
      <c r="B607" s="957"/>
      <c r="C607" s="957"/>
      <c r="D607" s="957"/>
      <c r="E607" s="1455"/>
      <c r="F607" s="1105"/>
      <c r="G607" s="957"/>
      <c r="H607" s="1163"/>
      <c r="I607" s="1163"/>
      <c r="J607" s="1105"/>
      <c r="K607" s="1183"/>
      <c r="L607" s="1183"/>
      <c r="M607" s="957"/>
      <c r="N607" s="957"/>
      <c r="O607" s="957"/>
      <c r="S607" s="1235"/>
      <c r="T607" s="1235"/>
      <c r="U607" s="1235"/>
      <c r="V607" s="1235"/>
      <c r="W607" s="1235"/>
      <c r="X607" s="1235"/>
      <c r="Y607" s="1745"/>
      <c r="Z607" s="1235"/>
      <c r="AA607" s="1235"/>
      <c r="AB607" s="1235"/>
      <c r="AC607" s="1235"/>
      <c r="AD607" s="1235"/>
      <c r="AE607" s="1235"/>
      <c r="AF607" s="1745"/>
      <c r="AG607" s="1235"/>
      <c r="AH607" s="1235"/>
      <c r="AI607" s="1235"/>
      <c r="AJ607" s="1235"/>
      <c r="AK607" s="1235"/>
      <c r="AL607" s="1235"/>
      <c r="AM607" s="1745"/>
      <c r="AR607" s="1745"/>
      <c r="AT607" s="1808"/>
      <c r="AU607" s="1230"/>
      <c r="AV607" s="1230"/>
      <c r="AW607" s="1785"/>
      <c r="AX607" s="1745"/>
      <c r="AY607" s="1808"/>
      <c r="AZ607" s="1232"/>
      <c r="BA607" s="1232"/>
      <c r="BB607" s="1232"/>
      <c r="BC607" s="1745"/>
      <c r="BD607" s="1809"/>
      <c r="BE607" s="1203"/>
      <c r="BF607" s="1230"/>
      <c r="BG607" s="1230"/>
      <c r="BH607" s="1230"/>
      <c r="BI607" s="1745"/>
      <c r="BJ607" s="1232"/>
      <c r="BK607" s="1232"/>
      <c r="BL607" s="1232"/>
      <c r="BM607" s="1232"/>
      <c r="BN607" s="1746"/>
      <c r="BO607" s="1747"/>
      <c r="BP607" s="1786"/>
      <c r="BQ607" s="1230"/>
      <c r="BR607" s="1230"/>
      <c r="BS607" s="1319"/>
      <c r="BT607" s="1746"/>
      <c r="BU607" s="1232"/>
      <c r="BV607" s="1232"/>
      <c r="BW607" s="1232"/>
      <c r="BX607" s="1745"/>
      <c r="BY607" s="1232"/>
      <c r="BZ607" s="1232"/>
      <c r="CA607" s="1232"/>
      <c r="CB607" s="1232"/>
      <c r="CC607" s="1745"/>
      <c r="CD607" s="1232"/>
      <c r="CE607" s="1203"/>
      <c r="CF607" s="1232"/>
      <c r="CG607" s="1746"/>
      <c r="CH607" s="1809"/>
      <c r="CI607" s="1203"/>
      <c r="CJ607" s="1203"/>
      <c r="CK607" s="1203"/>
      <c r="CL607" s="1745"/>
      <c r="CM607" s="1203"/>
      <c r="CN607" s="1203"/>
      <c r="CO607" s="1203"/>
      <c r="CP607" s="1746"/>
      <c r="CQ607" s="1203"/>
      <c r="CR607" s="1203"/>
      <c r="CS607" s="1203"/>
    </row>
    <row r="608" spans="2:97" x14ac:dyDescent="0.2">
      <c r="B608" s="957"/>
      <c r="C608" s="957"/>
      <c r="D608" s="957"/>
      <c r="E608" s="1105"/>
      <c r="F608" s="1105"/>
      <c r="G608" s="957"/>
      <c r="H608" s="1163"/>
      <c r="I608" s="1163"/>
      <c r="J608" s="1105"/>
      <c r="K608" s="1183"/>
      <c r="L608" s="1183"/>
      <c r="M608" s="957"/>
      <c r="N608" s="957"/>
      <c r="O608" s="957"/>
      <c r="S608" s="1235"/>
      <c r="T608" s="1235"/>
      <c r="U608" s="1235"/>
      <c r="V608" s="1235"/>
      <c r="W608" s="1235"/>
      <c r="X608" s="1235"/>
      <c r="Y608" s="1745"/>
      <c r="Z608" s="1235"/>
      <c r="AA608" s="1235"/>
      <c r="AB608" s="1235"/>
      <c r="AC608" s="1235"/>
      <c r="AD608" s="1235"/>
      <c r="AE608" s="1235"/>
      <c r="AF608" s="1745"/>
      <c r="AG608" s="1235"/>
      <c r="AH608" s="1235"/>
      <c r="AI608" s="1235"/>
      <c r="AJ608" s="1235"/>
      <c r="AK608" s="1235"/>
      <c r="AL608" s="1235"/>
      <c r="AM608" s="1745"/>
      <c r="AR608" s="1745"/>
      <c r="AT608" s="1808"/>
      <c r="AU608" s="1230"/>
      <c r="AV608" s="1230"/>
      <c r="AW608" s="1785"/>
      <c r="AX608" s="1745"/>
      <c r="AY608" s="1808"/>
      <c r="AZ608" s="1232"/>
      <c r="BA608" s="1232"/>
      <c r="BB608" s="1232"/>
      <c r="BC608" s="1745"/>
      <c r="BD608" s="1809"/>
      <c r="BE608" s="1203"/>
      <c r="BF608" s="1230"/>
      <c r="BG608" s="1230"/>
      <c r="BH608" s="1230"/>
      <c r="BI608" s="1745"/>
      <c r="BJ608" s="1232"/>
      <c r="BK608" s="1232"/>
      <c r="BL608" s="1232"/>
      <c r="BM608" s="1232"/>
      <c r="BN608" s="1746"/>
      <c r="BO608" s="1747"/>
      <c r="BP608" s="1786"/>
      <c r="BQ608" s="1230"/>
      <c r="BR608" s="1230"/>
      <c r="BS608" s="1319"/>
      <c r="BT608" s="1746"/>
      <c r="BU608" s="1232"/>
      <c r="BV608" s="1232"/>
      <c r="BW608" s="1232"/>
      <c r="BX608" s="1745"/>
      <c r="BY608" s="1232"/>
      <c r="BZ608" s="1232"/>
      <c r="CA608" s="1232"/>
      <c r="CB608" s="1232"/>
      <c r="CC608" s="1745"/>
      <c r="CD608" s="1232"/>
      <c r="CE608" s="1203"/>
      <c r="CF608" s="1232"/>
      <c r="CG608" s="1746"/>
      <c r="CH608" s="1809"/>
      <c r="CI608" s="1203"/>
      <c r="CJ608" s="1203"/>
      <c r="CK608" s="1203"/>
      <c r="CL608" s="1745"/>
      <c r="CM608" s="1203"/>
      <c r="CN608" s="1203"/>
      <c r="CO608" s="1203"/>
      <c r="CP608" s="1746"/>
      <c r="CQ608" s="1203"/>
      <c r="CR608" s="1203"/>
      <c r="CS608" s="1203"/>
    </row>
    <row r="609" spans="2:97" x14ac:dyDescent="0.2">
      <c r="B609" s="957"/>
      <c r="C609" s="957"/>
      <c r="D609" s="957"/>
      <c r="E609" s="1105"/>
      <c r="F609" s="1105"/>
      <c r="G609" s="957"/>
      <c r="H609" s="1163"/>
      <c r="I609" s="1163"/>
      <c r="J609" s="1105"/>
      <c r="K609" s="1183"/>
      <c r="L609" s="1183"/>
      <c r="M609" s="957"/>
      <c r="N609" s="957"/>
      <c r="O609" s="957"/>
      <c r="S609" s="1235"/>
      <c r="T609" s="1235"/>
      <c r="U609" s="1235"/>
      <c r="V609" s="1235"/>
      <c r="W609" s="1235"/>
      <c r="X609" s="1235"/>
      <c r="Y609" s="1745"/>
      <c r="Z609" s="1235"/>
      <c r="AA609" s="1235"/>
      <c r="AB609" s="1235"/>
      <c r="AC609" s="1235"/>
      <c r="AD609" s="1235"/>
      <c r="AE609" s="1235"/>
      <c r="AF609" s="1745"/>
      <c r="AG609" s="1235"/>
      <c r="AH609" s="1235"/>
      <c r="AI609" s="1235"/>
      <c r="AJ609" s="1235"/>
      <c r="AK609" s="1235"/>
      <c r="AL609" s="1235"/>
      <c r="AM609" s="1745"/>
      <c r="AR609" s="1745"/>
      <c r="AT609" s="1808"/>
      <c r="AU609" s="1230"/>
      <c r="AV609" s="1230"/>
      <c r="AW609" s="1785"/>
      <c r="AX609" s="1745"/>
      <c r="AY609" s="1808"/>
      <c r="AZ609" s="1232"/>
      <c r="BA609" s="1232"/>
      <c r="BB609" s="1232"/>
      <c r="BC609" s="1745"/>
      <c r="BD609" s="1809"/>
      <c r="BE609" s="1203"/>
      <c r="BF609" s="1230"/>
      <c r="BG609" s="1230"/>
      <c r="BH609" s="1230"/>
      <c r="BI609" s="1745"/>
      <c r="BJ609" s="1232"/>
      <c r="BK609" s="1232"/>
      <c r="BL609" s="1232"/>
      <c r="BM609" s="1232"/>
      <c r="BN609" s="1746"/>
      <c r="BO609" s="1747"/>
      <c r="BP609" s="1786"/>
      <c r="BQ609" s="1230"/>
      <c r="BR609" s="1230"/>
      <c r="BS609" s="1319"/>
      <c r="BT609" s="1746"/>
      <c r="BU609" s="1232"/>
      <c r="BV609" s="1232"/>
      <c r="BW609" s="1232"/>
      <c r="BX609" s="1745"/>
      <c r="BY609" s="1232"/>
      <c r="BZ609" s="1232"/>
      <c r="CA609" s="1232"/>
      <c r="CB609" s="1232"/>
      <c r="CC609" s="1745"/>
      <c r="CD609" s="1232"/>
      <c r="CE609" s="1203"/>
      <c r="CF609" s="1232"/>
      <c r="CG609" s="1746"/>
      <c r="CH609" s="1809"/>
      <c r="CI609" s="1203"/>
      <c r="CJ609" s="1203"/>
      <c r="CK609" s="1203"/>
      <c r="CL609" s="1745"/>
      <c r="CM609" s="1203"/>
      <c r="CN609" s="1203"/>
      <c r="CO609" s="1203"/>
      <c r="CP609" s="1746"/>
      <c r="CQ609" s="1203"/>
      <c r="CR609" s="1203"/>
      <c r="CS609" s="1203"/>
    </row>
    <row r="610" spans="2:97" x14ac:dyDescent="0.2">
      <c r="B610" s="957"/>
      <c r="C610" s="957"/>
      <c r="D610" s="957"/>
      <c r="E610" s="1105"/>
      <c r="F610" s="1105"/>
      <c r="G610" s="957"/>
      <c r="H610" s="1163"/>
      <c r="I610" s="1163"/>
      <c r="J610" s="1105"/>
      <c r="K610" s="1183"/>
      <c r="L610" s="1183"/>
      <c r="M610" s="957"/>
      <c r="N610" s="957"/>
      <c r="O610" s="957"/>
      <c r="S610" s="1235"/>
      <c r="T610" s="1235"/>
      <c r="U610" s="1235"/>
      <c r="V610" s="1235"/>
      <c r="W610" s="1235"/>
      <c r="X610" s="1235"/>
      <c r="Y610" s="1745"/>
      <c r="Z610" s="1235"/>
      <c r="AA610" s="1235"/>
      <c r="AB610" s="1235"/>
      <c r="AC610" s="1235"/>
      <c r="AD610" s="1235"/>
      <c r="AE610" s="1235"/>
      <c r="AF610" s="1745"/>
      <c r="AG610" s="1235"/>
      <c r="AH610" s="1235"/>
      <c r="AI610" s="1235"/>
      <c r="AJ610" s="1235"/>
      <c r="AK610" s="1235"/>
      <c r="AL610" s="1235"/>
      <c r="AM610" s="1745"/>
      <c r="AR610" s="1745"/>
      <c r="AT610" s="1808"/>
      <c r="AU610" s="1230"/>
      <c r="AV610" s="1230"/>
      <c r="AW610" s="1785"/>
      <c r="AX610" s="1745"/>
      <c r="AY610" s="1808"/>
      <c r="AZ610" s="1232"/>
      <c r="BA610" s="1232"/>
      <c r="BB610" s="1232"/>
      <c r="BC610" s="1745"/>
      <c r="BD610" s="1809"/>
      <c r="BE610" s="1203"/>
      <c r="BF610" s="1230"/>
      <c r="BG610" s="1230"/>
      <c r="BH610" s="1230"/>
      <c r="BI610" s="1745"/>
      <c r="BJ610" s="1232"/>
      <c r="BK610" s="1232"/>
      <c r="BL610" s="1232"/>
      <c r="BM610" s="1232"/>
      <c r="BN610" s="1746"/>
      <c r="BO610" s="1747"/>
      <c r="BP610" s="1786"/>
      <c r="BQ610" s="1230"/>
      <c r="BR610" s="1230"/>
      <c r="BS610" s="1319"/>
      <c r="BT610" s="1746"/>
      <c r="BU610" s="1232"/>
      <c r="BV610" s="1232"/>
      <c r="BW610" s="1232"/>
      <c r="BX610" s="1745"/>
      <c r="BY610" s="1232"/>
      <c r="BZ610" s="1232"/>
      <c r="CA610" s="1232"/>
      <c r="CB610" s="1232"/>
      <c r="CC610" s="1745"/>
      <c r="CD610" s="1232"/>
      <c r="CE610" s="1203"/>
      <c r="CF610" s="1232"/>
      <c r="CG610" s="1746"/>
      <c r="CH610" s="1809"/>
      <c r="CI610" s="1203"/>
      <c r="CJ610" s="1203"/>
      <c r="CK610" s="1203"/>
      <c r="CL610" s="1745"/>
      <c r="CM610" s="1203"/>
      <c r="CN610" s="1203"/>
      <c r="CO610" s="1203"/>
      <c r="CP610" s="1746"/>
      <c r="CQ610" s="1203"/>
      <c r="CR610" s="1203"/>
      <c r="CS610" s="1203"/>
    </row>
    <row r="611" spans="2:97" x14ac:dyDescent="0.2">
      <c r="B611" s="957"/>
      <c r="C611" s="957"/>
      <c r="D611" s="957"/>
      <c r="E611" s="1105"/>
      <c r="F611" s="1105"/>
      <c r="G611" s="957"/>
      <c r="H611" s="1163"/>
      <c r="I611" s="1163"/>
      <c r="J611" s="1105"/>
      <c r="K611" s="1183"/>
      <c r="L611" s="1183"/>
      <c r="M611" s="957"/>
      <c r="N611" s="957"/>
      <c r="O611" s="957"/>
      <c r="S611" s="1235"/>
      <c r="T611" s="1235"/>
      <c r="U611" s="1235"/>
      <c r="V611" s="1235"/>
      <c r="W611" s="1235"/>
      <c r="X611" s="1235"/>
      <c r="Y611" s="1745"/>
      <c r="Z611" s="1235"/>
      <c r="AA611" s="1235"/>
      <c r="AB611" s="1235"/>
      <c r="AC611" s="1235"/>
      <c r="AD611" s="1235"/>
      <c r="AE611" s="1235"/>
      <c r="AF611" s="1745"/>
      <c r="AG611" s="1235"/>
      <c r="AH611" s="1235"/>
      <c r="AI611" s="1235"/>
      <c r="AJ611" s="1235"/>
      <c r="AK611" s="1235"/>
      <c r="AL611" s="1235"/>
      <c r="AM611" s="1745"/>
      <c r="AR611" s="1745"/>
      <c r="AT611" s="1808"/>
      <c r="AU611" s="1230"/>
      <c r="AV611" s="1230"/>
      <c r="AW611" s="1785"/>
      <c r="AX611" s="1745"/>
      <c r="AY611" s="1808"/>
      <c r="AZ611" s="1232"/>
      <c r="BA611" s="1232"/>
      <c r="BB611" s="1232"/>
      <c r="BC611" s="1745"/>
      <c r="BD611" s="1809"/>
      <c r="BE611" s="1203"/>
      <c r="BF611" s="1230"/>
      <c r="BG611" s="1230"/>
      <c r="BH611" s="1230"/>
      <c r="BI611" s="1745"/>
      <c r="BJ611" s="1232"/>
      <c r="BK611" s="1232"/>
      <c r="BL611" s="1232"/>
      <c r="BM611" s="1232"/>
      <c r="BN611" s="1746"/>
      <c r="BO611" s="1747"/>
      <c r="BP611" s="1786"/>
      <c r="BQ611" s="1230"/>
      <c r="BR611" s="1230"/>
      <c r="BS611" s="1319"/>
      <c r="BT611" s="1746"/>
      <c r="BU611" s="1232"/>
      <c r="BV611" s="1232"/>
      <c r="BW611" s="1232"/>
      <c r="BX611" s="1745"/>
      <c r="BY611" s="1232"/>
      <c r="BZ611" s="1232"/>
      <c r="CA611" s="1232"/>
      <c r="CB611" s="1232"/>
      <c r="CC611" s="1745"/>
      <c r="CD611" s="1232"/>
      <c r="CE611" s="1203"/>
      <c r="CF611" s="1232"/>
      <c r="CG611" s="1746"/>
      <c r="CH611" s="1809"/>
      <c r="CI611" s="1203"/>
      <c r="CJ611" s="1203"/>
      <c r="CK611" s="1203"/>
      <c r="CL611" s="1745"/>
      <c r="CM611" s="1203"/>
      <c r="CN611" s="1203"/>
      <c r="CO611" s="1203"/>
      <c r="CP611" s="1746"/>
      <c r="CQ611" s="1203"/>
      <c r="CR611" s="1203"/>
      <c r="CS611" s="1203"/>
    </row>
    <row r="612" spans="2:97" x14ac:dyDescent="0.2">
      <c r="B612" s="957"/>
      <c r="C612" s="957"/>
      <c r="D612" s="957"/>
      <c r="E612" s="1105"/>
      <c r="F612" s="1105"/>
      <c r="G612" s="957"/>
      <c r="H612" s="1163"/>
      <c r="I612" s="1163"/>
      <c r="J612" s="1105"/>
      <c r="K612" s="1183"/>
      <c r="L612" s="1183"/>
      <c r="M612" s="957"/>
      <c r="N612" s="957"/>
      <c r="O612" s="957"/>
      <c r="S612" s="1235"/>
      <c r="T612" s="1235"/>
      <c r="U612" s="1235"/>
      <c r="V612" s="1235"/>
      <c r="W612" s="1235"/>
      <c r="X612" s="1235"/>
      <c r="Y612" s="1745"/>
      <c r="Z612" s="1235"/>
      <c r="AA612" s="1235"/>
      <c r="AB612" s="1235"/>
      <c r="AC612" s="1235"/>
      <c r="AD612" s="1235"/>
      <c r="AE612" s="1235"/>
      <c r="AF612" s="1745"/>
      <c r="AG612" s="1235"/>
      <c r="AH612" s="1235"/>
      <c r="AI612" s="1235"/>
      <c r="AJ612" s="1235"/>
      <c r="AK612" s="1235"/>
      <c r="AL612" s="1235"/>
      <c r="AM612" s="1745"/>
      <c r="AR612" s="1745"/>
      <c r="AT612" s="1808"/>
      <c r="AU612" s="1230"/>
      <c r="AV612" s="1230"/>
      <c r="AW612" s="1785"/>
      <c r="AX612" s="1745"/>
      <c r="AY612" s="1808"/>
      <c r="AZ612" s="1232"/>
      <c r="BA612" s="1232"/>
      <c r="BB612" s="1232"/>
      <c r="BC612" s="1745"/>
      <c r="BD612" s="1809"/>
      <c r="BE612" s="1203"/>
      <c r="BF612" s="1230"/>
      <c r="BG612" s="1230"/>
      <c r="BH612" s="1230"/>
      <c r="BI612" s="1745"/>
      <c r="BJ612" s="1232"/>
      <c r="BK612" s="1232"/>
      <c r="BL612" s="1232"/>
      <c r="BM612" s="1232"/>
      <c r="BN612" s="1746"/>
      <c r="BO612" s="1747"/>
      <c r="BP612" s="1786"/>
      <c r="BQ612" s="1230"/>
      <c r="BR612" s="1230"/>
      <c r="BS612" s="1319"/>
      <c r="BT612" s="1746"/>
      <c r="BU612" s="1232"/>
      <c r="BV612" s="1232"/>
      <c r="BW612" s="1232"/>
      <c r="BX612" s="1745"/>
      <c r="BY612" s="1232"/>
      <c r="BZ612" s="1232"/>
      <c r="CA612" s="1232"/>
      <c r="CB612" s="1232"/>
      <c r="CC612" s="1745"/>
      <c r="CD612" s="1232"/>
      <c r="CE612" s="1203"/>
      <c r="CF612" s="1232"/>
      <c r="CG612" s="1746"/>
      <c r="CH612" s="1809"/>
      <c r="CI612" s="1203"/>
      <c r="CJ612" s="1203"/>
      <c r="CK612" s="1203"/>
      <c r="CL612" s="1745"/>
      <c r="CM612" s="1203"/>
      <c r="CN612" s="1203"/>
      <c r="CO612" s="1203"/>
      <c r="CP612" s="1746"/>
      <c r="CQ612" s="1203"/>
      <c r="CR612" s="1203"/>
      <c r="CS612" s="1203"/>
    </row>
    <row r="613" spans="2:97" x14ac:dyDescent="0.2">
      <c r="B613" s="957"/>
      <c r="C613" s="957"/>
      <c r="D613" s="957"/>
      <c r="E613" s="1105"/>
      <c r="F613" s="1105"/>
      <c r="G613" s="957"/>
      <c r="H613" s="1163"/>
      <c r="I613" s="1163"/>
      <c r="J613" s="1105"/>
      <c r="K613" s="1183"/>
      <c r="L613" s="1183"/>
      <c r="M613" s="957"/>
      <c r="N613" s="957"/>
      <c r="O613" s="957"/>
      <c r="S613" s="1235"/>
      <c r="T613" s="1235"/>
      <c r="U613" s="1235"/>
      <c r="V613" s="1235"/>
      <c r="W613" s="1235"/>
      <c r="X613" s="1235"/>
      <c r="Y613" s="1745"/>
      <c r="Z613" s="1235"/>
      <c r="AA613" s="1235"/>
      <c r="AB613" s="1235"/>
      <c r="AC613" s="1235"/>
      <c r="AD613" s="1235"/>
      <c r="AE613" s="1235"/>
      <c r="AF613" s="1745"/>
      <c r="AG613" s="1235"/>
      <c r="AH613" s="1235"/>
      <c r="AI613" s="1235"/>
      <c r="AJ613" s="1235"/>
      <c r="AK613" s="1235"/>
      <c r="AL613" s="1235"/>
      <c r="AM613" s="1745"/>
      <c r="AR613" s="1745"/>
      <c r="AT613" s="1808"/>
      <c r="AU613" s="1230"/>
      <c r="AV613" s="1230"/>
      <c r="AW613" s="1785"/>
      <c r="AX613" s="1745"/>
      <c r="AY613" s="1808"/>
      <c r="AZ613" s="1232"/>
      <c r="BA613" s="1232"/>
      <c r="BB613" s="1232"/>
      <c r="BC613" s="1745"/>
      <c r="BD613" s="1809"/>
      <c r="BE613" s="1203"/>
      <c r="BF613" s="1230"/>
      <c r="BG613" s="1230"/>
      <c r="BH613" s="1230"/>
      <c r="BI613" s="1745"/>
      <c r="BJ613" s="1232"/>
      <c r="BK613" s="1232"/>
      <c r="BL613" s="1232"/>
      <c r="BM613" s="1232"/>
      <c r="BN613" s="1746"/>
      <c r="BO613" s="1747"/>
      <c r="BP613" s="1786"/>
      <c r="BQ613" s="1230"/>
      <c r="BR613" s="1230"/>
      <c r="BS613" s="1319"/>
      <c r="BT613" s="1746"/>
      <c r="BU613" s="1232"/>
      <c r="BV613" s="1232"/>
      <c r="BW613" s="1232"/>
      <c r="BX613" s="1745"/>
      <c r="BY613" s="1232"/>
      <c r="BZ613" s="1232"/>
      <c r="CA613" s="1232"/>
      <c r="CB613" s="1232"/>
      <c r="CC613" s="1745"/>
      <c r="CD613" s="1232"/>
      <c r="CE613" s="1203"/>
      <c r="CF613" s="1232"/>
      <c r="CG613" s="1746"/>
      <c r="CH613" s="1809"/>
      <c r="CI613" s="1203"/>
      <c r="CJ613" s="1203"/>
      <c r="CK613" s="1203"/>
      <c r="CL613" s="1745"/>
      <c r="CM613" s="1203"/>
      <c r="CN613" s="1203"/>
      <c r="CO613" s="1203"/>
      <c r="CP613" s="1746"/>
      <c r="CQ613" s="1203"/>
      <c r="CR613" s="1203"/>
      <c r="CS613" s="1203"/>
    </row>
    <row r="614" spans="2:97" x14ac:dyDescent="0.2">
      <c r="B614" s="957"/>
      <c r="C614" s="957"/>
      <c r="D614" s="957"/>
      <c r="E614" s="1105"/>
      <c r="F614" s="1105"/>
      <c r="G614" s="957"/>
      <c r="H614" s="1163"/>
      <c r="I614" s="1163"/>
      <c r="J614" s="1105"/>
      <c r="K614" s="1183"/>
      <c r="L614" s="1183"/>
      <c r="M614" s="957"/>
      <c r="N614" s="957"/>
      <c r="O614" s="957"/>
      <c r="S614" s="1235"/>
      <c r="T614" s="1235"/>
      <c r="U614" s="1235"/>
      <c r="V614" s="1235"/>
      <c r="W614" s="1235"/>
      <c r="X614" s="1235"/>
      <c r="Y614" s="1745"/>
      <c r="Z614" s="1235"/>
      <c r="AA614" s="1235"/>
      <c r="AB614" s="1235"/>
      <c r="AC614" s="1235"/>
      <c r="AD614" s="1235"/>
      <c r="AE614" s="1235"/>
      <c r="AF614" s="1745"/>
      <c r="AG614" s="1235"/>
      <c r="AH614" s="1235"/>
      <c r="AI614" s="1235"/>
      <c r="AJ614" s="1235"/>
      <c r="AK614" s="1235"/>
      <c r="AL614" s="1235"/>
      <c r="AM614" s="1745"/>
      <c r="AR614" s="1745"/>
      <c r="AT614" s="1808"/>
      <c r="AU614" s="1230"/>
      <c r="AV614" s="1230"/>
      <c r="AW614" s="1785"/>
      <c r="AX614" s="1745"/>
      <c r="AY614" s="1808"/>
      <c r="AZ614" s="1232"/>
      <c r="BA614" s="1232"/>
      <c r="BB614" s="1232"/>
      <c r="BC614" s="1745"/>
      <c r="BD614" s="1809"/>
      <c r="BE614" s="1203"/>
      <c r="BF614" s="1230"/>
      <c r="BG614" s="1230"/>
      <c r="BH614" s="1230"/>
      <c r="BI614" s="1745"/>
      <c r="BJ614" s="1232"/>
      <c r="BK614" s="1232"/>
      <c r="BL614" s="1232"/>
      <c r="BM614" s="1232"/>
      <c r="BN614" s="1746"/>
      <c r="BO614" s="1747"/>
      <c r="BP614" s="1786"/>
      <c r="BQ614" s="1230"/>
      <c r="BR614" s="1230"/>
      <c r="BS614" s="1319"/>
      <c r="BT614" s="1746"/>
      <c r="BU614" s="1232"/>
      <c r="BV614" s="1232"/>
      <c r="BW614" s="1232"/>
      <c r="BX614" s="1745"/>
      <c r="BY614" s="1232"/>
      <c r="BZ614" s="1232"/>
      <c r="CA614" s="1232"/>
      <c r="CB614" s="1232"/>
      <c r="CC614" s="1745"/>
      <c r="CD614" s="1232"/>
      <c r="CE614" s="1203"/>
      <c r="CF614" s="1232"/>
      <c r="CG614" s="1746"/>
      <c r="CH614" s="1809"/>
      <c r="CI614" s="1203"/>
      <c r="CJ614" s="1203"/>
      <c r="CK614" s="1203"/>
      <c r="CL614" s="1745"/>
      <c r="CM614" s="1203"/>
      <c r="CN614" s="1203"/>
      <c r="CO614" s="1203"/>
      <c r="CP614" s="1746"/>
      <c r="CQ614" s="1203"/>
      <c r="CR614" s="1203"/>
      <c r="CS614" s="1203"/>
    </row>
    <row r="615" spans="2:97" x14ac:dyDescent="0.2">
      <c r="B615" s="957"/>
      <c r="C615" s="957"/>
      <c r="D615" s="957"/>
      <c r="E615" s="1105"/>
      <c r="F615" s="1105"/>
      <c r="G615" s="957"/>
      <c r="H615" s="1163"/>
      <c r="I615" s="1163"/>
      <c r="J615" s="1105"/>
      <c r="K615" s="1183"/>
      <c r="L615" s="1183"/>
      <c r="M615" s="957"/>
      <c r="N615" s="957"/>
      <c r="O615" s="957"/>
      <c r="S615" s="1235"/>
      <c r="T615" s="1235"/>
      <c r="U615" s="1235"/>
      <c r="V615" s="1235"/>
      <c r="W615" s="1235"/>
      <c r="X615" s="1235"/>
      <c r="Y615" s="1745"/>
      <c r="Z615" s="1235"/>
      <c r="AA615" s="1235"/>
      <c r="AB615" s="1235"/>
      <c r="AC615" s="1235"/>
      <c r="AD615" s="1235"/>
      <c r="AE615" s="1235"/>
      <c r="AF615" s="1745"/>
      <c r="AG615" s="1235"/>
      <c r="AH615" s="1235"/>
      <c r="AI615" s="1235"/>
      <c r="AJ615" s="1235"/>
      <c r="AK615" s="1235"/>
      <c r="AL615" s="1235"/>
      <c r="AM615" s="1745"/>
      <c r="AR615" s="1745"/>
      <c r="AT615" s="1808"/>
      <c r="AU615" s="1230"/>
      <c r="AV615" s="1230"/>
      <c r="AW615" s="1785"/>
      <c r="AX615" s="1745"/>
      <c r="AY615" s="1808"/>
      <c r="AZ615" s="1232"/>
      <c r="BA615" s="1232"/>
      <c r="BB615" s="1232"/>
      <c r="BC615" s="1745"/>
      <c r="BD615" s="1809"/>
      <c r="BE615" s="1203"/>
      <c r="BF615" s="1230"/>
      <c r="BG615" s="1230"/>
      <c r="BH615" s="1230"/>
      <c r="BI615" s="1745"/>
      <c r="BJ615" s="1232"/>
      <c r="BK615" s="1232"/>
      <c r="BL615" s="1232"/>
      <c r="BM615" s="1232"/>
      <c r="BN615" s="1746"/>
      <c r="BO615" s="1747"/>
      <c r="BP615" s="1786"/>
      <c r="BQ615" s="1230"/>
      <c r="BR615" s="1230"/>
      <c r="BS615" s="1319"/>
      <c r="BT615" s="1746"/>
      <c r="BU615" s="1232"/>
      <c r="BV615" s="1232"/>
      <c r="BW615" s="1232"/>
      <c r="BX615" s="1745"/>
      <c r="BY615" s="1232"/>
      <c r="BZ615" s="1232"/>
      <c r="CA615" s="1232"/>
      <c r="CB615" s="1232"/>
      <c r="CC615" s="1745"/>
      <c r="CD615" s="1232"/>
      <c r="CE615" s="1203"/>
      <c r="CF615" s="1232"/>
      <c r="CG615" s="1746"/>
      <c r="CH615" s="1809"/>
      <c r="CI615" s="1203"/>
      <c r="CJ615" s="1203"/>
      <c r="CK615" s="1203"/>
      <c r="CL615" s="1745"/>
      <c r="CM615" s="1203"/>
      <c r="CN615" s="1203"/>
      <c r="CO615" s="1203"/>
      <c r="CP615" s="1746"/>
      <c r="CQ615" s="1203"/>
      <c r="CR615" s="1203"/>
      <c r="CS615" s="1203"/>
    </row>
    <row r="616" spans="2:97" x14ac:dyDescent="0.2">
      <c r="B616" s="957"/>
      <c r="C616" s="957"/>
      <c r="D616" s="957"/>
      <c r="E616" s="1105"/>
      <c r="F616" s="1105"/>
      <c r="G616" s="957"/>
      <c r="H616" s="1163"/>
      <c r="I616" s="1163"/>
      <c r="J616" s="1105"/>
      <c r="K616" s="1183"/>
      <c r="L616" s="1183"/>
      <c r="M616" s="957"/>
      <c r="N616" s="957"/>
      <c r="O616" s="957"/>
      <c r="S616" s="1235"/>
      <c r="T616" s="1235"/>
      <c r="U616" s="1235"/>
      <c r="V616" s="1235"/>
      <c r="W616" s="1235"/>
      <c r="X616" s="1235"/>
      <c r="Y616" s="1745"/>
      <c r="Z616" s="1235"/>
      <c r="AA616" s="1235"/>
      <c r="AB616" s="1235"/>
      <c r="AC616" s="1235"/>
      <c r="AD616" s="1235"/>
      <c r="AE616" s="1235"/>
      <c r="AF616" s="1745"/>
      <c r="AG616" s="1235"/>
      <c r="AH616" s="1235"/>
      <c r="AI616" s="1235"/>
      <c r="AJ616" s="1235"/>
      <c r="AK616" s="1235"/>
      <c r="AL616" s="1235"/>
      <c r="AM616" s="1745"/>
      <c r="AR616" s="1745"/>
      <c r="AT616" s="1808"/>
      <c r="AU616" s="1230"/>
      <c r="AV616" s="1230"/>
      <c r="AW616" s="1785"/>
      <c r="AX616" s="1745"/>
      <c r="AY616" s="1808"/>
      <c r="AZ616" s="1232"/>
      <c r="BA616" s="1232"/>
      <c r="BB616" s="1232"/>
      <c r="BC616" s="1745"/>
      <c r="BD616" s="1809"/>
      <c r="BE616" s="1203"/>
      <c r="BF616" s="1230"/>
      <c r="BG616" s="1230"/>
      <c r="BH616" s="1230"/>
      <c r="BI616" s="1745"/>
      <c r="BJ616" s="1232"/>
      <c r="BK616" s="1232"/>
      <c r="BL616" s="1232"/>
      <c r="BM616" s="1232"/>
      <c r="BN616" s="1746"/>
      <c r="BO616" s="1747"/>
      <c r="BP616" s="1786"/>
      <c r="BQ616" s="1230"/>
      <c r="BR616" s="1230"/>
      <c r="BS616" s="1319"/>
      <c r="BT616" s="1746"/>
      <c r="BU616" s="1232"/>
      <c r="BV616" s="1232"/>
      <c r="BW616" s="1232"/>
      <c r="BX616" s="1745"/>
      <c r="BY616" s="1232"/>
      <c r="BZ616" s="1232"/>
      <c r="CA616" s="1232"/>
      <c r="CB616" s="1232"/>
      <c r="CC616" s="1745"/>
      <c r="CD616" s="1232"/>
      <c r="CE616" s="1203"/>
      <c r="CF616" s="1232"/>
      <c r="CG616" s="1746"/>
      <c r="CH616" s="1809"/>
      <c r="CI616" s="1203"/>
      <c r="CJ616" s="1203"/>
      <c r="CK616" s="1203"/>
      <c r="CL616" s="1745"/>
      <c r="CM616" s="1203"/>
      <c r="CN616" s="1203"/>
      <c r="CO616" s="1203"/>
      <c r="CP616" s="1746"/>
      <c r="CQ616" s="1203"/>
      <c r="CR616" s="1203"/>
      <c r="CS616" s="1203"/>
    </row>
    <row r="617" spans="2:97" x14ac:dyDescent="0.2">
      <c r="B617" s="957"/>
      <c r="C617" s="957"/>
      <c r="D617" s="957"/>
      <c r="E617" s="1105"/>
      <c r="F617" s="1105"/>
      <c r="G617" s="957"/>
      <c r="H617" s="1163"/>
      <c r="I617" s="1163"/>
      <c r="J617" s="1105"/>
      <c r="K617" s="1183"/>
      <c r="L617" s="1183"/>
      <c r="M617" s="957"/>
      <c r="N617" s="957"/>
      <c r="O617" s="957"/>
      <c r="S617" s="1235"/>
      <c r="T617" s="1235"/>
      <c r="U617" s="1235"/>
      <c r="V617" s="1235"/>
      <c r="W617" s="1235"/>
      <c r="X617" s="1235"/>
      <c r="Y617" s="1745"/>
      <c r="Z617" s="1235"/>
      <c r="AA617" s="1235"/>
      <c r="AB617" s="1235"/>
      <c r="AC617" s="1235"/>
      <c r="AD617" s="1235"/>
      <c r="AE617" s="1235"/>
      <c r="AF617" s="1745"/>
      <c r="AG617" s="1235"/>
      <c r="AH617" s="1235"/>
      <c r="AI617" s="1235"/>
      <c r="AJ617" s="1235"/>
      <c r="AK617" s="1235"/>
      <c r="AL617" s="1235"/>
      <c r="AM617" s="1745"/>
      <c r="AR617" s="1745"/>
      <c r="AT617" s="1808"/>
      <c r="AU617" s="1230"/>
      <c r="AV617" s="1230"/>
      <c r="AW617" s="1785"/>
      <c r="AX617" s="1745"/>
      <c r="AY617" s="1808"/>
      <c r="AZ617" s="1232"/>
      <c r="BA617" s="1232"/>
      <c r="BB617" s="1232"/>
      <c r="BC617" s="1745"/>
      <c r="BD617" s="1809"/>
      <c r="BE617" s="1203"/>
      <c r="BF617" s="1230"/>
      <c r="BG617" s="1230"/>
      <c r="BH617" s="1230"/>
      <c r="BI617" s="1745"/>
      <c r="BJ617" s="1232"/>
      <c r="BK617" s="1232"/>
      <c r="BL617" s="1232"/>
      <c r="BM617" s="1232"/>
      <c r="BN617" s="1746"/>
      <c r="BO617" s="1747"/>
      <c r="BP617" s="1786"/>
      <c r="BQ617" s="1230"/>
      <c r="BR617" s="1230"/>
      <c r="BS617" s="1319"/>
      <c r="BT617" s="1746"/>
      <c r="BU617" s="1232"/>
      <c r="BV617" s="1232"/>
      <c r="BW617" s="1232"/>
      <c r="BX617" s="1745"/>
      <c r="BY617" s="1232"/>
      <c r="BZ617" s="1232"/>
      <c r="CA617" s="1232"/>
      <c r="CB617" s="1232"/>
      <c r="CC617" s="1745"/>
      <c r="CD617" s="1232"/>
      <c r="CE617" s="1203"/>
      <c r="CF617" s="1232"/>
      <c r="CG617" s="1746"/>
      <c r="CH617" s="1809"/>
      <c r="CI617" s="1203"/>
      <c r="CJ617" s="1203"/>
      <c r="CK617" s="1203"/>
      <c r="CL617" s="1745"/>
      <c r="CM617" s="1203"/>
      <c r="CN617" s="1203"/>
      <c r="CO617" s="1203"/>
      <c r="CP617" s="1746"/>
      <c r="CQ617" s="1203"/>
      <c r="CR617" s="1203"/>
      <c r="CS617" s="1203"/>
    </row>
    <row r="618" spans="2:97" x14ac:dyDescent="0.2">
      <c r="B618" s="957"/>
      <c r="C618" s="957"/>
      <c r="D618" s="957"/>
      <c r="E618" s="1105"/>
      <c r="F618" s="1105"/>
      <c r="G618" s="957"/>
      <c r="H618" s="1163"/>
      <c r="I618" s="1163"/>
      <c r="J618" s="1105"/>
      <c r="K618" s="1183"/>
      <c r="L618" s="1183"/>
      <c r="M618" s="957"/>
      <c r="N618" s="957"/>
      <c r="O618" s="957"/>
      <c r="S618" s="1235"/>
      <c r="T618" s="1235"/>
      <c r="U618" s="1235"/>
      <c r="V618" s="1235"/>
      <c r="W618" s="1235"/>
      <c r="X618" s="1235"/>
      <c r="Y618" s="1745"/>
      <c r="Z618" s="1235"/>
      <c r="AA618" s="1235"/>
      <c r="AB618" s="1235"/>
      <c r="AC618" s="1235"/>
      <c r="AD618" s="1235"/>
      <c r="AE618" s="1235"/>
      <c r="AF618" s="1745"/>
      <c r="AG618" s="1235"/>
      <c r="AH618" s="1235"/>
      <c r="AI618" s="1235"/>
      <c r="AJ618" s="1235"/>
      <c r="AK618" s="1235"/>
      <c r="AL618" s="1235"/>
      <c r="AM618" s="1745"/>
      <c r="AR618" s="1745"/>
      <c r="AT618" s="1808"/>
      <c r="AU618" s="1230"/>
      <c r="AV618" s="1230"/>
      <c r="AW618" s="1785"/>
      <c r="AX618" s="1745"/>
      <c r="AY618" s="1808"/>
      <c r="AZ618" s="1232"/>
      <c r="BA618" s="1232"/>
      <c r="BB618" s="1232"/>
      <c r="BC618" s="1745"/>
      <c r="BD618" s="1809"/>
      <c r="BE618" s="1203"/>
      <c r="BF618" s="1230"/>
      <c r="BG618" s="1230"/>
      <c r="BH618" s="1230"/>
      <c r="BI618" s="1745"/>
      <c r="BJ618" s="1232"/>
      <c r="BK618" s="1232"/>
      <c r="BL618" s="1232"/>
      <c r="BM618" s="1232"/>
      <c r="BN618" s="1746"/>
      <c r="BO618" s="1747"/>
      <c r="BP618" s="1786"/>
      <c r="BQ618" s="1230"/>
      <c r="BR618" s="1230"/>
      <c r="BS618" s="1319"/>
      <c r="BT618" s="1746"/>
      <c r="BU618" s="1232"/>
      <c r="BV618" s="1232"/>
      <c r="BW618" s="1232"/>
      <c r="BX618" s="1745"/>
      <c r="BY618" s="1232"/>
      <c r="BZ618" s="1232"/>
      <c r="CA618" s="1232"/>
      <c r="CB618" s="1232"/>
      <c r="CC618" s="1745"/>
      <c r="CD618" s="1232"/>
      <c r="CE618" s="1203"/>
      <c r="CF618" s="1232"/>
      <c r="CG618" s="1746"/>
      <c r="CH618" s="1809"/>
      <c r="CI618" s="1203"/>
      <c r="CJ618" s="1203"/>
      <c r="CK618" s="1203"/>
      <c r="CL618" s="1745"/>
      <c r="CM618" s="1203"/>
      <c r="CN618" s="1203"/>
      <c r="CO618" s="1203"/>
      <c r="CP618" s="1746"/>
      <c r="CQ618" s="1203"/>
      <c r="CR618" s="1203"/>
      <c r="CS618" s="1203"/>
    </row>
    <row r="619" spans="2:97" x14ac:dyDescent="0.2">
      <c r="B619" s="957"/>
      <c r="C619" s="957"/>
      <c r="D619" s="957"/>
      <c r="E619" s="1105"/>
      <c r="F619" s="1105"/>
      <c r="G619" s="957"/>
      <c r="H619" s="1163"/>
      <c r="I619" s="1163"/>
      <c r="J619" s="1105"/>
      <c r="K619" s="1183"/>
      <c r="L619" s="1183"/>
      <c r="M619" s="957"/>
      <c r="N619" s="957"/>
      <c r="O619" s="957"/>
      <c r="S619" s="1235"/>
      <c r="T619" s="1235"/>
      <c r="U619" s="1235"/>
      <c r="V619" s="1235"/>
      <c r="W619" s="1235"/>
      <c r="X619" s="1235"/>
      <c r="Y619" s="1745"/>
      <c r="Z619" s="1235"/>
      <c r="AA619" s="1235"/>
      <c r="AB619" s="1235"/>
      <c r="AC619" s="1235"/>
      <c r="AD619" s="1235"/>
      <c r="AE619" s="1235"/>
      <c r="AF619" s="1745"/>
      <c r="AG619" s="1235"/>
      <c r="AH619" s="1235"/>
      <c r="AI619" s="1235"/>
      <c r="AJ619" s="1235"/>
      <c r="AK619" s="1235"/>
      <c r="AL619" s="1235"/>
      <c r="AM619" s="1745"/>
      <c r="AR619" s="1745"/>
      <c r="AT619" s="1808"/>
      <c r="AU619" s="1230"/>
      <c r="AV619" s="1230"/>
      <c r="AW619" s="1785"/>
      <c r="AX619" s="1745"/>
      <c r="AY619" s="1808"/>
      <c r="AZ619" s="1232"/>
      <c r="BA619" s="1232"/>
      <c r="BB619" s="1232"/>
      <c r="BC619" s="1745"/>
      <c r="BD619" s="1809"/>
      <c r="BE619" s="1203"/>
      <c r="BF619" s="1230"/>
      <c r="BG619" s="1230"/>
      <c r="BH619" s="1230"/>
      <c r="BI619" s="1745"/>
      <c r="BJ619" s="1232"/>
      <c r="BK619" s="1232"/>
      <c r="BL619" s="1232"/>
      <c r="BM619" s="1232"/>
      <c r="BN619" s="1746"/>
      <c r="BO619" s="1747"/>
      <c r="BP619" s="1786"/>
      <c r="BQ619" s="1230"/>
      <c r="BR619" s="1230"/>
      <c r="BS619" s="1319"/>
      <c r="BT619" s="1746"/>
      <c r="BU619" s="1232"/>
      <c r="BV619" s="1232"/>
      <c r="BW619" s="1232"/>
      <c r="BX619" s="1745"/>
      <c r="BY619" s="1232"/>
      <c r="BZ619" s="1232"/>
      <c r="CA619" s="1232"/>
      <c r="CB619" s="1232"/>
      <c r="CC619" s="1745"/>
      <c r="CD619" s="1232"/>
      <c r="CE619" s="1203"/>
      <c r="CF619" s="1232"/>
      <c r="CG619" s="1746"/>
      <c r="CH619" s="1809"/>
      <c r="CI619" s="1203"/>
      <c r="CJ619" s="1203"/>
      <c r="CK619" s="1203"/>
      <c r="CL619" s="1745"/>
      <c r="CM619" s="1203"/>
      <c r="CN619" s="1203"/>
      <c r="CO619" s="1203"/>
      <c r="CP619" s="1746"/>
      <c r="CQ619" s="1203"/>
      <c r="CR619" s="1203"/>
      <c r="CS619" s="1203"/>
    </row>
    <row r="620" spans="2:97" x14ac:dyDescent="0.2">
      <c r="B620" s="957"/>
      <c r="C620" s="957"/>
      <c r="D620" s="957"/>
      <c r="E620" s="1105"/>
      <c r="F620" s="1105"/>
      <c r="G620" s="957"/>
      <c r="H620" s="1163"/>
      <c r="I620" s="1163"/>
      <c r="J620" s="1105"/>
      <c r="K620" s="1183"/>
      <c r="L620" s="1183"/>
      <c r="M620" s="957"/>
      <c r="N620" s="957"/>
      <c r="O620" s="957"/>
      <c r="S620" s="1235"/>
      <c r="T620" s="1235"/>
      <c r="U620" s="1235"/>
      <c r="V620" s="1235"/>
      <c r="W620" s="1235"/>
      <c r="X620" s="1235"/>
      <c r="Y620" s="1745"/>
      <c r="Z620" s="1235"/>
      <c r="AA620" s="1235"/>
      <c r="AB620" s="1235"/>
      <c r="AC620" s="1235"/>
      <c r="AD620" s="1235"/>
      <c r="AE620" s="1235"/>
      <c r="AF620" s="1745"/>
      <c r="AG620" s="1235"/>
      <c r="AH620" s="1235"/>
      <c r="AI620" s="1235"/>
      <c r="AJ620" s="1235"/>
      <c r="AK620" s="1235"/>
      <c r="AL620" s="1235"/>
      <c r="AM620" s="1745"/>
      <c r="AR620" s="1745"/>
      <c r="AT620" s="1808"/>
      <c r="AU620" s="1230"/>
      <c r="AV620" s="1230"/>
      <c r="AW620" s="1785"/>
      <c r="AX620" s="1745"/>
      <c r="AY620" s="1808"/>
      <c r="AZ620" s="1232"/>
      <c r="BA620" s="1232"/>
      <c r="BB620" s="1232"/>
      <c r="BC620" s="1745"/>
      <c r="BD620" s="1809"/>
      <c r="BE620" s="1203"/>
      <c r="BF620" s="1230"/>
      <c r="BG620" s="1230"/>
      <c r="BH620" s="1230"/>
      <c r="BI620" s="1745"/>
      <c r="BJ620" s="1232"/>
      <c r="BK620" s="1232"/>
      <c r="BL620" s="1232"/>
      <c r="BM620" s="1232"/>
      <c r="BN620" s="1746"/>
      <c r="BO620" s="1747"/>
      <c r="BP620" s="1786"/>
      <c r="BQ620" s="1230"/>
      <c r="BR620" s="1230"/>
      <c r="BS620" s="1319"/>
      <c r="BT620" s="1746"/>
      <c r="BU620" s="1232"/>
      <c r="BV620" s="1232"/>
      <c r="BW620" s="1232"/>
      <c r="BX620" s="1745"/>
      <c r="BY620" s="1232"/>
      <c r="BZ620" s="1232"/>
      <c r="CA620" s="1232"/>
      <c r="CB620" s="1232"/>
      <c r="CC620" s="1745"/>
      <c r="CD620" s="1232"/>
      <c r="CE620" s="1203"/>
      <c r="CF620" s="1232"/>
      <c r="CG620" s="1746"/>
      <c r="CH620" s="1809"/>
      <c r="CI620" s="1203"/>
      <c r="CJ620" s="1203"/>
      <c r="CK620" s="1203"/>
      <c r="CL620" s="1745"/>
      <c r="CM620" s="1203"/>
      <c r="CN620" s="1203"/>
      <c r="CO620" s="1203"/>
      <c r="CP620" s="1746"/>
      <c r="CQ620" s="1203"/>
      <c r="CR620" s="1203"/>
      <c r="CS620" s="1203"/>
    </row>
    <row r="621" spans="2:97" x14ac:dyDescent="0.2">
      <c r="B621" s="957"/>
      <c r="C621" s="957"/>
      <c r="D621" s="957"/>
      <c r="E621" s="1105"/>
      <c r="F621" s="1105"/>
      <c r="G621" s="957"/>
      <c r="H621" s="1163"/>
      <c r="I621" s="1163"/>
      <c r="J621" s="1105"/>
      <c r="K621" s="1183"/>
      <c r="L621" s="1183"/>
      <c r="M621" s="957"/>
      <c r="N621" s="957"/>
      <c r="O621" s="957"/>
      <c r="S621" s="1235"/>
      <c r="T621" s="1235"/>
      <c r="U621" s="1235"/>
      <c r="V621" s="1235"/>
      <c r="W621" s="1235"/>
      <c r="X621" s="1235"/>
      <c r="Y621" s="1745"/>
      <c r="Z621" s="1235"/>
      <c r="AA621" s="1235"/>
      <c r="AB621" s="1235"/>
      <c r="AC621" s="1235"/>
      <c r="AD621" s="1235"/>
      <c r="AE621" s="1235"/>
      <c r="AF621" s="1745"/>
      <c r="AG621" s="1235"/>
      <c r="AH621" s="1235"/>
      <c r="AI621" s="1235"/>
      <c r="AJ621" s="1235"/>
      <c r="AK621" s="1235"/>
      <c r="AL621" s="1235"/>
      <c r="AM621" s="1745"/>
      <c r="AR621" s="1745"/>
      <c r="AT621" s="1808"/>
      <c r="AU621" s="1230"/>
      <c r="AV621" s="1230"/>
      <c r="AW621" s="1785"/>
      <c r="AX621" s="1745"/>
      <c r="AY621" s="1808"/>
      <c r="AZ621" s="1232"/>
      <c r="BA621" s="1232"/>
      <c r="BB621" s="1232"/>
      <c r="BC621" s="1745"/>
      <c r="BD621" s="1809"/>
      <c r="BE621" s="1203"/>
      <c r="BF621" s="1230"/>
      <c r="BG621" s="1230"/>
      <c r="BH621" s="1230"/>
      <c r="BI621" s="1745"/>
      <c r="BJ621" s="1232"/>
      <c r="BK621" s="1232"/>
      <c r="BL621" s="1232"/>
      <c r="BM621" s="1232"/>
      <c r="BN621" s="1746"/>
      <c r="BO621" s="1747"/>
      <c r="BP621" s="1786"/>
      <c r="BQ621" s="1230"/>
      <c r="BR621" s="1230"/>
      <c r="BS621" s="1319"/>
      <c r="BT621" s="1746"/>
      <c r="BU621" s="1232"/>
      <c r="BV621" s="1232"/>
      <c r="BW621" s="1232"/>
      <c r="BX621" s="1745"/>
      <c r="BY621" s="1232"/>
      <c r="BZ621" s="1232"/>
      <c r="CA621" s="1232"/>
      <c r="CB621" s="1232"/>
      <c r="CC621" s="1745"/>
      <c r="CD621" s="1232"/>
      <c r="CE621" s="1203"/>
      <c r="CF621" s="1232"/>
      <c r="CG621" s="1746"/>
      <c r="CH621" s="1809"/>
      <c r="CI621" s="1203"/>
      <c r="CJ621" s="1203"/>
      <c r="CK621" s="1203"/>
      <c r="CL621" s="1745"/>
      <c r="CM621" s="1203"/>
      <c r="CN621" s="1203"/>
      <c r="CO621" s="1203"/>
      <c r="CP621" s="1746"/>
      <c r="CQ621" s="1203"/>
      <c r="CR621" s="1203"/>
      <c r="CS621" s="1203"/>
    </row>
    <row r="622" spans="2:97" x14ac:dyDescent="0.2">
      <c r="B622" s="957"/>
      <c r="C622" s="957"/>
      <c r="D622" s="957"/>
      <c r="E622" s="1105"/>
      <c r="F622" s="1105"/>
      <c r="G622" s="957"/>
      <c r="H622" s="1163"/>
      <c r="I622" s="1163"/>
      <c r="J622" s="1105"/>
      <c r="K622" s="1183"/>
      <c r="L622" s="1183"/>
      <c r="M622" s="957"/>
      <c r="N622" s="957"/>
      <c r="O622" s="957"/>
      <c r="S622" s="1235"/>
      <c r="T622" s="1235"/>
      <c r="U622" s="1235"/>
      <c r="V622" s="1235"/>
      <c r="W622" s="1235"/>
      <c r="X622" s="1235"/>
      <c r="Y622" s="1745"/>
      <c r="Z622" s="1235"/>
      <c r="AA622" s="1235"/>
      <c r="AB622" s="1235"/>
      <c r="AC622" s="1235"/>
      <c r="AD622" s="1235"/>
      <c r="AE622" s="1235"/>
      <c r="AF622" s="1745"/>
      <c r="AG622" s="1235"/>
      <c r="AH622" s="1235"/>
      <c r="AI622" s="1235"/>
      <c r="AJ622" s="1235"/>
      <c r="AK622" s="1235"/>
      <c r="AL622" s="1235"/>
      <c r="AM622" s="1745"/>
      <c r="AR622" s="1745"/>
      <c r="AT622" s="1808"/>
      <c r="AU622" s="1230"/>
      <c r="AV622" s="1230"/>
      <c r="AW622" s="1785"/>
      <c r="AX622" s="1745"/>
      <c r="AY622" s="1808"/>
      <c r="AZ622" s="1232"/>
      <c r="BA622" s="1232"/>
      <c r="BB622" s="1232"/>
      <c r="BC622" s="1745"/>
      <c r="BD622" s="1809"/>
      <c r="BE622" s="1203"/>
      <c r="BF622" s="1230"/>
      <c r="BG622" s="1230"/>
      <c r="BH622" s="1230"/>
      <c r="BI622" s="1745"/>
      <c r="BJ622" s="1232"/>
      <c r="BK622" s="1232"/>
      <c r="BL622" s="1232"/>
      <c r="BM622" s="1232"/>
      <c r="BN622" s="1746"/>
      <c r="BO622" s="1747"/>
      <c r="BP622" s="1786"/>
      <c r="BQ622" s="1230"/>
      <c r="BR622" s="1230"/>
      <c r="BS622" s="1319"/>
      <c r="BT622" s="1746"/>
      <c r="BU622" s="1232"/>
      <c r="BV622" s="1232"/>
      <c r="BW622" s="1232"/>
      <c r="BX622" s="1745"/>
      <c r="BY622" s="1232"/>
      <c r="BZ622" s="1232"/>
      <c r="CA622" s="1232"/>
      <c r="CB622" s="1232"/>
      <c r="CC622" s="1745"/>
      <c r="CD622" s="1232"/>
      <c r="CE622" s="1203"/>
      <c r="CF622" s="1232"/>
      <c r="CG622" s="1746"/>
      <c r="CH622" s="1809"/>
      <c r="CI622" s="1203"/>
      <c r="CJ622" s="1203"/>
      <c r="CK622" s="1203"/>
      <c r="CL622" s="1745"/>
      <c r="CM622" s="1203"/>
      <c r="CN622" s="1203"/>
      <c r="CO622" s="1203"/>
      <c r="CP622" s="1746"/>
      <c r="CQ622" s="1203"/>
      <c r="CR622" s="1203"/>
      <c r="CS622" s="1203"/>
    </row>
    <row r="623" spans="2:97" x14ac:dyDescent="0.2">
      <c r="B623" s="957"/>
      <c r="C623" s="957"/>
      <c r="D623" s="957"/>
      <c r="E623" s="1105"/>
      <c r="F623" s="1105"/>
      <c r="G623" s="957"/>
      <c r="H623" s="1163"/>
      <c r="I623" s="1163"/>
      <c r="J623" s="1105"/>
      <c r="K623" s="1183"/>
      <c r="L623" s="1183"/>
      <c r="M623" s="957"/>
      <c r="N623" s="957"/>
      <c r="O623" s="957"/>
      <c r="S623" s="1235"/>
      <c r="T623" s="1235"/>
      <c r="U623" s="1235"/>
      <c r="V623" s="1235"/>
      <c r="W623" s="1235"/>
      <c r="X623" s="1235"/>
      <c r="Y623" s="1745"/>
      <c r="Z623" s="1235"/>
      <c r="AA623" s="1235"/>
      <c r="AB623" s="1235"/>
      <c r="AC623" s="1235"/>
      <c r="AD623" s="1235"/>
      <c r="AE623" s="1235"/>
      <c r="AF623" s="1745"/>
      <c r="AG623" s="1235"/>
      <c r="AH623" s="1235"/>
      <c r="AI623" s="1235"/>
      <c r="AJ623" s="1235"/>
      <c r="AK623" s="1235"/>
      <c r="AL623" s="1235"/>
      <c r="AM623" s="1745"/>
      <c r="AR623" s="1745"/>
      <c r="AT623" s="1808"/>
      <c r="AU623" s="1230"/>
      <c r="AV623" s="1230"/>
      <c r="AW623" s="1785"/>
      <c r="AX623" s="1745"/>
      <c r="AY623" s="1808"/>
      <c r="AZ623" s="1232"/>
      <c r="BA623" s="1232"/>
      <c r="BB623" s="1232"/>
      <c r="BC623" s="1745"/>
      <c r="BD623" s="1809"/>
      <c r="BE623" s="1203"/>
      <c r="BF623" s="1230"/>
      <c r="BG623" s="1230"/>
      <c r="BH623" s="1230"/>
      <c r="BI623" s="1745"/>
      <c r="BJ623" s="1232"/>
      <c r="BK623" s="1232"/>
      <c r="BL623" s="1232"/>
      <c r="BM623" s="1232"/>
      <c r="BN623" s="1746"/>
      <c r="BO623" s="1747"/>
      <c r="BP623" s="1786"/>
      <c r="BQ623" s="1230"/>
      <c r="BR623" s="1230"/>
      <c r="BS623" s="1319"/>
      <c r="BT623" s="1746"/>
      <c r="BU623" s="1232"/>
      <c r="BV623" s="1232"/>
      <c r="BW623" s="1232"/>
      <c r="BX623" s="1745"/>
      <c r="BY623" s="1232"/>
      <c r="BZ623" s="1232"/>
      <c r="CA623" s="1232"/>
      <c r="CB623" s="1232"/>
      <c r="CC623" s="1745"/>
      <c r="CD623" s="1232"/>
      <c r="CE623" s="1203"/>
      <c r="CF623" s="1232"/>
      <c r="CG623" s="1746"/>
      <c r="CH623" s="1809"/>
      <c r="CI623" s="1203"/>
      <c r="CJ623" s="1203"/>
      <c r="CK623" s="1203"/>
      <c r="CL623" s="1745"/>
      <c r="CM623" s="1203"/>
      <c r="CN623" s="1203"/>
      <c r="CO623" s="1203"/>
      <c r="CP623" s="1746"/>
      <c r="CQ623" s="1203"/>
      <c r="CR623" s="1203"/>
      <c r="CS623" s="1203"/>
    </row>
    <row r="624" spans="2:97" x14ac:dyDescent="0.2">
      <c r="B624" s="957"/>
      <c r="C624" s="957"/>
      <c r="D624" s="957"/>
      <c r="E624" s="1105"/>
      <c r="F624" s="1105"/>
      <c r="G624" s="957"/>
      <c r="H624" s="1163"/>
      <c r="I624" s="1163"/>
      <c r="J624" s="1105"/>
      <c r="K624" s="1183"/>
      <c r="L624" s="1183"/>
      <c r="M624" s="957"/>
      <c r="N624" s="957"/>
      <c r="O624" s="957"/>
      <c r="S624" s="1235"/>
      <c r="T624" s="1235"/>
      <c r="U624" s="1235"/>
      <c r="V624" s="1235"/>
      <c r="W624" s="1235"/>
      <c r="X624" s="1235"/>
      <c r="Y624" s="1745"/>
      <c r="Z624" s="1235"/>
      <c r="AA624" s="1235"/>
      <c r="AB624" s="1235"/>
      <c r="AC624" s="1235"/>
      <c r="AD624" s="1235"/>
      <c r="AE624" s="1235"/>
      <c r="AF624" s="1745"/>
      <c r="AG624" s="1235"/>
      <c r="AH624" s="1235"/>
      <c r="AI624" s="1235"/>
      <c r="AJ624" s="1235"/>
      <c r="AK624" s="1235"/>
      <c r="AL624" s="1235"/>
      <c r="AM624" s="1745"/>
      <c r="AR624" s="1745"/>
      <c r="AT624" s="1808"/>
      <c r="AU624" s="1230"/>
      <c r="AV624" s="1230"/>
      <c r="AW624" s="1785"/>
      <c r="AX624" s="1745"/>
      <c r="AY624" s="1808"/>
      <c r="AZ624" s="1232"/>
      <c r="BA624" s="1232"/>
      <c r="BB624" s="1232"/>
      <c r="BC624" s="1745"/>
      <c r="BD624" s="1809"/>
      <c r="BE624" s="1203"/>
      <c r="BF624" s="1230"/>
      <c r="BG624" s="1230"/>
      <c r="BH624" s="1230"/>
      <c r="BI624" s="1745"/>
      <c r="BJ624" s="1232"/>
      <c r="BK624" s="1232"/>
      <c r="BL624" s="1232"/>
      <c r="BM624" s="1232"/>
      <c r="BN624" s="1746"/>
      <c r="BO624" s="1747"/>
      <c r="BP624" s="1786"/>
      <c r="BQ624" s="1230"/>
      <c r="BR624" s="1230"/>
      <c r="BS624" s="1319"/>
      <c r="BT624" s="1746"/>
      <c r="BU624" s="1232"/>
      <c r="BV624" s="1232"/>
      <c r="BW624" s="1232"/>
      <c r="BX624" s="1745"/>
      <c r="BY624" s="1232"/>
      <c r="BZ624" s="1232"/>
      <c r="CA624" s="1232"/>
      <c r="CB624" s="1232"/>
      <c r="CC624" s="1745"/>
      <c r="CD624" s="1232"/>
      <c r="CE624" s="1203"/>
      <c r="CF624" s="1232"/>
      <c r="CG624" s="1746"/>
      <c r="CH624" s="1809"/>
      <c r="CI624" s="1203"/>
      <c r="CJ624" s="1203"/>
      <c r="CK624" s="1203"/>
      <c r="CL624" s="1745"/>
      <c r="CM624" s="1203"/>
      <c r="CN624" s="1203"/>
      <c r="CO624" s="1203"/>
      <c r="CP624" s="1746"/>
      <c r="CQ624" s="1203"/>
      <c r="CR624" s="1203"/>
      <c r="CS624" s="1203"/>
    </row>
    <row r="625" spans="2:97" x14ac:dyDescent="0.2">
      <c r="B625" s="957"/>
      <c r="C625" s="957"/>
      <c r="D625" s="957"/>
      <c r="E625" s="1105"/>
      <c r="F625" s="1105"/>
      <c r="G625" s="957"/>
      <c r="H625" s="1163"/>
      <c r="I625" s="1163"/>
      <c r="J625" s="1105"/>
      <c r="K625" s="1183"/>
      <c r="L625" s="1183"/>
      <c r="M625" s="957"/>
      <c r="N625" s="957"/>
      <c r="O625" s="957"/>
      <c r="S625" s="1235"/>
      <c r="T625" s="1235"/>
      <c r="U625" s="1235"/>
      <c r="V625" s="1235"/>
      <c r="W625" s="1235"/>
      <c r="X625" s="1235"/>
      <c r="Y625" s="1745"/>
      <c r="Z625" s="1235"/>
      <c r="AA625" s="1235"/>
      <c r="AB625" s="1235"/>
      <c r="AC625" s="1235"/>
      <c r="AD625" s="1235"/>
      <c r="AE625" s="1235"/>
      <c r="AF625" s="1745"/>
      <c r="AG625" s="1235"/>
      <c r="AH625" s="1235"/>
      <c r="AI625" s="1235"/>
      <c r="AJ625" s="1235"/>
      <c r="AK625" s="1235"/>
      <c r="AL625" s="1235"/>
      <c r="AM625" s="1745"/>
      <c r="AR625" s="1745"/>
      <c r="AT625" s="1808"/>
      <c r="AU625" s="1230"/>
      <c r="AV625" s="1230"/>
      <c r="AW625" s="1785"/>
      <c r="AX625" s="1745"/>
      <c r="AY625" s="1808"/>
      <c r="AZ625" s="1232"/>
      <c r="BA625" s="1232"/>
      <c r="BB625" s="1232"/>
      <c r="BC625" s="1745"/>
      <c r="BD625" s="1809"/>
      <c r="BE625" s="1203"/>
      <c r="BF625" s="1230"/>
      <c r="BG625" s="1230"/>
      <c r="BH625" s="1230"/>
      <c r="BI625" s="1745"/>
      <c r="BJ625" s="1232"/>
      <c r="BK625" s="1232"/>
      <c r="BL625" s="1232"/>
      <c r="BM625" s="1232"/>
      <c r="BN625" s="1746"/>
      <c r="BO625" s="1747"/>
      <c r="BP625" s="1786"/>
      <c r="BQ625" s="1230"/>
      <c r="BR625" s="1230"/>
      <c r="BS625" s="1319"/>
      <c r="BT625" s="1746"/>
      <c r="BU625" s="1232"/>
      <c r="BV625" s="1232"/>
      <c r="BW625" s="1232"/>
      <c r="BX625" s="1745"/>
      <c r="BY625" s="1232"/>
      <c r="BZ625" s="1232"/>
      <c r="CA625" s="1232"/>
      <c r="CB625" s="1232"/>
      <c r="CC625" s="1745"/>
      <c r="CD625" s="1232"/>
      <c r="CE625" s="1203"/>
      <c r="CF625" s="1232"/>
      <c r="CG625" s="1746"/>
      <c r="CH625" s="1809"/>
      <c r="CI625" s="1203"/>
      <c r="CJ625" s="1203"/>
      <c r="CK625" s="1203"/>
      <c r="CL625" s="1745"/>
      <c r="CM625" s="1203"/>
      <c r="CN625" s="1203"/>
      <c r="CO625" s="1203"/>
      <c r="CP625" s="1746"/>
      <c r="CQ625" s="1203"/>
      <c r="CR625" s="1203"/>
      <c r="CS625" s="1203"/>
    </row>
    <row r="626" spans="2:97" x14ac:dyDescent="0.2">
      <c r="B626" s="957"/>
      <c r="C626" s="957"/>
      <c r="D626" s="957"/>
      <c r="E626" s="1105"/>
      <c r="F626" s="1105"/>
      <c r="G626" s="957"/>
      <c r="H626" s="1163"/>
      <c r="I626" s="1163"/>
      <c r="J626" s="1105"/>
      <c r="K626" s="1183"/>
      <c r="L626" s="1183"/>
      <c r="M626" s="957"/>
      <c r="N626" s="957"/>
      <c r="O626" s="957"/>
      <c r="S626" s="1235"/>
      <c r="T626" s="1235"/>
      <c r="U626" s="1235"/>
      <c r="V626" s="1235"/>
      <c r="W626" s="1235"/>
      <c r="X626" s="1235"/>
      <c r="Y626" s="1745"/>
      <c r="Z626" s="1235"/>
      <c r="AA626" s="1235"/>
      <c r="AB626" s="1235"/>
      <c r="AC626" s="1235"/>
      <c r="AD626" s="1235"/>
      <c r="AE626" s="1235"/>
      <c r="AF626" s="1745"/>
      <c r="AG626" s="1235"/>
      <c r="AH626" s="1235"/>
      <c r="AI626" s="1235"/>
      <c r="AJ626" s="1235"/>
      <c r="AK626" s="1235"/>
      <c r="AL626" s="1235"/>
      <c r="AM626" s="1745"/>
      <c r="AR626" s="1745"/>
      <c r="AT626" s="1808"/>
      <c r="AU626" s="1230"/>
      <c r="AV626" s="1230"/>
      <c r="AW626" s="1785"/>
      <c r="AX626" s="1745"/>
      <c r="AY626" s="1808"/>
      <c r="AZ626" s="1232"/>
      <c r="BA626" s="1232"/>
      <c r="BB626" s="1232"/>
      <c r="BC626" s="1745"/>
      <c r="BD626" s="1809"/>
      <c r="BE626" s="1203"/>
      <c r="BF626" s="1230"/>
      <c r="BG626" s="1230"/>
      <c r="BH626" s="1230"/>
      <c r="BI626" s="1745"/>
      <c r="BJ626" s="1232"/>
      <c r="BK626" s="1232"/>
      <c r="BL626" s="1232"/>
      <c r="BM626" s="1232"/>
      <c r="BN626" s="1746"/>
      <c r="BO626" s="1747"/>
      <c r="BP626" s="1786"/>
      <c r="BQ626" s="1230"/>
      <c r="BR626" s="1230"/>
      <c r="BS626" s="1319"/>
      <c r="BT626" s="1746"/>
      <c r="BU626" s="1232"/>
      <c r="BV626" s="1232"/>
      <c r="BW626" s="1232"/>
      <c r="BX626" s="1745"/>
      <c r="BY626" s="1232"/>
      <c r="BZ626" s="1232"/>
      <c r="CA626" s="1232"/>
      <c r="CB626" s="1232"/>
      <c r="CC626" s="1745"/>
      <c r="CD626" s="1232"/>
      <c r="CE626" s="1203"/>
      <c r="CF626" s="1232"/>
      <c r="CG626" s="1746"/>
      <c r="CH626" s="1809"/>
      <c r="CI626" s="1203"/>
      <c r="CJ626" s="1203"/>
      <c r="CK626" s="1203"/>
      <c r="CL626" s="1745"/>
      <c r="CM626" s="1203"/>
      <c r="CN626" s="1203"/>
      <c r="CO626" s="1203"/>
      <c r="CP626" s="1746"/>
      <c r="CQ626" s="1203"/>
      <c r="CR626" s="1203"/>
      <c r="CS626" s="1203"/>
    </row>
    <row r="627" spans="2:97" x14ac:dyDescent="0.2">
      <c r="B627" s="957"/>
      <c r="C627" s="957"/>
      <c r="D627" s="957"/>
      <c r="E627" s="1105"/>
      <c r="F627" s="1105"/>
      <c r="G627" s="957"/>
      <c r="H627" s="1163"/>
      <c r="I627" s="1163"/>
      <c r="J627" s="1105"/>
      <c r="K627" s="1183"/>
      <c r="L627" s="1183"/>
      <c r="M627" s="957"/>
      <c r="N627" s="957"/>
      <c r="O627" s="957"/>
      <c r="S627" s="1232"/>
      <c r="T627" s="1232"/>
      <c r="U627" s="1232"/>
      <c r="V627" s="1232"/>
      <c r="W627" s="1232"/>
      <c r="X627" s="1232"/>
      <c r="Y627" s="1740"/>
      <c r="Z627" s="1232"/>
      <c r="AA627" s="1232"/>
      <c r="AB627" s="1232"/>
      <c r="AC627" s="1232"/>
      <c r="AD627" s="1232"/>
      <c r="AE627" s="1232"/>
      <c r="AF627" s="1740"/>
      <c r="AG627" s="1232"/>
      <c r="AH627" s="1232"/>
      <c r="AI627" s="1232"/>
      <c r="AJ627" s="1232"/>
      <c r="AK627" s="1232"/>
      <c r="AL627" s="1232"/>
      <c r="AM627" s="1740"/>
      <c r="AN627" s="1232"/>
      <c r="AO627" s="1232"/>
      <c r="AP627" s="1232"/>
      <c r="AQ627" s="1232"/>
      <c r="AR627" s="1740"/>
      <c r="AS627" s="1232"/>
      <c r="AT627" s="1808"/>
      <c r="AU627" s="1230"/>
      <c r="AV627" s="1230"/>
      <c r="AW627" s="1785"/>
      <c r="AX627" s="1740"/>
      <c r="AY627" s="1808"/>
      <c r="AZ627" s="1232"/>
      <c r="BA627" s="1232"/>
      <c r="BB627" s="1232"/>
      <c r="BC627" s="1740"/>
      <c r="BD627" s="1809"/>
      <c r="BE627" s="1203"/>
      <c r="BF627" s="1230"/>
      <c r="BG627" s="1230"/>
      <c r="BH627" s="1230"/>
      <c r="BI627" s="1740"/>
      <c r="BJ627" s="1232"/>
      <c r="BK627" s="1232"/>
      <c r="BL627" s="1232"/>
      <c r="BM627" s="1232"/>
      <c r="BN627" s="1743"/>
      <c r="BO627" s="1744"/>
      <c r="BP627" s="1786"/>
      <c r="BQ627" s="1230"/>
      <c r="BR627" s="1230"/>
      <c r="BS627" s="1319"/>
      <c r="BT627" s="1743"/>
      <c r="BU627" s="1232"/>
      <c r="BV627" s="1232"/>
      <c r="BW627" s="1232"/>
      <c r="BX627" s="1740"/>
      <c r="BY627" s="1232"/>
      <c r="BZ627" s="1232"/>
      <c r="CA627" s="1232"/>
      <c r="CB627" s="1232"/>
      <c r="CC627" s="1740"/>
      <c r="CD627" s="1232"/>
      <c r="CE627" s="1203"/>
      <c r="CF627" s="1232"/>
      <c r="CG627" s="1743"/>
      <c r="CH627" s="1809"/>
      <c r="CI627" s="1203"/>
      <c r="CJ627" s="1203"/>
      <c r="CK627" s="1203"/>
      <c r="CL627" s="1740"/>
      <c r="CM627" s="1203"/>
      <c r="CN627" s="1203"/>
      <c r="CO627" s="1203"/>
      <c r="CP627" s="1743"/>
      <c r="CQ627" s="1203"/>
      <c r="CR627" s="1203"/>
      <c r="CS627" s="1203"/>
    </row>
    <row r="628" spans="2:97" x14ac:dyDescent="0.2">
      <c r="B628" s="957"/>
      <c r="C628" s="957"/>
      <c r="D628" s="957"/>
      <c r="E628" s="1105"/>
      <c r="F628" s="1105"/>
      <c r="G628" s="957"/>
      <c r="H628" s="1163"/>
      <c r="I628" s="1163"/>
      <c r="J628" s="1105"/>
      <c r="K628" s="1183"/>
      <c r="L628" s="1183"/>
      <c r="M628" s="957"/>
      <c r="N628" s="957"/>
      <c r="O628" s="957"/>
      <c r="S628" s="1232"/>
      <c r="T628" s="1232"/>
      <c r="U628" s="1232"/>
      <c r="V628" s="1232"/>
      <c r="W628" s="1232"/>
      <c r="X628" s="1232"/>
      <c r="Y628" s="1740"/>
      <c r="Z628" s="1232"/>
      <c r="AA628" s="1232"/>
      <c r="AB628" s="1232"/>
      <c r="AC628" s="1232"/>
      <c r="AD628" s="1232"/>
      <c r="AE628" s="1232"/>
      <c r="AF628" s="1740"/>
      <c r="AG628" s="1232"/>
      <c r="AH628" s="1232"/>
      <c r="AI628" s="1232"/>
      <c r="AJ628" s="1232"/>
      <c r="AK628" s="1232"/>
      <c r="AL628" s="1232"/>
      <c r="AM628" s="1740"/>
      <c r="AN628" s="1232"/>
      <c r="AO628" s="1232"/>
      <c r="AP628" s="1232"/>
      <c r="AQ628" s="1232"/>
      <c r="AR628" s="1740"/>
      <c r="AS628" s="1232"/>
      <c r="AT628" s="1808"/>
      <c r="AU628" s="1230"/>
      <c r="AV628" s="1230"/>
      <c r="AW628" s="1785"/>
      <c r="AX628" s="1740"/>
      <c r="AY628" s="1808"/>
      <c r="AZ628" s="1232"/>
      <c r="BA628" s="1232"/>
      <c r="BB628" s="1232"/>
      <c r="BC628" s="1740"/>
      <c r="BD628" s="1809"/>
      <c r="BE628" s="1203"/>
      <c r="BF628" s="1230"/>
      <c r="BG628" s="1230"/>
      <c r="BH628" s="1230"/>
      <c r="BI628" s="1740"/>
      <c r="BJ628" s="1232"/>
      <c r="BK628" s="1232"/>
      <c r="BL628" s="1232"/>
      <c r="BM628" s="1232"/>
      <c r="BN628" s="1743"/>
      <c r="BO628" s="1744"/>
      <c r="BP628" s="1786"/>
      <c r="BQ628" s="1230"/>
      <c r="BR628" s="1230"/>
      <c r="BS628" s="1319"/>
      <c r="BT628" s="1743"/>
      <c r="BU628" s="1232"/>
      <c r="BV628" s="1232"/>
      <c r="BW628" s="1232"/>
      <c r="BX628" s="1740"/>
      <c r="BY628" s="1232"/>
      <c r="BZ628" s="1232"/>
      <c r="CA628" s="1232"/>
      <c r="CB628" s="1232"/>
      <c r="CC628" s="1740"/>
      <c r="CD628" s="1232"/>
      <c r="CE628" s="1203"/>
      <c r="CF628" s="1232"/>
      <c r="CG628" s="1743"/>
      <c r="CH628" s="1809"/>
      <c r="CI628" s="1203"/>
      <c r="CJ628" s="1203"/>
      <c r="CK628" s="1203"/>
      <c r="CL628" s="1740"/>
      <c r="CM628" s="1203"/>
      <c r="CN628" s="1203"/>
      <c r="CO628" s="1203"/>
      <c r="CP628" s="1743"/>
      <c r="CQ628" s="1203"/>
      <c r="CR628" s="1203"/>
      <c r="CS628" s="1203"/>
    </row>
    <row r="629" spans="2:97" x14ac:dyDescent="0.2">
      <c r="B629" s="957"/>
      <c r="C629" s="957"/>
      <c r="D629" s="957"/>
      <c r="E629" s="1105"/>
      <c r="F629" s="1105"/>
      <c r="G629" s="957"/>
      <c r="H629" s="1163"/>
      <c r="I629" s="1163"/>
      <c r="J629" s="1105"/>
      <c r="K629" s="1183"/>
      <c r="L629" s="1183"/>
      <c r="M629" s="957"/>
      <c r="N629" s="957"/>
      <c r="O629" s="957"/>
      <c r="S629" s="1232"/>
      <c r="T629" s="1232"/>
      <c r="U629" s="1232"/>
      <c r="V629" s="1232"/>
      <c r="W629" s="1232"/>
      <c r="X629" s="1232"/>
      <c r="Y629" s="1740"/>
      <c r="Z629" s="1232"/>
      <c r="AA629" s="1232"/>
      <c r="AB629" s="1232"/>
      <c r="AC629" s="1232"/>
      <c r="AD629" s="1232"/>
      <c r="AE629" s="1232"/>
      <c r="AF629" s="1740"/>
      <c r="AG629" s="1232"/>
      <c r="AH629" s="1232"/>
      <c r="AI629" s="1232"/>
      <c r="AJ629" s="1232"/>
      <c r="AK629" s="1232"/>
      <c r="AL629" s="1232"/>
      <c r="AM629" s="1740"/>
      <c r="AN629" s="1232"/>
      <c r="AO629" s="1232"/>
      <c r="AP629" s="1232"/>
      <c r="AQ629" s="1232"/>
      <c r="AR629" s="1740"/>
      <c r="AS629" s="1232"/>
      <c r="AT629" s="1808"/>
      <c r="AU629" s="1230"/>
      <c r="AV629" s="1230"/>
      <c r="AW629" s="1785"/>
      <c r="AX629" s="1740"/>
      <c r="AY629" s="1808"/>
      <c r="AZ629" s="1232"/>
      <c r="BA629" s="1232"/>
      <c r="BB629" s="1232"/>
      <c r="BC629" s="1740"/>
      <c r="BD629" s="1809"/>
      <c r="BE629" s="1203"/>
      <c r="BF629" s="1230"/>
      <c r="BG629" s="1230"/>
      <c r="BH629" s="1230"/>
      <c r="BI629" s="1740"/>
      <c r="BJ629" s="1232"/>
      <c r="BK629" s="1232"/>
      <c r="BL629" s="1232"/>
      <c r="BM629" s="1232"/>
      <c r="BN629" s="1743"/>
      <c r="BO629" s="1744"/>
      <c r="BP629" s="1786"/>
      <c r="BQ629" s="1230"/>
      <c r="BR629" s="1230"/>
      <c r="BS629" s="1319"/>
      <c r="BT629" s="1743"/>
      <c r="BU629" s="1232"/>
      <c r="BV629" s="1232"/>
      <c r="BW629" s="1232"/>
      <c r="BX629" s="1740"/>
      <c r="BY629" s="1232"/>
      <c r="BZ629" s="1232"/>
      <c r="CA629" s="1232"/>
      <c r="CB629" s="1232"/>
      <c r="CC629" s="1740"/>
      <c r="CD629" s="1232"/>
      <c r="CE629" s="1203"/>
      <c r="CF629" s="1232"/>
      <c r="CG629" s="1743"/>
      <c r="CH629" s="1809"/>
      <c r="CI629" s="1203"/>
      <c r="CJ629" s="1203"/>
      <c r="CK629" s="1203"/>
      <c r="CL629" s="1740"/>
      <c r="CM629" s="1203"/>
      <c r="CN629" s="1203"/>
      <c r="CO629" s="1203"/>
      <c r="CP629" s="1743"/>
      <c r="CQ629" s="1203"/>
      <c r="CR629" s="1203"/>
      <c r="CS629" s="1203"/>
    </row>
    <row r="630" spans="2:97" x14ac:dyDescent="0.2">
      <c r="B630" s="957"/>
      <c r="C630" s="957"/>
      <c r="D630" s="957"/>
      <c r="E630" s="1105"/>
      <c r="F630" s="1105"/>
      <c r="G630" s="957"/>
      <c r="H630" s="1163"/>
      <c r="I630" s="1163"/>
      <c r="J630" s="1105"/>
      <c r="K630" s="1183"/>
      <c r="L630" s="1183"/>
      <c r="M630" s="957"/>
      <c r="N630" s="957"/>
      <c r="O630" s="957"/>
      <c r="S630" s="1232"/>
      <c r="T630" s="1232"/>
      <c r="U630" s="1232"/>
      <c r="V630" s="1232"/>
      <c r="W630" s="1232"/>
      <c r="X630" s="1232"/>
      <c r="Y630" s="1740"/>
      <c r="Z630" s="1232"/>
      <c r="AA630" s="1232"/>
      <c r="AB630" s="1232"/>
      <c r="AC630" s="1232"/>
      <c r="AD630" s="1232"/>
      <c r="AE630" s="1232"/>
      <c r="AF630" s="1740"/>
      <c r="AG630" s="1232"/>
      <c r="AH630" s="1232"/>
      <c r="AI630" s="1232"/>
      <c r="AJ630" s="1232"/>
      <c r="AK630" s="1232"/>
      <c r="AL630" s="1232"/>
      <c r="AM630" s="1740"/>
      <c r="AN630" s="1232"/>
      <c r="AO630" s="1232"/>
      <c r="AP630" s="1232"/>
      <c r="AQ630" s="1232"/>
      <c r="AR630" s="1740"/>
      <c r="AS630" s="1232"/>
      <c r="AT630" s="1808"/>
      <c r="AU630" s="1230"/>
      <c r="AV630" s="1230"/>
      <c r="AW630" s="1785"/>
      <c r="AX630" s="1740"/>
      <c r="AY630" s="1808"/>
      <c r="AZ630" s="1232"/>
      <c r="BA630" s="1232"/>
      <c r="BB630" s="1232"/>
      <c r="BC630" s="1740"/>
      <c r="BD630" s="1809"/>
      <c r="BE630" s="1203"/>
      <c r="BF630" s="1230"/>
      <c r="BG630" s="1230"/>
      <c r="BH630" s="1230"/>
      <c r="BI630" s="1740"/>
      <c r="BJ630" s="1232"/>
      <c r="BK630" s="1232"/>
      <c r="BL630" s="1232"/>
      <c r="BM630" s="1232"/>
      <c r="BN630" s="1743"/>
      <c r="BO630" s="1744"/>
      <c r="BP630" s="1786"/>
      <c r="BQ630" s="1230"/>
      <c r="BR630" s="1230"/>
      <c r="BS630" s="1319"/>
      <c r="BT630" s="1743"/>
      <c r="BU630" s="1232"/>
      <c r="BV630" s="1232"/>
      <c r="BW630" s="1232"/>
      <c r="BX630" s="1740"/>
      <c r="BY630" s="1232"/>
      <c r="BZ630" s="1232"/>
      <c r="CA630" s="1232"/>
      <c r="CB630" s="1232"/>
      <c r="CC630" s="1740"/>
      <c r="CD630" s="1232"/>
      <c r="CE630" s="1203"/>
      <c r="CF630" s="1232"/>
      <c r="CG630" s="1743"/>
      <c r="CH630" s="1809"/>
      <c r="CI630" s="1203"/>
      <c r="CJ630" s="1203"/>
      <c r="CK630" s="1203"/>
      <c r="CL630" s="1740"/>
      <c r="CM630" s="1203"/>
      <c r="CN630" s="1203"/>
      <c r="CO630" s="1203"/>
      <c r="CP630" s="1743"/>
      <c r="CQ630" s="1203"/>
      <c r="CR630" s="1203"/>
      <c r="CS630" s="1203"/>
    </row>
    <row r="631" spans="2:97" x14ac:dyDescent="0.2">
      <c r="B631" s="957"/>
      <c r="C631" s="957"/>
      <c r="D631" s="957"/>
      <c r="E631" s="1105"/>
      <c r="F631" s="1105"/>
      <c r="G631" s="957"/>
      <c r="H631" s="1163"/>
      <c r="I631" s="1163"/>
      <c r="J631" s="1105"/>
      <c r="K631" s="1183"/>
      <c r="L631" s="1183"/>
      <c r="M631" s="957"/>
      <c r="N631" s="957"/>
      <c r="O631" s="957"/>
      <c r="S631" s="1232"/>
      <c r="T631" s="1232"/>
      <c r="U631" s="1232"/>
      <c r="V631" s="1232"/>
      <c r="W631" s="1232"/>
      <c r="X631" s="1232"/>
      <c r="Y631" s="1740"/>
      <c r="Z631" s="1232"/>
      <c r="AA631" s="1232"/>
      <c r="AB631" s="1232"/>
      <c r="AC631" s="1232"/>
      <c r="AD631" s="1232"/>
      <c r="AE631" s="1232"/>
      <c r="AF631" s="1740"/>
      <c r="AG631" s="1232"/>
      <c r="AH631" s="1232"/>
      <c r="AI631" s="1232"/>
      <c r="AJ631" s="1232"/>
      <c r="AK631" s="1232"/>
      <c r="AL631" s="1232"/>
      <c r="AM631" s="1740"/>
      <c r="AN631" s="1232"/>
      <c r="AO631" s="1232"/>
      <c r="AP631" s="1232"/>
      <c r="AQ631" s="1232"/>
      <c r="AR631" s="1740"/>
      <c r="AS631" s="1232"/>
      <c r="AT631" s="1808"/>
      <c r="AU631" s="1230"/>
      <c r="AV631" s="1230"/>
      <c r="AW631" s="1785"/>
      <c r="AX631" s="1740"/>
      <c r="AY631" s="1808"/>
      <c r="AZ631" s="1232"/>
      <c r="BA631" s="1232"/>
      <c r="BB631" s="1232"/>
      <c r="BC631" s="1740"/>
      <c r="BD631" s="1809"/>
      <c r="BE631" s="1203"/>
      <c r="BF631" s="1230"/>
      <c r="BG631" s="1230"/>
      <c r="BH631" s="1230"/>
      <c r="BI631" s="1740"/>
      <c r="BJ631" s="1232"/>
      <c r="BK631" s="1232"/>
      <c r="BL631" s="1232"/>
      <c r="BM631" s="1232"/>
      <c r="BN631" s="1743"/>
      <c r="BO631" s="1744"/>
      <c r="BP631" s="1786"/>
      <c r="BQ631" s="1230"/>
      <c r="BR631" s="1230"/>
      <c r="BS631" s="1319"/>
      <c r="BT631" s="1743"/>
      <c r="BU631" s="1232"/>
      <c r="BV631" s="1232"/>
      <c r="BW631" s="1232"/>
      <c r="BX631" s="1740"/>
      <c r="BY631" s="1232"/>
      <c r="BZ631" s="1232"/>
      <c r="CA631" s="1232"/>
      <c r="CB631" s="1232"/>
      <c r="CC631" s="1740"/>
      <c r="CD631" s="1232"/>
      <c r="CE631" s="1203"/>
      <c r="CF631" s="1232"/>
      <c r="CG631" s="1743"/>
      <c r="CH631" s="1809"/>
      <c r="CI631" s="1203"/>
      <c r="CJ631" s="1203"/>
      <c r="CK631" s="1203"/>
      <c r="CL631" s="1740"/>
      <c r="CM631" s="1203"/>
      <c r="CN631" s="1203"/>
      <c r="CO631" s="1203"/>
      <c r="CP631" s="1743"/>
      <c r="CQ631" s="1203"/>
      <c r="CR631" s="1203"/>
      <c r="CS631" s="1203"/>
    </row>
    <row r="632" spans="2:97" x14ac:dyDescent="0.2">
      <c r="B632" s="957"/>
      <c r="C632" s="957"/>
      <c r="D632" s="957"/>
      <c r="E632" s="1105"/>
      <c r="F632" s="1105"/>
      <c r="G632" s="957"/>
      <c r="H632" s="1163"/>
      <c r="I632" s="1163"/>
      <c r="J632" s="1105"/>
      <c r="K632" s="1183"/>
      <c r="L632" s="1183"/>
      <c r="M632" s="957"/>
      <c r="N632" s="957"/>
      <c r="O632" s="957"/>
      <c r="S632" s="1232"/>
      <c r="T632" s="1232"/>
      <c r="U632" s="1232"/>
      <c r="V632" s="1232"/>
      <c r="W632" s="1232"/>
      <c r="X632" s="1232"/>
      <c r="Y632" s="1740"/>
      <c r="Z632" s="1232"/>
      <c r="AA632" s="1232"/>
      <c r="AB632" s="1232"/>
      <c r="AC632" s="1232"/>
      <c r="AD632" s="1232"/>
      <c r="AE632" s="1232"/>
      <c r="AF632" s="1740"/>
      <c r="AG632" s="1232"/>
      <c r="AH632" s="1232"/>
      <c r="AI632" s="1232"/>
      <c r="AJ632" s="1232"/>
      <c r="AK632" s="1232"/>
      <c r="AL632" s="1232"/>
      <c r="AM632" s="1740"/>
      <c r="AN632" s="1232"/>
      <c r="AO632" s="1232"/>
      <c r="AP632" s="1232"/>
      <c r="AQ632" s="1232"/>
      <c r="AR632" s="1740"/>
      <c r="AS632" s="1232"/>
      <c r="AT632" s="1808"/>
      <c r="AU632" s="1230"/>
      <c r="AV632" s="1230"/>
      <c r="AW632" s="1785"/>
      <c r="AX632" s="1740"/>
      <c r="AY632" s="1808"/>
      <c r="AZ632" s="1232"/>
      <c r="BA632" s="1232"/>
      <c r="BB632" s="1232"/>
      <c r="BC632" s="1740"/>
      <c r="BD632" s="1809"/>
      <c r="BE632" s="1203"/>
      <c r="BF632" s="1230"/>
      <c r="BG632" s="1230"/>
      <c r="BH632" s="1230"/>
      <c r="BI632" s="1740"/>
      <c r="BJ632" s="1232"/>
      <c r="BK632" s="1232"/>
      <c r="BL632" s="1232"/>
      <c r="BM632" s="1232"/>
      <c r="BN632" s="1743"/>
      <c r="BO632" s="1744"/>
      <c r="BP632" s="1786"/>
      <c r="BQ632" s="1230"/>
      <c r="BR632" s="1230"/>
      <c r="BS632" s="1319"/>
      <c r="BT632" s="1743"/>
      <c r="BU632" s="1232"/>
      <c r="BV632" s="1232"/>
      <c r="BW632" s="1232"/>
      <c r="BX632" s="1740"/>
      <c r="BY632" s="1232"/>
      <c r="BZ632" s="1232"/>
      <c r="CA632" s="1232"/>
      <c r="CB632" s="1232"/>
      <c r="CC632" s="1740"/>
      <c r="CD632" s="1232"/>
      <c r="CE632" s="1203"/>
      <c r="CF632" s="1232"/>
      <c r="CG632" s="1743"/>
      <c r="CH632" s="1809"/>
      <c r="CI632" s="1203"/>
      <c r="CJ632" s="1203"/>
      <c r="CK632" s="1203"/>
      <c r="CL632" s="1740"/>
      <c r="CM632" s="1203"/>
      <c r="CN632" s="1203"/>
      <c r="CO632" s="1203"/>
      <c r="CP632" s="1743"/>
      <c r="CQ632" s="1203"/>
      <c r="CR632" s="1203"/>
      <c r="CS632" s="1203"/>
    </row>
    <row r="633" spans="2:97" x14ac:dyDescent="0.2">
      <c r="B633" s="957"/>
      <c r="C633" s="957"/>
      <c r="D633" s="957"/>
      <c r="E633" s="1105"/>
      <c r="F633" s="1105"/>
      <c r="G633" s="957"/>
      <c r="H633" s="1163"/>
      <c r="I633" s="1163"/>
      <c r="J633" s="1105"/>
      <c r="K633" s="1183"/>
      <c r="L633" s="1183"/>
      <c r="M633" s="957"/>
      <c r="N633" s="957"/>
      <c r="O633" s="957"/>
      <c r="S633" s="1232"/>
      <c r="T633" s="1232"/>
      <c r="U633" s="1232"/>
      <c r="V633" s="1232"/>
      <c r="W633" s="1232"/>
      <c r="X633" s="1232"/>
      <c r="Y633" s="1740"/>
      <c r="Z633" s="1232"/>
      <c r="AA633" s="1232"/>
      <c r="AB633" s="1232"/>
      <c r="AC633" s="1232"/>
      <c r="AD633" s="1232"/>
      <c r="AE633" s="1232"/>
      <c r="AF633" s="1740"/>
      <c r="AG633" s="1232"/>
      <c r="AH633" s="1232"/>
      <c r="AI633" s="1232"/>
      <c r="AJ633" s="1232"/>
      <c r="AK633" s="1232"/>
      <c r="AL633" s="1232"/>
      <c r="AM633" s="1740"/>
      <c r="AN633" s="1232"/>
      <c r="AO633" s="1232"/>
      <c r="AP633" s="1232"/>
      <c r="AQ633" s="1232"/>
      <c r="AR633" s="1740"/>
      <c r="AS633" s="1232"/>
      <c r="AT633" s="1808"/>
      <c r="AU633" s="1230"/>
      <c r="AV633" s="1230"/>
      <c r="AW633" s="1785"/>
      <c r="AX633" s="1740"/>
      <c r="AY633" s="1808"/>
      <c r="AZ633" s="1232"/>
      <c r="BA633" s="1232"/>
      <c r="BB633" s="1232"/>
      <c r="BC633" s="1740"/>
      <c r="BD633" s="1809"/>
      <c r="BE633" s="1203"/>
      <c r="BF633" s="1230"/>
      <c r="BG633" s="1230"/>
      <c r="BH633" s="1230"/>
      <c r="BI633" s="1740"/>
      <c r="BJ633" s="1232"/>
      <c r="BK633" s="1232"/>
      <c r="BL633" s="1232"/>
      <c r="BM633" s="1232"/>
      <c r="BN633" s="1743"/>
      <c r="BO633" s="1744"/>
      <c r="BP633" s="1786"/>
      <c r="BQ633" s="1230"/>
      <c r="BR633" s="1230"/>
      <c r="BS633" s="1319"/>
      <c r="BT633" s="1743"/>
      <c r="BU633" s="1232"/>
      <c r="BV633" s="1232"/>
      <c r="BW633" s="1232"/>
      <c r="BX633" s="1740"/>
      <c r="BY633" s="1232"/>
      <c r="BZ633" s="1232"/>
      <c r="CA633" s="1232"/>
      <c r="CB633" s="1232"/>
      <c r="CC633" s="1740"/>
      <c r="CD633" s="1232"/>
      <c r="CE633" s="1203"/>
      <c r="CF633" s="1232"/>
      <c r="CG633" s="1743"/>
      <c r="CH633" s="1809"/>
      <c r="CI633" s="1203"/>
      <c r="CJ633" s="1203"/>
      <c r="CK633" s="1203"/>
      <c r="CL633" s="1740"/>
      <c r="CM633" s="1203"/>
      <c r="CN633" s="1203"/>
      <c r="CO633" s="1203"/>
      <c r="CP633" s="1743"/>
      <c r="CQ633" s="1203"/>
      <c r="CR633" s="1203"/>
      <c r="CS633" s="1203"/>
    </row>
    <row r="634" spans="2:97" x14ac:dyDescent="0.2">
      <c r="B634" s="957"/>
      <c r="C634" s="957"/>
      <c r="D634" s="957"/>
      <c r="E634" s="1105"/>
      <c r="F634" s="1105"/>
      <c r="G634" s="957"/>
      <c r="H634" s="1163"/>
      <c r="I634" s="1163"/>
      <c r="J634" s="1105"/>
      <c r="K634" s="1183"/>
      <c r="L634" s="1183"/>
      <c r="M634" s="957"/>
      <c r="N634" s="957"/>
      <c r="O634" s="957"/>
      <c r="S634" s="1232"/>
      <c r="T634" s="1232"/>
      <c r="U634" s="1232"/>
      <c r="V634" s="1232"/>
      <c r="W634" s="1232"/>
      <c r="X634" s="1232"/>
      <c r="Y634" s="1740"/>
      <c r="Z634" s="1232"/>
      <c r="AA634" s="1232"/>
      <c r="AB634" s="1232"/>
      <c r="AC634" s="1232"/>
      <c r="AD634" s="1232"/>
      <c r="AE634" s="1232"/>
      <c r="AF634" s="1740"/>
      <c r="AG634" s="1232"/>
      <c r="AH634" s="1232"/>
      <c r="AI634" s="1232"/>
      <c r="AJ634" s="1232"/>
      <c r="AK634" s="1232"/>
      <c r="AL634" s="1232"/>
      <c r="AM634" s="1740"/>
      <c r="AN634" s="1232"/>
      <c r="AO634" s="1232"/>
      <c r="AP634" s="1232"/>
      <c r="AQ634" s="1232"/>
      <c r="AR634" s="1740"/>
      <c r="AS634" s="1232"/>
      <c r="AT634" s="1808"/>
      <c r="AU634" s="1230"/>
      <c r="AV634" s="1230"/>
      <c r="AW634" s="1785"/>
      <c r="AX634" s="1740"/>
      <c r="AY634" s="1808"/>
      <c r="AZ634" s="1232"/>
      <c r="BA634" s="1232"/>
      <c r="BB634" s="1232"/>
      <c r="BC634" s="1740"/>
      <c r="BD634" s="1809"/>
      <c r="BE634" s="1203"/>
      <c r="BF634" s="1230"/>
      <c r="BG634" s="1230"/>
      <c r="BH634" s="1230"/>
      <c r="BI634" s="1740"/>
      <c r="BJ634" s="1232"/>
      <c r="BK634" s="1232"/>
      <c r="BL634" s="1232"/>
      <c r="BM634" s="1232"/>
      <c r="BN634" s="1743"/>
      <c r="BO634" s="1744"/>
      <c r="BP634" s="1786"/>
      <c r="BQ634" s="1230"/>
      <c r="BR634" s="1230"/>
      <c r="BS634" s="1319"/>
      <c r="BT634" s="1743"/>
      <c r="BU634" s="1232"/>
      <c r="BV634" s="1232"/>
      <c r="BW634" s="1232"/>
      <c r="BX634" s="1740"/>
      <c r="BY634" s="1232"/>
      <c r="BZ634" s="1232"/>
      <c r="CA634" s="1232"/>
      <c r="CB634" s="1232"/>
      <c r="CC634" s="1740"/>
      <c r="CD634" s="1232"/>
      <c r="CE634" s="1203"/>
      <c r="CF634" s="1232"/>
      <c r="CG634" s="1743"/>
      <c r="CH634" s="1809"/>
      <c r="CI634" s="1203"/>
      <c r="CJ634" s="1203"/>
      <c r="CK634" s="1203"/>
      <c r="CL634" s="1740"/>
      <c r="CM634" s="1203"/>
      <c r="CN634" s="1203"/>
      <c r="CO634" s="1203"/>
      <c r="CP634" s="1743"/>
      <c r="CQ634" s="1203"/>
      <c r="CR634" s="1203"/>
      <c r="CS634" s="1203"/>
    </row>
    <row r="635" spans="2:97" x14ac:dyDescent="0.2">
      <c r="B635" s="957"/>
      <c r="C635" s="957"/>
      <c r="D635" s="957"/>
      <c r="E635" s="1105"/>
      <c r="F635" s="1105"/>
      <c r="G635" s="957"/>
      <c r="H635" s="1163"/>
      <c r="I635" s="1163"/>
      <c r="J635" s="1105"/>
      <c r="K635" s="1183"/>
      <c r="L635" s="1183"/>
      <c r="M635" s="957"/>
      <c r="N635" s="957"/>
      <c r="O635" s="957"/>
      <c r="S635" s="1232"/>
      <c r="T635" s="1232"/>
      <c r="U635" s="1232"/>
      <c r="V635" s="1232"/>
      <c r="W635" s="1232"/>
      <c r="X635" s="1232"/>
      <c r="Y635" s="1740"/>
      <c r="Z635" s="1232"/>
      <c r="AA635" s="1232"/>
      <c r="AB635" s="1232"/>
      <c r="AC635" s="1232"/>
      <c r="AD635" s="1232"/>
      <c r="AE635" s="1232"/>
      <c r="AF635" s="1740"/>
      <c r="AG635" s="1232"/>
      <c r="AH635" s="1232"/>
      <c r="AI635" s="1232"/>
      <c r="AJ635" s="1232"/>
      <c r="AK635" s="1232"/>
      <c r="AL635" s="1232"/>
      <c r="AM635" s="1740"/>
      <c r="AN635" s="1232"/>
      <c r="AO635" s="1232"/>
      <c r="AP635" s="1232"/>
      <c r="AQ635" s="1232"/>
      <c r="AR635" s="1740"/>
      <c r="AS635" s="1232"/>
      <c r="AT635" s="1808"/>
      <c r="AU635" s="1230"/>
      <c r="AV635" s="1230"/>
      <c r="AW635" s="1785"/>
      <c r="AX635" s="1740"/>
      <c r="AY635" s="1808"/>
      <c r="AZ635" s="1232"/>
      <c r="BA635" s="1232"/>
      <c r="BB635" s="1232"/>
      <c r="BC635" s="1740"/>
      <c r="BD635" s="1809"/>
      <c r="BE635" s="1203"/>
      <c r="BF635" s="1230"/>
      <c r="BG635" s="1230"/>
      <c r="BH635" s="1230"/>
      <c r="BI635" s="1740"/>
      <c r="BJ635" s="1232"/>
      <c r="BK635" s="1232"/>
      <c r="BL635" s="1232"/>
      <c r="BM635" s="1232"/>
      <c r="BN635" s="1743"/>
      <c r="BO635" s="1744"/>
      <c r="BP635" s="1786"/>
      <c r="BQ635" s="1230"/>
      <c r="BR635" s="1230"/>
      <c r="BS635" s="1319"/>
      <c r="BT635" s="1743"/>
      <c r="BU635" s="1232"/>
      <c r="BV635" s="1232"/>
      <c r="BW635" s="1232"/>
      <c r="BX635" s="1740"/>
      <c r="BY635" s="1232"/>
      <c r="BZ635" s="1232"/>
      <c r="CA635" s="1232"/>
      <c r="CB635" s="1232"/>
      <c r="CC635" s="1740"/>
      <c r="CD635" s="1232"/>
      <c r="CE635" s="1203"/>
      <c r="CF635" s="1232"/>
      <c r="CG635" s="1743"/>
      <c r="CH635" s="1809"/>
      <c r="CI635" s="1203"/>
      <c r="CJ635" s="1203"/>
      <c r="CK635" s="1203"/>
      <c r="CL635" s="1740"/>
      <c r="CM635" s="1203"/>
      <c r="CN635" s="1203"/>
      <c r="CO635" s="1203"/>
      <c r="CP635" s="1743"/>
      <c r="CQ635" s="1203"/>
      <c r="CR635" s="1203"/>
      <c r="CS635" s="1203"/>
    </row>
    <row r="636" spans="2:97" x14ac:dyDescent="0.2">
      <c r="B636" s="957"/>
      <c r="C636" s="957"/>
      <c r="D636" s="957"/>
      <c r="E636" s="1105"/>
      <c r="F636" s="1105"/>
      <c r="G636" s="957"/>
      <c r="H636" s="1163"/>
      <c r="I636" s="1163"/>
      <c r="J636" s="1105"/>
      <c r="K636" s="1183"/>
      <c r="L636" s="1183"/>
      <c r="M636" s="957"/>
      <c r="N636" s="957"/>
      <c r="O636" s="957"/>
      <c r="S636" s="1232"/>
      <c r="T636" s="1232"/>
      <c r="U636" s="1232"/>
      <c r="V636" s="1232"/>
      <c r="W636" s="1232"/>
      <c r="X636" s="1232"/>
      <c r="Y636" s="1740"/>
      <c r="Z636" s="1232"/>
      <c r="AA636" s="1232"/>
      <c r="AB636" s="1232"/>
      <c r="AC636" s="1232"/>
      <c r="AD636" s="1232"/>
      <c r="AE636" s="1232"/>
      <c r="AF636" s="1740"/>
      <c r="AG636" s="1232"/>
      <c r="AH636" s="1232"/>
      <c r="AI636" s="1232"/>
      <c r="AJ636" s="1232"/>
      <c r="AK636" s="1232"/>
      <c r="AL636" s="1232"/>
      <c r="AM636" s="1740"/>
      <c r="AN636" s="1232"/>
      <c r="AO636" s="1232"/>
      <c r="AP636" s="1232"/>
      <c r="AQ636" s="1232"/>
      <c r="AR636" s="1740"/>
      <c r="AS636" s="1232"/>
      <c r="AT636" s="1808"/>
      <c r="AU636" s="1230"/>
      <c r="AV636" s="1230"/>
      <c r="AW636" s="1785"/>
      <c r="AX636" s="1740"/>
      <c r="AY636" s="1808"/>
      <c r="AZ636" s="1232"/>
      <c r="BA636" s="1232"/>
      <c r="BB636" s="1232"/>
      <c r="BC636" s="1740"/>
      <c r="BD636" s="1809"/>
      <c r="BE636" s="1203"/>
      <c r="BF636" s="1230"/>
      <c r="BG636" s="1230"/>
      <c r="BH636" s="1230"/>
      <c r="BI636" s="1740"/>
      <c r="BJ636" s="1232"/>
      <c r="BK636" s="1232"/>
      <c r="BL636" s="1232"/>
      <c r="BM636" s="1232"/>
      <c r="BN636" s="1743"/>
      <c r="BO636" s="1744"/>
      <c r="BP636" s="1786"/>
      <c r="BQ636" s="1230"/>
      <c r="BR636" s="1230"/>
      <c r="BS636" s="1319"/>
      <c r="BT636" s="1743"/>
      <c r="BU636" s="1232"/>
      <c r="BV636" s="1232"/>
      <c r="BW636" s="1232"/>
      <c r="BX636" s="1740"/>
      <c r="BY636" s="1232"/>
      <c r="BZ636" s="1232"/>
      <c r="CA636" s="1232"/>
      <c r="CB636" s="1232"/>
      <c r="CC636" s="1740"/>
      <c r="CD636" s="1232"/>
      <c r="CE636" s="1203"/>
      <c r="CF636" s="1232"/>
      <c r="CG636" s="1743"/>
      <c r="CH636" s="1809"/>
      <c r="CI636" s="1203"/>
      <c r="CJ636" s="1203"/>
      <c r="CK636" s="1203"/>
      <c r="CL636" s="1740"/>
      <c r="CM636" s="1203"/>
      <c r="CN636" s="1203"/>
      <c r="CO636" s="1203"/>
      <c r="CP636" s="1743"/>
      <c r="CQ636" s="1203"/>
      <c r="CR636" s="1203"/>
      <c r="CS636" s="1203"/>
    </row>
    <row r="637" spans="2:97" x14ac:dyDescent="0.2">
      <c r="B637" s="957"/>
      <c r="C637" s="957"/>
      <c r="D637" s="957"/>
      <c r="E637" s="1105"/>
      <c r="F637" s="1105"/>
      <c r="G637" s="957"/>
      <c r="H637" s="1163"/>
      <c r="I637" s="1163"/>
      <c r="J637" s="1105"/>
      <c r="K637" s="1183"/>
      <c r="L637" s="1183"/>
      <c r="M637" s="957"/>
      <c r="N637" s="957"/>
      <c r="O637" s="957"/>
      <c r="S637" s="1232"/>
      <c r="T637" s="1232"/>
      <c r="U637" s="1232"/>
      <c r="V637" s="1232"/>
      <c r="W637" s="1232"/>
      <c r="X637" s="1232"/>
      <c r="Y637" s="1740"/>
      <c r="Z637" s="1232"/>
      <c r="AA637" s="1232"/>
      <c r="AB637" s="1232"/>
      <c r="AC637" s="1232"/>
      <c r="AD637" s="1232"/>
      <c r="AE637" s="1232"/>
      <c r="AF637" s="1740"/>
      <c r="AG637" s="1232"/>
      <c r="AH637" s="1232"/>
      <c r="AI637" s="1232"/>
      <c r="AJ637" s="1232"/>
      <c r="AK637" s="1232"/>
      <c r="AL637" s="1232"/>
      <c r="AM637" s="1740"/>
      <c r="AN637" s="1232"/>
      <c r="AO637" s="1232"/>
      <c r="AP637" s="1232"/>
      <c r="AQ637" s="1232"/>
      <c r="AR637" s="1740"/>
      <c r="AS637" s="1232"/>
      <c r="AT637" s="1808"/>
      <c r="AU637" s="1230"/>
      <c r="AV637" s="1230"/>
      <c r="AW637" s="1785"/>
      <c r="AX637" s="1740"/>
      <c r="AY637" s="1808"/>
      <c r="AZ637" s="1232"/>
      <c r="BA637" s="1232"/>
      <c r="BB637" s="1232"/>
      <c r="BC637" s="1740"/>
      <c r="BD637" s="1809"/>
      <c r="BE637" s="1203"/>
      <c r="BF637" s="1230"/>
      <c r="BG637" s="1230"/>
      <c r="BH637" s="1230"/>
      <c r="BI637" s="1740"/>
      <c r="BJ637" s="1232"/>
      <c r="BK637" s="1232"/>
      <c r="BL637" s="1232"/>
      <c r="BM637" s="1232"/>
      <c r="BN637" s="1743"/>
      <c r="BO637" s="1744"/>
      <c r="BP637" s="1786"/>
      <c r="BQ637" s="1230"/>
      <c r="BR637" s="1230"/>
      <c r="BS637" s="1319"/>
      <c r="BT637" s="1743"/>
      <c r="BU637" s="1232"/>
      <c r="BV637" s="1232"/>
      <c r="BW637" s="1232"/>
      <c r="BX637" s="1740"/>
      <c r="BY637" s="1232"/>
      <c r="BZ637" s="1232"/>
      <c r="CA637" s="1232"/>
      <c r="CB637" s="1232"/>
      <c r="CC637" s="1740"/>
      <c r="CD637" s="1232"/>
      <c r="CE637" s="1203"/>
      <c r="CF637" s="1232"/>
      <c r="CG637" s="1743"/>
      <c r="CH637" s="1809"/>
      <c r="CI637" s="1203"/>
      <c r="CJ637" s="1203"/>
      <c r="CK637" s="1203"/>
      <c r="CL637" s="1740"/>
      <c r="CM637" s="1203"/>
      <c r="CN637" s="1203"/>
      <c r="CO637" s="1203"/>
      <c r="CP637" s="1743"/>
      <c r="CQ637" s="1203"/>
      <c r="CR637" s="1203"/>
      <c r="CS637" s="1203"/>
    </row>
    <row r="638" spans="2:97" x14ac:dyDescent="0.2">
      <c r="B638" s="957"/>
      <c r="C638" s="957"/>
      <c r="D638" s="957"/>
      <c r="E638" s="1105"/>
      <c r="F638" s="1105"/>
      <c r="G638" s="957"/>
      <c r="H638" s="1163"/>
      <c r="I638" s="1163"/>
      <c r="J638" s="1105"/>
      <c r="K638" s="1183"/>
      <c r="L638" s="1183"/>
      <c r="M638" s="957"/>
      <c r="N638" s="957"/>
      <c r="O638" s="957"/>
      <c r="S638" s="1232"/>
      <c r="T638" s="1232"/>
      <c r="U638" s="1232"/>
      <c r="V638" s="1232"/>
      <c r="W638" s="1232"/>
      <c r="X638" s="1232"/>
      <c r="Y638" s="1740"/>
      <c r="Z638" s="1232"/>
      <c r="AA638" s="1232"/>
      <c r="AB638" s="1232"/>
      <c r="AC638" s="1232"/>
      <c r="AD638" s="1232"/>
      <c r="AE638" s="1232"/>
      <c r="AF638" s="1740"/>
      <c r="AG638" s="1232"/>
      <c r="AH638" s="1232"/>
      <c r="AI638" s="1232"/>
      <c r="AJ638" s="1232"/>
      <c r="AK638" s="1232"/>
      <c r="AL638" s="1232"/>
      <c r="AM638" s="1740"/>
      <c r="AN638" s="1232"/>
      <c r="AO638" s="1232"/>
      <c r="AP638" s="1232"/>
      <c r="AQ638" s="1232"/>
      <c r="AR638" s="1740"/>
      <c r="AS638" s="1232"/>
      <c r="AT638" s="1808"/>
      <c r="AU638" s="1230"/>
      <c r="AV638" s="1230"/>
      <c r="AW638" s="1785"/>
      <c r="AX638" s="1740"/>
      <c r="AY638" s="1808"/>
      <c r="AZ638" s="1232"/>
      <c r="BA638" s="1232"/>
      <c r="BB638" s="1232"/>
      <c r="BC638" s="1740"/>
      <c r="BD638" s="1809"/>
      <c r="BE638" s="1203"/>
      <c r="BF638" s="1230"/>
      <c r="BG638" s="1230"/>
      <c r="BH638" s="1230"/>
      <c r="BI638" s="1740"/>
      <c r="BJ638" s="1232"/>
      <c r="BK638" s="1232"/>
      <c r="BL638" s="1232"/>
      <c r="BM638" s="1232"/>
      <c r="BN638" s="1743"/>
      <c r="BO638" s="1744"/>
      <c r="BP638" s="1786"/>
      <c r="BQ638" s="1230"/>
      <c r="BR638" s="1230"/>
      <c r="BS638" s="1319"/>
      <c r="BT638" s="1743"/>
      <c r="BU638" s="1232"/>
      <c r="BV638" s="1232"/>
      <c r="BW638" s="1232"/>
      <c r="BX638" s="1740"/>
      <c r="BY638" s="1232"/>
      <c r="BZ638" s="1232"/>
      <c r="CA638" s="1232"/>
      <c r="CB638" s="1232"/>
      <c r="CC638" s="1740"/>
      <c r="CD638" s="1232"/>
      <c r="CE638" s="1203"/>
      <c r="CF638" s="1232"/>
      <c r="CG638" s="1743"/>
      <c r="CH638" s="1809"/>
      <c r="CI638" s="1203"/>
      <c r="CJ638" s="1203"/>
      <c r="CK638" s="1203"/>
      <c r="CL638" s="1740"/>
      <c r="CM638" s="1203"/>
      <c r="CN638" s="1203"/>
      <c r="CO638" s="1203"/>
      <c r="CP638" s="1743"/>
      <c r="CQ638" s="1203"/>
      <c r="CR638" s="1203"/>
      <c r="CS638" s="1203"/>
    </row>
    <row r="639" spans="2:97" x14ac:dyDescent="0.2">
      <c r="B639" s="957"/>
      <c r="C639" s="957"/>
      <c r="D639" s="957"/>
      <c r="E639" s="1105"/>
      <c r="F639" s="1105"/>
      <c r="G639" s="957"/>
      <c r="H639" s="1163"/>
      <c r="I639" s="1163"/>
      <c r="J639" s="1105"/>
      <c r="K639" s="1183"/>
      <c r="L639" s="1183"/>
      <c r="M639" s="957"/>
      <c r="N639" s="957"/>
      <c r="O639" s="957"/>
      <c r="S639" s="1232"/>
      <c r="T639" s="1232"/>
      <c r="U639" s="1232"/>
      <c r="V639" s="1232"/>
      <c r="W639" s="1232"/>
      <c r="X639" s="1232"/>
      <c r="Y639" s="1740"/>
      <c r="Z639" s="1232"/>
      <c r="AA639" s="1232"/>
      <c r="AB639" s="1232"/>
      <c r="AC639" s="1232"/>
      <c r="AD639" s="1232"/>
      <c r="AE639" s="1232"/>
      <c r="AF639" s="1740"/>
      <c r="AG639" s="1232"/>
      <c r="AH639" s="1232"/>
      <c r="AI639" s="1232"/>
      <c r="AJ639" s="1232"/>
      <c r="AK639" s="1232"/>
      <c r="AL639" s="1232"/>
      <c r="AM639" s="1740"/>
      <c r="AN639" s="1232"/>
      <c r="AO639" s="1232"/>
      <c r="AP639" s="1232"/>
      <c r="AQ639" s="1232"/>
      <c r="AR639" s="1740"/>
      <c r="AS639" s="1232"/>
      <c r="AT639" s="1808"/>
      <c r="AU639" s="1230"/>
      <c r="AV639" s="1230"/>
      <c r="AW639" s="1785"/>
      <c r="AX639" s="1740"/>
      <c r="AY639" s="1808"/>
      <c r="AZ639" s="1232"/>
      <c r="BA639" s="1232"/>
      <c r="BB639" s="1232"/>
      <c r="BC639" s="1740"/>
      <c r="BD639" s="1809"/>
      <c r="BE639" s="1203"/>
      <c r="BF639" s="1230"/>
      <c r="BG639" s="1230"/>
      <c r="BH639" s="1230"/>
      <c r="BI639" s="1740"/>
      <c r="BJ639" s="1232"/>
      <c r="BK639" s="1232"/>
      <c r="BL639" s="1232"/>
      <c r="BM639" s="1232"/>
      <c r="BN639" s="1743"/>
      <c r="BO639" s="1744"/>
      <c r="BP639" s="1786"/>
      <c r="BQ639" s="1230"/>
      <c r="BR639" s="1230"/>
      <c r="BS639" s="1319"/>
      <c r="BT639" s="1743"/>
      <c r="BU639" s="1232"/>
      <c r="BV639" s="1232"/>
      <c r="BW639" s="1232"/>
      <c r="BX639" s="1740"/>
      <c r="BY639" s="1232"/>
      <c r="BZ639" s="1232"/>
      <c r="CA639" s="1232"/>
      <c r="CB639" s="1232"/>
      <c r="CC639" s="1740"/>
      <c r="CD639" s="1232"/>
      <c r="CE639" s="1203"/>
      <c r="CF639" s="1232"/>
      <c r="CG639" s="1743"/>
      <c r="CH639" s="1809"/>
      <c r="CI639" s="1203"/>
      <c r="CJ639" s="1203"/>
      <c r="CK639" s="1203"/>
      <c r="CL639" s="1740"/>
      <c r="CM639" s="1203"/>
      <c r="CN639" s="1203"/>
      <c r="CO639" s="1203"/>
      <c r="CP639" s="1743"/>
      <c r="CQ639" s="1203"/>
      <c r="CR639" s="1203"/>
      <c r="CS639" s="1203"/>
    </row>
    <row r="640" spans="2:97" x14ac:dyDescent="0.2">
      <c r="B640" s="957"/>
      <c r="C640" s="957"/>
      <c r="D640" s="957"/>
      <c r="E640" s="1105"/>
      <c r="F640" s="1105"/>
      <c r="G640" s="957"/>
      <c r="H640" s="1163"/>
      <c r="I640" s="1163"/>
      <c r="J640" s="1105"/>
      <c r="K640" s="1183"/>
      <c r="L640" s="1183"/>
      <c r="M640" s="957"/>
      <c r="N640" s="957"/>
      <c r="O640" s="957"/>
      <c r="S640" s="1232"/>
      <c r="T640" s="1232"/>
      <c r="U640" s="1232"/>
      <c r="V640" s="1232"/>
      <c r="W640" s="1232"/>
      <c r="X640" s="1232"/>
      <c r="Y640" s="1740"/>
      <c r="Z640" s="1232"/>
      <c r="AA640" s="1232"/>
      <c r="AB640" s="1232"/>
      <c r="AC640" s="1232"/>
      <c r="AD640" s="1232"/>
      <c r="AE640" s="1232"/>
      <c r="AF640" s="1740"/>
      <c r="AG640" s="1232"/>
      <c r="AH640" s="1232"/>
      <c r="AI640" s="1232"/>
      <c r="AJ640" s="1232"/>
      <c r="AK640" s="1232"/>
      <c r="AL640" s="1232"/>
      <c r="AM640" s="1740"/>
      <c r="AN640" s="1232"/>
      <c r="AO640" s="1232"/>
      <c r="AP640" s="1232"/>
      <c r="AQ640" s="1232"/>
      <c r="AR640" s="1740"/>
      <c r="AS640" s="1232"/>
      <c r="AT640" s="1808"/>
      <c r="AU640" s="1230"/>
      <c r="AV640" s="1230"/>
      <c r="AW640" s="1785"/>
      <c r="AX640" s="1740"/>
      <c r="AY640" s="1808"/>
      <c r="AZ640" s="1232"/>
      <c r="BA640" s="1232"/>
      <c r="BB640" s="1232"/>
      <c r="BC640" s="1740"/>
      <c r="BD640" s="1809"/>
      <c r="BE640" s="1203"/>
      <c r="BF640" s="1230"/>
      <c r="BG640" s="1230"/>
      <c r="BH640" s="1230"/>
      <c r="BI640" s="1740"/>
      <c r="BJ640" s="1232"/>
      <c r="BK640" s="1232"/>
      <c r="BL640" s="1232"/>
      <c r="BM640" s="1232"/>
      <c r="BN640" s="1743"/>
      <c r="BO640" s="1744"/>
      <c r="BP640" s="1786"/>
      <c r="BQ640" s="1230"/>
      <c r="BR640" s="1230"/>
      <c r="BS640" s="1319"/>
      <c r="BT640" s="1743"/>
      <c r="BU640" s="1232"/>
      <c r="BV640" s="1232"/>
      <c r="BW640" s="1232"/>
      <c r="BX640" s="1740"/>
      <c r="BY640" s="1232"/>
      <c r="BZ640" s="1232"/>
      <c r="CA640" s="1232"/>
      <c r="CB640" s="1232"/>
      <c r="CC640" s="1740"/>
      <c r="CD640" s="1232"/>
      <c r="CE640" s="1203"/>
      <c r="CF640" s="1232"/>
      <c r="CG640" s="1743"/>
      <c r="CH640" s="1809"/>
      <c r="CI640" s="1203"/>
      <c r="CJ640" s="1203"/>
      <c r="CK640" s="1203"/>
      <c r="CL640" s="1740"/>
      <c r="CM640" s="1203"/>
      <c r="CN640" s="1203"/>
      <c r="CO640" s="1203"/>
      <c r="CP640" s="1743"/>
      <c r="CQ640" s="1203"/>
      <c r="CR640" s="1203"/>
      <c r="CS640" s="1203"/>
    </row>
    <row r="641" spans="2:97" x14ac:dyDescent="0.2">
      <c r="B641" s="957"/>
      <c r="C641" s="957"/>
      <c r="D641" s="957"/>
      <c r="E641" s="1105"/>
      <c r="F641" s="1105"/>
      <c r="G641" s="957"/>
      <c r="H641" s="1163"/>
      <c r="I641" s="1163"/>
      <c r="J641" s="1105"/>
      <c r="K641" s="1183"/>
      <c r="L641" s="1183"/>
      <c r="M641" s="957"/>
      <c r="N641" s="957"/>
      <c r="O641" s="957"/>
      <c r="S641" s="1232"/>
      <c r="T641" s="1232"/>
      <c r="U641" s="1232"/>
      <c r="V641" s="1232"/>
      <c r="W641" s="1232"/>
      <c r="X641" s="1232"/>
      <c r="Y641" s="1740"/>
      <c r="Z641" s="1232"/>
      <c r="AA641" s="1232"/>
      <c r="AB641" s="1232"/>
      <c r="AC641" s="1232"/>
      <c r="AD641" s="1232"/>
      <c r="AE641" s="1232"/>
      <c r="AF641" s="1740"/>
      <c r="AG641" s="1232"/>
      <c r="AH641" s="1232"/>
      <c r="AI641" s="1232"/>
      <c r="AJ641" s="1232"/>
      <c r="AK641" s="1232"/>
      <c r="AL641" s="1232"/>
      <c r="AM641" s="1740"/>
      <c r="AN641" s="1232"/>
      <c r="AO641" s="1232"/>
      <c r="AP641" s="1232"/>
      <c r="AQ641" s="1232"/>
      <c r="AR641" s="1740"/>
      <c r="AS641" s="1232"/>
      <c r="AT641" s="1808"/>
      <c r="AU641" s="1230"/>
      <c r="AV641" s="1230"/>
      <c r="AW641" s="1785"/>
      <c r="AX641" s="1740"/>
      <c r="AY641" s="1808"/>
      <c r="AZ641" s="1232"/>
      <c r="BA641" s="1232"/>
      <c r="BB641" s="1232"/>
      <c r="BC641" s="1740"/>
      <c r="BD641" s="1809"/>
      <c r="BE641" s="1203"/>
      <c r="BF641" s="1230"/>
      <c r="BG641" s="1230"/>
      <c r="BH641" s="1230"/>
      <c r="BI641" s="1740"/>
      <c r="BJ641" s="1232"/>
      <c r="BK641" s="1232"/>
      <c r="BL641" s="1232"/>
      <c r="BM641" s="1232"/>
      <c r="BN641" s="1743"/>
      <c r="BO641" s="1744"/>
      <c r="BP641" s="1786"/>
      <c r="BQ641" s="1230"/>
      <c r="BR641" s="1230"/>
      <c r="BS641" s="1319"/>
      <c r="BT641" s="1743"/>
      <c r="BU641" s="1232"/>
      <c r="BV641" s="1232"/>
      <c r="BW641" s="1232"/>
      <c r="BX641" s="1740"/>
      <c r="BY641" s="1232"/>
      <c r="BZ641" s="1232"/>
      <c r="CA641" s="1232"/>
      <c r="CB641" s="1232"/>
      <c r="CC641" s="1740"/>
      <c r="CD641" s="1232"/>
      <c r="CE641" s="1203"/>
      <c r="CF641" s="1232"/>
      <c r="CG641" s="1743"/>
      <c r="CH641" s="1809"/>
      <c r="CI641" s="1203"/>
      <c r="CJ641" s="1203"/>
      <c r="CK641" s="1203"/>
      <c r="CL641" s="1740"/>
      <c r="CM641" s="1203"/>
      <c r="CN641" s="1203"/>
      <c r="CO641" s="1203"/>
      <c r="CP641" s="1743"/>
      <c r="CQ641" s="1203"/>
      <c r="CR641" s="1203"/>
      <c r="CS641" s="1203"/>
    </row>
    <row r="642" spans="2:97" x14ac:dyDescent="0.2">
      <c r="B642" s="957"/>
      <c r="C642" s="957"/>
      <c r="D642" s="957"/>
      <c r="E642" s="1105"/>
      <c r="F642" s="1105"/>
      <c r="G642" s="957"/>
      <c r="H642" s="1163"/>
      <c r="I642" s="1163"/>
      <c r="J642" s="1105"/>
      <c r="K642" s="1183"/>
      <c r="L642" s="1183"/>
      <c r="M642" s="957"/>
      <c r="N642" s="957"/>
      <c r="O642" s="957"/>
      <c r="S642" s="1232"/>
      <c r="T642" s="1232"/>
      <c r="U642" s="1232"/>
      <c r="V642" s="1232"/>
      <c r="W642" s="1232"/>
      <c r="X642" s="1232"/>
      <c r="Y642" s="1740"/>
      <c r="Z642" s="1232"/>
      <c r="AA642" s="1232"/>
      <c r="AB642" s="1232"/>
      <c r="AC642" s="1232"/>
      <c r="AD642" s="1232"/>
      <c r="AE642" s="1232"/>
      <c r="AF642" s="1740"/>
      <c r="AG642" s="1232"/>
      <c r="AH642" s="1232"/>
      <c r="AI642" s="1232"/>
      <c r="AJ642" s="1232"/>
      <c r="AK642" s="1232"/>
      <c r="AL642" s="1232"/>
      <c r="AM642" s="1740"/>
      <c r="AN642" s="1232"/>
      <c r="AO642" s="1232"/>
      <c r="AP642" s="1232"/>
      <c r="AQ642" s="1232"/>
      <c r="AR642" s="1740"/>
      <c r="AS642" s="1232"/>
      <c r="AT642" s="1808"/>
      <c r="AU642" s="1230"/>
      <c r="AV642" s="1230"/>
      <c r="AW642" s="1785"/>
      <c r="AX642" s="1740"/>
      <c r="AY642" s="1808"/>
      <c r="AZ642" s="1232"/>
      <c r="BA642" s="1232"/>
      <c r="BB642" s="1232"/>
      <c r="BC642" s="1740"/>
      <c r="BD642" s="1809"/>
      <c r="BE642" s="1203"/>
      <c r="BF642" s="1230"/>
      <c r="BG642" s="1230"/>
      <c r="BH642" s="1230"/>
      <c r="BI642" s="1740"/>
      <c r="BJ642" s="1232"/>
      <c r="BK642" s="1232"/>
      <c r="BL642" s="1232"/>
      <c r="BM642" s="1232"/>
      <c r="BN642" s="1743"/>
      <c r="BO642" s="1744"/>
      <c r="BP642" s="1786"/>
      <c r="BQ642" s="1230"/>
      <c r="BR642" s="1230"/>
      <c r="BS642" s="1319"/>
      <c r="BT642" s="1743"/>
      <c r="BU642" s="1232"/>
      <c r="BV642" s="1232"/>
      <c r="BW642" s="1232"/>
      <c r="BX642" s="1740"/>
      <c r="BY642" s="1232"/>
      <c r="BZ642" s="1232"/>
      <c r="CA642" s="1232"/>
      <c r="CB642" s="1232"/>
      <c r="CC642" s="1740"/>
      <c r="CD642" s="1232"/>
      <c r="CE642" s="1203"/>
      <c r="CF642" s="1232"/>
      <c r="CG642" s="1743"/>
      <c r="CH642" s="1809"/>
      <c r="CI642" s="1203"/>
      <c r="CJ642" s="1203"/>
      <c r="CK642" s="1203"/>
      <c r="CL642" s="1740"/>
      <c r="CM642" s="1203"/>
      <c r="CN642" s="1203"/>
      <c r="CO642" s="1203"/>
      <c r="CP642" s="1743"/>
      <c r="CQ642" s="1203"/>
      <c r="CR642" s="1203"/>
      <c r="CS642" s="1203"/>
    </row>
    <row r="643" spans="2:97" x14ac:dyDescent="0.2">
      <c r="B643" s="957"/>
      <c r="C643" s="957"/>
      <c r="D643" s="957"/>
      <c r="E643" s="1105"/>
      <c r="F643" s="1105"/>
      <c r="G643" s="957"/>
      <c r="H643" s="1163"/>
      <c r="I643" s="1163"/>
      <c r="J643" s="1105"/>
      <c r="K643" s="1183"/>
      <c r="L643" s="1183"/>
      <c r="M643" s="957"/>
      <c r="N643" s="957"/>
      <c r="O643" s="957"/>
      <c r="S643" s="1232"/>
      <c r="T643" s="1232"/>
      <c r="U643" s="1232"/>
      <c r="V643" s="1232"/>
      <c r="W643" s="1232"/>
      <c r="X643" s="1232"/>
      <c r="Y643" s="1740"/>
      <c r="Z643" s="1232"/>
      <c r="AA643" s="1232"/>
      <c r="AB643" s="1232"/>
      <c r="AC643" s="1232"/>
      <c r="AD643" s="1232"/>
      <c r="AE643" s="1232"/>
      <c r="AF643" s="1740"/>
      <c r="AG643" s="1232"/>
      <c r="AH643" s="1232"/>
      <c r="AI643" s="1232"/>
      <c r="AJ643" s="1232"/>
      <c r="AK643" s="1232"/>
      <c r="AL643" s="1232"/>
      <c r="AM643" s="1740"/>
      <c r="AN643" s="1232"/>
      <c r="AO643" s="1232"/>
      <c r="AP643" s="1232"/>
      <c r="AQ643" s="1232"/>
      <c r="AR643" s="1740"/>
      <c r="AS643" s="1232"/>
      <c r="AT643" s="1808"/>
      <c r="AU643" s="1230"/>
      <c r="AV643" s="1230"/>
      <c r="AW643" s="1785"/>
      <c r="AX643" s="1740"/>
      <c r="AY643" s="1808"/>
      <c r="AZ643" s="1232"/>
      <c r="BA643" s="1232"/>
      <c r="BB643" s="1232"/>
      <c r="BC643" s="1740"/>
      <c r="BD643" s="1809"/>
      <c r="BE643" s="1203"/>
      <c r="BF643" s="1230"/>
      <c r="BG643" s="1230"/>
      <c r="BH643" s="1230"/>
      <c r="BI643" s="1740"/>
      <c r="BJ643" s="1232"/>
      <c r="BK643" s="1232"/>
      <c r="BL643" s="1232"/>
      <c r="BM643" s="1232"/>
      <c r="BN643" s="1743"/>
      <c r="BO643" s="1744"/>
      <c r="BP643" s="1786"/>
      <c r="BQ643" s="1230"/>
      <c r="BR643" s="1230"/>
      <c r="BS643" s="1319"/>
      <c r="BT643" s="1743"/>
      <c r="BU643" s="1232"/>
      <c r="BV643" s="1232"/>
      <c r="BW643" s="1232"/>
      <c r="BX643" s="1740"/>
      <c r="BY643" s="1232"/>
      <c r="BZ643" s="1232"/>
      <c r="CA643" s="1232"/>
      <c r="CB643" s="1232"/>
      <c r="CC643" s="1740"/>
      <c r="CD643" s="1232"/>
      <c r="CE643" s="1203"/>
      <c r="CF643" s="1232"/>
      <c r="CG643" s="1743"/>
      <c r="CH643" s="1809"/>
      <c r="CI643" s="1203"/>
      <c r="CJ643" s="1203"/>
      <c r="CK643" s="1203"/>
      <c r="CL643" s="1740"/>
      <c r="CM643" s="1203"/>
      <c r="CN643" s="1203"/>
      <c r="CO643" s="1203"/>
      <c r="CP643" s="1743"/>
      <c r="CQ643" s="1203"/>
      <c r="CR643" s="1203"/>
      <c r="CS643" s="1203"/>
    </row>
    <row r="644" spans="2:97" x14ac:dyDescent="0.2">
      <c r="B644" s="957"/>
      <c r="C644" s="957"/>
      <c r="D644" s="957"/>
      <c r="E644" s="1105"/>
      <c r="F644" s="1105"/>
      <c r="G644" s="957"/>
      <c r="H644" s="1163"/>
      <c r="I644" s="1163"/>
      <c r="J644" s="1105"/>
      <c r="K644" s="1183"/>
      <c r="L644" s="1183"/>
      <c r="M644" s="957"/>
      <c r="N644" s="957"/>
      <c r="O644" s="957"/>
      <c r="S644" s="1232"/>
      <c r="T644" s="1232"/>
      <c r="U644" s="1232"/>
      <c r="V644" s="1232"/>
      <c r="W644" s="1232"/>
      <c r="X644" s="1232"/>
      <c r="Y644" s="1740"/>
      <c r="Z644" s="1232"/>
      <c r="AA644" s="1232"/>
      <c r="AB644" s="1232"/>
      <c r="AC644" s="1232"/>
      <c r="AD644" s="1232"/>
      <c r="AE644" s="1232"/>
      <c r="AF644" s="1740"/>
      <c r="AG644" s="1232"/>
      <c r="AH644" s="1232"/>
      <c r="AI644" s="1232"/>
      <c r="AJ644" s="1232"/>
      <c r="AK644" s="1232"/>
      <c r="AL644" s="1232"/>
      <c r="AM644" s="1740"/>
      <c r="AN644" s="1232"/>
      <c r="AO644" s="1232"/>
      <c r="AP644" s="1232"/>
      <c r="AQ644" s="1232"/>
      <c r="AR644" s="1740"/>
      <c r="AS644" s="1232"/>
      <c r="AT644" s="1808"/>
      <c r="AU644" s="1230"/>
      <c r="AV644" s="1230"/>
      <c r="AW644" s="1785"/>
      <c r="AX644" s="1740"/>
      <c r="AY644" s="1808"/>
      <c r="AZ644" s="1232"/>
      <c r="BA644" s="1232"/>
      <c r="BB644" s="1232"/>
      <c r="BC644" s="1740"/>
      <c r="BD644" s="1809"/>
      <c r="BE644" s="1203"/>
      <c r="BF644" s="1230"/>
      <c r="BG644" s="1230"/>
      <c r="BH644" s="1230"/>
      <c r="BI644" s="1740"/>
      <c r="BJ644" s="1232"/>
      <c r="BK644" s="1232"/>
      <c r="BL644" s="1232"/>
      <c r="BM644" s="1232"/>
      <c r="BN644" s="1743"/>
      <c r="BO644" s="1744"/>
      <c r="BP644" s="1786"/>
      <c r="BQ644" s="1230"/>
      <c r="BR644" s="1230"/>
      <c r="BS644" s="1319"/>
      <c r="BT644" s="1743"/>
      <c r="BU644" s="1232"/>
      <c r="BV644" s="1232"/>
      <c r="BW644" s="1232"/>
      <c r="BX644" s="1740"/>
      <c r="BY644" s="1232"/>
      <c r="BZ644" s="1232"/>
      <c r="CA644" s="1232"/>
      <c r="CB644" s="1232"/>
      <c r="CC644" s="1740"/>
      <c r="CD644" s="1232"/>
      <c r="CE644" s="1203"/>
      <c r="CF644" s="1232"/>
      <c r="CG644" s="1743"/>
      <c r="CH644" s="1809"/>
      <c r="CI644" s="1203"/>
      <c r="CJ644" s="1203"/>
      <c r="CK644" s="1203"/>
      <c r="CL644" s="1740"/>
      <c r="CM644" s="1203"/>
      <c r="CN644" s="1203"/>
      <c r="CO644" s="1203"/>
      <c r="CP644" s="1743"/>
      <c r="CQ644" s="1203"/>
      <c r="CR644" s="1203"/>
      <c r="CS644" s="1203"/>
    </row>
    <row r="645" spans="2:97" x14ac:dyDescent="0.2">
      <c r="B645" s="957"/>
      <c r="C645" s="957"/>
      <c r="D645" s="957"/>
      <c r="E645" s="1105"/>
      <c r="F645" s="1105"/>
      <c r="G645" s="957"/>
      <c r="H645" s="1163"/>
      <c r="I645" s="1163"/>
      <c r="J645" s="1105"/>
      <c r="K645" s="1183"/>
      <c r="L645" s="1183"/>
      <c r="M645" s="957"/>
      <c r="N645" s="957"/>
      <c r="O645" s="957"/>
      <c r="S645" s="1232"/>
      <c r="T645" s="1232"/>
      <c r="U645" s="1232"/>
      <c r="V645" s="1232"/>
      <c r="W645" s="1232"/>
      <c r="X645" s="1232"/>
      <c r="Y645" s="1740"/>
      <c r="Z645" s="1232"/>
      <c r="AA645" s="1232"/>
      <c r="AB645" s="1232"/>
      <c r="AC645" s="1232"/>
      <c r="AD645" s="1232"/>
      <c r="AE645" s="1232"/>
      <c r="AF645" s="1740"/>
      <c r="AG645" s="1232"/>
      <c r="AH645" s="1232"/>
      <c r="AI645" s="1232"/>
      <c r="AJ645" s="1232"/>
      <c r="AK645" s="1232"/>
      <c r="AL645" s="1232"/>
      <c r="AM645" s="1740"/>
      <c r="AN645" s="1232"/>
      <c r="AO645" s="1232"/>
      <c r="AP645" s="1232"/>
      <c r="AQ645" s="1232"/>
      <c r="AR645" s="1740"/>
      <c r="AS645" s="1232"/>
      <c r="AT645" s="1808"/>
      <c r="AU645" s="1230"/>
      <c r="AV645" s="1230"/>
      <c r="AW645" s="1785"/>
      <c r="AX645" s="1740"/>
      <c r="AY645" s="1808"/>
      <c r="AZ645" s="1232"/>
      <c r="BA645" s="1232"/>
      <c r="BB645" s="1232"/>
      <c r="BC645" s="1740"/>
      <c r="BD645" s="1809"/>
      <c r="BE645" s="1203"/>
      <c r="BF645" s="1230"/>
      <c r="BG645" s="1230"/>
      <c r="BH645" s="1230"/>
      <c r="BI645" s="1740"/>
      <c r="BJ645" s="1232"/>
      <c r="BK645" s="1232"/>
      <c r="BL645" s="1232"/>
      <c r="BM645" s="1232"/>
      <c r="BN645" s="1743"/>
      <c r="BO645" s="1744"/>
      <c r="BP645" s="1786"/>
      <c r="BQ645" s="1230"/>
      <c r="BR645" s="1230"/>
      <c r="BS645" s="1319"/>
      <c r="BT645" s="1743"/>
      <c r="BU645" s="1232"/>
      <c r="BV645" s="1232"/>
      <c r="BW645" s="1232"/>
      <c r="BX645" s="1740"/>
      <c r="BY645" s="1232"/>
      <c r="BZ645" s="1232"/>
      <c r="CA645" s="1232"/>
      <c r="CB645" s="1232"/>
      <c r="CC645" s="1740"/>
      <c r="CD645" s="1232"/>
      <c r="CE645" s="1203"/>
      <c r="CF645" s="1232"/>
      <c r="CG645" s="1743"/>
      <c r="CH645" s="1809"/>
      <c r="CI645" s="1203"/>
      <c r="CJ645" s="1203"/>
      <c r="CK645" s="1203"/>
      <c r="CL645" s="1740"/>
      <c r="CM645" s="1203"/>
      <c r="CN645" s="1203"/>
      <c r="CO645" s="1203"/>
      <c r="CP645" s="1743"/>
      <c r="CQ645" s="1203"/>
      <c r="CR645" s="1203"/>
      <c r="CS645" s="1203"/>
    </row>
    <row r="646" spans="2:97" x14ac:dyDescent="0.2">
      <c r="B646" s="957"/>
      <c r="C646" s="957"/>
      <c r="D646" s="957"/>
      <c r="E646" s="1105"/>
      <c r="F646" s="1105"/>
      <c r="G646" s="957"/>
      <c r="H646" s="1163"/>
      <c r="I646" s="1163"/>
      <c r="J646" s="1105"/>
      <c r="K646" s="1183"/>
      <c r="L646" s="1183"/>
      <c r="M646" s="957"/>
      <c r="N646" s="957"/>
      <c r="O646" s="957"/>
      <c r="S646" s="1232"/>
      <c r="T646" s="1232"/>
      <c r="U646" s="1232"/>
      <c r="V646" s="1232"/>
      <c r="W646" s="1232"/>
      <c r="X646" s="1232"/>
      <c r="Y646" s="1740"/>
      <c r="Z646" s="1232"/>
      <c r="AA646" s="1232"/>
      <c r="AB646" s="1232"/>
      <c r="AC646" s="1232"/>
      <c r="AD646" s="1232"/>
      <c r="AE646" s="1232"/>
      <c r="AF646" s="1740"/>
      <c r="AG646" s="1232"/>
      <c r="AH646" s="1232"/>
      <c r="AI646" s="1232"/>
      <c r="AJ646" s="1232"/>
      <c r="AK646" s="1232"/>
      <c r="AL646" s="1232"/>
      <c r="AM646" s="1740"/>
      <c r="AN646" s="1232"/>
      <c r="AO646" s="1232"/>
      <c r="AP646" s="1232"/>
      <c r="AQ646" s="1232"/>
      <c r="AR646" s="1740"/>
      <c r="AS646" s="1232"/>
      <c r="AT646" s="1808"/>
      <c r="AU646" s="1230"/>
      <c r="AV646" s="1230"/>
      <c r="AW646" s="1785"/>
      <c r="AX646" s="1740"/>
      <c r="AY646" s="1808"/>
      <c r="AZ646" s="1232"/>
      <c r="BA646" s="1232"/>
      <c r="BB646" s="1232"/>
      <c r="BC646" s="1740"/>
      <c r="BD646" s="1809"/>
      <c r="BE646" s="1203"/>
      <c r="BF646" s="1230"/>
      <c r="BG646" s="1230"/>
      <c r="BH646" s="1230"/>
      <c r="BI646" s="1740"/>
      <c r="BJ646" s="1232"/>
      <c r="BK646" s="1232"/>
      <c r="BL646" s="1232"/>
      <c r="BM646" s="1232"/>
      <c r="BN646" s="1743"/>
      <c r="BO646" s="1744"/>
      <c r="BP646" s="1786"/>
      <c r="BQ646" s="1230"/>
      <c r="BR646" s="1230"/>
      <c r="BS646" s="1319"/>
      <c r="BT646" s="1743"/>
      <c r="BU646" s="1232"/>
      <c r="BV646" s="1232"/>
      <c r="BW646" s="1232"/>
      <c r="BX646" s="1740"/>
      <c r="BY646" s="1232"/>
      <c r="BZ646" s="1232"/>
      <c r="CA646" s="1232"/>
      <c r="CB646" s="1232"/>
      <c r="CC646" s="1740"/>
      <c r="CD646" s="1232"/>
      <c r="CE646" s="1203"/>
      <c r="CF646" s="1232"/>
      <c r="CG646" s="1743"/>
      <c r="CH646" s="1809"/>
      <c r="CI646" s="1203"/>
      <c r="CJ646" s="1203"/>
      <c r="CK646" s="1203"/>
      <c r="CL646" s="1740"/>
      <c r="CM646" s="1203"/>
      <c r="CN646" s="1203"/>
      <c r="CO646" s="1203"/>
      <c r="CP646" s="1743"/>
      <c r="CQ646" s="1203"/>
      <c r="CR646" s="1203"/>
      <c r="CS646" s="1203"/>
    </row>
    <row r="647" spans="2:97" x14ac:dyDescent="0.2">
      <c r="B647" s="957"/>
      <c r="C647" s="957"/>
      <c r="D647" s="957"/>
      <c r="E647" s="1105"/>
      <c r="F647" s="1105"/>
      <c r="G647" s="957"/>
      <c r="H647" s="1163"/>
      <c r="I647" s="1163"/>
      <c r="J647" s="1105"/>
      <c r="K647" s="1183"/>
      <c r="L647" s="1183"/>
      <c r="M647" s="957"/>
      <c r="N647" s="957"/>
      <c r="O647" s="957"/>
      <c r="S647" s="1232"/>
      <c r="T647" s="1232"/>
      <c r="U647" s="1232"/>
      <c r="V647" s="1232"/>
      <c r="W647" s="1232"/>
      <c r="X647" s="1232"/>
      <c r="Y647" s="1740"/>
      <c r="Z647" s="1232"/>
      <c r="AA647" s="1232"/>
      <c r="AB647" s="1232"/>
      <c r="AC647" s="1232"/>
      <c r="AD647" s="1232"/>
      <c r="AE647" s="1232"/>
      <c r="AF647" s="1740"/>
      <c r="AG647" s="1232"/>
      <c r="AH647" s="1232"/>
      <c r="AI647" s="1232"/>
      <c r="AJ647" s="1232"/>
      <c r="AK647" s="1232"/>
      <c r="AL647" s="1232"/>
      <c r="AM647" s="1740"/>
      <c r="AN647" s="1232"/>
      <c r="AO647" s="1232"/>
      <c r="AP647" s="1232"/>
      <c r="AQ647" s="1232"/>
      <c r="AR647" s="1740"/>
      <c r="AS647" s="1232"/>
      <c r="AT647" s="1808"/>
      <c r="AU647" s="1230"/>
      <c r="AV647" s="1230"/>
      <c r="AW647" s="1785"/>
      <c r="AX647" s="1740"/>
      <c r="AY647" s="1808"/>
      <c r="AZ647" s="1232"/>
      <c r="BA647" s="1232"/>
      <c r="BB647" s="1232"/>
      <c r="BC647" s="1740"/>
      <c r="BD647" s="1809"/>
      <c r="BE647" s="1203"/>
      <c r="BF647" s="1230"/>
      <c r="BG647" s="1230"/>
      <c r="BH647" s="1230"/>
      <c r="BI647" s="1740"/>
      <c r="BJ647" s="1232"/>
      <c r="BK647" s="1232"/>
      <c r="BL647" s="1232"/>
      <c r="BM647" s="1232"/>
      <c r="BN647" s="1743"/>
      <c r="BO647" s="1744"/>
      <c r="BP647" s="1786"/>
      <c r="BQ647" s="1230"/>
      <c r="BR647" s="1230"/>
      <c r="BS647" s="1319"/>
      <c r="BT647" s="1743"/>
      <c r="BU647" s="1232"/>
      <c r="BV647" s="1232"/>
      <c r="BW647" s="1232"/>
      <c r="BX647" s="1740"/>
      <c r="BY647" s="1232"/>
      <c r="BZ647" s="1232"/>
      <c r="CA647" s="1232"/>
      <c r="CB647" s="1232"/>
      <c r="CC647" s="1740"/>
      <c r="CD647" s="1232"/>
      <c r="CE647" s="1203"/>
      <c r="CF647" s="1232"/>
      <c r="CG647" s="1743"/>
      <c r="CH647" s="1809"/>
      <c r="CI647" s="1203"/>
      <c r="CJ647" s="1203"/>
      <c r="CK647" s="1203"/>
      <c r="CL647" s="1740"/>
      <c r="CM647" s="1203"/>
      <c r="CN647" s="1203"/>
      <c r="CO647" s="1203"/>
      <c r="CP647" s="1743"/>
      <c r="CQ647" s="1203"/>
      <c r="CR647" s="1203"/>
      <c r="CS647" s="1203"/>
    </row>
    <row r="648" spans="2:97" x14ac:dyDescent="0.2">
      <c r="B648" s="957"/>
      <c r="C648" s="957"/>
      <c r="D648" s="957"/>
      <c r="E648" s="1105"/>
      <c r="F648" s="1105"/>
      <c r="G648" s="957"/>
      <c r="H648" s="1163"/>
      <c r="I648" s="1163"/>
      <c r="J648" s="1105"/>
      <c r="K648" s="1183"/>
      <c r="L648" s="1183"/>
      <c r="M648" s="957"/>
      <c r="N648" s="957"/>
      <c r="O648" s="957"/>
      <c r="S648" s="1232"/>
      <c r="T648" s="1232"/>
      <c r="U648" s="1232"/>
      <c r="V648" s="1232"/>
      <c r="W648" s="1232"/>
      <c r="X648" s="1232"/>
      <c r="Y648" s="1740"/>
      <c r="Z648" s="1232"/>
      <c r="AA648" s="1232"/>
      <c r="AB648" s="1232"/>
      <c r="AC648" s="1232"/>
      <c r="AD648" s="1232"/>
      <c r="AE648" s="1232"/>
      <c r="AF648" s="1740"/>
      <c r="AG648" s="1232"/>
      <c r="AH648" s="1232"/>
      <c r="AI648" s="1232"/>
      <c r="AJ648" s="1232"/>
      <c r="AK648" s="1232"/>
      <c r="AL648" s="1232"/>
      <c r="AM648" s="1740"/>
      <c r="AN648" s="1232"/>
      <c r="AO648" s="1232"/>
      <c r="AP648" s="1232"/>
      <c r="AQ648" s="1232"/>
      <c r="AR648" s="1740"/>
      <c r="AS648" s="1232"/>
      <c r="AT648" s="1808"/>
      <c r="AU648" s="1230"/>
      <c r="AV648" s="1230"/>
      <c r="AW648" s="1785"/>
      <c r="AX648" s="1740"/>
      <c r="AY648" s="1808"/>
      <c r="AZ648" s="1232"/>
      <c r="BA648" s="1232"/>
      <c r="BB648" s="1232"/>
      <c r="BC648" s="1740"/>
      <c r="BD648" s="1809"/>
      <c r="BE648" s="1203"/>
      <c r="BF648" s="1230"/>
      <c r="BG648" s="1230"/>
      <c r="BH648" s="1230"/>
      <c r="BI648" s="1740"/>
      <c r="BJ648" s="1232"/>
      <c r="BK648" s="1232"/>
      <c r="BL648" s="1232"/>
      <c r="BM648" s="1232"/>
      <c r="BN648" s="1743"/>
      <c r="BO648" s="1744"/>
      <c r="BP648" s="1786"/>
      <c r="BQ648" s="1230"/>
      <c r="BR648" s="1230"/>
      <c r="BS648" s="1319"/>
      <c r="BT648" s="1743"/>
      <c r="BU648" s="1232"/>
      <c r="BV648" s="1232"/>
      <c r="BW648" s="1232"/>
      <c r="BX648" s="1740"/>
      <c r="BY648" s="1232"/>
      <c r="BZ648" s="1232"/>
      <c r="CA648" s="1232"/>
      <c r="CB648" s="1232"/>
      <c r="CC648" s="1740"/>
      <c r="CD648" s="1232"/>
      <c r="CE648" s="1203"/>
      <c r="CF648" s="1232"/>
      <c r="CG648" s="1743"/>
      <c r="CH648" s="1809"/>
      <c r="CI648" s="1203"/>
      <c r="CJ648" s="1203"/>
      <c r="CK648" s="1203"/>
      <c r="CL648" s="1740"/>
      <c r="CM648" s="1203"/>
      <c r="CN648" s="1203"/>
      <c r="CO648" s="1203"/>
      <c r="CP648" s="1743"/>
      <c r="CQ648" s="1203"/>
      <c r="CR648" s="1203"/>
      <c r="CS648" s="1203"/>
    </row>
    <row r="649" spans="2:97" x14ac:dyDescent="0.2">
      <c r="B649" s="957"/>
      <c r="C649" s="957"/>
      <c r="D649" s="957"/>
      <c r="E649" s="1105"/>
      <c r="F649" s="1105"/>
      <c r="G649" s="957"/>
      <c r="H649" s="1163"/>
      <c r="I649" s="1163"/>
      <c r="J649" s="1105"/>
      <c r="K649" s="1183"/>
      <c r="L649" s="1183"/>
      <c r="M649" s="957"/>
      <c r="N649" s="957"/>
      <c r="O649" s="957"/>
      <c r="S649" s="1232"/>
      <c r="T649" s="1232"/>
      <c r="U649" s="1232"/>
      <c r="V649" s="1232"/>
      <c r="W649" s="1232"/>
      <c r="X649" s="1232"/>
      <c r="Y649" s="1740"/>
      <c r="Z649" s="1232"/>
      <c r="AA649" s="1232"/>
      <c r="AB649" s="1232"/>
      <c r="AC649" s="1232"/>
      <c r="AD649" s="1232"/>
      <c r="AE649" s="1232"/>
      <c r="AF649" s="1740"/>
      <c r="AG649" s="1232"/>
      <c r="AH649" s="1232"/>
      <c r="AI649" s="1232"/>
      <c r="AJ649" s="1232"/>
      <c r="AK649" s="1232"/>
      <c r="AL649" s="1232"/>
      <c r="AM649" s="1740"/>
      <c r="AN649" s="1232"/>
      <c r="AO649" s="1232"/>
      <c r="AP649" s="1232"/>
      <c r="AQ649" s="1232"/>
      <c r="AR649" s="1740"/>
      <c r="AS649" s="1232"/>
      <c r="AT649" s="1808"/>
      <c r="AU649" s="1230"/>
      <c r="AV649" s="1230"/>
      <c r="AW649" s="1785"/>
      <c r="AX649" s="1740"/>
      <c r="AY649" s="1808"/>
      <c r="AZ649" s="1232"/>
      <c r="BA649" s="1232"/>
      <c r="BB649" s="1232"/>
      <c r="BC649" s="1740"/>
      <c r="BD649" s="1809"/>
      <c r="BE649" s="1203"/>
      <c r="BF649" s="1230"/>
      <c r="BG649" s="1230"/>
      <c r="BH649" s="1230"/>
      <c r="BI649" s="1740"/>
      <c r="BJ649" s="1232"/>
      <c r="BK649" s="1232"/>
      <c r="BL649" s="1232"/>
      <c r="BM649" s="1232"/>
      <c r="BN649" s="1743"/>
      <c r="BO649" s="1744"/>
      <c r="BP649" s="1786"/>
      <c r="BQ649" s="1230"/>
      <c r="BR649" s="1230"/>
      <c r="BS649" s="1319"/>
      <c r="BT649" s="1743"/>
      <c r="BU649" s="1232"/>
      <c r="BV649" s="1232"/>
      <c r="BW649" s="1232"/>
      <c r="BX649" s="1740"/>
      <c r="BY649" s="1232"/>
      <c r="BZ649" s="1232"/>
      <c r="CA649" s="1232"/>
      <c r="CB649" s="1232"/>
      <c r="CC649" s="1740"/>
      <c r="CD649" s="1232"/>
      <c r="CE649" s="1203"/>
      <c r="CF649" s="1232"/>
      <c r="CG649" s="1743"/>
      <c r="CH649" s="1809"/>
      <c r="CI649" s="1203"/>
      <c r="CJ649" s="1203"/>
      <c r="CK649" s="1203"/>
      <c r="CL649" s="1740"/>
      <c r="CM649" s="1203"/>
      <c r="CN649" s="1203"/>
      <c r="CO649" s="1203"/>
      <c r="CP649" s="1743"/>
      <c r="CQ649" s="1203"/>
      <c r="CR649" s="1203"/>
      <c r="CS649" s="1203"/>
    </row>
    <row r="650" spans="2:97" x14ac:dyDescent="0.2">
      <c r="B650" s="957"/>
      <c r="C650" s="957"/>
      <c r="D650" s="957"/>
      <c r="E650" s="1105"/>
      <c r="F650" s="1105"/>
      <c r="G650" s="957"/>
      <c r="H650" s="1163"/>
      <c r="I650" s="1163"/>
      <c r="J650" s="1105"/>
      <c r="K650" s="1183"/>
      <c r="L650" s="1183"/>
      <c r="M650" s="957"/>
      <c r="N650" s="957"/>
      <c r="O650" s="957"/>
      <c r="S650" s="1232"/>
      <c r="T650" s="1232"/>
      <c r="U650" s="1232"/>
      <c r="V650" s="1232"/>
      <c r="W650" s="1232"/>
      <c r="X650" s="1232"/>
      <c r="Y650" s="1740"/>
      <c r="Z650" s="1232"/>
      <c r="AA650" s="1232"/>
      <c r="AB650" s="1232"/>
      <c r="AC650" s="1232"/>
      <c r="AD650" s="1232"/>
      <c r="AE650" s="1232"/>
      <c r="AF650" s="1740"/>
      <c r="AG650" s="1232"/>
      <c r="AH650" s="1232"/>
      <c r="AI650" s="1232"/>
      <c r="AJ650" s="1232"/>
      <c r="AK650" s="1232"/>
      <c r="AL650" s="1232"/>
      <c r="AM650" s="1740"/>
      <c r="AN650" s="1232"/>
      <c r="AO650" s="1232"/>
      <c r="AP650" s="1232"/>
      <c r="AQ650" s="1232"/>
      <c r="AR650" s="1740"/>
      <c r="AS650" s="1232"/>
      <c r="AT650" s="1808"/>
      <c r="AU650" s="1230"/>
      <c r="AV650" s="1230"/>
      <c r="AW650" s="1785"/>
      <c r="AX650" s="1740"/>
      <c r="AY650" s="1808"/>
      <c r="AZ650" s="1232"/>
      <c r="BA650" s="1232"/>
      <c r="BB650" s="1232"/>
      <c r="BC650" s="1740"/>
      <c r="BD650" s="1809"/>
      <c r="BE650" s="1203"/>
      <c r="BF650" s="1230"/>
      <c r="BG650" s="1230"/>
      <c r="BH650" s="1230"/>
      <c r="BI650" s="1740"/>
      <c r="BJ650" s="1232"/>
      <c r="BK650" s="1232"/>
      <c r="BL650" s="1232"/>
      <c r="BM650" s="1232"/>
      <c r="BN650" s="1743"/>
      <c r="BO650" s="1744"/>
      <c r="BP650" s="1786"/>
      <c r="BQ650" s="1230"/>
      <c r="BR650" s="1230"/>
      <c r="BS650" s="1319"/>
      <c r="BT650" s="1743"/>
      <c r="BU650" s="1232"/>
      <c r="BV650" s="1232"/>
      <c r="BW650" s="1232"/>
      <c r="BX650" s="1740"/>
      <c r="BY650" s="1232"/>
      <c r="BZ650" s="1232"/>
      <c r="CA650" s="1232"/>
      <c r="CB650" s="1232"/>
      <c r="CC650" s="1740"/>
      <c r="CD650" s="1232"/>
      <c r="CE650" s="1203"/>
      <c r="CF650" s="1232"/>
      <c r="CG650" s="1743"/>
      <c r="CH650" s="1809"/>
      <c r="CI650" s="1203"/>
      <c r="CJ650" s="1203"/>
      <c r="CK650" s="1203"/>
      <c r="CL650" s="1740"/>
      <c r="CM650" s="1203"/>
      <c r="CN650" s="1203"/>
      <c r="CO650" s="1203"/>
      <c r="CP650" s="1743"/>
      <c r="CQ650" s="1203"/>
      <c r="CR650" s="1203"/>
      <c r="CS650" s="1203"/>
    </row>
    <row r="651" spans="2:97" x14ac:dyDescent="0.2">
      <c r="B651" s="957"/>
      <c r="C651" s="957"/>
      <c r="D651" s="957"/>
      <c r="E651" s="1105"/>
      <c r="F651" s="1105"/>
      <c r="G651" s="957"/>
      <c r="H651" s="1163"/>
      <c r="I651" s="1163"/>
      <c r="J651" s="1105"/>
      <c r="K651" s="1183"/>
      <c r="L651" s="1183"/>
      <c r="M651" s="957"/>
      <c r="N651" s="957"/>
      <c r="O651" s="957"/>
      <c r="S651" s="1232"/>
      <c r="T651" s="1232"/>
      <c r="U651" s="1232"/>
      <c r="V651" s="1232"/>
      <c r="W651" s="1232"/>
      <c r="X651" s="1232"/>
      <c r="Y651" s="1740"/>
      <c r="Z651" s="1232"/>
      <c r="AA651" s="1232"/>
      <c r="AB651" s="1232"/>
      <c r="AC651" s="1232"/>
      <c r="AD651" s="1232"/>
      <c r="AE651" s="1232"/>
      <c r="AF651" s="1740"/>
      <c r="AG651" s="1232"/>
      <c r="AH651" s="1232"/>
      <c r="AI651" s="1232"/>
      <c r="AJ651" s="1232"/>
      <c r="AK651" s="1232"/>
      <c r="AL651" s="1232"/>
      <c r="AM651" s="1740"/>
      <c r="AN651" s="1232"/>
      <c r="AO651" s="1232"/>
      <c r="AP651" s="1232"/>
      <c r="AQ651" s="1232"/>
      <c r="AR651" s="1740"/>
      <c r="AS651" s="1232"/>
      <c r="AT651" s="1808"/>
      <c r="AU651" s="1230"/>
      <c r="AV651" s="1230"/>
      <c r="AW651" s="1785"/>
      <c r="AX651" s="1740"/>
      <c r="AY651" s="1808"/>
      <c r="AZ651" s="1232"/>
      <c r="BA651" s="1232"/>
      <c r="BB651" s="1232"/>
      <c r="BC651" s="1740"/>
      <c r="BD651" s="1809"/>
      <c r="BE651" s="1203"/>
      <c r="BF651" s="1230"/>
      <c r="BG651" s="1230"/>
      <c r="BH651" s="1230"/>
      <c r="BI651" s="1740"/>
      <c r="BJ651" s="1232"/>
      <c r="BK651" s="1232"/>
      <c r="BL651" s="1232"/>
      <c r="BM651" s="1232"/>
      <c r="BN651" s="1743"/>
      <c r="BO651" s="1744"/>
      <c r="BP651" s="1786"/>
      <c r="BQ651" s="1230"/>
      <c r="BR651" s="1230"/>
      <c r="BS651" s="1319"/>
      <c r="BT651" s="1743"/>
      <c r="BU651" s="1232"/>
      <c r="BV651" s="1232"/>
      <c r="BW651" s="1232"/>
      <c r="BX651" s="1740"/>
      <c r="BY651" s="1232"/>
      <c r="BZ651" s="1232"/>
      <c r="CA651" s="1232"/>
      <c r="CB651" s="1232"/>
      <c r="CC651" s="1740"/>
      <c r="CD651" s="1232"/>
      <c r="CE651" s="1203"/>
      <c r="CF651" s="1232"/>
      <c r="CG651" s="1743"/>
      <c r="CH651" s="1809"/>
      <c r="CI651" s="1203"/>
      <c r="CJ651" s="1203"/>
      <c r="CK651" s="1203"/>
      <c r="CL651" s="1740"/>
      <c r="CM651" s="1203"/>
      <c r="CN651" s="1203"/>
      <c r="CO651" s="1203"/>
      <c r="CP651" s="1743"/>
      <c r="CQ651" s="1203"/>
      <c r="CR651" s="1203"/>
      <c r="CS651" s="1203"/>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168" priority="132" stopIfTrue="1" operator="equal">
      <formula>0</formula>
    </cfRule>
  </conditionalFormatting>
  <conditionalFormatting sqref="BF84">
    <cfRule type="cellIs" dxfId="167" priority="131" stopIfTrue="1" operator="equal">
      <formula>0</formula>
    </cfRule>
  </conditionalFormatting>
  <conditionalFormatting sqref="BF88">
    <cfRule type="cellIs" dxfId="166" priority="130" stopIfTrue="1" operator="equal">
      <formula>0</formula>
    </cfRule>
  </conditionalFormatting>
  <conditionalFormatting sqref="BH9">
    <cfRule type="cellIs" dxfId="165" priority="129" stopIfTrue="1" operator="equal">
      <formula>0</formula>
    </cfRule>
  </conditionalFormatting>
  <conditionalFormatting sqref="BH12">
    <cfRule type="cellIs" dxfId="164" priority="128" stopIfTrue="1" operator="equal">
      <formula>0</formula>
    </cfRule>
  </conditionalFormatting>
  <conditionalFormatting sqref="BH30:BH32">
    <cfRule type="cellIs" dxfId="163" priority="127" stopIfTrue="1" operator="equal">
      <formula>0</formula>
    </cfRule>
  </conditionalFormatting>
  <conditionalFormatting sqref="CB115:CB132 CB108:CB110 CB99:CB103 CB95:CB96 CB85:CB92 CB134:CB150">
    <cfRule type="cellIs" dxfId="162" priority="126" stopIfTrue="1" operator="equal">
      <formula>0</formula>
    </cfRule>
  </conditionalFormatting>
  <conditionalFormatting sqref="CF85:CF92 CF95:CF96 CF99:CF103 CF108:CF110">
    <cfRule type="cellIs" dxfId="161" priority="125" stopIfTrue="1" operator="equal">
      <formula>0</formula>
    </cfRule>
  </conditionalFormatting>
  <conditionalFormatting sqref="CK95:CK96 CK99:CK103 CK108:CK110 CK115:CK120 CK122:CK131 CK134:CK137 CK139:CK141 CK143:CK150">
    <cfRule type="cellIs" dxfId="160" priority="124" stopIfTrue="1" operator="equal">
      <formula>0</formula>
    </cfRule>
  </conditionalFormatting>
  <conditionalFormatting sqref="CO67:CO83 CO134:CO137 CO139:CO141 CO143:CO150 CO115:CO120 CO122:CO131 CO108:CO110 CO99:CO103 CO95:CO96 CO85:CO92">
    <cfRule type="cellIs" dxfId="159" priority="120" stopIfTrue="1" operator="equal">
      <formula>0</formula>
    </cfRule>
  </conditionalFormatting>
  <conditionalFormatting sqref="CO9 CO11:CO29">
    <cfRule type="cellIs" dxfId="158" priority="123" stopIfTrue="1" operator="equal">
      <formula>0</formula>
    </cfRule>
  </conditionalFormatting>
  <conditionalFormatting sqref="CO36:CO41">
    <cfRule type="cellIs" dxfId="157" priority="122" stopIfTrue="1" operator="equal">
      <formula>0</formula>
    </cfRule>
  </conditionalFormatting>
  <conditionalFormatting sqref="CO45:CO47">
    <cfRule type="cellIs" dxfId="156" priority="121" stopIfTrue="1" operator="equal">
      <formula>0</formula>
    </cfRule>
  </conditionalFormatting>
  <conditionalFormatting sqref="BK138 BK141">
    <cfRule type="cellIs" dxfId="155" priority="118" stopIfTrue="1" operator="equal">
      <formula>0</formula>
    </cfRule>
  </conditionalFormatting>
  <conditionalFormatting sqref="BK150">
    <cfRule type="cellIs" dxfId="154" priority="119" stopIfTrue="1" operator="equal">
      <formula>0</formula>
    </cfRule>
  </conditionalFormatting>
  <conditionalFormatting sqref="BK93:BK94 BK97:BK98">
    <cfRule type="cellIs" dxfId="153" priority="115" stopIfTrue="1" operator="equal">
      <formula>0</formula>
    </cfRule>
  </conditionalFormatting>
  <conditionalFormatting sqref="BK133">
    <cfRule type="cellIs" dxfId="152" priority="117" stopIfTrue="1" operator="equal">
      <formula>0</formula>
    </cfRule>
  </conditionalFormatting>
  <conditionalFormatting sqref="BK117">
    <cfRule type="cellIs" dxfId="151" priority="116" stopIfTrue="1" operator="equal">
      <formula>0</formula>
    </cfRule>
  </conditionalFormatting>
  <conditionalFormatting sqref="AF434:AF579">
    <cfRule type="cellIs" dxfId="150" priority="114" stopIfTrue="1" operator="equal">
      <formula>0</formula>
    </cfRule>
  </conditionalFormatting>
  <conditionalFormatting sqref="AM434:AM579">
    <cfRule type="cellIs" dxfId="149" priority="113" stopIfTrue="1" operator="equal">
      <formula>0</formula>
    </cfRule>
  </conditionalFormatting>
  <conditionalFormatting sqref="AR547:AR579">
    <cfRule type="cellIs" dxfId="148" priority="112" stopIfTrue="1" operator="equal">
      <formula>0</formula>
    </cfRule>
  </conditionalFormatting>
  <conditionalFormatting sqref="AR434:AR546">
    <cfRule type="cellIs" dxfId="147" priority="111" stopIfTrue="1" operator="equal">
      <formula>0</formula>
    </cfRule>
  </conditionalFormatting>
  <conditionalFormatting sqref="Y434:Y579">
    <cfRule type="cellIs" dxfId="146" priority="110" stopIfTrue="1" operator="equal">
      <formula>0</formula>
    </cfRule>
  </conditionalFormatting>
  <conditionalFormatting sqref="AX547:AX561 AX566:AX579">
    <cfRule type="cellIs" dxfId="145" priority="105" stopIfTrue="1" operator="equal">
      <formula>0</formula>
    </cfRule>
  </conditionalFormatting>
  <conditionalFormatting sqref="Y9 Y115:Y433 Y108:Y110 Y99:Y103 Y95:Y96 Y85:Y92 Y11:Y83">
    <cfRule type="cellIs" dxfId="144" priority="109" stopIfTrue="1" operator="equal">
      <formula>0</formula>
    </cfRule>
  </conditionalFormatting>
  <conditionalFormatting sqref="AF9 AF115:AF433 AF108:AF110 AF99:AF103 AF95:AF96 AF85:AF92 AF11:AF83">
    <cfRule type="cellIs" dxfId="143" priority="108" stopIfTrue="1" operator="equal">
      <formula>0</formula>
    </cfRule>
  </conditionalFormatting>
  <conditionalFormatting sqref="AM9 AM115:AM433 AM108:AM110 AM99:AM103 AM95:AM96 AM85:AM92 AM11:AM83">
    <cfRule type="cellIs" dxfId="142" priority="107" stopIfTrue="1" operator="equal">
      <formula>0</formula>
    </cfRule>
  </conditionalFormatting>
  <conditionalFormatting sqref="AR9 AR115:AR433 AR108:AR110 AR99:AR103 AR95:AR96 AR85:AR92 AR11:AR83">
    <cfRule type="cellIs" dxfId="141" priority="106" stopIfTrue="1" operator="equal">
      <formula>0</formula>
    </cfRule>
  </conditionalFormatting>
  <conditionalFormatting sqref="BN547:BO561 BN566:BO579">
    <cfRule type="cellIs" dxfId="140" priority="99" stopIfTrue="1" operator="equal">
      <formula>0</formula>
    </cfRule>
  </conditionalFormatting>
  <conditionalFormatting sqref="AX9 AX155:AX546 AX11:AX150">
    <cfRule type="cellIs" dxfId="139" priority="104" stopIfTrue="1" operator="equal">
      <formula>0</formula>
    </cfRule>
  </conditionalFormatting>
  <conditionalFormatting sqref="BN434:BO546 BN11:BN150 BN155:BN433">
    <cfRule type="cellIs" dxfId="138" priority="98" stopIfTrue="1" operator="equal">
      <formula>0</formula>
    </cfRule>
  </conditionalFormatting>
  <conditionalFormatting sqref="BI547:BI561 BI566:BI579">
    <cfRule type="cellIs" dxfId="137" priority="101" stopIfTrue="1" operator="equal">
      <formula>0</formula>
    </cfRule>
  </conditionalFormatting>
  <conditionalFormatting sqref="BC547:BC561 BC566:BC579">
    <cfRule type="cellIs" dxfId="136" priority="103" stopIfTrue="1" operator="equal">
      <formula>0</formula>
    </cfRule>
  </conditionalFormatting>
  <conditionalFormatting sqref="BC9 BC155:BC546 BC11:BC150">
    <cfRule type="cellIs" dxfId="135" priority="102" stopIfTrue="1" operator="equal">
      <formula>0</formula>
    </cfRule>
  </conditionalFormatting>
  <conditionalFormatting sqref="BI9 BI11:BI546">
    <cfRule type="cellIs" dxfId="134" priority="100" stopIfTrue="1" operator="equal">
      <formula>0</formula>
    </cfRule>
  </conditionalFormatting>
  <conditionalFormatting sqref="BT548:BT561 BT566:BT579">
    <cfRule type="cellIs" dxfId="133" priority="96" stopIfTrue="1" operator="equal">
      <formula>0</formula>
    </cfRule>
  </conditionalFormatting>
  <conditionalFormatting sqref="BT11:BT92 BT155:BT383 BT99:BT103 BT95:BT96 BT108:BT110 BT115:BT150 BV384:BW384 BV394:BW394 BU415:BX415 BT385:BT393 BT395:BT546">
    <cfRule type="cellIs" dxfId="132" priority="95" stopIfTrue="1" operator="equal">
      <formula>0</formula>
    </cfRule>
  </conditionalFormatting>
  <conditionalFormatting sqref="BN11:BN433 BO9:BO433">
    <cfRule type="cellIs" dxfId="131" priority="97" stopIfTrue="1" operator="equal">
      <formula>0</formula>
    </cfRule>
  </conditionalFormatting>
  <conditionalFormatting sqref="BX548:BX561 BX566:BX579">
    <cfRule type="cellIs" dxfId="130" priority="93" stopIfTrue="1" operator="equal">
      <formula>0</formula>
    </cfRule>
  </conditionalFormatting>
  <conditionalFormatting sqref="BX11:BX92 BX95:BX96 BX99:BX103 BX108:BX110 BX115:BX122 BX124:BX132 BX134:BX137 BX139:BX150 BX155:BX383 BX385:BX393 BX395:BX414 BX416:BX546">
    <cfRule type="cellIs" dxfId="129" priority="92" stopIfTrue="1" operator="equal">
      <formula>0</formula>
    </cfRule>
  </conditionalFormatting>
  <conditionalFormatting sqref="BT9 BT155:BT383 BT99:BT103 BT95:BT96 BT108:BT110 BT115:BT150 BV384:BW384 BV394:BW394 BU415:BX415 BT11:BT92 BT385:BT393 BT395:BT433">
    <cfRule type="cellIs" dxfId="128" priority="94" stopIfTrue="1" operator="equal">
      <formula>0</formula>
    </cfRule>
  </conditionalFormatting>
  <conditionalFormatting sqref="BX9 BX95:BX96 BX99:BX103 BX108:BX110 BX115:BX122 BX124:BX132 BX134:BX137 BX139:BX150 BX155:BX383 BX385:BX393 BX395:BX414 BX416:BX433 BX11:BX92">
    <cfRule type="cellIs" dxfId="127" priority="91" stopIfTrue="1" operator="equal">
      <formula>0</formula>
    </cfRule>
  </conditionalFormatting>
  <conditionalFormatting sqref="CC548:CC561 CC566:CC579">
    <cfRule type="cellIs" dxfId="126" priority="90" stopIfTrue="1" operator="equal">
      <formula>0</formula>
    </cfRule>
  </conditionalFormatting>
  <conditionalFormatting sqref="CC434:CC546">
    <cfRule type="cellIs" dxfId="125" priority="89" stopIfTrue="1" operator="equal">
      <formula>0</formula>
    </cfRule>
  </conditionalFormatting>
  <conditionalFormatting sqref="CC9 CC85:CC87 CC155:CC156 CC258:CC275 CC278:CC334 CC336:CC344 CC346:CC349 CC351:CC419 CC76:CC83 CC421:CC433 CC48:CC71 CC42:CC46 CC11:CC40">
    <cfRule type="cellIs" dxfId="124" priority="88" stopIfTrue="1" operator="equal">
      <formula>0</formula>
    </cfRule>
  </conditionalFormatting>
  <conditionalFormatting sqref="CC276:CC277 CC345 CC420">
    <cfRule type="cellIs" dxfId="123" priority="87" stopIfTrue="1" operator="equal">
      <formula>0</formula>
    </cfRule>
  </conditionalFormatting>
  <conditionalFormatting sqref="CC41 CC47">
    <cfRule type="cellIs" dxfId="122" priority="83" stopIfTrue="1" operator="equal">
      <formula>0</formula>
    </cfRule>
  </conditionalFormatting>
  <conditionalFormatting sqref="CC157:CC257">
    <cfRule type="cellIs" dxfId="121" priority="86" stopIfTrue="1" operator="equal">
      <formula>0</formula>
    </cfRule>
  </conditionalFormatting>
  <conditionalFormatting sqref="CC88:CC92 CC95:CC96 CC99:CC103 CC108:CC110 CC115:CC150">
    <cfRule type="cellIs" dxfId="120" priority="85" stopIfTrue="1" operator="equal">
      <formula>0</formula>
    </cfRule>
  </conditionalFormatting>
  <conditionalFormatting sqref="CC72:CC75">
    <cfRule type="cellIs" dxfId="119" priority="84" stopIfTrue="1" operator="equal">
      <formula>0</formula>
    </cfRule>
  </conditionalFormatting>
  <conditionalFormatting sqref="CG434:CG546">
    <cfRule type="cellIs" dxfId="118" priority="81" stopIfTrue="1" operator="equal">
      <formula>0</formula>
    </cfRule>
  </conditionalFormatting>
  <conditionalFormatting sqref="CG9 CG85:CG92 CG95:CG96 CG99:CG103 CG108:CG110 CG115:CG132 CG134:CG150 CG155:CG334 CG336:CG433 CG11:CG83">
    <cfRule type="cellIs" dxfId="117" priority="80" stopIfTrue="1" operator="equal">
      <formula>0</formula>
    </cfRule>
  </conditionalFormatting>
  <conditionalFormatting sqref="CG548:CG561 CG566:CG579">
    <cfRule type="cellIs" dxfId="116" priority="82" stopIfTrue="1" operator="equal">
      <formula>0</formula>
    </cfRule>
  </conditionalFormatting>
  <conditionalFormatting sqref="CP434:CP546">
    <cfRule type="cellIs" dxfId="115" priority="78"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114" priority="77" stopIfTrue="1" operator="equal">
      <formula>0</formula>
    </cfRule>
  </conditionalFormatting>
  <conditionalFormatting sqref="CP548:CP561 CP566:CP579">
    <cfRule type="cellIs" dxfId="113" priority="79" stopIfTrue="1" operator="equal">
      <formula>0</formula>
    </cfRule>
  </conditionalFormatting>
  <conditionalFormatting sqref="CL548:CL561 CL566:CL579">
    <cfRule type="cellIs" dxfId="112" priority="76" stopIfTrue="1" operator="equal">
      <formula>0</formula>
    </cfRule>
  </conditionalFormatting>
  <conditionalFormatting sqref="CL434:CL546">
    <cfRule type="cellIs" dxfId="111" priority="75"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110" priority="74" stopIfTrue="1" operator="equal">
      <formula>0</formula>
    </cfRule>
  </conditionalFormatting>
  <conditionalFormatting sqref="CP276">
    <cfRule type="cellIs" dxfId="109" priority="34" stopIfTrue="1" operator="equal">
      <formula>0</formula>
    </cfRule>
  </conditionalFormatting>
  <conditionalFormatting sqref="CL24">
    <cfRule type="cellIs" dxfId="108" priority="73" stopIfTrue="1" operator="equal">
      <formula>0</formula>
    </cfRule>
  </conditionalFormatting>
  <conditionalFormatting sqref="CL29">
    <cfRule type="cellIs" dxfId="107" priority="72" stopIfTrue="1" operator="equal">
      <formula>0</formula>
    </cfRule>
  </conditionalFormatting>
  <conditionalFormatting sqref="CL38">
    <cfRule type="cellIs" dxfId="106" priority="71" stopIfTrue="1" operator="equal">
      <formula>0</formula>
    </cfRule>
  </conditionalFormatting>
  <conditionalFormatting sqref="CL41">
    <cfRule type="cellIs" dxfId="105" priority="70" stopIfTrue="1" operator="equal">
      <formula>0</formula>
    </cfRule>
  </conditionalFormatting>
  <conditionalFormatting sqref="CL47">
    <cfRule type="cellIs" dxfId="104" priority="69" stopIfTrue="1" operator="equal">
      <formula>0</formula>
    </cfRule>
  </conditionalFormatting>
  <conditionalFormatting sqref="CL75 CL72">
    <cfRule type="cellIs" dxfId="103" priority="68" stopIfTrue="1" operator="equal">
      <formula>0</formula>
    </cfRule>
  </conditionalFormatting>
  <conditionalFormatting sqref="CL92 CL88">
    <cfRule type="cellIs" dxfId="102" priority="67" stopIfTrue="1" operator="equal">
      <formula>0</formula>
    </cfRule>
  </conditionalFormatting>
  <conditionalFormatting sqref="CL103">
    <cfRule type="cellIs" dxfId="101" priority="66" stopIfTrue="1" operator="equal">
      <formula>0</formula>
    </cfRule>
  </conditionalFormatting>
  <conditionalFormatting sqref="CL129 CL125 CL122">
    <cfRule type="cellIs" dxfId="100" priority="65" stopIfTrue="1" operator="equal">
      <formula>0</formula>
    </cfRule>
  </conditionalFormatting>
  <conditionalFormatting sqref="CL136">
    <cfRule type="cellIs" dxfId="99" priority="64" stopIfTrue="1" operator="equal">
      <formula>0</formula>
    </cfRule>
  </conditionalFormatting>
  <conditionalFormatting sqref="CL150 CL146">
    <cfRule type="cellIs" dxfId="98" priority="63" stopIfTrue="1" operator="equal">
      <formula>0</formula>
    </cfRule>
  </conditionalFormatting>
  <conditionalFormatting sqref="CL157">
    <cfRule type="cellIs" dxfId="97" priority="62" stopIfTrue="1" operator="equal">
      <formula>0</formula>
    </cfRule>
  </conditionalFormatting>
  <conditionalFormatting sqref="CL182 CL179 CL176 CL172 CL169 CL165">
    <cfRule type="cellIs" dxfId="96" priority="61" stopIfTrue="1" operator="equal">
      <formula>0</formula>
    </cfRule>
  </conditionalFormatting>
  <conditionalFormatting sqref="CL199 CL195 CL190">
    <cfRule type="cellIs" dxfId="95" priority="60" stopIfTrue="1" operator="equal">
      <formula>0</formula>
    </cfRule>
  </conditionalFormatting>
  <conditionalFormatting sqref="CL222 CL210">
    <cfRule type="cellIs" dxfId="94" priority="59" stopIfTrue="1" operator="equal">
      <formula>0</formula>
    </cfRule>
  </conditionalFormatting>
  <conditionalFormatting sqref="CL237">
    <cfRule type="cellIs" dxfId="93" priority="58" stopIfTrue="1" operator="equal">
      <formula>0</formula>
    </cfRule>
  </conditionalFormatting>
  <conditionalFormatting sqref="CL257">
    <cfRule type="cellIs" dxfId="92" priority="57" stopIfTrue="1" operator="equal">
      <formula>0</formula>
    </cfRule>
  </conditionalFormatting>
  <conditionalFormatting sqref="CL276:CL277">
    <cfRule type="cellIs" dxfId="91" priority="56" stopIfTrue="1" operator="equal">
      <formula>0</formula>
    </cfRule>
  </conditionalFormatting>
  <conditionalFormatting sqref="CP24">
    <cfRule type="cellIs" dxfId="90" priority="55" stopIfTrue="1" operator="equal">
      <formula>0</formula>
    </cfRule>
  </conditionalFormatting>
  <conditionalFormatting sqref="CP29">
    <cfRule type="cellIs" dxfId="89" priority="54" stopIfTrue="1" operator="equal">
      <formula>0</formula>
    </cfRule>
  </conditionalFormatting>
  <conditionalFormatting sqref="CP41 CP38">
    <cfRule type="cellIs" dxfId="88" priority="53" stopIfTrue="1" operator="equal">
      <formula>0</formula>
    </cfRule>
  </conditionalFormatting>
  <conditionalFormatting sqref="CP47">
    <cfRule type="cellIs" dxfId="87" priority="52" stopIfTrue="1" operator="equal">
      <formula>0</formula>
    </cfRule>
  </conditionalFormatting>
  <conditionalFormatting sqref="CP72">
    <cfRule type="cellIs" dxfId="86" priority="51" stopIfTrue="1" operator="equal">
      <formula>0</formula>
    </cfRule>
  </conditionalFormatting>
  <conditionalFormatting sqref="CP75">
    <cfRule type="cellIs" dxfId="85" priority="50" stopIfTrue="1" operator="equal">
      <formula>0</formula>
    </cfRule>
  </conditionalFormatting>
  <conditionalFormatting sqref="CP88">
    <cfRule type="cellIs" dxfId="84" priority="49" stopIfTrue="1" operator="equal">
      <formula>0</formula>
    </cfRule>
  </conditionalFormatting>
  <conditionalFormatting sqref="CP92">
    <cfRule type="cellIs" dxfId="83" priority="48" stopIfTrue="1" operator="equal">
      <formula>0</formula>
    </cfRule>
  </conditionalFormatting>
  <conditionalFormatting sqref="CP103">
    <cfRule type="cellIs" dxfId="82" priority="47" stopIfTrue="1" operator="equal">
      <formula>0</formula>
    </cfRule>
  </conditionalFormatting>
  <conditionalFormatting sqref="CP129 CP125 CP122">
    <cfRule type="cellIs" dxfId="81" priority="46" stopIfTrue="1" operator="equal">
      <formula>0</formula>
    </cfRule>
  </conditionalFormatting>
  <conditionalFormatting sqref="CP136">
    <cfRule type="cellIs" dxfId="80" priority="45" stopIfTrue="1" operator="equal">
      <formula>0</formula>
    </cfRule>
  </conditionalFormatting>
  <conditionalFormatting sqref="CP150 CP146">
    <cfRule type="cellIs" dxfId="79" priority="44" stopIfTrue="1" operator="equal">
      <formula>0</formula>
    </cfRule>
  </conditionalFormatting>
  <conditionalFormatting sqref="CP157">
    <cfRule type="cellIs" dxfId="78" priority="43" stopIfTrue="1" operator="equal">
      <formula>0</formula>
    </cfRule>
  </conditionalFormatting>
  <conditionalFormatting sqref="CP165">
    <cfRule type="cellIs" dxfId="77" priority="42" stopIfTrue="1" operator="equal">
      <formula>0</formula>
    </cfRule>
  </conditionalFormatting>
  <conditionalFormatting sqref="CP176 CP172 CP169">
    <cfRule type="cellIs" dxfId="76" priority="41" stopIfTrue="1" operator="equal">
      <formula>0</formula>
    </cfRule>
  </conditionalFormatting>
  <conditionalFormatting sqref="CP182 CP179">
    <cfRule type="cellIs" dxfId="75" priority="40" stopIfTrue="1" operator="equal">
      <formula>0</formula>
    </cfRule>
  </conditionalFormatting>
  <conditionalFormatting sqref="CP195 CP190">
    <cfRule type="cellIs" dxfId="74" priority="39" stopIfTrue="1" operator="equal">
      <formula>0</formula>
    </cfRule>
  </conditionalFormatting>
  <conditionalFormatting sqref="CP199">
    <cfRule type="cellIs" dxfId="73" priority="38" stopIfTrue="1" operator="equal">
      <formula>0</formula>
    </cfRule>
  </conditionalFormatting>
  <conditionalFormatting sqref="CP210">
    <cfRule type="cellIs" dxfId="72" priority="37" stopIfTrue="1" operator="equal">
      <formula>0</formula>
    </cfRule>
  </conditionalFormatting>
  <conditionalFormatting sqref="CP222">
    <cfRule type="cellIs" dxfId="71" priority="36" stopIfTrue="1" operator="equal">
      <formula>0</formula>
    </cfRule>
  </conditionalFormatting>
  <conditionalFormatting sqref="CP257">
    <cfRule type="cellIs" dxfId="70" priority="35" stopIfTrue="1" operator="equal">
      <formula>0</formula>
    </cfRule>
  </conditionalFormatting>
  <conditionalFormatting sqref="AN10:AQ10 BY10:BZ10 CQ10 BB10 BE10:BH10 AS10 CH10:CN10 AW10 BJ10:BM10 CD10:CF10 CB10 BU10:BW10 BP10:BS10">
    <cfRule type="cellIs" dxfId="69" priority="33" stopIfTrue="1" operator="equal">
      <formula>0</formula>
    </cfRule>
  </conditionalFormatting>
  <conditionalFormatting sqref="CO10">
    <cfRule type="cellIs" dxfId="68" priority="32" stopIfTrue="1" operator="equal">
      <formula>0</formula>
    </cfRule>
  </conditionalFormatting>
  <conditionalFormatting sqref="Y10">
    <cfRule type="cellIs" dxfId="67" priority="31" stopIfTrue="1" operator="equal">
      <formula>0</formula>
    </cfRule>
  </conditionalFormatting>
  <conditionalFormatting sqref="AF10">
    <cfRule type="cellIs" dxfId="66" priority="30" stopIfTrue="1" operator="equal">
      <formula>0</formula>
    </cfRule>
  </conditionalFormatting>
  <conditionalFormatting sqref="AM10">
    <cfRule type="cellIs" dxfId="65" priority="29" stopIfTrue="1" operator="equal">
      <formula>0</formula>
    </cfRule>
  </conditionalFormatting>
  <conditionalFormatting sqref="AR10">
    <cfRule type="cellIs" dxfId="64" priority="28" stopIfTrue="1" operator="equal">
      <formula>0</formula>
    </cfRule>
  </conditionalFormatting>
  <conditionalFormatting sqref="AX10">
    <cfRule type="cellIs" dxfId="63" priority="27" stopIfTrue="1" operator="equal">
      <formula>0</formula>
    </cfRule>
  </conditionalFormatting>
  <conditionalFormatting sqref="BN10">
    <cfRule type="cellIs" dxfId="62" priority="24" stopIfTrue="1" operator="equal">
      <formula>0</formula>
    </cfRule>
  </conditionalFormatting>
  <conditionalFormatting sqref="BC10">
    <cfRule type="cellIs" dxfId="61" priority="26" stopIfTrue="1" operator="equal">
      <formula>0</formula>
    </cfRule>
  </conditionalFormatting>
  <conditionalFormatting sqref="BI10">
    <cfRule type="cellIs" dxfId="60" priority="25" stopIfTrue="1" operator="equal">
      <formula>0</formula>
    </cfRule>
  </conditionalFormatting>
  <conditionalFormatting sqref="BT10">
    <cfRule type="cellIs" dxfId="59" priority="22" stopIfTrue="1" operator="equal">
      <formula>0</formula>
    </cfRule>
  </conditionalFormatting>
  <conditionalFormatting sqref="BN10">
    <cfRule type="cellIs" dxfId="58" priority="23" stopIfTrue="1" operator="equal">
      <formula>0</formula>
    </cfRule>
  </conditionalFormatting>
  <conditionalFormatting sqref="BX10">
    <cfRule type="cellIs" dxfId="57" priority="20" stopIfTrue="1" operator="equal">
      <formula>0</formula>
    </cfRule>
  </conditionalFormatting>
  <conditionalFormatting sqref="BT10">
    <cfRule type="cellIs" dxfId="56" priority="21" stopIfTrue="1" operator="equal">
      <formula>0</formula>
    </cfRule>
  </conditionalFormatting>
  <conditionalFormatting sqref="BX10">
    <cfRule type="cellIs" dxfId="55" priority="19" stopIfTrue="1" operator="equal">
      <formula>0</formula>
    </cfRule>
  </conditionalFormatting>
  <conditionalFormatting sqref="CC10">
    <cfRule type="cellIs" dxfId="54" priority="18" stopIfTrue="1" operator="equal">
      <formula>0</formula>
    </cfRule>
  </conditionalFormatting>
  <conditionalFormatting sqref="CG10">
    <cfRule type="cellIs" dxfId="53" priority="17" stopIfTrue="1" operator="equal">
      <formula>0</formula>
    </cfRule>
  </conditionalFormatting>
  <conditionalFormatting sqref="CP10">
    <cfRule type="cellIs" dxfId="52" priority="16" stopIfTrue="1" operator="equal">
      <formula>0</formula>
    </cfRule>
  </conditionalFormatting>
  <conditionalFormatting sqref="BT384">
    <cfRule type="cellIs" dxfId="51" priority="15" stopIfTrue="1" operator="equal">
      <formula>0</formula>
    </cfRule>
  </conditionalFormatting>
  <conditionalFormatting sqref="BT384">
    <cfRule type="cellIs" dxfId="50" priority="14" stopIfTrue="1" operator="equal">
      <formula>0</formula>
    </cfRule>
  </conditionalFormatting>
  <conditionalFormatting sqref="BX384">
    <cfRule type="cellIs" dxfId="49" priority="13" stopIfTrue="1" operator="equal">
      <formula>0</formula>
    </cfRule>
  </conditionalFormatting>
  <conditionalFormatting sqref="BX384">
    <cfRule type="cellIs" dxfId="48" priority="12" stopIfTrue="1" operator="equal">
      <formula>0</formula>
    </cfRule>
  </conditionalFormatting>
  <conditionalFormatting sqref="BT394">
    <cfRule type="cellIs" dxfId="47" priority="11" stopIfTrue="1" operator="equal">
      <formula>0</formula>
    </cfRule>
  </conditionalFormatting>
  <conditionalFormatting sqref="BT394">
    <cfRule type="cellIs" dxfId="46" priority="10" stopIfTrue="1" operator="equal">
      <formula>0</formula>
    </cfRule>
  </conditionalFormatting>
  <conditionalFormatting sqref="BX394">
    <cfRule type="cellIs" dxfId="45" priority="9" stopIfTrue="1" operator="equal">
      <formula>0</formula>
    </cfRule>
  </conditionalFormatting>
  <conditionalFormatting sqref="BX394">
    <cfRule type="cellIs" dxfId="44" priority="8" stopIfTrue="1" operator="equal">
      <formula>0</formula>
    </cfRule>
  </conditionalFormatting>
  <conditionalFormatting sqref="CC350">
    <cfRule type="cellIs" dxfId="43" priority="7" stopIfTrue="1" operator="equal">
      <formula>0</formula>
    </cfRule>
  </conditionalFormatting>
  <conditionalFormatting sqref="BT547">
    <cfRule type="cellIs" dxfId="42" priority="6" stopIfTrue="1" operator="equal">
      <formula>0</formula>
    </cfRule>
  </conditionalFormatting>
  <conditionalFormatting sqref="BX547">
    <cfRule type="cellIs" dxfId="41" priority="5" stopIfTrue="1" operator="equal">
      <formula>0</formula>
    </cfRule>
  </conditionalFormatting>
  <conditionalFormatting sqref="CC547">
    <cfRule type="cellIs" dxfId="40" priority="4" stopIfTrue="1" operator="equal">
      <formula>0</formula>
    </cfRule>
  </conditionalFormatting>
  <conditionalFormatting sqref="CG547">
    <cfRule type="cellIs" dxfId="39" priority="3" stopIfTrue="1" operator="equal">
      <formula>0</formula>
    </cfRule>
  </conditionalFormatting>
  <conditionalFormatting sqref="CP547">
    <cfRule type="cellIs" dxfId="38" priority="2" stopIfTrue="1" operator="equal">
      <formula>0</formula>
    </cfRule>
  </conditionalFormatting>
  <conditionalFormatting sqref="CL547">
    <cfRule type="cellIs" dxfId="37" priority="1" stopIfTrue="1" operator="equal">
      <formula>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61FF-10AF-4326-B82F-4DCF41435791}">
  <sheetPr>
    <tabColor rgb="FFFF6600"/>
  </sheetPr>
  <dimension ref="A1:CF93"/>
  <sheetViews>
    <sheetView zoomScale="80" zoomScaleNormal="80" workbookViewId="0">
      <pane xSplit="26" ySplit="8" topLeftCell="BC9" activePane="bottomRight" state="frozen"/>
      <selection activeCell="BF25" sqref="BF25"/>
      <selection pane="topRight" activeCell="BF25" sqref="BF25"/>
      <selection pane="bottomLeft" activeCell="BF25" sqref="BF25"/>
      <selection pane="bottomRight" activeCell="BS16" sqref="BS16"/>
    </sheetView>
  </sheetViews>
  <sheetFormatPr defaultColWidth="9.140625" defaultRowHeight="15.75" x14ac:dyDescent="0.25"/>
  <cols>
    <col min="1" max="1" width="9.5703125" style="249" customWidth="1"/>
    <col min="2" max="2" width="23.28515625" style="398" customWidth="1"/>
    <col min="3" max="3" width="13.28515625" style="219" customWidth="1"/>
    <col min="4" max="4" width="7.85546875" style="219" customWidth="1"/>
    <col min="5" max="5" width="17.85546875" style="19" customWidth="1"/>
    <col min="6" max="6" width="12.85546875" style="249" hidden="1" customWidth="1"/>
    <col min="7" max="7" width="10.5703125" style="249" hidden="1" customWidth="1"/>
    <col min="8" max="8" width="9.85546875" style="249" hidden="1" customWidth="1"/>
    <col min="9" max="9" width="8.28515625" style="249" hidden="1" customWidth="1"/>
    <col min="10" max="11" width="0" style="249" hidden="1" customWidth="1"/>
    <col min="12" max="12" width="9.7109375" style="720" hidden="1" customWidth="1"/>
    <col min="13" max="13" width="11" style="249" hidden="1" customWidth="1"/>
    <col min="14" max="17" width="0" style="249" hidden="1" customWidth="1"/>
    <col min="18" max="18" width="9.7109375" style="249" hidden="1" customWidth="1"/>
    <col min="19" max="19" width="9.7109375" style="720" hidden="1" customWidth="1"/>
    <col min="20" max="21" width="10.7109375" style="249" hidden="1" customWidth="1"/>
    <col min="22" max="23" width="9.7109375" style="249" hidden="1" customWidth="1"/>
    <col min="24" max="24" width="0" style="249" hidden="1" customWidth="1"/>
    <col min="25" max="25" width="10" style="249" hidden="1" customWidth="1"/>
    <col min="26" max="26" width="9.7109375" style="720" hidden="1" customWidth="1"/>
    <col min="27" max="27" width="9.42578125" style="1" customWidth="1"/>
    <col min="28" max="28" width="9" style="1" customWidth="1"/>
    <col min="29" max="29" width="9.28515625" style="1" customWidth="1"/>
    <col min="30" max="30" width="13" style="1" customWidth="1"/>
    <col min="31" max="31" width="9.140625" style="720"/>
    <col min="32" max="32" width="13" style="1" customWidth="1"/>
    <col min="33" max="33" width="12.42578125" style="59" customWidth="1"/>
    <col min="34" max="34" width="11.5703125" style="48" customWidth="1"/>
    <col min="35" max="35" width="9.140625" style="48"/>
    <col min="36" max="36" width="10.7109375" style="160" customWidth="1"/>
    <col min="37" max="37" width="12.5703125" style="720" customWidth="1"/>
    <col min="38" max="38" width="11.140625" style="59" customWidth="1"/>
    <col min="39" max="40" width="9.140625" style="249"/>
    <col min="41" max="41" width="11.28515625" style="249" customWidth="1"/>
    <col min="42" max="42" width="12.5703125" style="720" customWidth="1"/>
    <col min="43" max="43" width="9.140625" style="773"/>
    <col min="44" max="44" width="16" style="246" customWidth="1"/>
    <col min="45" max="45" width="10.85546875" style="48" customWidth="1"/>
    <col min="46" max="47" width="10.7109375" style="48" customWidth="1"/>
    <col min="48" max="48" width="12.5703125" style="720" customWidth="1"/>
    <col min="49" max="49" width="17.28515625" style="249" customWidth="1"/>
    <col min="50" max="50" width="12.85546875" style="249" customWidth="1"/>
    <col min="51" max="51" width="10.5703125" style="249" customWidth="1"/>
    <col min="52" max="52" width="11.28515625" style="249" customWidth="1"/>
    <col min="53" max="53" width="12.5703125" style="736" customWidth="1"/>
    <col min="54" max="54" width="12.5703125" style="939" customWidth="1"/>
    <col min="55" max="55" width="10" style="852" customWidth="1"/>
    <col min="56" max="56" width="12.7109375" style="48" customWidth="1"/>
    <col min="57" max="57" width="9.140625" style="48"/>
    <col min="58" max="58" width="14.28515625" style="159" customWidth="1"/>
    <col min="59" max="59" width="12.5703125" style="736" customWidth="1"/>
    <col min="60" max="60" width="10.28515625" style="249" customWidth="1"/>
    <col min="61" max="62" width="11.42578125" style="249" customWidth="1"/>
    <col min="63" max="63" width="12.5703125" style="720" customWidth="1"/>
    <col min="64" max="64" width="12.7109375" style="249" customWidth="1"/>
    <col min="65" max="65" width="9.140625" style="249"/>
    <col min="66" max="66" width="14.85546875" style="249" customWidth="1"/>
    <col min="67" max="67" width="9.140625" style="249"/>
    <col min="68" max="68" width="12.5703125" style="720" customWidth="1"/>
    <col min="69" max="69" width="10.42578125" style="249" customWidth="1"/>
    <col min="70" max="70" width="9.140625" style="246"/>
    <col min="71" max="71" width="11.7109375" style="249" customWidth="1"/>
    <col min="72" max="72" width="12.5703125" style="736" customWidth="1"/>
    <col min="73" max="73" width="9.5703125" style="773" customWidth="1"/>
    <col min="74" max="74" width="10" style="246" customWidth="1"/>
    <col min="75" max="76" width="9.140625" style="246"/>
    <col min="77" max="77" width="12.5703125" style="720" customWidth="1"/>
    <col min="78" max="78" width="11.28515625" style="246" customWidth="1"/>
    <col min="79" max="80" width="9.140625" style="246"/>
    <col min="81" max="81" width="12.5703125" style="736" customWidth="1"/>
    <col min="82" max="82" width="9.140625" style="246"/>
    <col min="83" max="83" width="11.7109375" style="246" customWidth="1"/>
    <col min="84" max="84" width="109.85546875" style="246" customWidth="1"/>
    <col min="85" max="16384" width="9.140625" style="249"/>
  </cols>
  <sheetData>
    <row r="1" spans="1:84" ht="18.75" thickBot="1" x14ac:dyDescent="0.3">
      <c r="B1" s="409"/>
      <c r="E1" s="219"/>
      <c r="F1" s="219"/>
      <c r="G1" s="219"/>
      <c r="H1" s="219"/>
      <c r="I1" s="219"/>
      <c r="J1" s="219"/>
      <c r="K1" s="219"/>
      <c r="L1" s="728"/>
      <c r="M1" s="219"/>
      <c r="N1" s="219"/>
      <c r="O1" s="219"/>
      <c r="P1" s="219"/>
      <c r="Q1" s="219"/>
      <c r="R1" s="219"/>
      <c r="S1" s="728"/>
      <c r="T1" s="246"/>
      <c r="U1" s="246"/>
      <c r="V1" s="246"/>
      <c r="W1" s="246"/>
      <c r="X1" s="246"/>
      <c r="Y1" s="246"/>
      <c r="AA1" s="9"/>
      <c r="AB1" s="9"/>
      <c r="AC1" s="9"/>
      <c r="AD1" s="9"/>
      <c r="AE1" s="728"/>
      <c r="AF1" s="9"/>
      <c r="AG1" s="54"/>
      <c r="AH1" s="71"/>
      <c r="AI1" s="71"/>
      <c r="AJ1" s="156"/>
      <c r="AK1" s="728"/>
      <c r="AL1" s="54"/>
      <c r="AM1" s="246"/>
      <c r="AN1" s="246"/>
      <c r="AO1" s="246"/>
      <c r="AP1" s="728"/>
      <c r="AS1" s="71"/>
      <c r="AT1" s="71"/>
      <c r="AU1" s="71"/>
      <c r="AV1" s="728"/>
      <c r="AW1" s="246"/>
      <c r="AX1" s="246"/>
      <c r="AY1" s="246"/>
      <c r="AZ1" s="246"/>
      <c r="BA1" s="815"/>
      <c r="BB1" s="938"/>
      <c r="BC1" s="773"/>
      <c r="BD1" s="592" t="s">
        <v>1018</v>
      </c>
      <c r="BE1" s="71"/>
      <c r="BF1" s="140" t="s">
        <v>1588</v>
      </c>
      <c r="BG1" s="815"/>
      <c r="BH1" s="246"/>
      <c r="BI1" s="246"/>
      <c r="BJ1" s="246"/>
      <c r="BK1" s="728"/>
      <c r="BL1" s="140" t="s">
        <v>1588</v>
      </c>
      <c r="BM1" s="246"/>
      <c r="BN1" s="246"/>
      <c r="BO1" s="246"/>
      <c r="BP1" s="728"/>
      <c r="BQ1" s="246"/>
      <c r="BS1" s="246"/>
      <c r="BT1" s="815"/>
      <c r="BV1" s="140" t="s">
        <v>1588</v>
      </c>
      <c r="BY1" s="728"/>
      <c r="CC1" s="815"/>
    </row>
    <row r="2" spans="1:84" ht="26.25" customHeight="1" x14ac:dyDescent="0.25">
      <c r="B2" s="410"/>
      <c r="H2" s="246"/>
      <c r="I2" s="246"/>
      <c r="J2" s="30"/>
      <c r="K2" s="246"/>
      <c r="M2" s="246"/>
      <c r="N2" s="246"/>
      <c r="O2" s="246"/>
      <c r="P2" s="246"/>
      <c r="Q2" s="246"/>
      <c r="R2" s="246"/>
      <c r="T2" s="246"/>
      <c r="U2" s="246"/>
      <c r="V2" s="246"/>
      <c r="W2" s="246"/>
      <c r="X2" s="246"/>
      <c r="Y2" s="246"/>
      <c r="AA2" s="9"/>
      <c r="AB2" s="9"/>
      <c r="AC2" s="9"/>
      <c r="AD2" s="9"/>
      <c r="AF2" s="9"/>
      <c r="AG2" s="54"/>
      <c r="AH2" s="72" t="s">
        <v>192</v>
      </c>
      <c r="AI2" s="71"/>
      <c r="AJ2" s="156"/>
      <c r="AL2" s="54"/>
      <c r="AM2" s="246"/>
      <c r="AN2" s="246"/>
      <c r="AO2" s="246"/>
      <c r="AR2" s="1912" t="s">
        <v>820</v>
      </c>
      <c r="AS2" s="1912"/>
      <c r="AT2" s="1912"/>
      <c r="AU2" s="1046"/>
      <c r="AW2" s="246"/>
      <c r="AX2" s="246"/>
      <c r="AY2" s="246"/>
      <c r="AZ2" s="9"/>
      <c r="BC2" s="773"/>
      <c r="BD2" s="71" t="s">
        <v>597</v>
      </c>
      <c r="BE2" s="71"/>
      <c r="BF2" s="158"/>
      <c r="BH2" s="871" t="s">
        <v>2053</v>
      </c>
      <c r="BI2" s="872"/>
      <c r="BJ2" s="873"/>
      <c r="BM2" s="871" t="s">
        <v>2067</v>
      </c>
      <c r="BN2" s="872"/>
      <c r="BO2" s="873"/>
      <c r="BQ2" s="246"/>
      <c r="BS2" s="246"/>
    </row>
    <row r="3" spans="1:84" ht="26.25" customHeight="1" x14ac:dyDescent="0.25">
      <c r="B3" s="410"/>
      <c r="H3" s="246"/>
      <c r="I3" s="246"/>
      <c r="J3" s="30"/>
      <c r="K3" s="246"/>
      <c r="M3" s="246"/>
      <c r="N3" s="246"/>
      <c r="O3" s="246"/>
      <c r="P3" s="246"/>
      <c r="Q3" s="246"/>
      <c r="R3" s="246"/>
      <c r="T3" s="246"/>
      <c r="U3" s="246"/>
      <c r="V3" s="246"/>
      <c r="W3" s="246"/>
      <c r="X3" s="246"/>
      <c r="Y3" s="246"/>
      <c r="AA3" s="9"/>
      <c r="AB3" s="9"/>
      <c r="AC3" s="9"/>
      <c r="AD3" s="9"/>
      <c r="AF3" s="9"/>
      <c r="AG3" s="54"/>
      <c r="AH3" s="72"/>
      <c r="AI3" s="71"/>
      <c r="AJ3" s="156"/>
      <c r="AL3" s="54"/>
      <c r="AM3" s="246"/>
      <c r="AN3" s="246"/>
      <c r="AO3" s="246"/>
      <c r="AR3" s="1046"/>
      <c r="AS3" s="1046"/>
      <c r="AT3" s="1046"/>
      <c r="AU3" s="1046"/>
      <c r="AW3" s="246"/>
      <c r="AX3" s="246"/>
      <c r="AY3" s="246"/>
      <c r="AZ3" s="9"/>
      <c r="BC3" s="773"/>
      <c r="BD3" s="71"/>
      <c r="BE3" s="71"/>
      <c r="BF3" s="158"/>
      <c r="BH3" s="874">
        <v>0.04</v>
      </c>
      <c r="BI3" s="603" t="s">
        <v>2056</v>
      </c>
      <c r="BJ3" s="875"/>
      <c r="BM3" s="879">
        <v>15</v>
      </c>
      <c r="BN3" s="603" t="s">
        <v>2068</v>
      </c>
      <c r="BO3" s="875"/>
      <c r="BQ3" s="246"/>
      <c r="BS3" s="246"/>
    </row>
    <row r="4" spans="1:84" ht="64.5" customHeight="1" thickBot="1" x14ac:dyDescent="0.3">
      <c r="H4" s="246"/>
      <c r="I4" s="246"/>
      <c r="J4" s="30"/>
      <c r="K4" s="246"/>
      <c r="L4" s="636" t="s">
        <v>2045</v>
      </c>
      <c r="M4" s="246"/>
      <c r="N4" s="246"/>
      <c r="O4" s="246"/>
      <c r="P4" s="246"/>
      <c r="Q4" s="246"/>
      <c r="R4" s="246"/>
      <c r="S4" s="636" t="s">
        <v>2045</v>
      </c>
      <c r="T4" s="246"/>
      <c r="U4" s="246"/>
      <c r="V4" s="246"/>
      <c r="W4" s="246"/>
      <c r="X4" s="246"/>
      <c r="Y4" s="246"/>
      <c r="Z4" s="636" t="s">
        <v>2045</v>
      </c>
      <c r="AA4" s="9"/>
      <c r="AB4" s="9"/>
      <c r="AC4" s="9"/>
      <c r="AD4" s="9"/>
      <c r="AE4" s="636" t="s">
        <v>2047</v>
      </c>
      <c r="AF4" s="9"/>
      <c r="AG4" s="73" t="s">
        <v>531</v>
      </c>
      <c r="AH4" s="73" t="s">
        <v>531</v>
      </c>
      <c r="AI4" s="73" t="s">
        <v>531</v>
      </c>
      <c r="AJ4" s="73" t="s">
        <v>531</v>
      </c>
      <c r="AK4" s="636" t="s">
        <v>2050</v>
      </c>
      <c r="AL4" s="73" t="s">
        <v>531</v>
      </c>
      <c r="AM4" s="73" t="s">
        <v>531</v>
      </c>
      <c r="AN4" s="73" t="s">
        <v>531</v>
      </c>
      <c r="AO4" s="73" t="s">
        <v>531</v>
      </c>
      <c r="AP4" s="636" t="s">
        <v>2050</v>
      </c>
      <c r="AQ4" s="774" t="s">
        <v>531</v>
      </c>
      <c r="AR4" s="57" t="s">
        <v>531</v>
      </c>
      <c r="AS4" s="73" t="s">
        <v>531</v>
      </c>
      <c r="AT4" s="57" t="s">
        <v>531</v>
      </c>
      <c r="AU4" s="220" t="s">
        <v>531</v>
      </c>
      <c r="AV4" s="636" t="s">
        <v>2050</v>
      </c>
      <c r="AW4" s="57" t="s">
        <v>531</v>
      </c>
      <c r="AX4" s="57" t="s">
        <v>531</v>
      </c>
      <c r="AY4" s="57" t="s">
        <v>531</v>
      </c>
      <c r="AZ4" s="57" t="s">
        <v>531</v>
      </c>
      <c r="BA4" s="816" t="s">
        <v>2050</v>
      </c>
      <c r="BB4" s="940" t="s">
        <v>2050</v>
      </c>
      <c r="BC4" s="774" t="s">
        <v>531</v>
      </c>
      <c r="BD4" s="74" t="s">
        <v>1022</v>
      </c>
      <c r="BE4" s="74" t="s">
        <v>530</v>
      </c>
      <c r="BF4" s="74" t="s">
        <v>530</v>
      </c>
      <c r="BG4" s="816" t="s">
        <v>2061</v>
      </c>
      <c r="BH4" s="876">
        <v>0.3</v>
      </c>
      <c r="BI4" s="877" t="s">
        <v>2057</v>
      </c>
      <c r="BJ4" s="878"/>
      <c r="BK4" s="636" t="s">
        <v>2050</v>
      </c>
      <c r="BM4" s="876">
        <v>20</v>
      </c>
      <c r="BN4" s="877" t="s">
        <v>2069</v>
      </c>
      <c r="BO4" s="878"/>
      <c r="BP4" s="636" t="s">
        <v>2061</v>
      </c>
      <c r="BQ4" s="51" t="s">
        <v>530</v>
      </c>
      <c r="BR4" s="51" t="s">
        <v>530</v>
      </c>
      <c r="BS4" s="501" t="s">
        <v>530</v>
      </c>
      <c r="BT4" s="816" t="s">
        <v>2050</v>
      </c>
      <c r="BU4" s="886" t="s">
        <v>530</v>
      </c>
      <c r="BV4" s="51" t="s">
        <v>530</v>
      </c>
      <c r="BW4" s="51" t="s">
        <v>530</v>
      </c>
      <c r="BX4" s="51"/>
      <c r="BY4" s="636" t="s">
        <v>2061</v>
      </c>
      <c r="BZ4" s="51" t="s">
        <v>530</v>
      </c>
      <c r="CA4" s="51" t="s">
        <v>530</v>
      </c>
      <c r="CB4" s="51"/>
      <c r="CC4" s="816" t="s">
        <v>2050</v>
      </c>
      <c r="CD4" s="51" t="s">
        <v>530</v>
      </c>
      <c r="CE4" s="51" t="s">
        <v>530</v>
      </c>
    </row>
    <row r="5" spans="1:84" ht="23.25" customHeight="1" x14ac:dyDescent="0.25">
      <c r="I5" s="737"/>
      <c r="J5" s="737"/>
      <c r="K5" s="738" t="s">
        <v>2059</v>
      </c>
      <c r="L5" s="739">
        <v>0.3</v>
      </c>
      <c r="M5" s="246"/>
      <c r="N5" s="246"/>
      <c r="P5" s="737"/>
      <c r="Q5" s="737"/>
      <c r="R5" s="738" t="s">
        <v>2059</v>
      </c>
      <c r="S5" s="739">
        <v>0.3</v>
      </c>
      <c r="U5" s="246"/>
      <c r="V5" s="246"/>
      <c r="W5" s="737"/>
      <c r="X5" s="737"/>
      <c r="Y5" s="738" t="s">
        <v>2059</v>
      </c>
      <c r="Z5" s="739">
        <v>0.3</v>
      </c>
      <c r="AA5" s="9"/>
      <c r="AB5" s="737"/>
      <c r="AC5" s="737"/>
      <c r="AD5" s="738" t="s">
        <v>2048</v>
      </c>
      <c r="AE5" s="739">
        <v>0.28000000000000003</v>
      </c>
      <c r="AF5" s="9"/>
      <c r="AG5" s="57"/>
      <c r="AH5" s="737"/>
      <c r="AI5" s="737"/>
      <c r="AJ5" s="738" t="s">
        <v>2041</v>
      </c>
      <c r="AK5" s="772">
        <v>0.1</v>
      </c>
      <c r="AL5" s="57"/>
      <c r="AM5" s="737"/>
      <c r="AN5" s="737"/>
      <c r="AO5" s="738" t="s">
        <v>2041</v>
      </c>
      <c r="AP5" s="814">
        <v>6.0000000000000001E-3</v>
      </c>
      <c r="AQ5" s="774"/>
      <c r="AR5" s="57"/>
      <c r="AS5" s="737"/>
      <c r="AT5" s="737"/>
      <c r="AU5" s="738" t="s">
        <v>2041</v>
      </c>
      <c r="AV5" s="772">
        <v>0.1</v>
      </c>
      <c r="AW5" s="57"/>
      <c r="AX5" s="737"/>
      <c r="AY5" s="737"/>
      <c r="AZ5" s="738" t="s">
        <v>2041</v>
      </c>
      <c r="BA5" s="817">
        <v>6.0000000000000001E-3</v>
      </c>
      <c r="BB5" s="941">
        <v>0.01</v>
      </c>
      <c r="BC5" s="774"/>
      <c r="BD5" s="737"/>
      <c r="BE5" s="737"/>
      <c r="BF5" s="738" t="s">
        <v>2054</v>
      </c>
      <c r="BG5" s="853">
        <v>2</v>
      </c>
      <c r="BH5" s="736"/>
      <c r="BI5" s="736"/>
      <c r="BJ5" s="738" t="s">
        <v>2041</v>
      </c>
      <c r="BK5" s="771">
        <v>0.5</v>
      </c>
      <c r="BL5" s="51"/>
      <c r="BM5" s="736"/>
      <c r="BN5" s="736"/>
      <c r="BO5" s="738" t="s">
        <v>2054</v>
      </c>
      <c r="BP5" s="772">
        <v>0.6</v>
      </c>
      <c r="BQ5" s="736"/>
      <c r="BR5" s="736"/>
      <c r="BS5" s="738" t="s">
        <v>2041</v>
      </c>
      <c r="BT5" s="867">
        <v>0.1</v>
      </c>
      <c r="BU5" s="886"/>
      <c r="BV5" s="736"/>
      <c r="BW5" s="736"/>
      <c r="BX5" s="738" t="s">
        <v>2054</v>
      </c>
      <c r="BY5" s="772">
        <v>0.7</v>
      </c>
      <c r="BZ5" s="736"/>
      <c r="CA5" s="736"/>
      <c r="CB5" s="738" t="s">
        <v>2041</v>
      </c>
      <c r="CC5" s="772">
        <v>0.12</v>
      </c>
      <c r="CD5" s="51"/>
      <c r="CE5" s="51"/>
    </row>
    <row r="6" spans="1:84" ht="23.25" customHeight="1" x14ac:dyDescent="0.25">
      <c r="I6" s="737"/>
      <c r="J6" s="737"/>
      <c r="K6" s="738" t="s">
        <v>2060</v>
      </c>
      <c r="L6" s="739">
        <v>1.2</v>
      </c>
      <c r="M6" s="246"/>
      <c r="N6" s="246"/>
      <c r="P6" s="737"/>
      <c r="Q6" s="737"/>
      <c r="R6" s="738" t="s">
        <v>2060</v>
      </c>
      <c r="S6" s="739">
        <v>1.2</v>
      </c>
      <c r="U6" s="246"/>
      <c r="V6" s="246"/>
      <c r="W6" s="737"/>
      <c r="X6" s="737"/>
      <c r="Y6" s="738" t="s">
        <v>2060</v>
      </c>
      <c r="Z6" s="739">
        <v>1.2</v>
      </c>
      <c r="AA6" s="9"/>
      <c r="AB6" s="737"/>
      <c r="AC6" s="737"/>
      <c r="AD6" s="738" t="s">
        <v>2049</v>
      </c>
      <c r="AE6" s="739">
        <v>1.1000000000000001</v>
      </c>
      <c r="AF6" s="9"/>
      <c r="AG6" s="57"/>
      <c r="AH6" s="737"/>
      <c r="AI6" s="737"/>
      <c r="AJ6" s="738" t="s">
        <v>2058</v>
      </c>
      <c r="AK6" s="771">
        <v>1</v>
      </c>
      <c r="AL6" s="57"/>
      <c r="AM6" s="737"/>
      <c r="AN6" s="737"/>
      <c r="AO6" s="738" t="s">
        <v>2058</v>
      </c>
      <c r="AP6" s="814">
        <v>0.01</v>
      </c>
      <c r="AQ6" s="774"/>
      <c r="AR6" s="57"/>
      <c r="AS6" s="737"/>
      <c r="AT6" s="737"/>
      <c r="AU6" s="738" t="s">
        <v>2058</v>
      </c>
      <c r="AV6" s="771">
        <v>1</v>
      </c>
      <c r="AW6" s="57"/>
      <c r="AX6" s="737"/>
      <c r="AY6" s="737"/>
      <c r="AZ6" s="738" t="s">
        <v>2058</v>
      </c>
      <c r="BA6" s="817">
        <v>0.01</v>
      </c>
      <c r="BB6" s="941">
        <v>0.03</v>
      </c>
      <c r="BC6" s="774"/>
      <c r="BD6" s="737"/>
      <c r="BE6" s="737"/>
      <c r="BF6" s="738" t="s">
        <v>2055</v>
      </c>
      <c r="BG6" s="853">
        <v>13</v>
      </c>
      <c r="BH6" s="736"/>
      <c r="BI6" s="736"/>
      <c r="BJ6" s="738" t="s">
        <v>2058</v>
      </c>
      <c r="BK6" s="771">
        <v>3</v>
      </c>
      <c r="BL6" s="51"/>
      <c r="BM6" s="736"/>
      <c r="BN6" s="736"/>
      <c r="BO6" s="738" t="s">
        <v>2055</v>
      </c>
      <c r="BP6" s="772">
        <v>0.8</v>
      </c>
      <c r="BQ6" s="736"/>
      <c r="BR6" s="736"/>
      <c r="BS6" s="738" t="s">
        <v>2058</v>
      </c>
      <c r="BT6" s="867">
        <v>0.13</v>
      </c>
      <c r="BU6" s="886"/>
      <c r="BV6" s="736"/>
      <c r="BW6" s="736"/>
      <c r="BX6" s="738" t="s">
        <v>2055</v>
      </c>
      <c r="BY6" s="772">
        <v>1.2</v>
      </c>
      <c r="BZ6" s="736"/>
      <c r="CA6" s="736"/>
      <c r="CB6" s="738" t="s">
        <v>2058</v>
      </c>
      <c r="CC6" s="772">
        <v>0.2</v>
      </c>
      <c r="CD6" s="51"/>
      <c r="CE6" s="51"/>
    </row>
    <row r="7" spans="1:84" ht="61.5" customHeight="1" x14ac:dyDescent="0.25">
      <c r="A7" s="13"/>
      <c r="B7" s="411"/>
      <c r="C7" s="1074" t="s">
        <v>2752</v>
      </c>
      <c r="D7" s="404"/>
      <c r="E7" s="1077" t="s">
        <v>2753</v>
      </c>
      <c r="F7" s="635" t="s">
        <v>0</v>
      </c>
      <c r="G7" s="635" t="s">
        <v>0</v>
      </c>
      <c r="H7" s="635" t="s">
        <v>0</v>
      </c>
      <c r="I7" s="635" t="s">
        <v>0</v>
      </c>
      <c r="J7" s="635" t="s">
        <v>0</v>
      </c>
      <c r="K7" s="635" t="s">
        <v>0</v>
      </c>
      <c r="L7" s="636">
        <v>1.2</v>
      </c>
      <c r="M7" s="13"/>
      <c r="N7" s="635" t="s">
        <v>1</v>
      </c>
      <c r="O7" s="635" t="s">
        <v>1</v>
      </c>
      <c r="P7" s="635" t="s">
        <v>1</v>
      </c>
      <c r="Q7" s="635" t="s">
        <v>1</v>
      </c>
      <c r="R7" s="635" t="s">
        <v>1</v>
      </c>
      <c r="S7" s="636">
        <v>1.2</v>
      </c>
      <c r="T7" s="635"/>
      <c r="U7" s="635" t="s">
        <v>2</v>
      </c>
      <c r="V7" s="635" t="s">
        <v>2</v>
      </c>
      <c r="W7" s="635" t="s">
        <v>2</v>
      </c>
      <c r="X7" s="635" t="s">
        <v>2</v>
      </c>
      <c r="Y7" s="635" t="s">
        <v>2</v>
      </c>
      <c r="Z7" s="636"/>
      <c r="AA7" s="645" t="s">
        <v>3</v>
      </c>
      <c r="AB7" s="645" t="s">
        <v>4</v>
      </c>
      <c r="AC7" s="645" t="s">
        <v>5</v>
      </c>
      <c r="AD7" s="645" t="s">
        <v>6</v>
      </c>
      <c r="AF7" s="645"/>
      <c r="AG7" s="646" t="s">
        <v>90</v>
      </c>
      <c r="AH7" s="635" t="s">
        <v>58</v>
      </c>
      <c r="AI7" s="635" t="s">
        <v>59</v>
      </c>
      <c r="AJ7" s="647">
        <v>1</v>
      </c>
      <c r="AL7" s="646" t="s">
        <v>91</v>
      </c>
      <c r="AM7" s="635" t="s">
        <v>60</v>
      </c>
      <c r="AN7" s="635" t="s">
        <v>61</v>
      </c>
      <c r="AO7" s="648">
        <v>0.01</v>
      </c>
      <c r="AQ7" s="775" t="s">
        <v>961</v>
      </c>
      <c r="AR7" s="646" t="s">
        <v>92</v>
      </c>
      <c r="AS7" s="635" t="s">
        <v>7</v>
      </c>
      <c r="AT7" s="635" t="s">
        <v>8</v>
      </c>
      <c r="AU7" s="647">
        <v>1</v>
      </c>
      <c r="AW7" s="635" t="s">
        <v>93</v>
      </c>
      <c r="AX7" s="635" t="s">
        <v>9</v>
      </c>
      <c r="AY7" s="635" t="s">
        <v>10</v>
      </c>
      <c r="AZ7" s="648">
        <v>0.01</v>
      </c>
      <c r="BC7" s="820" t="s">
        <v>11</v>
      </c>
      <c r="BD7" s="635" t="s">
        <v>12</v>
      </c>
      <c r="BE7" s="635" t="s">
        <v>13</v>
      </c>
      <c r="BF7" s="649">
        <v>60</v>
      </c>
      <c r="BH7" s="635" t="s">
        <v>12</v>
      </c>
      <c r="BI7" s="635" t="s">
        <v>13</v>
      </c>
      <c r="BJ7" s="649">
        <v>3</v>
      </c>
      <c r="BL7" s="635" t="s">
        <v>14</v>
      </c>
      <c r="BM7" s="635" t="s">
        <v>15</v>
      </c>
      <c r="BN7" s="635"/>
      <c r="BO7" s="647">
        <v>1</v>
      </c>
      <c r="BQ7" s="635" t="s">
        <v>14</v>
      </c>
      <c r="BR7" s="635" t="s">
        <v>15</v>
      </c>
      <c r="BS7" s="223">
        <v>0.06</v>
      </c>
      <c r="BU7" s="820" t="s">
        <v>16</v>
      </c>
      <c r="BV7" s="635" t="s">
        <v>17</v>
      </c>
      <c r="BW7" s="635" t="s">
        <v>18</v>
      </c>
      <c r="BX7" s="647">
        <v>3</v>
      </c>
      <c r="BZ7" s="635" t="s">
        <v>17</v>
      </c>
      <c r="CA7" s="635" t="s">
        <v>18</v>
      </c>
      <c r="CB7" s="650">
        <v>0.2</v>
      </c>
      <c r="CD7" s="635" t="s">
        <v>19</v>
      </c>
      <c r="CE7" s="635" t="s">
        <v>19</v>
      </c>
      <c r="CF7" s="13"/>
    </row>
    <row r="8" spans="1:84" ht="111.75" customHeight="1" x14ac:dyDescent="0.25">
      <c r="A8" s="481" t="s">
        <v>1178</v>
      </c>
      <c r="B8" s="412" t="s">
        <v>1695</v>
      </c>
      <c r="C8" s="487" t="s">
        <v>22</v>
      </c>
      <c r="D8" s="487" t="s">
        <v>23</v>
      </c>
      <c r="E8" s="293" t="s">
        <v>24</v>
      </c>
      <c r="F8" s="635" t="s">
        <v>62</v>
      </c>
      <c r="G8" s="403" t="s">
        <v>25</v>
      </c>
      <c r="H8" s="403" t="s">
        <v>1854</v>
      </c>
      <c r="I8" s="403" t="s">
        <v>26</v>
      </c>
      <c r="J8" s="403" t="s">
        <v>27</v>
      </c>
      <c r="K8" s="403" t="s">
        <v>28</v>
      </c>
      <c r="L8" s="636" t="s">
        <v>2042</v>
      </c>
      <c r="M8" s="635" t="s">
        <v>67</v>
      </c>
      <c r="N8" s="403" t="s">
        <v>29</v>
      </c>
      <c r="O8" s="403" t="s">
        <v>30</v>
      </c>
      <c r="P8" s="403" t="s">
        <v>31</v>
      </c>
      <c r="Q8" s="403" t="s">
        <v>32</v>
      </c>
      <c r="R8" s="403" t="s">
        <v>28</v>
      </c>
      <c r="S8" s="636" t="s">
        <v>2042</v>
      </c>
      <c r="T8" s="635" t="s">
        <v>72</v>
      </c>
      <c r="U8" s="403" t="s">
        <v>33</v>
      </c>
      <c r="V8" s="403" t="s">
        <v>34</v>
      </c>
      <c r="W8" s="403" t="s">
        <v>35</v>
      </c>
      <c r="X8" s="403" t="s">
        <v>36</v>
      </c>
      <c r="Y8" s="403" t="s">
        <v>28</v>
      </c>
      <c r="Z8" s="636" t="s">
        <v>2043</v>
      </c>
      <c r="AA8" s="651" t="s">
        <v>38</v>
      </c>
      <c r="AB8" s="651" t="s">
        <v>39</v>
      </c>
      <c r="AC8" s="652"/>
      <c r="AD8" s="652"/>
      <c r="AE8" s="1059" t="s">
        <v>2739</v>
      </c>
      <c r="AF8" s="769" t="s">
        <v>1066</v>
      </c>
      <c r="AG8" s="653" t="s">
        <v>37</v>
      </c>
      <c r="AH8" s="635" t="s">
        <v>40</v>
      </c>
      <c r="AI8" s="635" t="s">
        <v>40</v>
      </c>
      <c r="AJ8" s="650" t="s">
        <v>2044</v>
      </c>
      <c r="AK8" s="1059" t="s">
        <v>2740</v>
      </c>
      <c r="AL8" s="653" t="s">
        <v>37</v>
      </c>
      <c r="AM8" s="635" t="s">
        <v>40</v>
      </c>
      <c r="AN8" s="635" t="s">
        <v>40</v>
      </c>
      <c r="AO8" s="650" t="s">
        <v>1024</v>
      </c>
      <c r="AP8" s="1059" t="s">
        <v>2741</v>
      </c>
      <c r="AQ8" s="775" t="s">
        <v>41</v>
      </c>
      <c r="AR8" s="653" t="s">
        <v>37</v>
      </c>
      <c r="AS8" s="635" t="s">
        <v>40</v>
      </c>
      <c r="AT8" s="635" t="s">
        <v>40</v>
      </c>
      <c r="AU8" s="650" t="s">
        <v>2044</v>
      </c>
      <c r="AV8" s="1060" t="s">
        <v>2742</v>
      </c>
      <c r="AW8" s="653" t="s">
        <v>37</v>
      </c>
      <c r="AX8" s="635" t="s">
        <v>40</v>
      </c>
      <c r="AY8" s="635" t="s">
        <v>40</v>
      </c>
      <c r="AZ8" s="650" t="s">
        <v>2051</v>
      </c>
      <c r="BA8" s="1061" t="s">
        <v>2743</v>
      </c>
      <c r="BB8" s="940"/>
      <c r="BC8" s="820" t="s">
        <v>41</v>
      </c>
      <c r="BD8" s="635" t="s">
        <v>42</v>
      </c>
      <c r="BE8" s="635" t="s">
        <v>42</v>
      </c>
      <c r="BF8" s="650" t="s">
        <v>2052</v>
      </c>
      <c r="BG8" s="816" t="s">
        <v>2744</v>
      </c>
      <c r="BH8" s="635" t="s">
        <v>40</v>
      </c>
      <c r="BI8" s="635" t="s">
        <v>40</v>
      </c>
      <c r="BJ8" s="650" t="s">
        <v>2070</v>
      </c>
      <c r="BK8" s="1060" t="s">
        <v>2745</v>
      </c>
      <c r="BL8" s="635" t="s">
        <v>42</v>
      </c>
      <c r="BM8" s="635" t="s">
        <v>42</v>
      </c>
      <c r="BN8" s="635" t="s">
        <v>1034</v>
      </c>
      <c r="BO8" s="650" t="s">
        <v>2071</v>
      </c>
      <c r="BP8" s="636" t="s">
        <v>2747</v>
      </c>
      <c r="BQ8" s="635" t="s">
        <v>40</v>
      </c>
      <c r="BR8" s="635" t="s">
        <v>40</v>
      </c>
      <c r="BS8" s="650" t="s">
        <v>1025</v>
      </c>
      <c r="BT8" s="1061" t="s">
        <v>2746</v>
      </c>
      <c r="BU8" s="820" t="s">
        <v>41</v>
      </c>
      <c r="BV8" s="635" t="s">
        <v>42</v>
      </c>
      <c r="BW8" s="635" t="s">
        <v>42</v>
      </c>
      <c r="BX8" s="650" t="s">
        <v>1027</v>
      </c>
      <c r="BY8" s="636" t="s">
        <v>2749</v>
      </c>
      <c r="BZ8" s="635" t="s">
        <v>40</v>
      </c>
      <c r="CA8" s="635" t="s">
        <v>40</v>
      </c>
      <c r="CB8" s="650" t="s">
        <v>1028</v>
      </c>
      <c r="CC8" s="1061" t="s">
        <v>2748</v>
      </c>
      <c r="CD8" s="635" t="s">
        <v>41</v>
      </c>
      <c r="CE8" s="654" t="s">
        <v>964</v>
      </c>
      <c r="CF8" s="481" t="s">
        <v>963</v>
      </c>
    </row>
    <row r="9" spans="1:84" x14ac:dyDescent="0.25">
      <c r="A9" s="1087" t="s">
        <v>2755</v>
      </c>
      <c r="B9" s="413" t="s">
        <v>1694</v>
      </c>
      <c r="C9" s="1075">
        <v>42376</v>
      </c>
      <c r="D9" s="1076">
        <v>0.59027777777777779</v>
      </c>
      <c r="E9" s="1073" t="s">
        <v>1092</v>
      </c>
      <c r="F9" s="535" t="s">
        <v>1092</v>
      </c>
      <c r="G9" s="239">
        <v>131.69999999999999</v>
      </c>
      <c r="H9" s="492">
        <v>158.29999999999998</v>
      </c>
      <c r="I9" s="136">
        <v>26.599999999999994</v>
      </c>
      <c r="J9" s="9">
        <v>72</v>
      </c>
      <c r="K9" s="8">
        <v>369.4444444444444</v>
      </c>
      <c r="L9" s="643" t="s">
        <v>2750</v>
      </c>
      <c r="M9" s="535" t="s">
        <v>1092</v>
      </c>
      <c r="N9" s="556">
        <v>125.6</v>
      </c>
      <c r="O9" s="492">
        <v>155.20000000000002</v>
      </c>
      <c r="P9" s="535">
        <v>29.600000000000023</v>
      </c>
      <c r="Q9" s="136">
        <v>73</v>
      </c>
      <c r="R9" s="136">
        <v>405.47945205479488</v>
      </c>
      <c r="S9" s="643" t="s">
        <v>2750</v>
      </c>
      <c r="T9" s="535" t="s">
        <v>1092</v>
      </c>
      <c r="U9" s="136">
        <v>133.69999999999999</v>
      </c>
      <c r="V9" s="559">
        <v>161.89999999999998</v>
      </c>
      <c r="W9" s="535">
        <v>28.199999999999989</v>
      </c>
      <c r="X9" s="535">
        <v>69</v>
      </c>
      <c r="Y9" s="136">
        <v>408.69565217391283</v>
      </c>
      <c r="Z9" s="643" t="s">
        <v>2750</v>
      </c>
      <c r="AA9" s="136">
        <v>394.53984955771739</v>
      </c>
      <c r="AB9" s="136">
        <v>21.792670881537649</v>
      </c>
      <c r="AC9" s="136">
        <v>5.5235664802851785</v>
      </c>
      <c r="AD9" s="535">
        <v>3</v>
      </c>
      <c r="AE9" s="643" t="s">
        <v>2750</v>
      </c>
      <c r="AF9" s="535" t="s">
        <v>1133</v>
      </c>
      <c r="AG9" s="86" t="s">
        <v>191</v>
      </c>
      <c r="AH9" s="86" t="s">
        <v>191</v>
      </c>
      <c r="AI9" s="86" t="s">
        <v>191</v>
      </c>
      <c r="AJ9" s="161" t="s">
        <v>2750</v>
      </c>
      <c r="AK9" s="643" t="s">
        <v>2750</v>
      </c>
      <c r="AL9" s="86" t="s">
        <v>191</v>
      </c>
      <c r="AM9" s="86" t="s">
        <v>191</v>
      </c>
      <c r="AN9" s="86" t="s">
        <v>191</v>
      </c>
      <c r="AO9" s="161"/>
      <c r="AP9" s="643" t="s">
        <v>2750</v>
      </c>
      <c r="AQ9" s="801" t="s">
        <v>191</v>
      </c>
      <c r="AR9" s="141" t="s">
        <v>1092</v>
      </c>
      <c r="AS9" s="1079">
        <v>1.9796260844216265</v>
      </c>
      <c r="AT9" s="85"/>
      <c r="AV9" s="643" t="s">
        <v>2750</v>
      </c>
      <c r="AW9" s="141" t="s">
        <v>1092</v>
      </c>
      <c r="AX9" s="1080">
        <v>3.1028188028128213E-2</v>
      </c>
      <c r="AY9" s="199"/>
      <c r="AZ9" s="141"/>
      <c r="BA9" s="818" t="s">
        <v>2750</v>
      </c>
      <c r="BB9" s="942" t="s">
        <v>2750</v>
      </c>
      <c r="BC9" s="825">
        <v>1.5673761965605488</v>
      </c>
      <c r="BD9" s="7">
        <v>173.16483820742852</v>
      </c>
      <c r="BE9" s="141"/>
      <c r="BF9" s="161"/>
      <c r="BG9" s="818" t="s">
        <v>2750</v>
      </c>
      <c r="BH9" s="1083">
        <v>63.974787448855537</v>
      </c>
      <c r="BI9" s="141"/>
      <c r="BJ9" s="161"/>
      <c r="BK9" s="643" t="s">
        <v>2750</v>
      </c>
      <c r="BL9" s="85">
        <v>1.1857986990103035</v>
      </c>
      <c r="BM9" s="141"/>
      <c r="BN9" s="141"/>
      <c r="BO9" s="85" t="s">
        <v>1132</v>
      </c>
      <c r="BP9" s="643" t="s">
        <v>2750</v>
      </c>
      <c r="BQ9" s="1080">
        <v>0.48081700672198635</v>
      </c>
      <c r="BR9" s="199"/>
      <c r="BS9" s="197" t="s">
        <v>1132</v>
      </c>
      <c r="BT9" s="818" t="s">
        <v>2750</v>
      </c>
      <c r="BU9" s="781">
        <v>0.68478030025349246</v>
      </c>
      <c r="BV9" s="5">
        <v>4.5707014314426209</v>
      </c>
      <c r="BW9" s="141"/>
      <c r="BX9" s="141" t="s">
        <v>602</v>
      </c>
      <c r="BY9" s="643" t="s">
        <v>2750</v>
      </c>
      <c r="BZ9" s="1079">
        <v>1.8680258024156791</v>
      </c>
      <c r="CA9" s="141"/>
      <c r="CB9" s="141"/>
      <c r="CC9" s="818" t="s">
        <v>2750</v>
      </c>
      <c r="CD9" s="154">
        <v>2.6395089665764169</v>
      </c>
      <c r="CE9" s="87">
        <v>2.919940615526182</v>
      </c>
      <c r="CF9" s="141"/>
    </row>
    <row r="10" spans="1:84" x14ac:dyDescent="0.25">
      <c r="A10" s="1087" t="s">
        <v>2756</v>
      </c>
      <c r="B10" s="413" t="s">
        <v>1694</v>
      </c>
      <c r="C10" s="1075">
        <v>42376</v>
      </c>
      <c r="D10" s="1076">
        <v>0.70138888888888884</v>
      </c>
      <c r="E10" s="1073" t="s">
        <v>1093</v>
      </c>
      <c r="F10" s="535" t="s">
        <v>1093</v>
      </c>
      <c r="G10" s="239">
        <v>125.7</v>
      </c>
      <c r="H10" s="492">
        <v>148.19999999999999</v>
      </c>
      <c r="I10" s="136">
        <v>22.499999999999986</v>
      </c>
      <c r="J10" s="9">
        <v>42</v>
      </c>
      <c r="K10" s="8">
        <v>535.71428571428532</v>
      </c>
      <c r="L10" s="643" t="s">
        <v>2750</v>
      </c>
      <c r="M10" s="535" t="s">
        <v>1093</v>
      </c>
      <c r="N10" s="556">
        <v>133.1</v>
      </c>
      <c r="O10" s="492">
        <v>160.5</v>
      </c>
      <c r="P10" s="535">
        <v>27.400000000000006</v>
      </c>
      <c r="Q10" s="136">
        <v>48</v>
      </c>
      <c r="R10" s="136">
        <v>570.83333333333348</v>
      </c>
      <c r="S10" s="643" t="s">
        <v>2750</v>
      </c>
      <c r="T10" s="535" t="s">
        <v>1093</v>
      </c>
      <c r="U10" s="136">
        <v>134.1</v>
      </c>
      <c r="V10" s="559">
        <v>157.6</v>
      </c>
      <c r="W10" s="535">
        <v>23.5</v>
      </c>
      <c r="X10" s="535">
        <v>42</v>
      </c>
      <c r="Y10" s="136">
        <v>559.52380952380952</v>
      </c>
      <c r="Z10" s="643" t="s">
        <v>2750</v>
      </c>
      <c r="AA10" s="136">
        <v>555.35714285714278</v>
      </c>
      <c r="AB10" s="136">
        <v>17.926452793304559</v>
      </c>
      <c r="AC10" s="136">
        <v>3.2279143293410146</v>
      </c>
      <c r="AD10" s="535">
        <v>3</v>
      </c>
      <c r="AE10" s="643" t="s">
        <v>2750</v>
      </c>
      <c r="AF10" s="535"/>
      <c r="AG10" s="86" t="s">
        <v>191</v>
      </c>
      <c r="AH10" s="86" t="s">
        <v>191</v>
      </c>
      <c r="AI10" s="86" t="s">
        <v>191</v>
      </c>
      <c r="AJ10" s="161" t="s">
        <v>2750</v>
      </c>
      <c r="AK10" s="643" t="s">
        <v>2750</v>
      </c>
      <c r="AL10" s="86" t="s">
        <v>191</v>
      </c>
      <c r="AM10" s="86" t="s">
        <v>191</v>
      </c>
      <c r="AN10" s="86" t="s">
        <v>191</v>
      </c>
      <c r="AO10" s="161"/>
      <c r="AP10" s="643" t="s">
        <v>2750</v>
      </c>
      <c r="AQ10" s="801" t="s">
        <v>191</v>
      </c>
      <c r="AR10" s="141" t="s">
        <v>1093</v>
      </c>
      <c r="AS10" s="1079">
        <v>2.7040337754692594</v>
      </c>
      <c r="AT10" s="85"/>
      <c r="AV10" s="643" t="s">
        <v>2750</v>
      </c>
      <c r="AW10" s="141" t="s">
        <v>1093</v>
      </c>
      <c r="AX10" s="1080">
        <v>3.7835357207349735E-2</v>
      </c>
      <c r="AY10" s="199"/>
      <c r="AZ10" s="141"/>
      <c r="BA10" s="818" t="s">
        <v>2750</v>
      </c>
      <c r="BB10" s="942" t="s">
        <v>2750</v>
      </c>
      <c r="BC10" s="825">
        <v>1.3992191055669698</v>
      </c>
      <c r="BD10" s="7">
        <v>147.57781227598272</v>
      </c>
      <c r="BE10" s="141"/>
      <c r="BF10" s="161"/>
      <c r="BG10" s="818" t="s">
        <v>2750</v>
      </c>
      <c r="BH10" s="1083">
        <v>79.059542290704968</v>
      </c>
      <c r="BI10" s="141"/>
      <c r="BJ10" s="161"/>
      <c r="BK10" s="643" t="s">
        <v>2750</v>
      </c>
      <c r="BL10" s="85">
        <v>1.0191733645785308</v>
      </c>
      <c r="BM10" s="141"/>
      <c r="BN10" s="141"/>
      <c r="BO10" s="85" t="s">
        <v>1132</v>
      </c>
      <c r="BP10" s="643" t="s">
        <v>2750</v>
      </c>
      <c r="BQ10" s="1080">
        <v>0.58177812894691161</v>
      </c>
      <c r="BR10" s="199"/>
      <c r="BS10" s="197" t="s">
        <v>1132</v>
      </c>
      <c r="BT10" s="818" t="s">
        <v>2750</v>
      </c>
      <c r="BU10" s="781">
        <v>0.69060067286577753</v>
      </c>
      <c r="BV10" s="5">
        <v>4.7791895669119313</v>
      </c>
      <c r="BW10" s="141"/>
      <c r="BX10" s="141" t="s">
        <v>602</v>
      </c>
      <c r="BY10" s="643" t="s">
        <v>2750</v>
      </c>
      <c r="BZ10" s="1079">
        <v>2.6740703529150092</v>
      </c>
      <c r="CA10" s="141"/>
      <c r="CB10" s="141"/>
      <c r="CC10" s="818" t="s">
        <v>2750</v>
      </c>
      <c r="CD10" s="154">
        <v>3.2384201210236476</v>
      </c>
      <c r="CE10" s="87">
        <v>3.3823499041802569</v>
      </c>
      <c r="CF10" s="141"/>
    </row>
    <row r="11" spans="1:84" x14ac:dyDescent="0.25">
      <c r="A11" s="1087" t="s">
        <v>2757</v>
      </c>
      <c r="B11" s="413" t="s">
        <v>1694</v>
      </c>
      <c r="C11" s="1075">
        <v>42377</v>
      </c>
      <c r="D11" s="1076">
        <v>0.52777777777777779</v>
      </c>
      <c r="E11" s="1073" t="s">
        <v>1095</v>
      </c>
      <c r="F11" s="535" t="s">
        <v>1095</v>
      </c>
      <c r="G11" s="239">
        <v>126.8</v>
      </c>
      <c r="H11" s="492">
        <v>150.29999999999998</v>
      </c>
      <c r="I11" s="136">
        <v>23.499999999999986</v>
      </c>
      <c r="J11" s="9">
        <v>62</v>
      </c>
      <c r="K11" s="8">
        <v>379.03225806451593</v>
      </c>
      <c r="L11" s="643" t="s">
        <v>2750</v>
      </c>
      <c r="M11" s="535" t="s">
        <v>1095</v>
      </c>
      <c r="N11" s="556">
        <v>133</v>
      </c>
      <c r="O11" s="492">
        <v>154.5</v>
      </c>
      <c r="P11" s="535">
        <v>21.5</v>
      </c>
      <c r="Q11" s="136">
        <v>56</v>
      </c>
      <c r="R11" s="136">
        <v>383.92857142857144</v>
      </c>
      <c r="S11" s="643" t="s">
        <v>2750</v>
      </c>
      <c r="T11" s="535" t="s">
        <v>1095</v>
      </c>
      <c r="U11" s="136">
        <v>129.19999999999999</v>
      </c>
      <c r="V11" s="559">
        <v>150.29999999999998</v>
      </c>
      <c r="W11" s="535">
        <v>21.099999999999994</v>
      </c>
      <c r="X11" s="535">
        <v>56</v>
      </c>
      <c r="Y11" s="136">
        <v>376.78571428571416</v>
      </c>
      <c r="Z11" s="643" t="s">
        <v>2750</v>
      </c>
      <c r="AA11" s="136">
        <v>379.9155145929339</v>
      </c>
      <c r="AB11" s="136">
        <v>3.6524250316825766</v>
      </c>
      <c r="AC11" s="136">
        <v>0.9613782252604296</v>
      </c>
      <c r="AD11" s="535">
        <v>3</v>
      </c>
      <c r="AE11" s="643" t="s">
        <v>2750</v>
      </c>
      <c r="AF11" s="535"/>
      <c r="AG11" s="86" t="s">
        <v>191</v>
      </c>
      <c r="AH11" s="86" t="s">
        <v>191</v>
      </c>
      <c r="AI11" s="86" t="s">
        <v>191</v>
      </c>
      <c r="AJ11" s="161" t="s">
        <v>2750</v>
      </c>
      <c r="AK11" s="643" t="s">
        <v>2750</v>
      </c>
      <c r="AL11" s="86" t="s">
        <v>191</v>
      </c>
      <c r="AM11" s="86" t="s">
        <v>191</v>
      </c>
      <c r="AN11" s="86" t="s">
        <v>191</v>
      </c>
      <c r="AO11" s="161"/>
      <c r="AP11" s="643" t="s">
        <v>2750</v>
      </c>
      <c r="AQ11" s="801" t="s">
        <v>191</v>
      </c>
      <c r="AR11" s="141" t="s">
        <v>1095</v>
      </c>
      <c r="AS11" s="1079">
        <v>6.6452221483520759</v>
      </c>
      <c r="AT11" s="85"/>
      <c r="AV11" s="643" t="s">
        <v>2750</v>
      </c>
      <c r="AW11" s="141" t="s">
        <v>1095</v>
      </c>
      <c r="AX11" s="1080">
        <v>4.7777775819239102E-2</v>
      </c>
      <c r="AY11" s="199"/>
      <c r="AZ11" s="141"/>
      <c r="BA11" s="818" t="s">
        <v>2750</v>
      </c>
      <c r="BB11" s="942" t="s">
        <v>2750</v>
      </c>
      <c r="BC11" s="825">
        <v>0.71897936220367498</v>
      </c>
      <c r="BD11" s="7">
        <v>149.80728490845593</v>
      </c>
      <c r="BE11" s="141"/>
      <c r="BF11" s="161"/>
      <c r="BG11" s="818" t="s">
        <v>2750</v>
      </c>
      <c r="BH11" s="1083">
        <v>56.781793473366328</v>
      </c>
      <c r="BI11" s="141"/>
      <c r="BJ11" s="161"/>
      <c r="BK11" s="643" t="s">
        <v>2750</v>
      </c>
      <c r="BL11" s="85">
        <v>0.8722833119258776</v>
      </c>
      <c r="BM11" s="141"/>
      <c r="BN11" s="141"/>
      <c r="BO11" s="85" t="s">
        <v>1132</v>
      </c>
      <c r="BP11" s="643" t="s">
        <v>2750</v>
      </c>
      <c r="BQ11" s="1080">
        <v>0.33489448582868503</v>
      </c>
      <c r="BR11" s="199"/>
      <c r="BS11" s="197" t="s">
        <v>1132</v>
      </c>
      <c r="BT11" s="818" t="s">
        <v>2750</v>
      </c>
      <c r="BU11" s="781">
        <v>0.58227028976522177</v>
      </c>
      <c r="BV11" s="5">
        <v>5.6085816683487311</v>
      </c>
      <c r="BW11" s="141"/>
      <c r="BX11" s="141" t="s">
        <v>602</v>
      </c>
      <c r="BY11" s="643" t="s">
        <v>2750</v>
      </c>
      <c r="BZ11" s="1079">
        <v>2.113233450038539</v>
      </c>
      <c r="CA11" s="141"/>
      <c r="CB11" s="141"/>
      <c r="CC11" s="818" t="s">
        <v>2750</v>
      </c>
      <c r="CD11" s="154">
        <v>3.7438644400878212</v>
      </c>
      <c r="CE11" s="87">
        <v>3.7216743620994595</v>
      </c>
      <c r="CF11" s="141"/>
    </row>
    <row r="12" spans="1:84" x14ac:dyDescent="0.25">
      <c r="A12" s="1087" t="s">
        <v>2758</v>
      </c>
      <c r="B12" s="413" t="s">
        <v>1694</v>
      </c>
      <c r="C12" s="1075">
        <v>42378</v>
      </c>
      <c r="D12" s="1076">
        <v>0.49305555555555558</v>
      </c>
      <c r="E12" s="1073" t="s">
        <v>1096</v>
      </c>
      <c r="F12" s="535" t="s">
        <v>1096</v>
      </c>
      <c r="G12" s="239">
        <v>130.69999999999999</v>
      </c>
      <c r="H12" s="492">
        <v>145.69999999999999</v>
      </c>
      <c r="I12" s="136">
        <v>15</v>
      </c>
      <c r="J12" s="9">
        <v>106</v>
      </c>
      <c r="K12" s="8">
        <v>141.50943396226415</v>
      </c>
      <c r="L12" s="643" t="s">
        <v>2750</v>
      </c>
      <c r="M12" s="535" t="s">
        <v>1096</v>
      </c>
      <c r="N12" s="556">
        <v>132.30000000000001</v>
      </c>
      <c r="O12" s="492">
        <v>145.4</v>
      </c>
      <c r="P12" s="535">
        <v>13.099999999999994</v>
      </c>
      <c r="Q12" s="136">
        <v>96</v>
      </c>
      <c r="R12" s="136">
        <v>136.45833333333326</v>
      </c>
      <c r="S12" s="643" t="s">
        <v>2750</v>
      </c>
      <c r="T12" s="535" t="s">
        <v>1096</v>
      </c>
      <c r="U12" s="136">
        <v>132.30000000000001</v>
      </c>
      <c r="V12" s="559">
        <v>144.9</v>
      </c>
      <c r="W12" s="535">
        <v>12.599999999999994</v>
      </c>
      <c r="X12" s="535">
        <v>88</v>
      </c>
      <c r="Y12" s="136">
        <v>143.18181818181813</v>
      </c>
      <c r="Z12" s="643" t="s">
        <v>2750</v>
      </c>
      <c r="AA12" s="136">
        <v>140.38319515913852</v>
      </c>
      <c r="AB12" s="136">
        <v>3.5003746239796705</v>
      </c>
      <c r="AC12" s="136">
        <v>2.4934427657182487</v>
      </c>
      <c r="AD12" s="535">
        <v>3</v>
      </c>
      <c r="AE12" s="643" t="s">
        <v>2750</v>
      </c>
      <c r="AF12" s="535"/>
      <c r="AG12" s="86" t="s">
        <v>191</v>
      </c>
      <c r="AH12" s="86" t="s">
        <v>191</v>
      </c>
      <c r="AI12" s="86" t="s">
        <v>191</v>
      </c>
      <c r="AJ12" s="161" t="s">
        <v>2750</v>
      </c>
      <c r="AK12" s="643" t="s">
        <v>2750</v>
      </c>
      <c r="AL12" s="86" t="s">
        <v>191</v>
      </c>
      <c r="AM12" s="86" t="s">
        <v>191</v>
      </c>
      <c r="AN12" s="86" t="s">
        <v>191</v>
      </c>
      <c r="AO12" s="161"/>
      <c r="AP12" s="643" t="s">
        <v>2750</v>
      </c>
      <c r="AQ12" s="801" t="s">
        <v>191</v>
      </c>
      <c r="AR12" s="141" t="s">
        <v>1096</v>
      </c>
      <c r="AS12" s="1079">
        <v>11.497613603701923</v>
      </c>
      <c r="AT12" s="85"/>
      <c r="AV12" s="643" t="s">
        <v>2750</v>
      </c>
      <c r="AW12" s="141" t="s">
        <v>1096</v>
      </c>
      <c r="AX12" s="1080">
        <v>5.6744482474482785E-2</v>
      </c>
      <c r="AY12" s="199"/>
      <c r="AZ12" s="141"/>
      <c r="BA12" s="818" t="s">
        <v>2750</v>
      </c>
      <c r="BB12" s="942" t="s">
        <v>2750</v>
      </c>
      <c r="BC12" s="825">
        <v>0.4935326966998837</v>
      </c>
      <c r="BD12" s="7">
        <v>383.53800362735745</v>
      </c>
      <c r="BE12" s="141"/>
      <c r="BF12" s="161"/>
      <c r="BG12" s="818" t="s">
        <v>2750</v>
      </c>
      <c r="BH12" s="1083">
        <v>54.274245796324166</v>
      </c>
      <c r="BI12" s="141"/>
      <c r="BJ12" s="161"/>
      <c r="BK12" s="643" t="s">
        <v>2750</v>
      </c>
      <c r="BL12" s="85">
        <v>2.1337893994960284</v>
      </c>
      <c r="BM12" s="141"/>
      <c r="BN12" s="141"/>
      <c r="BO12" s="85" t="s">
        <v>1132</v>
      </c>
      <c r="BP12" s="643" t="s">
        <v>2750</v>
      </c>
      <c r="BQ12" s="1080">
        <v>0.29117334513956222</v>
      </c>
      <c r="BR12" s="199"/>
      <c r="BS12" s="197" t="s">
        <v>1132</v>
      </c>
      <c r="BT12" s="818" t="s">
        <v>2750</v>
      </c>
      <c r="BU12" s="781">
        <v>0.55634366850623795</v>
      </c>
      <c r="BV12" s="5">
        <v>10.11001990251984</v>
      </c>
      <c r="BW12" s="141"/>
      <c r="BX12" s="141" t="s">
        <v>602</v>
      </c>
      <c r="BY12" s="643" t="s">
        <v>2750</v>
      </c>
      <c r="BZ12" s="1079">
        <v>1.4475710314971584</v>
      </c>
      <c r="CA12" s="141"/>
      <c r="CB12" s="141"/>
      <c r="CC12" s="818" t="s">
        <v>2750</v>
      </c>
      <c r="CD12" s="154">
        <v>2.6359890824124581</v>
      </c>
      <c r="CE12" s="87">
        <v>2.6671416806591499</v>
      </c>
      <c r="CF12" s="141"/>
    </row>
    <row r="13" spans="1:84" x14ac:dyDescent="0.25">
      <c r="A13" s="1087" t="s">
        <v>2759</v>
      </c>
      <c r="B13" s="413" t="s">
        <v>1694</v>
      </c>
      <c r="C13" s="1075">
        <v>42387</v>
      </c>
      <c r="D13" s="1076">
        <v>0.52083333333333337</v>
      </c>
      <c r="E13" s="1073" t="s">
        <v>1103</v>
      </c>
      <c r="F13" s="535" t="s">
        <v>1103</v>
      </c>
      <c r="G13" s="239">
        <v>130.80000000000001</v>
      </c>
      <c r="H13" s="492">
        <v>150.60000000000002</v>
      </c>
      <c r="I13" s="136">
        <v>19.800000000000011</v>
      </c>
      <c r="J13" s="9">
        <v>94</v>
      </c>
      <c r="K13" s="8">
        <v>210.63829787234056</v>
      </c>
      <c r="L13" s="643" t="s">
        <v>2750</v>
      </c>
      <c r="M13" s="535" t="s">
        <v>1103</v>
      </c>
      <c r="N13" s="556">
        <v>131.80000000000001</v>
      </c>
      <c r="O13" s="492">
        <v>150.69999999999999</v>
      </c>
      <c r="P13" s="535">
        <v>18.899999999999977</v>
      </c>
      <c r="Q13" s="136">
        <v>90</v>
      </c>
      <c r="R13" s="136">
        <v>209.99999999999974</v>
      </c>
      <c r="S13" s="643" t="s">
        <v>2750</v>
      </c>
      <c r="T13" s="535" t="s">
        <v>1103</v>
      </c>
      <c r="U13" s="136">
        <v>123.8</v>
      </c>
      <c r="V13" s="559">
        <v>141.9</v>
      </c>
      <c r="W13" s="535">
        <v>18.100000000000009</v>
      </c>
      <c r="X13" s="535">
        <v>84</v>
      </c>
      <c r="Y13" s="136">
        <v>215.47619047619057</v>
      </c>
      <c r="Z13" s="643" t="s">
        <v>2750</v>
      </c>
      <c r="AA13" s="136">
        <v>212.03816278284364</v>
      </c>
      <c r="AB13" s="136">
        <v>2.9944752225764173</v>
      </c>
      <c r="AC13" s="136">
        <v>1.4122340918616492</v>
      </c>
      <c r="AD13" s="535">
        <v>3</v>
      </c>
      <c r="AE13" s="643" t="s">
        <v>2750</v>
      </c>
      <c r="AF13" s="535"/>
      <c r="AG13" s="86" t="s">
        <v>191</v>
      </c>
      <c r="AH13" s="86" t="s">
        <v>191</v>
      </c>
      <c r="AI13" s="86" t="s">
        <v>191</v>
      </c>
      <c r="AJ13" s="161" t="s">
        <v>2750</v>
      </c>
      <c r="AK13" s="643" t="s">
        <v>2750</v>
      </c>
      <c r="AL13" s="86" t="s">
        <v>191</v>
      </c>
      <c r="AM13" s="86" t="s">
        <v>191</v>
      </c>
      <c r="AN13" s="86" t="s">
        <v>191</v>
      </c>
      <c r="AO13" s="161"/>
      <c r="AP13" s="643" t="s">
        <v>2750</v>
      </c>
      <c r="AQ13" s="801" t="s">
        <v>191</v>
      </c>
      <c r="AR13" s="141" t="s">
        <v>1103</v>
      </c>
      <c r="AS13" s="1079">
        <v>5.6401934469152257</v>
      </c>
      <c r="AT13" s="85"/>
      <c r="AV13" s="643" t="s">
        <v>2750</v>
      </c>
      <c r="AW13" s="141" t="s">
        <v>1103</v>
      </c>
      <c r="AX13" s="1080">
        <v>4.5131179244968483E-2</v>
      </c>
      <c r="AY13" s="199"/>
      <c r="AZ13" s="141"/>
      <c r="BA13" s="818" t="s">
        <v>2750</v>
      </c>
      <c r="BB13" s="942" t="s">
        <v>2750</v>
      </c>
      <c r="BC13" s="825">
        <v>0.8001707684273125</v>
      </c>
      <c r="BD13" s="7">
        <v>375.84453493613006</v>
      </c>
      <c r="BE13" s="141"/>
      <c r="BF13" s="161"/>
      <c r="BG13" s="818" t="s">
        <v>2750</v>
      </c>
      <c r="BH13" s="1083">
        <v>79.167253103567873</v>
      </c>
      <c r="BI13" s="141"/>
      <c r="BJ13" s="161"/>
      <c r="BK13" s="643" t="s">
        <v>2750</v>
      </c>
      <c r="BL13" s="85">
        <v>1.1612002051234096</v>
      </c>
      <c r="BM13" s="85">
        <v>2.9606414554695482E-2</v>
      </c>
      <c r="BN13" s="141"/>
      <c r="BO13" s="197" t="s">
        <v>1132</v>
      </c>
      <c r="BP13" s="643" t="s">
        <v>2750</v>
      </c>
      <c r="BQ13" s="1080">
        <v>0.24385204307591601</v>
      </c>
      <c r="BR13" s="199">
        <v>6.2173470564860639E-3</v>
      </c>
      <c r="BS13" s="197" t="s">
        <v>1132</v>
      </c>
      <c r="BT13" s="818" t="s">
        <v>2750</v>
      </c>
      <c r="BU13" s="781">
        <v>0.30895758676409668</v>
      </c>
      <c r="BV13" s="5">
        <v>7.2044922630725825</v>
      </c>
      <c r="BW13" s="141"/>
      <c r="BX13" s="141" t="s">
        <v>602</v>
      </c>
      <c r="BY13" s="643" t="s">
        <v>2750</v>
      </c>
      <c r="BZ13" s="1079">
        <v>1.5523965471620691</v>
      </c>
      <c r="CA13" s="141"/>
      <c r="CB13" s="141"/>
      <c r="CC13" s="818" t="s">
        <v>2750</v>
      </c>
      <c r="CD13" s="154">
        <v>1.9168809423547675</v>
      </c>
      <c r="CE13" s="87">
        <v>1.9609074286450219</v>
      </c>
      <c r="CF13" s="141"/>
    </row>
    <row r="14" spans="1:84" x14ac:dyDescent="0.25">
      <c r="A14" s="1087" t="s">
        <v>2760</v>
      </c>
      <c r="B14" s="413" t="s">
        <v>1694</v>
      </c>
      <c r="C14" s="1075">
        <v>42387</v>
      </c>
      <c r="D14" s="1076">
        <v>0.65277777777777779</v>
      </c>
      <c r="E14" s="1073" t="s">
        <v>1104</v>
      </c>
      <c r="F14" s="535" t="s">
        <v>1104</v>
      </c>
      <c r="G14" s="239">
        <v>123.9</v>
      </c>
      <c r="H14" s="492">
        <v>153.9</v>
      </c>
      <c r="I14" s="136">
        <v>30</v>
      </c>
      <c r="J14" s="9">
        <v>92</v>
      </c>
      <c r="K14" s="8">
        <v>326.08695652173913</v>
      </c>
      <c r="L14" s="643" t="s">
        <v>2750</v>
      </c>
      <c r="M14" s="535" t="s">
        <v>1104</v>
      </c>
      <c r="N14" s="556">
        <v>127</v>
      </c>
      <c r="O14" s="492">
        <v>161.20000000000002</v>
      </c>
      <c r="P14" s="535">
        <v>34.200000000000017</v>
      </c>
      <c r="Q14" s="136">
        <v>104</v>
      </c>
      <c r="R14" s="136">
        <v>328.84615384615404</v>
      </c>
      <c r="S14" s="643" t="s">
        <v>2750</v>
      </c>
      <c r="T14" s="535" t="s">
        <v>1104</v>
      </c>
      <c r="U14" s="136">
        <v>123.1</v>
      </c>
      <c r="V14" s="559">
        <v>150.10000000000002</v>
      </c>
      <c r="W14" s="535">
        <v>27.000000000000028</v>
      </c>
      <c r="X14" s="535">
        <v>84</v>
      </c>
      <c r="Y14" s="136">
        <v>321.42857142857173</v>
      </c>
      <c r="Z14" s="643" t="s">
        <v>2750</v>
      </c>
      <c r="AA14" s="136">
        <v>325.45389393215493</v>
      </c>
      <c r="AB14" s="136">
        <v>3.749094345592654</v>
      </c>
      <c r="AC14" s="136">
        <v>1.1519586692590629</v>
      </c>
      <c r="AD14" s="535">
        <v>3</v>
      </c>
      <c r="AE14" s="643" t="s">
        <v>2750</v>
      </c>
      <c r="AF14" s="535"/>
      <c r="AG14" s="86" t="s">
        <v>191</v>
      </c>
      <c r="AH14" s="86" t="s">
        <v>191</v>
      </c>
      <c r="AI14" s="86" t="s">
        <v>191</v>
      </c>
      <c r="AJ14" s="161" t="s">
        <v>2750</v>
      </c>
      <c r="AK14" s="643" t="s">
        <v>2750</v>
      </c>
      <c r="AL14" s="86" t="s">
        <v>191</v>
      </c>
      <c r="AM14" s="86" t="s">
        <v>191</v>
      </c>
      <c r="AN14" s="86" t="s">
        <v>191</v>
      </c>
      <c r="AO14" s="161"/>
      <c r="AP14" s="643" t="s">
        <v>2750</v>
      </c>
      <c r="AQ14" s="801" t="s">
        <v>191</v>
      </c>
      <c r="AR14" s="141" t="s">
        <v>1104</v>
      </c>
      <c r="AS14" s="1079">
        <v>8.3273456708770137</v>
      </c>
      <c r="AT14" s="85"/>
      <c r="AV14" s="643" t="s">
        <v>2750</v>
      </c>
      <c r="AW14" s="141" t="s">
        <v>1104</v>
      </c>
      <c r="AX14" s="1080">
        <v>4.9415842423019385E-2</v>
      </c>
      <c r="AY14" s="199"/>
      <c r="AZ14" s="141"/>
      <c r="BA14" s="818" t="s">
        <v>2750</v>
      </c>
      <c r="BB14" s="942" t="s">
        <v>2750</v>
      </c>
      <c r="BC14" s="825">
        <v>0.59341649039309119</v>
      </c>
      <c r="BD14" s="7">
        <v>122.71529180216559</v>
      </c>
      <c r="BE14" s="141"/>
      <c r="BF14" s="161"/>
      <c r="BG14" s="818" t="s">
        <v>2750</v>
      </c>
      <c r="BH14" s="1083">
        <v>40.015856022445305</v>
      </c>
      <c r="BI14" s="141"/>
      <c r="BJ14" s="161"/>
      <c r="BK14" s="643" t="s">
        <v>2750</v>
      </c>
      <c r="BL14" s="85">
        <v>1.046388842823696</v>
      </c>
      <c r="BM14" s="141"/>
      <c r="BN14" s="141"/>
      <c r="BO14" s="197" t="s">
        <v>1132</v>
      </c>
      <c r="BP14" s="643" t="s">
        <v>2750</v>
      </c>
      <c r="BQ14" s="1080">
        <v>0.34410094639010008</v>
      </c>
      <c r="BR14" s="199"/>
      <c r="BS14" s="197" t="s">
        <v>1132</v>
      </c>
      <c r="BT14" s="818" t="s">
        <v>2750</v>
      </c>
      <c r="BU14" s="781">
        <v>0.85269637341581095</v>
      </c>
      <c r="BV14" s="5">
        <v>7.3422274716130156</v>
      </c>
      <c r="BW14" s="141"/>
      <c r="BX14" s="141" t="s">
        <v>602</v>
      </c>
      <c r="BY14" s="643" t="s">
        <v>2750</v>
      </c>
      <c r="BZ14" s="1079">
        <v>2.3600016873041856</v>
      </c>
      <c r="CA14" s="141"/>
      <c r="CB14" s="141"/>
      <c r="CC14" s="818" t="s">
        <v>2750</v>
      </c>
      <c r="CD14" s="154">
        <v>5.9831398057951279</v>
      </c>
      <c r="CE14" s="87">
        <v>5.8976663799980598</v>
      </c>
      <c r="CF14" s="141"/>
    </row>
    <row r="15" spans="1:84" x14ac:dyDescent="0.25">
      <c r="A15" s="1087" t="s">
        <v>2761</v>
      </c>
      <c r="B15" s="413" t="s">
        <v>1694</v>
      </c>
      <c r="C15" s="1075">
        <v>42388</v>
      </c>
      <c r="D15" s="1076">
        <v>0.44444444444444442</v>
      </c>
      <c r="E15" s="1073" t="s">
        <v>1105</v>
      </c>
      <c r="F15" s="535" t="s">
        <v>1105</v>
      </c>
      <c r="G15" s="239">
        <v>126.8</v>
      </c>
      <c r="H15" s="492">
        <v>164.3</v>
      </c>
      <c r="I15" s="136">
        <v>37.500000000000014</v>
      </c>
      <c r="J15" s="9">
        <v>52</v>
      </c>
      <c r="K15" s="8">
        <v>721.15384615384642</v>
      </c>
      <c r="L15" s="643" t="s">
        <v>2750</v>
      </c>
      <c r="M15" s="535" t="s">
        <v>1105</v>
      </c>
      <c r="N15" s="556">
        <v>125.6</v>
      </c>
      <c r="O15" s="492">
        <v>161.39999999999998</v>
      </c>
      <c r="P15" s="535">
        <v>35.799999999999983</v>
      </c>
      <c r="Q15" s="136">
        <v>52</v>
      </c>
      <c r="R15" s="136">
        <v>688.46153846153811</v>
      </c>
      <c r="S15" s="643" t="s">
        <v>2750</v>
      </c>
      <c r="T15" s="535" t="s">
        <v>1105</v>
      </c>
      <c r="U15" s="136">
        <v>123.8</v>
      </c>
      <c r="V15" s="559">
        <v>168.2</v>
      </c>
      <c r="W15" s="535">
        <v>44.399999999999991</v>
      </c>
      <c r="X15" s="535">
        <v>62</v>
      </c>
      <c r="Y15" s="136">
        <v>716.1290322580644</v>
      </c>
      <c r="Z15" s="643" t="s">
        <v>2750</v>
      </c>
      <c r="AA15" s="136">
        <v>708.58147229114968</v>
      </c>
      <c r="AB15" s="136">
        <v>17.604573032390501</v>
      </c>
      <c r="AC15" s="136">
        <v>2.4844811388402976</v>
      </c>
      <c r="AD15" s="535">
        <v>3</v>
      </c>
      <c r="AE15" s="643" t="s">
        <v>2750</v>
      </c>
      <c r="AF15" s="535"/>
      <c r="AG15" s="86" t="s">
        <v>191</v>
      </c>
      <c r="AH15" s="86" t="s">
        <v>191</v>
      </c>
      <c r="AI15" s="86" t="s">
        <v>191</v>
      </c>
      <c r="AJ15" s="161" t="s">
        <v>2750</v>
      </c>
      <c r="AK15" s="643" t="s">
        <v>2750</v>
      </c>
      <c r="AL15" s="86" t="s">
        <v>191</v>
      </c>
      <c r="AM15" s="86" t="s">
        <v>191</v>
      </c>
      <c r="AN15" s="86" t="s">
        <v>191</v>
      </c>
      <c r="AO15" s="161"/>
      <c r="AP15" s="643" t="s">
        <v>2750</v>
      </c>
      <c r="AQ15" s="801" t="s">
        <v>191</v>
      </c>
      <c r="AR15" s="141" t="s">
        <v>1105</v>
      </c>
      <c r="AS15" s="1079">
        <v>7.3009945241885692</v>
      </c>
      <c r="AT15" s="85"/>
      <c r="AV15" s="643" t="s">
        <v>2750</v>
      </c>
      <c r="AW15" s="141" t="s">
        <v>1105</v>
      </c>
      <c r="AX15" s="1080">
        <v>5.9308144188512421E-2</v>
      </c>
      <c r="AY15" s="199"/>
      <c r="AZ15" s="141"/>
      <c r="BA15" s="818" t="s">
        <v>2750</v>
      </c>
      <c r="BB15" s="942" t="s">
        <v>2750</v>
      </c>
      <c r="BC15" s="825">
        <v>0.812329662651047</v>
      </c>
      <c r="BD15" s="7">
        <v>232.48953771128339</v>
      </c>
      <c r="BE15" s="141"/>
      <c r="BF15" s="161"/>
      <c r="BG15" s="818" t="s">
        <v>2750</v>
      </c>
      <c r="BH15" s="1083">
        <v>167.66072431102174</v>
      </c>
      <c r="BI15" s="141"/>
      <c r="BJ15" s="161"/>
      <c r="BK15" s="643" t="s">
        <v>2750</v>
      </c>
      <c r="BL15" s="85">
        <v>1.2121936095449539</v>
      </c>
      <c r="BM15" s="141"/>
      <c r="BN15" s="141"/>
      <c r="BO15" s="197" t="s">
        <v>1132</v>
      </c>
      <c r="BP15" s="643" t="s">
        <v>2750</v>
      </c>
      <c r="BQ15" s="1080">
        <v>0.83454867734056437</v>
      </c>
      <c r="BR15" s="199"/>
      <c r="BS15" s="197" t="s">
        <v>1132</v>
      </c>
      <c r="BT15" s="818" t="s">
        <v>2750</v>
      </c>
      <c r="BU15" s="781">
        <v>0.52139705789699398</v>
      </c>
      <c r="BV15" s="5">
        <v>4.9062618573798886</v>
      </c>
      <c r="BW15" s="141"/>
      <c r="BX15" s="141" t="s">
        <v>602</v>
      </c>
      <c r="BY15" s="643" t="s">
        <v>2750</v>
      </c>
      <c r="BZ15" s="1079">
        <v>3.5135165559301131</v>
      </c>
      <c r="CA15" s="141"/>
      <c r="CB15" s="141"/>
      <c r="CC15" s="818" t="s">
        <v>2750</v>
      </c>
      <c r="CD15" s="154">
        <v>2.110315115974259</v>
      </c>
      <c r="CE15" s="87">
        <v>2.0956109848435984</v>
      </c>
      <c r="CF15" s="141"/>
    </row>
    <row r="16" spans="1:84" x14ac:dyDescent="0.25">
      <c r="A16" s="1087" t="s">
        <v>2762</v>
      </c>
      <c r="B16" s="413" t="s">
        <v>1694</v>
      </c>
      <c r="C16" s="1075">
        <v>42389</v>
      </c>
      <c r="D16" s="1076">
        <v>0.46527777777777773</v>
      </c>
      <c r="E16" s="1073" t="s">
        <v>1106</v>
      </c>
      <c r="F16" s="535" t="s">
        <v>1106</v>
      </c>
      <c r="G16" s="239">
        <v>132.4</v>
      </c>
      <c r="H16" s="492">
        <v>191.1</v>
      </c>
      <c r="I16" s="136">
        <v>58.699999999999989</v>
      </c>
      <c r="J16" s="9">
        <v>70</v>
      </c>
      <c r="K16" s="8">
        <v>838.57142857142833</v>
      </c>
      <c r="L16" s="643" t="s">
        <v>2750</v>
      </c>
      <c r="M16" s="535" t="s">
        <v>1106</v>
      </c>
      <c r="N16" s="556">
        <v>122.4</v>
      </c>
      <c r="O16" s="492">
        <v>193.70000000000002</v>
      </c>
      <c r="P16" s="535">
        <v>71.300000000000011</v>
      </c>
      <c r="Q16" s="136">
        <v>58</v>
      </c>
      <c r="R16" s="136">
        <v>1229.3103448275863</v>
      </c>
      <c r="S16" s="643" t="s">
        <v>2750</v>
      </c>
      <c r="T16" s="535" t="s">
        <v>1106</v>
      </c>
      <c r="U16" s="136">
        <v>123.8</v>
      </c>
      <c r="V16" s="559">
        <v>182.9</v>
      </c>
      <c r="W16" s="535">
        <v>59.100000000000009</v>
      </c>
      <c r="X16" s="535">
        <v>58</v>
      </c>
      <c r="Y16" s="136">
        <v>1018.9655172413794</v>
      </c>
      <c r="Z16" s="643" t="s">
        <v>2750</v>
      </c>
      <c r="AA16" s="136">
        <v>1028.9490968801313</v>
      </c>
      <c r="AB16" s="136">
        <v>195.56067873184864</v>
      </c>
      <c r="AC16" s="136">
        <v>19.005865239087793</v>
      </c>
      <c r="AD16" s="535">
        <v>3</v>
      </c>
      <c r="AE16" s="643" t="s">
        <v>2750</v>
      </c>
      <c r="AF16" s="535"/>
      <c r="AG16" s="86" t="s">
        <v>191</v>
      </c>
      <c r="AH16" s="86" t="s">
        <v>191</v>
      </c>
      <c r="AI16" s="86" t="s">
        <v>191</v>
      </c>
      <c r="AJ16" s="161" t="s">
        <v>2750</v>
      </c>
      <c r="AK16" s="643" t="s">
        <v>2750</v>
      </c>
      <c r="AL16" s="86" t="s">
        <v>191</v>
      </c>
      <c r="AM16" s="86" t="s">
        <v>191</v>
      </c>
      <c r="AN16" s="86" t="s">
        <v>191</v>
      </c>
      <c r="AO16" s="161"/>
      <c r="AP16" s="643" t="s">
        <v>2750</v>
      </c>
      <c r="AQ16" s="801" t="s">
        <v>191</v>
      </c>
      <c r="AR16" s="141" t="s">
        <v>1106</v>
      </c>
      <c r="AS16" s="1079">
        <v>4.0542091328757612</v>
      </c>
      <c r="AT16" s="85"/>
      <c r="AV16" s="643" t="s">
        <v>2750</v>
      </c>
      <c r="AW16" s="141" t="s">
        <v>1106</v>
      </c>
      <c r="AX16" s="1080">
        <v>3.0015681840332226E-2</v>
      </c>
      <c r="AY16" s="199"/>
      <c r="AZ16" s="141"/>
      <c r="BA16" s="818" t="s">
        <v>2750</v>
      </c>
      <c r="BB16" s="942" t="s">
        <v>2750</v>
      </c>
      <c r="BC16" s="825">
        <v>0.7403584979603971</v>
      </c>
      <c r="BD16" s="7">
        <v>197.86645541225167</v>
      </c>
      <c r="BE16" s="141"/>
      <c r="BF16" s="161"/>
      <c r="BG16" s="818" t="s">
        <v>2750</v>
      </c>
      <c r="BH16" s="1083">
        <v>165.9251561814167</v>
      </c>
      <c r="BI16" s="141"/>
      <c r="BJ16" s="161"/>
      <c r="BK16" s="643" t="s">
        <v>2750</v>
      </c>
      <c r="BL16" s="85">
        <v>0.90582398303245215</v>
      </c>
      <c r="BM16" s="85"/>
      <c r="BN16" s="197"/>
      <c r="BO16" s="197" t="s">
        <v>1132</v>
      </c>
      <c r="BP16" s="643" t="s">
        <v>2750</v>
      </c>
      <c r="BQ16" s="1080">
        <v>1.1135387929347214</v>
      </c>
      <c r="BR16" s="199"/>
      <c r="BS16" s="197" t="s">
        <v>1132</v>
      </c>
      <c r="BT16" s="818" t="s">
        <v>2750</v>
      </c>
      <c r="BU16" s="781">
        <v>0.45779562844302341</v>
      </c>
      <c r="BV16" s="5">
        <v>5.0888689372068399</v>
      </c>
      <c r="BW16" s="141"/>
      <c r="BX16" s="141" t="s">
        <v>602</v>
      </c>
      <c r="BY16" s="643" t="s">
        <v>2750</v>
      </c>
      <c r="BZ16" s="1079">
        <v>5.185381968774557</v>
      </c>
      <c r="CA16" s="141"/>
      <c r="CB16" s="141"/>
      <c r="CC16" s="818" t="s">
        <v>2750</v>
      </c>
      <c r="CD16" s="154">
        <v>2.5718704702139941</v>
      </c>
      <c r="CE16" s="87">
        <v>3.1251330950112495</v>
      </c>
      <c r="CF16" s="141"/>
    </row>
    <row r="17" spans="1:84" x14ac:dyDescent="0.25">
      <c r="A17" s="1087" t="s">
        <v>2763</v>
      </c>
      <c r="B17" s="413" t="s">
        <v>1694</v>
      </c>
      <c r="C17" s="1075">
        <v>42389</v>
      </c>
      <c r="D17" s="1076">
        <v>0.52083333333333337</v>
      </c>
      <c r="E17" s="1073" t="s">
        <v>1107</v>
      </c>
      <c r="F17" s="535" t="s">
        <v>1107</v>
      </c>
      <c r="G17" s="239">
        <v>133.80000000000001</v>
      </c>
      <c r="H17" s="492">
        <v>210.7</v>
      </c>
      <c r="I17" s="136">
        <v>76.899999999999977</v>
      </c>
      <c r="J17" s="9">
        <v>64</v>
      </c>
      <c r="K17" s="8">
        <v>1201.5624999999995</v>
      </c>
      <c r="L17" s="643" t="s">
        <v>2750</v>
      </c>
      <c r="M17" s="535" t="s">
        <v>1107</v>
      </c>
      <c r="N17" s="556">
        <v>124.3</v>
      </c>
      <c r="O17" s="492">
        <v>202.4</v>
      </c>
      <c r="P17" s="535">
        <v>78.100000000000009</v>
      </c>
      <c r="Q17" s="136">
        <v>66</v>
      </c>
      <c r="R17" s="136">
        <v>1183.3333333333335</v>
      </c>
      <c r="S17" s="643" t="s">
        <v>2750</v>
      </c>
      <c r="T17" s="535" t="s">
        <v>1107</v>
      </c>
      <c r="U17" s="136">
        <v>124.8</v>
      </c>
      <c r="V17" s="559">
        <v>204.9</v>
      </c>
      <c r="W17" s="535">
        <v>80.100000000000009</v>
      </c>
      <c r="X17" s="535">
        <v>64</v>
      </c>
      <c r="Y17" s="136">
        <v>1251.5625</v>
      </c>
      <c r="Z17" s="643" t="s">
        <v>2750</v>
      </c>
      <c r="AA17" s="136">
        <v>1212.1527777777776</v>
      </c>
      <c r="AB17" s="136">
        <v>35.325915183683712</v>
      </c>
      <c r="AC17" s="136">
        <v>2.9143121091093986</v>
      </c>
      <c r="AD17" s="535">
        <v>3</v>
      </c>
      <c r="AE17" s="643" t="s">
        <v>2750</v>
      </c>
      <c r="AF17" s="535"/>
      <c r="AG17" s="86" t="s">
        <v>191</v>
      </c>
      <c r="AH17" s="86" t="s">
        <v>191</v>
      </c>
      <c r="AI17" s="86" t="s">
        <v>191</v>
      </c>
      <c r="AJ17" s="161" t="s">
        <v>2750</v>
      </c>
      <c r="AK17" s="643" t="s">
        <v>2750</v>
      </c>
      <c r="AL17" s="86" t="s">
        <v>191</v>
      </c>
      <c r="AM17" s="86" t="s">
        <v>191</v>
      </c>
      <c r="AN17" s="86" t="s">
        <v>191</v>
      </c>
      <c r="AO17" s="161"/>
      <c r="AP17" s="643" t="s">
        <v>2750</v>
      </c>
      <c r="AQ17" s="801" t="s">
        <v>191</v>
      </c>
      <c r="AR17" s="141" t="s">
        <v>1107</v>
      </c>
      <c r="AS17" s="1079">
        <v>5.4245264211970303</v>
      </c>
      <c r="AT17" s="85"/>
      <c r="AV17" s="643" t="s">
        <v>2750</v>
      </c>
      <c r="AW17" s="141" t="s">
        <v>1107</v>
      </c>
      <c r="AX17" s="1080">
        <v>4.2848352871363668E-2</v>
      </c>
      <c r="AY17" s="199">
        <v>1.1616079535485442E-3</v>
      </c>
      <c r="AZ17" s="141"/>
      <c r="BA17" s="818" t="s">
        <v>2750</v>
      </c>
      <c r="BB17" s="942" t="s">
        <v>2750</v>
      </c>
      <c r="BC17" s="825">
        <v>0.78990034418356325</v>
      </c>
      <c r="BD17" s="7">
        <v>161.06664361320759</v>
      </c>
      <c r="BE17" s="141"/>
      <c r="BF17" s="161"/>
      <c r="BG17" s="818" t="s">
        <v>2750</v>
      </c>
      <c r="BH17" s="1083">
        <v>193.53163896649468</v>
      </c>
      <c r="BI17" s="141"/>
      <c r="BJ17" s="161"/>
      <c r="BK17" s="643" t="s">
        <v>2750</v>
      </c>
      <c r="BL17" s="85">
        <v>0.88713910838562482</v>
      </c>
      <c r="BM17" s="85"/>
      <c r="BN17" s="197"/>
      <c r="BO17" s="197" t="s">
        <v>1132</v>
      </c>
      <c r="BP17" s="643" t="s">
        <v>2750</v>
      </c>
      <c r="BQ17" s="1080">
        <v>1.0497812782563225</v>
      </c>
      <c r="BR17" s="199"/>
      <c r="BS17" s="197" t="s">
        <v>1132</v>
      </c>
      <c r="BT17" s="818" t="s">
        <v>2750</v>
      </c>
      <c r="BU17" s="781">
        <v>0.55079008817992081</v>
      </c>
      <c r="BV17" s="5">
        <v>4.2440439907260306</v>
      </c>
      <c r="BW17" s="141"/>
      <c r="BX17" s="141" t="s">
        <v>602</v>
      </c>
      <c r="BY17" s="643" t="s">
        <v>2750</v>
      </c>
      <c r="BZ17" s="1079">
        <v>5.3116863071430478</v>
      </c>
      <c r="CA17" s="141"/>
      <c r="CB17" s="141"/>
      <c r="CC17" s="818" t="s">
        <v>2750</v>
      </c>
      <c r="CD17" s="154">
        <v>2.6349614640992094</v>
      </c>
      <c r="CE17" s="87">
        <v>2.7446087551930654</v>
      </c>
      <c r="CF17" s="141"/>
    </row>
    <row r="18" spans="1:84" x14ac:dyDescent="0.25">
      <c r="A18" s="1087" t="s">
        <v>2764</v>
      </c>
      <c r="B18" s="413" t="s">
        <v>1694</v>
      </c>
      <c r="C18" s="1075">
        <v>42389</v>
      </c>
      <c r="D18" s="1076">
        <v>0.65277777777777779</v>
      </c>
      <c r="E18" s="1073" t="s">
        <v>1109</v>
      </c>
      <c r="F18" s="535" t="s">
        <v>1109</v>
      </c>
      <c r="G18" s="239">
        <v>127.7</v>
      </c>
      <c r="H18" s="492">
        <v>163.70000000000002</v>
      </c>
      <c r="I18" s="136">
        <v>36.000000000000014</v>
      </c>
      <c r="J18" s="9">
        <v>45</v>
      </c>
      <c r="K18" s="8">
        <v>800.00000000000034</v>
      </c>
      <c r="L18" s="643" t="s">
        <v>2750</v>
      </c>
      <c r="M18" s="535" t="s">
        <v>1109</v>
      </c>
      <c r="N18" s="556">
        <v>126.2</v>
      </c>
      <c r="O18" s="492">
        <v>188.70000000000002</v>
      </c>
      <c r="P18" s="535">
        <v>62.500000000000014</v>
      </c>
      <c r="Q18" s="136">
        <v>62</v>
      </c>
      <c r="R18" s="136">
        <v>1008.0645161290325</v>
      </c>
      <c r="S18" s="643" t="s">
        <v>2750</v>
      </c>
      <c r="T18" s="535" t="s">
        <v>1109</v>
      </c>
      <c r="U18" s="136">
        <v>123.2</v>
      </c>
      <c r="V18" s="559">
        <v>163.80000000000001</v>
      </c>
      <c r="W18" s="535">
        <v>40.600000000000009</v>
      </c>
      <c r="X18" s="535">
        <v>46</v>
      </c>
      <c r="Y18" s="136">
        <v>882.60869565217411</v>
      </c>
      <c r="Z18" s="643" t="s">
        <v>2750</v>
      </c>
      <c r="AA18" s="136">
        <v>896.89107059373566</v>
      </c>
      <c r="AB18" s="136">
        <v>104.76497694115426</v>
      </c>
      <c r="AC18" s="136">
        <v>11.680903108088764</v>
      </c>
      <c r="AD18" s="535">
        <v>3</v>
      </c>
      <c r="AE18" s="643" t="s">
        <v>2750</v>
      </c>
      <c r="AF18" s="535"/>
      <c r="AG18" s="86" t="s">
        <v>191</v>
      </c>
      <c r="AH18" s="86" t="s">
        <v>191</v>
      </c>
      <c r="AI18" s="86" t="s">
        <v>191</v>
      </c>
      <c r="AJ18" s="161" t="s">
        <v>2750</v>
      </c>
      <c r="AK18" s="643" t="s">
        <v>2750</v>
      </c>
      <c r="AL18" s="86" t="s">
        <v>191</v>
      </c>
      <c r="AM18" s="86" t="s">
        <v>191</v>
      </c>
      <c r="AN18" s="86" t="s">
        <v>191</v>
      </c>
      <c r="AO18" s="161"/>
      <c r="AP18" s="643" t="s">
        <v>2750</v>
      </c>
      <c r="AQ18" s="801" t="s">
        <v>191</v>
      </c>
      <c r="AR18" s="141" t="s">
        <v>1129</v>
      </c>
      <c r="AS18" s="1079">
        <v>6.967526045524858</v>
      </c>
      <c r="AT18" s="85">
        <v>0.11842590450412516</v>
      </c>
      <c r="AV18" s="643" t="s">
        <v>2750</v>
      </c>
      <c r="AW18" s="141" t="s">
        <v>1109</v>
      </c>
      <c r="AX18" s="1080">
        <v>4.0661008330919207E-2</v>
      </c>
      <c r="AY18" s="199">
        <v>4.3095400446756249E-4</v>
      </c>
      <c r="AZ18" s="141"/>
      <c r="BA18" s="818" t="s">
        <v>2750</v>
      </c>
      <c r="BB18" s="942" t="s">
        <v>2750</v>
      </c>
      <c r="BC18" s="825">
        <v>0.58357884944018523</v>
      </c>
      <c r="BD18" s="7">
        <v>157.49951908369178</v>
      </c>
      <c r="BE18" s="141"/>
      <c r="BF18" s="161"/>
      <c r="BG18" s="818" t="s">
        <v>2750</v>
      </c>
      <c r="BH18" s="1083">
        <v>125.99961526695347</v>
      </c>
      <c r="BI18" s="141"/>
      <c r="BJ18" s="161"/>
      <c r="BK18" s="643" t="s">
        <v>2750</v>
      </c>
      <c r="BL18" s="85">
        <v>0.9235407814376515</v>
      </c>
      <c r="BM18" s="85"/>
      <c r="BN18" s="197"/>
      <c r="BO18" s="197" t="s">
        <v>1132</v>
      </c>
      <c r="BP18" s="643" t="s">
        <v>2750</v>
      </c>
      <c r="BQ18" s="1080">
        <v>0.93098869096537451</v>
      </c>
      <c r="BR18" s="199"/>
      <c r="BS18" s="197" t="s">
        <v>1132</v>
      </c>
      <c r="BT18" s="818" t="s">
        <v>2750</v>
      </c>
      <c r="BU18" s="781">
        <v>0.58637688979031244</v>
      </c>
      <c r="BV18" s="5">
        <v>4.103005424630064</v>
      </c>
      <c r="BW18" s="141"/>
      <c r="BX18" s="141" t="s">
        <v>602</v>
      </c>
      <c r="BY18" s="643" t="s">
        <v>2750</v>
      </c>
      <c r="BZ18" s="1079">
        <v>3.6213482660865357</v>
      </c>
      <c r="CA18" s="141"/>
      <c r="CB18" s="141"/>
      <c r="CC18" s="818" t="s">
        <v>2750</v>
      </c>
      <c r="CD18" s="154">
        <v>2.605090763769137</v>
      </c>
      <c r="CE18" s="87">
        <v>2.874094701332254</v>
      </c>
      <c r="CF18" s="141"/>
    </row>
    <row r="19" spans="1:84" x14ac:dyDescent="0.25">
      <c r="A19" s="1087" t="s">
        <v>2765</v>
      </c>
      <c r="B19" s="413" t="s">
        <v>1694</v>
      </c>
      <c r="C19" s="1075">
        <v>42435</v>
      </c>
      <c r="D19" s="1076">
        <v>0.69444444444444453</v>
      </c>
      <c r="E19" s="1073" t="s">
        <v>1143</v>
      </c>
      <c r="F19" s="240" t="s">
        <v>1143</v>
      </c>
      <c r="G19" s="239">
        <v>129.1</v>
      </c>
      <c r="H19" s="240">
        <v>325.40000000000003</v>
      </c>
      <c r="I19" s="136">
        <v>196.30000000000004</v>
      </c>
      <c r="J19" s="8">
        <v>18</v>
      </c>
      <c r="K19" s="8">
        <v>10905.555555555558</v>
      </c>
      <c r="L19" s="643" t="s">
        <v>2750</v>
      </c>
      <c r="M19" s="240" t="s">
        <v>1143</v>
      </c>
      <c r="N19" s="239">
        <v>131.80000000000001</v>
      </c>
      <c r="O19" s="240">
        <v>313</v>
      </c>
      <c r="P19" s="136">
        <v>181.2</v>
      </c>
      <c r="Q19" s="136">
        <v>16</v>
      </c>
      <c r="R19" s="136">
        <v>11324.999999999998</v>
      </c>
      <c r="S19" s="643" t="s">
        <v>2750</v>
      </c>
      <c r="T19" s="240" t="s">
        <v>1143</v>
      </c>
      <c r="U19" s="240">
        <v>128.80000000000001</v>
      </c>
      <c r="V19" s="136">
        <v>324.60000000000002</v>
      </c>
      <c r="W19" s="8">
        <v>195.8</v>
      </c>
      <c r="X19" s="8">
        <v>16</v>
      </c>
      <c r="Y19" s="7">
        <v>12237.5</v>
      </c>
      <c r="Z19" s="643" t="s">
        <v>2750</v>
      </c>
      <c r="AA19" s="239">
        <v>11489.351851851852</v>
      </c>
      <c r="AB19" s="240">
        <v>681.0122239556008</v>
      </c>
      <c r="AC19" s="136">
        <v>5.9273336976431379</v>
      </c>
      <c r="AD19" s="138">
        <v>3</v>
      </c>
      <c r="AE19" s="643" t="s">
        <v>2750</v>
      </c>
      <c r="AF19" s="535"/>
      <c r="AG19" s="86" t="s">
        <v>191</v>
      </c>
      <c r="AH19" s="86" t="s">
        <v>191</v>
      </c>
      <c r="AI19" s="86" t="s">
        <v>191</v>
      </c>
      <c r="AJ19" s="161" t="s">
        <v>2750</v>
      </c>
      <c r="AK19" s="643" t="s">
        <v>2750</v>
      </c>
      <c r="AL19" s="86" t="s">
        <v>191</v>
      </c>
      <c r="AM19" s="86" t="s">
        <v>191</v>
      </c>
      <c r="AN19" s="86" t="s">
        <v>191</v>
      </c>
      <c r="AO19" s="161"/>
      <c r="AP19" s="643" t="s">
        <v>2750</v>
      </c>
      <c r="AQ19" s="801" t="s">
        <v>191</v>
      </c>
      <c r="AR19" s="141" t="s">
        <v>1143</v>
      </c>
      <c r="AS19" s="1079">
        <v>4.6934963012854505</v>
      </c>
      <c r="AT19" s="85"/>
      <c r="AV19" s="643" t="s">
        <v>2750</v>
      </c>
      <c r="AW19" s="141" t="s">
        <v>1143</v>
      </c>
      <c r="AX19" s="1080">
        <v>3.4663251065819002E-2</v>
      </c>
      <c r="AY19" s="199"/>
      <c r="AZ19" s="141"/>
      <c r="BA19" s="818" t="s">
        <v>2750</v>
      </c>
      <c r="BB19" s="942" t="s">
        <v>2750</v>
      </c>
      <c r="BC19" s="825">
        <v>0.73853794358643676</v>
      </c>
      <c r="BD19" s="7">
        <v>108.54838228273573</v>
      </c>
      <c r="BE19" s="141"/>
      <c r="BF19" s="161"/>
      <c r="BG19" s="818" t="s">
        <v>2750</v>
      </c>
      <c r="BH19" s="1083">
        <v>1183.7804134500573</v>
      </c>
      <c r="BI19" s="141"/>
      <c r="BJ19" s="161"/>
      <c r="BK19" s="643" t="s">
        <v>2750</v>
      </c>
      <c r="BL19" s="85">
        <v>0.83600339319614958</v>
      </c>
      <c r="BM19" s="85"/>
      <c r="BN19" s="197"/>
      <c r="BO19" s="197"/>
      <c r="BP19" s="643" t="s">
        <v>2750</v>
      </c>
      <c r="BQ19" s="1080">
        <v>9.4677384279463936</v>
      </c>
      <c r="BR19" s="199"/>
      <c r="BS19" s="85" t="s">
        <v>1132</v>
      </c>
      <c r="BT19" s="818" t="s">
        <v>2750</v>
      </c>
      <c r="BU19" s="781">
        <v>0.77016660738306852</v>
      </c>
      <c r="BV19" s="6">
        <v>4.8627540172651518</v>
      </c>
      <c r="BW19" s="6"/>
      <c r="BX19" s="6"/>
      <c r="BY19" s="643" t="s">
        <v>2750</v>
      </c>
      <c r="BZ19" s="1079">
        <v>59.507952286282297</v>
      </c>
      <c r="CA19" s="6"/>
      <c r="CB19" s="6" t="s">
        <v>602</v>
      </c>
      <c r="CC19" s="818" t="s">
        <v>2750</v>
      </c>
      <c r="CD19" s="154">
        <v>4.4798033052202912</v>
      </c>
      <c r="CE19" s="87">
        <v>5.0269417883718761</v>
      </c>
      <c r="CF19" s="141"/>
    </row>
    <row r="20" spans="1:84" x14ac:dyDescent="0.25">
      <c r="A20" s="1087" t="s">
        <v>2766</v>
      </c>
      <c r="B20" s="413" t="s">
        <v>1694</v>
      </c>
      <c r="C20" s="1075">
        <v>42436</v>
      </c>
      <c r="D20" s="1076">
        <v>0.71527777777777779</v>
      </c>
      <c r="E20" s="1073" t="s">
        <v>1146</v>
      </c>
      <c r="F20" s="240" t="s">
        <v>1146</v>
      </c>
      <c r="G20" s="239">
        <v>126.1</v>
      </c>
      <c r="H20" s="240">
        <v>215.9</v>
      </c>
      <c r="I20" s="136">
        <v>89.800000000000011</v>
      </c>
      <c r="J20" s="8">
        <v>34</v>
      </c>
      <c r="K20" s="8">
        <v>2641.1764705882356</v>
      </c>
      <c r="L20" s="643" t="s">
        <v>2750</v>
      </c>
      <c r="M20" s="240" t="s">
        <v>1146</v>
      </c>
      <c r="N20" s="239">
        <v>125.7</v>
      </c>
      <c r="O20" s="240">
        <v>164.5</v>
      </c>
      <c r="P20" s="136">
        <v>38.799999999999997</v>
      </c>
      <c r="Q20" s="136">
        <v>14</v>
      </c>
      <c r="R20" s="136">
        <v>2771.4285714285711</v>
      </c>
      <c r="S20" s="643" t="s">
        <v>2750</v>
      </c>
      <c r="T20" s="240" t="s">
        <v>1146</v>
      </c>
      <c r="U20" s="240">
        <v>132.30000000000001</v>
      </c>
      <c r="V20" s="136">
        <v>186.9</v>
      </c>
      <c r="W20" s="8">
        <v>54.599999999999994</v>
      </c>
      <c r="X20" s="8">
        <v>22</v>
      </c>
      <c r="Y20" s="7">
        <v>2481.8181818181815</v>
      </c>
      <c r="Z20" s="643" t="s">
        <v>2750</v>
      </c>
      <c r="AA20" s="239">
        <v>2631.4744079449961</v>
      </c>
      <c r="AB20" s="240">
        <v>145.04875717227094</v>
      </c>
      <c r="AC20" s="136">
        <v>5.5120717394908745</v>
      </c>
      <c r="AD20" s="138">
        <v>3</v>
      </c>
      <c r="AE20" s="643" t="s">
        <v>2750</v>
      </c>
      <c r="AF20" s="535"/>
      <c r="AG20" s="86" t="s">
        <v>191</v>
      </c>
      <c r="AH20" s="86" t="s">
        <v>191</v>
      </c>
      <c r="AI20" s="86" t="s">
        <v>191</v>
      </c>
      <c r="AJ20" s="161" t="s">
        <v>2750</v>
      </c>
      <c r="AK20" s="643" t="s">
        <v>2750</v>
      </c>
      <c r="AL20" s="86" t="s">
        <v>191</v>
      </c>
      <c r="AM20" s="86" t="s">
        <v>191</v>
      </c>
      <c r="AN20" s="86" t="s">
        <v>191</v>
      </c>
      <c r="AO20" s="161"/>
      <c r="AP20" s="643" t="s">
        <v>2750</v>
      </c>
      <c r="AQ20" s="801" t="s">
        <v>191</v>
      </c>
      <c r="AR20" s="141" t="s">
        <v>1146</v>
      </c>
      <c r="AS20" s="1079">
        <v>9.6995326202111887</v>
      </c>
      <c r="AT20" s="85"/>
      <c r="AV20" s="643" t="s">
        <v>2750</v>
      </c>
      <c r="AW20" s="141" t="s">
        <v>1146</v>
      </c>
      <c r="AX20" s="1080">
        <v>0.12404748936108978</v>
      </c>
      <c r="AY20" s="199"/>
      <c r="AZ20" s="141"/>
      <c r="BA20" s="818" t="s">
        <v>2750</v>
      </c>
      <c r="BB20" s="942" t="s">
        <v>2750</v>
      </c>
      <c r="BC20" s="825">
        <v>1.2789017184457789</v>
      </c>
      <c r="BD20" s="7">
        <v>177.11966202211264</v>
      </c>
      <c r="BE20" s="141"/>
      <c r="BF20" s="161"/>
      <c r="BG20" s="818" t="s">
        <v>2750</v>
      </c>
      <c r="BH20" s="1083">
        <v>467.80428381134453</v>
      </c>
      <c r="BI20" s="141"/>
      <c r="BJ20" s="161"/>
      <c r="BK20" s="643" t="s">
        <v>2750</v>
      </c>
      <c r="BL20" s="85">
        <v>0.80152998030478773</v>
      </c>
      <c r="BM20" s="85"/>
      <c r="BN20" s="197"/>
      <c r="BO20" s="197"/>
      <c r="BP20" s="643" t="s">
        <v>2750</v>
      </c>
      <c r="BQ20" s="1080">
        <v>2.221383088273269</v>
      </c>
      <c r="BR20" s="199"/>
      <c r="BS20" s="85" t="s">
        <v>1132</v>
      </c>
      <c r="BT20" s="818" t="s">
        <v>2750</v>
      </c>
      <c r="BU20" s="781">
        <v>0.45253585691955539</v>
      </c>
      <c r="BV20" s="6">
        <v>5.1121840386253901</v>
      </c>
      <c r="BW20" s="6"/>
      <c r="BX20" s="6"/>
      <c r="BY20" s="643" t="s">
        <v>2750</v>
      </c>
      <c r="BZ20" s="1079">
        <v>12.687511295861198</v>
      </c>
      <c r="CA20" s="6"/>
      <c r="CB20" s="6" t="s">
        <v>602</v>
      </c>
      <c r="CC20" s="818" t="s">
        <v>2750</v>
      </c>
      <c r="CD20" s="154">
        <v>2.8862882755428676</v>
      </c>
      <c r="CE20" s="87">
        <v>2.7121408962936728</v>
      </c>
      <c r="CF20" s="141"/>
    </row>
    <row r="21" spans="1:84" x14ac:dyDescent="0.25">
      <c r="A21" s="1087" t="s">
        <v>2767</v>
      </c>
      <c r="B21" s="413" t="s">
        <v>1694</v>
      </c>
      <c r="C21" s="1075">
        <v>42440</v>
      </c>
      <c r="D21" s="1076">
        <v>0.70138888888888884</v>
      </c>
      <c r="E21" s="1073" t="s">
        <v>1156</v>
      </c>
      <c r="F21" s="240" t="s">
        <v>1156</v>
      </c>
      <c r="G21" s="239">
        <v>129.69999999999999</v>
      </c>
      <c r="H21" s="240">
        <v>207.4</v>
      </c>
      <c r="I21" s="136">
        <v>77.700000000000017</v>
      </c>
      <c r="J21" s="8">
        <v>44</v>
      </c>
      <c r="K21" s="8">
        <v>1765.9090909090914</v>
      </c>
      <c r="L21" s="643" t="s">
        <v>2750</v>
      </c>
      <c r="M21" s="240" t="s">
        <v>1156</v>
      </c>
      <c r="N21" s="239">
        <v>133.9</v>
      </c>
      <c r="O21" s="240">
        <v>211.10000000000002</v>
      </c>
      <c r="P21" s="136">
        <v>77.200000000000017</v>
      </c>
      <c r="Q21" s="136">
        <v>48</v>
      </c>
      <c r="R21" s="136">
        <v>1608.3333333333337</v>
      </c>
      <c r="S21" s="643" t="s">
        <v>2750</v>
      </c>
      <c r="T21" s="240" t="s">
        <v>1156</v>
      </c>
      <c r="U21" s="598">
        <v>130.30000000000001</v>
      </c>
      <c r="V21" s="138">
        <v>205.1</v>
      </c>
      <c r="W21" s="7">
        <v>74.799999999999983</v>
      </c>
      <c r="X21" s="7">
        <v>42</v>
      </c>
      <c r="Y21" s="7">
        <v>1780.9523809523805</v>
      </c>
      <c r="Z21" s="643" t="s">
        <v>2750</v>
      </c>
      <c r="AA21" s="239">
        <v>1718.3982683982686</v>
      </c>
      <c r="AB21" s="240">
        <v>95.615336593916112</v>
      </c>
      <c r="AC21" s="136">
        <v>5.5642128109823954</v>
      </c>
      <c r="AD21" s="138">
        <v>3</v>
      </c>
      <c r="AE21" s="643" t="s">
        <v>2750</v>
      </c>
      <c r="AF21" s="535"/>
      <c r="AG21" s="86" t="s">
        <v>191</v>
      </c>
      <c r="AH21" s="86" t="s">
        <v>191</v>
      </c>
      <c r="AI21" s="86" t="s">
        <v>191</v>
      </c>
      <c r="AJ21" s="161" t="s">
        <v>2750</v>
      </c>
      <c r="AK21" s="643" t="s">
        <v>2750</v>
      </c>
      <c r="AL21" s="86" t="s">
        <v>191</v>
      </c>
      <c r="AM21" s="86" t="s">
        <v>191</v>
      </c>
      <c r="AN21" s="86" t="s">
        <v>191</v>
      </c>
      <c r="AO21" s="161"/>
      <c r="AP21" s="643" t="s">
        <v>2750</v>
      </c>
      <c r="AQ21" s="801" t="s">
        <v>191</v>
      </c>
      <c r="AR21" s="141" t="s">
        <v>1156</v>
      </c>
      <c r="AS21" s="1079">
        <v>8.6576606504231908</v>
      </c>
      <c r="AT21" s="85"/>
      <c r="AV21" s="643" t="s">
        <v>2750</v>
      </c>
      <c r="AW21" s="141" t="s">
        <v>1156</v>
      </c>
      <c r="AX21" s="1080">
        <v>6.545145634798169E-2</v>
      </c>
      <c r="AY21" s="199"/>
      <c r="AZ21" s="141"/>
      <c r="BA21" s="818" t="s">
        <v>2750</v>
      </c>
      <c r="BB21" s="942" t="s">
        <v>2750</v>
      </c>
      <c r="BC21" s="825">
        <v>0.75599470793282242</v>
      </c>
      <c r="BD21" s="7">
        <v>173.71720731251216</v>
      </c>
      <c r="BE21" s="141"/>
      <c r="BF21" s="161"/>
      <c r="BG21" s="818" t="s">
        <v>2750</v>
      </c>
      <c r="BH21" s="1083">
        <v>306.76879564050455</v>
      </c>
      <c r="BI21" s="141"/>
      <c r="BJ21" s="161"/>
      <c r="BK21" s="643" t="s">
        <v>2750</v>
      </c>
      <c r="BL21" s="85">
        <v>0.6766264852819539</v>
      </c>
      <c r="BM21" s="85"/>
      <c r="BN21" s="197"/>
      <c r="BO21" s="197"/>
      <c r="BP21" s="643" t="s">
        <v>1986</v>
      </c>
      <c r="BQ21" s="1080">
        <v>1.0882409304951424</v>
      </c>
      <c r="BR21" s="24"/>
      <c r="BS21" s="85" t="s">
        <v>1132</v>
      </c>
      <c r="BT21" s="818" t="s">
        <v>2750</v>
      </c>
      <c r="BU21" s="781">
        <v>0.38949882728929824</v>
      </c>
      <c r="BV21" s="6">
        <v>4.6950761834945993</v>
      </c>
      <c r="BW21" s="6"/>
      <c r="BX21" s="6"/>
      <c r="BY21" s="643" t="s">
        <v>2750</v>
      </c>
      <c r="BZ21" s="1079">
        <v>8.361707107747522</v>
      </c>
      <c r="CA21" s="6"/>
      <c r="CB21" s="6" t="s">
        <v>602</v>
      </c>
      <c r="CC21" s="818" t="s">
        <v>2750</v>
      </c>
      <c r="CD21" s="154">
        <v>2.702712216095148</v>
      </c>
      <c r="CE21" s="87">
        <v>2.7257358722842264</v>
      </c>
      <c r="CF21" s="141"/>
    </row>
    <row r="22" spans="1:84" x14ac:dyDescent="0.25">
      <c r="A22" s="1087" t="s">
        <v>2769</v>
      </c>
      <c r="B22" s="413" t="s">
        <v>1694</v>
      </c>
      <c r="C22" s="1075">
        <v>42441</v>
      </c>
      <c r="D22" s="1076">
        <v>0.54166666666666663</v>
      </c>
      <c r="E22" s="1073" t="s">
        <v>1159</v>
      </c>
      <c r="F22" s="240" t="s">
        <v>1159</v>
      </c>
      <c r="G22" s="239">
        <v>131.6</v>
      </c>
      <c r="H22" s="240">
        <v>163.70000000000002</v>
      </c>
      <c r="I22" s="136">
        <v>32.100000000000023</v>
      </c>
      <c r="J22" s="8">
        <v>26</v>
      </c>
      <c r="K22" s="8">
        <v>1234.6153846153854</v>
      </c>
      <c r="L22" s="643" t="s">
        <v>2750</v>
      </c>
      <c r="M22" s="240" t="s">
        <v>1159</v>
      </c>
      <c r="N22" s="239">
        <v>122.6</v>
      </c>
      <c r="O22" s="240">
        <v>189.5</v>
      </c>
      <c r="P22" s="136">
        <v>66.900000000000006</v>
      </c>
      <c r="Q22" s="136">
        <v>54</v>
      </c>
      <c r="R22" s="136">
        <v>1238.8888888888889</v>
      </c>
      <c r="S22" s="643" t="s">
        <v>2750</v>
      </c>
      <c r="T22" s="240" t="s">
        <v>1159</v>
      </c>
      <c r="U22" s="598">
        <v>125.6</v>
      </c>
      <c r="V22" s="138">
        <v>170.7</v>
      </c>
      <c r="W22" s="7">
        <v>45.099999999999994</v>
      </c>
      <c r="X22" s="7">
        <v>34</v>
      </c>
      <c r="Y22" s="7">
        <v>1326.4705882352939</v>
      </c>
      <c r="Z22" s="643" t="s">
        <v>2750</v>
      </c>
      <c r="AA22" s="239">
        <v>1266.6582872465226</v>
      </c>
      <c r="AB22" s="240">
        <v>51.84302481407147</v>
      </c>
      <c r="AC22" s="136">
        <v>4.0928974559325288</v>
      </c>
      <c r="AD22" s="138">
        <v>3</v>
      </c>
      <c r="AE22" s="643" t="s">
        <v>2750</v>
      </c>
      <c r="AF22" s="535"/>
      <c r="AG22" s="86" t="s">
        <v>191</v>
      </c>
      <c r="AH22" s="86" t="s">
        <v>191</v>
      </c>
      <c r="AI22" s="86" t="s">
        <v>191</v>
      </c>
      <c r="AJ22" s="161" t="s">
        <v>2750</v>
      </c>
      <c r="AK22" s="643" t="s">
        <v>2750</v>
      </c>
      <c r="AL22" s="86" t="s">
        <v>191</v>
      </c>
      <c r="AM22" s="86" t="s">
        <v>191</v>
      </c>
      <c r="AN22" s="86" t="s">
        <v>191</v>
      </c>
      <c r="AO22" s="161"/>
      <c r="AP22" s="643" t="s">
        <v>2750</v>
      </c>
      <c r="AQ22" s="801" t="s">
        <v>191</v>
      </c>
      <c r="AR22" s="141" t="s">
        <v>1159</v>
      </c>
      <c r="AS22" s="1079">
        <v>8.4933458245001106</v>
      </c>
      <c r="AT22" s="85">
        <v>0.22291794189919312</v>
      </c>
      <c r="AV22" s="643" t="s">
        <v>2750</v>
      </c>
      <c r="AW22" s="141" t="s">
        <v>1159</v>
      </c>
      <c r="AX22" s="1080">
        <v>6.1651065266556747E-2</v>
      </c>
      <c r="AY22" s="199"/>
      <c r="AZ22" s="141"/>
      <c r="BA22" s="818" t="s">
        <v>2750</v>
      </c>
      <c r="BB22" s="942" t="s">
        <v>2750</v>
      </c>
      <c r="BC22" s="825">
        <v>0.72587489713084086</v>
      </c>
      <c r="BD22" s="7">
        <v>199.53056287159023</v>
      </c>
      <c r="BE22" s="141"/>
      <c r="BF22" s="161"/>
      <c r="BG22" s="818" t="s">
        <v>2750</v>
      </c>
      <c r="BH22" s="1083">
        <v>246.34350262223273</v>
      </c>
      <c r="BI22" s="141"/>
      <c r="BJ22" s="161"/>
      <c r="BK22" s="643" t="s">
        <v>2750</v>
      </c>
      <c r="BL22" s="85">
        <v>0.88617550163949854</v>
      </c>
      <c r="BM22" s="85"/>
      <c r="BN22" s="197"/>
      <c r="BO22" s="197"/>
      <c r="BP22" s="643" t="s">
        <v>2750</v>
      </c>
      <c r="BQ22" s="1080">
        <v>1.0978729825867122</v>
      </c>
      <c r="BR22" s="199"/>
      <c r="BS22" s="197" t="s">
        <v>1132</v>
      </c>
      <c r="BT22" s="818" t="s">
        <v>2750</v>
      </c>
      <c r="BU22" s="781">
        <v>0.44413020686450178</v>
      </c>
      <c r="BV22" s="6">
        <v>4.1485091083471275</v>
      </c>
      <c r="BW22" s="6"/>
      <c r="BX22" s="6"/>
      <c r="BY22" s="643" t="s">
        <v>2750</v>
      </c>
      <c r="BZ22" s="1079">
        <v>5.5028753172486899</v>
      </c>
      <c r="CA22" s="6"/>
      <c r="CB22" s="6" t="s">
        <v>602</v>
      </c>
      <c r="CC22" s="818" t="s">
        <v>2750</v>
      </c>
      <c r="CD22" s="154">
        <v>2.0791346692170358</v>
      </c>
      <c r="CE22" s="87">
        <v>2.2338219838041917</v>
      </c>
      <c r="CF22" s="141"/>
    </row>
    <row r="23" spans="1:84" x14ac:dyDescent="0.25">
      <c r="A23" s="1087" t="s">
        <v>2770</v>
      </c>
      <c r="B23" s="413" t="s">
        <v>1694</v>
      </c>
      <c r="C23" s="1075">
        <v>42442</v>
      </c>
      <c r="D23" s="1076">
        <v>0.4861111111111111</v>
      </c>
      <c r="E23" s="1073" t="s">
        <v>1163</v>
      </c>
      <c r="F23" s="240" t="s">
        <v>1163</v>
      </c>
      <c r="G23" s="239">
        <v>132.19999999999999</v>
      </c>
      <c r="H23" s="240">
        <v>180.29999999999998</v>
      </c>
      <c r="I23" s="136">
        <v>48.099999999999994</v>
      </c>
      <c r="J23" s="8">
        <v>18</v>
      </c>
      <c r="K23" s="8">
        <v>2672.2222222222222</v>
      </c>
      <c r="L23" s="643" t="s">
        <v>2750</v>
      </c>
      <c r="M23" s="240" t="s">
        <v>1163</v>
      </c>
      <c r="N23" s="239">
        <v>127.8</v>
      </c>
      <c r="O23" s="240">
        <v>231.4</v>
      </c>
      <c r="P23" s="136">
        <v>103.60000000000001</v>
      </c>
      <c r="Q23" s="136">
        <v>38</v>
      </c>
      <c r="R23" s="136">
        <v>2726.3157894736846</v>
      </c>
      <c r="S23" s="643" t="s">
        <v>2750</v>
      </c>
      <c r="T23" s="240" t="s">
        <v>1163</v>
      </c>
      <c r="U23" s="598">
        <v>121.6</v>
      </c>
      <c r="V23" s="138">
        <v>144.19999999999999</v>
      </c>
      <c r="W23" s="7">
        <v>22.599999999999994</v>
      </c>
      <c r="X23" s="7">
        <v>6</v>
      </c>
      <c r="Y23" s="7">
        <v>3766.6666666666656</v>
      </c>
      <c r="Z23" s="643" t="s">
        <v>2750</v>
      </c>
      <c r="AA23" s="239">
        <v>3055.0682261208572</v>
      </c>
      <c r="AB23" s="240">
        <v>616.8555616551721</v>
      </c>
      <c r="AC23" s="136">
        <v>20.191220489973098</v>
      </c>
      <c r="AD23" s="138">
        <v>3</v>
      </c>
      <c r="AE23" s="643" t="s">
        <v>2750</v>
      </c>
      <c r="AF23" s="535"/>
      <c r="AG23" s="86" t="s">
        <v>191</v>
      </c>
      <c r="AH23" s="86" t="s">
        <v>191</v>
      </c>
      <c r="AI23" s="86" t="s">
        <v>191</v>
      </c>
      <c r="AJ23" s="161" t="s">
        <v>2750</v>
      </c>
      <c r="AK23" s="643" t="s">
        <v>2750</v>
      </c>
      <c r="AL23" s="86" t="s">
        <v>191</v>
      </c>
      <c r="AM23" s="86" t="s">
        <v>191</v>
      </c>
      <c r="AN23" s="86" t="s">
        <v>191</v>
      </c>
      <c r="AO23" s="161"/>
      <c r="AP23" s="643" t="s">
        <v>2750</v>
      </c>
      <c r="AQ23" s="801" t="s">
        <v>191</v>
      </c>
      <c r="AR23" s="141" t="s">
        <v>1163</v>
      </c>
      <c r="AS23" s="1079">
        <v>7.4091181025676587</v>
      </c>
      <c r="AT23" s="85"/>
      <c r="AV23" s="643" t="s">
        <v>2750</v>
      </c>
      <c r="AW23" s="141" t="s">
        <v>1163</v>
      </c>
      <c r="AX23" s="1080">
        <v>7.1163865411263336E-2</v>
      </c>
      <c r="AY23" s="199">
        <v>5.302486701558376E-3</v>
      </c>
      <c r="AZ23" s="141"/>
      <c r="BA23" s="818" t="s">
        <v>2750</v>
      </c>
      <c r="BB23" s="942" t="s">
        <v>2750</v>
      </c>
      <c r="BC23" s="825">
        <v>0.9604903637128045</v>
      </c>
      <c r="BD23" s="7">
        <v>130.90855981775874</v>
      </c>
      <c r="BE23" s="141"/>
      <c r="BF23" s="161"/>
      <c r="BG23" s="818" t="s">
        <v>2750</v>
      </c>
      <c r="BH23" s="1083">
        <v>349.81676262412196</v>
      </c>
      <c r="BI23" s="141"/>
      <c r="BJ23" s="161"/>
      <c r="BK23" s="643" t="s">
        <v>2750</v>
      </c>
      <c r="BL23" s="85">
        <v>0.63024571836906895</v>
      </c>
      <c r="BM23" s="85"/>
      <c r="BN23" s="197"/>
      <c r="BO23" s="197"/>
      <c r="BP23" s="643" t="s">
        <v>1986</v>
      </c>
      <c r="BQ23" s="1080">
        <v>1.7182488532377773</v>
      </c>
      <c r="BR23" s="199"/>
      <c r="BS23" s="197" t="s">
        <v>1132</v>
      </c>
      <c r="BT23" s="818" t="s">
        <v>2750</v>
      </c>
      <c r="BU23" s="781">
        <v>0.48143965470741612</v>
      </c>
      <c r="BV23" s="6">
        <v>4.0036152206589568</v>
      </c>
      <c r="BW23" s="6"/>
      <c r="BX23" s="6"/>
      <c r="BY23" s="643" t="s">
        <v>2750</v>
      </c>
      <c r="BZ23" s="1079">
        <v>15.0802839978154</v>
      </c>
      <c r="CA23" s="6"/>
      <c r="CB23" s="6" t="s">
        <v>602</v>
      </c>
      <c r="CC23" s="818" t="s">
        <v>2750</v>
      </c>
      <c r="CD23" s="154">
        <v>3.0583295899309375</v>
      </c>
      <c r="CE23" s="87">
        <v>4.3109094843517148</v>
      </c>
      <c r="CF23" s="141"/>
    </row>
    <row r="24" spans="1:84" x14ac:dyDescent="0.25">
      <c r="A24" s="1087" t="s">
        <v>2771</v>
      </c>
      <c r="B24" s="413" t="s">
        <v>1694</v>
      </c>
      <c r="C24" s="1075">
        <v>42446</v>
      </c>
      <c r="D24" s="1076">
        <v>0.4861111111111111</v>
      </c>
      <c r="E24" s="1073" t="s">
        <v>1173</v>
      </c>
      <c r="F24" s="240" t="s">
        <v>1173</v>
      </c>
      <c r="G24" s="239">
        <v>131.9</v>
      </c>
      <c r="H24" s="240">
        <v>181.9</v>
      </c>
      <c r="I24" s="136">
        <v>50</v>
      </c>
      <c r="J24" s="8">
        <v>66</v>
      </c>
      <c r="K24" s="8">
        <v>757.57575757575751</v>
      </c>
      <c r="L24" s="643" t="s">
        <v>2750</v>
      </c>
      <c r="M24" s="240" t="s">
        <v>1173</v>
      </c>
      <c r="N24" s="239">
        <v>132.69999999999999</v>
      </c>
      <c r="O24" s="240">
        <v>183.60000000000002</v>
      </c>
      <c r="P24" s="136">
        <v>50.900000000000034</v>
      </c>
      <c r="Q24" s="136">
        <v>68</v>
      </c>
      <c r="R24" s="136">
        <v>748.52941176470631</v>
      </c>
      <c r="S24" s="643" t="s">
        <v>2750</v>
      </c>
      <c r="T24" s="240" t="s">
        <v>1173</v>
      </c>
      <c r="U24" s="598">
        <v>131.5</v>
      </c>
      <c r="V24" s="138">
        <v>176.3</v>
      </c>
      <c r="W24" s="7">
        <v>44.800000000000011</v>
      </c>
      <c r="X24" s="7">
        <v>58</v>
      </c>
      <c r="Y24" s="7">
        <v>772.41379310344848</v>
      </c>
      <c r="Z24" s="643" t="s">
        <v>2750</v>
      </c>
      <c r="AA24" s="239">
        <v>759.50632081463743</v>
      </c>
      <c r="AB24" s="240">
        <v>12.058657628363935</v>
      </c>
      <c r="AC24" s="136">
        <v>1.5876968101371378</v>
      </c>
      <c r="AD24" s="138">
        <v>3</v>
      </c>
      <c r="AE24" s="643" t="s">
        <v>2750</v>
      </c>
      <c r="AF24" s="535"/>
      <c r="AG24" s="86" t="s">
        <v>191</v>
      </c>
      <c r="AH24" s="86" t="s">
        <v>191</v>
      </c>
      <c r="AI24" s="86" t="s">
        <v>191</v>
      </c>
      <c r="AJ24" s="161" t="s">
        <v>2750</v>
      </c>
      <c r="AK24" s="643" t="s">
        <v>2750</v>
      </c>
      <c r="AL24" s="86" t="s">
        <v>191</v>
      </c>
      <c r="AM24" s="86" t="s">
        <v>191</v>
      </c>
      <c r="AN24" s="86" t="s">
        <v>191</v>
      </c>
      <c r="AO24" s="161"/>
      <c r="AP24" s="643" t="s">
        <v>2750</v>
      </c>
      <c r="AQ24" s="801" t="s">
        <v>191</v>
      </c>
      <c r="AR24" s="141" t="s">
        <v>1173</v>
      </c>
      <c r="AS24" s="1079">
        <v>1.9349836183134064</v>
      </c>
      <c r="AT24" s="85"/>
      <c r="AV24" s="643" t="s">
        <v>2750</v>
      </c>
      <c r="AW24" s="141" t="s">
        <v>1173</v>
      </c>
      <c r="AX24" s="1080">
        <v>5.2492508222113529E-2</v>
      </c>
      <c r="AY24" s="199"/>
      <c r="AZ24" s="141"/>
      <c r="BA24" s="818" t="s">
        <v>2750</v>
      </c>
      <c r="BB24" s="942" t="s">
        <v>2750</v>
      </c>
      <c r="BC24" s="825">
        <v>2.7128140892411108</v>
      </c>
      <c r="BD24" s="7">
        <v>127.44653206397064</v>
      </c>
      <c r="BE24" s="141"/>
      <c r="BF24" s="161"/>
      <c r="BG24" s="818" t="s">
        <v>2750</v>
      </c>
      <c r="BH24" s="1083">
        <v>96.550403078765598</v>
      </c>
      <c r="BI24" s="141"/>
      <c r="BJ24" s="161"/>
      <c r="BK24" s="643" t="s">
        <v>2750</v>
      </c>
      <c r="BL24" s="85">
        <v>0.90898083377375372</v>
      </c>
      <c r="BM24" s="85">
        <v>1.967359320023937E-2</v>
      </c>
      <c r="BN24" s="197"/>
      <c r="BO24" s="197"/>
      <c r="BP24" s="643" t="s">
        <v>2750</v>
      </c>
      <c r="BQ24" s="1081">
        <v>0.68039888881006005</v>
      </c>
      <c r="BR24" s="199">
        <v>1.4726263145473262E-2</v>
      </c>
      <c r="BS24" s="197" t="s">
        <v>1132</v>
      </c>
      <c r="BT24" s="818" t="s">
        <v>2750</v>
      </c>
      <c r="BU24" s="781">
        <v>0.71322523967737228</v>
      </c>
      <c r="BV24" s="6">
        <v>2.3619996879144876</v>
      </c>
      <c r="BW24" s="6"/>
      <c r="BX24" s="6"/>
      <c r="BY24" s="643" t="s">
        <v>2750</v>
      </c>
      <c r="BZ24" s="1079">
        <v>1.8244411382511909</v>
      </c>
      <c r="CA24" s="6"/>
      <c r="CB24" s="6" t="s">
        <v>602</v>
      </c>
      <c r="CC24" s="818" t="s">
        <v>2750</v>
      </c>
      <c r="CD24" s="154">
        <v>1.8533259788731664</v>
      </c>
      <c r="CE24" s="87">
        <v>1.8896256049421309</v>
      </c>
      <c r="CF24" s="141"/>
    </row>
    <row r="25" spans="1:84" x14ac:dyDescent="0.25">
      <c r="A25" s="1088" t="s">
        <v>2772</v>
      </c>
      <c r="B25" s="413" t="s">
        <v>1694</v>
      </c>
      <c r="C25" s="1075">
        <v>42467</v>
      </c>
      <c r="D25" s="1076">
        <v>0.5</v>
      </c>
      <c r="E25" s="1073" t="s">
        <v>1590</v>
      </c>
      <c r="F25" s="9"/>
      <c r="G25" s="239">
        <v>125.2</v>
      </c>
      <c r="H25" s="492">
        <v>139.19999999999999</v>
      </c>
      <c r="I25" s="136">
        <v>13.999999999999986</v>
      </c>
      <c r="J25" s="9">
        <v>252</v>
      </c>
      <c r="K25" s="8">
        <v>55.5555555555555</v>
      </c>
      <c r="L25" s="643" t="s">
        <v>2750</v>
      </c>
      <c r="M25" s="219" t="s">
        <v>1590</v>
      </c>
      <c r="N25" s="556">
        <v>125.2</v>
      </c>
      <c r="O25" s="492">
        <v>137.1</v>
      </c>
      <c r="P25" s="535">
        <v>11.899999999999991</v>
      </c>
      <c r="Q25" s="136">
        <v>224</v>
      </c>
      <c r="R25" s="136">
        <v>53.124999999999957</v>
      </c>
      <c r="S25" s="643" t="s">
        <v>2750</v>
      </c>
      <c r="T25" s="219" t="s">
        <v>1590</v>
      </c>
      <c r="U25" s="138">
        <v>125</v>
      </c>
      <c r="V25" s="600">
        <v>140.6</v>
      </c>
      <c r="W25" s="138">
        <v>15.599999999999994</v>
      </c>
      <c r="X25" s="138">
        <v>270</v>
      </c>
      <c r="Y25" s="138">
        <v>57.77777777777775</v>
      </c>
      <c r="Z25" s="643" t="s">
        <v>2750</v>
      </c>
      <c r="AA25" s="138">
        <v>55.486111111111065</v>
      </c>
      <c r="AB25" s="138">
        <v>2.3271661222383462</v>
      </c>
      <c r="AC25" s="138">
        <v>4.1941416971504646</v>
      </c>
      <c r="AD25" s="535">
        <v>3</v>
      </c>
      <c r="AE25" s="643" t="s">
        <v>2750</v>
      </c>
      <c r="AF25" s="535"/>
      <c r="AG25" s="86" t="s">
        <v>191</v>
      </c>
      <c r="AH25" s="86" t="s">
        <v>191</v>
      </c>
      <c r="AI25" s="86" t="s">
        <v>191</v>
      </c>
      <c r="AJ25" s="161" t="s">
        <v>2750</v>
      </c>
      <c r="AK25" s="643" t="s">
        <v>2750</v>
      </c>
      <c r="AL25" s="86" t="s">
        <v>191</v>
      </c>
      <c r="AM25" s="86" t="s">
        <v>191</v>
      </c>
      <c r="AN25" s="86" t="s">
        <v>191</v>
      </c>
      <c r="AO25" s="161"/>
      <c r="AP25" s="643" t="s">
        <v>2750</v>
      </c>
      <c r="AQ25" s="801" t="s">
        <v>191</v>
      </c>
      <c r="AR25" s="247" t="s">
        <v>1590</v>
      </c>
      <c r="AS25" s="1079">
        <v>1.1344673033230472</v>
      </c>
      <c r="AT25" s="85"/>
      <c r="AV25" s="643" t="s">
        <v>2750</v>
      </c>
      <c r="AW25" s="247" t="s">
        <v>1590</v>
      </c>
      <c r="AX25" s="1080">
        <v>5.8869773746820987E-2</v>
      </c>
      <c r="AY25" s="199"/>
      <c r="AZ25" s="141"/>
      <c r="BA25" s="818" t="s">
        <v>2750</v>
      </c>
      <c r="BB25" s="942" t="s">
        <v>2750</v>
      </c>
      <c r="BC25" s="825">
        <v>5.1891996864415066</v>
      </c>
      <c r="BD25" s="7">
        <v>148.99293753585715</v>
      </c>
      <c r="BE25" s="141"/>
      <c r="BF25" s="161"/>
      <c r="BG25" s="818" t="s">
        <v>2750</v>
      </c>
      <c r="BH25" s="1083">
        <v>8.2773854186587226</v>
      </c>
      <c r="BI25" s="141"/>
      <c r="BJ25" s="161"/>
      <c r="BK25" s="643" t="s">
        <v>2750</v>
      </c>
      <c r="BL25" s="85">
        <v>8.9298490061332885</v>
      </c>
      <c r="BM25" s="85"/>
      <c r="BN25" s="197"/>
      <c r="BO25" s="197"/>
      <c r="BP25" s="643" t="s">
        <v>2750</v>
      </c>
      <c r="BQ25" s="1080">
        <v>0.47439822845083068</v>
      </c>
      <c r="BR25" s="199"/>
      <c r="BS25" s="197"/>
      <c r="BT25" s="818" t="s">
        <v>2750</v>
      </c>
      <c r="BU25" s="781">
        <v>5.9934713375150421</v>
      </c>
      <c r="BV25" s="6">
        <v>5.6146691770150117</v>
      </c>
      <c r="BW25" s="6"/>
      <c r="BX25" s="6"/>
      <c r="BY25" s="643" t="s">
        <v>2750</v>
      </c>
      <c r="BZ25" s="1079">
        <v>0.32440310800531164</v>
      </c>
      <c r="CA25" s="6"/>
      <c r="CB25" s="6"/>
      <c r="CC25" s="818" t="s">
        <v>2750</v>
      </c>
      <c r="CD25" s="154">
        <v>3.768412966328532</v>
      </c>
      <c r="CE25" s="87">
        <v>3.9191494849816757</v>
      </c>
      <c r="CF25" s="141"/>
    </row>
    <row r="26" spans="1:84" s="1069" customFormat="1" ht="30" x14ac:dyDescent="0.25">
      <c r="A26" s="1088" t="s">
        <v>2773</v>
      </c>
      <c r="B26" s="1071" t="s">
        <v>1849</v>
      </c>
      <c r="C26" s="1075">
        <v>42467</v>
      </c>
      <c r="D26" s="1076">
        <v>0.50069444444444444</v>
      </c>
      <c r="E26" s="1073" t="s">
        <v>1591</v>
      </c>
      <c r="F26" s="1062"/>
      <c r="G26" s="239">
        <v>125.1</v>
      </c>
      <c r="H26" s="492">
        <v>132.70000000000002</v>
      </c>
      <c r="I26" s="136">
        <v>7.6000000000000227</v>
      </c>
      <c r="J26" s="1062">
        <v>176</v>
      </c>
      <c r="K26" s="1063">
        <v>43.181818181818315</v>
      </c>
      <c r="L26" s="1064" t="s">
        <v>2750</v>
      </c>
      <c r="M26" s="219" t="s">
        <v>1591</v>
      </c>
      <c r="N26" s="556">
        <v>125.1</v>
      </c>
      <c r="O26" s="492">
        <v>130.5</v>
      </c>
      <c r="P26" s="535">
        <v>5.4000000000000057</v>
      </c>
      <c r="Q26" s="136">
        <v>116</v>
      </c>
      <c r="R26" s="136">
        <v>46.551724137931082</v>
      </c>
      <c r="S26" s="1064" t="s">
        <v>2750</v>
      </c>
      <c r="T26" s="219" t="s">
        <v>1591</v>
      </c>
      <c r="U26" s="138">
        <v>125.4</v>
      </c>
      <c r="V26" s="600">
        <v>130.6</v>
      </c>
      <c r="W26" s="138">
        <v>5.1999999999999886</v>
      </c>
      <c r="X26" s="138">
        <v>116</v>
      </c>
      <c r="Y26" s="138">
        <v>44.827586206896449</v>
      </c>
      <c r="Z26" s="1064" t="s">
        <v>2750</v>
      </c>
      <c r="AA26" s="138">
        <v>44.853709508881956</v>
      </c>
      <c r="AB26" s="138">
        <v>1.6851048508745812</v>
      </c>
      <c r="AC26" s="138">
        <v>3.7568907216935892</v>
      </c>
      <c r="AD26" s="535">
        <v>3</v>
      </c>
      <c r="AE26" s="1064" t="s">
        <v>2750</v>
      </c>
      <c r="AF26" s="535"/>
      <c r="AG26" s="86" t="s">
        <v>191</v>
      </c>
      <c r="AH26" s="86" t="s">
        <v>191</v>
      </c>
      <c r="AI26" s="86" t="s">
        <v>191</v>
      </c>
      <c r="AJ26" s="193" t="s">
        <v>2750</v>
      </c>
      <c r="AK26" s="1064" t="s">
        <v>2750</v>
      </c>
      <c r="AL26" s="86" t="s">
        <v>191</v>
      </c>
      <c r="AM26" s="86" t="s">
        <v>191</v>
      </c>
      <c r="AN26" s="86" t="s">
        <v>191</v>
      </c>
      <c r="AO26" s="193"/>
      <c r="AP26" s="1064" t="s">
        <v>2750</v>
      </c>
      <c r="AQ26" s="801" t="s">
        <v>191</v>
      </c>
      <c r="AR26" s="247" t="s">
        <v>1591</v>
      </c>
      <c r="AS26" s="1078">
        <v>1.1440405713531678</v>
      </c>
      <c r="AT26" s="198"/>
      <c r="AV26" s="1064" t="s">
        <v>2750</v>
      </c>
      <c r="AW26" s="247" t="s">
        <v>1591</v>
      </c>
      <c r="AX26" s="1080">
        <v>5.2909552627667299E-2</v>
      </c>
      <c r="AY26" s="199"/>
      <c r="AZ26" s="247"/>
      <c r="BA26" s="1065" t="s">
        <v>2750</v>
      </c>
      <c r="BB26" s="1066" t="s">
        <v>2750</v>
      </c>
      <c r="BC26" s="1067">
        <v>4.6247968780587945</v>
      </c>
      <c r="BD26" s="624">
        <v>156.77959944388485</v>
      </c>
      <c r="BE26" s="247"/>
      <c r="BF26" s="193"/>
      <c r="BG26" s="1065" t="s">
        <v>2750</v>
      </c>
      <c r="BH26" s="1083">
        <v>6.7700281578041386</v>
      </c>
      <c r="BI26" s="247"/>
      <c r="BJ26" s="193"/>
      <c r="BK26" s="1064" t="s">
        <v>2750</v>
      </c>
      <c r="BL26" s="198">
        <v>12.128625189221502</v>
      </c>
      <c r="BM26" s="198"/>
      <c r="BN26" s="197"/>
      <c r="BO26" s="197"/>
      <c r="BP26" s="1064" t="s">
        <v>2750</v>
      </c>
      <c r="BQ26" s="1080">
        <v>0.56460841398100259</v>
      </c>
      <c r="BR26" s="199"/>
      <c r="BS26" s="197"/>
      <c r="BT26" s="1065" t="s">
        <v>2750</v>
      </c>
      <c r="BU26" s="1068">
        <v>7.7360991048855343</v>
      </c>
      <c r="BV26" s="504">
        <v>5.4926111514277398</v>
      </c>
      <c r="BW26" s="504"/>
      <c r="BX26" s="504"/>
      <c r="BY26" s="1064" t="s">
        <v>2750</v>
      </c>
      <c r="BZ26" s="1078">
        <v>0.24622049989158773</v>
      </c>
      <c r="CA26" s="504"/>
      <c r="CB26" s="504"/>
      <c r="CC26" s="1065" t="s">
        <v>2750</v>
      </c>
      <c r="CD26" s="154">
        <v>3.5033965968216902</v>
      </c>
      <c r="CE26" s="154">
        <v>3.6369198790961814</v>
      </c>
      <c r="CF26" s="247"/>
    </row>
    <row r="27" spans="1:84" x14ac:dyDescent="0.25">
      <c r="A27" s="1088" t="s">
        <v>1784</v>
      </c>
      <c r="B27" s="413" t="s">
        <v>1694</v>
      </c>
      <c r="C27" s="1075">
        <v>42716</v>
      </c>
      <c r="D27" s="1076">
        <v>0.50694444444444442</v>
      </c>
      <c r="E27" s="1073" t="s">
        <v>1775</v>
      </c>
      <c r="F27" s="535" t="s">
        <v>1775</v>
      </c>
      <c r="G27" s="239">
        <v>128.19999999999999</v>
      </c>
      <c r="H27" s="492">
        <v>142.6</v>
      </c>
      <c r="I27" s="136">
        <v>14.400000000000006</v>
      </c>
      <c r="J27" s="9">
        <v>158</v>
      </c>
      <c r="K27" s="8">
        <v>91.139240506329145</v>
      </c>
      <c r="L27" s="643" t="s">
        <v>2750</v>
      </c>
      <c r="M27" s="535" t="s">
        <v>1775</v>
      </c>
      <c r="N27" s="7">
        <v>125.1</v>
      </c>
      <c r="O27" s="7">
        <v>139.1</v>
      </c>
      <c r="P27" s="7">
        <v>14</v>
      </c>
      <c r="Q27" s="7">
        <v>152</v>
      </c>
      <c r="R27" s="7">
        <v>92.10526315789474</v>
      </c>
      <c r="S27" s="643" t="s">
        <v>2750</v>
      </c>
      <c r="T27" s="535" t="s">
        <v>1775</v>
      </c>
      <c r="U27" s="138">
        <v>127.8</v>
      </c>
      <c r="V27" s="600">
        <v>142.1</v>
      </c>
      <c r="W27" s="138">
        <v>14.299999999999997</v>
      </c>
      <c r="X27" s="138">
        <v>154</v>
      </c>
      <c r="Y27" s="138">
        <v>92.857142857142847</v>
      </c>
      <c r="Z27" s="643" t="s">
        <v>2750</v>
      </c>
      <c r="AA27" s="138">
        <v>92.033882173788911</v>
      </c>
      <c r="AB27" s="138">
        <v>0.86117277906454315</v>
      </c>
      <c r="AC27" s="138">
        <v>0.93571276004458681</v>
      </c>
      <c r="AD27" s="535">
        <v>3</v>
      </c>
      <c r="AE27" s="643" t="s">
        <v>2750</v>
      </c>
      <c r="AF27" s="535"/>
      <c r="AG27" s="86" t="s">
        <v>191</v>
      </c>
      <c r="AH27" s="86" t="s">
        <v>191</v>
      </c>
      <c r="AI27" s="86" t="s">
        <v>191</v>
      </c>
      <c r="AJ27" s="161" t="s">
        <v>2750</v>
      </c>
      <c r="AK27" s="643" t="s">
        <v>2750</v>
      </c>
      <c r="AL27" s="86" t="s">
        <v>191</v>
      </c>
      <c r="AM27" s="86" t="s">
        <v>191</v>
      </c>
      <c r="AN27" s="86" t="s">
        <v>191</v>
      </c>
      <c r="AO27" s="161"/>
      <c r="AP27" s="643" t="s">
        <v>2750</v>
      </c>
      <c r="AQ27" s="801" t="s">
        <v>191</v>
      </c>
      <c r="AR27" s="247" t="s">
        <v>1775</v>
      </c>
      <c r="AS27" s="1078">
        <v>10.888758669412523</v>
      </c>
      <c r="AT27" s="198"/>
      <c r="AV27" s="643" t="s">
        <v>2750</v>
      </c>
      <c r="AW27" s="219" t="s">
        <v>1775</v>
      </c>
      <c r="AX27" s="1080">
        <v>6.2848488391531301E-2</v>
      </c>
      <c r="AY27" s="199"/>
      <c r="AZ27" s="141"/>
      <c r="BA27" s="818" t="s">
        <v>2750</v>
      </c>
      <c r="BB27" s="942" t="s">
        <v>2750</v>
      </c>
      <c r="BC27" s="825">
        <v>0.57718689797100753</v>
      </c>
      <c r="BD27" s="604">
        <v>364.61307154604839</v>
      </c>
      <c r="BE27" s="141"/>
      <c r="BF27" s="247"/>
      <c r="BG27" s="818" t="s">
        <v>2750</v>
      </c>
      <c r="BH27" s="1084">
        <v>33.230558419386703</v>
      </c>
      <c r="BI27" s="247"/>
      <c r="BJ27" s="247"/>
      <c r="BK27" s="643" t="s">
        <v>2750</v>
      </c>
      <c r="BL27" s="85">
        <v>4.9555610669471513</v>
      </c>
      <c r="BM27" s="85"/>
      <c r="BN27" s="197"/>
      <c r="BO27" s="197"/>
      <c r="BP27" s="643" t="s">
        <v>2750</v>
      </c>
      <c r="BQ27" s="1080">
        <v>0.45643325616618541</v>
      </c>
      <c r="BR27" s="199"/>
      <c r="BS27" s="197"/>
      <c r="BT27" s="818" t="s">
        <v>2750</v>
      </c>
      <c r="BU27" s="781">
        <v>1.3591287459701769</v>
      </c>
      <c r="BV27" s="198">
        <v>9.872306273281696</v>
      </c>
      <c r="BW27" s="141"/>
      <c r="BX27" s="141"/>
      <c r="BY27" s="643" t="s">
        <v>2750</v>
      </c>
      <c r="BZ27" s="1079">
        <v>0.91671415394758582</v>
      </c>
      <c r="CA27" s="247" t="s">
        <v>602</v>
      </c>
      <c r="CB27" s="247"/>
      <c r="CC27" s="818" t="s">
        <v>2750</v>
      </c>
      <c r="CD27" s="154">
        <v>2.7076117242370681</v>
      </c>
      <c r="CE27" s="87">
        <v>2.7586480563407414</v>
      </c>
      <c r="CF27" s="141"/>
    </row>
    <row r="28" spans="1:84" x14ac:dyDescent="0.25">
      <c r="A28" s="1088" t="s">
        <v>1787</v>
      </c>
      <c r="B28" s="413" t="s">
        <v>1694</v>
      </c>
      <c r="C28" s="1075">
        <v>42720</v>
      </c>
      <c r="D28" s="1076">
        <v>0.65972222222222221</v>
      </c>
      <c r="E28" s="1073" t="s">
        <v>1778</v>
      </c>
      <c r="F28" s="535" t="s">
        <v>1778</v>
      </c>
      <c r="G28" s="239">
        <v>127.7</v>
      </c>
      <c r="H28" s="492">
        <v>182.79999999999998</v>
      </c>
      <c r="I28" s="136">
        <v>55.09999999999998</v>
      </c>
      <c r="J28" s="9">
        <v>46</v>
      </c>
      <c r="K28" s="8">
        <v>1197.8260869565213</v>
      </c>
      <c r="L28" s="643" t="s">
        <v>2750</v>
      </c>
      <c r="M28" s="535" t="s">
        <v>1778</v>
      </c>
      <c r="N28" s="7">
        <v>128</v>
      </c>
      <c r="O28" s="7">
        <v>181.9</v>
      </c>
      <c r="P28" s="7">
        <v>53.900000000000006</v>
      </c>
      <c r="Q28" s="7">
        <v>46</v>
      </c>
      <c r="R28" s="7">
        <v>1171.7391304347827</v>
      </c>
      <c r="S28" s="643" t="s">
        <v>2750</v>
      </c>
      <c r="T28" s="535" t="s">
        <v>1778</v>
      </c>
      <c r="U28" s="138">
        <v>126.8</v>
      </c>
      <c r="V28" s="600">
        <v>164.3</v>
      </c>
      <c r="W28" s="138">
        <v>37.500000000000014</v>
      </c>
      <c r="X28" s="138">
        <v>30</v>
      </c>
      <c r="Y28" s="138">
        <v>1250.0000000000005</v>
      </c>
      <c r="Z28" s="643" t="s">
        <v>2750</v>
      </c>
      <c r="AA28" s="138">
        <v>1206.5217391304348</v>
      </c>
      <c r="AB28" s="138">
        <v>39.848484303964071</v>
      </c>
      <c r="AC28" s="138">
        <v>3.302757257625851</v>
      </c>
      <c r="AD28" s="535">
        <v>3</v>
      </c>
      <c r="AE28" s="643" t="s">
        <v>2750</v>
      </c>
      <c r="AF28" s="535"/>
      <c r="AG28" s="86" t="s">
        <v>191</v>
      </c>
      <c r="AH28" s="86" t="s">
        <v>191</v>
      </c>
      <c r="AI28" s="86" t="s">
        <v>191</v>
      </c>
      <c r="AJ28" s="161" t="s">
        <v>2750</v>
      </c>
      <c r="AK28" s="643" t="s">
        <v>2750</v>
      </c>
      <c r="AL28" s="86" t="s">
        <v>191</v>
      </c>
      <c r="AM28" s="86" t="s">
        <v>191</v>
      </c>
      <c r="AN28" s="86" t="s">
        <v>191</v>
      </c>
      <c r="AO28" s="161"/>
      <c r="AP28" s="643" t="s">
        <v>2750</v>
      </c>
      <c r="AQ28" s="801" t="s">
        <v>191</v>
      </c>
      <c r="AR28" s="247" t="s">
        <v>1778</v>
      </c>
      <c r="AS28" s="1078">
        <v>9.2833792608562042</v>
      </c>
      <c r="AT28" s="198"/>
      <c r="AV28" s="643" t="s">
        <v>2750</v>
      </c>
      <c r="AW28" s="219" t="s">
        <v>1778</v>
      </c>
      <c r="AX28" s="1080">
        <v>7.3508093614032641E-2</v>
      </c>
      <c r="AY28" s="199"/>
      <c r="AZ28" s="141"/>
      <c r="BA28" s="818" t="s">
        <v>2750</v>
      </c>
      <c r="BB28" s="942" t="s">
        <v>2750</v>
      </c>
      <c r="BC28" s="825">
        <v>0.79182473912256179</v>
      </c>
      <c r="BD28" s="604">
        <v>277.1321677679407</v>
      </c>
      <c r="BE28" s="141"/>
      <c r="BF28" s="247"/>
      <c r="BG28" s="818" t="s">
        <v>2750</v>
      </c>
      <c r="BH28" s="1084">
        <v>331.95614008725062</v>
      </c>
      <c r="BI28" s="247"/>
      <c r="BJ28" s="247"/>
      <c r="BK28" s="643" t="s">
        <v>2750</v>
      </c>
      <c r="BL28" s="85">
        <v>2.5245721728848047</v>
      </c>
      <c r="BM28" s="85"/>
      <c r="BN28" s="197"/>
      <c r="BO28" s="197"/>
      <c r="BP28" s="643" t="s">
        <v>2750</v>
      </c>
      <c r="BQ28" s="1080">
        <v>2.9581400025758913</v>
      </c>
      <c r="BR28" s="199"/>
      <c r="BS28" s="197"/>
      <c r="BT28" s="818" t="s">
        <v>2750</v>
      </c>
      <c r="BU28" s="781">
        <v>0.91096323938792256</v>
      </c>
      <c r="BV28" s="198">
        <v>4.2599867560988853</v>
      </c>
      <c r="BW28" s="141"/>
      <c r="BX28" s="141"/>
      <c r="BY28" s="643" t="s">
        <v>2750</v>
      </c>
      <c r="BZ28" s="1079">
        <v>5.3249834451236087</v>
      </c>
      <c r="CA28" s="247" t="s">
        <v>602</v>
      </c>
      <c r="CB28" s="247"/>
      <c r="CC28" s="818" t="s">
        <v>2750</v>
      </c>
      <c r="CD28" s="154">
        <v>1.5371679117618804</v>
      </c>
      <c r="CE28" s="87">
        <v>1.6041225939438872</v>
      </c>
      <c r="CF28" s="141"/>
    </row>
    <row r="29" spans="1:84" x14ac:dyDescent="0.25">
      <c r="A29" s="1088" t="s">
        <v>1790</v>
      </c>
      <c r="B29" s="413" t="s">
        <v>1694</v>
      </c>
      <c r="C29" s="1075">
        <v>42721</v>
      </c>
      <c r="D29" s="1076">
        <v>0.59027777777777779</v>
      </c>
      <c r="E29" s="1073" t="s">
        <v>1781</v>
      </c>
      <c r="F29" s="535" t="s">
        <v>1781</v>
      </c>
      <c r="G29" s="239">
        <v>126.3</v>
      </c>
      <c r="H29" s="492">
        <v>144.19999999999999</v>
      </c>
      <c r="I29" s="136">
        <v>17.899999999999991</v>
      </c>
      <c r="J29" s="9">
        <v>88</v>
      </c>
      <c r="K29" s="8">
        <v>203.40909090909082</v>
      </c>
      <c r="L29" s="643" t="s">
        <v>2750</v>
      </c>
      <c r="M29" s="535" t="s">
        <v>1781</v>
      </c>
      <c r="N29" s="7">
        <v>126.7</v>
      </c>
      <c r="O29" s="7">
        <v>139.5</v>
      </c>
      <c r="P29" s="7">
        <v>12.799999999999997</v>
      </c>
      <c r="Q29" s="7">
        <v>58</v>
      </c>
      <c r="R29" s="7">
        <v>220.68965517241372</v>
      </c>
      <c r="S29" s="643" t="s">
        <v>2750</v>
      </c>
      <c r="T29" s="535" t="s">
        <v>1781</v>
      </c>
      <c r="U29" s="138">
        <v>129.69999999999999</v>
      </c>
      <c r="V29" s="600">
        <v>142.5</v>
      </c>
      <c r="W29" s="138">
        <v>12.800000000000011</v>
      </c>
      <c r="X29" s="138">
        <v>60</v>
      </c>
      <c r="Y29" s="138">
        <v>213.33333333333354</v>
      </c>
      <c r="Z29" s="643" t="s">
        <v>2750</v>
      </c>
      <c r="AA29" s="138">
        <v>212.47735980494602</v>
      </c>
      <c r="AB29" s="138">
        <v>8.6720236003878171</v>
      </c>
      <c r="AC29" s="138">
        <v>4.0813871220673699</v>
      </c>
      <c r="AD29" s="535">
        <v>3</v>
      </c>
      <c r="AE29" s="643" t="s">
        <v>2750</v>
      </c>
      <c r="AF29" s="535"/>
      <c r="AG29" s="86" t="s">
        <v>191</v>
      </c>
      <c r="AH29" s="86" t="s">
        <v>191</v>
      </c>
      <c r="AI29" s="86" t="s">
        <v>191</v>
      </c>
      <c r="AJ29" s="161" t="s">
        <v>2750</v>
      </c>
      <c r="AK29" s="643" t="s">
        <v>2750</v>
      </c>
      <c r="AL29" s="86" t="s">
        <v>191</v>
      </c>
      <c r="AM29" s="86" t="s">
        <v>191</v>
      </c>
      <c r="AN29" s="86" t="s">
        <v>191</v>
      </c>
      <c r="AO29" s="161"/>
      <c r="AP29" s="643" t="s">
        <v>2750</v>
      </c>
      <c r="AQ29" s="801" t="s">
        <v>191</v>
      </c>
      <c r="AR29" s="247" t="s">
        <v>1781</v>
      </c>
      <c r="AS29" s="1078">
        <v>8.6155731738456218</v>
      </c>
      <c r="AT29" s="198"/>
      <c r="AV29" s="643" t="s">
        <v>2750</v>
      </c>
      <c r="AW29" s="219" t="s">
        <v>1781</v>
      </c>
      <c r="AX29" s="1080">
        <v>8.6376742353609787E-2</v>
      </c>
      <c r="AY29" s="199">
        <v>6.225837577949235E-3</v>
      </c>
      <c r="AZ29" s="141"/>
      <c r="BA29" s="818" t="s">
        <v>2750</v>
      </c>
      <c r="BB29" s="942" t="s">
        <v>2750</v>
      </c>
      <c r="BC29" s="825">
        <v>1.0025652456394254</v>
      </c>
      <c r="BD29" s="604">
        <v>249.77245977007382</v>
      </c>
      <c r="BE29" s="141"/>
      <c r="BF29" s="247"/>
      <c r="BG29" s="818" t="s">
        <v>2750</v>
      </c>
      <c r="BH29" s="1084">
        <v>50.805988975958179</v>
      </c>
      <c r="BI29" s="247"/>
      <c r="BJ29" s="247"/>
      <c r="BK29" s="643" t="s">
        <v>2750</v>
      </c>
      <c r="BL29" s="85">
        <v>2.9457309331377433</v>
      </c>
      <c r="BM29" s="85"/>
      <c r="BN29" s="197"/>
      <c r="BO29" s="197"/>
      <c r="BP29" s="643" t="s">
        <v>2750</v>
      </c>
      <c r="BQ29" s="1080">
        <v>0.65009234386488157</v>
      </c>
      <c r="BR29" s="199"/>
      <c r="BS29" s="197"/>
      <c r="BT29" s="818" t="s">
        <v>2750</v>
      </c>
      <c r="BU29" s="781">
        <v>1.1793657859034634</v>
      </c>
      <c r="BV29" s="198">
        <v>5.5146085823409416</v>
      </c>
      <c r="BW29" s="141"/>
      <c r="BX29" s="141"/>
      <c r="BY29" s="643" t="s">
        <v>2750</v>
      </c>
      <c r="BZ29" s="1079">
        <v>1.1764498308994018</v>
      </c>
      <c r="CA29" s="247" t="s">
        <v>602</v>
      </c>
      <c r="CB29" s="247"/>
      <c r="CC29" s="818" t="s">
        <v>2750</v>
      </c>
      <c r="CD29" s="154">
        <v>2.2078529343937174</v>
      </c>
      <c r="CE29" s="87">
        <v>2.3155731334274545</v>
      </c>
      <c r="CF29" s="141"/>
    </row>
    <row r="30" spans="1:84" x14ac:dyDescent="0.25">
      <c r="A30" s="1088" t="s">
        <v>2774</v>
      </c>
      <c r="B30" s="413" t="s">
        <v>1694</v>
      </c>
      <c r="C30" s="332">
        <v>42740</v>
      </c>
      <c r="D30" s="326">
        <v>0.46527777777777773</v>
      </c>
      <c r="E30" s="1073" t="s">
        <v>1793</v>
      </c>
      <c r="F30" s="240" t="s">
        <v>1793</v>
      </c>
      <c r="G30" s="240">
        <v>127.4</v>
      </c>
      <c r="H30" s="239">
        <v>175</v>
      </c>
      <c r="I30" s="240">
        <v>47.599999999999994</v>
      </c>
      <c r="J30" s="136">
        <v>108</v>
      </c>
      <c r="K30" s="136">
        <v>440.7407407407407</v>
      </c>
      <c r="L30" s="643"/>
      <c r="M30" s="240" t="s">
        <v>1793</v>
      </c>
      <c r="N30" s="7">
        <v>127.1</v>
      </c>
      <c r="O30" s="7">
        <v>184.9</v>
      </c>
      <c r="P30" s="7">
        <v>57.800000000000011</v>
      </c>
      <c r="Q30" s="7">
        <v>134</v>
      </c>
      <c r="R30" s="7">
        <v>431.34328358208961</v>
      </c>
      <c r="S30" s="643"/>
      <c r="T30" s="240" t="s">
        <v>1793</v>
      </c>
      <c r="U30" s="602">
        <v>127.6</v>
      </c>
      <c r="V30" s="598">
        <v>171.6</v>
      </c>
      <c r="W30" s="138">
        <v>44</v>
      </c>
      <c r="X30" s="138">
        <v>96</v>
      </c>
      <c r="Y30" s="138">
        <v>458.33333333333331</v>
      </c>
      <c r="Z30" s="643"/>
      <c r="AA30" s="138">
        <v>443.47245255205456</v>
      </c>
      <c r="AB30" s="138">
        <v>13.700816890196958</v>
      </c>
      <c r="AC30" s="138">
        <v>3.0894403499817753</v>
      </c>
      <c r="AD30" s="535">
        <v>3</v>
      </c>
      <c r="AE30" s="643"/>
      <c r="AF30" s="535"/>
      <c r="AG30" s="86" t="s">
        <v>191</v>
      </c>
      <c r="AH30" s="86" t="s">
        <v>191</v>
      </c>
      <c r="AI30" s="86" t="s">
        <v>191</v>
      </c>
      <c r="AJ30" s="161" t="s">
        <v>2750</v>
      </c>
      <c r="AK30" s="643"/>
      <c r="AL30" s="86" t="s">
        <v>191</v>
      </c>
      <c r="AM30" s="86" t="s">
        <v>191</v>
      </c>
      <c r="AN30" s="86" t="s">
        <v>191</v>
      </c>
      <c r="AO30" s="161" t="s">
        <v>2750</v>
      </c>
      <c r="AP30" s="643"/>
      <c r="AQ30" s="801" t="s">
        <v>191</v>
      </c>
      <c r="AR30" s="247" t="s">
        <v>1793</v>
      </c>
      <c r="AS30" s="1078">
        <v>10.823053951554186</v>
      </c>
      <c r="AT30" s="198"/>
      <c r="AV30" s="643"/>
      <c r="AW30" s="219" t="s">
        <v>1793</v>
      </c>
      <c r="AX30" s="1080">
        <v>8.316430115357562E-2</v>
      </c>
      <c r="AY30" s="199"/>
      <c r="AZ30" s="141"/>
      <c r="BA30" s="818"/>
      <c r="BB30" s="942"/>
      <c r="BC30" s="825">
        <v>0.76839958043111545</v>
      </c>
      <c r="BD30" s="616">
        <v>277.01651535507199</v>
      </c>
      <c r="BG30" s="818"/>
      <c r="BH30" s="1085">
        <v>122.09246417501319</v>
      </c>
      <c r="BI30" s="247"/>
      <c r="BJ30" s="247"/>
      <c r="BK30" s="643"/>
      <c r="BL30" s="85">
        <v>1.9260155295238595</v>
      </c>
      <c r="BM30" s="141"/>
      <c r="BN30" s="197"/>
      <c r="BO30" s="197"/>
      <c r="BP30" s="643"/>
      <c r="BQ30" s="1079">
        <v>0.83077386273491882</v>
      </c>
      <c r="BR30" s="199"/>
      <c r="BS30" s="197"/>
      <c r="BT30" s="818"/>
      <c r="BU30" s="781">
        <v>0.69527101193051499</v>
      </c>
      <c r="BV30" s="198">
        <v>6.0261335944814594</v>
      </c>
      <c r="BW30" s="247"/>
      <c r="BX30" s="247"/>
      <c r="BY30" s="643"/>
      <c r="BZ30" s="1078">
        <v>2.7619778974706688</v>
      </c>
      <c r="CA30" s="247"/>
      <c r="CB30" s="247"/>
      <c r="CC30" s="818"/>
      <c r="CD30" s="154">
        <v>2.1753697922152151</v>
      </c>
      <c r="CE30" s="87">
        <v>2.2622017797196046</v>
      </c>
      <c r="CF30" s="141"/>
    </row>
    <row r="31" spans="1:84" x14ac:dyDescent="0.25">
      <c r="A31" s="1088" t="s">
        <v>2775</v>
      </c>
      <c r="B31" s="413" t="s">
        <v>1694</v>
      </c>
      <c r="C31" s="332">
        <v>42743</v>
      </c>
      <c r="D31" s="326">
        <v>0.68055555555555547</v>
      </c>
      <c r="E31" s="1073" t="s">
        <v>1797</v>
      </c>
      <c r="F31" s="240" t="s">
        <v>1797</v>
      </c>
      <c r="G31" s="240">
        <v>127</v>
      </c>
      <c r="H31" s="239">
        <v>208.1</v>
      </c>
      <c r="I31" s="240">
        <v>81.099999999999994</v>
      </c>
      <c r="J31" s="136">
        <v>56</v>
      </c>
      <c r="K31" s="136">
        <v>1448.2142857142856</v>
      </c>
      <c r="L31" s="643"/>
      <c r="M31" s="240" t="s">
        <v>1797</v>
      </c>
      <c r="N31" s="7">
        <v>128.5</v>
      </c>
      <c r="O31" s="7">
        <v>182.79999999999998</v>
      </c>
      <c r="P31" s="7">
        <v>54.299999999999983</v>
      </c>
      <c r="Q31" s="7">
        <v>40</v>
      </c>
      <c r="R31" s="7">
        <v>1357.4999999999995</v>
      </c>
      <c r="S31" s="643"/>
      <c r="T31" s="240" t="s">
        <v>1797</v>
      </c>
      <c r="U31" s="602">
        <v>129</v>
      </c>
      <c r="V31" s="598">
        <v>201.1</v>
      </c>
      <c r="W31" s="138">
        <v>72.099999999999994</v>
      </c>
      <c r="X31" s="138">
        <v>50</v>
      </c>
      <c r="Y31" s="138">
        <v>1441.9999999999998</v>
      </c>
      <c r="Z31" s="643"/>
      <c r="AA31" s="3">
        <v>1415.9047619047617</v>
      </c>
      <c r="AB31" s="3">
        <v>50.675353936589879</v>
      </c>
      <c r="AC31" s="3">
        <v>3.5790086522781581</v>
      </c>
      <c r="AD31" s="535">
        <v>3</v>
      </c>
      <c r="AE31" s="643"/>
      <c r="AG31" s="86" t="s">
        <v>191</v>
      </c>
      <c r="AH31" s="86" t="s">
        <v>191</v>
      </c>
      <c r="AI31" s="86" t="s">
        <v>191</v>
      </c>
      <c r="AJ31" s="161" t="s">
        <v>2750</v>
      </c>
      <c r="AK31" s="643"/>
      <c r="AL31" s="86" t="s">
        <v>191</v>
      </c>
      <c r="AM31" s="86" t="s">
        <v>191</v>
      </c>
      <c r="AN31" s="86" t="s">
        <v>191</v>
      </c>
      <c r="AO31" s="161" t="s">
        <v>2750</v>
      </c>
      <c r="AP31" s="643"/>
      <c r="AQ31" s="801" t="s">
        <v>191</v>
      </c>
      <c r="AR31" s="247" t="s">
        <v>1797</v>
      </c>
      <c r="AS31" s="1078">
        <v>7.3155194635517118</v>
      </c>
      <c r="AT31" s="198"/>
      <c r="AV31" s="643"/>
      <c r="AW31" s="249" t="s">
        <v>1797</v>
      </c>
      <c r="AX31" s="1079">
        <v>8.5302238376076353E-2</v>
      </c>
      <c r="BA31" s="818"/>
      <c r="BB31" s="942"/>
      <c r="BC31" s="825">
        <v>1.166044855749202</v>
      </c>
      <c r="BD31" s="616">
        <v>138.21469405839744</v>
      </c>
      <c r="BG31" s="818"/>
      <c r="BH31" s="1085">
        <v>200.16449443100055</v>
      </c>
      <c r="BI31" s="247"/>
      <c r="BJ31" s="247"/>
      <c r="BK31" s="643"/>
      <c r="BL31" s="84">
        <v>1.2446272876802331</v>
      </c>
      <c r="BM31" s="85"/>
      <c r="BN31" s="84"/>
      <c r="BO31" s="84"/>
      <c r="BP31" s="643"/>
      <c r="BQ31" s="1079">
        <v>1.6895815430259158</v>
      </c>
      <c r="BS31" s="197"/>
      <c r="BT31" s="818"/>
      <c r="BU31" s="781">
        <v>0.90050287066754453</v>
      </c>
      <c r="BV31" s="198">
        <v>2.9553964480008936</v>
      </c>
      <c r="BW31" s="247"/>
      <c r="BX31" s="247"/>
      <c r="BY31" s="643"/>
      <c r="BZ31" s="1078">
        <v>4.2616816780172879</v>
      </c>
      <c r="CA31" s="247"/>
      <c r="CB31" s="247"/>
      <c r="CC31" s="818"/>
      <c r="CD31" s="154">
        <v>2.1382650145376014</v>
      </c>
      <c r="CE31" s="87">
        <v>2.1290897219967988</v>
      </c>
    </row>
    <row r="32" spans="1:84" x14ac:dyDescent="0.25">
      <c r="A32" s="1088" t="s">
        <v>2776</v>
      </c>
      <c r="B32" s="413" t="s">
        <v>1694</v>
      </c>
      <c r="C32" s="332">
        <v>42744</v>
      </c>
      <c r="D32" s="326">
        <v>0.63888888888888895</v>
      </c>
      <c r="E32" s="1073" t="s">
        <v>1799</v>
      </c>
      <c r="F32" s="240" t="s">
        <v>1799</v>
      </c>
      <c r="G32" s="240">
        <v>125.7</v>
      </c>
      <c r="H32" s="239">
        <v>200.2</v>
      </c>
      <c r="I32" s="240">
        <v>74.499999999999986</v>
      </c>
      <c r="J32" s="136">
        <v>42</v>
      </c>
      <c r="K32" s="136">
        <v>1773.8095238095234</v>
      </c>
      <c r="L32" s="643"/>
      <c r="M32" s="240" t="s">
        <v>1799</v>
      </c>
      <c r="N32" s="7">
        <v>128.80000000000001</v>
      </c>
      <c r="O32" s="7">
        <v>204.3</v>
      </c>
      <c r="P32" s="7">
        <v>75.5</v>
      </c>
      <c r="Q32" s="7">
        <v>42</v>
      </c>
      <c r="R32" s="7">
        <v>1797.6190476190475</v>
      </c>
      <c r="S32" s="643"/>
      <c r="T32" s="240" t="s">
        <v>1799</v>
      </c>
      <c r="U32" s="602">
        <v>129.4</v>
      </c>
      <c r="V32" s="598">
        <v>189.6</v>
      </c>
      <c r="W32" s="138">
        <v>60.199999999999989</v>
      </c>
      <c r="X32" s="138">
        <v>34</v>
      </c>
      <c r="Y32" s="138">
        <v>1770.5882352941171</v>
      </c>
      <c r="Z32" s="643"/>
      <c r="AA32" s="138">
        <v>1780.6722689075625</v>
      </c>
      <c r="AB32" s="138">
        <v>14.764455846623617</v>
      </c>
      <c r="AC32" s="138">
        <v>0.82915065868249693</v>
      </c>
      <c r="AD32" s="535">
        <v>3</v>
      </c>
      <c r="AE32" s="643"/>
      <c r="AF32" s="535"/>
      <c r="AG32" s="86" t="s">
        <v>191</v>
      </c>
      <c r="AH32" s="86" t="s">
        <v>191</v>
      </c>
      <c r="AI32" s="86" t="s">
        <v>191</v>
      </c>
      <c r="AJ32" s="161" t="s">
        <v>2750</v>
      </c>
      <c r="AK32" s="643"/>
      <c r="AL32" s="86" t="s">
        <v>191</v>
      </c>
      <c r="AM32" s="86" t="s">
        <v>191</v>
      </c>
      <c r="AN32" s="86" t="s">
        <v>191</v>
      </c>
      <c r="AO32" s="161" t="s">
        <v>2750</v>
      </c>
      <c r="AP32" s="643"/>
      <c r="AQ32" s="801" t="s">
        <v>191</v>
      </c>
      <c r="AR32" s="247" t="s">
        <v>1799</v>
      </c>
      <c r="AS32" s="1078">
        <v>12.026110225826324</v>
      </c>
      <c r="AT32" s="198"/>
      <c r="AV32" s="643"/>
      <c r="AW32" s="124" t="s">
        <v>1799</v>
      </c>
      <c r="AX32" s="1080">
        <v>4.2044893012863717E-2</v>
      </c>
      <c r="AY32" s="199"/>
      <c r="AZ32" s="141"/>
      <c r="BA32" s="818"/>
      <c r="BB32" s="942"/>
      <c r="BC32" s="825">
        <v>0.34961340136872704</v>
      </c>
      <c r="BD32" s="67">
        <v>398.81861872071579</v>
      </c>
      <c r="BG32" s="818"/>
      <c r="BH32" s="1085">
        <v>707.42826415936474</v>
      </c>
      <c r="BI32" s="247"/>
      <c r="BJ32" s="247"/>
      <c r="BK32" s="643"/>
      <c r="BL32" s="85">
        <v>1.0678096281603933</v>
      </c>
      <c r="BM32" s="141">
        <v>1.590354765345281E-2</v>
      </c>
      <c r="BN32" s="197"/>
      <c r="BO32" s="197"/>
      <c r="BP32" s="643"/>
      <c r="BQ32" s="1079">
        <v>1.9195149268121356</v>
      </c>
      <c r="BR32" s="199">
        <v>2.8588520186563882E-2</v>
      </c>
      <c r="BS32" s="197"/>
      <c r="BT32" s="818"/>
      <c r="BU32" s="781">
        <v>0.26774317397356961</v>
      </c>
      <c r="BV32" s="198">
        <v>3.3474070996588048</v>
      </c>
      <c r="BW32" s="247"/>
      <c r="BX32" s="247"/>
      <c r="BY32" s="643"/>
      <c r="BZ32" s="1078">
        <v>5.9268796293958825</v>
      </c>
      <c r="CA32" s="247"/>
      <c r="CB32" s="247"/>
      <c r="CC32" s="818"/>
      <c r="CD32" s="154">
        <v>0.83933069885158074</v>
      </c>
      <c r="CE32" s="87">
        <v>0.83780645044466506</v>
      </c>
      <c r="CF32" s="141"/>
    </row>
    <row r="33" spans="1:84" x14ac:dyDescent="0.25">
      <c r="A33" s="1088" t="s">
        <v>2777</v>
      </c>
      <c r="B33" s="413" t="s">
        <v>1694</v>
      </c>
      <c r="C33" s="332">
        <v>42746</v>
      </c>
      <c r="D33" s="326">
        <v>0.60416666666666663</v>
      </c>
      <c r="E33" s="1073" t="s">
        <v>1810</v>
      </c>
      <c r="F33" s="240" t="s">
        <v>1810</v>
      </c>
      <c r="G33" s="240">
        <v>131.4</v>
      </c>
      <c r="H33" s="239">
        <v>173.7</v>
      </c>
      <c r="I33" s="240">
        <v>42.299999999999983</v>
      </c>
      <c r="J33" s="136">
        <v>28</v>
      </c>
      <c r="K33" s="136">
        <v>1510.7142857142851</v>
      </c>
      <c r="L33" s="643"/>
      <c r="M33" s="240" t="s">
        <v>1810</v>
      </c>
      <c r="N33" s="7">
        <v>127.8</v>
      </c>
      <c r="O33" s="7">
        <v>170.8</v>
      </c>
      <c r="P33" s="7">
        <v>43.000000000000014</v>
      </c>
      <c r="Q33" s="7">
        <v>26</v>
      </c>
      <c r="R33" s="7">
        <v>1653.8461538461545</v>
      </c>
      <c r="S33" s="643"/>
      <c r="T33" s="240" t="s">
        <v>1810</v>
      </c>
      <c r="U33" s="602">
        <v>129.1</v>
      </c>
      <c r="V33" s="598">
        <v>162.1</v>
      </c>
      <c r="W33" s="138">
        <v>33</v>
      </c>
      <c r="X33" s="138">
        <v>24</v>
      </c>
      <c r="Y33" s="138">
        <v>1375</v>
      </c>
      <c r="Z33" s="643"/>
      <c r="AA33" s="138">
        <v>1513.1868131868132</v>
      </c>
      <c r="AB33" s="138">
        <v>139.43951887027981</v>
      </c>
      <c r="AC33" s="138">
        <v>9.2149573109625731</v>
      </c>
      <c r="AD33" s="535">
        <v>3</v>
      </c>
      <c r="AE33" s="643"/>
      <c r="AF33" s="535"/>
      <c r="AG33" s="86" t="s">
        <v>191</v>
      </c>
      <c r="AH33" s="86" t="s">
        <v>191</v>
      </c>
      <c r="AI33" s="86" t="s">
        <v>191</v>
      </c>
      <c r="AJ33" s="161" t="s">
        <v>2750</v>
      </c>
      <c r="AK33" s="643"/>
      <c r="AL33" s="86" t="s">
        <v>191</v>
      </c>
      <c r="AM33" s="86" t="s">
        <v>191</v>
      </c>
      <c r="AN33" s="86" t="s">
        <v>191</v>
      </c>
      <c r="AO33" s="161" t="s">
        <v>2750</v>
      </c>
      <c r="AP33" s="643"/>
      <c r="AQ33" s="801" t="s">
        <v>191</v>
      </c>
      <c r="AR33" s="247" t="s">
        <v>1810</v>
      </c>
      <c r="AS33" s="1078">
        <v>9.0151261871298143</v>
      </c>
      <c r="AT33" s="198"/>
      <c r="AV33" s="643"/>
      <c r="AW33" s="124" t="s">
        <v>1810</v>
      </c>
      <c r="AX33" s="1080">
        <v>3.6106381786533207E-2</v>
      </c>
      <c r="AY33" s="124"/>
      <c r="AZ33" s="247"/>
      <c r="BA33" s="818"/>
      <c r="BB33" s="942"/>
      <c r="BC33" s="825">
        <v>0.40050888958248243</v>
      </c>
      <c r="BD33" s="67">
        <v>304.54390745346035</v>
      </c>
      <c r="BG33" s="818"/>
      <c r="BH33" s="1085">
        <v>460.07883161719167</v>
      </c>
      <c r="BI33" s="247"/>
      <c r="BJ33" s="247"/>
      <c r="BK33" s="643"/>
      <c r="BL33" s="85">
        <v>1.0336208646682659</v>
      </c>
      <c r="BM33" s="141"/>
      <c r="BN33" s="197"/>
      <c r="BO33" s="197"/>
      <c r="BP33" s="643"/>
      <c r="BQ33" s="1079">
        <v>1.7094498915667475</v>
      </c>
      <c r="BR33" s="199"/>
      <c r="BS33" s="197"/>
      <c r="BT33" s="818"/>
      <c r="BU33" s="781">
        <v>0.33939962001250057</v>
      </c>
      <c r="BV33" s="198">
        <v>4.1196840573182341</v>
      </c>
      <c r="BW33" s="247"/>
      <c r="BX33" s="247"/>
      <c r="BY33" s="643"/>
      <c r="BZ33" s="1078">
        <v>5.6645655788125717</v>
      </c>
      <c r="CA33" s="247"/>
      <c r="CB33" s="247"/>
      <c r="CC33" s="818"/>
      <c r="CD33" s="154">
        <v>1.3527389504410934</v>
      </c>
      <c r="CE33" s="87">
        <v>1.2312163024109246</v>
      </c>
      <c r="CF33" s="141"/>
    </row>
    <row r="34" spans="1:84" x14ac:dyDescent="0.25">
      <c r="A34" s="1088" t="s">
        <v>2778</v>
      </c>
      <c r="B34" s="413" t="s">
        <v>1694</v>
      </c>
      <c r="C34" s="332">
        <v>42749</v>
      </c>
      <c r="D34" s="326">
        <v>0.58333333333333337</v>
      </c>
      <c r="E34" s="1073" t="s">
        <v>1814</v>
      </c>
      <c r="F34" s="240" t="s">
        <v>1814</v>
      </c>
      <c r="G34" s="240">
        <v>127.8</v>
      </c>
      <c r="H34" s="239">
        <v>160.80000000000001</v>
      </c>
      <c r="I34" s="240">
        <v>33.000000000000014</v>
      </c>
      <c r="J34" s="136">
        <v>48</v>
      </c>
      <c r="K34" s="136">
        <v>687.50000000000023</v>
      </c>
      <c r="L34" s="643"/>
      <c r="M34" s="240" t="s">
        <v>1814</v>
      </c>
      <c r="N34" s="7">
        <v>125.7</v>
      </c>
      <c r="O34" s="7">
        <v>168.2</v>
      </c>
      <c r="P34" s="7">
        <v>42.499999999999986</v>
      </c>
      <c r="Q34" s="7">
        <v>60</v>
      </c>
      <c r="R34" s="7">
        <v>708.33333333333314</v>
      </c>
      <c r="S34" s="643"/>
      <c r="T34" s="240" t="s">
        <v>1814</v>
      </c>
      <c r="U34" s="602">
        <v>127</v>
      </c>
      <c r="V34" s="598">
        <v>162.20000000000002</v>
      </c>
      <c r="W34" s="138">
        <v>35.200000000000017</v>
      </c>
      <c r="X34" s="138">
        <v>50</v>
      </c>
      <c r="Y34" s="138">
        <v>704.00000000000034</v>
      </c>
      <c r="Z34" s="643"/>
      <c r="AA34" s="138">
        <v>699.94444444444468</v>
      </c>
      <c r="AB34" s="138">
        <v>10.99284278940573</v>
      </c>
      <c r="AC34" s="138">
        <v>1.5705307580705061</v>
      </c>
      <c r="AD34" s="535">
        <v>3</v>
      </c>
      <c r="AE34" s="643"/>
      <c r="AF34" s="535"/>
      <c r="AG34" s="86" t="s">
        <v>191</v>
      </c>
      <c r="AH34" s="86" t="s">
        <v>191</v>
      </c>
      <c r="AI34" s="86" t="s">
        <v>191</v>
      </c>
      <c r="AJ34" s="161" t="s">
        <v>2750</v>
      </c>
      <c r="AK34" s="643"/>
      <c r="AL34" s="86" t="s">
        <v>191</v>
      </c>
      <c r="AM34" s="86" t="s">
        <v>191</v>
      </c>
      <c r="AN34" s="86" t="s">
        <v>191</v>
      </c>
      <c r="AO34" s="161" t="s">
        <v>2750</v>
      </c>
      <c r="AP34" s="643"/>
      <c r="AQ34" s="801" t="s">
        <v>191</v>
      </c>
      <c r="AR34" s="247" t="s">
        <v>1814</v>
      </c>
      <c r="AS34" s="1078">
        <v>2.7383646414162133</v>
      </c>
      <c r="AT34" s="198"/>
      <c r="AV34" s="643"/>
      <c r="AW34" s="124" t="s">
        <v>1814</v>
      </c>
      <c r="AX34" s="1080">
        <v>3.0234093898669524E-2</v>
      </c>
      <c r="AY34" s="124"/>
      <c r="AZ34" s="247"/>
      <c r="BA34" s="818"/>
      <c r="BB34" s="942"/>
      <c r="BC34" s="825">
        <v>1.1040930576372476</v>
      </c>
      <c r="BD34" s="616">
        <v>148.69395485288399</v>
      </c>
      <c r="BG34" s="818"/>
      <c r="BH34" s="1085">
        <v>102.2270939613578</v>
      </c>
      <c r="BI34" s="247"/>
      <c r="BJ34" s="247"/>
      <c r="BK34" s="643"/>
      <c r="BL34" s="85">
        <v>1.0056744520281462</v>
      </c>
      <c r="BM34" s="141"/>
      <c r="BN34" s="197"/>
      <c r="BO34" s="197"/>
      <c r="BP34" s="643"/>
      <c r="BQ34" s="1079">
        <v>0.71235273685326994</v>
      </c>
      <c r="BR34" s="199"/>
      <c r="BS34" s="197"/>
      <c r="BT34" s="818"/>
      <c r="BU34" s="781">
        <v>0.67633849205446739</v>
      </c>
      <c r="BV34" s="198">
        <v>4.0283275727157184</v>
      </c>
      <c r="BW34" s="247"/>
      <c r="BX34" s="247"/>
      <c r="BY34" s="643"/>
      <c r="BZ34" s="1078">
        <v>2.8359426111918671</v>
      </c>
      <c r="CA34" s="247"/>
      <c r="CB34" s="247"/>
      <c r="CC34" s="818"/>
      <c r="CD34" s="154">
        <v>2.7091401104377759</v>
      </c>
      <c r="CE34" s="87">
        <v>2.7741594730882824</v>
      </c>
      <c r="CF34" s="141"/>
    </row>
    <row r="35" spans="1:84" x14ac:dyDescent="0.25">
      <c r="A35" s="1088" t="s">
        <v>2779</v>
      </c>
      <c r="B35" s="413" t="s">
        <v>1694</v>
      </c>
      <c r="C35" s="332">
        <v>42754</v>
      </c>
      <c r="D35" s="326">
        <v>0.47222222222222227</v>
      </c>
      <c r="E35" s="1073" t="s">
        <v>1818</v>
      </c>
      <c r="F35" s="240" t="s">
        <v>1818</v>
      </c>
      <c r="G35" s="240">
        <v>129.69999999999999</v>
      </c>
      <c r="H35" s="239">
        <v>252.5</v>
      </c>
      <c r="I35" s="240">
        <v>122.80000000000001</v>
      </c>
      <c r="J35" s="136">
        <v>46</v>
      </c>
      <c r="K35" s="136">
        <v>2669.5652173913045</v>
      </c>
      <c r="L35" s="643"/>
      <c r="M35" s="240" t="s">
        <v>1818</v>
      </c>
      <c r="N35" s="7">
        <v>127.7</v>
      </c>
      <c r="O35" s="7">
        <v>230.5</v>
      </c>
      <c r="P35" s="7">
        <v>102.8</v>
      </c>
      <c r="Q35" s="7">
        <v>44</v>
      </c>
      <c r="R35" s="7">
        <v>2336.3636363636365</v>
      </c>
      <c r="S35" s="643"/>
      <c r="T35" s="240" t="s">
        <v>1818</v>
      </c>
      <c r="U35" s="138">
        <v>128</v>
      </c>
      <c r="V35" s="600">
        <v>233.2</v>
      </c>
      <c r="W35" s="138">
        <v>105.19999999999999</v>
      </c>
      <c r="X35" s="138">
        <v>40</v>
      </c>
      <c r="Y35" s="138">
        <v>2629.9999999999995</v>
      </c>
      <c r="Z35" s="643"/>
      <c r="AA35" s="138">
        <v>2545.3096179183135</v>
      </c>
      <c r="AB35" s="138">
        <v>182.03068151465808</v>
      </c>
      <c r="AC35" s="138">
        <v>7.151612528126627</v>
      </c>
      <c r="AD35" s="535">
        <v>3</v>
      </c>
      <c r="AE35" s="643"/>
      <c r="AF35" s="535"/>
      <c r="AG35" s="86" t="s">
        <v>191</v>
      </c>
      <c r="AH35" s="86" t="s">
        <v>191</v>
      </c>
      <c r="AI35" s="86" t="s">
        <v>191</v>
      </c>
      <c r="AJ35" s="161" t="s">
        <v>2750</v>
      </c>
      <c r="AK35" s="643"/>
      <c r="AL35" s="86" t="s">
        <v>191</v>
      </c>
      <c r="AM35" s="86" t="s">
        <v>191</v>
      </c>
      <c r="AN35" s="86" t="s">
        <v>191</v>
      </c>
      <c r="AO35" s="161" t="s">
        <v>2750</v>
      </c>
      <c r="AP35" s="643"/>
      <c r="AQ35" s="801" t="s">
        <v>191</v>
      </c>
      <c r="AR35" s="247" t="s">
        <v>1818</v>
      </c>
      <c r="AS35" s="1078">
        <v>3.4425725809388146</v>
      </c>
      <c r="AT35" s="198"/>
      <c r="AV35" s="643"/>
      <c r="AW35" s="247" t="s">
        <v>1818</v>
      </c>
      <c r="AX35" s="1082">
        <v>2.3208008361346122E-2</v>
      </c>
      <c r="AY35" s="247"/>
      <c r="AZ35" s="247"/>
      <c r="BA35" s="818"/>
      <c r="BB35" s="942"/>
      <c r="BC35" s="825">
        <v>0.67414724935202763</v>
      </c>
      <c r="BD35" s="154">
        <v>170.52776023711789</v>
      </c>
      <c r="BE35" s="614"/>
      <c r="BF35" s="154"/>
      <c r="BG35" s="818"/>
      <c r="BH35" s="1086">
        <v>455.23497732865388</v>
      </c>
      <c r="BI35" s="247"/>
      <c r="BJ35" s="247"/>
      <c r="BK35" s="818"/>
      <c r="BL35" s="198">
        <v>0.7413341422821359</v>
      </c>
      <c r="BM35" s="85"/>
      <c r="BN35" s="198"/>
      <c r="BO35" s="247"/>
      <c r="BP35" s="643"/>
      <c r="BQ35" s="1078">
        <v>1.7320261324228083</v>
      </c>
      <c r="BR35" s="85"/>
      <c r="BS35" s="247"/>
      <c r="BT35" s="818"/>
      <c r="BU35" s="781">
        <v>0.43472930228563073</v>
      </c>
      <c r="BV35" s="198">
        <v>3.6169768921634931</v>
      </c>
      <c r="BW35" s="247"/>
      <c r="BX35" s="247"/>
      <c r="BY35" s="643"/>
      <c r="BZ35" s="1078">
        <v>9.5126492263899873</v>
      </c>
      <c r="CA35" s="247"/>
      <c r="CB35" s="247"/>
      <c r="CC35" s="818"/>
      <c r="CD35" s="154">
        <v>2.1210487296227356</v>
      </c>
      <c r="CE35" s="87">
        <v>2.089612991121812</v>
      </c>
      <c r="CF35" s="141"/>
    </row>
    <row r="36" spans="1:84" x14ac:dyDescent="0.25">
      <c r="A36" s="1088" t="s">
        <v>2780</v>
      </c>
      <c r="B36" s="413" t="s">
        <v>1694</v>
      </c>
      <c r="C36" s="332">
        <v>42754</v>
      </c>
      <c r="D36" s="326">
        <v>0.65277777777777779</v>
      </c>
      <c r="E36" s="1073" t="s">
        <v>1822</v>
      </c>
      <c r="F36" s="240" t="s">
        <v>1822</v>
      </c>
      <c r="G36" s="240">
        <v>128.4</v>
      </c>
      <c r="H36" s="239">
        <v>239.8</v>
      </c>
      <c r="I36" s="240">
        <v>111.4</v>
      </c>
      <c r="J36" s="136">
        <v>52</v>
      </c>
      <c r="K36" s="136">
        <v>2142.3076923076924</v>
      </c>
      <c r="L36" s="643"/>
      <c r="M36" s="240" t="s">
        <v>1822</v>
      </c>
      <c r="N36" s="7">
        <v>129</v>
      </c>
      <c r="O36" s="7">
        <v>223.89999999999998</v>
      </c>
      <c r="P36" s="7">
        <v>94.899999999999977</v>
      </c>
      <c r="Q36" s="7">
        <v>44</v>
      </c>
      <c r="R36" s="7">
        <v>2156.8181818181815</v>
      </c>
      <c r="S36" s="643"/>
      <c r="T36" s="240" t="s">
        <v>1822</v>
      </c>
      <c r="U36" s="138">
        <v>129.1</v>
      </c>
      <c r="V36" s="600">
        <v>223.20000000000002</v>
      </c>
      <c r="W36" s="138">
        <v>94.100000000000023</v>
      </c>
      <c r="X36" s="138">
        <v>42</v>
      </c>
      <c r="Y36" s="138">
        <v>2240.4761904761908</v>
      </c>
      <c r="Z36" s="643"/>
      <c r="AA36" s="138">
        <v>2179.8673548673546</v>
      </c>
      <c r="AB36" s="138">
        <v>52.987845699298589</v>
      </c>
      <c r="AC36" s="138">
        <v>2.430783028195902</v>
      </c>
      <c r="AD36" s="535">
        <v>3</v>
      </c>
      <c r="AE36" s="643"/>
      <c r="AF36" s="535"/>
      <c r="AG36" s="86" t="s">
        <v>191</v>
      </c>
      <c r="AH36" s="86" t="s">
        <v>191</v>
      </c>
      <c r="AI36" s="86" t="s">
        <v>191</v>
      </c>
      <c r="AJ36" s="161" t="s">
        <v>2750</v>
      </c>
      <c r="AK36" s="643"/>
      <c r="AL36" s="86" t="s">
        <v>191</v>
      </c>
      <c r="AM36" s="86" t="s">
        <v>191</v>
      </c>
      <c r="AN36" s="86" t="s">
        <v>191</v>
      </c>
      <c r="AO36" s="161" t="s">
        <v>2750</v>
      </c>
      <c r="AP36" s="643"/>
      <c r="AQ36" s="801" t="s">
        <v>191</v>
      </c>
      <c r="AR36" s="247" t="s">
        <v>1822</v>
      </c>
      <c r="AS36" s="1078">
        <v>6.6688868913647426</v>
      </c>
      <c r="AT36" s="198"/>
      <c r="AV36" s="643"/>
      <c r="AW36" s="247" t="s">
        <v>1822</v>
      </c>
      <c r="AX36" s="1082">
        <v>4.0498957668853156E-2</v>
      </c>
      <c r="AY36" s="247"/>
      <c r="AZ36" s="247"/>
      <c r="BA36" s="818"/>
      <c r="BB36" s="942"/>
      <c r="BC36" s="825">
        <v>0.60728211961869571</v>
      </c>
      <c r="BD36" s="154">
        <v>281.64219487024423</v>
      </c>
      <c r="BE36" s="614"/>
      <c r="BF36" s="154"/>
      <c r="BG36" s="818"/>
      <c r="BH36" s="1086">
        <v>603.36424054894633</v>
      </c>
      <c r="BI36" s="247"/>
      <c r="BJ36" s="247"/>
      <c r="BK36" s="643"/>
      <c r="BL36" s="198">
        <v>0.75788356697448567</v>
      </c>
      <c r="BM36" s="85">
        <v>4.9464591488119047E-2</v>
      </c>
      <c r="BN36" s="198"/>
      <c r="BO36" s="247"/>
      <c r="BP36" s="643"/>
      <c r="BQ36" s="1078">
        <v>1.6346170569517882</v>
      </c>
      <c r="BR36" s="85">
        <v>0.10668613027778406</v>
      </c>
      <c r="BS36" s="247"/>
      <c r="BT36" s="818"/>
      <c r="BU36" s="781">
        <v>0.26909446836389389</v>
      </c>
      <c r="BV36" s="198">
        <v>3.8701806290395813</v>
      </c>
      <c r="BW36" s="247"/>
      <c r="BX36" s="247"/>
      <c r="BY36" s="643"/>
      <c r="BZ36" s="1078">
        <v>8.6710475522053496</v>
      </c>
      <c r="CA36" s="247"/>
      <c r="CB36" s="247"/>
      <c r="CC36" s="818"/>
      <c r="CD36" s="154">
        <v>1.3741480145837586</v>
      </c>
      <c r="CE36" s="87">
        <v>1.4371165822350278</v>
      </c>
      <c r="CF36" s="141"/>
    </row>
    <row r="37" spans="1:84" x14ac:dyDescent="0.25">
      <c r="A37" s="1088" t="s">
        <v>2781</v>
      </c>
      <c r="B37" s="413" t="s">
        <v>1694</v>
      </c>
      <c r="C37" s="332">
        <v>42755</v>
      </c>
      <c r="D37" s="326">
        <v>0.63194444444444442</v>
      </c>
      <c r="E37" s="1073" t="s">
        <v>1826</v>
      </c>
      <c r="F37" s="240" t="s">
        <v>1826</v>
      </c>
      <c r="G37" s="240">
        <v>128.4</v>
      </c>
      <c r="H37" s="239">
        <v>206.8</v>
      </c>
      <c r="I37" s="240">
        <v>78.400000000000006</v>
      </c>
      <c r="J37" s="136">
        <v>42</v>
      </c>
      <c r="K37" s="136">
        <v>1866.6666666666667</v>
      </c>
      <c r="L37" s="643"/>
      <c r="M37" s="240" t="s">
        <v>1826</v>
      </c>
      <c r="N37" s="7">
        <v>126.9</v>
      </c>
      <c r="O37" s="7">
        <v>232.3</v>
      </c>
      <c r="P37" s="7">
        <v>105.4</v>
      </c>
      <c r="Q37" s="7">
        <v>54</v>
      </c>
      <c r="R37" s="7">
        <v>1951.851851851852</v>
      </c>
      <c r="S37" s="643"/>
      <c r="T37" s="240" t="s">
        <v>1826</v>
      </c>
      <c r="U37" s="138">
        <v>128.1</v>
      </c>
      <c r="V37" s="600">
        <v>211.4</v>
      </c>
      <c r="W37" s="138">
        <v>83.300000000000011</v>
      </c>
      <c r="X37" s="138">
        <v>46</v>
      </c>
      <c r="Y37" s="138">
        <v>1810.8695652173915</v>
      </c>
      <c r="Z37" s="643"/>
      <c r="AA37" s="138">
        <v>1876.4626945786367</v>
      </c>
      <c r="AB37" s="138">
        <v>70.999809213189891</v>
      </c>
      <c r="AC37" s="138">
        <v>3.7837048089641363</v>
      </c>
      <c r="AD37" s="535">
        <v>3</v>
      </c>
      <c r="AE37" s="643"/>
      <c r="AF37" s="535"/>
      <c r="AG37" s="86" t="s">
        <v>191</v>
      </c>
      <c r="AH37" s="86" t="s">
        <v>191</v>
      </c>
      <c r="AI37" s="86" t="s">
        <v>191</v>
      </c>
      <c r="AJ37" s="161" t="s">
        <v>2750</v>
      </c>
      <c r="AK37" s="643"/>
      <c r="AL37" s="86" t="s">
        <v>191</v>
      </c>
      <c r="AM37" s="86" t="s">
        <v>191</v>
      </c>
      <c r="AN37" s="86" t="s">
        <v>191</v>
      </c>
      <c r="AO37" s="161" t="s">
        <v>2750</v>
      </c>
      <c r="AP37" s="643"/>
      <c r="AQ37" s="801" t="s">
        <v>191</v>
      </c>
      <c r="AR37" s="247" t="s">
        <v>1826</v>
      </c>
      <c r="AS37" s="1078">
        <v>4.6997330427995507</v>
      </c>
      <c r="AT37" s="198">
        <v>3.2043609126075179E-2</v>
      </c>
      <c r="AV37" s="643"/>
      <c r="AW37" s="247" t="s">
        <v>1826</v>
      </c>
      <c r="AX37" s="1082">
        <v>2.1660953494171891E-2</v>
      </c>
      <c r="AY37" s="247"/>
      <c r="AZ37" s="247"/>
      <c r="BA37" s="818"/>
      <c r="BB37" s="942"/>
      <c r="BC37" s="825">
        <v>0.4608975296449781</v>
      </c>
      <c r="BD37" s="154">
        <v>216.6399405659545</v>
      </c>
      <c r="BE37" s="614"/>
      <c r="BF37" s="154"/>
      <c r="BG37" s="818"/>
      <c r="BH37" s="1086">
        <v>404.3945557231151</v>
      </c>
      <c r="BI37" s="247"/>
      <c r="BJ37" s="247"/>
      <c r="BK37" s="643"/>
      <c r="BL37" s="198">
        <v>0.65566068943591238</v>
      </c>
      <c r="BM37" s="85"/>
      <c r="BN37" s="198"/>
      <c r="BO37" s="247"/>
      <c r="BP37" s="643"/>
      <c r="BQ37" s="1078">
        <v>1.2797525308619475</v>
      </c>
      <c r="BR37" s="85"/>
      <c r="BS37" s="247"/>
      <c r="BT37" s="818"/>
      <c r="BU37" s="781">
        <v>0.30264995813932155</v>
      </c>
      <c r="BV37" s="198">
        <v>3.2697827786721669</v>
      </c>
      <c r="BW37" s="247"/>
      <c r="BX37" s="247"/>
      <c r="BY37" s="643"/>
      <c r="BZ37" s="1078">
        <v>5.9211501187693818</v>
      </c>
      <c r="CA37" s="247"/>
      <c r="CB37" s="247"/>
      <c r="CC37" s="818"/>
      <c r="CD37" s="154">
        <v>1.5093166893095156</v>
      </c>
      <c r="CE37" s="87">
        <v>1.4642012447921118</v>
      </c>
      <c r="CF37" s="141"/>
    </row>
    <row r="38" spans="1:84" x14ac:dyDescent="0.25">
      <c r="A38" s="1088" t="s">
        <v>2782</v>
      </c>
      <c r="B38" s="413" t="s">
        <v>1694</v>
      </c>
      <c r="C38" s="332">
        <v>42756</v>
      </c>
      <c r="D38" s="326">
        <v>0.56944444444444442</v>
      </c>
      <c r="E38" s="1073" t="s">
        <v>1832</v>
      </c>
      <c r="F38" s="240" t="s">
        <v>1832</v>
      </c>
      <c r="G38" s="240">
        <v>128.30000000000001</v>
      </c>
      <c r="H38" s="239">
        <v>216.9</v>
      </c>
      <c r="I38" s="240">
        <v>88.6</v>
      </c>
      <c r="J38" s="136">
        <v>98</v>
      </c>
      <c r="K38" s="136">
        <v>904.08163265306109</v>
      </c>
      <c r="L38" s="643"/>
      <c r="M38" s="240" t="s">
        <v>1832</v>
      </c>
      <c r="N38" s="7">
        <v>127.8</v>
      </c>
      <c r="O38" s="7">
        <v>225.1</v>
      </c>
      <c r="P38" s="7">
        <v>97.3</v>
      </c>
      <c r="Q38" s="7">
        <v>104</v>
      </c>
      <c r="R38" s="7">
        <v>935.57692307692309</v>
      </c>
      <c r="S38" s="643"/>
      <c r="T38" s="240" t="s">
        <v>1832</v>
      </c>
      <c r="U38" s="138">
        <v>128.4</v>
      </c>
      <c r="V38" s="600">
        <v>210.60000000000002</v>
      </c>
      <c r="W38" s="138">
        <v>82.200000000000017</v>
      </c>
      <c r="X38" s="138">
        <v>86</v>
      </c>
      <c r="Y38" s="138">
        <v>955.81395348837236</v>
      </c>
      <c r="Z38" s="643"/>
      <c r="AA38" s="138">
        <v>931.82416973945203</v>
      </c>
      <c r="AB38" s="138">
        <v>26.069534383276189</v>
      </c>
      <c r="AC38" s="138">
        <v>2.7976881508198601</v>
      </c>
      <c r="AD38" s="535">
        <v>3</v>
      </c>
      <c r="AE38" s="643"/>
      <c r="AF38" s="535"/>
      <c r="AG38" s="86" t="s">
        <v>191</v>
      </c>
      <c r="AH38" s="86" t="s">
        <v>191</v>
      </c>
      <c r="AI38" s="86" t="s">
        <v>191</v>
      </c>
      <c r="AJ38" s="161" t="s">
        <v>2750</v>
      </c>
      <c r="AK38" s="643"/>
      <c r="AL38" s="86" t="s">
        <v>191</v>
      </c>
      <c r="AM38" s="86" t="s">
        <v>191</v>
      </c>
      <c r="AN38" s="86" t="s">
        <v>191</v>
      </c>
      <c r="AO38" s="161" t="s">
        <v>2750</v>
      </c>
      <c r="AP38" s="643"/>
      <c r="AQ38" s="801" t="s">
        <v>191</v>
      </c>
      <c r="AR38" s="247" t="s">
        <v>1832</v>
      </c>
      <c r="AS38" s="1078">
        <v>3.9950776245994684</v>
      </c>
      <c r="AT38" s="198"/>
      <c r="AV38" s="643"/>
      <c r="AW38" s="247" t="s">
        <v>1832</v>
      </c>
      <c r="AX38" s="1082">
        <v>2.5813846259331603E-2</v>
      </c>
      <c r="AY38" s="247"/>
      <c r="AZ38" s="247"/>
      <c r="BA38" s="818"/>
      <c r="BB38" s="942"/>
      <c r="BC38" s="825">
        <v>0.64614129398598619</v>
      </c>
      <c r="BD38" s="154">
        <v>225.90084136157429</v>
      </c>
      <c r="BE38" s="614"/>
      <c r="BF38" s="615"/>
      <c r="BG38" s="818"/>
      <c r="BH38" s="1086">
        <v>204.23280147587224</v>
      </c>
      <c r="BI38" s="247"/>
      <c r="BJ38" s="247"/>
      <c r="BK38" s="643"/>
      <c r="BL38" s="198">
        <v>0.94433362413270039</v>
      </c>
      <c r="BM38" s="85"/>
      <c r="BN38" s="198"/>
      <c r="BO38" s="247"/>
      <c r="BP38" s="643"/>
      <c r="BQ38" s="1078">
        <v>0.88349674642415144</v>
      </c>
      <c r="BR38" s="85"/>
      <c r="BS38" s="247"/>
      <c r="BT38" s="818"/>
      <c r="BU38" s="781">
        <v>0.41803014917558928</v>
      </c>
      <c r="BV38" s="198">
        <v>3.5121031304910737</v>
      </c>
      <c r="BW38" s="247"/>
      <c r="BX38" s="247"/>
      <c r="BY38" s="643"/>
      <c r="BZ38" s="1078">
        <v>3.3569171782135623</v>
      </c>
      <c r="CA38" s="247"/>
      <c r="CB38" s="247"/>
      <c r="CC38" s="818"/>
      <c r="CD38" s="154">
        <v>1.5547100707206494</v>
      </c>
      <c r="CE38" s="87">
        <v>1.6436719047846697</v>
      </c>
      <c r="CF38" s="141"/>
    </row>
    <row r="39" spans="1:84" x14ac:dyDescent="0.25">
      <c r="A39" s="1088" t="s">
        <v>2783</v>
      </c>
      <c r="B39" s="413" t="s">
        <v>1694</v>
      </c>
      <c r="C39" s="332">
        <v>42759</v>
      </c>
      <c r="D39" s="326">
        <v>0.54861111111111105</v>
      </c>
      <c r="E39" s="1073" t="s">
        <v>1838</v>
      </c>
      <c r="F39" s="240" t="s">
        <v>1838</v>
      </c>
      <c r="G39" s="240">
        <v>128.30000000000001</v>
      </c>
      <c r="H39" s="239">
        <v>207.1</v>
      </c>
      <c r="I39" s="240">
        <v>78.799999999999983</v>
      </c>
      <c r="J39" s="136">
        <v>112</v>
      </c>
      <c r="K39" s="136">
        <v>703.57142857142844</v>
      </c>
      <c r="L39" s="643"/>
      <c r="M39" s="240" t="s">
        <v>1838</v>
      </c>
      <c r="N39" s="7">
        <v>127.7</v>
      </c>
      <c r="O39" s="7">
        <v>205.2</v>
      </c>
      <c r="P39" s="7">
        <v>77.499999999999986</v>
      </c>
      <c r="Q39" s="7">
        <v>108</v>
      </c>
      <c r="R39" s="7">
        <v>717.5925925925925</v>
      </c>
      <c r="S39" s="643"/>
      <c r="T39" s="240" t="s">
        <v>1838</v>
      </c>
      <c r="U39" s="138">
        <v>126.9</v>
      </c>
      <c r="V39" s="600">
        <v>203.9</v>
      </c>
      <c r="W39" s="138">
        <v>77</v>
      </c>
      <c r="X39" s="138">
        <v>110</v>
      </c>
      <c r="Y39" s="138">
        <v>700</v>
      </c>
      <c r="Z39" s="643"/>
      <c r="AA39" s="138">
        <v>707.05467372134035</v>
      </c>
      <c r="AB39" s="138">
        <v>9.2991707217914605</v>
      </c>
      <c r="AC39" s="138">
        <v>1.3151982537430178</v>
      </c>
      <c r="AD39" s="535">
        <v>3</v>
      </c>
      <c r="AE39" s="643"/>
      <c r="AF39" s="535"/>
      <c r="AG39" s="86" t="s">
        <v>191</v>
      </c>
      <c r="AH39" s="86" t="s">
        <v>191</v>
      </c>
      <c r="AI39" s="86" t="s">
        <v>191</v>
      </c>
      <c r="AJ39" s="161" t="s">
        <v>2750</v>
      </c>
      <c r="AK39" s="643"/>
      <c r="AL39" s="86" t="s">
        <v>191</v>
      </c>
      <c r="AM39" s="86" t="s">
        <v>191</v>
      </c>
      <c r="AN39" s="86" t="s">
        <v>191</v>
      </c>
      <c r="AO39" s="161" t="s">
        <v>2750</v>
      </c>
      <c r="AP39" s="643"/>
      <c r="AQ39" s="801" t="s">
        <v>191</v>
      </c>
      <c r="AR39" s="247" t="s">
        <v>1838</v>
      </c>
      <c r="AS39" s="1078">
        <v>1.6353959599654655</v>
      </c>
      <c r="AT39" s="198"/>
      <c r="AV39" s="643"/>
      <c r="AW39" s="247" t="s">
        <v>1838</v>
      </c>
      <c r="AX39" s="1082">
        <v>1.6842616709857476E-2</v>
      </c>
      <c r="AY39" s="247"/>
      <c r="AZ39" s="247"/>
      <c r="BA39" s="818"/>
      <c r="BB39" s="942"/>
      <c r="BC39" s="825">
        <v>1.0298800487567024</v>
      </c>
      <c r="BD39" s="154">
        <v>255.15787322678469</v>
      </c>
      <c r="BE39" s="614"/>
      <c r="BF39" s="615"/>
      <c r="BG39" s="818"/>
      <c r="BH39" s="1086">
        <v>179.52178937741633</v>
      </c>
      <c r="BI39" s="247"/>
      <c r="BJ39" s="247"/>
      <c r="BK39" s="643"/>
      <c r="BL39" s="198">
        <v>0.84610156221241317</v>
      </c>
      <c r="BM39" s="85"/>
      <c r="BN39" s="85"/>
      <c r="BO39" s="247"/>
      <c r="BP39" s="643"/>
      <c r="BQ39" s="1078">
        <v>0.60715621362464822</v>
      </c>
      <c r="BR39" s="141"/>
      <c r="BS39" s="247"/>
      <c r="BT39" s="818"/>
      <c r="BU39" s="781">
        <v>0.33159923756708726</v>
      </c>
      <c r="BV39" s="198">
        <v>3.5108137529937626</v>
      </c>
      <c r="BW39" s="247"/>
      <c r="BX39" s="247"/>
      <c r="BY39" s="643"/>
      <c r="BZ39" s="1078">
        <v>2.457569627095634</v>
      </c>
      <c r="CA39" s="247"/>
      <c r="CB39" s="247"/>
      <c r="CC39" s="818"/>
      <c r="CD39" s="154">
        <v>1.3759378492206455</v>
      </c>
      <c r="CE39" s="87">
        <v>1.3689533931332316</v>
      </c>
      <c r="CF39" s="141"/>
    </row>
    <row r="40" spans="1:84" x14ac:dyDescent="0.25">
      <c r="A40" s="1088" t="s">
        <v>2784</v>
      </c>
      <c r="B40" s="413" t="s">
        <v>1694</v>
      </c>
      <c r="C40" s="332">
        <v>42768</v>
      </c>
      <c r="D40" s="326">
        <v>0.52777777777777779</v>
      </c>
      <c r="E40" s="1073" t="s">
        <v>1848</v>
      </c>
      <c r="F40" s="240" t="s">
        <v>1848</v>
      </c>
      <c r="G40" s="240">
        <v>128.30000000000001</v>
      </c>
      <c r="H40" s="239">
        <v>181.9</v>
      </c>
      <c r="I40" s="240">
        <v>53.599999999999994</v>
      </c>
      <c r="J40" s="136">
        <v>120</v>
      </c>
      <c r="K40" s="136">
        <v>446.66666666666663</v>
      </c>
      <c r="L40" s="643"/>
      <c r="M40" s="240" t="s">
        <v>1848</v>
      </c>
      <c r="N40" s="7">
        <v>126.9</v>
      </c>
      <c r="O40" s="7">
        <v>179.60000000000002</v>
      </c>
      <c r="P40" s="7">
        <v>52.700000000000017</v>
      </c>
      <c r="Q40" s="7">
        <v>120</v>
      </c>
      <c r="R40" s="7">
        <v>439.1666666666668</v>
      </c>
      <c r="S40" s="643"/>
      <c r="T40" s="240" t="s">
        <v>1848</v>
      </c>
      <c r="U40" s="138">
        <v>128.4</v>
      </c>
      <c r="V40" s="600">
        <v>182.10000000000002</v>
      </c>
      <c r="W40" s="138">
        <v>53.700000000000017</v>
      </c>
      <c r="X40" s="138">
        <v>122</v>
      </c>
      <c r="Y40" s="138">
        <v>440.16393442622967</v>
      </c>
      <c r="Z40" s="643"/>
      <c r="AA40" s="138">
        <v>441.99908925318772</v>
      </c>
      <c r="AB40" s="138">
        <v>4.0728791940321374</v>
      </c>
      <c r="AC40" s="138">
        <v>0.92146777969922333</v>
      </c>
      <c r="AD40" s="535">
        <v>3</v>
      </c>
      <c r="AE40" s="643"/>
      <c r="AF40" s="535"/>
      <c r="AG40" s="86" t="s">
        <v>191</v>
      </c>
      <c r="AH40" s="86" t="s">
        <v>191</v>
      </c>
      <c r="AI40" s="86" t="s">
        <v>191</v>
      </c>
      <c r="AJ40" s="161" t="s">
        <v>2750</v>
      </c>
      <c r="AK40" s="643"/>
      <c r="AL40" s="86" t="s">
        <v>191</v>
      </c>
      <c r="AM40" s="86" t="s">
        <v>191</v>
      </c>
      <c r="AN40" s="86" t="s">
        <v>191</v>
      </c>
      <c r="AO40" s="161" t="s">
        <v>2750</v>
      </c>
      <c r="AP40" s="643"/>
      <c r="AQ40" s="801" t="s">
        <v>191</v>
      </c>
      <c r="AR40" s="247" t="s">
        <v>1848</v>
      </c>
      <c r="AS40" s="1078">
        <v>1.6542086968392229</v>
      </c>
      <c r="AT40" s="198"/>
      <c r="AV40" s="643"/>
      <c r="AW40" s="247" t="s">
        <v>1848</v>
      </c>
      <c r="AX40" s="1082">
        <v>1.1547107466855059E-2</v>
      </c>
      <c r="AY40" s="612">
        <v>1.4047691575458836E-3</v>
      </c>
      <c r="AZ40" s="247"/>
      <c r="BA40" s="818"/>
      <c r="BB40" s="942"/>
      <c r="BC40" s="825">
        <v>0.69804417598085899</v>
      </c>
      <c r="BD40" s="154">
        <v>1123.4574500602541</v>
      </c>
      <c r="BE40" s="614"/>
      <c r="BF40" s="615"/>
      <c r="BG40" s="818"/>
      <c r="BH40" s="1086">
        <v>501.81099436024675</v>
      </c>
      <c r="BI40" s="247"/>
      <c r="BJ40" s="247"/>
      <c r="BK40" s="643"/>
      <c r="BL40" s="198">
        <v>0.97862781329896009</v>
      </c>
      <c r="BM40" s="85"/>
      <c r="BN40" s="85"/>
      <c r="BO40" s="247"/>
      <c r="BP40" s="643"/>
      <c r="BQ40" s="1078">
        <v>0.42978071467379325</v>
      </c>
      <c r="BR40" s="141"/>
      <c r="BS40" s="247"/>
      <c r="BT40" s="818"/>
      <c r="BU40" s="781">
        <v>8.7108578366405745E-2</v>
      </c>
      <c r="BV40" s="198">
        <v>2.6785358853345467</v>
      </c>
      <c r="BW40" s="247"/>
      <c r="BX40" s="247"/>
      <c r="BY40" s="643"/>
      <c r="BZ40" s="1078">
        <v>1.1789948937906984</v>
      </c>
      <c r="CA40" s="247"/>
      <c r="CB40" s="247"/>
      <c r="CC40" s="818"/>
      <c r="CD40" s="154">
        <v>0.23841898820386029</v>
      </c>
      <c r="CE40" s="87">
        <v>0.23494799975313135</v>
      </c>
      <c r="CF40" s="141"/>
    </row>
    <row r="41" spans="1:84" s="1069" customFormat="1" ht="15" customHeight="1" x14ac:dyDescent="0.25">
      <c r="A41" s="1088" t="s">
        <v>2785</v>
      </c>
      <c r="B41" s="413" t="s">
        <v>1849</v>
      </c>
      <c r="C41" s="332">
        <v>42768</v>
      </c>
      <c r="D41" s="326">
        <v>0.52847222222222223</v>
      </c>
      <c r="E41" s="1073" t="s">
        <v>1850</v>
      </c>
      <c r="F41" s="240" t="s">
        <v>1850</v>
      </c>
      <c r="G41" s="240">
        <v>126.8</v>
      </c>
      <c r="H41" s="239">
        <v>181.5</v>
      </c>
      <c r="I41" s="240">
        <v>54.7</v>
      </c>
      <c r="J41" s="136">
        <v>122</v>
      </c>
      <c r="K41" s="136">
        <v>448.36065573770497</v>
      </c>
      <c r="L41" s="1064"/>
      <c r="M41" s="240" t="s">
        <v>1850</v>
      </c>
      <c r="N41" s="624">
        <v>126.9</v>
      </c>
      <c r="O41" s="624">
        <v>180</v>
      </c>
      <c r="P41" s="624">
        <v>53.099999999999994</v>
      </c>
      <c r="Q41" s="624">
        <v>122</v>
      </c>
      <c r="R41" s="624">
        <v>435.2459016393442</v>
      </c>
      <c r="S41" s="1064"/>
      <c r="T41" s="240" t="s">
        <v>1850</v>
      </c>
      <c r="U41" s="138">
        <v>128.80000000000001</v>
      </c>
      <c r="V41" s="600">
        <v>181.5</v>
      </c>
      <c r="W41" s="138">
        <v>52.699999999999989</v>
      </c>
      <c r="X41" s="138">
        <v>118</v>
      </c>
      <c r="Y41" s="138">
        <v>446.61016949152537</v>
      </c>
      <c r="Z41" s="1064"/>
      <c r="AA41" s="138">
        <v>443.40557562285818</v>
      </c>
      <c r="AB41" s="138">
        <v>7.1204817366834252</v>
      </c>
      <c r="AC41" s="138">
        <v>1.6058620207202363</v>
      </c>
      <c r="AD41" s="535">
        <v>3</v>
      </c>
      <c r="AE41" s="1064"/>
      <c r="AF41" s="535"/>
      <c r="AG41" s="86" t="s">
        <v>191</v>
      </c>
      <c r="AH41" s="86" t="s">
        <v>191</v>
      </c>
      <c r="AI41" s="86" t="s">
        <v>191</v>
      </c>
      <c r="AJ41" s="193" t="s">
        <v>2750</v>
      </c>
      <c r="AK41" s="1064"/>
      <c r="AL41" s="86" t="s">
        <v>191</v>
      </c>
      <c r="AM41" s="86" t="s">
        <v>191</v>
      </c>
      <c r="AN41" s="86" t="s">
        <v>191</v>
      </c>
      <c r="AO41" s="193" t="s">
        <v>2750</v>
      </c>
      <c r="AP41" s="1064"/>
      <c r="AQ41" s="801" t="s">
        <v>191</v>
      </c>
      <c r="AR41" s="247" t="s">
        <v>1850</v>
      </c>
      <c r="AS41" s="1078">
        <v>1.3764615213209055</v>
      </c>
      <c r="AT41" s="198"/>
      <c r="AV41" s="1064"/>
      <c r="AW41" s="247" t="s">
        <v>1850</v>
      </c>
      <c r="AX41" s="1082">
        <v>1.5886363086084588E-2</v>
      </c>
      <c r="AY41" s="612"/>
      <c r="AZ41" s="247"/>
      <c r="BA41" s="1065"/>
      <c r="BB41" s="1066"/>
      <c r="BC41" s="1067">
        <v>1.154145091599758</v>
      </c>
      <c r="BD41" s="154">
        <v>229.75552159649905</v>
      </c>
      <c r="BE41" s="1070"/>
      <c r="BF41" s="615"/>
      <c r="BG41" s="1065"/>
      <c r="BH41" s="1086">
        <v>103.01333632236475</v>
      </c>
      <c r="BI41" s="247"/>
      <c r="BJ41" s="247"/>
      <c r="BK41" s="1064"/>
      <c r="BL41" s="198">
        <v>0.95831655708462393</v>
      </c>
      <c r="BM41" s="198"/>
      <c r="BN41" s="198"/>
      <c r="BO41" s="247"/>
      <c r="BP41" s="1064"/>
      <c r="BQ41" s="1078">
        <v>0.41710335394420911</v>
      </c>
      <c r="BR41" s="247"/>
      <c r="BS41" s="247"/>
      <c r="BT41" s="1065"/>
      <c r="BU41" s="1068">
        <v>0.41710273181927587</v>
      </c>
      <c r="BV41" s="198">
        <v>2.7680763477293566</v>
      </c>
      <c r="BW41" s="247"/>
      <c r="BX41" s="247"/>
      <c r="BY41" s="1064"/>
      <c r="BZ41" s="1078">
        <v>1.2362510468248904</v>
      </c>
      <c r="CA41" s="247"/>
      <c r="CB41" s="247"/>
      <c r="CC41" s="1065"/>
      <c r="CD41" s="154">
        <v>1.2047920887797876</v>
      </c>
      <c r="CE41" s="154">
        <v>1.2000883487126643</v>
      </c>
      <c r="CF41" s="247"/>
    </row>
    <row r="42" spans="1:84" x14ac:dyDescent="0.25">
      <c r="A42" s="1089" t="s">
        <v>2786</v>
      </c>
      <c r="B42" s="413" t="s">
        <v>1694</v>
      </c>
      <c r="C42" s="332">
        <v>42774</v>
      </c>
      <c r="D42" s="326">
        <v>0.52777777777777779</v>
      </c>
      <c r="E42" s="1073" t="s">
        <v>1867</v>
      </c>
      <c r="F42" s="240" t="s">
        <v>1867</v>
      </c>
      <c r="G42" s="240">
        <v>127.6</v>
      </c>
      <c r="H42" s="239">
        <v>231.9</v>
      </c>
      <c r="I42" s="240">
        <v>104.30000000000001</v>
      </c>
      <c r="J42" s="136">
        <v>82</v>
      </c>
      <c r="K42" s="136">
        <v>1271.9512195121952</v>
      </c>
      <c r="L42" s="643"/>
      <c r="M42" s="240" t="s">
        <v>1867</v>
      </c>
      <c r="N42" s="7">
        <v>129</v>
      </c>
      <c r="O42" s="7">
        <v>232.6</v>
      </c>
      <c r="P42" s="7">
        <v>103.6</v>
      </c>
      <c r="Q42" s="7">
        <v>84</v>
      </c>
      <c r="R42" s="7">
        <v>1233.3333333333333</v>
      </c>
      <c r="S42" s="643"/>
      <c r="T42" s="240" t="s">
        <v>1867</v>
      </c>
      <c r="U42" s="138">
        <v>129.6</v>
      </c>
      <c r="V42" s="600">
        <v>237.2</v>
      </c>
      <c r="W42" s="138">
        <v>107.6</v>
      </c>
      <c r="X42" s="138">
        <v>88</v>
      </c>
      <c r="Y42" s="138">
        <v>1222.7272727272727</v>
      </c>
      <c r="Z42" s="643"/>
      <c r="AA42" s="138">
        <v>1242.670608524267</v>
      </c>
      <c r="AB42" s="138">
        <v>25.90632674202654</v>
      </c>
      <c r="AC42" s="138">
        <v>2.0847299810841742</v>
      </c>
      <c r="AD42" s="535">
        <v>3</v>
      </c>
      <c r="AE42" s="643"/>
      <c r="AF42" s="535"/>
      <c r="AG42" s="272" t="s">
        <v>191</v>
      </c>
      <c r="AH42" s="272" t="s">
        <v>191</v>
      </c>
      <c r="AI42" s="272" t="s">
        <v>191</v>
      </c>
      <c r="AJ42" s="161" t="s">
        <v>2750</v>
      </c>
      <c r="AK42" s="643"/>
      <c r="AL42" s="272" t="s">
        <v>191</v>
      </c>
      <c r="AM42" s="272" t="s">
        <v>191</v>
      </c>
      <c r="AN42" s="272" t="s">
        <v>191</v>
      </c>
      <c r="AO42" s="161" t="s">
        <v>2750</v>
      </c>
      <c r="AP42" s="643"/>
      <c r="AQ42" s="802" t="s">
        <v>191</v>
      </c>
      <c r="AR42" s="247" t="s">
        <v>1867</v>
      </c>
      <c r="AS42" s="1078">
        <v>4.4591801718342161</v>
      </c>
      <c r="AT42" s="198"/>
      <c r="AV42" s="643"/>
      <c r="AW42" s="247" t="s">
        <v>1867</v>
      </c>
      <c r="AX42" s="1082">
        <v>2.7450801802851105E-2</v>
      </c>
      <c r="AY42" s="612"/>
      <c r="AZ42" s="247"/>
      <c r="BA42" s="818"/>
      <c r="BB42" s="942"/>
      <c r="BC42" s="825">
        <v>0.6156019883708721</v>
      </c>
      <c r="BD42" s="154">
        <v>269.87104047761761</v>
      </c>
      <c r="BE42" s="614"/>
      <c r="BF42" s="615"/>
      <c r="BG42" s="818"/>
      <c r="BH42" s="1086">
        <v>343.26279904653074</v>
      </c>
      <c r="BI42" s="247"/>
      <c r="BJ42" s="247"/>
      <c r="BK42" s="643"/>
      <c r="BL42" s="198">
        <v>0.88495927701357158</v>
      </c>
      <c r="BM42" s="85"/>
      <c r="BN42" s="85"/>
      <c r="BO42" s="247"/>
      <c r="BP42" s="643"/>
      <c r="BQ42" s="1078">
        <v>1.0914497749834049</v>
      </c>
      <c r="BR42" s="141"/>
      <c r="BS42" s="247"/>
      <c r="BT42" s="818"/>
      <c r="BU42" s="781">
        <v>0.32791931859282536</v>
      </c>
      <c r="BV42" s="198">
        <v>3.6500692188924768</v>
      </c>
      <c r="BW42" s="247"/>
      <c r="BX42" s="247"/>
      <c r="BY42" s="643"/>
      <c r="BZ42" s="1078">
        <v>4.4630391812821655</v>
      </c>
      <c r="CA42" s="247"/>
      <c r="CB42" s="247"/>
      <c r="CC42" s="818"/>
      <c r="CD42" s="154">
        <v>1.3525234913803965</v>
      </c>
      <c r="CE42" s="87">
        <v>1.3001814334903157</v>
      </c>
      <c r="CF42" s="141"/>
    </row>
    <row r="43" spans="1:84" x14ac:dyDescent="0.25">
      <c r="A43" s="1089" t="s">
        <v>2787</v>
      </c>
      <c r="B43" s="413" t="s">
        <v>1694</v>
      </c>
      <c r="C43" s="332">
        <v>42776</v>
      </c>
      <c r="D43" s="326">
        <v>0.54861111111111105</v>
      </c>
      <c r="E43" s="1073" t="s">
        <v>1873</v>
      </c>
      <c r="F43" s="240" t="s">
        <v>1873</v>
      </c>
      <c r="G43" s="240">
        <v>127.4</v>
      </c>
      <c r="H43" s="239">
        <v>165.1</v>
      </c>
      <c r="I43" s="240">
        <v>37.699999999999989</v>
      </c>
      <c r="J43" s="136">
        <v>30</v>
      </c>
      <c r="K43" s="136">
        <v>1256.6666666666663</v>
      </c>
      <c r="L43" s="643"/>
      <c r="M43" s="240" t="s">
        <v>1873</v>
      </c>
      <c r="N43" s="7">
        <v>127.7</v>
      </c>
      <c r="O43" s="7">
        <v>197.4</v>
      </c>
      <c r="P43" s="7">
        <v>69.7</v>
      </c>
      <c r="Q43" s="7">
        <v>56</v>
      </c>
      <c r="R43" s="7">
        <v>1244.6428571428571</v>
      </c>
      <c r="S43" s="643"/>
      <c r="T43" s="240" t="s">
        <v>1873</v>
      </c>
      <c r="U43" s="138">
        <v>127.4</v>
      </c>
      <c r="V43" s="600">
        <v>179.60000000000002</v>
      </c>
      <c r="W43" s="138">
        <v>52.200000000000017</v>
      </c>
      <c r="X43" s="138">
        <v>42</v>
      </c>
      <c r="Y43" s="138">
        <v>1242.8571428571431</v>
      </c>
      <c r="Z43" s="643"/>
      <c r="AA43" s="138">
        <v>1248.0555555555554</v>
      </c>
      <c r="AB43" s="138">
        <v>7.510700353726838</v>
      </c>
      <c r="AC43" s="138">
        <v>0.60179214941946624</v>
      </c>
      <c r="AD43" s="535">
        <v>3</v>
      </c>
      <c r="AE43" s="643"/>
      <c r="AF43" s="535"/>
      <c r="AG43" s="272" t="s">
        <v>191</v>
      </c>
      <c r="AH43" s="272" t="s">
        <v>191</v>
      </c>
      <c r="AI43" s="272" t="s">
        <v>191</v>
      </c>
      <c r="AJ43" s="161" t="s">
        <v>2750</v>
      </c>
      <c r="AK43" s="643"/>
      <c r="AL43" s="272" t="s">
        <v>191</v>
      </c>
      <c r="AM43" s="272" t="s">
        <v>191</v>
      </c>
      <c r="AN43" s="272" t="s">
        <v>191</v>
      </c>
      <c r="AO43" s="161" t="s">
        <v>2750</v>
      </c>
      <c r="AP43" s="643"/>
      <c r="AQ43" s="802" t="s">
        <v>191</v>
      </c>
      <c r="AR43" s="247" t="s">
        <v>1873</v>
      </c>
      <c r="AS43" s="1078">
        <v>7.8897458213878382</v>
      </c>
      <c r="AT43" s="198"/>
      <c r="AV43" s="643"/>
      <c r="AW43" s="247" t="s">
        <v>1873</v>
      </c>
      <c r="AX43" s="1082">
        <v>5.4017880250141356E-2</v>
      </c>
      <c r="AY43" s="612"/>
      <c r="AZ43" s="247"/>
      <c r="BA43" s="818"/>
      <c r="BB43" s="942"/>
      <c r="BC43" s="825">
        <v>0.68465932202413327</v>
      </c>
      <c r="BD43" s="154">
        <v>240.24218887749274</v>
      </c>
      <c r="BE43" s="614"/>
      <c r="BF43" s="615"/>
      <c r="BG43" s="818"/>
      <c r="BH43" s="1086">
        <v>301.90435068938245</v>
      </c>
      <c r="BI43" s="247"/>
      <c r="BJ43" s="247"/>
      <c r="BK43" s="643"/>
      <c r="BL43" s="198">
        <v>1.2212338192299672</v>
      </c>
      <c r="BM43" s="85"/>
      <c r="BN43" s="85"/>
      <c r="BO43" s="247"/>
      <c r="BP43" s="643"/>
      <c r="BQ43" s="1078">
        <v>1.5199999500058696</v>
      </c>
      <c r="BR43" s="247"/>
      <c r="BS43" s="247"/>
      <c r="BT43" s="818"/>
      <c r="BU43" s="781">
        <v>0.50833445405074706</v>
      </c>
      <c r="BV43" s="198">
        <v>3.3417830322900932</v>
      </c>
      <c r="BW43" s="247"/>
      <c r="BX43" s="247"/>
      <c r="BY43" s="643"/>
      <c r="BZ43" s="1078">
        <v>4.1533589115605452</v>
      </c>
      <c r="CA43" s="247"/>
      <c r="CB43" s="247"/>
      <c r="CC43" s="818"/>
      <c r="CD43" s="154">
        <v>1.3910059044600931</v>
      </c>
      <c r="CE43" s="87">
        <v>1.3757201252902027</v>
      </c>
      <c r="CF43" s="141"/>
    </row>
    <row r="44" spans="1:84" x14ac:dyDescent="0.25">
      <c r="A44" s="1089" t="s">
        <v>2788</v>
      </c>
      <c r="B44" s="413" t="s">
        <v>1694</v>
      </c>
      <c r="C44" s="332">
        <v>42787</v>
      </c>
      <c r="D44" s="326">
        <v>0.51388888888888895</v>
      </c>
      <c r="E44" s="1073" t="s">
        <v>1993</v>
      </c>
      <c r="F44" s="617" t="s">
        <v>1993</v>
      </c>
      <c r="G44" s="617">
        <v>125.9</v>
      </c>
      <c r="H44" s="617">
        <v>250.5</v>
      </c>
      <c r="I44" s="617">
        <v>124.6</v>
      </c>
      <c r="J44" s="617">
        <v>68</v>
      </c>
      <c r="K44" s="617">
        <v>1832.3529411764703</v>
      </c>
      <c r="L44" s="643"/>
      <c r="M44" s="617" t="s">
        <v>1993</v>
      </c>
      <c r="N44" s="617">
        <v>128.4</v>
      </c>
      <c r="O44" s="617">
        <v>247.29999999999998</v>
      </c>
      <c r="P44" s="617">
        <v>118.89999999999998</v>
      </c>
      <c r="Q44" s="617">
        <v>66</v>
      </c>
      <c r="R44" s="617">
        <v>1801.515151515151</v>
      </c>
      <c r="S44" s="643"/>
      <c r="T44" s="617" t="s">
        <v>1993</v>
      </c>
      <c r="U44" s="617">
        <v>128.69999999999999</v>
      </c>
      <c r="V44" s="617">
        <v>257.2</v>
      </c>
      <c r="W44" s="617">
        <v>128.5</v>
      </c>
      <c r="X44" s="617">
        <v>74</v>
      </c>
      <c r="Y44" s="617">
        <v>1736.4864864864867</v>
      </c>
      <c r="Z44" s="643"/>
      <c r="AA44" s="617">
        <v>1790.1181930593693</v>
      </c>
      <c r="AB44" s="617">
        <v>48.938862678231288</v>
      </c>
      <c r="AC44" s="617">
        <v>2.7338341606703191</v>
      </c>
      <c r="AD44" s="535">
        <v>3</v>
      </c>
      <c r="AE44" s="643"/>
      <c r="AF44" s="9"/>
      <c r="AG44" s="86" t="s">
        <v>191</v>
      </c>
      <c r="AH44" s="86" t="s">
        <v>191</v>
      </c>
      <c r="AI44" s="86" t="s">
        <v>191</v>
      </c>
      <c r="AJ44" s="161"/>
      <c r="AK44" s="643"/>
      <c r="AL44" s="86" t="s">
        <v>191</v>
      </c>
      <c r="AM44" s="86" t="s">
        <v>191</v>
      </c>
      <c r="AN44" s="86" t="s">
        <v>191</v>
      </c>
      <c r="AO44" s="161" t="s">
        <v>2750</v>
      </c>
      <c r="AP44" s="643"/>
      <c r="AQ44" s="801" t="s">
        <v>191</v>
      </c>
      <c r="AR44" s="247" t="s">
        <v>1993</v>
      </c>
      <c r="AS44" s="1078">
        <v>4.8103254421562927</v>
      </c>
      <c r="AT44" s="617"/>
      <c r="AV44" s="643"/>
      <c r="AW44" s="247" t="s">
        <v>1993</v>
      </c>
      <c r="AX44" s="1082">
        <v>3.0014355757291174E-2</v>
      </c>
      <c r="AY44" s="247"/>
      <c r="AZ44" s="247"/>
      <c r="BA44" s="818"/>
      <c r="BB44" s="942"/>
      <c r="BC44" s="825">
        <v>0.62395686358877289</v>
      </c>
      <c r="BD44" s="154">
        <v>321.05729532967644</v>
      </c>
      <c r="BE44" s="614"/>
      <c r="BF44" s="615"/>
      <c r="BG44" s="818"/>
      <c r="BH44" s="1086">
        <v>588.2902793834952</v>
      </c>
      <c r="BI44" s="247"/>
      <c r="BJ44" s="247"/>
      <c r="BK44" s="643"/>
      <c r="BL44" s="198">
        <v>0.94440969608252012</v>
      </c>
      <c r="BN44" s="617"/>
      <c r="BO44" s="617"/>
      <c r="BP44" s="643"/>
      <c r="BQ44" s="1078">
        <v>1.7013683767304792</v>
      </c>
      <c r="BR44" s="247"/>
      <c r="BS44" s="247"/>
      <c r="BT44" s="818"/>
      <c r="BU44" s="781">
        <v>0.2941561241001413</v>
      </c>
      <c r="BV44" s="198">
        <v>4.1943646285253449</v>
      </c>
      <c r="BW44" s="247"/>
      <c r="BX44" s="247"/>
      <c r="BY44" s="643" t="s">
        <v>602</v>
      </c>
      <c r="BZ44" s="1078">
        <v>7.2834574968311729</v>
      </c>
      <c r="CA44" s="247"/>
      <c r="CB44" s="247"/>
      <c r="CC44" s="818" t="s">
        <v>602</v>
      </c>
      <c r="CD44" s="154">
        <v>1.3064224640086057</v>
      </c>
      <c r="CE44" s="87">
        <v>1.2380720457363237</v>
      </c>
      <c r="CF44" s="141"/>
    </row>
    <row r="45" spans="1:84" x14ac:dyDescent="0.25">
      <c r="A45" s="1089" t="s">
        <v>2789</v>
      </c>
      <c r="B45" s="413" t="s">
        <v>1694</v>
      </c>
      <c r="C45" s="332">
        <v>42810</v>
      </c>
      <c r="D45" s="326">
        <v>0.55555555555555558</v>
      </c>
      <c r="E45" s="1073" t="s">
        <v>1998</v>
      </c>
      <c r="F45" s="617" t="s">
        <v>1998</v>
      </c>
      <c r="G45" s="617">
        <v>131.1</v>
      </c>
      <c r="H45" s="617">
        <v>200.6</v>
      </c>
      <c r="I45" s="617">
        <v>69.5</v>
      </c>
      <c r="J45" s="617">
        <v>234</v>
      </c>
      <c r="K45" s="617">
        <v>297.008547008547</v>
      </c>
      <c r="L45" s="643"/>
      <c r="M45" s="617" t="s">
        <v>1998</v>
      </c>
      <c r="N45" s="617">
        <v>130.9</v>
      </c>
      <c r="O45" s="617">
        <v>197.9</v>
      </c>
      <c r="P45" s="617">
        <v>67</v>
      </c>
      <c r="Q45" s="617">
        <v>226</v>
      </c>
      <c r="R45" s="617">
        <v>296.46017699115043</v>
      </c>
      <c r="S45" s="643"/>
      <c r="T45" s="617" t="s">
        <v>1998</v>
      </c>
      <c r="U45" s="617">
        <v>130.30000000000001</v>
      </c>
      <c r="V45" s="617">
        <v>202.8</v>
      </c>
      <c r="W45" s="617">
        <v>72.5</v>
      </c>
      <c r="X45" s="617">
        <v>232</v>
      </c>
      <c r="Y45" s="617">
        <v>312.5</v>
      </c>
      <c r="Z45" s="643"/>
      <c r="AA45" s="617">
        <v>301.98957466656583</v>
      </c>
      <c r="AB45" s="617">
        <v>9.1064239927792876</v>
      </c>
      <c r="AC45" s="617">
        <v>3.0154762802106383</v>
      </c>
      <c r="AD45" s="535">
        <v>3</v>
      </c>
      <c r="AE45" s="643"/>
      <c r="AF45" s="9"/>
      <c r="AG45" s="86" t="s">
        <v>191</v>
      </c>
      <c r="AH45" s="86" t="s">
        <v>191</v>
      </c>
      <c r="AI45" s="86" t="s">
        <v>191</v>
      </c>
      <c r="AJ45" s="161"/>
      <c r="AK45" s="643"/>
      <c r="AL45" s="86" t="s">
        <v>191</v>
      </c>
      <c r="AM45" s="86" t="s">
        <v>191</v>
      </c>
      <c r="AN45" s="86" t="s">
        <v>191</v>
      </c>
      <c r="AO45" s="161" t="s">
        <v>2750</v>
      </c>
      <c r="AP45" s="643"/>
      <c r="AQ45" s="801" t="s">
        <v>191</v>
      </c>
      <c r="AR45" s="247" t="s">
        <v>1998</v>
      </c>
      <c r="AS45" s="1078">
        <v>1.5598921502985146</v>
      </c>
      <c r="AT45" s="617"/>
      <c r="AV45" s="643"/>
      <c r="AW45" s="247" t="s">
        <v>1998</v>
      </c>
      <c r="AX45" s="1082">
        <v>2.4391290391628555E-2</v>
      </c>
      <c r="AY45" s="247"/>
      <c r="AZ45" s="247"/>
      <c r="BA45" s="818"/>
      <c r="BB45" s="942"/>
      <c r="BC45" s="825">
        <v>1.5636523580787831</v>
      </c>
      <c r="BD45" s="154">
        <v>181.05076674603788</v>
      </c>
      <c r="BE45" s="614"/>
      <c r="BF45" s="615"/>
      <c r="BG45" s="818"/>
      <c r="BH45" s="1086">
        <v>53.773625166024075</v>
      </c>
      <c r="BI45" s="247"/>
      <c r="BJ45" s="247"/>
      <c r="BK45" s="643"/>
      <c r="BL45" s="198">
        <v>1.1702002116087709</v>
      </c>
      <c r="BN45" s="617"/>
      <c r="BO45" s="617"/>
      <c r="BP45" s="643"/>
      <c r="BQ45" s="1078">
        <v>0.34691776184861783</v>
      </c>
      <c r="BR45" s="247"/>
      <c r="BS45" s="247"/>
      <c r="BT45" s="818"/>
      <c r="BU45" s="781">
        <v>0.64633816947609235</v>
      </c>
      <c r="BV45" s="198">
        <v>2.8572532735145288</v>
      </c>
      <c r="BW45" s="247"/>
      <c r="BX45" s="247"/>
      <c r="BY45" s="643" t="s">
        <v>602</v>
      </c>
      <c r="BZ45" s="1078">
        <v>0.89289164797329024</v>
      </c>
      <c r="CA45" s="247"/>
      <c r="CB45" s="247"/>
      <c r="CC45" s="818" t="s">
        <v>602</v>
      </c>
      <c r="CD45" s="154">
        <v>1.5781503303559232</v>
      </c>
      <c r="CE45" s="87">
        <v>1.6604639267234083</v>
      </c>
      <c r="CF45" s="141"/>
    </row>
    <row r="46" spans="1:84" x14ac:dyDescent="0.25">
      <c r="A46" s="1088" t="s">
        <v>2790</v>
      </c>
      <c r="B46" s="413" t="s">
        <v>1694</v>
      </c>
      <c r="C46" s="332">
        <v>42829</v>
      </c>
      <c r="D46" s="326">
        <v>0.56944444444444442</v>
      </c>
      <c r="E46" s="1073" t="s">
        <v>2005</v>
      </c>
      <c r="F46" s="617" t="s">
        <v>2005</v>
      </c>
      <c r="G46" s="617">
        <v>129.69999999999999</v>
      </c>
      <c r="H46" s="617">
        <v>148.19999999999999</v>
      </c>
      <c r="I46" s="617">
        <v>18.5</v>
      </c>
      <c r="J46" s="617">
        <v>566</v>
      </c>
      <c r="K46" s="617">
        <v>32.685512367491171</v>
      </c>
      <c r="L46" s="643"/>
      <c r="M46" s="617" t="s">
        <v>2005</v>
      </c>
      <c r="N46" s="617">
        <v>128.6</v>
      </c>
      <c r="O46" s="617">
        <v>147</v>
      </c>
      <c r="P46" s="617">
        <v>18.400000000000006</v>
      </c>
      <c r="Q46" s="617">
        <v>564</v>
      </c>
      <c r="R46" s="617">
        <v>32.624113475177317</v>
      </c>
      <c r="S46" s="643"/>
      <c r="T46" s="617" t="s">
        <v>2005</v>
      </c>
      <c r="U46" s="617">
        <v>126.6</v>
      </c>
      <c r="V46" s="617">
        <v>145.5</v>
      </c>
      <c r="W46" s="617">
        <v>18.900000000000006</v>
      </c>
      <c r="X46" s="617">
        <v>564</v>
      </c>
      <c r="Y46" s="617">
        <v>33.510638297872354</v>
      </c>
      <c r="Z46" s="643"/>
      <c r="AA46" s="617">
        <v>32.940088046846945</v>
      </c>
      <c r="AB46" s="617">
        <v>0.49506378144963115</v>
      </c>
      <c r="AC46" s="617">
        <v>1.502921852381081</v>
      </c>
      <c r="AD46" s="535">
        <v>3</v>
      </c>
      <c r="AE46" s="643"/>
      <c r="AF46" s="9"/>
      <c r="AG46" s="86" t="s">
        <v>191</v>
      </c>
      <c r="AH46" s="86" t="s">
        <v>191</v>
      </c>
      <c r="AI46" s="86" t="s">
        <v>191</v>
      </c>
      <c r="AJ46" s="161"/>
      <c r="AK46" s="643"/>
      <c r="AL46" s="86" t="s">
        <v>191</v>
      </c>
      <c r="AM46" s="86" t="s">
        <v>191</v>
      </c>
      <c r="AN46" s="86" t="s">
        <v>191</v>
      </c>
      <c r="AO46" s="161" t="s">
        <v>2750</v>
      </c>
      <c r="AP46" s="643"/>
      <c r="AQ46" s="801" t="s">
        <v>191</v>
      </c>
      <c r="AR46" s="247" t="s">
        <v>2005</v>
      </c>
      <c r="AS46" s="1078">
        <v>1.4508063339436759</v>
      </c>
      <c r="AT46" s="617"/>
      <c r="AV46" s="643"/>
      <c r="AW46" s="247" t="s">
        <v>2005</v>
      </c>
      <c r="AX46" s="1082">
        <v>5.2337934048013443E-2</v>
      </c>
      <c r="AY46" s="247"/>
      <c r="AZ46" s="247"/>
      <c r="BA46" s="818"/>
      <c r="BB46" s="942"/>
      <c r="BC46" s="825">
        <v>3.6075065860613575</v>
      </c>
      <c r="BD46" s="154">
        <v>310.23794666270948</v>
      </c>
      <c r="BE46" s="614"/>
      <c r="BF46" s="615"/>
      <c r="BG46" s="818"/>
      <c r="BH46" s="1086">
        <v>10.140286242509054</v>
      </c>
      <c r="BI46" s="247"/>
      <c r="BJ46" s="247"/>
      <c r="BK46" s="818"/>
      <c r="BL46" s="198">
        <v>4.1785270375743293</v>
      </c>
      <c r="BN46" s="617"/>
      <c r="BO46" s="617"/>
      <c r="BP46" s="643"/>
      <c r="BQ46" s="1078">
        <v>0.1363207402329214</v>
      </c>
      <c r="BR46" s="247"/>
      <c r="BS46" s="247"/>
      <c r="BT46" s="818"/>
      <c r="BU46" s="781">
        <v>1.3468781245245995</v>
      </c>
      <c r="BV46" s="198">
        <v>5.1757270129433497</v>
      </c>
      <c r="BW46" s="247"/>
      <c r="BX46" s="247"/>
      <c r="BY46" s="643" t="s">
        <v>602</v>
      </c>
      <c r="BZ46" s="1078">
        <v>0.17344191585927191</v>
      </c>
      <c r="CA46" s="247"/>
      <c r="CB46" s="247"/>
      <c r="CC46" s="818" t="s">
        <v>602</v>
      </c>
      <c r="CD46" s="154">
        <v>1.6683088154172181</v>
      </c>
      <c r="CE46" s="87">
        <v>1.7104242593486834</v>
      </c>
      <c r="CF46" s="141"/>
    </row>
    <row r="47" spans="1:84" x14ac:dyDescent="0.25">
      <c r="A47" s="1088" t="s">
        <v>2791</v>
      </c>
      <c r="B47" s="413" t="s">
        <v>1694</v>
      </c>
      <c r="C47" s="332">
        <v>42851</v>
      </c>
      <c r="D47" s="326">
        <v>0.52083333333333337</v>
      </c>
      <c r="E47" s="1073" t="s">
        <v>2010</v>
      </c>
      <c r="F47" s="617" t="s">
        <v>2010</v>
      </c>
      <c r="G47" s="617">
        <v>125.6</v>
      </c>
      <c r="H47" s="617">
        <v>248.79999999999998</v>
      </c>
      <c r="I47" s="617">
        <v>123.19999999999999</v>
      </c>
      <c r="J47" s="617">
        <v>384</v>
      </c>
      <c r="K47" s="617">
        <v>320.83333333333331</v>
      </c>
      <c r="L47" s="643"/>
      <c r="M47" s="617" t="s">
        <v>2010</v>
      </c>
      <c r="N47" s="617">
        <v>127.7</v>
      </c>
      <c r="O47" s="617">
        <v>264</v>
      </c>
      <c r="P47" s="617">
        <v>136.30000000000001</v>
      </c>
      <c r="Q47" s="617">
        <v>412</v>
      </c>
      <c r="R47" s="617">
        <v>330.82524271844665</v>
      </c>
      <c r="S47" s="643"/>
      <c r="T47" s="617" t="s">
        <v>2010</v>
      </c>
      <c r="U47" s="617">
        <v>129.30000000000001</v>
      </c>
      <c r="V47" s="617">
        <v>290.8</v>
      </c>
      <c r="W47" s="617">
        <v>161.5</v>
      </c>
      <c r="X47" s="617">
        <v>508</v>
      </c>
      <c r="Y47" s="617">
        <v>317.91338582677167</v>
      </c>
      <c r="Z47" s="643"/>
      <c r="AA47" s="617">
        <v>323.19065395951719</v>
      </c>
      <c r="AB47" s="617">
        <v>6.7710215254972903</v>
      </c>
      <c r="AC47" s="617">
        <v>2.0950548670090647</v>
      </c>
      <c r="AD47" s="535">
        <v>3</v>
      </c>
      <c r="AE47" s="643"/>
      <c r="AF47" s="9"/>
      <c r="AG47" s="86" t="s">
        <v>191</v>
      </c>
      <c r="AH47" s="86" t="s">
        <v>191</v>
      </c>
      <c r="AI47" s="86" t="s">
        <v>191</v>
      </c>
      <c r="AJ47" s="161"/>
      <c r="AK47" s="643"/>
      <c r="AL47" s="86" t="s">
        <v>191</v>
      </c>
      <c r="AM47" s="86" t="s">
        <v>191</v>
      </c>
      <c r="AN47" s="86" t="s">
        <v>191</v>
      </c>
      <c r="AO47" s="161" t="s">
        <v>2750</v>
      </c>
      <c r="AP47" s="643"/>
      <c r="AQ47" s="801" t="s">
        <v>191</v>
      </c>
      <c r="AR47" s="247" t="s">
        <v>2010</v>
      </c>
      <c r="AS47" s="1078">
        <v>1.1070619830888591</v>
      </c>
      <c r="AT47" s="617"/>
      <c r="AV47" s="643"/>
      <c r="AW47" s="247" t="s">
        <v>2010</v>
      </c>
      <c r="AX47" s="1082">
        <v>0.10209968143305023</v>
      </c>
      <c r="AY47" s="247"/>
      <c r="AZ47" s="247"/>
      <c r="BA47" s="818"/>
      <c r="BB47" s="942"/>
      <c r="BC47" s="825">
        <v>9.2225803968245508</v>
      </c>
      <c r="BD47" s="154">
        <v>206.97088936644519</v>
      </c>
      <c r="BE47" s="614"/>
      <c r="BF47" s="615"/>
      <c r="BG47" s="818"/>
      <c r="BH47" s="1086">
        <v>66.40316033840115</v>
      </c>
      <c r="BI47" s="247"/>
      <c r="BJ47" s="247"/>
      <c r="BK47" s="643"/>
      <c r="BL47" s="198">
        <v>4.9395623301546934</v>
      </c>
      <c r="BN47" s="617"/>
      <c r="BO47" s="617"/>
      <c r="BP47" s="643"/>
      <c r="BQ47" s="1078">
        <v>1.634131906796322</v>
      </c>
      <c r="BR47" s="247"/>
      <c r="BS47" s="247"/>
      <c r="BT47" s="818"/>
      <c r="BU47" s="781">
        <v>2.3865976250452889</v>
      </c>
      <c r="BV47" s="198">
        <v>3.0285213790906913</v>
      </c>
      <c r="BW47" s="247"/>
      <c r="BX47" s="247"/>
      <c r="BY47" s="643" t="s">
        <v>602</v>
      </c>
      <c r="BZ47" s="1078">
        <v>0.96280748567548569</v>
      </c>
      <c r="CA47" s="247"/>
      <c r="CB47" s="247"/>
      <c r="CC47" s="818" t="s">
        <v>602</v>
      </c>
      <c r="CD47" s="154">
        <v>1.4632595860998823</v>
      </c>
      <c r="CE47" s="87">
        <v>1.4499422629418004</v>
      </c>
      <c r="CF47" s="141"/>
    </row>
    <row r="48" spans="1:84" x14ac:dyDescent="0.25">
      <c r="A48" s="385"/>
      <c r="B48" s="416"/>
      <c r="E48" s="1072" t="s">
        <v>2751</v>
      </c>
      <c r="F48" s="1"/>
      <c r="G48" s="1"/>
      <c r="H48" s="1"/>
      <c r="I48" s="1"/>
      <c r="J48" s="1"/>
      <c r="K48" s="1"/>
      <c r="L48" s="721"/>
      <c r="M48" s="1"/>
      <c r="N48" s="1"/>
      <c r="O48" s="1"/>
      <c r="P48" s="1"/>
      <c r="Q48" s="1"/>
      <c r="R48" s="1"/>
      <c r="S48" s="721"/>
      <c r="T48" s="1"/>
      <c r="U48" s="1"/>
      <c r="V48" s="1"/>
      <c r="W48" s="1"/>
      <c r="X48" s="1"/>
      <c r="Y48" s="1"/>
      <c r="Z48" s="721"/>
      <c r="AE48" s="721"/>
      <c r="AG48" s="584"/>
      <c r="AH48" s="164"/>
      <c r="AI48" s="164"/>
      <c r="AJ48" s="689"/>
      <c r="AK48" s="721"/>
      <c r="AL48" s="584"/>
      <c r="AM48" s="37"/>
      <c r="AN48" s="37"/>
      <c r="AO48" s="37"/>
      <c r="AP48" s="721"/>
      <c r="AQ48" s="813"/>
      <c r="AR48" s="141"/>
      <c r="AS48" s="164"/>
      <c r="AT48" s="164"/>
      <c r="AV48" s="721"/>
      <c r="AW48" s="37"/>
      <c r="AX48" s="37"/>
      <c r="AY48" s="37"/>
      <c r="AZ48" s="37"/>
      <c r="BA48" s="730"/>
      <c r="BB48" s="947"/>
      <c r="BC48" s="810"/>
      <c r="BD48" s="164"/>
      <c r="BE48" s="164"/>
      <c r="BF48" s="202"/>
      <c r="BG48" s="730"/>
      <c r="BH48" s="37"/>
      <c r="BI48" s="37"/>
      <c r="BJ48" s="37"/>
      <c r="BK48" s="721"/>
      <c r="BL48" s="37"/>
      <c r="BM48" s="37"/>
      <c r="BN48" s="37"/>
      <c r="BO48" s="37"/>
      <c r="BP48" s="721"/>
      <c r="BQ48" s="37"/>
      <c r="BR48" s="141"/>
      <c r="BS48" s="37"/>
      <c r="BT48" s="730"/>
      <c r="BU48" s="813"/>
      <c r="BV48" s="141"/>
      <c r="BW48" s="141"/>
      <c r="BX48" s="141"/>
      <c r="BY48" s="721"/>
      <c r="BZ48" s="141"/>
      <c r="CA48" s="141"/>
      <c r="CB48" s="141"/>
      <c r="CC48" s="730"/>
      <c r="CD48" s="141"/>
      <c r="CE48" s="141"/>
      <c r="CF48" s="141"/>
    </row>
    <row r="49" spans="1:84" x14ac:dyDescent="0.25">
      <c r="A49" s="385"/>
      <c r="B49" s="416"/>
      <c r="E49" s="249"/>
      <c r="F49" s="1"/>
      <c r="G49" s="1"/>
      <c r="H49" s="1"/>
      <c r="I49" s="1"/>
      <c r="J49" s="1"/>
      <c r="K49" s="1"/>
      <c r="L49" s="721"/>
      <c r="M49" s="1"/>
      <c r="N49" s="1"/>
      <c r="O49" s="1"/>
      <c r="P49" s="1"/>
      <c r="Q49" s="1"/>
      <c r="R49" s="1"/>
      <c r="S49" s="721"/>
      <c r="T49" s="1"/>
      <c r="U49" s="1"/>
      <c r="V49" s="1"/>
      <c r="W49" s="1"/>
      <c r="X49" s="1"/>
      <c r="Y49" s="1"/>
      <c r="Z49" s="721"/>
      <c r="AE49" s="721"/>
      <c r="AG49" s="584"/>
      <c r="AH49" s="164"/>
      <c r="AI49" s="164"/>
      <c r="AJ49" s="689"/>
      <c r="AK49" s="721"/>
      <c r="AL49" s="584"/>
      <c r="AM49" s="37"/>
      <c r="AN49" s="37"/>
      <c r="AO49" s="37"/>
      <c r="AP49" s="721"/>
      <c r="AQ49" s="813"/>
      <c r="AR49" s="141"/>
      <c r="AS49" s="164"/>
      <c r="AT49" s="164"/>
      <c r="AV49" s="721"/>
      <c r="AW49" s="37"/>
      <c r="AX49" s="37"/>
      <c r="AY49" s="37"/>
      <c r="AZ49" s="37"/>
      <c r="BA49" s="730"/>
      <c r="BB49" s="947"/>
      <c r="BC49" s="810"/>
      <c r="BD49" s="164"/>
      <c r="BE49" s="164"/>
      <c r="BF49" s="202"/>
      <c r="BG49" s="730"/>
      <c r="BH49" s="37"/>
      <c r="BI49" s="37"/>
      <c r="BJ49" s="37"/>
      <c r="BK49" s="721"/>
      <c r="BL49" s="37"/>
      <c r="BM49" s="37"/>
      <c r="BN49" s="37"/>
      <c r="BO49" s="37"/>
      <c r="BP49" s="721"/>
      <c r="BQ49" s="37"/>
      <c r="BR49" s="141"/>
      <c r="BS49" s="37"/>
      <c r="BT49" s="730"/>
      <c r="BU49" s="813"/>
      <c r="BV49" s="141"/>
      <c r="BW49" s="141"/>
      <c r="BX49" s="141"/>
      <c r="BY49" s="721"/>
      <c r="BZ49" s="141"/>
      <c r="CA49" s="141"/>
      <c r="CB49" s="141"/>
      <c r="CC49" s="730"/>
      <c r="CD49" s="141"/>
      <c r="CE49" s="141"/>
      <c r="CF49" s="141"/>
    </row>
    <row r="50" spans="1:84" x14ac:dyDescent="0.25">
      <c r="A50" s="385"/>
      <c r="B50" s="416"/>
      <c r="F50" s="1"/>
      <c r="G50" s="1"/>
      <c r="H50" s="1"/>
      <c r="I50" s="1"/>
      <c r="J50" s="1"/>
      <c r="K50" s="1"/>
      <c r="L50" s="721"/>
      <c r="M50" s="1"/>
      <c r="N50" s="1"/>
      <c r="O50" s="1"/>
      <c r="P50" s="1"/>
      <c r="Q50" s="1"/>
      <c r="R50" s="1"/>
      <c r="S50" s="721"/>
      <c r="T50" s="1"/>
      <c r="U50" s="1"/>
      <c r="V50" s="1"/>
      <c r="W50" s="1"/>
      <c r="X50" s="1"/>
      <c r="Y50" s="1"/>
      <c r="Z50" s="721"/>
      <c r="AE50" s="721"/>
      <c r="AG50" s="584"/>
      <c r="AH50" s="164"/>
      <c r="AI50" s="164"/>
      <c r="AJ50" s="689"/>
      <c r="AK50" s="721"/>
      <c r="AL50" s="584"/>
      <c r="AM50" s="37"/>
      <c r="AN50" s="37"/>
      <c r="AO50" s="37"/>
      <c r="AP50" s="721"/>
      <c r="AQ50" s="813"/>
      <c r="AR50" s="141"/>
      <c r="AS50" s="164"/>
      <c r="AT50" s="164"/>
      <c r="AU50" s="164"/>
      <c r="AV50" s="721"/>
      <c r="AW50" s="37"/>
      <c r="AX50" s="37"/>
      <c r="AY50" s="37"/>
      <c r="AZ50" s="37"/>
      <c r="BA50" s="730"/>
      <c r="BB50" s="947"/>
      <c r="BC50" s="810"/>
      <c r="BD50" s="164"/>
      <c r="BE50" s="164"/>
      <c r="BF50" s="202"/>
      <c r="BG50" s="730"/>
      <c r="BH50" s="37"/>
      <c r="BI50" s="37"/>
      <c r="BJ50" s="37"/>
      <c r="BK50" s="721"/>
      <c r="BL50" s="37"/>
      <c r="BM50" s="37"/>
      <c r="BN50" s="37"/>
      <c r="BO50" s="37"/>
      <c r="BP50" s="721"/>
      <c r="BQ50" s="37"/>
      <c r="BR50" s="141"/>
      <c r="BS50" s="37"/>
      <c r="BT50" s="730"/>
      <c r="BU50" s="813"/>
      <c r="BV50" s="141"/>
      <c r="BW50" s="141"/>
      <c r="BX50" s="141"/>
      <c r="BY50" s="721"/>
      <c r="BZ50" s="141"/>
      <c r="CA50" s="141"/>
      <c r="CB50" s="141"/>
      <c r="CC50" s="730"/>
      <c r="CD50" s="141"/>
      <c r="CE50" s="141"/>
      <c r="CF50" s="141"/>
    </row>
    <row r="51" spans="1:84" x14ac:dyDescent="0.25">
      <c r="A51" s="385"/>
      <c r="B51" s="416"/>
      <c r="F51" s="1"/>
      <c r="G51" s="1"/>
      <c r="H51" s="1"/>
      <c r="I51" s="1"/>
      <c r="J51" s="1"/>
      <c r="K51" s="1"/>
      <c r="L51" s="721"/>
      <c r="M51" s="1"/>
      <c r="N51" s="1"/>
      <c r="O51" s="1"/>
      <c r="P51" s="1"/>
      <c r="Q51" s="1"/>
      <c r="R51" s="1"/>
      <c r="S51" s="721"/>
      <c r="T51" s="1"/>
      <c r="U51" s="1"/>
      <c r="V51" s="1"/>
      <c r="W51" s="1"/>
      <c r="X51" s="1"/>
      <c r="Y51" s="1"/>
      <c r="Z51" s="721"/>
      <c r="AE51" s="721"/>
      <c r="AG51" s="584"/>
      <c r="AH51" s="164"/>
      <c r="AI51" s="164"/>
      <c r="AJ51" s="689"/>
      <c r="AK51" s="721"/>
      <c r="AL51" s="584"/>
      <c r="AM51" s="37"/>
      <c r="AN51" s="37"/>
      <c r="AO51" s="37"/>
      <c r="AP51" s="721"/>
      <c r="AQ51" s="813"/>
      <c r="AR51" s="141"/>
      <c r="AS51" s="164"/>
      <c r="AT51" s="164"/>
      <c r="AU51" s="164"/>
      <c r="AV51" s="721"/>
      <c r="AW51" s="37"/>
      <c r="AX51" s="37"/>
      <c r="AY51" s="37"/>
      <c r="AZ51" s="37"/>
      <c r="BA51" s="730"/>
      <c r="BB51" s="947"/>
      <c r="BC51" s="810"/>
      <c r="BD51" s="164"/>
      <c r="BE51" s="164"/>
      <c r="BF51" s="202"/>
      <c r="BG51" s="730"/>
      <c r="BH51" s="37"/>
      <c r="BI51" s="37"/>
      <c r="BJ51" s="37"/>
      <c r="BK51" s="721"/>
      <c r="BL51" s="37"/>
      <c r="BM51" s="37"/>
      <c r="BN51" s="37"/>
      <c r="BO51" s="37"/>
      <c r="BP51" s="721"/>
      <c r="BQ51" s="37"/>
      <c r="BR51" s="141"/>
      <c r="BS51" s="37"/>
      <c r="BT51" s="730"/>
      <c r="BU51" s="813"/>
      <c r="BV51" s="141"/>
      <c r="BW51" s="141"/>
      <c r="BX51" s="141"/>
      <c r="BY51" s="721"/>
      <c r="BZ51" s="141"/>
      <c r="CA51" s="141"/>
      <c r="CB51" s="141"/>
      <c r="CC51" s="730"/>
      <c r="CD51" s="141"/>
      <c r="CE51" s="141"/>
      <c r="CF51" s="141"/>
    </row>
    <row r="52" spans="1:84" ht="15" x14ac:dyDescent="0.25">
      <c r="A52" s="1090" t="s">
        <v>2754</v>
      </c>
      <c r="B52" s="413" t="s">
        <v>1694</v>
      </c>
      <c r="C52" s="332">
        <v>42376</v>
      </c>
      <c r="D52" s="326">
        <v>0.54652777777777783</v>
      </c>
      <c r="E52" s="219" t="s">
        <v>1681</v>
      </c>
      <c r="F52" s="502" t="s">
        <v>1091</v>
      </c>
      <c r="G52" s="320">
        <v>125.9</v>
      </c>
      <c r="H52" s="563">
        <v>125.6</v>
      </c>
      <c r="I52" s="25">
        <v>-0.30000000000001137</v>
      </c>
      <c r="J52" s="502">
        <v>276</v>
      </c>
      <c r="K52" s="25">
        <v>-1.0869565217391715</v>
      </c>
      <c r="L52" s="643" t="s">
        <v>88</v>
      </c>
      <c r="M52" s="502" t="s">
        <v>1091</v>
      </c>
      <c r="N52" s="564">
        <v>126.5</v>
      </c>
      <c r="O52" s="563">
        <v>126.4</v>
      </c>
      <c r="P52" s="502">
        <v>-9.9999999999994316E-2</v>
      </c>
      <c r="Q52" s="25">
        <v>279</v>
      </c>
      <c r="R52" s="25">
        <v>-0.35842293906807993</v>
      </c>
      <c r="S52" s="643" t="s">
        <v>88</v>
      </c>
      <c r="T52" s="502" t="s">
        <v>1091</v>
      </c>
      <c r="U52" s="25">
        <v>127.9</v>
      </c>
      <c r="V52" s="565">
        <v>127.7</v>
      </c>
      <c r="W52" s="502">
        <v>-0.20000000000000284</v>
      </c>
      <c r="X52" s="502">
        <v>280</v>
      </c>
      <c r="Y52" s="25">
        <v>-0.7142857142857244</v>
      </c>
      <c r="Z52" s="643" t="s">
        <v>88</v>
      </c>
      <c r="AA52" s="25">
        <v>-0.71988839169765872</v>
      </c>
      <c r="AB52" s="25">
        <v>0.36429910481022404</v>
      </c>
      <c r="AC52" s="25"/>
      <c r="AD52" s="502">
        <v>3</v>
      </c>
      <c r="AE52" s="643" t="s">
        <v>88</v>
      </c>
      <c r="AF52" s="502"/>
      <c r="AG52" s="86" t="s">
        <v>191</v>
      </c>
      <c r="AH52" s="86" t="s">
        <v>191</v>
      </c>
      <c r="AI52" s="86" t="s">
        <v>191</v>
      </c>
      <c r="AJ52" s="161" t="s">
        <v>2750</v>
      </c>
      <c r="AK52" s="643" t="s">
        <v>2750</v>
      </c>
      <c r="AL52" s="86" t="s">
        <v>191</v>
      </c>
      <c r="AM52" s="86" t="s">
        <v>191</v>
      </c>
      <c r="AN52" s="86" t="s">
        <v>191</v>
      </c>
      <c r="AO52" s="161"/>
      <c r="AP52" s="643" t="s">
        <v>2750</v>
      </c>
      <c r="AQ52" s="801" t="s">
        <v>191</v>
      </c>
      <c r="AR52" s="39" t="s">
        <v>1091</v>
      </c>
      <c r="AS52" s="200">
        <v>3.0411147388070724E-2</v>
      </c>
      <c r="AT52" s="200"/>
      <c r="AU52" s="669"/>
      <c r="AV52" s="643" t="s">
        <v>88</v>
      </c>
      <c r="AW52" s="39" t="s">
        <v>1091</v>
      </c>
      <c r="AX52" s="215">
        <v>1.6188285489920941E-4</v>
      </c>
      <c r="AY52" s="215"/>
      <c r="AZ52" s="676" t="s">
        <v>1033</v>
      </c>
      <c r="BA52" s="818" t="s">
        <v>88</v>
      </c>
      <c r="BB52" s="942" t="s">
        <v>88</v>
      </c>
      <c r="BC52" s="848"/>
      <c r="BD52" s="137">
        <v>0</v>
      </c>
      <c r="BE52" s="39"/>
      <c r="BF52" s="161" t="s">
        <v>1033</v>
      </c>
      <c r="BG52" s="818" t="s">
        <v>88</v>
      </c>
      <c r="BH52" s="858">
        <v>-3.1881351855897418E-2</v>
      </c>
      <c r="BI52" s="39"/>
      <c r="BJ52" s="161" t="s">
        <v>1033</v>
      </c>
      <c r="BK52" s="643" t="s">
        <v>88</v>
      </c>
      <c r="BL52" s="882">
        <v>1.0032673682539821</v>
      </c>
      <c r="BM52" s="39"/>
      <c r="BN52" s="39"/>
      <c r="BO52" s="200" t="s">
        <v>1033</v>
      </c>
      <c r="BP52" s="643" t="s">
        <v>88</v>
      </c>
      <c r="BQ52" s="215">
        <v>3.5959403880071045E-3</v>
      </c>
      <c r="BR52" s="215"/>
      <c r="BS52" s="216" t="s">
        <v>1033</v>
      </c>
      <c r="BT52" s="818" t="s">
        <v>88</v>
      </c>
      <c r="BU52" s="907" t="s">
        <v>2618</v>
      </c>
      <c r="BV52" s="677">
        <v>2.2612943923979271E-3</v>
      </c>
      <c r="BW52" s="39"/>
      <c r="BX52" s="39" t="s">
        <v>88</v>
      </c>
      <c r="BY52" s="643" t="s">
        <v>88</v>
      </c>
      <c r="BZ52" s="675">
        <v>3.5714285714285712E-8</v>
      </c>
      <c r="CA52" s="39"/>
      <c r="CB52" s="39" t="s">
        <v>88</v>
      </c>
      <c r="CC52" s="818" t="s">
        <v>88</v>
      </c>
      <c r="CD52" s="193"/>
      <c r="CE52" s="61" t="s">
        <v>2618</v>
      </c>
      <c r="CF52" s="39"/>
    </row>
    <row r="53" spans="1:84" ht="15" x14ac:dyDescent="0.25">
      <c r="A53" s="1090" t="s">
        <v>2768</v>
      </c>
      <c r="B53" s="413" t="s">
        <v>1694</v>
      </c>
      <c r="C53" s="332">
        <v>42441</v>
      </c>
      <c r="D53" s="326">
        <v>0.50347222222222221</v>
      </c>
      <c r="E53" s="219" t="s">
        <v>1157</v>
      </c>
      <c r="F53" s="321" t="s">
        <v>1157</v>
      </c>
      <c r="G53" s="320">
        <v>132.9</v>
      </c>
      <c r="H53" s="321">
        <v>132.80000000000001</v>
      </c>
      <c r="I53" s="25">
        <v>-9.9999999999994316E-2</v>
      </c>
      <c r="J53" s="25">
        <v>58</v>
      </c>
      <c r="K53" s="25">
        <v>-1.7241379310343847</v>
      </c>
      <c r="L53" s="643" t="s">
        <v>88</v>
      </c>
      <c r="M53" s="321" t="s">
        <v>1157</v>
      </c>
      <c r="N53" s="320">
        <v>132.1</v>
      </c>
      <c r="O53" s="321">
        <v>132.20000000000002</v>
      </c>
      <c r="P53" s="25">
        <v>0.10000000000002274</v>
      </c>
      <c r="Q53" s="25">
        <v>60</v>
      </c>
      <c r="R53" s="25">
        <v>1.6666666666670458</v>
      </c>
      <c r="S53" s="643" t="s">
        <v>88</v>
      </c>
      <c r="T53" s="321" t="s">
        <v>1157</v>
      </c>
      <c r="U53" s="221">
        <v>130.80000000000001</v>
      </c>
      <c r="V53" s="137">
        <v>130.80000000000001</v>
      </c>
      <c r="W53" s="137">
        <v>0</v>
      </c>
      <c r="X53" s="137">
        <v>52</v>
      </c>
      <c r="Y53" s="137">
        <v>0</v>
      </c>
      <c r="Z53" s="643" t="s">
        <v>88</v>
      </c>
      <c r="AA53" s="320">
        <v>-1.915708812244632E-2</v>
      </c>
      <c r="AB53" s="321">
        <v>1.6954834710097555</v>
      </c>
      <c r="AC53" s="25">
        <v>-8850.4237187444014</v>
      </c>
      <c r="AD53" s="137">
        <v>3</v>
      </c>
      <c r="AE53" s="643" t="s">
        <v>88</v>
      </c>
      <c r="AF53" s="502"/>
      <c r="AG53" s="86" t="s">
        <v>191</v>
      </c>
      <c r="AH53" s="86" t="s">
        <v>191</v>
      </c>
      <c r="AI53" s="86" t="s">
        <v>191</v>
      </c>
      <c r="AJ53" s="161" t="s">
        <v>2750</v>
      </c>
      <c r="AK53" s="643" t="s">
        <v>2750</v>
      </c>
      <c r="AL53" s="86" t="s">
        <v>191</v>
      </c>
      <c r="AM53" s="86" t="s">
        <v>191</v>
      </c>
      <c r="AN53" s="86" t="s">
        <v>191</v>
      </c>
      <c r="AO53" s="161"/>
      <c r="AP53" s="643" t="s">
        <v>2750</v>
      </c>
      <c r="AQ53" s="801" t="s">
        <v>191</v>
      </c>
      <c r="AR53" s="39" t="s">
        <v>1157</v>
      </c>
      <c r="AS53" s="200">
        <v>-2.2743079823084322E-5</v>
      </c>
      <c r="AT53" s="200"/>
      <c r="AU53" s="161"/>
      <c r="AV53" s="643" t="s">
        <v>88</v>
      </c>
      <c r="AW53" s="39" t="s">
        <v>1157</v>
      </c>
      <c r="AX53" s="215">
        <v>2.7757291446331867E-3</v>
      </c>
      <c r="AY53" s="215"/>
      <c r="AZ53" s="39" t="s">
        <v>88</v>
      </c>
      <c r="BA53" s="818" t="s">
        <v>88</v>
      </c>
      <c r="BB53" s="942" t="s">
        <v>88</v>
      </c>
      <c r="BC53" s="848"/>
      <c r="BD53" s="137"/>
      <c r="BE53" s="39"/>
      <c r="BF53" s="161"/>
      <c r="BG53" s="818" t="s">
        <v>88</v>
      </c>
      <c r="BH53" s="858"/>
      <c r="BI53" s="818"/>
      <c r="BJ53" s="818"/>
      <c r="BK53" s="643" t="s">
        <v>88</v>
      </c>
      <c r="BL53" s="882">
        <v>0.27225522432277982</v>
      </c>
      <c r="BM53" s="200"/>
      <c r="BN53" s="216"/>
      <c r="BO53" s="216" t="s">
        <v>1033</v>
      </c>
      <c r="BP53" s="643" t="s">
        <v>88</v>
      </c>
      <c r="BQ53" s="215">
        <v>4.5375870720463308E-3</v>
      </c>
      <c r="BR53" s="215"/>
      <c r="BS53" s="216" t="s">
        <v>1033</v>
      </c>
      <c r="BT53" s="818" t="s">
        <v>88</v>
      </c>
      <c r="BU53" s="907" t="s">
        <v>2618</v>
      </c>
      <c r="BV53" s="41">
        <v>6.1343528126706712E-3</v>
      </c>
      <c r="BW53" s="41"/>
      <c r="BX53" s="41"/>
      <c r="BY53" s="643" t="s">
        <v>88</v>
      </c>
      <c r="BZ53" s="41">
        <v>0.11796832332058983</v>
      </c>
      <c r="CA53" s="41"/>
      <c r="CB53" s="41" t="s">
        <v>88</v>
      </c>
      <c r="CC53" s="818" t="s">
        <v>88</v>
      </c>
      <c r="CD53" s="193"/>
      <c r="CE53" s="61" t="s">
        <v>2618</v>
      </c>
      <c r="CF53" s="39"/>
    </row>
    <row r="54" spans="1:84" x14ac:dyDescent="0.25">
      <c r="A54" s="19"/>
      <c r="B54" s="416"/>
      <c r="F54" s="1"/>
      <c r="G54" s="1"/>
      <c r="H54" s="1"/>
      <c r="I54" s="1"/>
      <c r="J54" s="1"/>
      <c r="K54" s="1"/>
      <c r="L54" s="721"/>
      <c r="M54" s="1"/>
      <c r="N54" s="1"/>
      <c r="O54" s="1"/>
      <c r="P54" s="1"/>
      <c r="Q54" s="1"/>
      <c r="R54" s="1"/>
      <c r="S54" s="721"/>
      <c r="T54" s="1"/>
      <c r="U54" s="1"/>
      <c r="V54" s="1"/>
      <c r="W54" s="1"/>
      <c r="X54" s="1"/>
      <c r="Y54" s="1"/>
      <c r="Z54" s="721"/>
      <c r="AE54" s="721"/>
      <c r="AG54" s="584"/>
      <c r="AH54" s="164"/>
      <c r="AI54" s="164"/>
      <c r="AJ54" s="689"/>
      <c r="AK54" s="721"/>
      <c r="AL54" s="584"/>
      <c r="AM54" s="37"/>
      <c r="AN54" s="37"/>
      <c r="AO54" s="37"/>
      <c r="AP54" s="721"/>
      <c r="AQ54" s="813"/>
      <c r="AR54" s="141"/>
      <c r="AS54" s="164"/>
      <c r="AT54" s="164"/>
      <c r="AU54" s="164"/>
      <c r="AV54" s="721"/>
      <c r="AW54" s="37"/>
      <c r="AX54" s="37"/>
      <c r="AY54" s="37"/>
      <c r="AZ54" s="37"/>
      <c r="BA54" s="730"/>
      <c r="BB54" s="947"/>
      <c r="BC54" s="810"/>
      <c r="BD54" s="164"/>
      <c r="BE54" s="164"/>
      <c r="BF54" s="202"/>
      <c r="BG54" s="730"/>
      <c r="BH54" s="37"/>
      <c r="BI54" s="37"/>
      <c r="BJ54" s="37"/>
      <c r="BK54" s="721"/>
      <c r="BL54" s="37"/>
      <c r="BM54" s="37"/>
      <c r="BN54" s="37"/>
      <c r="BO54" s="37"/>
      <c r="BP54" s="721"/>
      <c r="BQ54" s="37"/>
      <c r="BR54" s="141"/>
      <c r="BS54" s="37"/>
      <c r="BT54" s="730"/>
      <c r="BU54" s="813"/>
      <c r="BV54" s="141"/>
      <c r="BW54" s="141"/>
      <c r="BX54" s="141"/>
      <c r="BY54" s="721"/>
      <c r="BZ54" s="141"/>
      <c r="CA54" s="141"/>
      <c r="CB54" s="141"/>
      <c r="CC54" s="730"/>
      <c r="CD54" s="141"/>
      <c r="CE54" s="141"/>
      <c r="CF54" s="141"/>
    </row>
    <row r="55" spans="1:84" x14ac:dyDescent="0.25">
      <c r="A55" s="19"/>
      <c r="B55" s="416"/>
      <c r="F55" s="1"/>
      <c r="G55" s="1"/>
      <c r="H55" s="1"/>
      <c r="I55" s="1"/>
      <c r="J55" s="1"/>
      <c r="K55" s="1"/>
      <c r="L55" s="721"/>
      <c r="M55" s="1"/>
      <c r="N55" s="1"/>
      <c r="O55" s="1"/>
      <c r="P55" s="1"/>
      <c r="Q55" s="1"/>
      <c r="R55" s="1"/>
      <c r="S55" s="721"/>
      <c r="T55" s="1"/>
      <c r="U55" s="1"/>
      <c r="V55" s="1"/>
      <c r="W55" s="1"/>
      <c r="X55" s="1"/>
      <c r="Y55" s="1"/>
      <c r="Z55" s="721"/>
      <c r="AE55" s="721"/>
      <c r="AG55" s="584"/>
      <c r="AH55" s="164"/>
      <c r="AI55" s="164"/>
      <c r="AJ55" s="689"/>
      <c r="AK55" s="721"/>
      <c r="AL55" s="584"/>
      <c r="AM55" s="37"/>
      <c r="AN55" s="37"/>
      <c r="AO55" s="37"/>
      <c r="AP55" s="721"/>
      <c r="AQ55" s="813"/>
      <c r="AR55" s="141"/>
      <c r="AS55" s="164"/>
      <c r="AT55" s="164"/>
      <c r="AU55" s="164"/>
      <c r="AV55" s="721"/>
      <c r="AW55" s="37"/>
      <c r="AX55" s="37"/>
      <c r="AY55" s="37"/>
      <c r="AZ55" s="37"/>
      <c r="BA55" s="730"/>
      <c r="BB55" s="947"/>
      <c r="BC55" s="810"/>
      <c r="BD55" s="164"/>
      <c r="BE55" s="164"/>
      <c r="BF55" s="202"/>
      <c r="BG55" s="730"/>
      <c r="BH55" s="37"/>
      <c r="BI55" s="37"/>
      <c r="BJ55" s="37"/>
      <c r="BK55" s="721"/>
      <c r="BL55" s="37"/>
      <c r="BM55" s="37"/>
      <c r="BN55" s="37"/>
      <c r="BO55" s="37"/>
      <c r="BP55" s="721"/>
      <c r="BQ55" s="37"/>
      <c r="BR55" s="141"/>
      <c r="BS55" s="37"/>
      <c r="BT55" s="730"/>
      <c r="BU55" s="813"/>
      <c r="BV55" s="141"/>
      <c r="BW55" s="141"/>
      <c r="BX55" s="141"/>
      <c r="BY55" s="721"/>
      <c r="BZ55" s="141"/>
      <c r="CA55" s="141"/>
      <c r="CB55" s="141"/>
      <c r="CC55" s="730"/>
      <c r="CD55" s="141"/>
      <c r="CE55" s="141"/>
      <c r="CF55" s="141"/>
    </row>
    <row r="56" spans="1:84" x14ac:dyDescent="0.25">
      <c r="A56" s="19"/>
      <c r="B56" s="416"/>
      <c r="F56" s="1"/>
      <c r="G56" s="1"/>
      <c r="H56" s="1"/>
      <c r="I56" s="1"/>
      <c r="J56" s="1"/>
      <c r="K56" s="1"/>
      <c r="L56" s="721"/>
      <c r="M56" s="1"/>
      <c r="N56" s="1"/>
      <c r="O56" s="1"/>
      <c r="P56" s="1"/>
      <c r="Q56" s="1"/>
      <c r="R56" s="1"/>
      <c r="S56" s="721"/>
      <c r="T56" s="1"/>
      <c r="U56" s="1"/>
      <c r="V56" s="1"/>
      <c r="W56" s="1"/>
      <c r="X56" s="1"/>
      <c r="Y56" s="1"/>
      <c r="Z56" s="721"/>
      <c r="AE56" s="721"/>
      <c r="AG56" s="584"/>
      <c r="AH56" s="164"/>
      <c r="AI56" s="164"/>
      <c r="AJ56" s="689"/>
      <c r="AK56" s="721"/>
      <c r="AL56" s="584"/>
      <c r="AM56" s="37"/>
      <c r="AN56" s="37"/>
      <c r="AO56" s="37"/>
      <c r="AP56" s="721"/>
      <c r="AQ56" s="813"/>
      <c r="AR56" s="141"/>
      <c r="AS56" s="164"/>
      <c r="AT56" s="164"/>
      <c r="AU56" s="164"/>
      <c r="AV56" s="721"/>
      <c r="AW56" s="37"/>
      <c r="AX56" s="37"/>
      <c r="AY56" s="37"/>
      <c r="AZ56" s="37"/>
      <c r="BA56" s="730"/>
      <c r="BB56" s="947"/>
      <c r="BC56" s="810"/>
      <c r="BD56" s="164"/>
      <c r="BE56" s="164"/>
      <c r="BF56" s="202"/>
      <c r="BG56" s="730"/>
      <c r="BH56" s="37"/>
      <c r="BI56" s="37"/>
      <c r="BJ56" s="37"/>
      <c r="BK56" s="721"/>
      <c r="BL56" s="37"/>
      <c r="BM56" s="37"/>
      <c r="BN56" s="37"/>
      <c r="BO56" s="37"/>
      <c r="BP56" s="721"/>
      <c r="BQ56" s="37"/>
      <c r="BR56" s="141"/>
      <c r="BS56" s="37"/>
      <c r="BT56" s="730"/>
      <c r="BU56" s="813"/>
      <c r="BV56" s="141"/>
      <c r="BW56" s="141"/>
      <c r="BX56" s="141"/>
      <c r="BY56" s="721"/>
      <c r="BZ56" s="141"/>
      <c r="CA56" s="141"/>
      <c r="CB56" s="141"/>
      <c r="CC56" s="730"/>
      <c r="CD56" s="141"/>
      <c r="CE56" s="141"/>
      <c r="CF56" s="141"/>
    </row>
    <row r="57" spans="1:84" x14ac:dyDescent="0.25">
      <c r="A57" s="19"/>
      <c r="B57" s="416"/>
      <c r="F57" s="1"/>
      <c r="G57" s="1"/>
      <c r="H57" s="1"/>
      <c r="I57" s="1"/>
      <c r="J57" s="1"/>
      <c r="K57" s="1"/>
      <c r="L57" s="721"/>
      <c r="M57" s="1"/>
      <c r="N57" s="1"/>
      <c r="O57" s="1"/>
      <c r="P57" s="1"/>
      <c r="Q57" s="1"/>
      <c r="R57" s="1"/>
      <c r="S57" s="721"/>
      <c r="T57" s="1"/>
      <c r="U57" s="1"/>
      <c r="V57" s="1"/>
      <c r="W57" s="1"/>
      <c r="X57" s="1"/>
      <c r="Y57" s="1"/>
      <c r="Z57" s="721"/>
      <c r="AE57" s="721"/>
      <c r="AG57" s="584"/>
      <c r="AH57" s="164"/>
      <c r="AI57" s="164"/>
      <c r="AJ57" s="689"/>
      <c r="AK57" s="721"/>
      <c r="AL57" s="584"/>
      <c r="AM57" s="37"/>
      <c r="AN57" s="37"/>
      <c r="AO57" s="37"/>
      <c r="AP57" s="721"/>
      <c r="AQ57" s="813"/>
      <c r="AR57" s="141"/>
      <c r="AS57" s="164"/>
      <c r="AT57" s="164"/>
      <c r="AU57" s="164"/>
      <c r="AV57" s="721"/>
      <c r="AW57" s="37"/>
      <c r="AX57" s="37"/>
      <c r="AY57" s="37"/>
      <c r="AZ57" s="37"/>
      <c r="BA57" s="730"/>
      <c r="BB57" s="947"/>
      <c r="BC57" s="810"/>
      <c r="BD57" s="164"/>
      <c r="BE57" s="164"/>
      <c r="BF57" s="202"/>
      <c r="BG57" s="730"/>
      <c r="BH57" s="37"/>
      <c r="BI57" s="37"/>
      <c r="BJ57" s="37"/>
      <c r="BK57" s="721"/>
      <c r="BL57" s="37"/>
      <c r="BM57" s="37"/>
      <c r="BN57" s="37"/>
      <c r="BO57" s="37"/>
      <c r="BP57" s="721"/>
      <c r="BQ57" s="37"/>
      <c r="BR57" s="141"/>
      <c r="BS57" s="37"/>
      <c r="BT57" s="730"/>
      <c r="BU57" s="813"/>
      <c r="BV57" s="141"/>
      <c r="BW57" s="141"/>
      <c r="BX57" s="141"/>
      <c r="BY57" s="721"/>
      <c r="BZ57" s="141"/>
      <c r="CA57" s="141"/>
      <c r="CB57" s="141"/>
      <c r="CC57" s="730"/>
      <c r="CD57" s="141"/>
      <c r="CE57" s="141"/>
      <c r="CF57" s="141"/>
    </row>
    <row r="58" spans="1:84" x14ac:dyDescent="0.25">
      <c r="A58" s="19"/>
      <c r="B58" s="416"/>
      <c r="F58" s="1"/>
      <c r="G58" s="1"/>
      <c r="H58" s="1"/>
      <c r="I58" s="1"/>
      <c r="J58" s="1"/>
      <c r="K58" s="1"/>
      <c r="L58" s="721"/>
      <c r="M58" s="1"/>
      <c r="N58" s="1"/>
      <c r="O58" s="1"/>
      <c r="P58" s="1"/>
      <c r="Q58" s="1"/>
      <c r="R58" s="1"/>
      <c r="S58" s="721"/>
      <c r="T58" s="1"/>
      <c r="U58" s="1"/>
      <c r="V58" s="1"/>
      <c r="W58" s="1"/>
      <c r="X58" s="1"/>
      <c r="Y58" s="1"/>
      <c r="Z58" s="721"/>
      <c r="AE58" s="721"/>
      <c r="AG58" s="584"/>
      <c r="AH58" s="164"/>
      <c r="AI58" s="164"/>
      <c r="AJ58" s="689"/>
      <c r="AK58" s="721"/>
      <c r="AL58" s="584"/>
      <c r="AM58" s="37"/>
      <c r="AN58" s="37"/>
      <c r="AO58" s="37"/>
      <c r="AP58" s="721"/>
      <c r="AQ58" s="813"/>
      <c r="AR58" s="141"/>
      <c r="AS58" s="164"/>
      <c r="AT58" s="164"/>
      <c r="AU58" s="164"/>
      <c r="AV58" s="721"/>
      <c r="AW58" s="37"/>
      <c r="AX58" s="37"/>
      <c r="AY58" s="37"/>
      <c r="AZ58" s="37"/>
      <c r="BA58" s="730"/>
      <c r="BB58" s="947"/>
      <c r="BC58" s="810"/>
      <c r="BD58" s="164"/>
      <c r="BE58" s="164"/>
      <c r="BF58" s="202"/>
      <c r="BG58" s="730"/>
      <c r="BH58" s="37"/>
      <c r="BI58" s="37"/>
      <c r="BJ58" s="37"/>
      <c r="BK58" s="721"/>
      <c r="BL58" s="37"/>
      <c r="BM58" s="37"/>
      <c r="BN58" s="37"/>
      <c r="BO58" s="37"/>
      <c r="BP58" s="721"/>
      <c r="BQ58" s="37"/>
      <c r="BR58" s="141"/>
      <c r="BS58" s="37"/>
      <c r="BT58" s="730"/>
      <c r="BU58" s="813"/>
      <c r="BV58" s="141"/>
      <c r="BW58" s="141"/>
      <c r="BX58" s="141"/>
      <c r="BY58" s="721"/>
      <c r="BZ58" s="141"/>
      <c r="CA58" s="141"/>
      <c r="CB58" s="141"/>
      <c r="CC58" s="730"/>
      <c r="CD58" s="141"/>
      <c r="CE58" s="141"/>
      <c r="CF58" s="141"/>
    </row>
    <row r="59" spans="1:84" x14ac:dyDescent="0.25">
      <c r="A59" s="19"/>
      <c r="B59" s="416"/>
      <c r="F59" s="1"/>
      <c r="G59" s="1"/>
      <c r="H59" s="1"/>
      <c r="I59" s="1"/>
      <c r="J59" s="1"/>
      <c r="K59" s="1"/>
      <c r="L59" s="721"/>
      <c r="M59" s="1"/>
      <c r="N59" s="1"/>
      <c r="O59" s="1"/>
      <c r="P59" s="1"/>
      <c r="Q59" s="1"/>
      <c r="R59" s="1"/>
      <c r="S59" s="721"/>
      <c r="T59" s="1"/>
      <c r="U59" s="1"/>
      <c r="V59" s="1"/>
      <c r="W59" s="1"/>
      <c r="X59" s="1"/>
      <c r="Y59" s="1"/>
      <c r="Z59" s="721"/>
      <c r="AE59" s="721"/>
      <c r="AG59" s="584"/>
      <c r="AH59" s="164"/>
      <c r="AI59" s="164"/>
      <c r="AJ59" s="689"/>
      <c r="AK59" s="721"/>
      <c r="AL59" s="584"/>
      <c r="AM59" s="37"/>
      <c r="AN59" s="37"/>
      <c r="AO59" s="37"/>
      <c r="AP59" s="721"/>
      <c r="AQ59" s="813"/>
      <c r="AR59" s="141"/>
      <c r="AS59" s="164"/>
      <c r="AT59" s="164"/>
      <c r="AU59" s="164"/>
      <c r="AV59" s="721"/>
      <c r="AW59" s="37"/>
      <c r="AX59" s="37"/>
      <c r="AY59" s="37"/>
      <c r="AZ59" s="37"/>
      <c r="BA59" s="730"/>
      <c r="BB59" s="947"/>
      <c r="BC59" s="810"/>
      <c r="BD59" s="164"/>
      <c r="BE59" s="164"/>
      <c r="BF59" s="202"/>
      <c r="BG59" s="730"/>
      <c r="BH59" s="37"/>
      <c r="BI59" s="37"/>
      <c r="BJ59" s="37"/>
      <c r="BK59" s="721"/>
      <c r="BL59" s="37"/>
      <c r="BM59" s="37"/>
      <c r="BN59" s="37"/>
      <c r="BO59" s="37"/>
      <c r="BP59" s="721"/>
      <c r="BQ59" s="37"/>
      <c r="BR59" s="141"/>
      <c r="BS59" s="37"/>
      <c r="BT59" s="730"/>
      <c r="BU59" s="813"/>
      <c r="BV59" s="141"/>
      <c r="BW59" s="141"/>
      <c r="BX59" s="141"/>
      <c r="BY59" s="721"/>
      <c r="BZ59" s="141"/>
      <c r="CA59" s="141"/>
      <c r="CB59" s="141"/>
      <c r="CC59" s="730"/>
      <c r="CD59" s="141"/>
      <c r="CE59" s="141"/>
      <c r="CF59" s="141"/>
    </row>
    <row r="60" spans="1:84" x14ac:dyDescent="0.25">
      <c r="A60" s="19"/>
      <c r="B60" s="416"/>
      <c r="F60" s="1"/>
      <c r="G60" s="1"/>
      <c r="H60" s="1"/>
      <c r="I60" s="1"/>
      <c r="J60" s="1"/>
      <c r="K60" s="1"/>
      <c r="L60" s="721"/>
      <c r="M60" s="1"/>
      <c r="N60" s="1"/>
      <c r="O60" s="1"/>
      <c r="P60" s="1"/>
      <c r="Q60" s="1"/>
      <c r="R60" s="1"/>
      <c r="S60" s="721"/>
      <c r="T60" s="1"/>
      <c r="U60" s="1"/>
      <c r="V60" s="1"/>
      <c r="W60" s="1"/>
      <c r="X60" s="1"/>
      <c r="Y60" s="1"/>
      <c r="Z60" s="721"/>
      <c r="AE60" s="721"/>
      <c r="AG60" s="584"/>
      <c r="AH60" s="164"/>
      <c r="AI60" s="164"/>
      <c r="AJ60" s="689"/>
      <c r="AK60" s="721"/>
      <c r="AL60" s="584"/>
      <c r="AM60" s="37"/>
      <c r="AN60" s="37"/>
      <c r="AO60" s="37"/>
      <c r="AP60" s="721"/>
      <c r="AQ60" s="813"/>
      <c r="AR60" s="141"/>
      <c r="AS60" s="164"/>
      <c r="AT60" s="164"/>
      <c r="AU60" s="164"/>
      <c r="AV60" s="721"/>
      <c r="AW60" s="37"/>
      <c r="AX60" s="37"/>
      <c r="AY60" s="37"/>
      <c r="AZ60" s="37"/>
      <c r="BA60" s="730"/>
      <c r="BB60" s="947"/>
      <c r="BC60" s="810"/>
      <c r="BD60" s="164"/>
      <c r="BE60" s="164"/>
      <c r="BF60" s="202"/>
      <c r="BG60" s="730"/>
      <c r="BH60" s="37"/>
      <c r="BI60" s="37"/>
      <c r="BJ60" s="37"/>
      <c r="BK60" s="721"/>
      <c r="BL60" s="37"/>
      <c r="BM60" s="37"/>
      <c r="BN60" s="37"/>
      <c r="BO60" s="37"/>
      <c r="BP60" s="721"/>
      <c r="BQ60" s="37"/>
      <c r="BR60" s="141"/>
      <c r="BS60" s="37"/>
      <c r="BT60" s="730"/>
      <c r="BU60" s="813"/>
      <c r="BV60" s="141"/>
      <c r="BW60" s="141"/>
      <c r="BX60" s="141"/>
      <c r="BY60" s="721"/>
      <c r="BZ60" s="141"/>
      <c r="CA60" s="141"/>
      <c r="CB60" s="141"/>
      <c r="CC60" s="730"/>
      <c r="CD60" s="141"/>
      <c r="CE60" s="141"/>
      <c r="CF60" s="141"/>
    </row>
    <row r="61" spans="1:84" x14ac:dyDescent="0.25">
      <c r="A61" s="19"/>
      <c r="B61" s="416"/>
      <c r="F61" s="1"/>
      <c r="G61" s="1"/>
      <c r="H61" s="1"/>
      <c r="I61" s="1"/>
      <c r="J61" s="1"/>
      <c r="K61" s="1"/>
      <c r="L61" s="721"/>
      <c r="M61" s="1"/>
      <c r="N61" s="1"/>
      <c r="O61" s="1"/>
      <c r="P61" s="1"/>
      <c r="Q61" s="1"/>
      <c r="R61" s="1"/>
      <c r="S61" s="721"/>
      <c r="T61" s="1"/>
      <c r="U61" s="1"/>
      <c r="V61" s="1"/>
      <c r="W61" s="1"/>
      <c r="X61" s="1"/>
      <c r="Y61" s="1"/>
      <c r="Z61" s="721"/>
      <c r="AE61" s="721"/>
      <c r="AG61" s="584"/>
      <c r="AH61" s="164"/>
      <c r="AI61" s="164"/>
      <c r="AJ61" s="689"/>
      <c r="AK61" s="721"/>
      <c r="AL61" s="584"/>
      <c r="AM61" s="37"/>
      <c r="AN61" s="37"/>
      <c r="AO61" s="37"/>
      <c r="AP61" s="721"/>
      <c r="AQ61" s="813"/>
      <c r="AR61" s="141"/>
      <c r="AS61" s="164"/>
      <c r="AT61" s="164"/>
      <c r="AU61" s="164"/>
      <c r="AV61" s="721"/>
      <c r="AW61" s="37"/>
      <c r="AX61" s="37"/>
      <c r="AY61" s="37"/>
      <c r="AZ61" s="37"/>
      <c r="BA61" s="730"/>
      <c r="BB61" s="947"/>
      <c r="BC61" s="810"/>
      <c r="BD61" s="164"/>
      <c r="BE61" s="164"/>
      <c r="BF61" s="202"/>
      <c r="BG61" s="730"/>
      <c r="BH61" s="37"/>
      <c r="BI61" s="37"/>
      <c r="BJ61" s="37"/>
      <c r="BK61" s="721"/>
      <c r="BL61" s="37"/>
      <c r="BM61" s="37"/>
      <c r="BN61" s="37"/>
      <c r="BO61" s="37"/>
      <c r="BP61" s="721"/>
      <c r="BQ61" s="37"/>
      <c r="BR61" s="141"/>
      <c r="BS61" s="37"/>
      <c r="BT61" s="730"/>
      <c r="BU61" s="813"/>
      <c r="BV61" s="141"/>
      <c r="BW61" s="141"/>
      <c r="BX61" s="141"/>
      <c r="BY61" s="721"/>
      <c r="BZ61" s="141"/>
      <c r="CA61" s="141"/>
      <c r="CB61" s="141"/>
      <c r="CC61" s="730"/>
      <c r="CD61" s="141"/>
      <c r="CE61" s="141"/>
      <c r="CF61" s="141"/>
    </row>
    <row r="62" spans="1:84" x14ac:dyDescent="0.25">
      <c r="A62" s="19"/>
      <c r="B62" s="416"/>
      <c r="F62" s="1"/>
      <c r="G62" s="1"/>
      <c r="H62" s="1"/>
      <c r="I62" s="1"/>
      <c r="J62" s="1"/>
      <c r="K62" s="1"/>
      <c r="L62" s="721"/>
      <c r="M62" s="1"/>
      <c r="N62" s="1"/>
      <c r="O62" s="1"/>
      <c r="P62" s="1"/>
      <c r="Q62" s="1"/>
      <c r="R62" s="1"/>
      <c r="S62" s="721"/>
      <c r="T62" s="1"/>
      <c r="U62" s="1"/>
      <c r="V62" s="1"/>
      <c r="W62" s="1"/>
      <c r="X62" s="1"/>
      <c r="Y62" s="1"/>
      <c r="Z62" s="721"/>
      <c r="AE62" s="721"/>
      <c r="AG62" s="584"/>
      <c r="AH62" s="164"/>
      <c r="AI62" s="164"/>
      <c r="AJ62" s="689"/>
      <c r="AK62" s="721"/>
      <c r="AL62" s="584"/>
      <c r="AM62" s="37"/>
      <c r="AN62" s="37"/>
      <c r="AO62" s="37"/>
      <c r="AP62" s="721"/>
      <c r="AQ62" s="813"/>
      <c r="AR62" s="141"/>
      <c r="AS62" s="164"/>
      <c r="AT62" s="164"/>
      <c r="AU62" s="164"/>
      <c r="AV62" s="721"/>
      <c r="AW62" s="37"/>
      <c r="AX62" s="37"/>
      <c r="AY62" s="37"/>
      <c r="AZ62" s="37"/>
      <c r="BA62" s="730"/>
      <c r="BB62" s="947"/>
      <c r="BC62" s="810"/>
      <c r="BD62" s="164"/>
      <c r="BE62" s="164"/>
      <c r="BF62" s="202"/>
      <c r="BG62" s="730"/>
      <c r="BH62" s="37"/>
      <c r="BI62" s="37"/>
      <c r="BJ62" s="37"/>
      <c r="BK62" s="721"/>
      <c r="BL62" s="37"/>
      <c r="BM62" s="37"/>
      <c r="BN62" s="37"/>
      <c r="BO62" s="37"/>
      <c r="BP62" s="721"/>
      <c r="BQ62" s="37"/>
      <c r="BR62" s="141"/>
      <c r="BS62" s="37"/>
      <c r="BT62" s="730"/>
      <c r="BU62" s="813"/>
      <c r="BV62" s="141"/>
      <c r="BW62" s="141"/>
      <c r="BX62" s="141"/>
      <c r="BY62" s="721"/>
      <c r="BZ62" s="141"/>
      <c r="CA62" s="141"/>
      <c r="CB62" s="141"/>
      <c r="CC62" s="730"/>
      <c r="CD62" s="141"/>
      <c r="CE62" s="141"/>
      <c r="CF62" s="141"/>
    </row>
    <row r="63" spans="1:84" x14ac:dyDescent="0.25">
      <c r="A63" s="19"/>
      <c r="B63" s="416"/>
      <c r="F63" s="1"/>
      <c r="G63" s="1"/>
      <c r="H63" s="1"/>
      <c r="I63" s="1"/>
      <c r="J63" s="1"/>
      <c r="K63" s="1"/>
      <c r="L63" s="721"/>
      <c r="M63" s="1"/>
      <c r="N63" s="1"/>
      <c r="O63" s="1"/>
      <c r="P63" s="1"/>
      <c r="Q63" s="1"/>
      <c r="R63" s="1"/>
      <c r="S63" s="721"/>
      <c r="T63" s="1"/>
      <c r="U63" s="1"/>
      <c r="V63" s="1"/>
      <c r="W63" s="1"/>
      <c r="X63" s="1"/>
      <c r="Y63" s="1"/>
      <c r="Z63" s="721"/>
      <c r="AE63" s="721"/>
      <c r="AG63" s="584"/>
      <c r="AH63" s="164"/>
      <c r="AI63" s="164"/>
      <c r="AJ63" s="689"/>
      <c r="AK63" s="721"/>
      <c r="AL63" s="584"/>
      <c r="AM63" s="37"/>
      <c r="AN63" s="37"/>
      <c r="AO63" s="37"/>
      <c r="AP63" s="721"/>
      <c r="AQ63" s="813"/>
      <c r="AR63" s="141"/>
      <c r="AS63" s="164"/>
      <c r="AT63" s="164"/>
      <c r="AU63" s="164"/>
      <c r="AV63" s="721"/>
      <c r="AW63" s="37"/>
      <c r="AX63" s="37"/>
      <c r="AY63" s="37"/>
      <c r="AZ63" s="37"/>
      <c r="BA63" s="730"/>
      <c r="BB63" s="947"/>
      <c r="BC63" s="810"/>
      <c r="BD63" s="164"/>
      <c r="BE63" s="164"/>
      <c r="BF63" s="202"/>
      <c r="BG63" s="730"/>
      <c r="BH63" s="37"/>
      <c r="BI63" s="37"/>
      <c r="BJ63" s="37"/>
      <c r="BK63" s="721"/>
      <c r="BL63" s="37"/>
      <c r="BM63" s="37"/>
      <c r="BN63" s="37"/>
      <c r="BO63" s="37"/>
      <c r="BP63" s="721"/>
      <c r="BQ63" s="37"/>
      <c r="BR63" s="141"/>
      <c r="BS63" s="37"/>
      <c r="BT63" s="730"/>
      <c r="BU63" s="813"/>
      <c r="BV63" s="141"/>
      <c r="BW63" s="141"/>
      <c r="BX63" s="141"/>
      <c r="BY63" s="721"/>
      <c r="BZ63" s="141"/>
      <c r="CA63" s="141"/>
      <c r="CB63" s="141"/>
      <c r="CC63" s="730"/>
      <c r="CD63" s="141"/>
      <c r="CE63" s="141"/>
      <c r="CF63" s="141"/>
    </row>
    <row r="64" spans="1:84" x14ac:dyDescent="0.25">
      <c r="A64" s="19"/>
      <c r="B64" s="416"/>
      <c r="F64" s="1"/>
      <c r="G64" s="1"/>
      <c r="H64" s="1"/>
      <c r="I64" s="1"/>
      <c r="J64" s="1"/>
      <c r="K64" s="1"/>
      <c r="L64" s="721"/>
      <c r="M64" s="1"/>
      <c r="N64" s="1"/>
      <c r="O64" s="1"/>
      <c r="P64" s="1"/>
      <c r="Q64" s="1"/>
      <c r="R64" s="1"/>
      <c r="S64" s="721"/>
      <c r="T64" s="1"/>
      <c r="U64" s="1"/>
      <c r="V64" s="1"/>
      <c r="W64" s="1"/>
      <c r="X64" s="1"/>
      <c r="Y64" s="1"/>
      <c r="Z64" s="721"/>
      <c r="AE64" s="721"/>
      <c r="AG64" s="584"/>
      <c r="AH64" s="164"/>
      <c r="AI64" s="164"/>
      <c r="AJ64" s="689"/>
      <c r="AK64" s="721"/>
      <c r="AL64" s="584"/>
      <c r="AM64" s="37"/>
      <c r="AN64" s="37"/>
      <c r="AO64" s="37"/>
      <c r="AP64" s="721"/>
      <c r="AQ64" s="813"/>
      <c r="AR64" s="141"/>
      <c r="AS64" s="164"/>
      <c r="AT64" s="164"/>
      <c r="AU64" s="164"/>
      <c r="AV64" s="721"/>
      <c r="AW64" s="37"/>
      <c r="AX64" s="37"/>
      <c r="AY64" s="37"/>
      <c r="AZ64" s="37"/>
      <c r="BA64" s="730"/>
      <c r="BB64" s="947"/>
      <c r="BC64" s="810"/>
      <c r="BD64" s="164"/>
      <c r="BE64" s="164"/>
      <c r="BF64" s="202"/>
      <c r="BG64" s="730"/>
      <c r="BH64" s="37"/>
      <c r="BI64" s="37"/>
      <c r="BJ64" s="37"/>
      <c r="BK64" s="721"/>
      <c r="BL64" s="37"/>
      <c r="BM64" s="37"/>
      <c r="BN64" s="37"/>
      <c r="BO64" s="37"/>
      <c r="BP64" s="721"/>
      <c r="BQ64" s="37"/>
      <c r="BR64" s="141"/>
      <c r="BS64" s="37"/>
      <c r="BT64" s="730"/>
      <c r="BU64" s="813"/>
      <c r="BV64" s="141"/>
      <c r="BW64" s="141"/>
      <c r="BX64" s="141"/>
      <c r="BY64" s="721"/>
      <c r="BZ64" s="141"/>
      <c r="CA64" s="141"/>
      <c r="CB64" s="141"/>
      <c r="CC64" s="730"/>
      <c r="CD64" s="141"/>
      <c r="CE64" s="141"/>
      <c r="CF64" s="141"/>
    </row>
    <row r="65" spans="1:84" x14ac:dyDescent="0.25">
      <c r="A65" s="19"/>
      <c r="B65" s="416"/>
      <c r="F65" s="1"/>
      <c r="G65" s="1"/>
      <c r="H65" s="1"/>
      <c r="I65" s="1"/>
      <c r="J65" s="1"/>
      <c r="K65" s="1"/>
      <c r="L65" s="721"/>
      <c r="M65" s="1"/>
      <c r="N65" s="1"/>
      <c r="O65" s="1"/>
      <c r="P65" s="1"/>
      <c r="Q65" s="1"/>
      <c r="R65" s="1"/>
      <c r="S65" s="721"/>
      <c r="T65" s="1"/>
      <c r="U65" s="1"/>
      <c r="V65" s="1"/>
      <c r="W65" s="1"/>
      <c r="X65" s="1"/>
      <c r="Y65" s="1"/>
      <c r="Z65" s="721"/>
      <c r="AE65" s="721"/>
      <c r="AG65" s="584"/>
      <c r="AH65" s="164"/>
      <c r="AI65" s="164"/>
      <c r="AJ65" s="689"/>
      <c r="AK65" s="721"/>
      <c r="AL65" s="584"/>
      <c r="AM65" s="37"/>
      <c r="AN65" s="37"/>
      <c r="AO65" s="37"/>
      <c r="AP65" s="721"/>
      <c r="AQ65" s="813"/>
      <c r="AR65" s="141"/>
      <c r="AS65" s="164"/>
      <c r="AT65" s="164"/>
      <c r="AU65" s="164"/>
      <c r="AV65" s="721"/>
      <c r="AW65" s="37"/>
      <c r="AX65" s="37"/>
      <c r="AY65" s="37"/>
      <c r="AZ65" s="37"/>
      <c r="BA65" s="730"/>
      <c r="BB65" s="947"/>
      <c r="BC65" s="810"/>
      <c r="BD65" s="164"/>
      <c r="BE65" s="164"/>
      <c r="BF65" s="202"/>
      <c r="BG65" s="730"/>
      <c r="BH65" s="37"/>
      <c r="BI65" s="37"/>
      <c r="BJ65" s="37"/>
      <c r="BK65" s="721"/>
      <c r="BL65" s="37"/>
      <c r="BM65" s="37"/>
      <c r="BN65" s="37"/>
      <c r="BO65" s="37"/>
      <c r="BP65" s="721"/>
      <c r="BQ65" s="37"/>
      <c r="BR65" s="141"/>
      <c r="BS65" s="37"/>
      <c r="BT65" s="730"/>
      <c r="BU65" s="813"/>
      <c r="BV65" s="141"/>
      <c r="BW65" s="141"/>
      <c r="BX65" s="141"/>
      <c r="BY65" s="721"/>
      <c r="BZ65" s="141"/>
      <c r="CA65" s="141"/>
      <c r="CB65" s="141"/>
      <c r="CC65" s="730"/>
      <c r="CD65" s="141"/>
      <c r="CE65" s="141"/>
      <c r="CF65" s="141"/>
    </row>
    <row r="66" spans="1:84" x14ac:dyDescent="0.25">
      <c r="A66" s="19"/>
      <c r="B66" s="416"/>
      <c r="F66" s="1"/>
      <c r="G66" s="1"/>
      <c r="H66" s="1"/>
      <c r="I66" s="1"/>
      <c r="J66" s="1"/>
      <c r="K66" s="1"/>
      <c r="L66" s="721"/>
      <c r="M66" s="1"/>
      <c r="N66" s="1"/>
      <c r="O66" s="1"/>
      <c r="P66" s="1"/>
      <c r="Q66" s="1"/>
      <c r="R66" s="1"/>
      <c r="S66" s="721"/>
      <c r="T66" s="1"/>
      <c r="U66" s="1"/>
      <c r="V66" s="1"/>
      <c r="W66" s="1"/>
      <c r="X66" s="1"/>
      <c r="Y66" s="1"/>
      <c r="Z66" s="721"/>
      <c r="AE66" s="721"/>
      <c r="AG66" s="584"/>
      <c r="AH66" s="164"/>
      <c r="AI66" s="164"/>
      <c r="AJ66" s="689"/>
      <c r="AK66" s="721"/>
      <c r="AL66" s="584"/>
      <c r="AM66" s="37"/>
      <c r="AN66" s="37"/>
      <c r="AO66" s="37"/>
      <c r="AP66" s="721"/>
      <c r="AQ66" s="813"/>
      <c r="AR66" s="141"/>
      <c r="AS66" s="164"/>
      <c r="AT66" s="164"/>
      <c r="AU66" s="164"/>
      <c r="AV66" s="721"/>
      <c r="AW66" s="37"/>
      <c r="AX66" s="37"/>
      <c r="AY66" s="37"/>
      <c r="AZ66" s="37"/>
      <c r="BA66" s="730"/>
      <c r="BB66" s="947"/>
      <c r="BC66" s="810"/>
      <c r="BD66" s="164"/>
      <c r="BE66" s="164"/>
      <c r="BF66" s="202"/>
      <c r="BG66" s="730"/>
      <c r="BH66" s="37"/>
      <c r="BI66" s="37"/>
      <c r="BJ66" s="37"/>
      <c r="BK66" s="721"/>
      <c r="BL66" s="37"/>
      <c r="BM66" s="37"/>
      <c r="BN66" s="37"/>
      <c r="BO66" s="37"/>
      <c r="BP66" s="721"/>
      <c r="BQ66" s="37"/>
      <c r="BR66" s="141"/>
      <c r="BS66" s="37"/>
      <c r="BT66" s="730"/>
      <c r="BU66" s="813"/>
      <c r="BV66" s="141"/>
      <c r="BW66" s="141"/>
      <c r="BX66" s="141"/>
      <c r="BY66" s="721"/>
      <c r="BZ66" s="141"/>
      <c r="CA66" s="141"/>
      <c r="CB66" s="141"/>
      <c r="CC66" s="730"/>
      <c r="CD66" s="141"/>
      <c r="CE66" s="141"/>
      <c r="CF66" s="141"/>
    </row>
    <row r="67" spans="1:84" x14ac:dyDescent="0.25">
      <c r="A67" s="19"/>
      <c r="B67" s="416"/>
      <c r="F67" s="1"/>
      <c r="G67" s="1"/>
      <c r="H67" s="1"/>
      <c r="I67" s="1"/>
      <c r="J67" s="1"/>
      <c r="K67" s="1"/>
      <c r="L67" s="721"/>
      <c r="M67" s="1"/>
      <c r="N67" s="1"/>
      <c r="O67" s="1"/>
      <c r="P67" s="1"/>
      <c r="Q67" s="1"/>
      <c r="R67" s="1"/>
      <c r="S67" s="721"/>
      <c r="T67" s="1"/>
      <c r="U67" s="1"/>
      <c r="V67" s="1"/>
      <c r="W67" s="1"/>
      <c r="X67" s="1"/>
      <c r="Y67" s="1"/>
      <c r="Z67" s="721"/>
      <c r="AE67" s="721"/>
      <c r="AG67" s="584"/>
      <c r="AH67" s="164"/>
      <c r="AI67" s="164"/>
      <c r="AJ67" s="689"/>
      <c r="AK67" s="721"/>
      <c r="AL67" s="584"/>
      <c r="AM67" s="37"/>
      <c r="AN67" s="37"/>
      <c r="AO67" s="37"/>
      <c r="AP67" s="721"/>
      <c r="AQ67" s="813"/>
      <c r="AR67" s="141"/>
      <c r="AS67" s="164"/>
      <c r="AT67" s="164"/>
      <c r="AU67" s="164"/>
      <c r="AV67" s="721"/>
      <c r="AW67" s="37"/>
      <c r="AX67" s="37"/>
      <c r="AY67" s="37"/>
      <c r="AZ67" s="37"/>
      <c r="BA67" s="730"/>
      <c r="BB67" s="947"/>
      <c r="BC67" s="810"/>
      <c r="BD67" s="164"/>
      <c r="BE67" s="164"/>
      <c r="BF67" s="202"/>
      <c r="BG67" s="730"/>
      <c r="BH67" s="37"/>
      <c r="BI67" s="37"/>
      <c r="BJ67" s="37"/>
      <c r="BK67" s="721"/>
      <c r="BL67" s="37"/>
      <c r="BM67" s="37"/>
      <c r="BN67" s="37"/>
      <c r="BO67" s="37"/>
      <c r="BP67" s="721"/>
      <c r="BQ67" s="37"/>
      <c r="BR67" s="141"/>
      <c r="BS67" s="37"/>
      <c r="BT67" s="730"/>
      <c r="BU67" s="813"/>
      <c r="BV67" s="141"/>
      <c r="BW67" s="141"/>
      <c r="BX67" s="141"/>
      <c r="BY67" s="721"/>
      <c r="BZ67" s="141"/>
      <c r="CA67" s="141"/>
      <c r="CB67" s="141"/>
      <c r="CC67" s="730"/>
      <c r="CD67" s="141"/>
      <c r="CE67" s="141"/>
      <c r="CF67" s="141"/>
    </row>
    <row r="68" spans="1:84" x14ac:dyDescent="0.25">
      <c r="A68" s="19"/>
      <c r="B68" s="416"/>
      <c r="F68" s="1"/>
      <c r="G68" s="1"/>
      <c r="H68" s="1"/>
      <c r="I68" s="1"/>
      <c r="J68" s="1"/>
      <c r="K68" s="1"/>
      <c r="L68" s="721"/>
      <c r="M68" s="1"/>
      <c r="N68" s="1"/>
      <c r="O68" s="1"/>
      <c r="P68" s="1"/>
      <c r="Q68" s="1"/>
      <c r="R68" s="1"/>
      <c r="S68" s="721"/>
      <c r="T68" s="1"/>
      <c r="U68" s="1"/>
      <c r="V68" s="1"/>
      <c r="W68" s="1"/>
      <c r="X68" s="1"/>
      <c r="Y68" s="1"/>
      <c r="Z68" s="721"/>
      <c r="AE68" s="721"/>
      <c r="AG68" s="584"/>
      <c r="AH68" s="164"/>
      <c r="AI68" s="164"/>
      <c r="AJ68" s="689"/>
      <c r="AK68" s="721"/>
      <c r="AL68" s="584"/>
      <c r="AM68" s="37"/>
      <c r="AN68" s="37"/>
      <c r="AO68" s="37"/>
      <c r="AP68" s="721"/>
      <c r="AQ68" s="813"/>
      <c r="AR68" s="141"/>
      <c r="AS68" s="164"/>
      <c r="AT68" s="164"/>
      <c r="AU68" s="164"/>
      <c r="AV68" s="721"/>
      <c r="AW68" s="37"/>
      <c r="AX68" s="37"/>
      <c r="AY68" s="37"/>
      <c r="AZ68" s="37"/>
      <c r="BA68" s="730"/>
      <c r="BB68" s="947"/>
      <c r="BC68" s="810"/>
      <c r="BD68" s="164"/>
      <c r="BE68" s="164"/>
      <c r="BF68" s="202"/>
      <c r="BG68" s="730"/>
      <c r="BH68" s="37"/>
      <c r="BI68" s="37"/>
      <c r="BJ68" s="37"/>
      <c r="BK68" s="721"/>
      <c r="BL68" s="37"/>
      <c r="BM68" s="37"/>
      <c r="BN68" s="37"/>
      <c r="BO68" s="37"/>
      <c r="BP68" s="721"/>
      <c r="BQ68" s="37"/>
      <c r="BR68" s="141"/>
      <c r="BS68" s="37"/>
      <c r="BT68" s="730"/>
      <c r="BU68" s="813"/>
      <c r="BV68" s="141"/>
      <c r="BW68" s="141"/>
      <c r="BX68" s="141"/>
      <c r="BY68" s="721"/>
      <c r="BZ68" s="141"/>
      <c r="CA68" s="141"/>
      <c r="CB68" s="141"/>
      <c r="CC68" s="730"/>
      <c r="CD68" s="141"/>
      <c r="CE68" s="141"/>
      <c r="CF68" s="141"/>
    </row>
    <row r="69" spans="1:84" x14ac:dyDescent="0.25">
      <c r="A69" s="19"/>
      <c r="B69" s="416"/>
      <c r="F69" s="37"/>
      <c r="G69" s="37"/>
      <c r="H69" s="37"/>
      <c r="I69" s="37"/>
      <c r="J69" s="37"/>
      <c r="K69" s="37"/>
      <c r="L69" s="727"/>
      <c r="M69" s="37"/>
      <c r="N69" s="37"/>
      <c r="O69" s="37"/>
      <c r="P69" s="37"/>
      <c r="Q69" s="37"/>
      <c r="R69" s="37"/>
      <c r="S69" s="727"/>
      <c r="T69" s="37"/>
      <c r="U69" s="37"/>
      <c r="V69" s="37"/>
      <c r="W69" s="37"/>
      <c r="X69" s="37"/>
      <c r="Y69" s="37"/>
      <c r="Z69" s="727"/>
      <c r="AA69" s="37"/>
      <c r="AB69" s="37"/>
      <c r="AC69" s="37"/>
      <c r="AD69" s="37"/>
      <c r="AE69" s="727"/>
      <c r="AF69" s="37"/>
      <c r="AG69" s="584"/>
      <c r="AH69" s="164"/>
      <c r="AI69" s="164"/>
      <c r="AJ69" s="689"/>
      <c r="AK69" s="727"/>
      <c r="AL69" s="584"/>
      <c r="AM69" s="37"/>
      <c r="AN69" s="37"/>
      <c r="AO69" s="37"/>
      <c r="AP69" s="727"/>
      <c r="AQ69" s="813"/>
      <c r="AR69" s="141"/>
      <c r="AS69" s="164"/>
      <c r="AT69" s="164"/>
      <c r="AU69" s="164"/>
      <c r="AV69" s="727"/>
      <c r="AW69" s="37"/>
      <c r="AX69" s="37"/>
      <c r="AY69" s="37"/>
      <c r="AZ69" s="37"/>
      <c r="BA69" s="733"/>
      <c r="BB69" s="946"/>
      <c r="BC69" s="810"/>
      <c r="BD69" s="164"/>
      <c r="BE69" s="164"/>
      <c r="BF69" s="202"/>
      <c r="BG69" s="733"/>
      <c r="BH69" s="37"/>
      <c r="BI69" s="37"/>
      <c r="BJ69" s="37"/>
      <c r="BK69" s="727"/>
      <c r="BL69" s="37"/>
      <c r="BM69" s="37"/>
      <c r="BN69" s="37"/>
      <c r="BO69" s="37"/>
      <c r="BP69" s="727"/>
      <c r="BQ69" s="37"/>
      <c r="BR69" s="141"/>
      <c r="BS69" s="37"/>
      <c r="BT69" s="733"/>
      <c r="BU69" s="813"/>
      <c r="BV69" s="141"/>
      <c r="BW69" s="141"/>
      <c r="BX69" s="141"/>
      <c r="BY69" s="727"/>
      <c r="BZ69" s="141"/>
      <c r="CA69" s="141"/>
      <c r="CB69" s="141"/>
      <c r="CC69" s="733"/>
      <c r="CD69" s="141"/>
      <c r="CE69" s="141"/>
      <c r="CF69" s="141"/>
    </row>
    <row r="70" spans="1:84" x14ac:dyDescent="0.25">
      <c r="A70" s="19"/>
      <c r="B70" s="416"/>
      <c r="F70" s="37"/>
      <c r="G70" s="37"/>
      <c r="H70" s="37"/>
      <c r="I70" s="37"/>
      <c r="J70" s="37"/>
      <c r="K70" s="37"/>
      <c r="L70" s="727"/>
      <c r="M70" s="37"/>
      <c r="N70" s="37"/>
      <c r="O70" s="37"/>
      <c r="P70" s="37"/>
      <c r="Q70" s="37"/>
      <c r="R70" s="37"/>
      <c r="S70" s="727"/>
      <c r="T70" s="37"/>
      <c r="U70" s="37"/>
      <c r="V70" s="37"/>
      <c r="W70" s="37"/>
      <c r="X70" s="37"/>
      <c r="Y70" s="37"/>
      <c r="Z70" s="727"/>
      <c r="AA70" s="37"/>
      <c r="AB70" s="37"/>
      <c r="AC70" s="37"/>
      <c r="AD70" s="37"/>
      <c r="AE70" s="727"/>
      <c r="AF70" s="37"/>
      <c r="AG70" s="584"/>
      <c r="AH70" s="164"/>
      <c r="AI70" s="164"/>
      <c r="AJ70" s="689"/>
      <c r="AK70" s="727"/>
      <c r="AL70" s="584"/>
      <c r="AM70" s="37"/>
      <c r="AN70" s="37"/>
      <c r="AO70" s="37"/>
      <c r="AP70" s="727"/>
      <c r="AQ70" s="813"/>
      <c r="AR70" s="141"/>
      <c r="AS70" s="164"/>
      <c r="AT70" s="164"/>
      <c r="AU70" s="164"/>
      <c r="AV70" s="727"/>
      <c r="AW70" s="37"/>
      <c r="AX70" s="37"/>
      <c r="AY70" s="37"/>
      <c r="AZ70" s="37"/>
      <c r="BA70" s="733"/>
      <c r="BB70" s="946"/>
      <c r="BC70" s="810"/>
      <c r="BD70" s="164"/>
      <c r="BE70" s="164"/>
      <c r="BF70" s="202"/>
      <c r="BG70" s="733"/>
      <c r="BH70" s="37"/>
      <c r="BI70" s="37"/>
      <c r="BJ70" s="37"/>
      <c r="BK70" s="727"/>
      <c r="BL70" s="37"/>
      <c r="BM70" s="37"/>
      <c r="BN70" s="37"/>
      <c r="BO70" s="37"/>
      <c r="BP70" s="727"/>
      <c r="BQ70" s="37"/>
      <c r="BR70" s="141"/>
      <c r="BS70" s="37"/>
      <c r="BT70" s="733"/>
      <c r="BU70" s="813"/>
      <c r="BV70" s="141"/>
      <c r="BW70" s="141"/>
      <c r="BX70" s="141"/>
      <c r="BY70" s="727"/>
      <c r="BZ70" s="141"/>
      <c r="CA70" s="141"/>
      <c r="CB70" s="141"/>
      <c r="CC70" s="733"/>
      <c r="CD70" s="141"/>
      <c r="CE70" s="141"/>
      <c r="CF70" s="141"/>
    </row>
    <row r="71" spans="1:84" x14ac:dyDescent="0.25">
      <c r="A71" s="19"/>
      <c r="B71" s="416"/>
      <c r="F71" s="37"/>
      <c r="G71" s="37"/>
      <c r="H71" s="37"/>
      <c r="I71" s="37"/>
      <c r="J71" s="37"/>
      <c r="K71" s="37"/>
      <c r="L71" s="727"/>
      <c r="M71" s="37"/>
      <c r="N71" s="37"/>
      <c r="O71" s="37"/>
      <c r="P71" s="37"/>
      <c r="Q71" s="37"/>
      <c r="R71" s="37"/>
      <c r="S71" s="727"/>
      <c r="T71" s="37"/>
      <c r="U71" s="37"/>
      <c r="V71" s="37"/>
      <c r="W71" s="37"/>
      <c r="X71" s="37"/>
      <c r="Y71" s="37"/>
      <c r="Z71" s="727"/>
      <c r="AA71" s="37"/>
      <c r="AB71" s="37"/>
      <c r="AC71" s="37"/>
      <c r="AD71" s="37"/>
      <c r="AE71" s="727"/>
      <c r="AF71" s="37"/>
      <c r="AG71" s="584"/>
      <c r="AH71" s="164"/>
      <c r="AI71" s="164"/>
      <c r="AJ71" s="689"/>
      <c r="AK71" s="727"/>
      <c r="AL71" s="584"/>
      <c r="AM71" s="37"/>
      <c r="AN71" s="37"/>
      <c r="AO71" s="37"/>
      <c r="AP71" s="727"/>
      <c r="AQ71" s="813"/>
      <c r="AR71" s="141"/>
      <c r="AS71" s="164"/>
      <c r="AT71" s="164"/>
      <c r="AU71" s="164"/>
      <c r="AV71" s="727"/>
      <c r="AW71" s="37"/>
      <c r="AX71" s="37"/>
      <c r="AY71" s="37"/>
      <c r="AZ71" s="37"/>
      <c r="BA71" s="733"/>
      <c r="BB71" s="946"/>
      <c r="BC71" s="810"/>
      <c r="BD71" s="164"/>
      <c r="BE71" s="164"/>
      <c r="BF71" s="202"/>
      <c r="BG71" s="733"/>
      <c r="BH71" s="37"/>
      <c r="BI71" s="37"/>
      <c r="BJ71" s="37"/>
      <c r="BK71" s="727"/>
      <c r="BL71" s="37"/>
      <c r="BM71" s="37"/>
      <c r="BN71" s="37"/>
      <c r="BO71" s="37"/>
      <c r="BP71" s="727"/>
      <c r="BQ71" s="37"/>
      <c r="BR71" s="141"/>
      <c r="BS71" s="37"/>
      <c r="BT71" s="733"/>
      <c r="BU71" s="813"/>
      <c r="BV71" s="141"/>
      <c r="BW71" s="141"/>
      <c r="BX71" s="141"/>
      <c r="BY71" s="727"/>
      <c r="BZ71" s="141"/>
      <c r="CA71" s="141"/>
      <c r="CB71" s="141"/>
      <c r="CC71" s="733"/>
      <c r="CD71" s="141"/>
      <c r="CE71" s="141"/>
      <c r="CF71" s="141"/>
    </row>
    <row r="72" spans="1:84" x14ac:dyDescent="0.25">
      <c r="A72" s="19"/>
      <c r="B72" s="416"/>
      <c r="F72" s="37"/>
      <c r="G72" s="37"/>
      <c r="H72" s="37"/>
      <c r="I72" s="37"/>
      <c r="J72" s="37"/>
      <c r="K72" s="37"/>
      <c r="L72" s="727"/>
      <c r="M72" s="37"/>
      <c r="N72" s="37"/>
      <c r="O72" s="37"/>
      <c r="P72" s="37"/>
      <c r="Q72" s="37"/>
      <c r="R72" s="37"/>
      <c r="S72" s="727"/>
      <c r="T72" s="37"/>
      <c r="U72" s="37"/>
      <c r="V72" s="37"/>
      <c r="W72" s="37"/>
      <c r="X72" s="37"/>
      <c r="Y72" s="37"/>
      <c r="Z72" s="727"/>
      <c r="AA72" s="37"/>
      <c r="AB72" s="37"/>
      <c r="AC72" s="37"/>
      <c r="AD72" s="37"/>
      <c r="AE72" s="727"/>
      <c r="AF72" s="37"/>
      <c r="AG72" s="584"/>
      <c r="AH72" s="164"/>
      <c r="AI72" s="164"/>
      <c r="AJ72" s="689"/>
      <c r="AK72" s="727"/>
      <c r="AL72" s="584"/>
      <c r="AM72" s="37"/>
      <c r="AN72" s="37"/>
      <c r="AO72" s="37"/>
      <c r="AP72" s="727"/>
      <c r="AQ72" s="813"/>
      <c r="AR72" s="141"/>
      <c r="AS72" s="164"/>
      <c r="AT72" s="164"/>
      <c r="AU72" s="164"/>
      <c r="AV72" s="727"/>
      <c r="AW72" s="37"/>
      <c r="AX72" s="37"/>
      <c r="AY72" s="37"/>
      <c r="AZ72" s="37"/>
      <c r="BA72" s="733"/>
      <c r="BB72" s="946"/>
      <c r="BC72" s="810"/>
      <c r="BD72" s="164"/>
      <c r="BE72" s="164"/>
      <c r="BF72" s="202"/>
      <c r="BG72" s="733"/>
      <c r="BH72" s="37"/>
      <c r="BI72" s="37"/>
      <c r="BJ72" s="37"/>
      <c r="BK72" s="727"/>
      <c r="BL72" s="37"/>
      <c r="BM72" s="37"/>
      <c r="BN72" s="37"/>
      <c r="BO72" s="37"/>
      <c r="BP72" s="727"/>
      <c r="BQ72" s="37"/>
      <c r="BR72" s="141"/>
      <c r="BS72" s="37"/>
      <c r="BT72" s="733"/>
      <c r="BU72" s="813"/>
      <c r="BV72" s="141"/>
      <c r="BW72" s="141"/>
      <c r="BX72" s="141"/>
      <c r="BY72" s="727"/>
      <c r="BZ72" s="141"/>
      <c r="CA72" s="141"/>
      <c r="CB72" s="141"/>
      <c r="CC72" s="733"/>
      <c r="CD72" s="141"/>
      <c r="CE72" s="141"/>
      <c r="CF72" s="141"/>
    </row>
    <row r="73" spans="1:84" x14ac:dyDescent="0.25">
      <c r="A73" s="19"/>
      <c r="B73" s="416"/>
      <c r="F73" s="37"/>
      <c r="G73" s="37"/>
      <c r="H73" s="37"/>
      <c r="I73" s="37"/>
      <c r="J73" s="37"/>
      <c r="K73" s="37"/>
      <c r="L73" s="727"/>
      <c r="M73" s="37"/>
      <c r="N73" s="37"/>
      <c r="O73" s="37"/>
      <c r="P73" s="37"/>
      <c r="Q73" s="37"/>
      <c r="R73" s="37"/>
      <c r="S73" s="727"/>
      <c r="T73" s="37"/>
      <c r="U73" s="37"/>
      <c r="V73" s="37"/>
      <c r="W73" s="37"/>
      <c r="X73" s="37"/>
      <c r="Y73" s="37"/>
      <c r="Z73" s="727"/>
      <c r="AA73" s="37"/>
      <c r="AB73" s="37"/>
      <c r="AC73" s="37"/>
      <c r="AD73" s="37"/>
      <c r="AE73" s="727"/>
      <c r="AF73" s="37"/>
      <c r="AG73" s="584"/>
      <c r="AH73" s="164"/>
      <c r="AI73" s="164"/>
      <c r="AJ73" s="689"/>
      <c r="AK73" s="727"/>
      <c r="AL73" s="584"/>
      <c r="AM73" s="37"/>
      <c r="AN73" s="37"/>
      <c r="AO73" s="37"/>
      <c r="AP73" s="727"/>
      <c r="AQ73" s="813"/>
      <c r="AR73" s="141"/>
      <c r="AS73" s="164"/>
      <c r="AT73" s="164"/>
      <c r="AU73" s="164"/>
      <c r="AV73" s="727"/>
      <c r="AW73" s="37"/>
      <c r="AX73" s="37"/>
      <c r="AY73" s="37"/>
      <c r="AZ73" s="37"/>
      <c r="BA73" s="733"/>
      <c r="BB73" s="946"/>
      <c r="BC73" s="810"/>
      <c r="BD73" s="164"/>
      <c r="BE73" s="164"/>
      <c r="BF73" s="202"/>
      <c r="BG73" s="733"/>
      <c r="BH73" s="37"/>
      <c r="BI73" s="37"/>
      <c r="BJ73" s="37"/>
      <c r="BK73" s="727"/>
      <c r="BL73" s="37"/>
      <c r="BM73" s="37"/>
      <c r="BN73" s="37"/>
      <c r="BO73" s="37"/>
      <c r="BP73" s="727"/>
      <c r="BQ73" s="37"/>
      <c r="BR73" s="141"/>
      <c r="BS73" s="37"/>
      <c r="BT73" s="733"/>
      <c r="BU73" s="813"/>
      <c r="BV73" s="141"/>
      <c r="BW73" s="141"/>
      <c r="BX73" s="141"/>
      <c r="BY73" s="727"/>
      <c r="BZ73" s="141"/>
      <c r="CA73" s="141"/>
      <c r="CB73" s="141"/>
      <c r="CC73" s="733"/>
      <c r="CD73" s="141"/>
      <c r="CE73" s="141"/>
      <c r="CF73" s="141"/>
    </row>
    <row r="74" spans="1:84" x14ac:dyDescent="0.25">
      <c r="A74" s="19"/>
      <c r="B74" s="416"/>
      <c r="F74" s="37"/>
      <c r="G74" s="37"/>
      <c r="H74" s="37"/>
      <c r="I74" s="37"/>
      <c r="J74" s="37"/>
      <c r="K74" s="37"/>
      <c r="L74" s="727"/>
      <c r="M74" s="37"/>
      <c r="N74" s="37"/>
      <c r="O74" s="37"/>
      <c r="P74" s="37"/>
      <c r="Q74" s="37"/>
      <c r="R74" s="37"/>
      <c r="S74" s="727"/>
      <c r="T74" s="37"/>
      <c r="U74" s="37"/>
      <c r="V74" s="37"/>
      <c r="W74" s="37"/>
      <c r="X74" s="37"/>
      <c r="Y74" s="37"/>
      <c r="Z74" s="727"/>
      <c r="AA74" s="37"/>
      <c r="AB74" s="37"/>
      <c r="AC74" s="37"/>
      <c r="AD74" s="37"/>
      <c r="AE74" s="727"/>
      <c r="AF74" s="37"/>
      <c r="AG74" s="584"/>
      <c r="AH74" s="164"/>
      <c r="AI74" s="164"/>
      <c r="AJ74" s="689"/>
      <c r="AK74" s="727"/>
      <c r="AL74" s="584"/>
      <c r="AM74" s="37"/>
      <c r="AN74" s="37"/>
      <c r="AO74" s="37"/>
      <c r="AP74" s="727"/>
      <c r="AQ74" s="813"/>
      <c r="AR74" s="141"/>
      <c r="AS74" s="164"/>
      <c r="AT74" s="164"/>
      <c r="AU74" s="164"/>
      <c r="AV74" s="727"/>
      <c r="AW74" s="37"/>
      <c r="AX74" s="37"/>
      <c r="AY74" s="37"/>
      <c r="AZ74" s="37"/>
      <c r="BA74" s="733"/>
      <c r="BB74" s="946"/>
      <c r="BC74" s="810"/>
      <c r="BD74" s="164"/>
      <c r="BE74" s="164"/>
      <c r="BF74" s="202"/>
      <c r="BG74" s="733"/>
      <c r="BH74" s="37"/>
      <c r="BI74" s="37"/>
      <c r="BJ74" s="37"/>
      <c r="BK74" s="727"/>
      <c r="BL74" s="37"/>
      <c r="BM74" s="37"/>
      <c r="BN74" s="37"/>
      <c r="BO74" s="37"/>
      <c r="BP74" s="727"/>
      <c r="BQ74" s="37"/>
      <c r="BR74" s="141"/>
      <c r="BS74" s="37"/>
      <c r="BT74" s="733"/>
      <c r="BU74" s="813"/>
      <c r="BV74" s="141"/>
      <c r="BW74" s="141"/>
      <c r="BX74" s="141"/>
      <c r="BY74" s="727"/>
      <c r="BZ74" s="141"/>
      <c r="CA74" s="141"/>
      <c r="CB74" s="141"/>
      <c r="CC74" s="733"/>
      <c r="CD74" s="141"/>
      <c r="CE74" s="141"/>
      <c r="CF74" s="141"/>
    </row>
    <row r="75" spans="1:84" x14ac:dyDescent="0.25">
      <c r="A75" s="19"/>
      <c r="B75" s="416"/>
      <c r="F75" s="37"/>
      <c r="G75" s="37"/>
      <c r="H75" s="37"/>
      <c r="I75" s="37"/>
      <c r="J75" s="37"/>
      <c r="K75" s="37"/>
      <c r="L75" s="727"/>
      <c r="M75" s="37"/>
      <c r="N75" s="37"/>
      <c r="O75" s="37"/>
      <c r="P75" s="37"/>
      <c r="Q75" s="37"/>
      <c r="R75" s="37"/>
      <c r="S75" s="727"/>
      <c r="T75" s="37"/>
      <c r="U75" s="37"/>
      <c r="V75" s="37"/>
      <c r="W75" s="37"/>
      <c r="X75" s="37"/>
      <c r="Y75" s="37"/>
      <c r="Z75" s="727"/>
      <c r="AA75" s="37"/>
      <c r="AB75" s="37"/>
      <c r="AC75" s="37"/>
      <c r="AD75" s="37"/>
      <c r="AE75" s="727"/>
      <c r="AF75" s="37"/>
      <c r="AG75" s="584"/>
      <c r="AH75" s="164"/>
      <c r="AI75" s="164"/>
      <c r="AJ75" s="689"/>
      <c r="AK75" s="727"/>
      <c r="AL75" s="584"/>
      <c r="AM75" s="37"/>
      <c r="AN75" s="37"/>
      <c r="AO75" s="37"/>
      <c r="AP75" s="727"/>
      <c r="AQ75" s="813"/>
      <c r="AR75" s="141"/>
      <c r="AS75" s="164"/>
      <c r="AT75" s="164"/>
      <c r="AU75" s="164"/>
      <c r="AV75" s="727"/>
      <c r="AW75" s="37"/>
      <c r="AX75" s="37"/>
      <c r="AY75" s="37"/>
      <c r="AZ75" s="37"/>
      <c r="BA75" s="733"/>
      <c r="BB75" s="946"/>
      <c r="BC75" s="810"/>
      <c r="BD75" s="164"/>
      <c r="BE75" s="164"/>
      <c r="BF75" s="202"/>
      <c r="BG75" s="733"/>
      <c r="BH75" s="37"/>
      <c r="BI75" s="37"/>
      <c r="BJ75" s="37"/>
      <c r="BK75" s="727"/>
      <c r="BL75" s="37"/>
      <c r="BM75" s="37"/>
      <c r="BN75" s="37"/>
      <c r="BO75" s="37"/>
      <c r="BP75" s="727"/>
      <c r="BQ75" s="37"/>
      <c r="BR75" s="141"/>
      <c r="BS75" s="37"/>
      <c r="BT75" s="733"/>
      <c r="BU75" s="813"/>
      <c r="BV75" s="141"/>
      <c r="BW75" s="141"/>
      <c r="BX75" s="141"/>
      <c r="BY75" s="727"/>
      <c r="BZ75" s="141"/>
      <c r="CA75" s="141"/>
      <c r="CB75" s="141"/>
      <c r="CC75" s="733"/>
      <c r="CD75" s="141"/>
      <c r="CE75" s="141"/>
      <c r="CF75" s="141"/>
    </row>
    <row r="76" spans="1:84" x14ac:dyDescent="0.25">
      <c r="A76" s="19"/>
      <c r="B76" s="416"/>
      <c r="F76" s="37"/>
      <c r="G76" s="37"/>
      <c r="H76" s="37"/>
      <c r="I76" s="37"/>
      <c r="J76" s="37"/>
      <c r="K76" s="37"/>
      <c r="L76" s="727"/>
      <c r="M76" s="37"/>
      <c r="N76" s="37"/>
      <c r="O76" s="37"/>
      <c r="P76" s="37"/>
      <c r="Q76" s="37"/>
      <c r="R76" s="37"/>
      <c r="S76" s="727"/>
      <c r="T76" s="37"/>
      <c r="U76" s="37"/>
      <c r="V76" s="37"/>
      <c r="W76" s="37"/>
      <c r="X76" s="37"/>
      <c r="Y76" s="37"/>
      <c r="Z76" s="727"/>
      <c r="AA76" s="37"/>
      <c r="AB76" s="37"/>
      <c r="AC76" s="37"/>
      <c r="AD76" s="37"/>
      <c r="AE76" s="727"/>
      <c r="AF76" s="37"/>
      <c r="AG76" s="584"/>
      <c r="AH76" s="164"/>
      <c r="AI76" s="164"/>
      <c r="AJ76" s="689"/>
      <c r="AK76" s="727"/>
      <c r="AL76" s="584"/>
      <c r="AM76" s="37"/>
      <c r="AN76" s="37"/>
      <c r="AO76" s="37"/>
      <c r="AP76" s="727"/>
      <c r="AQ76" s="813"/>
      <c r="AR76" s="141"/>
      <c r="AS76" s="164"/>
      <c r="AT76" s="164"/>
      <c r="AU76" s="164"/>
      <c r="AV76" s="727"/>
      <c r="AW76" s="37"/>
      <c r="AX76" s="37"/>
      <c r="AY76" s="37"/>
      <c r="AZ76" s="37"/>
      <c r="BA76" s="733"/>
      <c r="BB76" s="946"/>
      <c r="BC76" s="810"/>
      <c r="BD76" s="164"/>
      <c r="BE76" s="164"/>
      <c r="BF76" s="202"/>
      <c r="BG76" s="733"/>
      <c r="BH76" s="37"/>
      <c r="BI76" s="37"/>
      <c r="BJ76" s="37"/>
      <c r="BK76" s="727"/>
      <c r="BL76" s="37"/>
      <c r="BM76" s="37"/>
      <c r="BN76" s="37"/>
      <c r="BO76" s="37"/>
      <c r="BP76" s="727"/>
      <c r="BQ76" s="37"/>
      <c r="BR76" s="141"/>
      <c r="BS76" s="37"/>
      <c r="BT76" s="733"/>
      <c r="BU76" s="813"/>
      <c r="BV76" s="141"/>
      <c r="BW76" s="141"/>
      <c r="BX76" s="141"/>
      <c r="BY76" s="727"/>
      <c r="BZ76" s="141"/>
      <c r="CA76" s="141"/>
      <c r="CB76" s="141"/>
      <c r="CC76" s="733"/>
      <c r="CD76" s="141"/>
      <c r="CE76" s="141"/>
      <c r="CF76" s="141"/>
    </row>
    <row r="77" spans="1:84" x14ac:dyDescent="0.25">
      <c r="A77" s="19"/>
      <c r="B77" s="416"/>
      <c r="F77" s="37"/>
      <c r="G77" s="37"/>
      <c r="H77" s="37"/>
      <c r="I77" s="37"/>
      <c r="J77" s="37"/>
      <c r="K77" s="37"/>
      <c r="L77" s="727"/>
      <c r="M77" s="37"/>
      <c r="N77" s="37"/>
      <c r="O77" s="37"/>
      <c r="P77" s="37"/>
      <c r="Q77" s="37"/>
      <c r="R77" s="37"/>
      <c r="S77" s="727"/>
      <c r="T77" s="37"/>
      <c r="U77" s="37"/>
      <c r="V77" s="37"/>
      <c r="W77" s="37"/>
      <c r="X77" s="37"/>
      <c r="Y77" s="37"/>
      <c r="Z77" s="727"/>
      <c r="AA77" s="37"/>
      <c r="AB77" s="37"/>
      <c r="AC77" s="37"/>
      <c r="AD77" s="37"/>
      <c r="AE77" s="727"/>
      <c r="AF77" s="37"/>
      <c r="AG77" s="584"/>
      <c r="AH77" s="164"/>
      <c r="AI77" s="164"/>
      <c r="AJ77" s="689"/>
      <c r="AK77" s="727"/>
      <c r="AL77" s="584"/>
      <c r="AM77" s="37"/>
      <c r="AN77" s="37"/>
      <c r="AO77" s="37"/>
      <c r="AP77" s="727"/>
      <c r="AQ77" s="813"/>
      <c r="AR77" s="141"/>
      <c r="AS77" s="164"/>
      <c r="AT77" s="164"/>
      <c r="AU77" s="164"/>
      <c r="AV77" s="727"/>
      <c r="AW77" s="37"/>
      <c r="AX77" s="37"/>
      <c r="AY77" s="37"/>
      <c r="AZ77" s="37"/>
      <c r="BA77" s="733"/>
      <c r="BB77" s="946"/>
      <c r="BC77" s="810"/>
      <c r="BD77" s="164"/>
      <c r="BE77" s="164"/>
      <c r="BF77" s="202"/>
      <c r="BG77" s="733"/>
      <c r="BH77" s="37"/>
      <c r="BI77" s="37"/>
      <c r="BJ77" s="37"/>
      <c r="BK77" s="727"/>
      <c r="BL77" s="37"/>
      <c r="BM77" s="37"/>
      <c r="BN77" s="37"/>
      <c r="BO77" s="37"/>
      <c r="BP77" s="727"/>
      <c r="BQ77" s="37"/>
      <c r="BR77" s="141"/>
      <c r="BS77" s="37"/>
      <c r="BT77" s="733"/>
      <c r="BU77" s="813"/>
      <c r="BV77" s="141"/>
      <c r="BW77" s="141"/>
      <c r="BX77" s="141"/>
      <c r="BY77" s="727"/>
      <c r="BZ77" s="141"/>
      <c r="CA77" s="141"/>
      <c r="CB77" s="141"/>
      <c r="CC77" s="733"/>
      <c r="CD77" s="141"/>
      <c r="CE77" s="141"/>
      <c r="CF77" s="141"/>
    </row>
    <row r="78" spans="1:84" x14ac:dyDescent="0.25">
      <c r="A78" s="19"/>
      <c r="B78" s="416"/>
      <c r="F78" s="37"/>
      <c r="G78" s="37"/>
      <c r="H78" s="37"/>
      <c r="I78" s="37"/>
      <c r="J78" s="37"/>
      <c r="K78" s="37"/>
      <c r="L78" s="727"/>
      <c r="M78" s="37"/>
      <c r="N78" s="37"/>
      <c r="O78" s="37"/>
      <c r="P78" s="37"/>
      <c r="Q78" s="37"/>
      <c r="R78" s="37"/>
      <c r="S78" s="727"/>
      <c r="T78" s="37"/>
      <c r="U78" s="37"/>
      <c r="V78" s="37"/>
      <c r="W78" s="37"/>
      <c r="X78" s="37"/>
      <c r="Y78" s="37"/>
      <c r="Z78" s="727"/>
      <c r="AA78" s="37"/>
      <c r="AB78" s="37"/>
      <c r="AC78" s="37"/>
      <c r="AD78" s="37"/>
      <c r="AE78" s="727"/>
      <c r="AF78" s="37"/>
      <c r="AG78" s="584"/>
      <c r="AH78" s="164"/>
      <c r="AI78" s="164"/>
      <c r="AJ78" s="689"/>
      <c r="AK78" s="727"/>
      <c r="AL78" s="584"/>
      <c r="AM78" s="37"/>
      <c r="AN78" s="37"/>
      <c r="AO78" s="37"/>
      <c r="AP78" s="727"/>
      <c r="AQ78" s="813"/>
      <c r="AR78" s="141"/>
      <c r="AS78" s="164"/>
      <c r="AT78" s="164"/>
      <c r="AU78" s="164"/>
      <c r="AV78" s="727"/>
      <c r="AW78" s="37"/>
      <c r="AX78" s="37"/>
      <c r="AY78" s="37"/>
      <c r="AZ78" s="37"/>
      <c r="BA78" s="733"/>
      <c r="BB78" s="946"/>
      <c r="BC78" s="810"/>
      <c r="BD78" s="164"/>
      <c r="BE78" s="164"/>
      <c r="BF78" s="202"/>
      <c r="BG78" s="733"/>
      <c r="BH78" s="37"/>
      <c r="BI78" s="37"/>
      <c r="BJ78" s="37"/>
      <c r="BK78" s="727"/>
      <c r="BL78" s="37"/>
      <c r="BM78" s="37"/>
      <c r="BN78" s="37"/>
      <c r="BO78" s="37"/>
      <c r="BP78" s="727"/>
      <c r="BQ78" s="37"/>
      <c r="BR78" s="141"/>
      <c r="BS78" s="37"/>
      <c r="BT78" s="733"/>
      <c r="BU78" s="813"/>
      <c r="BV78" s="141"/>
      <c r="BW78" s="141"/>
      <c r="BX78" s="141"/>
      <c r="BY78" s="727"/>
      <c r="BZ78" s="141"/>
      <c r="CA78" s="141"/>
      <c r="CB78" s="141"/>
      <c r="CC78" s="733"/>
      <c r="CD78" s="141"/>
      <c r="CE78" s="141"/>
      <c r="CF78" s="141"/>
    </row>
    <row r="79" spans="1:84" x14ac:dyDescent="0.25">
      <c r="A79" s="19"/>
      <c r="B79" s="416"/>
      <c r="F79" s="37"/>
      <c r="G79" s="37"/>
      <c r="H79" s="37"/>
      <c r="I79" s="37"/>
      <c r="J79" s="37"/>
      <c r="K79" s="37"/>
      <c r="L79" s="727"/>
      <c r="M79" s="37"/>
      <c r="N79" s="37"/>
      <c r="O79" s="37"/>
      <c r="P79" s="37"/>
      <c r="Q79" s="37"/>
      <c r="R79" s="37"/>
      <c r="S79" s="727"/>
      <c r="T79" s="37"/>
      <c r="U79" s="37"/>
      <c r="V79" s="37"/>
      <c r="W79" s="37"/>
      <c r="X79" s="37"/>
      <c r="Y79" s="37"/>
      <c r="Z79" s="727"/>
      <c r="AA79" s="37"/>
      <c r="AB79" s="37"/>
      <c r="AC79" s="37"/>
      <c r="AD79" s="37"/>
      <c r="AE79" s="727"/>
      <c r="AF79" s="37"/>
      <c r="AG79" s="584"/>
      <c r="AH79" s="164"/>
      <c r="AI79" s="164"/>
      <c r="AJ79" s="689"/>
      <c r="AK79" s="727"/>
      <c r="AL79" s="584"/>
      <c r="AM79" s="37"/>
      <c r="AN79" s="37"/>
      <c r="AO79" s="37"/>
      <c r="AP79" s="727"/>
      <c r="AQ79" s="813"/>
      <c r="AR79" s="141"/>
      <c r="AS79" s="164"/>
      <c r="AT79" s="164"/>
      <c r="AU79" s="164"/>
      <c r="AV79" s="727"/>
      <c r="AW79" s="37"/>
      <c r="AX79" s="37"/>
      <c r="AY79" s="37"/>
      <c r="AZ79" s="37"/>
      <c r="BA79" s="733"/>
      <c r="BB79" s="946"/>
      <c r="BC79" s="810"/>
      <c r="BD79" s="164"/>
      <c r="BE79" s="164"/>
      <c r="BF79" s="202"/>
      <c r="BG79" s="733"/>
      <c r="BH79" s="37"/>
      <c r="BI79" s="37"/>
      <c r="BJ79" s="37"/>
      <c r="BK79" s="727"/>
      <c r="BL79" s="37"/>
      <c r="BM79" s="37"/>
      <c r="BN79" s="37"/>
      <c r="BO79" s="37"/>
      <c r="BP79" s="727"/>
      <c r="BQ79" s="37"/>
      <c r="BR79" s="141"/>
      <c r="BS79" s="37"/>
      <c r="BT79" s="733"/>
      <c r="BU79" s="813"/>
      <c r="BV79" s="141"/>
      <c r="BW79" s="141"/>
      <c r="BX79" s="141"/>
      <c r="BY79" s="727"/>
      <c r="BZ79" s="141"/>
      <c r="CA79" s="141"/>
      <c r="CB79" s="141"/>
      <c r="CC79" s="733"/>
      <c r="CD79" s="141"/>
      <c r="CE79" s="141"/>
      <c r="CF79" s="141"/>
    </row>
    <row r="80" spans="1:84" x14ac:dyDescent="0.25">
      <c r="A80" s="19"/>
      <c r="B80" s="416"/>
      <c r="F80" s="37"/>
      <c r="G80" s="37"/>
      <c r="H80" s="37"/>
      <c r="I80" s="37"/>
      <c r="J80" s="37"/>
      <c r="K80" s="37"/>
      <c r="L80" s="727"/>
      <c r="M80" s="37"/>
      <c r="N80" s="37"/>
      <c r="O80" s="37"/>
      <c r="P80" s="37"/>
      <c r="Q80" s="37"/>
      <c r="R80" s="37"/>
      <c r="S80" s="727"/>
      <c r="T80" s="37"/>
      <c r="U80" s="37"/>
      <c r="V80" s="37"/>
      <c r="W80" s="37"/>
      <c r="X80" s="37"/>
      <c r="Y80" s="37"/>
      <c r="Z80" s="727"/>
      <c r="AA80" s="37"/>
      <c r="AB80" s="37"/>
      <c r="AC80" s="37"/>
      <c r="AD80" s="37"/>
      <c r="AE80" s="727"/>
      <c r="AF80" s="37"/>
      <c r="AG80" s="584"/>
      <c r="AH80" s="164"/>
      <c r="AI80" s="164"/>
      <c r="AJ80" s="689"/>
      <c r="AK80" s="727"/>
      <c r="AL80" s="584"/>
      <c r="AM80" s="37"/>
      <c r="AN80" s="37"/>
      <c r="AO80" s="37"/>
      <c r="AP80" s="727"/>
      <c r="AQ80" s="813"/>
      <c r="AR80" s="141"/>
      <c r="AS80" s="164"/>
      <c r="AT80" s="164"/>
      <c r="AU80" s="164"/>
      <c r="AV80" s="727"/>
      <c r="AW80" s="37"/>
      <c r="AX80" s="37"/>
      <c r="AY80" s="37"/>
      <c r="AZ80" s="37"/>
      <c r="BA80" s="733"/>
      <c r="BB80" s="946"/>
      <c r="BC80" s="810"/>
      <c r="BD80" s="164"/>
      <c r="BE80" s="164"/>
      <c r="BF80" s="202"/>
      <c r="BG80" s="733"/>
      <c r="BH80" s="37"/>
      <c r="BI80" s="37"/>
      <c r="BJ80" s="37"/>
      <c r="BK80" s="727"/>
      <c r="BL80" s="37"/>
      <c r="BM80" s="37"/>
      <c r="BN80" s="37"/>
      <c r="BO80" s="37"/>
      <c r="BP80" s="727"/>
      <c r="BQ80" s="37"/>
      <c r="BR80" s="141"/>
      <c r="BS80" s="37"/>
      <c r="BT80" s="733"/>
      <c r="BU80" s="813"/>
      <c r="BV80" s="141"/>
      <c r="BW80" s="141"/>
      <c r="BX80" s="141"/>
      <c r="BY80" s="727"/>
      <c r="BZ80" s="141"/>
      <c r="CA80" s="141"/>
      <c r="CB80" s="141"/>
      <c r="CC80" s="733"/>
      <c r="CD80" s="141"/>
      <c r="CE80" s="141"/>
      <c r="CF80" s="141"/>
    </row>
    <row r="81" spans="1:84" x14ac:dyDescent="0.25">
      <c r="A81" s="19"/>
      <c r="B81" s="416"/>
      <c r="F81" s="37"/>
      <c r="G81" s="37"/>
      <c r="H81" s="37"/>
      <c r="I81" s="37"/>
      <c r="J81" s="37"/>
      <c r="K81" s="37"/>
      <c r="L81" s="727"/>
      <c r="M81" s="37"/>
      <c r="N81" s="37"/>
      <c r="O81" s="37"/>
      <c r="P81" s="37"/>
      <c r="Q81" s="37"/>
      <c r="R81" s="37"/>
      <c r="S81" s="727"/>
      <c r="T81" s="37"/>
      <c r="U81" s="37"/>
      <c r="V81" s="37"/>
      <c r="W81" s="37"/>
      <c r="X81" s="37"/>
      <c r="Y81" s="37"/>
      <c r="Z81" s="727"/>
      <c r="AA81" s="37"/>
      <c r="AB81" s="37"/>
      <c r="AC81" s="37"/>
      <c r="AD81" s="37"/>
      <c r="AE81" s="727"/>
      <c r="AF81" s="37"/>
      <c r="AG81" s="584"/>
      <c r="AH81" s="164"/>
      <c r="AI81" s="164"/>
      <c r="AJ81" s="689"/>
      <c r="AK81" s="727"/>
      <c r="AL81" s="584"/>
      <c r="AM81" s="37"/>
      <c r="AN81" s="37"/>
      <c r="AO81" s="37"/>
      <c r="AP81" s="727"/>
      <c r="AQ81" s="813"/>
      <c r="AR81" s="141"/>
      <c r="AS81" s="164"/>
      <c r="AT81" s="164"/>
      <c r="AU81" s="164"/>
      <c r="AV81" s="727"/>
      <c r="AW81" s="37"/>
      <c r="AX81" s="37"/>
      <c r="AY81" s="37"/>
      <c r="AZ81" s="37"/>
      <c r="BA81" s="733"/>
      <c r="BB81" s="946"/>
      <c r="BC81" s="810"/>
      <c r="BD81" s="164"/>
      <c r="BE81" s="164"/>
      <c r="BF81" s="202"/>
      <c r="BG81" s="733"/>
      <c r="BH81" s="37"/>
      <c r="BI81" s="37"/>
      <c r="BJ81" s="37"/>
      <c r="BK81" s="727"/>
      <c r="BL81" s="37"/>
      <c r="BM81" s="37"/>
      <c r="BN81" s="37"/>
      <c r="BO81" s="37"/>
      <c r="BP81" s="727"/>
      <c r="BQ81" s="37"/>
      <c r="BR81" s="141"/>
      <c r="BS81" s="37"/>
      <c r="BT81" s="733"/>
      <c r="BU81" s="813"/>
      <c r="BV81" s="141"/>
      <c r="BW81" s="141"/>
      <c r="BX81" s="141"/>
      <c r="BY81" s="727"/>
      <c r="BZ81" s="141"/>
      <c r="CA81" s="141"/>
      <c r="CB81" s="141"/>
      <c r="CC81" s="733"/>
      <c r="CD81" s="141"/>
      <c r="CE81" s="141"/>
      <c r="CF81" s="141"/>
    </row>
    <row r="82" spans="1:84" x14ac:dyDescent="0.25">
      <c r="A82" s="19"/>
      <c r="B82" s="416"/>
      <c r="F82" s="37"/>
      <c r="G82" s="37"/>
      <c r="H82" s="37"/>
      <c r="I82" s="37"/>
      <c r="J82" s="37"/>
      <c r="K82" s="37"/>
      <c r="L82" s="727"/>
      <c r="M82" s="37"/>
      <c r="N82" s="37"/>
      <c r="O82" s="37"/>
      <c r="P82" s="37"/>
      <c r="Q82" s="37"/>
      <c r="R82" s="37"/>
      <c r="S82" s="727"/>
      <c r="T82" s="37"/>
      <c r="U82" s="37"/>
      <c r="V82" s="37"/>
      <c r="W82" s="37"/>
      <c r="X82" s="37"/>
      <c r="Y82" s="37"/>
      <c r="Z82" s="727"/>
      <c r="AA82" s="37"/>
      <c r="AB82" s="37"/>
      <c r="AC82" s="37"/>
      <c r="AD82" s="37"/>
      <c r="AE82" s="727"/>
      <c r="AF82" s="37"/>
      <c r="AG82" s="584"/>
      <c r="AH82" s="164"/>
      <c r="AI82" s="164"/>
      <c r="AJ82" s="689"/>
      <c r="AK82" s="727"/>
      <c r="AL82" s="584"/>
      <c r="AM82" s="37"/>
      <c r="AN82" s="37"/>
      <c r="AO82" s="37"/>
      <c r="AP82" s="727"/>
      <c r="AQ82" s="813"/>
      <c r="AR82" s="141"/>
      <c r="AS82" s="164"/>
      <c r="AT82" s="164"/>
      <c r="AU82" s="164"/>
      <c r="AV82" s="727"/>
      <c r="AW82" s="37"/>
      <c r="AX82" s="37"/>
      <c r="AY82" s="37"/>
      <c r="AZ82" s="37"/>
      <c r="BA82" s="733"/>
      <c r="BB82" s="946"/>
      <c r="BC82" s="810"/>
      <c r="BD82" s="164"/>
      <c r="BE82" s="164"/>
      <c r="BF82" s="202"/>
      <c r="BG82" s="733"/>
      <c r="BH82" s="37"/>
      <c r="BI82" s="37"/>
      <c r="BJ82" s="37"/>
      <c r="BK82" s="727"/>
      <c r="BL82" s="37"/>
      <c r="BM82" s="37"/>
      <c r="BN82" s="37"/>
      <c r="BO82" s="37"/>
      <c r="BP82" s="727"/>
      <c r="BQ82" s="37"/>
      <c r="BR82" s="141"/>
      <c r="BS82" s="37"/>
      <c r="BT82" s="733"/>
      <c r="BU82" s="813"/>
      <c r="BV82" s="141"/>
      <c r="BW82" s="141"/>
      <c r="BX82" s="141"/>
      <c r="BY82" s="727"/>
      <c r="BZ82" s="141"/>
      <c r="CA82" s="141"/>
      <c r="CB82" s="141"/>
      <c r="CC82" s="733"/>
      <c r="CD82" s="141"/>
      <c r="CE82" s="141"/>
      <c r="CF82" s="141"/>
    </row>
    <row r="83" spans="1:84" x14ac:dyDescent="0.25">
      <c r="A83" s="19"/>
      <c r="B83" s="416"/>
      <c r="F83" s="37"/>
      <c r="G83" s="37"/>
      <c r="H83" s="37"/>
      <c r="I83" s="37"/>
      <c r="J83" s="37"/>
      <c r="K83" s="37"/>
      <c r="L83" s="727"/>
      <c r="M83" s="37"/>
      <c r="N83" s="37"/>
      <c r="O83" s="37"/>
      <c r="P83" s="37"/>
      <c r="Q83" s="37"/>
      <c r="R83" s="37"/>
      <c r="S83" s="727"/>
      <c r="T83" s="37"/>
      <c r="U83" s="37"/>
      <c r="V83" s="37"/>
      <c r="W83" s="37"/>
      <c r="X83" s="37"/>
      <c r="Y83" s="37"/>
      <c r="Z83" s="727"/>
      <c r="AA83" s="37"/>
      <c r="AB83" s="37"/>
      <c r="AC83" s="37"/>
      <c r="AD83" s="37"/>
      <c r="AE83" s="727"/>
      <c r="AF83" s="37"/>
      <c r="AG83" s="584"/>
      <c r="AH83" s="164"/>
      <c r="AI83" s="164"/>
      <c r="AJ83" s="689"/>
      <c r="AK83" s="727"/>
      <c r="AL83" s="584"/>
      <c r="AM83" s="37"/>
      <c r="AN83" s="37"/>
      <c r="AO83" s="37"/>
      <c r="AP83" s="727"/>
      <c r="AQ83" s="813"/>
      <c r="AR83" s="141"/>
      <c r="AS83" s="164"/>
      <c r="AT83" s="164"/>
      <c r="AU83" s="164"/>
      <c r="AV83" s="727"/>
      <c r="AW83" s="37"/>
      <c r="AX83" s="37"/>
      <c r="AY83" s="37"/>
      <c r="AZ83" s="37"/>
      <c r="BA83" s="733"/>
      <c r="BB83" s="946"/>
      <c r="BC83" s="810"/>
      <c r="BD83" s="164"/>
      <c r="BE83" s="164"/>
      <c r="BF83" s="202"/>
      <c r="BG83" s="733"/>
      <c r="BH83" s="37"/>
      <c r="BI83" s="37"/>
      <c r="BJ83" s="37"/>
      <c r="BK83" s="727"/>
      <c r="BL83" s="37"/>
      <c r="BM83" s="37"/>
      <c r="BN83" s="37"/>
      <c r="BO83" s="37"/>
      <c r="BP83" s="727"/>
      <c r="BQ83" s="37"/>
      <c r="BR83" s="141"/>
      <c r="BS83" s="37"/>
      <c r="BT83" s="733"/>
      <c r="BU83" s="813"/>
      <c r="BV83" s="141"/>
      <c r="BW83" s="141"/>
      <c r="BX83" s="141"/>
      <c r="BY83" s="727"/>
      <c r="BZ83" s="141"/>
      <c r="CA83" s="141"/>
      <c r="CB83" s="141"/>
      <c r="CC83" s="733"/>
      <c r="CD83" s="141"/>
      <c r="CE83" s="141"/>
      <c r="CF83" s="141"/>
    </row>
    <row r="84" spans="1:84" x14ac:dyDescent="0.25">
      <c r="A84" s="19"/>
      <c r="B84" s="416"/>
      <c r="F84" s="37"/>
      <c r="G84" s="37"/>
      <c r="H84" s="37"/>
      <c r="I84" s="37"/>
      <c r="J84" s="37"/>
      <c r="K84" s="37"/>
      <c r="L84" s="727"/>
      <c r="M84" s="37"/>
      <c r="N84" s="37"/>
      <c r="O84" s="37"/>
      <c r="P84" s="37"/>
      <c r="Q84" s="37"/>
      <c r="R84" s="37"/>
      <c r="S84" s="727"/>
      <c r="T84" s="37"/>
      <c r="U84" s="37"/>
      <c r="V84" s="37"/>
      <c r="W84" s="37"/>
      <c r="X84" s="37"/>
      <c r="Y84" s="37"/>
      <c r="Z84" s="727"/>
      <c r="AA84" s="37"/>
      <c r="AB84" s="37"/>
      <c r="AC84" s="37"/>
      <c r="AD84" s="37"/>
      <c r="AE84" s="727"/>
      <c r="AF84" s="37"/>
      <c r="AG84" s="584"/>
      <c r="AH84" s="164"/>
      <c r="AI84" s="164"/>
      <c r="AJ84" s="689"/>
      <c r="AK84" s="727"/>
      <c r="AL84" s="584"/>
      <c r="AM84" s="37"/>
      <c r="AN84" s="37"/>
      <c r="AO84" s="37"/>
      <c r="AP84" s="727"/>
      <c r="AQ84" s="813"/>
      <c r="AR84" s="141"/>
      <c r="AS84" s="164"/>
      <c r="AT84" s="164"/>
      <c r="AU84" s="164"/>
      <c r="AV84" s="727"/>
      <c r="AW84" s="37"/>
      <c r="AX84" s="37"/>
      <c r="AY84" s="37"/>
      <c r="AZ84" s="37"/>
      <c r="BA84" s="733"/>
      <c r="BB84" s="946"/>
      <c r="BC84" s="810"/>
      <c r="BD84" s="164"/>
      <c r="BE84" s="164"/>
      <c r="BF84" s="202"/>
      <c r="BG84" s="733"/>
      <c r="BH84" s="37"/>
      <c r="BI84" s="37"/>
      <c r="BJ84" s="37"/>
      <c r="BK84" s="727"/>
      <c r="BL84" s="37"/>
      <c r="BM84" s="37"/>
      <c r="BN84" s="37"/>
      <c r="BO84" s="37"/>
      <c r="BP84" s="727"/>
      <c r="BQ84" s="37"/>
      <c r="BR84" s="141"/>
      <c r="BS84" s="37"/>
      <c r="BT84" s="733"/>
      <c r="BU84" s="813"/>
      <c r="BV84" s="141"/>
      <c r="BW84" s="141"/>
      <c r="BX84" s="141"/>
      <c r="BY84" s="727"/>
      <c r="BZ84" s="141"/>
      <c r="CA84" s="141"/>
      <c r="CB84" s="141"/>
      <c r="CC84" s="733"/>
      <c r="CD84" s="141"/>
      <c r="CE84" s="141"/>
      <c r="CF84" s="141"/>
    </row>
    <row r="85" spans="1:84" x14ac:dyDescent="0.25">
      <c r="A85" s="19"/>
      <c r="B85" s="416"/>
      <c r="F85" s="37"/>
      <c r="G85" s="37"/>
      <c r="H85" s="37"/>
      <c r="I85" s="37"/>
      <c r="J85" s="37"/>
      <c r="K85" s="37"/>
      <c r="L85" s="727"/>
      <c r="M85" s="37"/>
      <c r="N85" s="37"/>
      <c r="O85" s="37"/>
      <c r="P85" s="37"/>
      <c r="Q85" s="37"/>
      <c r="R85" s="37"/>
      <c r="S85" s="727"/>
      <c r="T85" s="37"/>
      <c r="U85" s="37"/>
      <c r="V85" s="37"/>
      <c r="W85" s="37"/>
      <c r="X85" s="37"/>
      <c r="Y85" s="37"/>
      <c r="Z85" s="727"/>
      <c r="AA85" s="37"/>
      <c r="AB85" s="37"/>
      <c r="AC85" s="37"/>
      <c r="AD85" s="37"/>
      <c r="AE85" s="727"/>
      <c r="AF85" s="37"/>
      <c r="AG85" s="584"/>
      <c r="AH85" s="164"/>
      <c r="AI85" s="164"/>
      <c r="AJ85" s="689"/>
      <c r="AK85" s="727"/>
      <c r="AL85" s="584"/>
      <c r="AM85" s="37"/>
      <c r="AN85" s="37"/>
      <c r="AO85" s="37"/>
      <c r="AP85" s="727"/>
      <c r="AQ85" s="813"/>
      <c r="AR85" s="141"/>
      <c r="AS85" s="164"/>
      <c r="AT85" s="164"/>
      <c r="AU85" s="164"/>
      <c r="AV85" s="727"/>
      <c r="AW85" s="37"/>
      <c r="AX85" s="37"/>
      <c r="AY85" s="37"/>
      <c r="AZ85" s="37"/>
      <c r="BA85" s="733"/>
      <c r="BB85" s="946"/>
      <c r="BC85" s="810"/>
      <c r="BD85" s="164"/>
      <c r="BE85" s="164"/>
      <c r="BF85" s="202"/>
      <c r="BG85" s="733"/>
      <c r="BH85" s="37"/>
      <c r="BI85" s="37"/>
      <c r="BJ85" s="37"/>
      <c r="BK85" s="727"/>
      <c r="BL85" s="37"/>
      <c r="BM85" s="37"/>
      <c r="BN85" s="37"/>
      <c r="BO85" s="37"/>
      <c r="BP85" s="727"/>
      <c r="BQ85" s="37"/>
      <c r="BR85" s="141"/>
      <c r="BS85" s="37"/>
      <c r="BT85" s="733"/>
      <c r="BU85" s="813"/>
      <c r="BV85" s="141"/>
      <c r="BW85" s="141"/>
      <c r="BX85" s="141"/>
      <c r="BY85" s="727"/>
      <c r="BZ85" s="141"/>
      <c r="CA85" s="141"/>
      <c r="CB85" s="141"/>
      <c r="CC85" s="733"/>
      <c r="CD85" s="141"/>
      <c r="CE85" s="141"/>
      <c r="CF85" s="141"/>
    </row>
    <row r="86" spans="1:84" x14ac:dyDescent="0.25">
      <c r="A86" s="19"/>
      <c r="B86" s="416"/>
      <c r="F86" s="37"/>
      <c r="G86" s="37"/>
      <c r="H86" s="37"/>
      <c r="I86" s="37"/>
      <c r="J86" s="37"/>
      <c r="K86" s="37"/>
      <c r="L86" s="727"/>
      <c r="M86" s="37"/>
      <c r="N86" s="37"/>
      <c r="O86" s="37"/>
      <c r="P86" s="37"/>
      <c r="Q86" s="37"/>
      <c r="R86" s="37"/>
      <c r="S86" s="727"/>
      <c r="T86" s="37"/>
      <c r="U86" s="37"/>
      <c r="V86" s="37"/>
      <c r="W86" s="37"/>
      <c r="X86" s="37"/>
      <c r="Y86" s="37"/>
      <c r="Z86" s="727"/>
      <c r="AA86" s="37"/>
      <c r="AB86" s="37"/>
      <c r="AC86" s="37"/>
      <c r="AD86" s="37"/>
      <c r="AE86" s="727"/>
      <c r="AF86" s="37"/>
      <c r="AG86" s="584"/>
      <c r="AH86" s="164"/>
      <c r="AI86" s="164"/>
      <c r="AJ86" s="689"/>
      <c r="AK86" s="727"/>
      <c r="AL86" s="584"/>
      <c r="AM86" s="37"/>
      <c r="AN86" s="37"/>
      <c r="AO86" s="37"/>
      <c r="AP86" s="727"/>
      <c r="AQ86" s="813"/>
      <c r="AR86" s="141"/>
      <c r="AS86" s="164"/>
      <c r="AT86" s="164"/>
      <c r="AU86" s="164"/>
      <c r="AV86" s="727"/>
      <c r="AW86" s="37"/>
      <c r="AX86" s="37"/>
      <c r="AY86" s="37"/>
      <c r="AZ86" s="37"/>
      <c r="BA86" s="733"/>
      <c r="BB86" s="946"/>
      <c r="BC86" s="810"/>
      <c r="BD86" s="164"/>
      <c r="BE86" s="164"/>
      <c r="BF86" s="202"/>
      <c r="BG86" s="733"/>
      <c r="BH86" s="37"/>
      <c r="BI86" s="37"/>
      <c r="BJ86" s="37"/>
      <c r="BK86" s="727"/>
      <c r="BL86" s="37"/>
      <c r="BM86" s="37"/>
      <c r="BN86" s="37"/>
      <c r="BO86" s="37"/>
      <c r="BP86" s="727"/>
      <c r="BQ86" s="37"/>
      <c r="BR86" s="141"/>
      <c r="BS86" s="37"/>
      <c r="BT86" s="733"/>
      <c r="BU86" s="813"/>
      <c r="BV86" s="141"/>
      <c r="BW86" s="141"/>
      <c r="BX86" s="141"/>
      <c r="BY86" s="727"/>
      <c r="BZ86" s="141"/>
      <c r="CA86" s="141"/>
      <c r="CB86" s="141"/>
      <c r="CC86" s="733"/>
      <c r="CD86" s="141"/>
      <c r="CE86" s="141"/>
      <c r="CF86" s="141"/>
    </row>
    <row r="87" spans="1:84" x14ac:dyDescent="0.25">
      <c r="A87" s="19"/>
      <c r="B87" s="416"/>
      <c r="F87" s="37"/>
      <c r="G87" s="37"/>
      <c r="H87" s="37"/>
      <c r="I87" s="37"/>
      <c r="J87" s="37"/>
      <c r="K87" s="37"/>
      <c r="L87" s="727"/>
      <c r="M87" s="37"/>
      <c r="N87" s="37"/>
      <c r="O87" s="37"/>
      <c r="P87" s="37"/>
      <c r="Q87" s="37"/>
      <c r="R87" s="37"/>
      <c r="S87" s="727"/>
      <c r="T87" s="37"/>
      <c r="U87" s="37"/>
      <c r="V87" s="37"/>
      <c r="W87" s="37"/>
      <c r="X87" s="37"/>
      <c r="Y87" s="37"/>
      <c r="Z87" s="727"/>
      <c r="AA87" s="37"/>
      <c r="AB87" s="37"/>
      <c r="AC87" s="37"/>
      <c r="AD87" s="37"/>
      <c r="AE87" s="727"/>
      <c r="AF87" s="37"/>
      <c r="AG87" s="584"/>
      <c r="AH87" s="164"/>
      <c r="AI87" s="164"/>
      <c r="AJ87" s="689"/>
      <c r="AK87" s="727"/>
      <c r="AL87" s="584"/>
      <c r="AM87" s="37"/>
      <c r="AN87" s="37"/>
      <c r="AO87" s="37"/>
      <c r="AP87" s="727"/>
      <c r="AQ87" s="813"/>
      <c r="AR87" s="141"/>
      <c r="AS87" s="164"/>
      <c r="AT87" s="164"/>
      <c r="AU87" s="164"/>
      <c r="AV87" s="727"/>
      <c r="AW87" s="37"/>
      <c r="AX87" s="37"/>
      <c r="AY87" s="37"/>
      <c r="AZ87" s="37"/>
      <c r="BA87" s="733"/>
      <c r="BB87" s="946"/>
      <c r="BC87" s="810"/>
      <c r="BD87" s="164"/>
      <c r="BE87" s="164"/>
      <c r="BF87" s="202"/>
      <c r="BG87" s="733"/>
      <c r="BH87" s="37"/>
      <c r="BI87" s="37"/>
      <c r="BJ87" s="37"/>
      <c r="BK87" s="727"/>
      <c r="BL87" s="37"/>
      <c r="BM87" s="37"/>
      <c r="BN87" s="37"/>
      <c r="BO87" s="37"/>
      <c r="BP87" s="727"/>
      <c r="BQ87" s="37"/>
      <c r="BR87" s="141"/>
      <c r="BS87" s="37"/>
      <c r="BT87" s="733"/>
      <c r="BU87" s="813"/>
      <c r="BV87" s="141"/>
      <c r="BW87" s="141"/>
      <c r="BX87" s="141"/>
      <c r="BY87" s="727"/>
      <c r="BZ87" s="141"/>
      <c r="CA87" s="141"/>
      <c r="CB87" s="141"/>
      <c r="CC87" s="733"/>
      <c r="CD87" s="141"/>
      <c r="CE87" s="141"/>
      <c r="CF87" s="141"/>
    </row>
    <row r="88" spans="1:84" x14ac:dyDescent="0.25">
      <c r="A88" s="19"/>
      <c r="B88" s="416"/>
      <c r="F88" s="37"/>
      <c r="G88" s="37"/>
      <c r="H88" s="37"/>
      <c r="I88" s="37"/>
      <c r="J88" s="37"/>
      <c r="K88" s="37"/>
      <c r="L88" s="727"/>
      <c r="M88" s="37"/>
      <c r="N88" s="37"/>
      <c r="O88" s="37"/>
      <c r="P88" s="37"/>
      <c r="Q88" s="37"/>
      <c r="R88" s="37"/>
      <c r="S88" s="727"/>
      <c r="T88" s="37"/>
      <c r="U88" s="37"/>
      <c r="V88" s="37"/>
      <c r="W88" s="37"/>
      <c r="X88" s="37"/>
      <c r="Y88" s="37"/>
      <c r="Z88" s="727"/>
      <c r="AA88" s="37"/>
      <c r="AB88" s="37"/>
      <c r="AC88" s="37"/>
      <c r="AD88" s="37"/>
      <c r="AE88" s="727"/>
      <c r="AF88" s="37"/>
      <c r="AG88" s="584"/>
      <c r="AH88" s="164"/>
      <c r="AI88" s="164"/>
      <c r="AJ88" s="689"/>
      <c r="AK88" s="727"/>
      <c r="AL88" s="584"/>
      <c r="AM88" s="37"/>
      <c r="AN88" s="37"/>
      <c r="AO88" s="37"/>
      <c r="AP88" s="727"/>
      <c r="AQ88" s="813"/>
      <c r="AR88" s="141"/>
      <c r="AS88" s="164"/>
      <c r="AT88" s="164"/>
      <c r="AU88" s="164"/>
      <c r="AV88" s="727"/>
      <c r="AW88" s="37"/>
      <c r="AX88" s="37"/>
      <c r="AY88" s="37"/>
      <c r="AZ88" s="37"/>
      <c r="BA88" s="733"/>
      <c r="BB88" s="946"/>
      <c r="BC88" s="810"/>
      <c r="BD88" s="164"/>
      <c r="BE88" s="164"/>
      <c r="BF88" s="202"/>
      <c r="BG88" s="733"/>
      <c r="BH88" s="37"/>
      <c r="BI88" s="37"/>
      <c r="BJ88" s="37"/>
      <c r="BK88" s="727"/>
      <c r="BL88" s="37"/>
      <c r="BM88" s="37"/>
      <c r="BN88" s="37"/>
      <c r="BO88" s="37"/>
      <c r="BP88" s="727"/>
      <c r="BQ88" s="37"/>
      <c r="BR88" s="141"/>
      <c r="BS88" s="37"/>
      <c r="BT88" s="733"/>
      <c r="BU88" s="813"/>
      <c r="BV88" s="141"/>
      <c r="BW88" s="141"/>
      <c r="BX88" s="141"/>
      <c r="BY88" s="727"/>
      <c r="BZ88" s="141"/>
      <c r="CA88" s="141"/>
      <c r="CB88" s="141"/>
      <c r="CC88" s="733"/>
      <c r="CD88" s="141"/>
      <c r="CE88" s="141"/>
      <c r="CF88" s="141"/>
    </row>
    <row r="89" spans="1:84" x14ac:dyDescent="0.25">
      <c r="A89" s="19"/>
      <c r="B89" s="416"/>
      <c r="F89" s="37"/>
      <c r="G89" s="37"/>
      <c r="H89" s="37"/>
      <c r="I89" s="37"/>
      <c r="J89" s="37"/>
      <c r="K89" s="37"/>
      <c r="L89" s="727"/>
      <c r="M89" s="37"/>
      <c r="N89" s="37"/>
      <c r="O89" s="37"/>
      <c r="P89" s="37"/>
      <c r="Q89" s="37"/>
      <c r="R89" s="37"/>
      <c r="S89" s="727"/>
      <c r="T89" s="37"/>
      <c r="U89" s="37"/>
      <c r="V89" s="37"/>
      <c r="W89" s="37"/>
      <c r="X89" s="37"/>
      <c r="Y89" s="37"/>
      <c r="Z89" s="727"/>
      <c r="AA89" s="37"/>
      <c r="AB89" s="37"/>
      <c r="AC89" s="37"/>
      <c r="AD89" s="37"/>
      <c r="AE89" s="727"/>
      <c r="AF89" s="37"/>
      <c r="AG89" s="584"/>
      <c r="AH89" s="164"/>
      <c r="AI89" s="164"/>
      <c r="AJ89" s="689"/>
      <c r="AK89" s="727"/>
      <c r="AL89" s="584"/>
      <c r="AM89" s="37"/>
      <c r="AN89" s="37"/>
      <c r="AO89" s="37"/>
      <c r="AP89" s="727"/>
      <c r="AQ89" s="813"/>
      <c r="AR89" s="141"/>
      <c r="AS89" s="164"/>
      <c r="AT89" s="164"/>
      <c r="AU89" s="164"/>
      <c r="AV89" s="727"/>
      <c r="AW89" s="37"/>
      <c r="AX89" s="37"/>
      <c r="AY89" s="37"/>
      <c r="AZ89" s="37"/>
      <c r="BA89" s="733"/>
      <c r="BB89" s="946"/>
      <c r="BC89" s="810"/>
      <c r="BD89" s="164"/>
      <c r="BE89" s="164"/>
      <c r="BF89" s="202"/>
      <c r="BG89" s="733"/>
      <c r="BH89" s="37"/>
      <c r="BI89" s="37"/>
      <c r="BJ89" s="37"/>
      <c r="BK89" s="727"/>
      <c r="BL89" s="37"/>
      <c r="BM89" s="37"/>
      <c r="BN89" s="37"/>
      <c r="BO89" s="37"/>
      <c r="BP89" s="727"/>
      <c r="BQ89" s="37"/>
      <c r="BR89" s="141"/>
      <c r="BS89" s="37"/>
      <c r="BT89" s="733"/>
      <c r="BU89" s="813"/>
      <c r="BV89" s="141"/>
      <c r="BW89" s="141"/>
      <c r="BX89" s="141"/>
      <c r="BY89" s="727"/>
      <c r="BZ89" s="141"/>
      <c r="CA89" s="141"/>
      <c r="CB89" s="141"/>
      <c r="CC89" s="733"/>
      <c r="CD89" s="141"/>
      <c r="CE89" s="141"/>
      <c r="CF89" s="141"/>
    </row>
    <row r="90" spans="1:84" x14ac:dyDescent="0.25">
      <c r="A90" s="19"/>
      <c r="B90" s="416"/>
      <c r="F90" s="37"/>
      <c r="G90" s="37"/>
      <c r="H90" s="37"/>
      <c r="I90" s="37"/>
      <c r="J90" s="37"/>
      <c r="K90" s="37"/>
      <c r="L90" s="727"/>
      <c r="M90" s="37"/>
      <c r="N90" s="37"/>
      <c r="O90" s="37"/>
      <c r="P90" s="37"/>
      <c r="Q90" s="37"/>
      <c r="R90" s="37"/>
      <c r="S90" s="727"/>
      <c r="T90" s="37"/>
      <c r="U90" s="37"/>
      <c r="V90" s="37"/>
      <c r="W90" s="37"/>
      <c r="X90" s="37"/>
      <c r="Y90" s="37"/>
      <c r="Z90" s="727"/>
      <c r="AA90" s="37"/>
      <c r="AB90" s="37"/>
      <c r="AC90" s="37"/>
      <c r="AD90" s="37"/>
      <c r="AE90" s="727"/>
      <c r="AF90" s="37"/>
      <c r="AG90" s="584"/>
      <c r="AH90" s="164"/>
      <c r="AI90" s="164"/>
      <c r="AJ90" s="689"/>
      <c r="AK90" s="727"/>
      <c r="AL90" s="584"/>
      <c r="AM90" s="37"/>
      <c r="AN90" s="37"/>
      <c r="AO90" s="37"/>
      <c r="AP90" s="727"/>
      <c r="AQ90" s="813"/>
      <c r="AR90" s="141"/>
      <c r="AS90" s="164"/>
      <c r="AT90" s="164"/>
      <c r="AU90" s="164"/>
      <c r="AV90" s="727"/>
      <c r="AW90" s="37"/>
      <c r="AX90" s="37"/>
      <c r="AY90" s="37"/>
      <c r="AZ90" s="37"/>
      <c r="BA90" s="733"/>
      <c r="BB90" s="946"/>
      <c r="BC90" s="810"/>
      <c r="BD90" s="164"/>
      <c r="BE90" s="164"/>
      <c r="BF90" s="202"/>
      <c r="BG90" s="733"/>
      <c r="BH90" s="37"/>
      <c r="BI90" s="37"/>
      <c r="BJ90" s="37"/>
      <c r="BK90" s="727"/>
      <c r="BL90" s="37"/>
      <c r="BM90" s="37"/>
      <c r="BN90" s="37"/>
      <c r="BO90" s="37"/>
      <c r="BP90" s="727"/>
      <c r="BQ90" s="37"/>
      <c r="BR90" s="141"/>
      <c r="BS90" s="37"/>
      <c r="BT90" s="733"/>
      <c r="BU90" s="813"/>
      <c r="BV90" s="141"/>
      <c r="BW90" s="141"/>
      <c r="BX90" s="141"/>
      <c r="BY90" s="727"/>
      <c r="BZ90" s="141"/>
      <c r="CA90" s="141"/>
      <c r="CB90" s="141"/>
      <c r="CC90" s="733"/>
      <c r="CD90" s="141"/>
      <c r="CE90" s="141"/>
      <c r="CF90" s="141"/>
    </row>
    <row r="91" spans="1:84" x14ac:dyDescent="0.25">
      <c r="A91" s="19"/>
      <c r="B91" s="416"/>
      <c r="F91" s="37"/>
      <c r="G91" s="37"/>
      <c r="H91" s="37"/>
      <c r="I91" s="37"/>
      <c r="J91" s="37"/>
      <c r="K91" s="37"/>
      <c r="L91" s="727"/>
      <c r="M91" s="37"/>
      <c r="N91" s="37"/>
      <c r="O91" s="37"/>
      <c r="P91" s="37"/>
      <c r="Q91" s="37"/>
      <c r="R91" s="37"/>
      <c r="S91" s="727"/>
      <c r="T91" s="37"/>
      <c r="U91" s="37"/>
      <c r="V91" s="37"/>
      <c r="W91" s="37"/>
      <c r="X91" s="37"/>
      <c r="Y91" s="37"/>
      <c r="Z91" s="727"/>
      <c r="AA91" s="37"/>
      <c r="AB91" s="37"/>
      <c r="AC91" s="37"/>
      <c r="AD91" s="37"/>
      <c r="AE91" s="727"/>
      <c r="AF91" s="37"/>
      <c r="AG91" s="584"/>
      <c r="AH91" s="164"/>
      <c r="AI91" s="164"/>
      <c r="AJ91" s="689"/>
      <c r="AK91" s="727"/>
      <c r="AL91" s="584"/>
      <c r="AM91" s="37"/>
      <c r="AN91" s="37"/>
      <c r="AO91" s="37"/>
      <c r="AP91" s="727"/>
      <c r="AQ91" s="813"/>
      <c r="AR91" s="141"/>
      <c r="AS91" s="164"/>
      <c r="AT91" s="164"/>
      <c r="AU91" s="164"/>
      <c r="AV91" s="727"/>
      <c r="AW91" s="37"/>
      <c r="AX91" s="37"/>
      <c r="AY91" s="37"/>
      <c r="AZ91" s="37"/>
      <c r="BA91" s="733"/>
      <c r="BB91" s="946"/>
      <c r="BC91" s="810"/>
      <c r="BD91" s="164"/>
      <c r="BE91" s="164"/>
      <c r="BF91" s="202"/>
      <c r="BG91" s="733"/>
      <c r="BH91" s="37"/>
      <c r="BI91" s="37"/>
      <c r="BJ91" s="37"/>
      <c r="BK91" s="727"/>
      <c r="BL91" s="37"/>
      <c r="BM91" s="37"/>
      <c r="BN91" s="37"/>
      <c r="BO91" s="37"/>
      <c r="BP91" s="727"/>
      <c r="BQ91" s="37"/>
      <c r="BR91" s="141"/>
      <c r="BS91" s="37"/>
      <c r="BT91" s="733"/>
      <c r="BU91" s="813"/>
      <c r="BV91" s="141"/>
      <c r="BW91" s="141"/>
      <c r="BX91" s="141"/>
      <c r="BY91" s="727"/>
      <c r="BZ91" s="141"/>
      <c r="CA91" s="141"/>
      <c r="CB91" s="141"/>
      <c r="CC91" s="733"/>
      <c r="CD91" s="141"/>
      <c r="CE91" s="141"/>
      <c r="CF91" s="141"/>
    </row>
    <row r="92" spans="1:84" x14ac:dyDescent="0.25">
      <c r="A92" s="19"/>
      <c r="B92" s="416"/>
      <c r="F92" s="37"/>
      <c r="G92" s="37"/>
      <c r="H92" s="37"/>
      <c r="I92" s="37"/>
      <c r="J92" s="37"/>
      <c r="K92" s="37"/>
      <c r="L92" s="727"/>
      <c r="M92" s="37"/>
      <c r="N92" s="37"/>
      <c r="O92" s="37"/>
      <c r="P92" s="37"/>
      <c r="Q92" s="37"/>
      <c r="R92" s="37"/>
      <c r="S92" s="727"/>
      <c r="T92" s="37"/>
      <c r="U92" s="37"/>
      <c r="V92" s="37"/>
      <c r="W92" s="37"/>
      <c r="X92" s="37"/>
      <c r="Y92" s="37"/>
      <c r="Z92" s="727"/>
      <c r="AA92" s="37"/>
      <c r="AB92" s="37"/>
      <c r="AC92" s="37"/>
      <c r="AD92" s="37"/>
      <c r="AE92" s="727"/>
      <c r="AF92" s="37"/>
      <c r="AG92" s="584"/>
      <c r="AH92" s="164"/>
      <c r="AI92" s="164"/>
      <c r="AJ92" s="689"/>
      <c r="AK92" s="727"/>
      <c r="AL92" s="584"/>
      <c r="AM92" s="37"/>
      <c r="AN92" s="37"/>
      <c r="AO92" s="37"/>
      <c r="AP92" s="727"/>
      <c r="AQ92" s="813"/>
      <c r="AR92" s="141"/>
      <c r="AS92" s="164"/>
      <c r="AT92" s="164"/>
      <c r="AU92" s="164"/>
      <c r="AV92" s="727"/>
      <c r="AW92" s="37"/>
      <c r="AX92" s="37"/>
      <c r="AY92" s="37"/>
      <c r="AZ92" s="37"/>
      <c r="BA92" s="733"/>
      <c r="BB92" s="946"/>
      <c r="BC92" s="810"/>
      <c r="BD92" s="164"/>
      <c r="BE92" s="164"/>
      <c r="BF92" s="202"/>
      <c r="BG92" s="733"/>
      <c r="BH92" s="37"/>
      <c r="BI92" s="37"/>
      <c r="BJ92" s="37"/>
      <c r="BK92" s="727"/>
      <c r="BL92" s="37"/>
      <c r="BM92" s="37"/>
      <c r="BN92" s="37"/>
      <c r="BO92" s="37"/>
      <c r="BP92" s="727"/>
      <c r="BQ92" s="37"/>
      <c r="BR92" s="141"/>
      <c r="BS92" s="37"/>
      <c r="BT92" s="733"/>
      <c r="BU92" s="813"/>
      <c r="BV92" s="141"/>
      <c r="BW92" s="141"/>
      <c r="BX92" s="141"/>
      <c r="BY92" s="727"/>
      <c r="BZ92" s="141"/>
      <c r="CA92" s="141"/>
      <c r="CB92" s="141"/>
      <c r="CC92" s="733"/>
      <c r="CD92" s="141"/>
      <c r="CE92" s="141"/>
      <c r="CF92" s="141"/>
    </row>
    <row r="93" spans="1:84" x14ac:dyDescent="0.25">
      <c r="A93" s="19"/>
      <c r="B93" s="416"/>
      <c r="F93" s="37"/>
      <c r="G93" s="37"/>
      <c r="H93" s="37"/>
      <c r="I93" s="37"/>
      <c r="J93" s="37"/>
      <c r="K93" s="37"/>
      <c r="L93" s="727"/>
      <c r="M93" s="37"/>
      <c r="N93" s="37"/>
      <c r="O93" s="37"/>
      <c r="P93" s="37"/>
      <c r="Q93" s="37"/>
      <c r="R93" s="37"/>
      <c r="S93" s="727"/>
      <c r="T93" s="37"/>
      <c r="U93" s="37"/>
      <c r="V93" s="37"/>
      <c r="W93" s="37"/>
      <c r="X93" s="37"/>
      <c r="Y93" s="37"/>
      <c r="Z93" s="727"/>
      <c r="AA93" s="37"/>
      <c r="AB93" s="37"/>
      <c r="AC93" s="37"/>
      <c r="AD93" s="37"/>
      <c r="AE93" s="727"/>
      <c r="AF93" s="37"/>
      <c r="AG93" s="584"/>
      <c r="AH93" s="164"/>
      <c r="AI93" s="164"/>
      <c r="AJ93" s="689"/>
      <c r="AK93" s="727"/>
      <c r="AL93" s="584"/>
      <c r="AM93" s="37"/>
      <c r="AN93" s="37"/>
      <c r="AO93" s="37"/>
      <c r="AP93" s="727"/>
      <c r="AQ93" s="813"/>
      <c r="AR93" s="141"/>
      <c r="AS93" s="164"/>
      <c r="AT93" s="164"/>
      <c r="AU93" s="164"/>
      <c r="AV93" s="727"/>
      <c r="AW93" s="37"/>
      <c r="AX93" s="37"/>
      <c r="AY93" s="37"/>
      <c r="AZ93" s="37"/>
      <c r="BA93" s="733"/>
      <c r="BB93" s="946"/>
      <c r="BC93" s="810"/>
      <c r="BD93" s="164"/>
      <c r="BE93" s="164"/>
      <c r="BF93" s="202"/>
      <c r="BG93" s="733"/>
      <c r="BH93" s="37"/>
      <c r="BI93" s="37"/>
      <c r="BJ93" s="37"/>
      <c r="BK93" s="727"/>
      <c r="BL93" s="37"/>
      <c r="BM93" s="37"/>
      <c r="BN93" s="37"/>
      <c r="BO93" s="37"/>
      <c r="BP93" s="727"/>
      <c r="BQ93" s="37"/>
      <c r="BR93" s="141"/>
      <c r="BS93" s="37"/>
      <c r="BT93" s="733"/>
      <c r="BU93" s="813"/>
      <c r="BV93" s="141"/>
      <c r="BW93" s="141"/>
      <c r="BX93" s="141"/>
      <c r="BY93" s="727"/>
      <c r="BZ93" s="141"/>
      <c r="CA93" s="141"/>
      <c r="CB93" s="141"/>
      <c r="CC93" s="733"/>
      <c r="CD93" s="141"/>
      <c r="CE93" s="141"/>
      <c r="CF93" s="141"/>
    </row>
  </sheetData>
  <sortState ref="A9:XFD47">
    <sortCondition ref="B9:B47"/>
  </sortState>
  <mergeCells count="1">
    <mergeCell ref="AR2:AT2"/>
  </mergeCells>
  <conditionalFormatting sqref="AA7:AD7 AH2:AH3 AF7 AE52:AE53 BA52:BB53 BG9:BG34 BG52:BG53 BK9:BK34 BK52:BK53 S52:S53 Z52:Z53 L52:L53 AK52:AK53 AV52:AV53 AP52:AP53 BP52:BP53 BT52:BT53 CC52:CC53 BY52:BY53 AE9:AE47 BA9:BB47 S9:S47 Z9:Z47 L9:L47 AK9:AK47 AV9:AV47 AP9:AP47 BP9:BP47 BT9:BT47 CC9:CC47 BY9:BY47 BG47 BG41 BK47 BK41">
    <cfRule type="cellIs" dxfId="36" priority="132" stopIfTrue="1" operator="equal">
      <formula>0</formula>
    </cfRule>
  </conditionalFormatting>
  <conditionalFormatting sqref="BI35:BJ35 BI46:BJ46 BG36:BG45">
    <cfRule type="cellIs" dxfId="35" priority="95" stopIfTrue="1" operator="equal">
      <formula>0</formula>
    </cfRule>
  </conditionalFormatting>
  <conditionalFormatting sqref="BK36:BK45">
    <cfRule type="cellIs" dxfId="34" priority="92" stopIfTrue="1" operator="equal">
      <formula>0</formula>
    </cfRule>
  </conditionalFormatting>
  <conditionalFormatting sqref="BI35:BJ35 BI46:BJ46 BG36:BG45">
    <cfRule type="cellIs" dxfId="33" priority="94" stopIfTrue="1" operator="equal">
      <formula>0</formula>
    </cfRule>
  </conditionalFormatting>
  <conditionalFormatting sqref="BK36:BK45">
    <cfRule type="cellIs" dxfId="32" priority="91" stopIfTrue="1" operator="equal">
      <formula>0</formula>
    </cfRule>
  </conditionalFormatting>
  <conditionalFormatting sqref="BG35">
    <cfRule type="cellIs" dxfId="31" priority="15" stopIfTrue="1" operator="equal">
      <formula>0</formula>
    </cfRule>
  </conditionalFormatting>
  <conditionalFormatting sqref="BG35">
    <cfRule type="cellIs" dxfId="30" priority="14" stopIfTrue="1" operator="equal">
      <formula>0</formula>
    </cfRule>
  </conditionalFormatting>
  <conditionalFormatting sqref="BK35">
    <cfRule type="cellIs" dxfId="29" priority="13" stopIfTrue="1" operator="equal">
      <formula>0</formula>
    </cfRule>
  </conditionalFormatting>
  <conditionalFormatting sqref="BK35">
    <cfRule type="cellIs" dxfId="28" priority="12" stopIfTrue="1" operator="equal">
      <formula>0</formula>
    </cfRule>
  </conditionalFormatting>
  <conditionalFormatting sqref="BG46">
    <cfRule type="cellIs" dxfId="27" priority="11" stopIfTrue="1" operator="equal">
      <formula>0</formula>
    </cfRule>
  </conditionalFormatting>
  <conditionalFormatting sqref="BG46">
    <cfRule type="cellIs" dxfId="26" priority="10" stopIfTrue="1" operator="equal">
      <formula>0</formula>
    </cfRule>
  </conditionalFormatting>
  <conditionalFormatting sqref="BK46">
    <cfRule type="cellIs" dxfId="25" priority="9" stopIfTrue="1" operator="equal">
      <formula>0</formula>
    </cfRule>
  </conditionalFormatting>
  <conditionalFormatting sqref="BK46">
    <cfRule type="cellIs" dxfId="24" priority="8" stopIfTrue="1" operator="equal">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9B08-168C-49E3-9661-AD617273293C}">
  <sheetPr>
    <tabColor rgb="FFFF6600"/>
  </sheetPr>
  <dimension ref="A1:CS107"/>
  <sheetViews>
    <sheetView tabSelected="1" topLeftCell="CB52" zoomScale="90" zoomScaleNormal="90" workbookViewId="0">
      <selection activeCell="CG5" sqref="CG5"/>
    </sheetView>
  </sheetViews>
  <sheetFormatPr defaultColWidth="9.140625" defaultRowHeight="12.75" x14ac:dyDescent="0.2"/>
  <cols>
    <col min="1" max="1" width="0" style="952" hidden="1" customWidth="1"/>
    <col min="2" max="2" width="15.28515625" style="949" hidden="1" customWidth="1"/>
    <col min="3" max="3" width="0" style="1092" hidden="1" customWidth="1"/>
    <col min="4" max="4" width="9.28515625" style="1092" hidden="1" customWidth="1"/>
    <col min="5" max="5" width="15" style="952" hidden="1" customWidth="1"/>
    <col min="6" max="6" width="11" style="952" hidden="1" customWidth="1"/>
    <col min="7" max="7" width="19.85546875" style="949" hidden="1" customWidth="1"/>
    <col min="8" max="9" width="21.28515625" style="1104" hidden="1" customWidth="1"/>
    <col min="10" max="10" width="9.5703125" style="952" customWidth="1"/>
    <col min="11" max="11" width="52.85546875" style="1120" customWidth="1"/>
    <col min="12" max="12" width="26.140625" style="1120" customWidth="1"/>
    <col min="13" max="13" width="18.140625" style="949" hidden="1" customWidth="1"/>
    <col min="14" max="14" width="20.42578125" style="949" hidden="1" customWidth="1"/>
    <col min="15" max="15" width="11.28515625" style="949" customWidth="1"/>
    <col min="16" max="16" width="17.7109375" style="957" customWidth="1"/>
    <col min="17" max="17" width="12.140625" style="957" customWidth="1"/>
    <col min="18" max="18" width="17.85546875" style="1105" customWidth="1"/>
    <col min="19" max="19" width="12.85546875" style="952" hidden="1"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1203"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idden="1" x14ac:dyDescent="0.2">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hidden="1"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hidden="1"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756"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743"/>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743"/>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1894" t="s">
        <v>7</v>
      </c>
      <c r="BG7" s="635" t="s">
        <v>8</v>
      </c>
      <c r="BH7" s="647">
        <v>1</v>
      </c>
      <c r="BJ7" s="635" t="s">
        <v>93</v>
      </c>
      <c r="BK7" s="1894" t="s">
        <v>9</v>
      </c>
      <c r="BL7" s="635" t="s">
        <v>10</v>
      </c>
      <c r="BM7" s="648">
        <v>0.01</v>
      </c>
      <c r="BP7" s="820" t="s">
        <v>11</v>
      </c>
      <c r="BQ7" s="635" t="s">
        <v>12</v>
      </c>
      <c r="BR7" s="635" t="s">
        <v>13</v>
      </c>
      <c r="BS7" s="649">
        <v>60</v>
      </c>
      <c r="BU7" s="1894" t="s">
        <v>12</v>
      </c>
      <c r="BV7" s="635" t="s">
        <v>13</v>
      </c>
      <c r="BW7" s="649">
        <v>3</v>
      </c>
      <c r="BY7" s="635" t="s">
        <v>14</v>
      </c>
      <c r="BZ7" s="635" t="s">
        <v>15</v>
      </c>
      <c r="CA7" s="635"/>
      <c r="CB7" s="647">
        <v>1</v>
      </c>
      <c r="CD7" s="1894" t="s">
        <v>14</v>
      </c>
      <c r="CE7" s="635" t="s">
        <v>15</v>
      </c>
      <c r="CF7" s="223">
        <v>0.06</v>
      </c>
      <c r="CH7" s="820" t="s">
        <v>16</v>
      </c>
      <c r="CI7" s="635" t="s">
        <v>17</v>
      </c>
      <c r="CJ7" s="635" t="s">
        <v>18</v>
      </c>
      <c r="CK7" s="647">
        <v>3</v>
      </c>
      <c r="CM7" s="1894" t="s">
        <v>17</v>
      </c>
      <c r="CN7" s="635" t="s">
        <v>18</v>
      </c>
      <c r="CO7" s="650">
        <v>0.2</v>
      </c>
      <c r="CQ7" s="635" t="s">
        <v>19</v>
      </c>
      <c r="CR7" s="635" t="s">
        <v>19</v>
      </c>
      <c r="CS7" s="13"/>
    </row>
    <row r="8" spans="1:97" ht="15" customHeight="1" x14ac:dyDescent="0.2">
      <c r="B8" s="13"/>
      <c r="C8" s="1141"/>
      <c r="D8" s="1141"/>
      <c r="E8" s="1141"/>
      <c r="F8" s="1141"/>
      <c r="G8" s="1141"/>
      <c r="H8" s="1142"/>
      <c r="I8" s="1143"/>
      <c r="J8" s="13"/>
      <c r="K8" s="411"/>
      <c r="L8" s="411"/>
      <c r="M8" s="403"/>
      <c r="N8" s="403"/>
      <c r="O8" s="403"/>
      <c r="P8" s="487"/>
      <c r="Q8" s="487"/>
      <c r="R8" s="293"/>
      <c r="S8" s="635"/>
      <c r="T8" s="635"/>
      <c r="U8" s="635"/>
      <c r="V8" s="635"/>
      <c r="W8" s="635"/>
      <c r="X8" s="635"/>
      <c r="Y8" s="636"/>
      <c r="Z8" s="13"/>
      <c r="AA8" s="635"/>
      <c r="AB8" s="635"/>
      <c r="AC8" s="635"/>
      <c r="AD8" s="635"/>
      <c r="AE8" s="635"/>
      <c r="AF8" s="636"/>
      <c r="AG8" s="635"/>
      <c r="AH8" s="635"/>
      <c r="AI8" s="635"/>
      <c r="AJ8" s="635"/>
      <c r="AK8" s="635"/>
      <c r="AL8" s="635"/>
      <c r="AM8" s="636"/>
      <c r="AN8" s="645"/>
      <c r="AO8" s="645"/>
      <c r="AP8" s="645"/>
      <c r="AQ8" s="645"/>
      <c r="AS8" s="645"/>
      <c r="AT8" s="646"/>
      <c r="AU8" s="635"/>
      <c r="AV8" s="635"/>
      <c r="AW8" s="647"/>
      <c r="AY8" s="646"/>
      <c r="AZ8" s="635"/>
      <c r="BA8" s="635"/>
      <c r="BB8" s="648"/>
      <c r="BD8" s="775"/>
      <c r="BE8" s="646"/>
      <c r="BF8" s="1895" t="s">
        <v>2800</v>
      </c>
      <c r="BG8" s="635"/>
      <c r="BH8" s="647"/>
      <c r="BJ8" s="635"/>
      <c r="BK8" s="1895" t="s">
        <v>2801</v>
      </c>
      <c r="BL8" s="635"/>
      <c r="BM8" s="648"/>
      <c r="BP8" s="820"/>
      <c r="BQ8" s="635"/>
      <c r="BR8" s="635"/>
      <c r="BS8" s="649"/>
      <c r="BU8" s="1895" t="s">
        <v>2802</v>
      </c>
      <c r="BV8" s="635"/>
      <c r="BW8" s="649"/>
      <c r="BY8" s="635"/>
      <c r="BZ8" s="635"/>
      <c r="CA8" s="635"/>
      <c r="CB8" s="647"/>
      <c r="CD8" s="1895" t="s">
        <v>2803</v>
      </c>
      <c r="CE8" s="635"/>
      <c r="CF8" s="223"/>
      <c r="CH8" s="820"/>
      <c r="CI8" s="635"/>
      <c r="CJ8" s="635"/>
      <c r="CK8" s="647"/>
      <c r="CM8" s="1895" t="s">
        <v>2804</v>
      </c>
      <c r="CN8" s="635"/>
      <c r="CO8" s="650"/>
      <c r="CQ8" s="635"/>
      <c r="CR8" s="635"/>
      <c r="CS8" s="13"/>
    </row>
    <row r="9" spans="1:97" ht="111.75" customHeight="1" x14ac:dyDescent="0.2">
      <c r="A9" s="952" t="s">
        <v>2074</v>
      </c>
      <c r="B9" s="481" t="s">
        <v>1180</v>
      </c>
      <c r="C9" s="483" t="s">
        <v>598</v>
      </c>
      <c r="D9" s="484" t="s">
        <v>1852</v>
      </c>
      <c r="E9" s="482" t="s">
        <v>1862</v>
      </c>
      <c r="F9" s="482" t="s">
        <v>1680</v>
      </c>
      <c r="G9" s="485" t="s">
        <v>1029</v>
      </c>
      <c r="H9" s="486" t="s">
        <v>1030</v>
      </c>
      <c r="I9" s="611" t="s">
        <v>1984</v>
      </c>
      <c r="J9" s="481" t="s">
        <v>1178</v>
      </c>
      <c r="K9" s="412" t="s">
        <v>1689</v>
      </c>
      <c r="L9" s="412" t="s">
        <v>1695</v>
      </c>
      <c r="M9" s="403" t="s">
        <v>20</v>
      </c>
      <c r="N9" s="403" t="s">
        <v>971</v>
      </c>
      <c r="O9" s="403" t="s">
        <v>21</v>
      </c>
      <c r="P9" s="487" t="s">
        <v>22</v>
      </c>
      <c r="Q9" s="487" t="s">
        <v>23</v>
      </c>
      <c r="R9" s="293" t="s">
        <v>24</v>
      </c>
      <c r="S9" s="635" t="s">
        <v>62</v>
      </c>
      <c r="T9" s="403" t="s">
        <v>25</v>
      </c>
      <c r="U9" s="403" t="s">
        <v>1854</v>
      </c>
      <c r="V9" s="403" t="s">
        <v>26</v>
      </c>
      <c r="W9" s="403" t="s">
        <v>27</v>
      </c>
      <c r="X9" s="403" t="s">
        <v>28</v>
      </c>
      <c r="Y9" s="636" t="s">
        <v>2042</v>
      </c>
      <c r="Z9" s="635" t="s">
        <v>67</v>
      </c>
      <c r="AA9" s="403" t="s">
        <v>29</v>
      </c>
      <c r="AB9" s="403" t="s">
        <v>30</v>
      </c>
      <c r="AC9" s="403" t="s">
        <v>31</v>
      </c>
      <c r="AD9" s="403" t="s">
        <v>32</v>
      </c>
      <c r="AE9" s="403" t="s">
        <v>28</v>
      </c>
      <c r="AF9" s="636" t="s">
        <v>2042</v>
      </c>
      <c r="AG9" s="635" t="s">
        <v>72</v>
      </c>
      <c r="AH9" s="403" t="s">
        <v>33</v>
      </c>
      <c r="AI9" s="403" t="s">
        <v>34</v>
      </c>
      <c r="AJ9" s="403" t="s">
        <v>35</v>
      </c>
      <c r="AK9" s="403" t="s">
        <v>36</v>
      </c>
      <c r="AL9" s="403" t="s">
        <v>28</v>
      </c>
      <c r="AM9" s="636" t="s">
        <v>2043</v>
      </c>
      <c r="AN9" s="651" t="s">
        <v>38</v>
      </c>
      <c r="AO9" s="651" t="s">
        <v>39</v>
      </c>
      <c r="AP9" s="652"/>
      <c r="AQ9" s="652"/>
      <c r="AR9" s="636" t="s">
        <v>2062</v>
      </c>
      <c r="AS9" s="769" t="s">
        <v>1066</v>
      </c>
      <c r="AT9" s="653" t="s">
        <v>37</v>
      </c>
      <c r="AU9" s="635" t="s">
        <v>40</v>
      </c>
      <c r="AV9" s="635" t="s">
        <v>40</v>
      </c>
      <c r="AW9" s="650" t="s">
        <v>2044</v>
      </c>
      <c r="AX9" s="636" t="s">
        <v>2050</v>
      </c>
      <c r="AY9" s="653" t="s">
        <v>37</v>
      </c>
      <c r="AZ9" s="635" t="s">
        <v>40</v>
      </c>
      <c r="BA9" s="635" t="s">
        <v>40</v>
      </c>
      <c r="BB9" s="650" t="s">
        <v>1024</v>
      </c>
      <c r="BC9" s="636" t="s">
        <v>2050</v>
      </c>
      <c r="BD9" s="775" t="s">
        <v>41</v>
      </c>
      <c r="BE9" s="653" t="s">
        <v>37</v>
      </c>
      <c r="BF9" s="1894" t="s">
        <v>40</v>
      </c>
      <c r="BG9" s="635" t="s">
        <v>40</v>
      </c>
      <c r="BH9" s="650" t="s">
        <v>2044</v>
      </c>
      <c r="BI9" s="636" t="s">
        <v>2050</v>
      </c>
      <c r="BJ9" s="653" t="s">
        <v>37</v>
      </c>
      <c r="BK9" s="1894" t="s">
        <v>40</v>
      </c>
      <c r="BL9" s="635" t="s">
        <v>40</v>
      </c>
      <c r="BM9" s="650" t="s">
        <v>2051</v>
      </c>
      <c r="BN9" s="816" t="s">
        <v>2050</v>
      </c>
      <c r="BO9" s="940"/>
      <c r="BP9" s="820" t="s">
        <v>41</v>
      </c>
      <c r="BQ9" s="635" t="s">
        <v>42</v>
      </c>
      <c r="BR9" s="635" t="s">
        <v>42</v>
      </c>
      <c r="BS9" s="650" t="s">
        <v>2052</v>
      </c>
      <c r="BT9" s="816" t="s">
        <v>2061</v>
      </c>
      <c r="BU9" s="1894" t="s">
        <v>40</v>
      </c>
      <c r="BV9" s="635" t="s">
        <v>40</v>
      </c>
      <c r="BW9" s="650" t="s">
        <v>2070</v>
      </c>
      <c r="BX9" s="636" t="s">
        <v>2050</v>
      </c>
      <c r="BY9" s="635" t="s">
        <v>42</v>
      </c>
      <c r="BZ9" s="635" t="s">
        <v>42</v>
      </c>
      <c r="CA9" s="635" t="s">
        <v>1034</v>
      </c>
      <c r="CB9" s="650" t="s">
        <v>2071</v>
      </c>
      <c r="CC9" s="636" t="s">
        <v>2061</v>
      </c>
      <c r="CD9" s="1894" t="s">
        <v>40</v>
      </c>
      <c r="CE9" s="635" t="s">
        <v>40</v>
      </c>
      <c r="CF9" s="650" t="s">
        <v>1025</v>
      </c>
      <c r="CG9" s="816" t="s">
        <v>2050</v>
      </c>
      <c r="CH9" s="820" t="s">
        <v>41</v>
      </c>
      <c r="CI9" s="635" t="s">
        <v>42</v>
      </c>
      <c r="CJ9" s="635" t="s">
        <v>42</v>
      </c>
      <c r="CK9" s="650" t="s">
        <v>1027</v>
      </c>
      <c r="CL9" s="636" t="s">
        <v>2061</v>
      </c>
      <c r="CM9" s="1894" t="s">
        <v>40</v>
      </c>
      <c r="CN9" s="635" t="s">
        <v>40</v>
      </c>
      <c r="CO9" s="650" t="s">
        <v>1028</v>
      </c>
      <c r="CP9" s="816" t="s">
        <v>2050</v>
      </c>
      <c r="CQ9" s="635" t="s">
        <v>41</v>
      </c>
      <c r="CR9" s="654" t="s">
        <v>964</v>
      </c>
      <c r="CS9" s="481" t="s">
        <v>963</v>
      </c>
    </row>
    <row r="10" spans="1:97" x14ac:dyDescent="0.2">
      <c r="A10" s="1144" t="s">
        <v>2077</v>
      </c>
      <c r="B10" s="1161" t="s">
        <v>1183</v>
      </c>
      <c r="C10" s="957" t="s">
        <v>599</v>
      </c>
      <c r="D10" s="957">
        <v>9</v>
      </c>
      <c r="E10" s="1182">
        <v>1000979</v>
      </c>
      <c r="F10" s="955">
        <v>1</v>
      </c>
      <c r="G10" s="956">
        <v>11452800</v>
      </c>
      <c r="H10" s="1163">
        <v>201001211430</v>
      </c>
      <c r="I10" s="1163"/>
      <c r="J10" s="1164" t="s">
        <v>678</v>
      </c>
      <c r="K10" s="1183" t="s">
        <v>2615</v>
      </c>
      <c r="L10" s="1184" t="s">
        <v>1696</v>
      </c>
      <c r="M10" s="1167" t="s">
        <v>128</v>
      </c>
      <c r="N10" s="1168"/>
      <c r="O10" s="959"/>
      <c r="P10" s="959">
        <v>40199</v>
      </c>
      <c r="Q10" s="960">
        <v>0.60416666666666663</v>
      </c>
      <c r="R10" s="1185" t="s">
        <v>1614</v>
      </c>
      <c r="S10" s="1171"/>
      <c r="T10" s="1171"/>
      <c r="U10" s="1171"/>
      <c r="V10" s="1171"/>
      <c r="W10" s="1171"/>
      <c r="X10" s="1171"/>
      <c r="Y10" s="1154"/>
      <c r="Z10" s="1171"/>
      <c r="AA10" s="1171"/>
      <c r="AB10" s="1171"/>
      <c r="AC10" s="1171"/>
      <c r="AD10" s="1171"/>
      <c r="AE10" s="1171"/>
      <c r="AF10" s="1154"/>
      <c r="AG10" s="1171"/>
      <c r="AH10" s="1171"/>
      <c r="AI10" s="1171"/>
      <c r="AJ10" s="1171"/>
      <c r="AK10" s="1171"/>
      <c r="AL10" s="1171"/>
      <c r="AM10" s="1154"/>
      <c r="AN10" s="241" t="s">
        <v>191</v>
      </c>
      <c r="AO10" s="241" t="s">
        <v>191</v>
      </c>
      <c r="AP10" s="241" t="s">
        <v>191</v>
      </c>
      <c r="AQ10" s="235" t="s">
        <v>191</v>
      </c>
      <c r="AR10" s="1154" t="str">
        <f t="shared" ref="AR10:AR19" si="0">IF(AN10&lt;AR$5,"&lt;MDL",IF(AN10&lt;AR$6,"E, &lt;RL",IF(AN10&gt;AR$6,"  ",)))</f>
        <v xml:space="preserve">  </v>
      </c>
      <c r="AS10" s="235"/>
      <c r="AT10" s="1172"/>
      <c r="AU10" s="1173">
        <v>269.05912581478276</v>
      </c>
      <c r="AV10" s="1174"/>
      <c r="AW10" s="1175" t="str">
        <f t="shared" ref="AW10:AW41" si="1">IF(AU10&lt;AW$7,"E, &lt;PRL",IF(AU10&gt;AW$7,"  ",))</f>
        <v xml:space="preserve">  </v>
      </c>
      <c r="AX10" s="1154" t="str">
        <f t="shared" ref="AX10:AX41" si="2">IF(AU10&lt;AX$5,"&lt;MDL",IF(AU10&lt;AX$6,"E, &lt;RL",IF(AU10&gt;AX$6,"  ",)))</f>
        <v xml:space="preserve">  </v>
      </c>
      <c r="AY10" s="1172" t="s">
        <v>803</v>
      </c>
      <c r="AZ10" s="1186">
        <v>9.611544695647363E-2</v>
      </c>
      <c r="BA10" s="1187"/>
      <c r="BB10" s="1175" t="str">
        <f t="shared" ref="BB10:BB41" si="3">IF(AZ10&lt;BB$7,"E, &lt;PRL",IF(AZ10&gt;BB$7,"  ",))</f>
        <v xml:space="preserve">  </v>
      </c>
      <c r="BC10" s="1154" t="str">
        <f t="shared" ref="BC10:BC41" si="4">IF(AZ10&lt;BC$5,"&lt;MDL",IF(AZ10&lt;BC$6,"E, &lt;RL",IF(AZ10&gt;BC$6,"  ",)))</f>
        <v xml:space="preserve">  </v>
      </c>
      <c r="BD10" s="1178">
        <f>AZ10/AU10*100</f>
        <v>3.5722797606440752E-2</v>
      </c>
      <c r="BE10" s="63" t="s">
        <v>191</v>
      </c>
      <c r="BF10" s="63" t="s">
        <v>191</v>
      </c>
      <c r="BG10" s="63" t="s">
        <v>191</v>
      </c>
      <c r="BH10" s="63"/>
      <c r="BI10" s="1154" t="str">
        <f t="shared" ref="BI10:BI41" si="5">IF(BF10&lt;BI$5,"&lt;MDL",IF(BF10&lt;BI$6,"E, &lt;RL",IF(BF10&gt;BI$6,"  ",)))</f>
        <v xml:space="preserve">  </v>
      </c>
      <c r="BJ10" s="63" t="s">
        <v>191</v>
      </c>
      <c r="BK10" s="23" t="s">
        <v>960</v>
      </c>
      <c r="BL10" s="63" t="s">
        <v>191</v>
      </c>
      <c r="BM10" s="1175" t="str">
        <f t="shared" ref="BM10:BM15" si="6">IF(BK10&lt;BM$7,"E, &lt;PRL",IF(BK10&gt;BM$7,"  ",))</f>
        <v xml:space="preserve">  </v>
      </c>
      <c r="BN10" s="1158" t="str">
        <f t="shared" ref="BN10:BN41" si="7">IF(BK10&lt;BN$5,"&lt;MDL",IF(BK10&lt;BN$6,"E, &lt;RL",IF(BK10&gt;BN$6,"  ",)))</f>
        <v xml:space="preserve">  </v>
      </c>
      <c r="BO10" s="1157" t="str">
        <f t="shared" ref="BO10:BO41" si="8">IF(BK10&lt;BO$5,"&lt;MDL",IF(BK10&lt;BO$6,"E, &lt;RL",IF(BK10&gt;BO$6,"  ",)))</f>
        <v xml:space="preserve">  </v>
      </c>
      <c r="BP10" s="782" t="s">
        <v>191</v>
      </c>
      <c r="BQ10" s="63"/>
      <c r="BR10" s="63" t="s">
        <v>191</v>
      </c>
      <c r="BS10" s="174"/>
      <c r="BT10" s="1158"/>
      <c r="BU10" s="63" t="s">
        <v>191</v>
      </c>
      <c r="BV10" s="63" t="s">
        <v>191</v>
      </c>
      <c r="BW10" s="174" t="str">
        <f t="shared" ref="BW10:BW19" si="9">IF(BU10&lt;BW$7,"E, &lt;PRL",IF(BU10&gt;BW$7,"  ",))</f>
        <v xml:space="preserve">  </v>
      </c>
      <c r="BX10" s="1154" t="str">
        <f t="shared" ref="BX10:BX19" si="10">IF(BU10&lt;BX$5,"&lt;MDL",IF(BU10&lt;BX$6,"E, &lt;RL",IF(BU10&gt;BX$6,"  ",)))</f>
        <v xml:space="preserve">  </v>
      </c>
      <c r="BY10" s="235"/>
      <c r="BZ10" s="63" t="s">
        <v>191</v>
      </c>
      <c r="CA10" s="1179">
        <v>1</v>
      </c>
      <c r="CB10" s="174"/>
      <c r="CC10" s="1154"/>
      <c r="CD10" s="63" t="s">
        <v>191</v>
      </c>
      <c r="CE10" s="63" t="s">
        <v>191</v>
      </c>
      <c r="CF10" s="174" t="str">
        <f t="shared" ref="CF10:CF19" si="11">IF(CD10&lt;CF$7,"E, &lt;PRL",IF(CD10&gt;CF$7,"  ",))</f>
        <v xml:space="preserve">  </v>
      </c>
      <c r="CG10" s="1158" t="str">
        <f t="shared" ref="CG10:CG19" si="12">IF(CD10&lt;CG$5,"&lt;MDL",IF(CD10&lt;CG$6,"E, &lt;RL",IF(CD10&gt;CG$6,"  ",)))</f>
        <v xml:space="preserve">  </v>
      </c>
      <c r="CH10" s="782" t="s">
        <v>191</v>
      </c>
      <c r="CI10" s="63"/>
      <c r="CJ10" s="63"/>
      <c r="CK10" s="63"/>
      <c r="CL10" s="782"/>
      <c r="CM10" s="63" t="s">
        <v>191</v>
      </c>
      <c r="CN10" s="63" t="s">
        <v>191</v>
      </c>
      <c r="CO10" s="174" t="str">
        <f>IF(CM10&lt;CO$7,"E, &lt;PRL",IF(CM10&gt;CO$7,"  ",))</f>
        <v xml:space="preserve">  </v>
      </c>
      <c r="CP10" s="1158" t="str">
        <f t="shared" ref="CP10:CP19" si="13">IF(CM10&lt;CP$5,"&lt;MDL",IF(CM10&lt;CP$6,"E, &lt;RL",IF(CM10&gt;CP$6,"  ",)))</f>
        <v xml:space="preserve">  </v>
      </c>
      <c r="CQ10" s="63" t="s">
        <v>191</v>
      </c>
      <c r="CR10" s="1180"/>
      <c r="CS10" s="1181" t="s">
        <v>962</v>
      </c>
    </row>
    <row r="11" spans="1:97" x14ac:dyDescent="0.2">
      <c r="A11" s="1144" t="s">
        <v>2080</v>
      </c>
      <c r="B11" s="1161" t="s">
        <v>1186</v>
      </c>
      <c r="C11" s="957" t="s">
        <v>599</v>
      </c>
      <c r="D11" s="957">
        <v>9</v>
      </c>
      <c r="E11" s="1182">
        <v>1000980</v>
      </c>
      <c r="F11" s="955">
        <v>1</v>
      </c>
      <c r="G11" s="956">
        <v>11452800</v>
      </c>
      <c r="H11" s="1163">
        <v>201001220910</v>
      </c>
      <c r="I11" s="1163"/>
      <c r="J11" s="1164" t="s">
        <v>681</v>
      </c>
      <c r="K11" s="1183" t="s">
        <v>2615</v>
      </c>
      <c r="L11" s="1184" t="s">
        <v>1696</v>
      </c>
      <c r="M11" s="1167" t="s">
        <v>128</v>
      </c>
      <c r="N11" s="1168"/>
      <c r="O11" s="959"/>
      <c r="P11" s="959">
        <v>40200</v>
      </c>
      <c r="Q11" s="960">
        <v>0.38194444444444442</v>
      </c>
      <c r="R11" s="1185" t="s">
        <v>1617</v>
      </c>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241" t="s">
        <v>191</v>
      </c>
      <c r="AO11" s="241" t="s">
        <v>191</v>
      </c>
      <c r="AP11" s="241" t="s">
        <v>191</v>
      </c>
      <c r="AQ11" s="235" t="s">
        <v>191</v>
      </c>
      <c r="AR11" s="1154" t="str">
        <f t="shared" si="0"/>
        <v xml:space="preserve">  </v>
      </c>
      <c r="AS11" s="235"/>
      <c r="AT11" s="1172"/>
      <c r="AU11" s="1173">
        <v>105.11206520471183</v>
      </c>
      <c r="AV11" s="1174">
        <v>4.2026836827486562</v>
      </c>
      <c r="AW11" s="1175" t="str">
        <f t="shared" si="1"/>
        <v xml:space="preserve">  </v>
      </c>
      <c r="AX11" s="1154" t="str">
        <f t="shared" si="2"/>
        <v xml:space="preserve">  </v>
      </c>
      <c r="AY11" s="1172" t="s">
        <v>805</v>
      </c>
      <c r="AZ11" s="1176">
        <v>-2.138440168712898E-3</v>
      </c>
      <c r="BA11" s="1177" t="s">
        <v>88</v>
      </c>
      <c r="BB11" s="1175" t="str">
        <f t="shared" si="3"/>
        <v>E, &lt;PRL</v>
      </c>
      <c r="BC11" s="1154" t="str">
        <f t="shared" si="4"/>
        <v>&lt;MDL</v>
      </c>
      <c r="BD11" s="1178"/>
      <c r="BE11" s="63" t="s">
        <v>191</v>
      </c>
      <c r="BF11" s="63" t="s">
        <v>191</v>
      </c>
      <c r="BG11" s="63" t="s">
        <v>191</v>
      </c>
      <c r="BH11" s="63"/>
      <c r="BI11" s="1154" t="str">
        <f t="shared" si="5"/>
        <v xml:space="preserve">  </v>
      </c>
      <c r="BJ11" s="63" t="s">
        <v>191</v>
      </c>
      <c r="BK11" s="63" t="s">
        <v>191</v>
      </c>
      <c r="BL11" s="63" t="s">
        <v>191</v>
      </c>
      <c r="BM11" s="1175" t="str">
        <f t="shared" si="6"/>
        <v xml:space="preserve">  </v>
      </c>
      <c r="BN11" s="1158" t="str">
        <f t="shared" si="7"/>
        <v xml:space="preserve">  </v>
      </c>
      <c r="BO11" s="1157" t="str">
        <f t="shared" si="8"/>
        <v xml:space="preserve">  </v>
      </c>
      <c r="BP11" s="782" t="s">
        <v>191</v>
      </c>
      <c r="BQ11" s="63"/>
      <c r="BR11" s="63" t="s">
        <v>191</v>
      </c>
      <c r="BS11" s="174"/>
      <c r="BT11" s="1158"/>
      <c r="BU11" s="63" t="s">
        <v>191</v>
      </c>
      <c r="BV11" s="63" t="s">
        <v>191</v>
      </c>
      <c r="BW11" s="174" t="str">
        <f t="shared" si="9"/>
        <v xml:space="preserve">  </v>
      </c>
      <c r="BX11" s="1154" t="str">
        <f t="shared" si="10"/>
        <v xml:space="preserve">  </v>
      </c>
      <c r="BY11" s="235"/>
      <c r="BZ11" s="63" t="s">
        <v>191</v>
      </c>
      <c r="CA11" s="1179">
        <v>1</v>
      </c>
      <c r="CB11" s="174"/>
      <c r="CC11" s="1154"/>
      <c r="CD11" s="63" t="s">
        <v>191</v>
      </c>
      <c r="CE11" s="63" t="s">
        <v>191</v>
      </c>
      <c r="CF11" s="174" t="str">
        <f t="shared" si="11"/>
        <v xml:space="preserve">  </v>
      </c>
      <c r="CG11" s="1158" t="str">
        <f t="shared" si="12"/>
        <v xml:space="preserve">  </v>
      </c>
      <c r="CH11" s="782" t="s">
        <v>191</v>
      </c>
      <c r="CI11" s="63"/>
      <c r="CJ11" s="63"/>
      <c r="CK11" s="63"/>
      <c r="CL11" s="782"/>
      <c r="CM11" s="63" t="s">
        <v>191</v>
      </c>
      <c r="CN11" s="63" t="s">
        <v>191</v>
      </c>
      <c r="CO11" s="174" t="str">
        <f>IF(CM11&lt;CO$7,"E, &lt;PRL",IF(CM11&gt;CO$7,"  ",))</f>
        <v xml:space="preserve">  </v>
      </c>
      <c r="CP11" s="1158" t="str">
        <f t="shared" si="13"/>
        <v xml:space="preserve">  </v>
      </c>
      <c r="CQ11" s="63" t="s">
        <v>191</v>
      </c>
      <c r="CR11" s="1180"/>
      <c r="CS11" s="1181" t="s">
        <v>962</v>
      </c>
    </row>
    <row r="12" spans="1:97" x14ac:dyDescent="0.2">
      <c r="A12" s="1144" t="s">
        <v>2084</v>
      </c>
      <c r="B12" s="1161" t="s">
        <v>1190</v>
      </c>
      <c r="C12" s="957" t="s">
        <v>599</v>
      </c>
      <c r="D12" s="957">
        <v>9</v>
      </c>
      <c r="E12" s="1182">
        <v>1000963</v>
      </c>
      <c r="F12" s="955">
        <v>1</v>
      </c>
      <c r="G12" s="956">
        <v>11452800</v>
      </c>
      <c r="H12" s="1163">
        <v>201001260900</v>
      </c>
      <c r="I12" s="1163"/>
      <c r="J12" s="1164" t="s">
        <v>685</v>
      </c>
      <c r="K12" s="1183" t="s">
        <v>2615</v>
      </c>
      <c r="L12" s="1184" t="s">
        <v>1696</v>
      </c>
      <c r="M12" s="1167" t="s">
        <v>128</v>
      </c>
      <c r="N12" s="1167"/>
      <c r="O12" s="959"/>
      <c r="P12" s="959">
        <v>40204</v>
      </c>
      <c r="Q12" s="960">
        <v>0.375</v>
      </c>
      <c r="R12" s="1185" t="s">
        <v>1621</v>
      </c>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v>256.92307692307696</v>
      </c>
      <c r="AO12" s="1196"/>
      <c r="AP12" s="1196"/>
      <c r="AQ12" s="530">
        <v>1</v>
      </c>
      <c r="AR12" s="1154" t="str">
        <f t="shared" si="0"/>
        <v xml:space="preserve">  </v>
      </c>
      <c r="AS12" s="530"/>
      <c r="AT12" s="1172"/>
      <c r="AU12" s="1173">
        <v>51.819735475704803</v>
      </c>
      <c r="AV12" s="1174">
        <v>2.2312667119190444</v>
      </c>
      <c r="AW12" s="1175" t="str">
        <f t="shared" si="1"/>
        <v xml:space="preserve">  </v>
      </c>
      <c r="AX12" s="1154" t="str">
        <f t="shared" si="2"/>
        <v xml:space="preserve">  </v>
      </c>
      <c r="AY12" s="1197" t="s">
        <v>808</v>
      </c>
      <c r="AZ12" s="1186">
        <v>4.8105489611487126E-2</v>
      </c>
      <c r="BA12" s="1187"/>
      <c r="BB12" s="1175" t="str">
        <f t="shared" si="3"/>
        <v xml:space="preserve">  </v>
      </c>
      <c r="BC12" s="1154" t="str">
        <f t="shared" si="4"/>
        <v xml:space="preserve">  </v>
      </c>
      <c r="BD12" s="1178">
        <f>AZ12/AU12*100</f>
        <v>9.283237201015998E-2</v>
      </c>
      <c r="BE12" s="63" t="s">
        <v>191</v>
      </c>
      <c r="BF12" s="63" t="s">
        <v>191</v>
      </c>
      <c r="BG12" s="63" t="s">
        <v>191</v>
      </c>
      <c r="BH12" s="63"/>
      <c r="BI12" s="1154" t="str">
        <f t="shared" si="5"/>
        <v xml:space="preserve">  </v>
      </c>
      <c r="BJ12" s="63" t="s">
        <v>191</v>
      </c>
      <c r="BK12" s="63" t="s">
        <v>191</v>
      </c>
      <c r="BL12" s="63" t="s">
        <v>191</v>
      </c>
      <c r="BM12" s="1175" t="str">
        <f t="shared" si="6"/>
        <v xml:space="preserve">  </v>
      </c>
      <c r="BN12" s="1158" t="str">
        <f t="shared" si="7"/>
        <v xml:space="preserve">  </v>
      </c>
      <c r="BO12" s="1157" t="str">
        <f t="shared" si="8"/>
        <v xml:space="preserve">  </v>
      </c>
      <c r="BP12" s="782" t="s">
        <v>191</v>
      </c>
      <c r="BQ12" s="63"/>
      <c r="BR12" s="63" t="s">
        <v>191</v>
      </c>
      <c r="BS12" s="174"/>
      <c r="BT12" s="1158"/>
      <c r="BU12" s="63" t="s">
        <v>191</v>
      </c>
      <c r="BV12" s="63" t="s">
        <v>191</v>
      </c>
      <c r="BW12" s="174" t="str">
        <f t="shared" si="9"/>
        <v xml:space="preserve">  </v>
      </c>
      <c r="BX12" s="1154" t="str">
        <f t="shared" si="10"/>
        <v xml:space="preserve">  </v>
      </c>
      <c r="BY12" s="235"/>
      <c r="BZ12" s="63" t="s">
        <v>191</v>
      </c>
      <c r="CA12" s="1179">
        <v>1</v>
      </c>
      <c r="CB12" s="174"/>
      <c r="CC12" s="1154"/>
      <c r="CD12" s="63" t="s">
        <v>191</v>
      </c>
      <c r="CE12" s="63" t="s">
        <v>191</v>
      </c>
      <c r="CF12" s="174" t="str">
        <f t="shared" si="11"/>
        <v xml:space="preserve">  </v>
      </c>
      <c r="CG12" s="1158" t="str">
        <f t="shared" si="12"/>
        <v xml:space="preserve">  </v>
      </c>
      <c r="CH12" s="782" t="s">
        <v>191</v>
      </c>
      <c r="CI12" s="1174">
        <v>4.6875905869438483</v>
      </c>
      <c r="CJ12" s="1179"/>
      <c r="CK12" s="174" t="str">
        <f>IF(CI12&lt;CK$7,"E, &lt;PRL",IF(CI12&gt;CK$7,"  ",))</f>
        <v xml:space="preserve">  </v>
      </c>
      <c r="CL12" s="1154" t="str">
        <f>IF(CI12&lt;CL$5,"&lt;MDL",IF(CI12&lt;CL$6,"E, &lt;RL",IF(CI12&gt;CL$6,"  ",)))</f>
        <v xml:space="preserve">  </v>
      </c>
      <c r="CM12" s="1174">
        <v>1.204350196953266</v>
      </c>
      <c r="CN12" s="1179"/>
      <c r="CO12" s="174" t="str">
        <f>IF(CM12&lt;CO$7,"E, &lt;PRL",IF(CM12&gt;CO$7,"  ",))</f>
        <v xml:space="preserve">  </v>
      </c>
      <c r="CP12" s="1158" t="str">
        <f t="shared" si="13"/>
        <v xml:space="preserve">  </v>
      </c>
      <c r="CQ12" s="1179" t="s">
        <v>817</v>
      </c>
      <c r="CR12" s="1180"/>
      <c r="CS12" s="1181" t="s">
        <v>962</v>
      </c>
    </row>
    <row r="13" spans="1:97" x14ac:dyDescent="0.2">
      <c r="A13" s="1144" t="s">
        <v>2087</v>
      </c>
      <c r="B13" s="1161" t="s">
        <v>1193</v>
      </c>
      <c r="C13" s="957" t="s">
        <v>599</v>
      </c>
      <c r="D13" s="957">
        <v>9</v>
      </c>
      <c r="E13" s="1182">
        <v>1000977</v>
      </c>
      <c r="F13" s="955">
        <v>1</v>
      </c>
      <c r="G13" s="956">
        <v>11452800</v>
      </c>
      <c r="H13" s="1163">
        <v>201001261600</v>
      </c>
      <c r="I13" s="1163"/>
      <c r="J13" s="1164" t="s">
        <v>688</v>
      </c>
      <c r="K13" s="1183" t="s">
        <v>2615</v>
      </c>
      <c r="L13" s="1184" t="s">
        <v>1696</v>
      </c>
      <c r="M13" s="1167" t="s">
        <v>128</v>
      </c>
      <c r="N13" s="1167"/>
      <c r="O13" s="959"/>
      <c r="P13" s="959">
        <v>40204</v>
      </c>
      <c r="Q13" s="960">
        <v>0.66666666666666663</v>
      </c>
      <c r="R13" s="1204" t="s">
        <v>1624</v>
      </c>
      <c r="S13" s="1171"/>
      <c r="T13" s="1171"/>
      <c r="U13" s="1171"/>
      <c r="V13" s="1171"/>
      <c r="W13" s="1171"/>
      <c r="X13" s="1171"/>
      <c r="Y13" s="1154"/>
      <c r="Z13" s="1171"/>
      <c r="AA13" s="1171"/>
      <c r="AB13" s="1171"/>
      <c r="AC13" s="1171"/>
      <c r="AD13" s="1171"/>
      <c r="AE13" s="1171"/>
      <c r="AF13" s="1154"/>
      <c r="AG13" s="1171"/>
      <c r="AH13" s="1171"/>
      <c r="AI13" s="1171"/>
      <c r="AJ13" s="1171"/>
      <c r="AK13" s="1171"/>
      <c r="AL13" s="1171"/>
      <c r="AM13" s="1154"/>
      <c r="AN13" s="1191">
        <v>618.46153846153845</v>
      </c>
      <c r="AO13" s="1191"/>
      <c r="AP13" s="1191"/>
      <c r="AQ13" s="530">
        <v>1</v>
      </c>
      <c r="AR13" s="1154" t="str">
        <f t="shared" si="0"/>
        <v xml:space="preserve">  </v>
      </c>
      <c r="AS13" s="530"/>
      <c r="AT13" s="1199"/>
      <c r="AU13" s="1200">
        <v>160.32028990980439</v>
      </c>
      <c r="AV13" s="1201">
        <v>5.3940534858895859</v>
      </c>
      <c r="AW13" s="1175" t="str">
        <f t="shared" si="1"/>
        <v xml:space="preserve">  </v>
      </c>
      <c r="AX13" s="1154" t="str">
        <f t="shared" si="2"/>
        <v xml:space="preserve">  </v>
      </c>
      <c r="AY13" s="1199" t="s">
        <v>245</v>
      </c>
      <c r="AZ13" s="1205">
        <v>4.3113696326490702E-2</v>
      </c>
      <c r="BA13" s="1206"/>
      <c r="BB13" s="1175" t="str">
        <f t="shared" si="3"/>
        <v xml:space="preserve">  </v>
      </c>
      <c r="BC13" s="1154" t="str">
        <f t="shared" si="4"/>
        <v xml:space="preserve">  </v>
      </c>
      <c r="BD13" s="1178">
        <f>AZ13/AU13*100</f>
        <v>2.689222702300895E-2</v>
      </c>
      <c r="BE13" s="86" t="s">
        <v>191</v>
      </c>
      <c r="BF13" s="86" t="s">
        <v>191</v>
      </c>
      <c r="BG13" s="86" t="s">
        <v>191</v>
      </c>
      <c r="BH13" s="86"/>
      <c r="BI13" s="1154" t="str">
        <f t="shared" si="5"/>
        <v xml:space="preserve">  </v>
      </c>
      <c r="BJ13" s="86" t="s">
        <v>191</v>
      </c>
      <c r="BK13" s="86" t="s">
        <v>191</v>
      </c>
      <c r="BL13" s="86" t="s">
        <v>191</v>
      </c>
      <c r="BM13" s="1175" t="str">
        <f t="shared" si="6"/>
        <v xml:space="preserve">  </v>
      </c>
      <c r="BN13" s="1158" t="str">
        <f t="shared" si="7"/>
        <v xml:space="preserve">  </v>
      </c>
      <c r="BO13" s="1157" t="str">
        <f t="shared" si="8"/>
        <v xml:space="preserve">  </v>
      </c>
      <c r="BP13" s="801" t="s">
        <v>191</v>
      </c>
      <c r="BQ13" s="86"/>
      <c r="BR13" s="86" t="s">
        <v>191</v>
      </c>
      <c r="BS13" s="174"/>
      <c r="BT13" s="1158"/>
      <c r="BU13" s="86" t="s">
        <v>191</v>
      </c>
      <c r="BV13" s="86" t="s">
        <v>191</v>
      </c>
      <c r="BW13" s="174" t="str">
        <f t="shared" si="9"/>
        <v xml:space="preserve">  </v>
      </c>
      <c r="BX13" s="1154" t="str">
        <f t="shared" si="10"/>
        <v xml:space="preserve">  </v>
      </c>
      <c r="BY13" s="236"/>
      <c r="BZ13" s="86" t="s">
        <v>191</v>
      </c>
      <c r="CA13" s="1179">
        <v>1</v>
      </c>
      <c r="CB13" s="174"/>
      <c r="CC13" s="1154"/>
      <c r="CD13" s="86" t="s">
        <v>191</v>
      </c>
      <c r="CE13" s="86" t="s">
        <v>191</v>
      </c>
      <c r="CF13" s="174" t="str">
        <f t="shared" si="11"/>
        <v xml:space="preserve">  </v>
      </c>
      <c r="CG13" s="1158" t="str">
        <f t="shared" si="12"/>
        <v xml:space="preserve">  </v>
      </c>
      <c r="CH13" s="801" t="s">
        <v>191</v>
      </c>
      <c r="CI13" s="1201">
        <v>1.7309228182775234</v>
      </c>
      <c r="CJ13" s="1203"/>
      <c r="CK13" s="174" t="str">
        <f>IF(CI13&lt;CK$7,"E, &lt;PRL",IF(CI13&gt;CK$7,"  ",))</f>
        <v>E, &lt;PRL</v>
      </c>
      <c r="CL13" s="1154" t="str">
        <f>IF(CI13&lt;CL$5,"&lt;MDL",IF(CI13&lt;CL$6,"E, &lt;RL",IF(CI13&gt;CL$6,"  ",)))</f>
        <v xml:space="preserve">  </v>
      </c>
      <c r="CM13" s="1201">
        <v>1.0705091891500991</v>
      </c>
      <c r="CN13" s="1203"/>
      <c r="CO13" s="174" t="str">
        <f>IF(CM13&lt;CO$7,"E, &lt;PRL",IF(CM13&gt;CO$7,"  ",))</f>
        <v xml:space="preserve">  </v>
      </c>
      <c r="CP13" s="1158" t="str">
        <f t="shared" si="13"/>
        <v xml:space="preserve">  </v>
      </c>
      <c r="CQ13" s="1203" t="s">
        <v>817</v>
      </c>
      <c r="CS13" s="1181" t="s">
        <v>962</v>
      </c>
    </row>
    <row r="14" spans="1:97" x14ac:dyDescent="0.2">
      <c r="A14" s="1144" t="s">
        <v>2092</v>
      </c>
      <c r="B14" s="1208" t="s">
        <v>1198</v>
      </c>
      <c r="C14" s="957" t="s">
        <v>599</v>
      </c>
      <c r="D14" s="957">
        <v>9</v>
      </c>
      <c r="E14" s="1182">
        <v>1000978</v>
      </c>
      <c r="F14" s="955">
        <v>1</v>
      </c>
      <c r="G14" s="1229">
        <v>11452800</v>
      </c>
      <c r="H14" s="1210">
        <v>201001270930</v>
      </c>
      <c r="I14" s="1210"/>
      <c r="J14" s="1227" t="s">
        <v>695</v>
      </c>
      <c r="K14" s="1183" t="s">
        <v>2615</v>
      </c>
      <c r="L14" s="1184" t="s">
        <v>1696</v>
      </c>
      <c r="M14" s="957" t="s">
        <v>128</v>
      </c>
      <c r="N14" s="1209"/>
      <c r="O14" s="959"/>
      <c r="P14" s="959">
        <v>40205</v>
      </c>
      <c r="Q14" s="1213">
        <v>0.39583333333333331</v>
      </c>
      <c r="R14" s="1204" t="s">
        <v>1628</v>
      </c>
      <c r="S14" s="1214"/>
      <c r="T14" s="1214"/>
      <c r="U14" s="1214"/>
      <c r="V14" s="1214"/>
      <c r="W14" s="1214"/>
      <c r="X14" s="1214"/>
      <c r="Y14" s="1154"/>
      <c r="Z14" s="1214"/>
      <c r="AA14" s="1214"/>
      <c r="AB14" s="1214"/>
      <c r="AC14" s="1214"/>
      <c r="AD14" s="1214"/>
      <c r="AE14" s="1214"/>
      <c r="AF14" s="1154"/>
      <c r="AG14" s="1214"/>
      <c r="AH14" s="1214"/>
      <c r="AI14" s="1214"/>
      <c r="AJ14" s="1214"/>
      <c r="AK14" s="1214"/>
      <c r="AL14" s="1214"/>
      <c r="AM14" s="1154"/>
      <c r="AN14" s="1215">
        <v>635.38461538461536</v>
      </c>
      <c r="AO14" s="1215"/>
      <c r="AP14" s="1215"/>
      <c r="AQ14" s="656">
        <v>1</v>
      </c>
      <c r="AR14" s="1154" t="str">
        <f t="shared" si="0"/>
        <v xml:space="preserve">  </v>
      </c>
      <c r="AS14" s="656"/>
      <c r="AT14" s="1230"/>
      <c r="AU14" s="1231">
        <v>167.73769626315436</v>
      </c>
      <c r="AV14" s="1218">
        <v>3.1740541455093876</v>
      </c>
      <c r="AW14" s="1175" t="str">
        <f t="shared" si="1"/>
        <v xml:space="preserve">  </v>
      </c>
      <c r="AX14" s="1154" t="str">
        <f t="shared" si="2"/>
        <v xml:space="preserve">  </v>
      </c>
      <c r="AY14" s="1216" t="s">
        <v>812</v>
      </c>
      <c r="AZ14" s="1219">
        <v>5.4316814532989956E-2</v>
      </c>
      <c r="BA14" s="1220"/>
      <c r="BB14" s="1175" t="str">
        <f t="shared" si="3"/>
        <v xml:space="preserve">  </v>
      </c>
      <c r="BC14" s="1154" t="str">
        <f t="shared" si="4"/>
        <v xml:space="preserve">  </v>
      </c>
      <c r="BD14" s="1221">
        <f>AZ14/AU14*100</f>
        <v>3.238199626145772E-2</v>
      </c>
      <c r="BE14" s="272" t="s">
        <v>191</v>
      </c>
      <c r="BF14" s="272" t="s">
        <v>191</v>
      </c>
      <c r="BG14" s="272" t="s">
        <v>191</v>
      </c>
      <c r="BH14" s="272"/>
      <c r="BI14" s="1154" t="str">
        <f t="shared" si="5"/>
        <v xml:space="preserve">  </v>
      </c>
      <c r="BJ14" s="272" t="s">
        <v>191</v>
      </c>
      <c r="BK14" s="272" t="s">
        <v>191</v>
      </c>
      <c r="BL14" s="272" t="s">
        <v>191</v>
      </c>
      <c r="BM14" s="1175" t="str">
        <f t="shared" si="6"/>
        <v xml:space="preserve">  </v>
      </c>
      <c r="BN14" s="1158" t="str">
        <f t="shared" si="7"/>
        <v xml:space="preserve">  </v>
      </c>
      <c r="BO14" s="1157" t="str">
        <f t="shared" si="8"/>
        <v xml:space="preserve">  </v>
      </c>
      <c r="BP14" s="802" t="s">
        <v>191</v>
      </c>
      <c r="BQ14" s="272"/>
      <c r="BR14" s="272" t="s">
        <v>191</v>
      </c>
      <c r="BS14" s="174"/>
      <c r="BT14" s="1158"/>
      <c r="BU14" s="272" t="s">
        <v>191</v>
      </c>
      <c r="BV14" s="272" t="s">
        <v>191</v>
      </c>
      <c r="BW14" s="174" t="str">
        <f t="shared" si="9"/>
        <v xml:space="preserve">  </v>
      </c>
      <c r="BX14" s="1154" t="str">
        <f t="shared" si="10"/>
        <v xml:space="preserve">  </v>
      </c>
      <c r="BY14" s="273"/>
      <c r="BZ14" s="272" t="s">
        <v>191</v>
      </c>
      <c r="CA14" s="1193">
        <v>1</v>
      </c>
      <c r="CB14" s="174"/>
      <c r="CC14" s="1154"/>
      <c r="CD14" s="272" t="s">
        <v>191</v>
      </c>
      <c r="CE14" s="272" t="s">
        <v>191</v>
      </c>
      <c r="CF14" s="174" t="str">
        <f t="shared" si="11"/>
        <v xml:space="preserve">  </v>
      </c>
      <c r="CG14" s="1158" t="str">
        <f t="shared" si="12"/>
        <v xml:space="preserve">  </v>
      </c>
      <c r="CH14" s="802" t="s">
        <v>191</v>
      </c>
      <c r="CI14" s="1218">
        <v>4.9159838547822874</v>
      </c>
      <c r="CJ14" s="1222"/>
      <c r="CK14" s="174" t="str">
        <f>IF(CI14&lt;CK$7,"E, &lt;PRL",IF(CI14&gt;CK$7,"  ",))</f>
        <v xml:space="preserve">  </v>
      </c>
      <c r="CL14" s="1154" t="str">
        <f>IF(CI14&lt;CL$5,"&lt;MDL",IF(CI14&lt;CL$6,"E, &lt;RL",IF(CI14&gt;CL$6,"  ",)))</f>
        <v xml:space="preserve">  </v>
      </c>
      <c r="CM14" s="1218">
        <v>3.1235405108078225</v>
      </c>
      <c r="CN14" s="1222"/>
      <c r="CO14" s="174" t="str">
        <f>IF(CM14&lt;CO$7,"E, &lt;PRL",IF(CM14&gt;CO$7,"  ",))</f>
        <v xml:space="preserve">  </v>
      </c>
      <c r="CP14" s="1158" t="str">
        <f t="shared" si="13"/>
        <v xml:space="preserve">  </v>
      </c>
      <c r="CQ14" s="1222" t="s">
        <v>817</v>
      </c>
      <c r="CR14" s="1094"/>
      <c r="CS14" s="1223" t="s">
        <v>962</v>
      </c>
    </row>
    <row r="15" spans="1:97" x14ac:dyDescent="0.2">
      <c r="A15" s="1144" t="s">
        <v>2098</v>
      </c>
      <c r="B15" s="1161" t="s">
        <v>1204</v>
      </c>
      <c r="C15" s="957" t="s">
        <v>599</v>
      </c>
      <c r="D15" s="957">
        <v>7</v>
      </c>
      <c r="E15" s="1182">
        <v>1003792</v>
      </c>
      <c r="F15" s="955">
        <v>1</v>
      </c>
      <c r="G15" s="1229">
        <v>11452800</v>
      </c>
      <c r="H15" s="1163">
        <v>201002101610</v>
      </c>
      <c r="I15" s="1163"/>
      <c r="J15" s="1241" t="s">
        <v>702</v>
      </c>
      <c r="K15" s="1183" t="s">
        <v>2615</v>
      </c>
      <c r="L15" s="1184" t="s">
        <v>1696</v>
      </c>
      <c r="M15" s="1167" t="s">
        <v>128</v>
      </c>
      <c r="N15" s="1247"/>
      <c r="O15" s="1169"/>
      <c r="P15" s="1248">
        <v>40219</v>
      </c>
      <c r="Q15" s="960">
        <v>0.67361111111111116</v>
      </c>
      <c r="R15" s="1204" t="s">
        <v>1634</v>
      </c>
      <c r="S15" s="1249"/>
      <c r="T15" s="1249"/>
      <c r="U15" s="1249"/>
      <c r="V15" s="1249"/>
      <c r="W15" s="1249"/>
      <c r="X15" s="1249"/>
      <c r="Y15" s="1154"/>
      <c r="Z15" s="1249"/>
      <c r="AA15" s="1249"/>
      <c r="AB15" s="1249"/>
      <c r="AC15" s="1249"/>
      <c r="AD15" s="1249"/>
      <c r="AE15" s="1249"/>
      <c r="AF15" s="1154"/>
      <c r="AG15" s="1249"/>
      <c r="AH15" s="1249"/>
      <c r="AI15" s="1249"/>
      <c r="AJ15" s="1249"/>
      <c r="AK15" s="1249"/>
      <c r="AL15" s="1249"/>
      <c r="AM15" s="1154"/>
      <c r="AN15" s="241" t="s">
        <v>191</v>
      </c>
      <c r="AO15" s="241" t="s">
        <v>191</v>
      </c>
      <c r="AP15" s="241" t="s">
        <v>191</v>
      </c>
      <c r="AQ15" s="235" t="s">
        <v>191</v>
      </c>
      <c r="AR15" s="1154" t="str">
        <f t="shared" si="0"/>
        <v xml:space="preserve">  </v>
      </c>
      <c r="AS15" s="235"/>
      <c r="AT15" s="63" t="s">
        <v>191</v>
      </c>
      <c r="AU15" s="63" t="s">
        <v>191</v>
      </c>
      <c r="AV15" s="63" t="s">
        <v>191</v>
      </c>
      <c r="AW15" s="1175" t="str">
        <f t="shared" si="1"/>
        <v xml:space="preserve">  </v>
      </c>
      <c r="AX15" s="1154" t="str">
        <f t="shared" si="2"/>
        <v xml:space="preserve">  </v>
      </c>
      <c r="AY15" s="63" t="s">
        <v>191</v>
      </c>
      <c r="AZ15" s="63" t="s">
        <v>191</v>
      </c>
      <c r="BA15" s="63" t="s">
        <v>191</v>
      </c>
      <c r="BB15" s="1175" t="str">
        <f t="shared" si="3"/>
        <v xml:space="preserve">  </v>
      </c>
      <c r="BC15" s="1154" t="str">
        <f t="shared" si="4"/>
        <v xml:space="preserve">  </v>
      </c>
      <c r="BD15" s="782" t="s">
        <v>191</v>
      </c>
      <c r="BE15" s="1250" t="s">
        <v>592</v>
      </c>
      <c r="BF15" s="1251">
        <v>3.7046730195274709</v>
      </c>
      <c r="BG15" s="1252"/>
      <c r="BH15" s="1175" t="str">
        <f>IF(BF15&lt;BH$7,"E, &lt;PRL",IF(BF15&gt;BH$7,"  ",))</f>
        <v xml:space="preserve">  </v>
      </c>
      <c r="BI15" s="1154" t="str">
        <f t="shared" si="5"/>
        <v xml:space="preserve">  </v>
      </c>
      <c r="BJ15" s="1250" t="s">
        <v>592</v>
      </c>
      <c r="BK15" s="1251">
        <v>0.18344904623952224</v>
      </c>
      <c r="BL15" s="1250"/>
      <c r="BM15" s="1175" t="str">
        <f t="shared" si="6"/>
        <v xml:space="preserve">  </v>
      </c>
      <c r="BN15" s="1158" t="str">
        <f t="shared" si="7"/>
        <v xml:space="preserve">  </v>
      </c>
      <c r="BO15" s="1157" t="str">
        <f t="shared" si="8"/>
        <v xml:space="preserve">  </v>
      </c>
      <c r="BP15" s="1253">
        <f>BK15/BF15*100</f>
        <v>4.951828279379999</v>
      </c>
      <c r="BQ15" s="63"/>
      <c r="BR15" s="63" t="s">
        <v>191</v>
      </c>
      <c r="BS15" s="174"/>
      <c r="BT15" s="1158"/>
      <c r="BU15" s="63" t="s">
        <v>191</v>
      </c>
      <c r="BV15" s="63" t="s">
        <v>191</v>
      </c>
      <c r="BW15" s="174" t="str">
        <f t="shared" si="9"/>
        <v xml:space="preserve">  </v>
      </c>
      <c r="BX15" s="1154" t="str">
        <f t="shared" si="10"/>
        <v xml:space="preserve">  </v>
      </c>
      <c r="BY15" s="235"/>
      <c r="BZ15" s="63" t="s">
        <v>191</v>
      </c>
      <c r="CA15" s="1179">
        <v>1</v>
      </c>
      <c r="CB15" s="174"/>
      <c r="CC15" s="1154"/>
      <c r="CD15" s="63" t="s">
        <v>191</v>
      </c>
      <c r="CE15" s="63" t="s">
        <v>191</v>
      </c>
      <c r="CF15" s="174" t="str">
        <f t="shared" si="11"/>
        <v xml:space="preserve">  </v>
      </c>
      <c r="CG15" s="1158" t="str">
        <f t="shared" si="12"/>
        <v xml:space="preserve">  </v>
      </c>
      <c r="CH15" s="782" t="s">
        <v>191</v>
      </c>
      <c r="CI15" s="63"/>
      <c r="CJ15" s="63"/>
      <c r="CK15" s="63"/>
      <c r="CL15" s="782"/>
      <c r="CM15" s="63" t="s">
        <v>191</v>
      </c>
      <c r="CN15" s="63" t="s">
        <v>191</v>
      </c>
      <c r="CO15" s="63"/>
      <c r="CP15" s="1158" t="str">
        <f t="shared" si="13"/>
        <v xml:space="preserve">  </v>
      </c>
      <c r="CQ15" s="63" t="s">
        <v>191</v>
      </c>
      <c r="CR15" s="1254"/>
      <c r="CS15" s="1254"/>
    </row>
    <row r="16" spans="1:97" x14ac:dyDescent="0.2">
      <c r="A16" s="1144" t="s">
        <v>2101</v>
      </c>
      <c r="B16" s="1208" t="s">
        <v>1207</v>
      </c>
      <c r="C16" s="1209" t="s">
        <v>600</v>
      </c>
      <c r="D16" s="1209">
        <v>7</v>
      </c>
      <c r="E16" s="1182">
        <v>1002815</v>
      </c>
      <c r="F16" s="955">
        <v>4</v>
      </c>
      <c r="G16" s="1229">
        <v>11452800</v>
      </c>
      <c r="H16" s="1210">
        <v>201002101610</v>
      </c>
      <c r="I16" s="1210"/>
      <c r="J16" s="1259" t="s">
        <v>705</v>
      </c>
      <c r="K16" s="1183" t="s">
        <v>2615</v>
      </c>
      <c r="L16" s="1184" t="s">
        <v>1696</v>
      </c>
      <c r="M16" s="1212" t="s">
        <v>128</v>
      </c>
      <c r="N16" s="1269"/>
      <c r="O16" s="1209" t="s">
        <v>45</v>
      </c>
      <c r="P16" s="1261">
        <v>40219</v>
      </c>
      <c r="Q16" s="1213">
        <v>0.67361111111111116</v>
      </c>
      <c r="R16" s="1204" t="s">
        <v>1636</v>
      </c>
      <c r="S16" s="1263"/>
      <c r="T16" s="1263"/>
      <c r="U16" s="1263"/>
      <c r="V16" s="1263"/>
      <c r="W16" s="1263"/>
      <c r="X16" s="1263"/>
      <c r="Y16" s="1154"/>
      <c r="Z16" s="1263"/>
      <c r="AA16" s="1263"/>
      <c r="AB16" s="1263"/>
      <c r="AC16" s="1263"/>
      <c r="AD16" s="1263"/>
      <c r="AE16" s="1263"/>
      <c r="AF16" s="1154"/>
      <c r="AG16" s="1263"/>
      <c r="AH16" s="1263"/>
      <c r="AI16" s="1263"/>
      <c r="AJ16" s="1263"/>
      <c r="AK16" s="1263"/>
      <c r="AL16" s="1263"/>
      <c r="AM16" s="1154"/>
      <c r="AN16" s="252" t="s">
        <v>191</v>
      </c>
      <c r="AO16" s="252" t="s">
        <v>191</v>
      </c>
      <c r="AP16" s="252" t="s">
        <v>191</v>
      </c>
      <c r="AQ16" s="257" t="s">
        <v>191</v>
      </c>
      <c r="AR16" s="1154" t="str">
        <f t="shared" si="0"/>
        <v xml:space="preserve">  </v>
      </c>
      <c r="AS16" s="257"/>
      <c r="AT16" s="253" t="s">
        <v>191</v>
      </c>
      <c r="AU16" s="253" t="s">
        <v>191</v>
      </c>
      <c r="AV16" s="253" t="s">
        <v>191</v>
      </c>
      <c r="AW16" s="1175" t="str">
        <f t="shared" si="1"/>
        <v xml:space="preserve">  </v>
      </c>
      <c r="AX16" s="1154" t="str">
        <f t="shared" si="2"/>
        <v xml:space="preserve">  </v>
      </c>
      <c r="AY16" s="253" t="s">
        <v>191</v>
      </c>
      <c r="AZ16" s="253" t="s">
        <v>191</v>
      </c>
      <c r="BA16" s="253" t="s">
        <v>191</v>
      </c>
      <c r="BB16" s="1175" t="str">
        <f t="shared" si="3"/>
        <v xml:space="preserve">  </v>
      </c>
      <c r="BC16" s="1154" t="str">
        <f t="shared" si="4"/>
        <v xml:space="preserve">  </v>
      </c>
      <c r="BD16" s="784" t="s">
        <v>191</v>
      </c>
      <c r="BE16" s="253" t="s">
        <v>191</v>
      </c>
      <c r="BF16" s="253" t="s">
        <v>191</v>
      </c>
      <c r="BG16" s="253" t="s">
        <v>191</v>
      </c>
      <c r="BH16" s="253"/>
      <c r="BI16" s="1154" t="str">
        <f t="shared" si="5"/>
        <v xml:space="preserve">  </v>
      </c>
      <c r="BJ16" s="253" t="s">
        <v>191</v>
      </c>
      <c r="BK16" s="23" t="s">
        <v>960</v>
      </c>
      <c r="BL16" s="253" t="s">
        <v>191</v>
      </c>
      <c r="BM16" s="1175"/>
      <c r="BN16" s="1158" t="str">
        <f t="shared" si="7"/>
        <v xml:space="preserve">  </v>
      </c>
      <c r="BO16" s="1157" t="str">
        <f t="shared" si="8"/>
        <v xml:space="preserve">  </v>
      </c>
      <c r="BP16" s="784" t="s">
        <v>191</v>
      </c>
      <c r="BQ16" s="253"/>
      <c r="BR16" s="253" t="s">
        <v>191</v>
      </c>
      <c r="BS16" s="174"/>
      <c r="BT16" s="1158"/>
      <c r="BU16" s="253" t="s">
        <v>191</v>
      </c>
      <c r="BV16" s="253" t="s">
        <v>191</v>
      </c>
      <c r="BW16" s="174" t="str">
        <f t="shared" si="9"/>
        <v xml:space="preserve">  </v>
      </c>
      <c r="BX16" s="1154" t="str">
        <f t="shared" si="10"/>
        <v xml:space="preserve">  </v>
      </c>
      <c r="BY16" s="257"/>
      <c r="BZ16" s="253" t="s">
        <v>191</v>
      </c>
      <c r="CA16" s="1193">
        <v>1</v>
      </c>
      <c r="CB16" s="174"/>
      <c r="CC16" s="1154"/>
      <c r="CD16" s="253" t="s">
        <v>191</v>
      </c>
      <c r="CE16" s="253" t="s">
        <v>191</v>
      </c>
      <c r="CF16" s="174" t="str">
        <f t="shared" si="11"/>
        <v xml:space="preserve">  </v>
      </c>
      <c r="CG16" s="1158" t="str">
        <f t="shared" si="12"/>
        <v xml:space="preserve">  </v>
      </c>
      <c r="CH16" s="784" t="s">
        <v>191</v>
      </c>
      <c r="CI16" s="253"/>
      <c r="CJ16" s="253"/>
      <c r="CK16" s="253"/>
      <c r="CL16" s="784"/>
      <c r="CM16" s="253" t="s">
        <v>191</v>
      </c>
      <c r="CN16" s="253" t="s">
        <v>191</v>
      </c>
      <c r="CO16" s="253"/>
      <c r="CP16" s="1158" t="str">
        <f t="shared" si="13"/>
        <v xml:space="preserve">  </v>
      </c>
      <c r="CQ16" s="253" t="s">
        <v>191</v>
      </c>
      <c r="CR16" s="1268"/>
      <c r="CS16" s="1268"/>
    </row>
    <row r="17" spans="1:97" x14ac:dyDescent="0.2">
      <c r="A17" s="1144" t="s">
        <v>2125</v>
      </c>
      <c r="B17" s="1161" t="s">
        <v>1231</v>
      </c>
      <c r="C17" s="1105" t="s">
        <v>599</v>
      </c>
      <c r="D17" s="957">
        <v>9</v>
      </c>
      <c r="E17" s="1182">
        <v>1003810</v>
      </c>
      <c r="F17" s="955">
        <v>1</v>
      </c>
      <c r="G17" s="956">
        <v>11452800</v>
      </c>
      <c r="H17" s="1163">
        <v>201004150920</v>
      </c>
      <c r="I17" s="1163"/>
      <c r="J17" s="1241" t="s">
        <v>730</v>
      </c>
      <c r="K17" s="1183" t="s">
        <v>2615</v>
      </c>
      <c r="L17" s="1184" t="s">
        <v>1696</v>
      </c>
      <c r="M17" s="1167" t="s">
        <v>128</v>
      </c>
      <c r="N17" s="1167"/>
      <c r="O17" s="1209"/>
      <c r="P17" s="1169">
        <v>40283</v>
      </c>
      <c r="Q17" s="960">
        <v>0.3888888888888889</v>
      </c>
      <c r="R17" s="1204" t="s">
        <v>1656</v>
      </c>
      <c r="S17" s="1171"/>
      <c r="T17" s="1171"/>
      <c r="U17" s="1171"/>
      <c r="V17" s="1171"/>
      <c r="W17" s="1171"/>
      <c r="X17" s="1171"/>
      <c r="Y17" s="1154"/>
      <c r="Z17" s="1171"/>
      <c r="AA17" s="1171"/>
      <c r="AB17" s="1171"/>
      <c r="AC17" s="1171"/>
      <c r="AD17" s="1171"/>
      <c r="AE17" s="1171"/>
      <c r="AF17" s="1154"/>
      <c r="AG17" s="1171"/>
      <c r="AH17" s="1171"/>
      <c r="AI17" s="1171"/>
      <c r="AJ17" s="1171"/>
      <c r="AK17" s="1171"/>
      <c r="AL17" s="1171"/>
      <c r="AM17" s="1154"/>
      <c r="AN17" s="243" t="s">
        <v>191</v>
      </c>
      <c r="AO17" s="243" t="s">
        <v>191</v>
      </c>
      <c r="AP17" s="243" t="s">
        <v>191</v>
      </c>
      <c r="AQ17" s="236" t="s">
        <v>191</v>
      </c>
      <c r="AR17" s="1154" t="str">
        <f t="shared" si="0"/>
        <v xml:space="preserve">  </v>
      </c>
      <c r="AS17" s="236"/>
      <c r="AT17" s="1172"/>
      <c r="AU17" s="1201">
        <v>25.314086217755563</v>
      </c>
      <c r="AV17" s="1174"/>
      <c r="AW17" s="1175" t="str">
        <f t="shared" si="1"/>
        <v xml:space="preserve">  </v>
      </c>
      <c r="AX17" s="1154" t="str">
        <f t="shared" si="2"/>
        <v xml:space="preserve">  </v>
      </c>
      <c r="AY17" s="1324"/>
      <c r="AZ17" s="1187">
        <v>0.46718678764677379</v>
      </c>
      <c r="BA17" s="1179"/>
      <c r="BB17" s="1175" t="str">
        <f t="shared" si="3"/>
        <v xml:space="preserve">  </v>
      </c>
      <c r="BC17" s="1154" t="str">
        <f t="shared" si="4"/>
        <v xml:space="preserve">  </v>
      </c>
      <c r="BD17" s="1239">
        <f>AZ17/AU17*100</f>
        <v>1.845560545334179</v>
      </c>
      <c r="BE17" s="63" t="s">
        <v>191</v>
      </c>
      <c r="BF17" s="63" t="s">
        <v>191</v>
      </c>
      <c r="BG17" s="63" t="s">
        <v>191</v>
      </c>
      <c r="BH17" s="1175"/>
      <c r="BI17" s="1154" t="str">
        <f t="shared" si="5"/>
        <v xml:space="preserve">  </v>
      </c>
      <c r="BJ17" s="63" t="s">
        <v>191</v>
      </c>
      <c r="BK17" s="23" t="s">
        <v>960</v>
      </c>
      <c r="BL17" s="63" t="s">
        <v>191</v>
      </c>
      <c r="BM17" s="1175"/>
      <c r="BN17" s="1158" t="str">
        <f t="shared" si="7"/>
        <v xml:space="preserve">  </v>
      </c>
      <c r="BO17" s="1157" t="str">
        <f t="shared" si="8"/>
        <v xml:space="preserve">  </v>
      </c>
      <c r="BP17" s="782" t="s">
        <v>191</v>
      </c>
      <c r="BQ17" s="63"/>
      <c r="BR17" s="63" t="s">
        <v>191</v>
      </c>
      <c r="BS17" s="174"/>
      <c r="BT17" s="1158"/>
      <c r="BU17" s="63" t="s">
        <v>191</v>
      </c>
      <c r="BV17" s="63" t="s">
        <v>191</v>
      </c>
      <c r="BW17" s="174" t="str">
        <f t="shared" si="9"/>
        <v xml:space="preserve">  </v>
      </c>
      <c r="BX17" s="1154" t="str">
        <f t="shared" si="10"/>
        <v xml:space="preserve">  </v>
      </c>
      <c r="BY17" s="235"/>
      <c r="BZ17" s="63" t="s">
        <v>191</v>
      </c>
      <c r="CA17" s="1179">
        <v>1</v>
      </c>
      <c r="CB17" s="174"/>
      <c r="CC17" s="1154"/>
      <c r="CD17" s="63" t="s">
        <v>191</v>
      </c>
      <c r="CE17" s="63" t="s">
        <v>191</v>
      </c>
      <c r="CF17" s="174" t="str">
        <f t="shared" si="11"/>
        <v xml:space="preserve">  </v>
      </c>
      <c r="CG17" s="1158" t="str">
        <f t="shared" si="12"/>
        <v xml:space="preserve">  </v>
      </c>
      <c r="CH17" s="782" t="s">
        <v>191</v>
      </c>
      <c r="CI17" s="63"/>
      <c r="CJ17" s="63" t="s">
        <v>191</v>
      </c>
      <c r="CK17" s="174"/>
      <c r="CL17" s="1412"/>
      <c r="CM17" s="63" t="s">
        <v>191</v>
      </c>
      <c r="CN17" s="63" t="s">
        <v>191</v>
      </c>
      <c r="CO17" s="63"/>
      <c r="CP17" s="1158" t="str">
        <f t="shared" si="13"/>
        <v xml:space="preserve">  </v>
      </c>
      <c r="CQ17" s="63" t="s">
        <v>191</v>
      </c>
      <c r="CR17" s="1180"/>
      <c r="CS17" s="1180"/>
    </row>
    <row r="18" spans="1:97" x14ac:dyDescent="0.2">
      <c r="A18" s="1144" t="s">
        <v>2149</v>
      </c>
      <c r="B18" s="1161" t="s">
        <v>1255</v>
      </c>
      <c r="C18" s="1105" t="s">
        <v>599</v>
      </c>
      <c r="D18" s="957">
        <v>9</v>
      </c>
      <c r="E18" s="1397">
        <v>1100608</v>
      </c>
      <c r="F18" s="955">
        <v>1</v>
      </c>
      <c r="G18" s="956">
        <v>11452800</v>
      </c>
      <c r="H18" s="1163">
        <v>201012301510</v>
      </c>
      <c r="I18" s="1163"/>
      <c r="J18" s="1105" t="s">
        <v>126</v>
      </c>
      <c r="K18" s="1183" t="s">
        <v>2615</v>
      </c>
      <c r="L18" s="1184" t="s">
        <v>1696</v>
      </c>
      <c r="M18" s="957" t="s">
        <v>128</v>
      </c>
      <c r="N18" s="957"/>
      <c r="O18" s="957"/>
      <c r="P18" s="1169">
        <v>40542</v>
      </c>
      <c r="Q18" s="1342">
        <v>0.63194444444444442</v>
      </c>
      <c r="R18" s="1398" t="s">
        <v>127</v>
      </c>
      <c r="S18" s="1235" t="s">
        <v>146</v>
      </c>
      <c r="T18" s="1345">
        <v>132.30000000000001</v>
      </c>
      <c r="U18" s="1345">
        <v>158.9</v>
      </c>
      <c r="V18" s="1189">
        <f>U18-T18</f>
        <v>26.599999999999994</v>
      </c>
      <c r="W18" s="1345">
        <v>115</v>
      </c>
      <c r="X18" s="1344">
        <f>V18/(W18/1000)</f>
        <v>231.30434782608691</v>
      </c>
      <c r="Y18" s="1154" t="str">
        <f>IF(V18&lt;Y$5,"&lt;MDL",IF(V18&lt;Y$6,"E, &lt;RL",IF(V18&gt;Y$6,"  ",)))</f>
        <v xml:space="preserve">  </v>
      </c>
      <c r="Z18" s="1235" t="s">
        <v>159</v>
      </c>
      <c r="AA18" s="1345">
        <v>132.1</v>
      </c>
      <c r="AB18" s="1345">
        <v>160.69999999999999</v>
      </c>
      <c r="AC18" s="1189">
        <f>AB18-AA18</f>
        <v>28.599999999999994</v>
      </c>
      <c r="AD18" s="1345">
        <v>115</v>
      </c>
      <c r="AE18" s="1344">
        <f>AC18/(AD18/1000)</f>
        <v>248.69565217391298</v>
      </c>
      <c r="AF18" s="1154" t="str">
        <f>IF(AC18&lt;AF$5,"&lt;MDL",IF(AC18&lt;AF$6,"E, &lt;RL",IF(AC18&gt;AF$6,"  ",)))</f>
        <v xml:space="preserve">  </v>
      </c>
      <c r="AG18" s="1235" t="s">
        <v>172</v>
      </c>
      <c r="AH18" s="1345">
        <v>133.4</v>
      </c>
      <c r="AI18" s="1345">
        <v>161.6</v>
      </c>
      <c r="AJ18" s="1344">
        <f>AI18-AH18</f>
        <v>28.199999999999989</v>
      </c>
      <c r="AK18" s="1345">
        <v>115</v>
      </c>
      <c r="AL18" s="1344">
        <f>AJ18/(AK18/1000)</f>
        <v>245.21739130434773</v>
      </c>
      <c r="AM18" s="1154" t="str">
        <f>IF(AJ18&lt;AM$5,"&lt;MDL",IF(AJ18&lt;AM$6,"E, &lt;RL",IF(AJ18&gt;AM$6,"  ",)))</f>
        <v xml:space="preserve">  </v>
      </c>
      <c r="AN18" s="1307">
        <f>AVERAGE(X18,AE18,AL18)</f>
        <v>241.73913043478254</v>
      </c>
      <c r="AO18" s="1307">
        <f>STDEV(X18,AE18,AL18)</f>
        <v>9.2026132558768179</v>
      </c>
      <c r="AP18" s="1307">
        <f>AO18/AN18*100</f>
        <v>3.8068364187979653</v>
      </c>
      <c r="AQ18" s="1235">
        <f>COUNT(X18,AE18,AL18)</f>
        <v>3</v>
      </c>
      <c r="AR18" s="1154" t="str">
        <f t="shared" si="0"/>
        <v xml:space="preserve">  </v>
      </c>
      <c r="AT18" s="23" t="s">
        <v>191</v>
      </c>
      <c r="AU18" s="23" t="s">
        <v>191</v>
      </c>
      <c r="AV18" s="23" t="s">
        <v>191</v>
      </c>
      <c r="AW18" s="1175" t="str">
        <f t="shared" si="1"/>
        <v xml:space="preserve">  </v>
      </c>
      <c r="AX18" s="1154" t="str">
        <f t="shared" si="2"/>
        <v xml:space="preserve">  </v>
      </c>
      <c r="AY18" s="23" t="s">
        <v>191</v>
      </c>
      <c r="AZ18" s="23" t="s">
        <v>191</v>
      </c>
      <c r="BA18" s="23" t="s">
        <v>191</v>
      </c>
      <c r="BB18" s="1175" t="str">
        <f t="shared" si="3"/>
        <v xml:space="preserve">  </v>
      </c>
      <c r="BC18" s="1154" t="str">
        <f t="shared" si="4"/>
        <v xml:space="preserve">  </v>
      </c>
      <c r="BD18" s="794" t="s">
        <v>191</v>
      </c>
      <c r="BE18" s="952" t="s">
        <v>186</v>
      </c>
      <c r="BF18" s="1384">
        <v>6.0543119654487745</v>
      </c>
      <c r="BG18" s="1235"/>
      <c r="BH18" s="1175" t="str">
        <f t="shared" ref="BH18:BH27" si="14">IF(BF18&lt;BH$7,"E, &lt;PRL",IF(BF18&gt;BH$7,"  ",))</f>
        <v xml:space="preserve">  </v>
      </c>
      <c r="BI18" s="1154" t="str">
        <f t="shared" si="5"/>
        <v xml:space="preserve">  </v>
      </c>
      <c r="BJ18" s="1347" t="s">
        <v>186</v>
      </c>
      <c r="BK18" s="1347">
        <v>0.14718967125928559</v>
      </c>
      <c r="BL18" s="1347"/>
      <c r="BM18" s="1175" t="str">
        <f t="shared" ref="BM18:BM27" si="15">IF(BK18&lt;BM$7,"E, &lt;PRL",IF(BK18&gt;BM$7,"  ",))</f>
        <v xml:space="preserve">  </v>
      </c>
      <c r="BN18" s="1158" t="str">
        <f t="shared" si="7"/>
        <v xml:space="preserve">  </v>
      </c>
      <c r="BO18" s="1157" t="str">
        <f t="shared" si="8"/>
        <v xml:space="preserve">  </v>
      </c>
      <c r="BP18" s="1349">
        <f t="shared" ref="BP18:BP27" si="16">BK18/BF18*100</f>
        <v>2.4311543920973882</v>
      </c>
      <c r="BQ18" s="964">
        <v>192.68149087791866</v>
      </c>
      <c r="BR18" s="1346"/>
      <c r="BS18" s="174" t="str">
        <f>IF(BQ18&lt;BS$7,"E, &lt;PRL",IF(BQ18&gt;BS$7,"  ",))</f>
        <v xml:space="preserve">  </v>
      </c>
      <c r="BT18" s="1158" t="str">
        <f>IF(BQ18&lt;BT$5,"&lt;MDL",IF(BQ18&lt;BT$6,"E, &lt;RL",IF(BQ18&gt;BT$6,"  ",)))</f>
        <v xml:space="preserve">  </v>
      </c>
      <c r="BU18" s="1352">
        <f>BQ18*(X18/1000)</f>
        <v>44.568066585675091</v>
      </c>
      <c r="BW18" s="174" t="str">
        <f t="shared" si="9"/>
        <v xml:space="preserve">  </v>
      </c>
      <c r="BX18" s="1154" t="str">
        <f t="shared" si="10"/>
        <v xml:space="preserve">  </v>
      </c>
      <c r="BY18" s="1236">
        <v>3.0179927172808334</v>
      </c>
      <c r="BZ18" s="1353"/>
      <c r="CA18" s="1179">
        <v>1</v>
      </c>
      <c r="CB18" s="174" t="str">
        <f>IF(BY18&lt;CB$7,"E, &lt;PRL",IF(BY18&gt;CB$7,"  ",))</f>
        <v xml:space="preserve">  </v>
      </c>
      <c r="CC18" s="1154" t="str">
        <f>IF(BY18&lt;CC$5,"&lt;MDL",IF(BY18&lt;CC$6,"E, &lt;RL",IF(BY18&gt;CC$6,"  ",)))</f>
        <v xml:space="preserve">  </v>
      </c>
      <c r="CD18" s="1346">
        <f>BY18*(AE18/1000)</f>
        <v>0.75056166708027661</v>
      </c>
      <c r="CF18" s="174" t="str">
        <f t="shared" si="11"/>
        <v xml:space="preserve">  </v>
      </c>
      <c r="CG18" s="1158" t="str">
        <f t="shared" si="12"/>
        <v xml:space="preserve">  </v>
      </c>
      <c r="CH18" s="1348">
        <f>BY18/BQ18*100</f>
        <v>1.5663116906195249</v>
      </c>
      <c r="CI18" s="1236">
        <v>6.2364907978660682</v>
      </c>
      <c r="CK18" s="174" t="str">
        <f>IF(CI18&lt;CK$7,"E, &lt;PRL",IF(CI18&gt;CK$7,"  ",))</f>
        <v xml:space="preserve">  </v>
      </c>
      <c r="CL18" s="1154" t="str">
        <f>IF(CI18&lt;CL$5,"&lt;MDL",IF(CI18&lt;CL$6,"E, &lt;RL",IF(CI18&gt;CL$6,"  ",)))</f>
        <v xml:space="preserve">  </v>
      </c>
      <c r="CM18" s="1312">
        <f>CI18*(AL18/1000)</f>
        <v>1.5292960043462873</v>
      </c>
      <c r="CN18" s="950"/>
      <c r="CO18" s="174" t="str">
        <f>IF(CM18&lt;CO$7,"E, &lt;PRL",IF(CM18&gt;CO$7,"  ",))</f>
        <v xml:space="preserve">  </v>
      </c>
      <c r="CP18" s="1158" t="str">
        <f t="shared" si="13"/>
        <v xml:space="preserve">  </v>
      </c>
      <c r="CQ18" s="1353">
        <f>CI18/BQ18*100</f>
        <v>3.2366839022526843</v>
      </c>
      <c r="CR18" s="1174">
        <f>100*CM18/BU18</f>
        <v>3.4313716557716418</v>
      </c>
    </row>
    <row r="19" spans="1:97" x14ac:dyDescent="0.2">
      <c r="A19" s="1144" t="s">
        <v>2152</v>
      </c>
      <c r="B19" s="1161" t="s">
        <v>1258</v>
      </c>
      <c r="C19" s="1105" t="s">
        <v>599</v>
      </c>
      <c r="D19" s="957">
        <v>9</v>
      </c>
      <c r="E19" s="1105" t="s">
        <v>1856</v>
      </c>
      <c r="F19" s="955">
        <v>1</v>
      </c>
      <c r="G19" s="956">
        <v>11452800</v>
      </c>
      <c r="H19" s="1163">
        <v>201101041550</v>
      </c>
      <c r="I19" s="1163"/>
      <c r="J19" s="1105" t="s">
        <v>131</v>
      </c>
      <c r="K19" s="1183" t="s">
        <v>2615</v>
      </c>
      <c r="L19" s="1184" t="s">
        <v>1696</v>
      </c>
      <c r="M19" s="957" t="s">
        <v>128</v>
      </c>
      <c r="N19" s="957"/>
      <c r="O19" s="957"/>
      <c r="P19" s="959">
        <v>40547</v>
      </c>
      <c r="Q19" s="1342">
        <v>0.65972222222222199</v>
      </c>
      <c r="R19" s="1105" t="s">
        <v>132</v>
      </c>
      <c r="S19" s="1235" t="s">
        <v>148</v>
      </c>
      <c r="T19" s="1345">
        <v>132.1</v>
      </c>
      <c r="U19" s="1345">
        <v>142</v>
      </c>
      <c r="V19" s="1189">
        <f>U19-T19</f>
        <v>9.9000000000000057</v>
      </c>
      <c r="W19" s="1345">
        <v>180</v>
      </c>
      <c r="X19" s="1344">
        <f>V19/(W19/1000)</f>
        <v>55.000000000000036</v>
      </c>
      <c r="Y19" s="1154" t="str">
        <f>IF(V19&lt;Y$5,"&lt;MDL",IF(V19&lt;Y$6,"E, &lt;RL",IF(V19&gt;Y$6,"  ",)))</f>
        <v xml:space="preserve">  </v>
      </c>
      <c r="Z19" s="1235" t="s">
        <v>161</v>
      </c>
      <c r="AA19" s="1345">
        <v>131.1</v>
      </c>
      <c r="AB19" s="1345">
        <v>151.1</v>
      </c>
      <c r="AC19" s="1189">
        <f>AB19-AA19</f>
        <v>20</v>
      </c>
      <c r="AD19" s="1345">
        <v>181</v>
      </c>
      <c r="AE19" s="1344">
        <f>AC19/(AD19/1000)</f>
        <v>110.49723756906077</v>
      </c>
      <c r="AF19" s="1154" t="str">
        <f>IF(AC19&lt;AF$5,"&lt;MDL",IF(AC19&lt;AF$6,"E, &lt;RL",IF(AC19&gt;AF$6,"  ",)))</f>
        <v xml:space="preserve">  </v>
      </c>
      <c r="AG19" s="1235" t="s">
        <v>174</v>
      </c>
      <c r="AH19" s="1345">
        <v>131.69999999999999</v>
      </c>
      <c r="AI19" s="1345">
        <v>167.7</v>
      </c>
      <c r="AJ19" s="1344">
        <f>AI19-AH19</f>
        <v>36</v>
      </c>
      <c r="AK19" s="1345">
        <v>233</v>
      </c>
      <c r="AL19" s="1344">
        <f>AJ19/(AK19/1000)</f>
        <v>154.50643776824035</v>
      </c>
      <c r="AM19" s="1154" t="str">
        <f>IF(AJ19&lt;AM$5,"&lt;MDL",IF(AJ19&lt;AM$6,"E, &lt;RL",IF(AJ19&gt;AM$6,"  ",)))</f>
        <v xml:space="preserve">  </v>
      </c>
      <c r="AN19" s="1307">
        <f>AVERAGE(X19,AE19,AL19)</f>
        <v>106.66789177910039</v>
      </c>
      <c r="AO19" s="1307">
        <f>STDEV(X19,AE19,AL19)</f>
        <v>49.863621070029446</v>
      </c>
      <c r="AP19" s="1307">
        <f>AO19/AN19*100</f>
        <v>46.74660784830408</v>
      </c>
      <c r="AQ19" s="1235">
        <f>COUNT(X19,AE19,AL19)</f>
        <v>3</v>
      </c>
      <c r="AR19" s="1154" t="str">
        <f t="shared" si="0"/>
        <v xml:space="preserve">  </v>
      </c>
      <c r="AT19" s="23" t="s">
        <v>191</v>
      </c>
      <c r="AU19" s="23" t="s">
        <v>191</v>
      </c>
      <c r="AV19" s="23" t="s">
        <v>191</v>
      </c>
      <c r="AW19" s="1175" t="str">
        <f t="shared" si="1"/>
        <v xml:space="preserve">  </v>
      </c>
      <c r="AX19" s="1154" t="str">
        <f t="shared" si="2"/>
        <v xml:space="preserve">  </v>
      </c>
      <c r="AY19" s="23" t="s">
        <v>191</v>
      </c>
      <c r="AZ19" s="23" t="s">
        <v>191</v>
      </c>
      <c r="BA19" s="23" t="s">
        <v>191</v>
      </c>
      <c r="BB19" s="1175" t="str">
        <f t="shared" si="3"/>
        <v xml:space="preserve">  </v>
      </c>
      <c r="BC19" s="1154" t="str">
        <f t="shared" si="4"/>
        <v xml:space="preserve">  </v>
      </c>
      <c r="BD19" s="794" t="s">
        <v>191</v>
      </c>
      <c r="BE19" s="952" t="s">
        <v>190</v>
      </c>
      <c r="BF19" s="1384">
        <v>4.0706627196354326</v>
      </c>
      <c r="BG19" s="1235"/>
      <c r="BH19" s="1175" t="str">
        <f t="shared" si="14"/>
        <v xml:space="preserve">  </v>
      </c>
      <c r="BI19" s="1154" t="str">
        <f t="shared" si="5"/>
        <v xml:space="preserve">  </v>
      </c>
      <c r="BJ19" s="1347" t="s">
        <v>245</v>
      </c>
      <c r="BK19" s="1347">
        <v>0.11146122527755956</v>
      </c>
      <c r="BL19" s="1347"/>
      <c r="BM19" s="1175" t="str">
        <f t="shared" si="15"/>
        <v xml:space="preserve">  </v>
      </c>
      <c r="BN19" s="1158" t="str">
        <f t="shared" si="7"/>
        <v xml:space="preserve">  </v>
      </c>
      <c r="BO19" s="1157" t="str">
        <f t="shared" si="8"/>
        <v xml:space="preserve">  </v>
      </c>
      <c r="BP19" s="1349">
        <f t="shared" si="16"/>
        <v>2.7381591881810827</v>
      </c>
      <c r="BQ19" s="964">
        <v>127.29181010827146</v>
      </c>
      <c r="BR19" s="1346"/>
      <c r="BS19" s="174" t="str">
        <f>IF(BQ19&lt;BS$7,"E, &lt;PRL",IF(BQ19&gt;BS$7,"  ",))</f>
        <v xml:space="preserve">  </v>
      </c>
      <c r="BT19" s="1158" t="str">
        <f>IF(BQ19&lt;BT$5,"&lt;MDL",IF(BQ19&lt;BT$6,"E, &lt;RL",IF(BQ19&gt;BT$6,"  ",)))</f>
        <v xml:space="preserve">  </v>
      </c>
      <c r="BU19" s="1352">
        <f>BQ19*(X19/1000)</f>
        <v>7.0010495559549346</v>
      </c>
      <c r="BW19" s="174" t="str">
        <f t="shared" si="9"/>
        <v xml:space="preserve">  </v>
      </c>
      <c r="BX19" s="1154" t="str">
        <f t="shared" si="10"/>
        <v xml:space="preserve">  </v>
      </c>
      <c r="BY19" s="1236">
        <v>1.2055827074498953</v>
      </c>
      <c r="BZ19" s="1353"/>
      <c r="CA19" s="1179">
        <v>1</v>
      </c>
      <c r="CB19" s="174" t="str">
        <f>IF(BY19&lt;CB$7,"E, &lt;PRL",IF(BY19&gt;CB$7,"  ",))</f>
        <v xml:space="preserve">  </v>
      </c>
      <c r="CC19" s="1154" t="str">
        <f>IF(BY19&lt;CC$5,"&lt;MDL",IF(BY19&lt;CC$6,"E, &lt;RL",IF(BY19&gt;CC$6,"  ",)))</f>
        <v xml:space="preserve">  </v>
      </c>
      <c r="CD19" s="1346">
        <f>BY19*(AE19/1000)</f>
        <v>0.13321355883424257</v>
      </c>
      <c r="CF19" s="174" t="str">
        <f t="shared" si="11"/>
        <v xml:space="preserve">  </v>
      </c>
      <c r="CG19" s="1158" t="str">
        <f t="shared" si="12"/>
        <v xml:space="preserve">  </v>
      </c>
      <c r="CH19" s="1348">
        <f>BY19/BQ19*100</f>
        <v>0.94710155070028035</v>
      </c>
      <c r="CI19" s="1236">
        <v>1.7431712627219587</v>
      </c>
      <c r="CK19" s="174" t="str">
        <f>IF(CI19&lt;CK$7,"E, &lt;PRL",IF(CI19&gt;CK$7,"  ",))</f>
        <v>E, &lt;PRL</v>
      </c>
      <c r="CL19" s="1154" t="str">
        <f>IF(CI19&lt;CL$5,"&lt;MDL",IF(CI19&lt;CL$6,"E, &lt;RL",IF(CI19&gt;CL$6,"  ",)))</f>
        <v xml:space="preserve">  </v>
      </c>
      <c r="CM19" s="1312">
        <f>CI19*(AL19/1000)</f>
        <v>0.26933118222313529</v>
      </c>
      <c r="CN19" s="950"/>
      <c r="CO19" s="174" t="str">
        <f>IF(CM19&lt;CO$7,"E, &lt;PRL",IF(CM19&gt;CO$7,"  ",))</f>
        <v xml:space="preserve">  </v>
      </c>
      <c r="CP19" s="1158" t="str">
        <f t="shared" si="13"/>
        <v xml:space="preserve">  </v>
      </c>
      <c r="CQ19" s="1353">
        <f>CI19/BQ19*100</f>
        <v>1.3694292360516027</v>
      </c>
      <c r="CR19" s="1174">
        <f>100*CM19/BU19</f>
        <v>3.8470115097821047</v>
      </c>
    </row>
    <row r="20" spans="1:97" x14ac:dyDescent="0.2">
      <c r="A20" s="1144" t="s">
        <v>2172</v>
      </c>
      <c r="B20" s="1161" t="s">
        <v>1278</v>
      </c>
      <c r="C20" s="957" t="s">
        <v>599</v>
      </c>
      <c r="D20" s="957">
        <v>9</v>
      </c>
      <c r="E20" s="957"/>
      <c r="F20" s="955">
        <v>1</v>
      </c>
      <c r="G20" s="1163">
        <v>11452800</v>
      </c>
      <c r="H20" s="1163">
        <v>201102231300</v>
      </c>
      <c r="I20" s="1163"/>
      <c r="J20" s="957" t="s">
        <v>210</v>
      </c>
      <c r="K20" s="1183" t="s">
        <v>2615</v>
      </c>
      <c r="L20" s="1184" t="s">
        <v>1696</v>
      </c>
      <c r="M20" s="957" t="s">
        <v>239</v>
      </c>
      <c r="N20" s="957"/>
      <c r="O20" s="1248"/>
      <c r="P20" s="959">
        <v>40597</v>
      </c>
      <c r="Q20" s="1342">
        <v>0.54166666666666696</v>
      </c>
      <c r="R20" s="957" t="s">
        <v>229</v>
      </c>
      <c r="S20" s="1400"/>
      <c r="T20" s="1400"/>
      <c r="U20" s="1400"/>
      <c r="V20" s="1400"/>
      <c r="W20" s="1400"/>
      <c r="X20" s="1445"/>
      <c r="Y20" s="1833"/>
      <c r="Z20" s="1445"/>
      <c r="AA20" s="1445"/>
      <c r="AB20" s="1445"/>
      <c r="AC20" s="1445"/>
      <c r="AD20" s="1445"/>
      <c r="AE20" s="1445"/>
      <c r="AF20" s="1833"/>
      <c r="AG20" s="1445"/>
      <c r="AH20" s="1445"/>
      <c r="AI20" s="1445"/>
      <c r="AJ20" s="1445"/>
      <c r="AK20" s="1445"/>
      <c r="AL20" s="1445"/>
      <c r="AM20" s="1833"/>
      <c r="AN20" s="1445"/>
      <c r="AO20" s="1445"/>
      <c r="AP20" s="1445"/>
      <c r="AQ20" s="1445"/>
      <c r="AR20" s="1833"/>
      <c r="AS20" s="1400"/>
      <c r="AT20" s="1347" t="s">
        <v>299</v>
      </c>
      <c r="AU20" s="1353">
        <v>15.668989312961942</v>
      </c>
      <c r="AV20" s="1094"/>
      <c r="AW20" s="1175" t="str">
        <f t="shared" si="1"/>
        <v xml:space="preserve">  </v>
      </c>
      <c r="AX20" s="1154" t="str">
        <f t="shared" si="2"/>
        <v xml:space="preserve">  </v>
      </c>
      <c r="AY20" s="1347" t="s">
        <v>299</v>
      </c>
      <c r="AZ20" s="1347">
        <v>0.39692302216032171</v>
      </c>
      <c r="BA20" s="1347"/>
      <c r="BB20" s="1175" t="str">
        <f t="shared" si="3"/>
        <v xml:space="preserve">  </v>
      </c>
      <c r="BC20" s="1154" t="str">
        <f t="shared" si="4"/>
        <v xml:space="preserve">  </v>
      </c>
      <c r="BD20" s="1348">
        <f>AZ20/AU20*100</f>
        <v>2.5331756518078223</v>
      </c>
      <c r="BE20" s="949" t="s">
        <v>476</v>
      </c>
      <c r="BF20" s="1347">
        <v>7.1273192773740162</v>
      </c>
      <c r="BG20" s="949"/>
      <c r="BH20" s="1175" t="str">
        <f t="shared" si="14"/>
        <v xml:space="preserve">  </v>
      </c>
      <c r="BI20" s="1154" t="str">
        <f t="shared" si="5"/>
        <v xml:space="preserve">  </v>
      </c>
      <c r="BJ20" s="1347" t="s">
        <v>476</v>
      </c>
      <c r="BK20" s="1347">
        <v>0.37725581276071501</v>
      </c>
      <c r="BL20" s="1347"/>
      <c r="BM20" s="1175" t="str">
        <f t="shared" si="15"/>
        <v xml:space="preserve">  </v>
      </c>
      <c r="BN20" s="1158" t="str">
        <f t="shared" si="7"/>
        <v xml:space="preserve">  </v>
      </c>
      <c r="BO20" s="1157" t="str">
        <f t="shared" si="8"/>
        <v xml:space="preserve">  </v>
      </c>
      <c r="BP20" s="1349">
        <f t="shared" si="16"/>
        <v>5.2930954553745044</v>
      </c>
      <c r="BQ20" s="1422"/>
      <c r="BR20" s="1422"/>
      <c r="BS20" s="1422"/>
      <c r="BT20" s="1422"/>
      <c r="BU20" s="1420"/>
      <c r="BV20" s="1420"/>
      <c r="BW20" s="1420"/>
      <c r="BX20" s="1421"/>
      <c r="BY20" s="1423"/>
      <c r="BZ20" s="1424"/>
      <c r="CA20" s="1179">
        <v>1</v>
      </c>
      <c r="CB20" s="1424"/>
      <c r="CC20" s="1425"/>
      <c r="CD20" s="1426"/>
      <c r="CE20" s="1420"/>
      <c r="CF20" s="1420"/>
      <c r="CG20" s="1420"/>
      <c r="CH20" s="1421"/>
      <c r="CI20" s="1424"/>
      <c r="CJ20" s="1424"/>
      <c r="CK20" s="1424"/>
      <c r="CL20" s="1425"/>
      <c r="CM20" s="1644"/>
      <c r="CN20" s="1420"/>
      <c r="CO20" s="1420"/>
      <c r="CP20" s="1420"/>
      <c r="CQ20" s="1420"/>
      <c r="CR20" s="1174"/>
    </row>
    <row r="21" spans="1:97" x14ac:dyDescent="0.2">
      <c r="A21" s="1144" t="s">
        <v>2175</v>
      </c>
      <c r="B21" s="1161" t="s">
        <v>1281</v>
      </c>
      <c r="C21" s="957" t="s">
        <v>599</v>
      </c>
      <c r="D21" s="957">
        <v>9</v>
      </c>
      <c r="E21" s="957"/>
      <c r="F21" s="955">
        <v>1</v>
      </c>
      <c r="G21" s="956">
        <v>11452800</v>
      </c>
      <c r="H21" s="1163">
        <v>201102281010</v>
      </c>
      <c r="I21" s="1163"/>
      <c r="J21" s="957" t="s">
        <v>291</v>
      </c>
      <c r="K21" s="1183" t="s">
        <v>2615</v>
      </c>
      <c r="L21" s="1184" t="s">
        <v>1696</v>
      </c>
      <c r="M21" s="957" t="s">
        <v>128</v>
      </c>
      <c r="N21" s="957"/>
      <c r="O21" s="957"/>
      <c r="P21" s="959">
        <v>40602</v>
      </c>
      <c r="Q21" s="1342">
        <v>0.42361111111111099</v>
      </c>
      <c r="R21" s="957" t="s">
        <v>292</v>
      </c>
      <c r="S21" s="1097" t="s">
        <v>292</v>
      </c>
      <c r="T21" s="1097">
        <v>132.4</v>
      </c>
      <c r="U21" s="1097">
        <v>140.30000000000001</v>
      </c>
      <c r="V21" s="1189">
        <f t="shared" ref="V21:V27" si="17">U21-T21</f>
        <v>7.9000000000000057</v>
      </c>
      <c r="W21" s="1097">
        <v>310</v>
      </c>
      <c r="X21" s="1344">
        <f t="shared" ref="X21:X27" si="18">V21/(W21/1000)</f>
        <v>25.483870967741954</v>
      </c>
      <c r="Y21" s="1154" t="str">
        <f t="shared" ref="Y21:Y27" si="19">IF(V21&lt;Y$5,"&lt;MDL",IF(V21&lt;Y$6,"E, &lt;RL",IF(V21&gt;Y$6,"  ",)))</f>
        <v xml:space="preserve">  </v>
      </c>
      <c r="Z21" s="1097" t="s">
        <v>292</v>
      </c>
      <c r="AA21" s="1097">
        <v>134</v>
      </c>
      <c r="AB21" s="1097">
        <v>143.1</v>
      </c>
      <c r="AC21" s="1189">
        <f t="shared" ref="AC21:AC27" si="20">AB21-AA21</f>
        <v>9.0999999999999943</v>
      </c>
      <c r="AD21" s="1097">
        <v>375</v>
      </c>
      <c r="AE21" s="1344">
        <f t="shared" ref="AE21:AE27" si="21">AC21/(AD21/1000)</f>
        <v>24.266666666666652</v>
      </c>
      <c r="AF21" s="1154" t="str">
        <f t="shared" ref="AF21:AF27" si="22">IF(AC21&lt;AF$5,"&lt;MDL",IF(AC21&lt;AF$6,"E, &lt;RL",IF(AC21&gt;AF$6,"  ",)))</f>
        <v xml:space="preserve">  </v>
      </c>
      <c r="AG21" s="1097" t="s">
        <v>292</v>
      </c>
      <c r="AH21" s="1097" t="s">
        <v>295</v>
      </c>
      <c r="AI21" s="1097">
        <v>140.1</v>
      </c>
      <c r="AJ21" s="1344">
        <f t="shared" ref="AJ21:AJ27" si="23">AI21-AH21</f>
        <v>7.4000000000000057</v>
      </c>
      <c r="AK21" s="1097">
        <v>305</v>
      </c>
      <c r="AL21" s="1344">
        <f t="shared" ref="AL21:AL27" si="24">AJ21/(AK21/1000)</f>
        <v>24.262295081967231</v>
      </c>
      <c r="AM21" s="1154" t="str">
        <f t="shared" ref="AM21:AM27" si="25">IF(AJ21&lt;AM$5,"&lt;MDL",IF(AJ21&lt;AM$6,"E, &lt;RL",IF(AJ21&gt;AM$6,"  ",)))</f>
        <v xml:space="preserve">  </v>
      </c>
      <c r="AN21" s="1307">
        <f t="shared" ref="AN21:AN27" si="26">AVERAGE(X21,AE21,AL21)</f>
        <v>24.670944238791947</v>
      </c>
      <c r="AO21" s="1307">
        <f t="shared" ref="AO21:AO27" si="27">STDEV(X21,AE21,AL21)</f>
        <v>0.70401859184911886</v>
      </c>
      <c r="AP21" s="1307">
        <f t="shared" ref="AP21:AP27" si="28">AO21/AN21*100</f>
        <v>2.8536345631317119</v>
      </c>
      <c r="AQ21" s="1235">
        <f t="shared" ref="AQ21:AQ27" si="29">COUNT(X21,AE21,AL21)</f>
        <v>3</v>
      </c>
      <c r="AR21" s="1154" t="str">
        <f t="shared" ref="AR21:AR27" si="30">IF(AN21&lt;AR$5,"&lt;MDL",IF(AN21&lt;AR$6,"E, &lt;RL",IF(AN21&gt;AR$6,"  ",)))</f>
        <v xml:space="preserve">  </v>
      </c>
      <c r="AT21" s="23" t="s">
        <v>191</v>
      </c>
      <c r="AU21" s="23" t="s">
        <v>191</v>
      </c>
      <c r="AV21" s="23" t="s">
        <v>191</v>
      </c>
      <c r="AW21" s="1175" t="str">
        <f t="shared" si="1"/>
        <v xml:space="preserve">  </v>
      </c>
      <c r="AX21" s="1154" t="str">
        <f t="shared" si="2"/>
        <v xml:space="preserve">  </v>
      </c>
      <c r="AY21" s="23" t="s">
        <v>191</v>
      </c>
      <c r="AZ21" s="23" t="s">
        <v>191</v>
      </c>
      <c r="BA21" s="23" t="s">
        <v>191</v>
      </c>
      <c r="BB21" s="1175" t="str">
        <f t="shared" si="3"/>
        <v xml:space="preserve">  </v>
      </c>
      <c r="BC21" s="1154" t="str">
        <f t="shared" si="4"/>
        <v xml:space="preserve">  </v>
      </c>
      <c r="BD21" s="794" t="s">
        <v>191</v>
      </c>
      <c r="BE21" s="949" t="s">
        <v>479</v>
      </c>
      <c r="BF21" s="1347">
        <v>6.3251824536567307</v>
      </c>
      <c r="BG21" s="1347"/>
      <c r="BH21" s="1175" t="str">
        <f t="shared" si="14"/>
        <v xml:space="preserve">  </v>
      </c>
      <c r="BI21" s="1154" t="str">
        <f t="shared" si="5"/>
        <v xml:space="preserve">  </v>
      </c>
      <c r="BJ21" s="1347" t="s">
        <v>494</v>
      </c>
      <c r="BK21" s="1347">
        <v>0.67498259694073026</v>
      </c>
      <c r="BL21" s="1347"/>
      <c r="BM21" s="1175" t="str">
        <f t="shared" si="15"/>
        <v xml:space="preserve">  </v>
      </c>
      <c r="BN21" s="1158" t="str">
        <f t="shared" si="7"/>
        <v xml:space="preserve">  </v>
      </c>
      <c r="BO21" s="1157" t="str">
        <f t="shared" si="8"/>
        <v xml:space="preserve">  </v>
      </c>
      <c r="BP21" s="1349">
        <f t="shared" si="16"/>
        <v>10.671353781273259</v>
      </c>
      <c r="BQ21" s="1104">
        <v>340.24476083290784</v>
      </c>
      <c r="BR21" s="1370"/>
      <c r="BS21" s="174" t="str">
        <f t="shared" ref="BS21:BS41" si="31">IF(BQ21&lt;BS$7,"E, &lt;PRL",IF(BQ21&gt;BS$7,"  ",))</f>
        <v xml:space="preserve">  </v>
      </c>
      <c r="BT21" s="1158" t="str">
        <f t="shared" ref="BT21:BT52" si="32">IF(BQ21&lt;BT$5,"&lt;MDL",IF(BQ21&lt;BT$6,"E, &lt;RL",IF(BQ21&gt;BT$6,"  ",)))</f>
        <v xml:space="preserve">  </v>
      </c>
      <c r="BU21" s="1352">
        <f t="shared" ref="BU21:BU27" si="33">BQ21*(X21/1000)</f>
        <v>8.6707535825160456</v>
      </c>
      <c r="BV21" s="1347"/>
      <c r="BW21" s="174" t="str">
        <f t="shared" ref="BW21:BW27" si="34">IF(BU21&lt;BW$7,"E, &lt;PRL",IF(BU21&gt;BW$7,"  ",))</f>
        <v xml:space="preserve">  </v>
      </c>
      <c r="BX21" s="1154" t="str">
        <f t="shared" ref="BX21:BX27" si="35">IF(BU21&lt;BX$5,"&lt;MDL",IF(BU21&lt;BX$6,"E, &lt;RL",IF(BU21&gt;BX$6,"  ",)))</f>
        <v xml:space="preserve">  </v>
      </c>
      <c r="BY21" s="1236">
        <v>21.20437538112499</v>
      </c>
      <c r="BZ21" s="1353"/>
      <c r="CA21" s="1179">
        <v>1</v>
      </c>
      <c r="CB21" s="174" t="str">
        <f t="shared" ref="CB21:CB27" si="36">IF(BY21&lt;CB$7,"E, &lt;PRL",IF(BY21&gt;CB$7,"  ",))</f>
        <v xml:space="preserve">  </v>
      </c>
      <c r="CC21" s="1154" t="str">
        <f t="shared" ref="CC21:CC27" si="37">IF(BY21&lt;CC$5,"&lt;MDL",IF(BY21&lt;CC$6,"E, &lt;RL",IF(BY21&gt;CC$6,"  ",)))</f>
        <v xml:space="preserve">  </v>
      </c>
      <c r="CD21" s="1347">
        <v>0.51455950924863303</v>
      </c>
      <c r="CF21" s="174" t="str">
        <f t="shared" ref="CF21:CF27" si="38">IF(CD21&lt;CF$7,"E, &lt;PRL",IF(CD21&gt;CF$7,"  ",))</f>
        <v xml:space="preserve">  </v>
      </c>
      <c r="CG21" s="1158" t="str">
        <f t="shared" ref="CG21:CG27" si="39">IF(CD21&lt;CG$5,"&lt;MDL",IF(CD21&lt;CG$6,"E, &lt;RL",IF(CD21&gt;CG$6,"  ",)))</f>
        <v xml:space="preserve">  </v>
      </c>
      <c r="CH21" s="1348">
        <f t="shared" ref="CH21:CH27" si="40">BY21/BQ21*100</f>
        <v>6.2320946042541214</v>
      </c>
      <c r="CI21" s="1353">
        <v>8.5500418270678669</v>
      </c>
      <c r="CJ21" s="1353"/>
      <c r="CK21" s="174" t="str">
        <f t="shared" ref="CK21:CK26" si="41">IF(CI21&lt;CK$7,"E, &lt;PRL",IF(CI21&gt;CK$7,"  ",))</f>
        <v xml:space="preserve">  </v>
      </c>
      <c r="CL21" s="1154" t="str">
        <f t="shared" ref="CL21:CL26" si="42">IF(CI21&lt;CL$5,"&lt;MDL",IF(CI21&lt;CL$6,"E, &lt;RL",IF(CI21&gt;CL$6,"  ",)))</f>
        <v xml:space="preserve">  </v>
      </c>
      <c r="CM21" s="1312">
        <f t="shared" ref="CM21:CM26" si="43">CI21*(AL21/1000)</f>
        <v>0.20744363777148284</v>
      </c>
      <c r="CN21" s="1353"/>
      <c r="CO21" s="174" t="str">
        <f t="shared" ref="CO21:CO26" si="44">IF(CM21&lt;CO$7,"E, &lt;PRL",IF(CM21&gt;CO$7,"  ",))</f>
        <v xml:space="preserve">  </v>
      </c>
      <c r="CP21" s="1158" t="str">
        <f t="shared" ref="CP21:CP26" si="45">IF(CM21&lt;CP$5,"&lt;MDL",IF(CM21&lt;CP$6,"E, &lt;RL",IF(CM21&gt;CP$6,"  ",)))</f>
        <v xml:space="preserve">  </v>
      </c>
      <c r="CQ21" s="1353">
        <f t="shared" ref="CQ21:CQ26" si="46">CI21/BQ21*100</f>
        <v>2.5129091793030551</v>
      </c>
      <c r="CR21" s="1174">
        <f>100*CM21/BU21</f>
        <v>2.3924522337917442</v>
      </c>
    </row>
    <row r="22" spans="1:97" x14ac:dyDescent="0.2">
      <c r="A22" s="1144" t="s">
        <v>2184</v>
      </c>
      <c r="B22" s="1161" t="s">
        <v>1290</v>
      </c>
      <c r="C22" s="1105" t="s">
        <v>599</v>
      </c>
      <c r="D22" s="957">
        <v>7</v>
      </c>
      <c r="E22" s="1455"/>
      <c r="F22" s="955">
        <v>1</v>
      </c>
      <c r="G22" s="956">
        <v>11452800</v>
      </c>
      <c r="H22" s="1163">
        <v>201103151050</v>
      </c>
      <c r="I22" s="1163"/>
      <c r="J22" s="957" t="s">
        <v>389</v>
      </c>
      <c r="K22" s="1183" t="s">
        <v>2615</v>
      </c>
      <c r="L22" s="1184" t="s">
        <v>1696</v>
      </c>
      <c r="M22" s="957" t="s">
        <v>128</v>
      </c>
      <c r="N22" s="957"/>
      <c r="O22" s="959"/>
      <c r="P22" s="959">
        <v>40617</v>
      </c>
      <c r="Q22" s="1342">
        <v>0.45138888888888901</v>
      </c>
      <c r="R22" s="1105" t="s">
        <v>307</v>
      </c>
      <c r="S22" s="1235" t="s">
        <v>354</v>
      </c>
      <c r="T22" s="1345">
        <v>131.5</v>
      </c>
      <c r="U22" s="1345">
        <v>141.9</v>
      </c>
      <c r="V22" s="1189">
        <f t="shared" si="17"/>
        <v>10.400000000000006</v>
      </c>
      <c r="W22" s="1235">
        <v>750</v>
      </c>
      <c r="X22" s="1344">
        <f t="shared" si="18"/>
        <v>13.866666666666674</v>
      </c>
      <c r="Y22" s="1154" t="str">
        <f t="shared" si="19"/>
        <v xml:space="preserve">  </v>
      </c>
      <c r="Z22" s="1235" t="s">
        <v>394</v>
      </c>
      <c r="AA22" s="1345">
        <v>131.30000000000001</v>
      </c>
      <c r="AB22" s="1345">
        <v>141.30000000000001</v>
      </c>
      <c r="AC22" s="1189">
        <f t="shared" si="20"/>
        <v>10</v>
      </c>
      <c r="AD22" s="1345">
        <v>750</v>
      </c>
      <c r="AE22" s="1344">
        <f t="shared" si="21"/>
        <v>13.333333333333334</v>
      </c>
      <c r="AF22" s="1154" t="str">
        <f t="shared" si="22"/>
        <v xml:space="preserve">  </v>
      </c>
      <c r="AG22" s="1235" t="s">
        <v>429</v>
      </c>
      <c r="AH22" s="1345">
        <v>131.80000000000001</v>
      </c>
      <c r="AI22" s="1345">
        <v>140.6</v>
      </c>
      <c r="AJ22" s="1344">
        <f t="shared" si="23"/>
        <v>8.7999999999999829</v>
      </c>
      <c r="AK22" s="1235">
        <v>740</v>
      </c>
      <c r="AL22" s="1344">
        <f t="shared" si="24"/>
        <v>11.891891891891868</v>
      </c>
      <c r="AM22" s="1154" t="str">
        <f t="shared" si="25"/>
        <v xml:space="preserve">  </v>
      </c>
      <c r="AN22" s="1307">
        <f t="shared" si="26"/>
        <v>13.030630630630625</v>
      </c>
      <c r="AO22" s="1307">
        <f t="shared" si="27"/>
        <v>1.0215946101264262</v>
      </c>
      <c r="AP22" s="1307">
        <f t="shared" si="28"/>
        <v>7.8399475749469953</v>
      </c>
      <c r="AQ22" s="1235">
        <f t="shared" si="29"/>
        <v>3</v>
      </c>
      <c r="AR22" s="1154" t="str">
        <f t="shared" si="30"/>
        <v xml:space="preserve">  </v>
      </c>
      <c r="AT22" s="23" t="s">
        <v>191</v>
      </c>
      <c r="AU22" s="23" t="s">
        <v>191</v>
      </c>
      <c r="AV22" s="23" t="s">
        <v>191</v>
      </c>
      <c r="AW22" s="1175" t="str">
        <f t="shared" si="1"/>
        <v xml:space="preserve">  </v>
      </c>
      <c r="AX22" s="1154" t="str">
        <f t="shared" si="2"/>
        <v xml:space="preserve">  </v>
      </c>
      <c r="AY22" s="23" t="s">
        <v>191</v>
      </c>
      <c r="AZ22" s="23" t="s">
        <v>191</v>
      </c>
      <c r="BA22" s="23" t="s">
        <v>191</v>
      </c>
      <c r="BB22" s="1175" t="str">
        <f t="shared" si="3"/>
        <v xml:space="preserve">  </v>
      </c>
      <c r="BC22" s="1154" t="str">
        <f t="shared" si="4"/>
        <v xml:space="preserve">  </v>
      </c>
      <c r="BD22" s="794" t="s">
        <v>191</v>
      </c>
      <c r="BE22" s="1419" t="s">
        <v>500</v>
      </c>
      <c r="BF22" s="1347">
        <v>4.1339670086008553</v>
      </c>
      <c r="BG22" s="1456"/>
      <c r="BH22" s="1175" t="str">
        <f t="shared" si="14"/>
        <v xml:space="preserve">  </v>
      </c>
      <c r="BI22" s="1154" t="str">
        <f t="shared" si="5"/>
        <v xml:space="preserve">  </v>
      </c>
      <c r="BJ22" s="1347" t="s">
        <v>494</v>
      </c>
      <c r="BK22" s="1347">
        <v>0.18485121956993619</v>
      </c>
      <c r="BL22" s="1347"/>
      <c r="BM22" s="1175" t="str">
        <f t="shared" si="15"/>
        <v xml:space="preserve">  </v>
      </c>
      <c r="BN22" s="1158" t="str">
        <f t="shared" si="7"/>
        <v xml:space="preserve">  </v>
      </c>
      <c r="BO22" s="1157" t="str">
        <f t="shared" si="8"/>
        <v xml:space="preserve">  </v>
      </c>
      <c r="BP22" s="1348">
        <f t="shared" si="16"/>
        <v>4.4715214026949681</v>
      </c>
      <c r="BQ22" s="1104">
        <v>250.90166407069188</v>
      </c>
      <c r="BR22" s="1370"/>
      <c r="BS22" s="174" t="str">
        <f t="shared" si="31"/>
        <v xml:space="preserve">  </v>
      </c>
      <c r="BT22" s="1158" t="str">
        <f t="shared" si="32"/>
        <v xml:space="preserve">  </v>
      </c>
      <c r="BU22" s="1352">
        <f t="shared" si="33"/>
        <v>3.4791697417802627</v>
      </c>
      <c r="BV22" s="1347"/>
      <c r="BW22" s="174" t="str">
        <f t="shared" si="34"/>
        <v xml:space="preserve">  </v>
      </c>
      <c r="BX22" s="1154" t="str">
        <f t="shared" si="35"/>
        <v xml:space="preserve">  </v>
      </c>
      <c r="BY22" s="1236">
        <v>9.3483106767916464</v>
      </c>
      <c r="BZ22" s="1236"/>
      <c r="CA22" s="1179">
        <v>1</v>
      </c>
      <c r="CB22" s="174" t="str">
        <f t="shared" si="36"/>
        <v xml:space="preserve">  </v>
      </c>
      <c r="CC22" s="1154" t="str">
        <f t="shared" si="37"/>
        <v xml:space="preserve">  </v>
      </c>
      <c r="CD22" s="1419">
        <f t="shared" ref="CD22:CD27" si="47">BY22*(AE22/1000)</f>
        <v>0.12464414235722196</v>
      </c>
      <c r="CE22" s="1236"/>
      <c r="CF22" s="174" t="str">
        <f t="shared" si="38"/>
        <v xml:space="preserve">  </v>
      </c>
      <c r="CG22" s="1158" t="str">
        <f t="shared" si="39"/>
        <v>E, &lt;RL</v>
      </c>
      <c r="CH22" s="1348">
        <f t="shared" si="40"/>
        <v>3.7258862795576149</v>
      </c>
      <c r="CI22" s="1353">
        <v>4.2994328648446656</v>
      </c>
      <c r="CJ22" s="1353"/>
      <c r="CK22" s="174" t="str">
        <f t="shared" si="41"/>
        <v xml:space="preserve">  </v>
      </c>
      <c r="CL22" s="1154" t="str">
        <f t="shared" si="42"/>
        <v xml:space="preserve">  </v>
      </c>
      <c r="CM22" s="1312">
        <f t="shared" si="43"/>
        <v>5.1128390825179705E-2</v>
      </c>
      <c r="CN22" s="1353"/>
      <c r="CO22" s="174" t="str">
        <f t="shared" si="44"/>
        <v>E, &lt;PRL</v>
      </c>
      <c r="CP22" s="1158" t="str">
        <f t="shared" si="45"/>
        <v>&lt;MDL</v>
      </c>
      <c r="CQ22" s="1353">
        <f t="shared" si="46"/>
        <v>1.7135928056791583</v>
      </c>
      <c r="CR22" s="1174" t="s">
        <v>2618</v>
      </c>
    </row>
    <row r="23" spans="1:97" x14ac:dyDescent="0.2">
      <c r="A23" s="1144" t="s">
        <v>2185</v>
      </c>
      <c r="B23" s="1208" t="s">
        <v>1291</v>
      </c>
      <c r="C23" s="1356" t="s">
        <v>600</v>
      </c>
      <c r="D23" s="1209">
        <v>7</v>
      </c>
      <c r="E23" s="1455"/>
      <c r="F23" s="955">
        <v>4</v>
      </c>
      <c r="G23" s="1229">
        <v>11452800</v>
      </c>
      <c r="H23" s="1210">
        <v>201103151055</v>
      </c>
      <c r="I23" s="1210"/>
      <c r="J23" s="1209" t="s">
        <v>389</v>
      </c>
      <c r="K23" s="1183" t="s">
        <v>2615</v>
      </c>
      <c r="L23" s="1184" t="s">
        <v>1696</v>
      </c>
      <c r="M23" s="1209" t="s">
        <v>128</v>
      </c>
      <c r="N23" s="1209"/>
      <c r="O23" s="1407" t="s">
        <v>45</v>
      </c>
      <c r="P23" s="1407">
        <v>40617</v>
      </c>
      <c r="Q23" s="1357">
        <v>0.45486111111111099</v>
      </c>
      <c r="R23" s="1356" t="s">
        <v>308</v>
      </c>
      <c r="S23" s="1362" t="s">
        <v>355</v>
      </c>
      <c r="T23" s="1409">
        <v>132.9</v>
      </c>
      <c r="U23" s="1409">
        <v>143.19999999999999</v>
      </c>
      <c r="V23" s="1360">
        <f t="shared" si="17"/>
        <v>10.299999999999983</v>
      </c>
      <c r="W23" s="1362">
        <v>780</v>
      </c>
      <c r="X23" s="1359">
        <f t="shared" si="18"/>
        <v>13.205128205128183</v>
      </c>
      <c r="Y23" s="1154" t="str">
        <f t="shared" si="19"/>
        <v xml:space="preserve">  </v>
      </c>
      <c r="Z23" s="1362" t="s">
        <v>395</v>
      </c>
      <c r="AA23" s="1409">
        <v>132.6</v>
      </c>
      <c r="AB23" s="1409">
        <v>143.69999999999999</v>
      </c>
      <c r="AC23" s="1360">
        <f t="shared" si="20"/>
        <v>11.099999999999994</v>
      </c>
      <c r="AD23" s="1409">
        <v>800</v>
      </c>
      <c r="AE23" s="1359">
        <f t="shared" si="21"/>
        <v>13.874999999999993</v>
      </c>
      <c r="AF23" s="1154" t="str">
        <f t="shared" si="22"/>
        <v xml:space="preserve">  </v>
      </c>
      <c r="AG23" s="1362" t="s">
        <v>430</v>
      </c>
      <c r="AH23" s="1409">
        <v>133</v>
      </c>
      <c r="AI23" s="1409">
        <v>144.4</v>
      </c>
      <c r="AJ23" s="1359">
        <f t="shared" si="23"/>
        <v>11.400000000000006</v>
      </c>
      <c r="AK23" s="1362">
        <v>820</v>
      </c>
      <c r="AL23" s="1359">
        <f t="shared" si="24"/>
        <v>13.902439024390251</v>
      </c>
      <c r="AM23" s="1154" t="str">
        <f t="shared" si="25"/>
        <v xml:space="preserve">  </v>
      </c>
      <c r="AN23" s="1361">
        <f t="shared" si="26"/>
        <v>13.660855743172808</v>
      </c>
      <c r="AO23" s="1361">
        <f t="shared" si="27"/>
        <v>0.39491001090632566</v>
      </c>
      <c r="AP23" s="1361">
        <f t="shared" si="28"/>
        <v>2.8908145897352524</v>
      </c>
      <c r="AQ23" s="1362">
        <f t="shared" si="29"/>
        <v>3</v>
      </c>
      <c r="AR23" s="1154" t="str">
        <f t="shared" si="30"/>
        <v xml:space="preserve">  </v>
      </c>
      <c r="AS23" s="1362"/>
      <c r="AT23" s="72" t="s">
        <v>191</v>
      </c>
      <c r="AU23" s="72" t="s">
        <v>191</v>
      </c>
      <c r="AV23" s="72" t="s">
        <v>191</v>
      </c>
      <c r="AW23" s="1175" t="str">
        <f t="shared" si="1"/>
        <v xml:space="preserve">  </v>
      </c>
      <c r="AX23" s="1154" t="str">
        <f t="shared" si="2"/>
        <v xml:space="preserve">  </v>
      </c>
      <c r="AY23" s="72" t="s">
        <v>191</v>
      </c>
      <c r="AZ23" s="72" t="s">
        <v>191</v>
      </c>
      <c r="BA23" s="72" t="s">
        <v>191</v>
      </c>
      <c r="BB23" s="1175" t="str">
        <f t="shared" si="3"/>
        <v xml:space="preserve">  </v>
      </c>
      <c r="BC23" s="1154" t="str">
        <f t="shared" si="4"/>
        <v xml:space="preserve">  </v>
      </c>
      <c r="BD23" s="795" t="s">
        <v>191</v>
      </c>
      <c r="BE23" s="1464" t="s">
        <v>501</v>
      </c>
      <c r="BF23" s="1370">
        <v>2.2933110371602088</v>
      </c>
      <c r="BG23" s="1456"/>
      <c r="BH23" s="1175" t="str">
        <f t="shared" si="14"/>
        <v xml:space="preserve">  </v>
      </c>
      <c r="BI23" s="1154" t="str">
        <f t="shared" si="5"/>
        <v xml:space="preserve">  </v>
      </c>
      <c r="BJ23" s="1370" t="s">
        <v>494</v>
      </c>
      <c r="BK23" s="1370">
        <v>0.17786381908375798</v>
      </c>
      <c r="BL23" s="1370"/>
      <c r="BM23" s="1175" t="str">
        <f t="shared" si="15"/>
        <v xml:space="preserve">  </v>
      </c>
      <c r="BN23" s="1158" t="str">
        <f t="shared" si="7"/>
        <v xml:space="preserve">  </v>
      </c>
      <c r="BO23" s="1157" t="str">
        <f t="shared" si="8"/>
        <v xml:space="preserve">  </v>
      </c>
      <c r="BP23" s="1369">
        <f t="shared" si="16"/>
        <v>7.7557651884850962</v>
      </c>
      <c r="BQ23" s="1461">
        <v>249.66404833116508</v>
      </c>
      <c r="BR23" s="1370"/>
      <c r="BS23" s="174" t="str">
        <f t="shared" si="31"/>
        <v xml:space="preserve">  </v>
      </c>
      <c r="BT23" s="1158" t="str">
        <f t="shared" si="32"/>
        <v xml:space="preserve">  </v>
      </c>
      <c r="BU23" s="1366">
        <f t="shared" si="33"/>
        <v>3.296845766424354</v>
      </c>
      <c r="BV23" s="1370"/>
      <c r="BW23" s="174" t="str">
        <f t="shared" si="34"/>
        <v xml:space="preserve">  </v>
      </c>
      <c r="BX23" s="1154" t="str">
        <f t="shared" si="35"/>
        <v xml:space="preserve">  </v>
      </c>
      <c r="BY23" s="1367">
        <v>10.05491500573846</v>
      </c>
      <c r="BZ23" s="1367"/>
      <c r="CA23" s="1193">
        <v>1</v>
      </c>
      <c r="CB23" s="174" t="str">
        <f t="shared" si="36"/>
        <v xml:space="preserve">  </v>
      </c>
      <c r="CC23" s="1154" t="str">
        <f t="shared" si="37"/>
        <v xml:space="preserve">  </v>
      </c>
      <c r="CD23" s="1464">
        <f t="shared" si="47"/>
        <v>0.13951194570462105</v>
      </c>
      <c r="CE23" s="1367"/>
      <c r="CF23" s="174" t="str">
        <f t="shared" si="38"/>
        <v xml:space="preserve">  </v>
      </c>
      <c r="CG23" s="1158" t="str">
        <f t="shared" si="39"/>
        <v xml:space="preserve">  </v>
      </c>
      <c r="CH23" s="1369">
        <f t="shared" si="40"/>
        <v>4.0273780197624571</v>
      </c>
      <c r="CI23" s="1368">
        <v>3.7650937958392068</v>
      </c>
      <c r="CJ23" s="1368"/>
      <c r="CK23" s="174" t="str">
        <f t="shared" si="41"/>
        <v xml:space="preserve">  </v>
      </c>
      <c r="CL23" s="1154" t="str">
        <f t="shared" si="42"/>
        <v xml:space="preserve">  </v>
      </c>
      <c r="CM23" s="1610">
        <f t="shared" si="43"/>
        <v>5.2343986917764609E-2</v>
      </c>
      <c r="CN23" s="1368"/>
      <c r="CO23" s="174" t="str">
        <f t="shared" si="44"/>
        <v>E, &lt;PRL</v>
      </c>
      <c r="CP23" s="1158" t="str">
        <f t="shared" si="45"/>
        <v>&lt;MDL</v>
      </c>
      <c r="CQ23" s="1368">
        <f t="shared" si="46"/>
        <v>1.5080640648929258</v>
      </c>
      <c r="CR23" s="1174" t="s">
        <v>2618</v>
      </c>
      <c r="CS23" s="1094"/>
    </row>
    <row r="24" spans="1:97" x14ac:dyDescent="0.2">
      <c r="A24" s="1144" t="s">
        <v>2190</v>
      </c>
      <c r="B24" s="1161" t="s">
        <v>1296</v>
      </c>
      <c r="C24" s="1105" t="s">
        <v>599</v>
      </c>
      <c r="D24" s="957">
        <v>9</v>
      </c>
      <c r="E24" s="1455"/>
      <c r="F24" s="955">
        <v>1</v>
      </c>
      <c r="G24" s="956">
        <v>11452800</v>
      </c>
      <c r="H24" s="1163">
        <v>201103171120</v>
      </c>
      <c r="I24" s="1163"/>
      <c r="J24" s="957" t="s">
        <v>389</v>
      </c>
      <c r="K24" s="1183" t="s">
        <v>2615</v>
      </c>
      <c r="L24" s="1184" t="s">
        <v>1696</v>
      </c>
      <c r="M24" s="957" t="s">
        <v>128</v>
      </c>
      <c r="N24" s="957"/>
      <c r="O24" s="959"/>
      <c r="P24" s="959">
        <v>40619</v>
      </c>
      <c r="Q24" s="1342">
        <v>0.47222222222222199</v>
      </c>
      <c r="R24" s="1105" t="s">
        <v>313</v>
      </c>
      <c r="S24" s="1468" t="s">
        <v>359</v>
      </c>
      <c r="T24" s="1345">
        <v>132.30000000000001</v>
      </c>
      <c r="U24" s="1345">
        <v>143.4</v>
      </c>
      <c r="V24" s="1189">
        <f t="shared" si="17"/>
        <v>11.099999999999994</v>
      </c>
      <c r="W24" s="1235">
        <v>375</v>
      </c>
      <c r="X24" s="1344">
        <f t="shared" si="18"/>
        <v>29.599999999999984</v>
      </c>
      <c r="Y24" s="1154" t="str">
        <f t="shared" si="19"/>
        <v xml:space="preserve">  </v>
      </c>
      <c r="Z24" s="1235" t="s">
        <v>399</v>
      </c>
      <c r="AA24" s="1345">
        <v>133</v>
      </c>
      <c r="AB24" s="1345">
        <v>144.19999999999999</v>
      </c>
      <c r="AC24" s="1189">
        <f t="shared" si="20"/>
        <v>11.199999999999989</v>
      </c>
      <c r="AD24" s="1345">
        <v>375</v>
      </c>
      <c r="AE24" s="1344">
        <f t="shared" si="21"/>
        <v>29.866666666666635</v>
      </c>
      <c r="AF24" s="1154" t="str">
        <f t="shared" si="22"/>
        <v xml:space="preserve">  </v>
      </c>
      <c r="AG24" s="1235" t="s">
        <v>434</v>
      </c>
      <c r="AH24" s="1345">
        <v>132.9</v>
      </c>
      <c r="AI24" s="1345">
        <v>144.4</v>
      </c>
      <c r="AJ24" s="1344">
        <f t="shared" si="23"/>
        <v>11.5</v>
      </c>
      <c r="AK24" s="1235">
        <v>375</v>
      </c>
      <c r="AL24" s="1344">
        <f t="shared" si="24"/>
        <v>30.666666666666668</v>
      </c>
      <c r="AM24" s="1154" t="str">
        <f t="shared" si="25"/>
        <v xml:space="preserve">  </v>
      </c>
      <c r="AN24" s="1307">
        <f t="shared" si="26"/>
        <v>30.044444444444427</v>
      </c>
      <c r="AO24" s="1307">
        <f t="shared" si="27"/>
        <v>0.55511093319098093</v>
      </c>
      <c r="AP24" s="1307">
        <f t="shared" si="28"/>
        <v>1.8476325439048931</v>
      </c>
      <c r="AQ24" s="1235">
        <f t="shared" si="29"/>
        <v>3</v>
      </c>
      <c r="AR24" s="1154" t="str">
        <f t="shared" si="30"/>
        <v xml:space="preserve">  </v>
      </c>
      <c r="AT24" s="23" t="s">
        <v>191</v>
      </c>
      <c r="AU24" s="23" t="s">
        <v>191</v>
      </c>
      <c r="AV24" s="23" t="s">
        <v>191</v>
      </c>
      <c r="AW24" s="1175" t="str">
        <f t="shared" si="1"/>
        <v xml:space="preserve">  </v>
      </c>
      <c r="AX24" s="1154" t="str">
        <f t="shared" si="2"/>
        <v xml:space="preserve">  </v>
      </c>
      <c r="AY24" s="23" t="s">
        <v>191</v>
      </c>
      <c r="AZ24" s="23" t="s">
        <v>191</v>
      </c>
      <c r="BA24" s="23" t="s">
        <v>191</v>
      </c>
      <c r="BB24" s="1175" t="str">
        <f t="shared" si="3"/>
        <v xml:space="preserve">  </v>
      </c>
      <c r="BC24" s="1154" t="str">
        <f t="shared" si="4"/>
        <v xml:space="preserve">  </v>
      </c>
      <c r="BD24" s="794" t="s">
        <v>191</v>
      </c>
      <c r="BE24" s="1419" t="s">
        <v>506</v>
      </c>
      <c r="BF24" s="1347">
        <v>2.3710701486525743</v>
      </c>
      <c r="BG24" s="1456"/>
      <c r="BH24" s="1175" t="str">
        <f t="shared" si="14"/>
        <v xml:space="preserve">  </v>
      </c>
      <c r="BI24" s="1154" t="str">
        <f t="shared" si="5"/>
        <v xml:space="preserve">  </v>
      </c>
      <c r="BJ24" s="1347" t="s">
        <v>494</v>
      </c>
      <c r="BK24" s="1419">
        <v>0.15948456485877543</v>
      </c>
      <c r="BL24" s="1419"/>
      <c r="BM24" s="1175" t="str">
        <f t="shared" si="15"/>
        <v xml:space="preserve">  </v>
      </c>
      <c r="BN24" s="1158" t="str">
        <f t="shared" si="7"/>
        <v xml:space="preserve">  </v>
      </c>
      <c r="BO24" s="1157" t="str">
        <f t="shared" si="8"/>
        <v xml:space="preserve">  </v>
      </c>
      <c r="BP24" s="1389">
        <f t="shared" si="16"/>
        <v>6.7262693577162578</v>
      </c>
      <c r="BQ24" s="1104">
        <v>209.9792088627255</v>
      </c>
      <c r="BR24" s="1368"/>
      <c r="BS24" s="174" t="str">
        <f t="shared" si="31"/>
        <v xml:space="preserve">  </v>
      </c>
      <c r="BT24" s="1158" t="str">
        <f t="shared" si="32"/>
        <v xml:space="preserve">  </v>
      </c>
      <c r="BU24" s="1352">
        <f t="shared" si="33"/>
        <v>6.2153845823366716</v>
      </c>
      <c r="BV24" s="1347"/>
      <c r="BW24" s="174" t="str">
        <f t="shared" si="34"/>
        <v xml:space="preserve">  </v>
      </c>
      <c r="BX24" s="1154" t="str">
        <f t="shared" si="35"/>
        <v xml:space="preserve">  </v>
      </c>
      <c r="BY24" s="1236">
        <v>4.6314351980227411</v>
      </c>
      <c r="BZ24" s="1236"/>
      <c r="CA24" s="1179">
        <v>1</v>
      </c>
      <c r="CB24" s="174" t="str">
        <f t="shared" si="36"/>
        <v xml:space="preserve">  </v>
      </c>
      <c r="CC24" s="1154" t="str">
        <f t="shared" si="37"/>
        <v xml:space="preserve">  </v>
      </c>
      <c r="CD24" s="1419">
        <f t="shared" si="47"/>
        <v>0.13832553124761238</v>
      </c>
      <c r="CE24" s="1236"/>
      <c r="CF24" s="174" t="str">
        <f t="shared" si="38"/>
        <v xml:space="preserve">  </v>
      </c>
      <c r="CG24" s="1158" t="str">
        <f t="shared" si="39"/>
        <v xml:space="preserve">  </v>
      </c>
      <c r="CH24" s="1348">
        <f t="shared" si="40"/>
        <v>2.2056637050435572</v>
      </c>
      <c r="CI24" s="1353">
        <v>3.7323538497884345</v>
      </c>
      <c r="CJ24" s="1353"/>
      <c r="CK24" s="174" t="str">
        <f t="shared" si="41"/>
        <v xml:space="preserve">  </v>
      </c>
      <c r="CL24" s="1154" t="str">
        <f t="shared" si="42"/>
        <v xml:space="preserve">  </v>
      </c>
      <c r="CM24" s="1312">
        <f t="shared" si="43"/>
        <v>0.114458851393512</v>
      </c>
      <c r="CN24" s="1353"/>
      <c r="CO24" s="174" t="str">
        <f t="shared" si="44"/>
        <v>E, &lt;PRL</v>
      </c>
      <c r="CP24" s="1158" t="str">
        <f t="shared" si="45"/>
        <v>&lt;MDL</v>
      </c>
      <c r="CQ24" s="1353">
        <f t="shared" si="46"/>
        <v>1.7774873379147131</v>
      </c>
      <c r="CR24" s="1174" t="s">
        <v>2618</v>
      </c>
    </row>
    <row r="25" spans="1:97" x14ac:dyDescent="0.2">
      <c r="A25" s="1144" t="s">
        <v>2194</v>
      </c>
      <c r="B25" s="1161" t="s">
        <v>1300</v>
      </c>
      <c r="C25" s="1105" t="s">
        <v>599</v>
      </c>
      <c r="D25" s="957">
        <v>9</v>
      </c>
      <c r="E25" s="1455"/>
      <c r="F25" s="955">
        <v>1</v>
      </c>
      <c r="G25" s="956">
        <v>11452800</v>
      </c>
      <c r="H25" s="1163">
        <v>201103191910</v>
      </c>
      <c r="I25" s="1163"/>
      <c r="J25" s="957" t="s">
        <v>389</v>
      </c>
      <c r="K25" s="1183" t="s">
        <v>2615</v>
      </c>
      <c r="L25" s="1184" t="s">
        <v>1696</v>
      </c>
      <c r="M25" s="957" t="s">
        <v>128</v>
      </c>
      <c r="N25" s="957"/>
      <c r="O25" s="959"/>
      <c r="P25" s="959">
        <v>40621</v>
      </c>
      <c r="Q25" s="1342">
        <v>0.79861111111111105</v>
      </c>
      <c r="R25" s="1105" t="s">
        <v>317</v>
      </c>
      <c r="S25" s="1468" t="s">
        <v>363</v>
      </c>
      <c r="T25" s="1345">
        <v>134</v>
      </c>
      <c r="U25" s="1345">
        <v>156.29999999999998</v>
      </c>
      <c r="V25" s="1189">
        <f t="shared" si="17"/>
        <v>22.299999999999983</v>
      </c>
      <c r="W25" s="1345">
        <v>79.8</v>
      </c>
      <c r="X25" s="1344">
        <f t="shared" si="18"/>
        <v>279.44862155388449</v>
      </c>
      <c r="Y25" s="1154" t="str">
        <f t="shared" si="19"/>
        <v xml:space="preserve">  </v>
      </c>
      <c r="Z25" s="1235" t="s">
        <v>403</v>
      </c>
      <c r="AA25" s="1345">
        <v>132.9</v>
      </c>
      <c r="AB25" s="1345">
        <v>161.6</v>
      </c>
      <c r="AC25" s="1189">
        <f t="shared" si="20"/>
        <v>28.699999999999989</v>
      </c>
      <c r="AD25" s="1345">
        <v>93.5</v>
      </c>
      <c r="AE25" s="1344">
        <f t="shared" si="21"/>
        <v>306.95187165775388</v>
      </c>
      <c r="AF25" s="1154" t="str">
        <f t="shared" si="22"/>
        <v xml:space="preserve">  </v>
      </c>
      <c r="AG25" s="1235" t="s">
        <v>438</v>
      </c>
      <c r="AH25" s="1345">
        <v>132.6</v>
      </c>
      <c r="AI25" s="1345">
        <v>163.30000000000001</v>
      </c>
      <c r="AJ25" s="1344">
        <f t="shared" si="23"/>
        <v>30.700000000000017</v>
      </c>
      <c r="AK25" s="1345">
        <v>98.8</v>
      </c>
      <c r="AL25" s="1344">
        <f t="shared" si="24"/>
        <v>310.72874493927145</v>
      </c>
      <c r="AM25" s="1154" t="str">
        <f t="shared" si="25"/>
        <v xml:space="preserve">  </v>
      </c>
      <c r="AN25" s="1307">
        <f t="shared" si="26"/>
        <v>299.04307938363661</v>
      </c>
      <c r="AO25" s="1307">
        <f t="shared" si="27"/>
        <v>17.074052716845255</v>
      </c>
      <c r="AP25" s="1307">
        <f t="shared" si="28"/>
        <v>5.7095629004479589</v>
      </c>
      <c r="AQ25" s="1235">
        <f t="shared" si="29"/>
        <v>3</v>
      </c>
      <c r="AR25" s="1154" t="str">
        <f t="shared" si="30"/>
        <v xml:space="preserve">  </v>
      </c>
      <c r="AT25" s="23" t="s">
        <v>191</v>
      </c>
      <c r="AU25" s="23" t="s">
        <v>191</v>
      </c>
      <c r="AV25" s="23" t="s">
        <v>191</v>
      </c>
      <c r="AW25" s="1175" t="str">
        <f t="shared" si="1"/>
        <v xml:space="preserve">  </v>
      </c>
      <c r="AX25" s="1154" t="str">
        <f t="shared" si="2"/>
        <v xml:space="preserve">  </v>
      </c>
      <c r="AY25" s="23" t="s">
        <v>191</v>
      </c>
      <c r="AZ25" s="23" t="s">
        <v>191</v>
      </c>
      <c r="BA25" s="23" t="s">
        <v>191</v>
      </c>
      <c r="BB25" s="1175" t="str">
        <f t="shared" si="3"/>
        <v xml:space="preserve">  </v>
      </c>
      <c r="BC25" s="1154" t="str">
        <f t="shared" si="4"/>
        <v xml:space="preserve">  </v>
      </c>
      <c r="BD25" s="794" t="s">
        <v>191</v>
      </c>
      <c r="BE25" s="1419" t="s">
        <v>510</v>
      </c>
      <c r="BF25" s="1347">
        <v>4.4938608265525595</v>
      </c>
      <c r="BG25" s="1456"/>
      <c r="BH25" s="1175" t="str">
        <f t="shared" si="14"/>
        <v xml:space="preserve">  </v>
      </c>
      <c r="BI25" s="1154" t="str">
        <f t="shared" si="5"/>
        <v xml:space="preserve">  </v>
      </c>
      <c r="BJ25" s="1347" t="s">
        <v>494</v>
      </c>
      <c r="BK25" s="1347">
        <v>9.5469030268311314E-2</v>
      </c>
      <c r="BL25" s="1347"/>
      <c r="BM25" s="1175" t="str">
        <f t="shared" si="15"/>
        <v xml:space="preserve">  </v>
      </c>
      <c r="BN25" s="1158" t="str">
        <f t="shared" si="7"/>
        <v xml:space="preserve">  </v>
      </c>
      <c r="BO25" s="1157" t="str">
        <f t="shared" si="8"/>
        <v xml:space="preserve">  </v>
      </c>
      <c r="BP25" s="1348">
        <f t="shared" si="16"/>
        <v>2.124432285579922</v>
      </c>
      <c r="BQ25" s="1104">
        <v>244.47760533077164</v>
      </c>
      <c r="BR25" s="1368"/>
      <c r="BS25" s="174" t="str">
        <f t="shared" si="31"/>
        <v xml:space="preserve">  </v>
      </c>
      <c r="BT25" s="1158" t="str">
        <f t="shared" si="32"/>
        <v xml:space="preserve">  </v>
      </c>
      <c r="BU25" s="1352">
        <f t="shared" si="33"/>
        <v>68.318929810478735</v>
      </c>
      <c r="BV25" s="1347"/>
      <c r="BW25" s="174" t="str">
        <f t="shared" si="34"/>
        <v xml:space="preserve">  </v>
      </c>
      <c r="BX25" s="1158" t="str">
        <f t="shared" si="35"/>
        <v xml:space="preserve">  </v>
      </c>
      <c r="BY25" s="1236">
        <v>2.8044175704818364</v>
      </c>
      <c r="BZ25" s="1236"/>
      <c r="CA25" s="1179">
        <v>1</v>
      </c>
      <c r="CB25" s="174" t="str">
        <f t="shared" si="36"/>
        <v xml:space="preserve">  </v>
      </c>
      <c r="CC25" s="1154" t="str">
        <f t="shared" si="37"/>
        <v xml:space="preserve">  </v>
      </c>
      <c r="CD25" s="1419">
        <f t="shared" si="47"/>
        <v>0.86082122216929058</v>
      </c>
      <c r="CE25" s="1236"/>
      <c r="CF25" s="174" t="str">
        <f t="shared" si="38"/>
        <v xml:space="preserve">  </v>
      </c>
      <c r="CG25" s="1158" t="str">
        <f t="shared" si="39"/>
        <v xml:space="preserve">  </v>
      </c>
      <c r="CH25" s="1348">
        <f t="shared" si="40"/>
        <v>1.1471061190604901</v>
      </c>
      <c r="CI25" s="1353">
        <v>0.94243172971494515</v>
      </c>
      <c r="CJ25" s="1353"/>
      <c r="CK25" s="174" t="str">
        <f t="shared" si="41"/>
        <v>E, &lt;PRL</v>
      </c>
      <c r="CL25" s="1154" t="str">
        <f t="shared" si="42"/>
        <v>E, &lt;RL</v>
      </c>
      <c r="CM25" s="1312">
        <f t="shared" si="43"/>
        <v>0.2928406285652716</v>
      </c>
      <c r="CN25" s="1353"/>
      <c r="CO25" s="174" t="str">
        <f t="shared" si="44"/>
        <v xml:space="preserve">  </v>
      </c>
      <c r="CP25" s="1158" t="str">
        <f t="shared" si="45"/>
        <v xml:space="preserve">  </v>
      </c>
      <c r="CQ25" s="1353">
        <f t="shared" si="46"/>
        <v>0.38548795847368528</v>
      </c>
      <c r="CR25" s="1174">
        <f>100*CM25/BU25</f>
        <v>0.42863761094857755</v>
      </c>
    </row>
    <row r="26" spans="1:97" x14ac:dyDescent="0.2">
      <c r="A26" s="1144" t="s">
        <v>2196</v>
      </c>
      <c r="B26" s="1161" t="s">
        <v>1302</v>
      </c>
      <c r="C26" s="1105" t="s">
        <v>599</v>
      </c>
      <c r="D26" s="957">
        <v>9</v>
      </c>
      <c r="E26" s="1455"/>
      <c r="F26" s="955">
        <v>1</v>
      </c>
      <c r="G26" s="956">
        <v>11452800</v>
      </c>
      <c r="H26" s="1163">
        <v>201103210910</v>
      </c>
      <c r="I26" s="1163"/>
      <c r="J26" s="957" t="s">
        <v>389</v>
      </c>
      <c r="K26" s="1183" t="s">
        <v>2615</v>
      </c>
      <c r="L26" s="1184" t="s">
        <v>1696</v>
      </c>
      <c r="M26" s="957" t="s">
        <v>128</v>
      </c>
      <c r="N26" s="957"/>
      <c r="O26" s="959"/>
      <c r="P26" s="959">
        <v>40623</v>
      </c>
      <c r="Q26" s="1342">
        <v>0.38194444444444398</v>
      </c>
      <c r="R26" s="1105" t="s">
        <v>319</v>
      </c>
      <c r="S26" s="1468" t="s">
        <v>365</v>
      </c>
      <c r="T26" s="1345">
        <v>133.19999999999999</v>
      </c>
      <c r="U26" s="1345">
        <v>239.6</v>
      </c>
      <c r="V26" s="1189">
        <f t="shared" si="17"/>
        <v>106.4</v>
      </c>
      <c r="W26" s="1235">
        <v>125</v>
      </c>
      <c r="X26" s="1344">
        <f t="shared" si="18"/>
        <v>851.2</v>
      </c>
      <c r="Y26" s="1154" t="str">
        <f t="shared" si="19"/>
        <v xml:space="preserve">  </v>
      </c>
      <c r="Z26" s="1235" t="s">
        <v>405</v>
      </c>
      <c r="AA26" s="1345">
        <v>133</v>
      </c>
      <c r="AB26" s="1345">
        <v>237.8</v>
      </c>
      <c r="AC26" s="1189">
        <f t="shared" si="20"/>
        <v>104.80000000000001</v>
      </c>
      <c r="AD26" s="1345">
        <v>133</v>
      </c>
      <c r="AE26" s="1344">
        <f t="shared" si="21"/>
        <v>787.96992481203017</v>
      </c>
      <c r="AF26" s="1154" t="str">
        <f t="shared" si="22"/>
        <v xml:space="preserve">  </v>
      </c>
      <c r="AG26" s="1235" t="s">
        <v>440</v>
      </c>
      <c r="AH26" s="1345">
        <v>133.5</v>
      </c>
      <c r="AI26" s="1345">
        <v>237.1</v>
      </c>
      <c r="AJ26" s="1344">
        <f t="shared" si="23"/>
        <v>103.6</v>
      </c>
      <c r="AK26" s="1235">
        <v>125</v>
      </c>
      <c r="AL26" s="1344">
        <f t="shared" si="24"/>
        <v>828.8</v>
      </c>
      <c r="AM26" s="1154" t="str">
        <f t="shared" si="25"/>
        <v xml:space="preserve">  </v>
      </c>
      <c r="AN26" s="1307">
        <f t="shared" si="26"/>
        <v>822.65664160401013</v>
      </c>
      <c r="AO26" s="1307">
        <f t="shared" si="27"/>
        <v>32.059573318359455</v>
      </c>
      <c r="AP26" s="1307">
        <f t="shared" si="28"/>
        <v>3.8970782823621195</v>
      </c>
      <c r="AQ26" s="1235">
        <f t="shared" si="29"/>
        <v>3</v>
      </c>
      <c r="AR26" s="1154" t="str">
        <f t="shared" si="30"/>
        <v xml:space="preserve">  </v>
      </c>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347" t="s">
        <v>511</v>
      </c>
      <c r="BF26" s="1347">
        <v>5.8177479474144249</v>
      </c>
      <c r="BG26" s="1456"/>
      <c r="BH26" s="1175" t="str">
        <f t="shared" si="14"/>
        <v xml:space="preserve">  </v>
      </c>
      <c r="BI26" s="1154" t="str">
        <f t="shared" si="5"/>
        <v xml:space="preserve">  </v>
      </c>
      <c r="BJ26" s="1347" t="s">
        <v>494</v>
      </c>
      <c r="BK26" s="1347">
        <v>9.0830967024084233E-2</v>
      </c>
      <c r="BL26" s="1347"/>
      <c r="BM26" s="1175" t="str">
        <f t="shared" si="15"/>
        <v xml:space="preserve">  </v>
      </c>
      <c r="BN26" s="1158" t="str">
        <f t="shared" si="7"/>
        <v xml:space="preserve">  </v>
      </c>
      <c r="BO26" s="1157" t="str">
        <f t="shared" si="8"/>
        <v xml:space="preserve">  </v>
      </c>
      <c r="BP26" s="1348">
        <f t="shared" si="16"/>
        <v>1.5612736723056579</v>
      </c>
      <c r="BQ26" s="1104">
        <v>226.34181399005564</v>
      </c>
      <c r="BR26" s="1104"/>
      <c r="BS26" s="174" t="str">
        <f t="shared" si="31"/>
        <v xml:space="preserve">  </v>
      </c>
      <c r="BT26" s="1158" t="str">
        <f t="shared" si="32"/>
        <v xml:space="preserve">  </v>
      </c>
      <c r="BU26" s="1352">
        <f t="shared" si="33"/>
        <v>192.66215206833539</v>
      </c>
      <c r="BV26" s="1347"/>
      <c r="BW26" s="174" t="str">
        <f t="shared" si="34"/>
        <v xml:space="preserve">  </v>
      </c>
      <c r="BX26" s="1154" t="str">
        <f t="shared" si="35"/>
        <v xml:space="preserve">  </v>
      </c>
      <c r="BY26" s="1236">
        <v>2.1386483653837796</v>
      </c>
      <c r="BZ26" s="1236"/>
      <c r="CA26" s="1179">
        <v>1</v>
      </c>
      <c r="CB26" s="174" t="str">
        <f t="shared" si="36"/>
        <v xml:space="preserve">  </v>
      </c>
      <c r="CC26" s="1154" t="str">
        <f t="shared" si="37"/>
        <v xml:space="preserve">  </v>
      </c>
      <c r="CD26" s="1419">
        <f t="shared" si="47"/>
        <v>1.6851905916708281</v>
      </c>
      <c r="CE26" s="1236"/>
      <c r="CF26" s="174" t="str">
        <f t="shared" si="38"/>
        <v xml:space="preserve">  </v>
      </c>
      <c r="CG26" s="1158" t="str">
        <f t="shared" si="39"/>
        <v xml:space="preserve">  </v>
      </c>
      <c r="CH26" s="1348">
        <f t="shared" si="40"/>
        <v>0.94487550827782141</v>
      </c>
      <c r="CI26" s="1353">
        <v>3.8915813935797967</v>
      </c>
      <c r="CJ26" s="1353"/>
      <c r="CK26" s="174" t="str">
        <f t="shared" si="41"/>
        <v xml:space="preserve">  </v>
      </c>
      <c r="CL26" s="1154" t="str">
        <f t="shared" si="42"/>
        <v xml:space="preserve">  </v>
      </c>
      <c r="CM26" s="1312">
        <f t="shared" si="43"/>
        <v>3.2253426589989354</v>
      </c>
      <c r="CN26" s="1353"/>
      <c r="CO26" s="174" t="str">
        <f t="shared" si="44"/>
        <v xml:space="preserve">  </v>
      </c>
      <c r="CP26" s="1158" t="str">
        <f t="shared" si="45"/>
        <v xml:space="preserve">  </v>
      </c>
      <c r="CQ26" s="1353">
        <f t="shared" si="46"/>
        <v>1.7193382543760887</v>
      </c>
      <c r="CR26" s="1174">
        <f>100*CM26/BU26</f>
        <v>1.6740925108398756</v>
      </c>
    </row>
    <row r="27" spans="1:97" x14ac:dyDescent="0.2">
      <c r="A27" s="1144" t="s">
        <v>2198</v>
      </c>
      <c r="B27" s="1161" t="s">
        <v>1304</v>
      </c>
      <c r="C27" s="1105" t="s">
        <v>599</v>
      </c>
      <c r="D27" s="957">
        <v>9</v>
      </c>
      <c r="E27" s="1455"/>
      <c r="F27" s="955">
        <v>1</v>
      </c>
      <c r="G27" s="956">
        <v>11452800</v>
      </c>
      <c r="H27" s="1163">
        <v>201103220800</v>
      </c>
      <c r="I27" s="1163"/>
      <c r="J27" s="957" t="s">
        <v>389</v>
      </c>
      <c r="K27" s="1183" t="s">
        <v>2615</v>
      </c>
      <c r="L27" s="1184" t="s">
        <v>1696</v>
      </c>
      <c r="M27" s="957" t="s">
        <v>128</v>
      </c>
      <c r="N27" s="957"/>
      <c r="O27" s="959"/>
      <c r="P27" s="959">
        <v>40624</v>
      </c>
      <c r="Q27" s="1342">
        <v>0.33333333333333298</v>
      </c>
      <c r="R27" s="1105" t="s">
        <v>321</v>
      </c>
      <c r="S27" s="1468" t="s">
        <v>367</v>
      </c>
      <c r="T27" s="1345">
        <v>132.30000000000001</v>
      </c>
      <c r="U27" s="1345">
        <v>160.70000000000002</v>
      </c>
      <c r="V27" s="1189">
        <f t="shared" si="17"/>
        <v>28.400000000000006</v>
      </c>
      <c r="W27" s="1235">
        <v>125</v>
      </c>
      <c r="X27" s="1344">
        <f t="shared" si="18"/>
        <v>227.20000000000005</v>
      </c>
      <c r="Y27" s="1154" t="str">
        <f t="shared" si="19"/>
        <v xml:space="preserve">  </v>
      </c>
      <c r="Z27" s="1235" t="s">
        <v>407</v>
      </c>
      <c r="AA27" s="1345">
        <v>132.1</v>
      </c>
      <c r="AB27" s="1345">
        <v>161.5</v>
      </c>
      <c r="AC27" s="1189">
        <f t="shared" si="20"/>
        <v>29.400000000000006</v>
      </c>
      <c r="AD27" s="1345">
        <v>125</v>
      </c>
      <c r="AE27" s="1344">
        <f t="shared" si="21"/>
        <v>235.20000000000005</v>
      </c>
      <c r="AF27" s="1154" t="str">
        <f t="shared" si="22"/>
        <v xml:space="preserve">  </v>
      </c>
      <c r="AG27" s="1235" t="s">
        <v>442</v>
      </c>
      <c r="AH27" s="1345">
        <v>132.5</v>
      </c>
      <c r="AI27" s="1345">
        <v>161.39999999999998</v>
      </c>
      <c r="AJ27" s="1344">
        <f t="shared" si="23"/>
        <v>28.899999999999977</v>
      </c>
      <c r="AK27" s="1235">
        <v>125</v>
      </c>
      <c r="AL27" s="1344">
        <f t="shared" si="24"/>
        <v>231.19999999999982</v>
      </c>
      <c r="AM27" s="1154" t="str">
        <f t="shared" si="25"/>
        <v xml:space="preserve">  </v>
      </c>
      <c r="AN27" s="1307">
        <f t="shared" si="26"/>
        <v>231.19999999999996</v>
      </c>
      <c r="AO27" s="1307">
        <f t="shared" si="27"/>
        <v>4</v>
      </c>
      <c r="AP27" s="1307">
        <f t="shared" si="28"/>
        <v>1.7301038062283738</v>
      </c>
      <c r="AQ27" s="1235">
        <f t="shared" si="29"/>
        <v>3</v>
      </c>
      <c r="AR27" s="1154" t="str">
        <f t="shared" si="30"/>
        <v xml:space="preserve">  </v>
      </c>
      <c r="AT27" s="23" t="s">
        <v>191</v>
      </c>
      <c r="AU27" s="23" t="s">
        <v>191</v>
      </c>
      <c r="AV27" s="23" t="s">
        <v>191</v>
      </c>
      <c r="AW27" s="1175" t="str">
        <f t="shared" si="1"/>
        <v xml:space="preserve">  </v>
      </c>
      <c r="AX27" s="1154" t="str">
        <f t="shared" si="2"/>
        <v xml:space="preserve">  </v>
      </c>
      <c r="AY27" s="23" t="s">
        <v>191</v>
      </c>
      <c r="AZ27" s="23" t="s">
        <v>191</v>
      </c>
      <c r="BA27" s="23" t="s">
        <v>191</v>
      </c>
      <c r="BB27" s="1175" t="str">
        <f t="shared" si="3"/>
        <v xml:space="preserve">  </v>
      </c>
      <c r="BC27" s="1154" t="str">
        <f t="shared" si="4"/>
        <v xml:space="preserve">  </v>
      </c>
      <c r="BD27" s="794" t="s">
        <v>191</v>
      </c>
      <c r="BE27" s="1347" t="s">
        <v>513</v>
      </c>
      <c r="BF27" s="1347">
        <v>3.064632058217061</v>
      </c>
      <c r="BG27" s="1456"/>
      <c r="BH27" s="1175" t="str">
        <f t="shared" si="14"/>
        <v xml:space="preserve">  </v>
      </c>
      <c r="BI27" s="1154" t="str">
        <f t="shared" si="5"/>
        <v xml:space="preserve">  </v>
      </c>
      <c r="BJ27" s="1347" t="s">
        <v>494</v>
      </c>
      <c r="BK27" s="1347">
        <v>5.4735123179140623E-2</v>
      </c>
      <c r="BL27" s="1347"/>
      <c r="BM27" s="1175" t="str">
        <f t="shared" si="15"/>
        <v xml:space="preserve">  </v>
      </c>
      <c r="BN27" s="1158" t="str">
        <f t="shared" si="7"/>
        <v xml:space="preserve">  </v>
      </c>
      <c r="BO27" s="1157" t="str">
        <f t="shared" si="8"/>
        <v xml:space="preserve">  </v>
      </c>
      <c r="BP27" s="1348">
        <f t="shared" si="16"/>
        <v>1.786025928704289</v>
      </c>
      <c r="BQ27" s="1104">
        <v>219.72187430002066</v>
      </c>
      <c r="BR27" s="1104"/>
      <c r="BS27" s="174" t="str">
        <f t="shared" si="31"/>
        <v xml:space="preserve">  </v>
      </c>
      <c r="BT27" s="1158" t="str">
        <f t="shared" si="32"/>
        <v xml:space="preserve">  </v>
      </c>
      <c r="BU27" s="1352">
        <f t="shared" si="33"/>
        <v>49.920809840964701</v>
      </c>
      <c r="BV27" s="1347"/>
      <c r="BW27" s="174" t="str">
        <f t="shared" si="34"/>
        <v xml:space="preserve">  </v>
      </c>
      <c r="BX27" s="1154" t="str">
        <f t="shared" si="35"/>
        <v xml:space="preserve">  </v>
      </c>
      <c r="BY27" s="1236">
        <v>2.2723280545685434</v>
      </c>
      <c r="BZ27" s="1236"/>
      <c r="CA27" s="1179">
        <v>1</v>
      </c>
      <c r="CB27" s="174" t="str">
        <f t="shared" si="36"/>
        <v xml:space="preserve">  </v>
      </c>
      <c r="CC27" s="1154" t="str">
        <f t="shared" si="37"/>
        <v xml:space="preserve">  </v>
      </c>
      <c r="CD27" s="1419">
        <f t="shared" si="47"/>
        <v>0.53445155843452152</v>
      </c>
      <c r="CE27" s="1236"/>
      <c r="CF27" s="174" t="str">
        <f t="shared" si="38"/>
        <v xml:space="preserve">  </v>
      </c>
      <c r="CG27" s="1158" t="str">
        <f t="shared" si="39"/>
        <v xml:space="preserve">  </v>
      </c>
      <c r="CH27" s="1348">
        <f t="shared" si="40"/>
        <v>1.034183811606203</v>
      </c>
      <c r="CI27" s="1403"/>
      <c r="CJ27" s="1403" t="s">
        <v>481</v>
      </c>
      <c r="CK27" s="1403" t="s">
        <v>481</v>
      </c>
      <c r="CL27" s="1472"/>
      <c r="CM27" s="1910"/>
      <c r="CN27" s="1403"/>
      <c r="CO27" s="1403"/>
      <c r="CP27" s="1403"/>
      <c r="CQ27" s="1403"/>
      <c r="CR27" s="1174"/>
    </row>
    <row r="28" spans="1:97" x14ac:dyDescent="0.2">
      <c r="A28" s="1144" t="s">
        <v>2199</v>
      </c>
      <c r="B28" s="1208" t="s">
        <v>1305</v>
      </c>
      <c r="C28" s="1356" t="s">
        <v>600</v>
      </c>
      <c r="D28" s="1209">
        <v>5</v>
      </c>
      <c r="E28" s="1455"/>
      <c r="F28" s="955">
        <v>4</v>
      </c>
      <c r="G28" s="1229">
        <v>11452800</v>
      </c>
      <c r="H28" s="1270">
        <v>201103220800</v>
      </c>
      <c r="I28" s="1270"/>
      <c r="J28" s="1209" t="s">
        <v>389</v>
      </c>
      <c r="K28" s="1183" t="s">
        <v>2615</v>
      </c>
      <c r="L28" s="1458" t="s">
        <v>1696</v>
      </c>
      <c r="M28" s="1209" t="s">
        <v>128</v>
      </c>
      <c r="N28" s="1209"/>
      <c r="O28" s="1407" t="s">
        <v>346</v>
      </c>
      <c r="P28" s="1407">
        <v>40624</v>
      </c>
      <c r="Q28" s="1357">
        <v>0.33333333333333298</v>
      </c>
      <c r="R28" s="1356" t="s">
        <v>347</v>
      </c>
      <c r="S28" s="1473" t="s">
        <v>368</v>
      </c>
      <c r="T28" s="1459" t="s">
        <v>390</v>
      </c>
      <c r="U28" s="1409">
        <v>164.1</v>
      </c>
      <c r="V28" s="1474"/>
      <c r="W28" s="1362">
        <v>150</v>
      </c>
      <c r="X28" s="1474"/>
      <c r="Y28" s="1154"/>
      <c r="Z28" s="1362" t="s">
        <v>408</v>
      </c>
      <c r="AA28" s="1409">
        <v>133.80000000000001</v>
      </c>
      <c r="AB28" s="1459" t="s">
        <v>390</v>
      </c>
      <c r="AC28" s="1450"/>
      <c r="AD28" s="1409">
        <v>150</v>
      </c>
      <c r="AE28" s="1450"/>
      <c r="AF28" s="1154"/>
      <c r="AG28" s="1362" t="s">
        <v>368</v>
      </c>
      <c r="AH28" s="1409">
        <v>133.69999999999999</v>
      </c>
      <c r="AI28" s="1459" t="s">
        <v>390</v>
      </c>
      <c r="AJ28" s="1450"/>
      <c r="AK28" s="1362">
        <v>150</v>
      </c>
      <c r="AL28" s="1450"/>
      <c r="AM28" s="1154"/>
      <c r="AN28" s="1475"/>
      <c r="AO28" s="1475"/>
      <c r="AP28" s="1475"/>
      <c r="AQ28" s="1450"/>
      <c r="AR28" s="1154"/>
      <c r="AS28" s="1450"/>
      <c r="AT28" s="72" t="s">
        <v>191</v>
      </c>
      <c r="AU28" s="72" t="s">
        <v>191</v>
      </c>
      <c r="AV28" s="72" t="s">
        <v>191</v>
      </c>
      <c r="AW28" s="1175" t="str">
        <f t="shared" si="1"/>
        <v xml:space="preserve">  </v>
      </c>
      <c r="AX28" s="1154" t="str">
        <f t="shared" si="2"/>
        <v xml:space="preserve">  </v>
      </c>
      <c r="AY28" s="72" t="s">
        <v>191</v>
      </c>
      <c r="AZ28" s="72" t="s">
        <v>191</v>
      </c>
      <c r="BA28" s="72" t="s">
        <v>191</v>
      </c>
      <c r="BB28" s="1175" t="str">
        <f t="shared" si="3"/>
        <v xml:space="preserve">  </v>
      </c>
      <c r="BC28" s="1154" t="str">
        <f t="shared" si="4"/>
        <v xml:space="preserve">  </v>
      </c>
      <c r="BD28" s="795" t="s">
        <v>191</v>
      </c>
      <c r="BE28" s="470"/>
      <c r="BF28" s="470" t="s">
        <v>960</v>
      </c>
      <c r="BG28" s="470"/>
      <c r="BH28" s="1175"/>
      <c r="BI28" s="1154" t="str">
        <f t="shared" si="5"/>
        <v xml:space="preserve">  </v>
      </c>
      <c r="BJ28" s="1370" t="s">
        <v>494</v>
      </c>
      <c r="BK28" s="23" t="s">
        <v>960</v>
      </c>
      <c r="BL28" s="470"/>
      <c r="BM28" s="1175"/>
      <c r="BN28" s="1158" t="str">
        <f t="shared" si="7"/>
        <v xml:space="preserve">  </v>
      </c>
      <c r="BO28" s="1157" t="str">
        <f t="shared" si="8"/>
        <v xml:space="preserve">  </v>
      </c>
      <c r="BP28" s="1460"/>
      <c r="BQ28" s="1461">
        <v>231.74539321555349</v>
      </c>
      <c r="BR28" s="1461"/>
      <c r="BS28" s="174" t="str">
        <f t="shared" si="31"/>
        <v xml:space="preserve">  </v>
      </c>
      <c r="BT28" s="1158" t="str">
        <f t="shared" si="32"/>
        <v xml:space="preserve">  </v>
      </c>
      <c r="BU28" s="1476"/>
      <c r="BV28" s="1476"/>
      <c r="BW28" s="1476"/>
      <c r="BX28" s="1868"/>
      <c r="BY28" s="1463"/>
      <c r="BZ28" s="1477"/>
      <c r="CA28" s="1477"/>
      <c r="CB28" s="1477"/>
      <c r="CC28" s="1154"/>
      <c r="CD28" s="470"/>
      <c r="CE28" s="470"/>
      <c r="CF28" s="470"/>
      <c r="CG28" s="470"/>
      <c r="CH28" s="1460"/>
      <c r="CI28" s="470"/>
      <c r="CJ28" s="470" t="s">
        <v>482</v>
      </c>
      <c r="CK28" s="470" t="s">
        <v>482</v>
      </c>
      <c r="CL28" s="1472"/>
      <c r="CM28" s="1911"/>
      <c r="CN28" s="470"/>
      <c r="CO28" s="470"/>
      <c r="CP28" s="470"/>
      <c r="CQ28" s="470"/>
      <c r="CR28" s="1293"/>
      <c r="CS28" s="1094"/>
    </row>
    <row r="29" spans="1:97" x14ac:dyDescent="0.2">
      <c r="A29" s="1144" t="s">
        <v>2206</v>
      </c>
      <c r="B29" s="1161" t="s">
        <v>1312</v>
      </c>
      <c r="C29" s="1105" t="s">
        <v>599</v>
      </c>
      <c r="D29" s="957">
        <v>9</v>
      </c>
      <c r="E29" s="1455"/>
      <c r="F29" s="955">
        <v>1</v>
      </c>
      <c r="G29" s="956">
        <v>11452800</v>
      </c>
      <c r="H29" s="1163">
        <v>201103251110</v>
      </c>
      <c r="I29" s="1163"/>
      <c r="J29" s="957" t="s">
        <v>389</v>
      </c>
      <c r="K29" s="1183" t="s">
        <v>2615</v>
      </c>
      <c r="L29" s="1184" t="s">
        <v>1696</v>
      </c>
      <c r="M29" s="957" t="s">
        <v>128</v>
      </c>
      <c r="N29" s="957"/>
      <c r="O29" s="959"/>
      <c r="P29" s="959">
        <v>40627</v>
      </c>
      <c r="Q29" s="1342">
        <v>0.46527777777777801</v>
      </c>
      <c r="R29" s="1105" t="s">
        <v>327</v>
      </c>
      <c r="S29" s="1468" t="s">
        <v>375</v>
      </c>
      <c r="T29" s="1345">
        <v>131.80000000000001</v>
      </c>
      <c r="U29" s="1345">
        <v>252.5</v>
      </c>
      <c r="V29" s="1189">
        <f t="shared" ref="V29:V41" si="48">U29-T29</f>
        <v>120.69999999999999</v>
      </c>
      <c r="W29" s="1235">
        <v>125</v>
      </c>
      <c r="X29" s="1344">
        <f t="shared" ref="X29:X56" si="49">V29/(W29/1000)</f>
        <v>965.59999999999991</v>
      </c>
      <c r="Y29" s="1154" t="str">
        <f t="shared" ref="Y29:Y70" si="50">IF(V29&lt;Y$5,"&lt;MDL",IF(V29&lt;Y$6,"E, &lt;RL",IF(V29&gt;Y$6,"  ",)))</f>
        <v xml:space="preserve">  </v>
      </c>
      <c r="Z29" s="1235" t="s">
        <v>415</v>
      </c>
      <c r="AA29" s="1345">
        <v>131.80000000000001</v>
      </c>
      <c r="AB29" s="1345">
        <v>231.3</v>
      </c>
      <c r="AC29" s="1189">
        <f t="shared" ref="AC29:AC41" si="51">AB29-AA29</f>
        <v>99.5</v>
      </c>
      <c r="AD29" s="1235">
        <v>125</v>
      </c>
      <c r="AE29" s="1344">
        <f t="shared" ref="AE29:AE56" si="52">AC29/(AD29/1000)</f>
        <v>796</v>
      </c>
      <c r="AF29" s="1154" t="str">
        <f t="shared" ref="AF29:AF70" si="53">IF(AC29&lt;AF$5,"&lt;MDL",IF(AC29&lt;AF$6,"E, &lt;RL",IF(AC29&gt;AF$6,"  ",)))</f>
        <v xml:space="preserve">  </v>
      </c>
      <c r="AG29" s="1235" t="s">
        <v>449</v>
      </c>
      <c r="AH29" s="1345">
        <v>131.9</v>
      </c>
      <c r="AI29" s="1345">
        <v>256.7</v>
      </c>
      <c r="AJ29" s="1344">
        <f t="shared" ref="AJ29:AJ41" si="54">AI29-AH29</f>
        <v>124.79999999999998</v>
      </c>
      <c r="AK29" s="1235">
        <v>125</v>
      </c>
      <c r="AL29" s="1344">
        <f t="shared" ref="AL29:AL56" si="55">AJ29/(AK29/1000)</f>
        <v>998.39999999999986</v>
      </c>
      <c r="AM29" s="1154" t="str">
        <f t="shared" ref="AM29:AM70" si="56">IF(AJ29&lt;AM$5,"&lt;MDL",IF(AJ29&lt;AM$6,"E, &lt;RL",IF(AJ29&gt;AM$6,"  ",)))</f>
        <v xml:space="preserve">  </v>
      </c>
      <c r="AN29" s="1307">
        <f t="shared" ref="AN29:AN49" si="57">AVERAGE(X29,AE29,AL29)</f>
        <v>920</v>
      </c>
      <c r="AO29" s="1307">
        <f t="shared" ref="AO29:AO49" si="58">STDEV(X29,AE29,AL29)</f>
        <v>108.63222358029861</v>
      </c>
      <c r="AP29" s="1307">
        <f t="shared" ref="AP29:AP49" si="59">AO29/AN29*100</f>
        <v>11.807850389162892</v>
      </c>
      <c r="AQ29" s="1235">
        <f t="shared" ref="AQ29:AQ49" si="60">COUNT(X29,AE29,AL29)</f>
        <v>3</v>
      </c>
      <c r="AR29" s="1154" t="str">
        <f t="shared" ref="AR29:AR70" si="61">IF(AN29&lt;AR$5,"&lt;MDL",IF(AN29&lt;AR$6,"E, &lt;RL",IF(AN29&gt;AR$6,"  ",)))</f>
        <v xml:space="preserve">  </v>
      </c>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1347" t="s">
        <v>520</v>
      </c>
      <c r="BF29" s="1347">
        <v>4.1492246106328707</v>
      </c>
      <c r="BG29" s="1456"/>
      <c r="BH29" s="1175" t="str">
        <f>IF(BF29&lt;BH$7,"E, &lt;PRL",IF(BF29&gt;BH$7,"  ",))</f>
        <v xml:space="preserve">  </v>
      </c>
      <c r="BI29" s="1154" t="str">
        <f t="shared" si="5"/>
        <v xml:space="preserve">  </v>
      </c>
      <c r="BJ29" s="1347" t="s">
        <v>494</v>
      </c>
      <c r="BK29" s="1347">
        <v>5.3707810909301788E-2</v>
      </c>
      <c r="BL29" s="1347"/>
      <c r="BM29" s="1175" t="str">
        <f>IF(BK29&lt;BM$7,"E, &lt;PRL",IF(BK29&gt;BM$7,"  ",))</f>
        <v xml:space="preserve">  </v>
      </c>
      <c r="BN29" s="1158" t="str">
        <f t="shared" si="7"/>
        <v xml:space="preserve">  </v>
      </c>
      <c r="BO29" s="1157" t="str">
        <f t="shared" si="8"/>
        <v xml:space="preserve">  </v>
      </c>
      <c r="BP29" s="1348">
        <f>BK29/BF29*100</f>
        <v>1.2944059661573701</v>
      </c>
      <c r="BQ29" s="1104">
        <v>222.35026161505255</v>
      </c>
      <c r="BR29" s="1370"/>
      <c r="BS29" s="174" t="str">
        <f t="shared" si="31"/>
        <v xml:space="preserve">  </v>
      </c>
      <c r="BT29" s="1158" t="str">
        <f t="shared" si="32"/>
        <v xml:space="preserve">  </v>
      </c>
      <c r="BU29" s="1352">
        <f>BQ29*(X29/1000)</f>
        <v>214.70141261549472</v>
      </c>
      <c r="BV29" s="1347"/>
      <c r="BW29" s="174" t="str">
        <f t="shared" ref="BW29:BW41" si="62">IF(BU29&lt;BW$7,"E, &lt;PRL",IF(BU29&gt;BW$7,"  ",))</f>
        <v xml:space="preserve">  </v>
      </c>
      <c r="BX29" s="1154" t="str">
        <f t="shared" ref="BX29:BX70" si="63">IF(BU29&lt;BX$5,"&lt;MDL",IF(BU29&lt;BX$6,"E, &lt;RL",IF(BU29&gt;BX$6,"  ",)))</f>
        <v xml:space="preserve">  </v>
      </c>
      <c r="BY29" s="1236">
        <v>1.5198450660655758</v>
      </c>
      <c r="BZ29" s="1353"/>
      <c r="CA29" s="1179">
        <v>1</v>
      </c>
      <c r="CB29" s="174" t="str">
        <f t="shared" ref="CB29:CB41" si="64">IF(BY29&lt;CB$7,"E, &lt;PRL",IF(BY29&gt;CB$7,"  ",))</f>
        <v xml:space="preserve">  </v>
      </c>
      <c r="CC29" s="1154" t="str">
        <f t="shared" ref="CC29:CC70" si="65">IF(BY29&lt;CC$5,"&lt;MDL",IF(BY29&lt;CC$6,"E, &lt;RL",IF(BY29&gt;CC$6,"  ",)))</f>
        <v xml:space="preserve">  </v>
      </c>
      <c r="CD29" s="1419">
        <f>BY29*(AE29/1000)</f>
        <v>1.2097966725881983</v>
      </c>
      <c r="CE29" s="1347"/>
      <c r="CF29" s="174" t="str">
        <f t="shared" ref="CF29:CF41" si="66">IF(CD29&lt;CF$7,"E, &lt;PRL",IF(CD29&gt;CF$7,"  ",))</f>
        <v xml:space="preserve">  </v>
      </c>
      <c r="CG29" s="1158" t="str">
        <f t="shared" ref="CG29:CG70" si="67">IF(CD29&lt;CG$5,"&lt;MDL",IF(CD29&lt;CG$6,"E, &lt;RL",IF(CD29&gt;CG$6,"  ",)))</f>
        <v xml:space="preserve">  </v>
      </c>
      <c r="CH29" s="1348">
        <f t="shared" ref="CH29:CH48" si="68">BY29/BQ29*100</f>
        <v>0.68353644157020688</v>
      </c>
      <c r="CI29" s="1353">
        <v>3.4813875180181246</v>
      </c>
      <c r="CJ29" s="1353"/>
      <c r="CK29" s="174" t="str">
        <f t="shared" ref="CK29:CK41" si="69">IF(CI29&lt;CK$7,"E, &lt;PRL",IF(CI29&gt;CK$7,"  ",))</f>
        <v xml:space="preserve">  </v>
      </c>
      <c r="CL29" s="1154" t="str">
        <f t="shared" ref="CL29:CL70" si="70">IF(CI29&lt;CL$5,"&lt;MDL",IF(CI29&lt;CL$6,"E, &lt;RL",IF(CI29&gt;CL$6,"  ",)))</f>
        <v xml:space="preserve">  </v>
      </c>
      <c r="CM29" s="1312">
        <f t="shared" ref="CM29:CM41" si="71">CI29*(AL29/1000)</f>
        <v>3.4758172979892952</v>
      </c>
      <c r="CN29" s="1353"/>
      <c r="CO29" s="174" t="str">
        <f t="shared" ref="CO29:CO41" si="72">IF(CM29&lt;CO$7,"E, &lt;PRL",IF(CM29&gt;CO$7,"  ",))</f>
        <v xml:space="preserve">  </v>
      </c>
      <c r="CP29" s="1158" t="str">
        <f t="shared" ref="CP29:CP70" si="73">IF(CM29&lt;CP$5,"&lt;MDL",IF(CM29&lt;CP$6,"E, &lt;RL",IF(CM29&gt;CP$6,"  ",)))</f>
        <v xml:space="preserve">  </v>
      </c>
      <c r="CQ29" s="1353">
        <f t="shared" ref="CQ29:CQ60" si="74">CI29/BQ29*100</f>
        <v>1.5657222495403817</v>
      </c>
      <c r="CR29" s="1174">
        <f t="shared" ref="CR29:CR60" si="75">100*CM29/BU29</f>
        <v>1.6189075123665255</v>
      </c>
    </row>
    <row r="30" spans="1:97" x14ac:dyDescent="0.2">
      <c r="A30" s="1144" t="s">
        <v>2207</v>
      </c>
      <c r="B30" s="1208" t="s">
        <v>1313</v>
      </c>
      <c r="C30" s="1209" t="s">
        <v>600</v>
      </c>
      <c r="D30" s="1209">
        <v>5</v>
      </c>
      <c r="E30" s="1455"/>
      <c r="F30" s="955">
        <v>4</v>
      </c>
      <c r="G30" s="1229">
        <v>11452800</v>
      </c>
      <c r="H30" s="1270">
        <v>201103251110</v>
      </c>
      <c r="I30" s="1270"/>
      <c r="J30" s="1209" t="s">
        <v>389</v>
      </c>
      <c r="K30" s="1183" t="s">
        <v>2615</v>
      </c>
      <c r="L30" s="1458" t="s">
        <v>1696</v>
      </c>
      <c r="M30" s="1407" t="s">
        <v>350</v>
      </c>
      <c r="N30" s="1407"/>
      <c r="O30" s="1407" t="s">
        <v>346</v>
      </c>
      <c r="P30" s="1407">
        <v>40627</v>
      </c>
      <c r="Q30" s="1357">
        <v>0.46527777777777801</v>
      </c>
      <c r="R30" s="1356" t="s">
        <v>345</v>
      </c>
      <c r="S30" s="1473" t="s">
        <v>376</v>
      </c>
      <c r="T30" s="1409">
        <v>132.5</v>
      </c>
      <c r="U30" s="1409">
        <v>241.5</v>
      </c>
      <c r="V30" s="1360">
        <f t="shared" si="48"/>
        <v>109</v>
      </c>
      <c r="W30" s="1362">
        <v>125</v>
      </c>
      <c r="X30" s="1359">
        <f t="shared" si="49"/>
        <v>872</v>
      </c>
      <c r="Y30" s="1154" t="str">
        <f t="shared" si="50"/>
        <v xml:space="preserve">  </v>
      </c>
      <c r="Z30" s="1362" t="s">
        <v>416</v>
      </c>
      <c r="AA30" s="1360">
        <v>132.80000000000001</v>
      </c>
      <c r="AB30" s="1360">
        <v>251.7</v>
      </c>
      <c r="AC30" s="1360">
        <f t="shared" si="51"/>
        <v>118.89999999999998</v>
      </c>
      <c r="AD30" s="1408">
        <v>125</v>
      </c>
      <c r="AE30" s="1359">
        <f t="shared" si="52"/>
        <v>951.19999999999982</v>
      </c>
      <c r="AF30" s="1154" t="str">
        <f t="shared" si="53"/>
        <v xml:space="preserve">  </v>
      </c>
      <c r="AG30" s="1362" t="s">
        <v>376</v>
      </c>
      <c r="AH30" s="1409">
        <v>131.4</v>
      </c>
      <c r="AI30" s="1409">
        <v>249.79999999999998</v>
      </c>
      <c r="AJ30" s="1359">
        <f t="shared" si="54"/>
        <v>118.39999999999998</v>
      </c>
      <c r="AK30" s="1362">
        <v>125</v>
      </c>
      <c r="AL30" s="1359">
        <f t="shared" si="55"/>
        <v>947.19999999999982</v>
      </c>
      <c r="AM30" s="1154" t="str">
        <f t="shared" si="56"/>
        <v xml:space="preserve">  </v>
      </c>
      <c r="AN30" s="1361">
        <f t="shared" si="57"/>
        <v>923.46666666666658</v>
      </c>
      <c r="AO30" s="1361">
        <f t="shared" si="58"/>
        <v>44.616289999655102</v>
      </c>
      <c r="AP30" s="1361">
        <f t="shared" si="59"/>
        <v>4.8313914957755308</v>
      </c>
      <c r="AQ30" s="1362">
        <f t="shared" si="60"/>
        <v>3</v>
      </c>
      <c r="AR30" s="1154" t="str">
        <f t="shared" si="61"/>
        <v xml:space="preserve">  </v>
      </c>
      <c r="AS30" s="1362"/>
      <c r="AT30" s="72" t="s">
        <v>191</v>
      </c>
      <c r="AU30" s="72" t="s">
        <v>191</v>
      </c>
      <c r="AV30" s="72" t="s">
        <v>191</v>
      </c>
      <c r="AW30" s="1175" t="str">
        <f t="shared" si="1"/>
        <v xml:space="preserve">  </v>
      </c>
      <c r="AX30" s="1154" t="str">
        <f t="shared" si="2"/>
        <v xml:space="preserve">  </v>
      </c>
      <c r="AY30" s="72" t="s">
        <v>191</v>
      </c>
      <c r="AZ30" s="72" t="s">
        <v>191</v>
      </c>
      <c r="BA30" s="72" t="s">
        <v>191</v>
      </c>
      <c r="BB30" s="1175" t="str">
        <f t="shared" si="3"/>
        <v xml:space="preserve">  </v>
      </c>
      <c r="BC30" s="1154" t="str">
        <f t="shared" si="4"/>
        <v xml:space="preserve">  </v>
      </c>
      <c r="BD30" s="795" t="s">
        <v>191</v>
      </c>
      <c r="BE30" s="1422"/>
      <c r="BF30" s="470" t="s">
        <v>960</v>
      </c>
      <c r="BG30" s="470"/>
      <c r="BH30" s="1175"/>
      <c r="BI30" s="1154" t="str">
        <f t="shared" si="5"/>
        <v xml:space="preserve">  </v>
      </c>
      <c r="BJ30" s="1370" t="s">
        <v>494</v>
      </c>
      <c r="BK30" s="23" t="s">
        <v>960</v>
      </c>
      <c r="BL30" s="470"/>
      <c r="BM30" s="1175"/>
      <c r="BN30" s="1158" t="str">
        <f t="shared" si="7"/>
        <v xml:space="preserve">  </v>
      </c>
      <c r="BO30" s="1157" t="str">
        <f t="shared" si="8"/>
        <v xml:space="preserve">  </v>
      </c>
      <c r="BP30" s="1482"/>
      <c r="BQ30" s="1461">
        <v>246.32916795746803</v>
      </c>
      <c r="BR30" s="1370"/>
      <c r="BS30" s="174" t="str">
        <f t="shared" si="31"/>
        <v xml:space="preserve">  </v>
      </c>
      <c r="BT30" s="1158" t="str">
        <f t="shared" si="32"/>
        <v xml:space="preserve">  </v>
      </c>
      <c r="BU30" s="1366">
        <f>BQ30*(X30/1000)</f>
        <v>214.79903445891213</v>
      </c>
      <c r="BV30" s="1370"/>
      <c r="BW30" s="174" t="str">
        <f t="shared" si="62"/>
        <v xml:space="preserve">  </v>
      </c>
      <c r="BX30" s="1154" t="str">
        <f t="shared" si="63"/>
        <v xml:space="preserve">  </v>
      </c>
      <c r="BY30" s="1367">
        <v>1.6712014949406151</v>
      </c>
      <c r="BZ30" s="1368"/>
      <c r="CA30" s="1193">
        <v>1</v>
      </c>
      <c r="CB30" s="174" t="str">
        <f t="shared" si="64"/>
        <v xml:space="preserve">  </v>
      </c>
      <c r="CC30" s="1154" t="str">
        <f t="shared" si="65"/>
        <v xml:space="preserve">  </v>
      </c>
      <c r="CD30" s="1464">
        <f>BY30*(AE30/1000)</f>
        <v>1.5896468619875128</v>
      </c>
      <c r="CE30" s="1370"/>
      <c r="CF30" s="174" t="str">
        <f t="shared" si="66"/>
        <v xml:space="preserve">  </v>
      </c>
      <c r="CG30" s="1158" t="str">
        <f t="shared" si="67"/>
        <v xml:space="preserve">  </v>
      </c>
      <c r="CH30" s="1369">
        <f t="shared" si="68"/>
        <v>0.67844239023661623</v>
      </c>
      <c r="CI30" s="1368">
        <v>3.3847924187886411</v>
      </c>
      <c r="CJ30" s="1368"/>
      <c r="CK30" s="174" t="str">
        <f t="shared" si="69"/>
        <v xml:space="preserve">  </v>
      </c>
      <c r="CL30" s="1154" t="str">
        <f t="shared" si="70"/>
        <v xml:space="preserve">  </v>
      </c>
      <c r="CM30" s="1610">
        <f t="shared" si="71"/>
        <v>3.2060753790766001</v>
      </c>
      <c r="CN30" s="1368"/>
      <c r="CO30" s="174" t="str">
        <f t="shared" si="72"/>
        <v xml:space="preserve">  </v>
      </c>
      <c r="CP30" s="1158" t="str">
        <f t="shared" si="73"/>
        <v xml:space="preserve">  </v>
      </c>
      <c r="CQ30" s="1368">
        <f t="shared" si="74"/>
        <v>1.3740932293381798</v>
      </c>
      <c r="CR30" s="1293">
        <f t="shared" si="75"/>
        <v>1.4925930124187194</v>
      </c>
      <c r="CS30" s="1094"/>
    </row>
    <row r="31" spans="1:97" x14ac:dyDescent="0.2">
      <c r="A31" s="1144" t="s">
        <v>2211</v>
      </c>
      <c r="B31" s="1161" t="s">
        <v>1317</v>
      </c>
      <c r="C31" s="1105" t="s">
        <v>599</v>
      </c>
      <c r="D31" s="957">
        <v>9</v>
      </c>
      <c r="E31" s="1455"/>
      <c r="F31" s="955">
        <v>1</v>
      </c>
      <c r="G31" s="956">
        <v>11452800</v>
      </c>
      <c r="H31" s="1163">
        <v>201104040840</v>
      </c>
      <c r="I31" s="1163"/>
      <c r="J31" s="957" t="s">
        <v>389</v>
      </c>
      <c r="K31" s="1183" t="s">
        <v>2615</v>
      </c>
      <c r="L31" s="1184" t="s">
        <v>1696</v>
      </c>
      <c r="M31" s="957" t="s">
        <v>128</v>
      </c>
      <c r="N31" s="957"/>
      <c r="O31" s="959"/>
      <c r="P31" s="959">
        <v>40637</v>
      </c>
      <c r="Q31" s="1342">
        <v>0.36111111111111099</v>
      </c>
      <c r="R31" s="1105" t="s">
        <v>331</v>
      </c>
      <c r="S31" s="1468" t="s">
        <v>380</v>
      </c>
      <c r="T31" s="1345">
        <v>131.1</v>
      </c>
      <c r="U31" s="1345">
        <v>146.6</v>
      </c>
      <c r="V31" s="1189">
        <f t="shared" si="48"/>
        <v>15.5</v>
      </c>
      <c r="W31" s="1235">
        <v>240</v>
      </c>
      <c r="X31" s="1344">
        <f t="shared" si="49"/>
        <v>64.583333333333343</v>
      </c>
      <c r="Y31" s="1154" t="str">
        <f t="shared" si="50"/>
        <v xml:space="preserve">  </v>
      </c>
      <c r="Z31" s="1235" t="s">
        <v>420</v>
      </c>
      <c r="AA31" s="1345">
        <v>131.69999999999999</v>
      </c>
      <c r="AB31" s="1345">
        <v>147.10000000000002</v>
      </c>
      <c r="AC31" s="1189">
        <f t="shared" si="51"/>
        <v>15.400000000000034</v>
      </c>
      <c r="AD31" s="1235">
        <v>240</v>
      </c>
      <c r="AE31" s="1344">
        <f t="shared" si="52"/>
        <v>64.166666666666814</v>
      </c>
      <c r="AF31" s="1154" t="str">
        <f t="shared" si="53"/>
        <v xml:space="preserve">  </v>
      </c>
      <c r="AG31" s="1235" t="s">
        <v>453</v>
      </c>
      <c r="AH31" s="1345">
        <v>131.19999999999999</v>
      </c>
      <c r="AI31" s="1345">
        <v>146.5</v>
      </c>
      <c r="AJ31" s="1344">
        <f t="shared" si="54"/>
        <v>15.300000000000011</v>
      </c>
      <c r="AK31" s="1235">
        <v>120</v>
      </c>
      <c r="AL31" s="1344">
        <f t="shared" si="55"/>
        <v>127.5000000000001</v>
      </c>
      <c r="AM31" s="1154" t="str">
        <f t="shared" si="56"/>
        <v xml:space="preserve">  </v>
      </c>
      <c r="AN31" s="1307">
        <f t="shared" si="57"/>
        <v>85.416666666666757</v>
      </c>
      <c r="AO31" s="1307">
        <f t="shared" si="58"/>
        <v>36.445831189741135</v>
      </c>
      <c r="AP31" s="1307">
        <f t="shared" si="59"/>
        <v>42.66829017335543</v>
      </c>
      <c r="AQ31" s="1235">
        <f t="shared" si="60"/>
        <v>3</v>
      </c>
      <c r="AR31" s="1154" t="str">
        <f t="shared" si="61"/>
        <v xml:space="preserve">  </v>
      </c>
      <c r="AT31" s="23" t="s">
        <v>191</v>
      </c>
      <c r="AU31" s="23" t="s">
        <v>191</v>
      </c>
      <c r="AV31" s="23" t="s">
        <v>191</v>
      </c>
      <c r="AW31" s="1175" t="str">
        <f t="shared" si="1"/>
        <v xml:space="preserve">  </v>
      </c>
      <c r="AX31" s="1154" t="str">
        <f t="shared" si="2"/>
        <v xml:space="preserve">  </v>
      </c>
      <c r="AY31" s="23" t="s">
        <v>191</v>
      </c>
      <c r="AZ31" s="23" t="s">
        <v>191</v>
      </c>
      <c r="BA31" s="23" t="s">
        <v>191</v>
      </c>
      <c r="BB31" s="1175" t="str">
        <f t="shared" si="3"/>
        <v xml:space="preserve">  </v>
      </c>
      <c r="BC31" s="1154" t="str">
        <f t="shared" si="4"/>
        <v xml:space="preserve">  </v>
      </c>
      <c r="BD31" s="794" t="s">
        <v>191</v>
      </c>
      <c r="BE31" s="1419" t="s">
        <v>524</v>
      </c>
      <c r="BF31" s="1347">
        <v>1.203560664986709</v>
      </c>
      <c r="BG31" s="1456"/>
      <c r="BH31" s="1175" t="str">
        <f t="shared" ref="BH31:BH41" si="76">IF(BF31&lt;BH$7,"E, &lt;PRL",IF(BF31&gt;BH$7,"  ",))</f>
        <v xml:space="preserve">  </v>
      </c>
      <c r="BI31" s="1154" t="str">
        <f t="shared" si="5"/>
        <v xml:space="preserve">  </v>
      </c>
      <c r="BJ31" s="1347" t="s">
        <v>494</v>
      </c>
      <c r="BK31" s="1347">
        <v>8.2989961625013861E-2</v>
      </c>
      <c r="BL31" s="1347"/>
      <c r="BM31" s="1175" t="str">
        <f t="shared" ref="BM31:BM49" si="77">IF(BK31&lt;BM$7,"E, &lt;PRL",IF(BK31&gt;BM$7,"  ",))</f>
        <v xml:space="preserve">  </v>
      </c>
      <c r="BN31" s="1158" t="str">
        <f t="shared" si="7"/>
        <v xml:space="preserve">  </v>
      </c>
      <c r="BO31" s="1157" t="str">
        <f t="shared" si="8"/>
        <v xml:space="preserve">  </v>
      </c>
      <c r="BP31" s="1348">
        <f t="shared" ref="BP31:BP62" si="78">BK31/BF31*100</f>
        <v>6.8953700498287986</v>
      </c>
      <c r="BQ31" s="1104">
        <v>198.25545001895924</v>
      </c>
      <c r="BR31" s="1370"/>
      <c r="BS31" s="174" t="str">
        <f t="shared" si="31"/>
        <v xml:space="preserve">  </v>
      </c>
      <c r="BT31" s="1158" t="str">
        <f t="shared" si="32"/>
        <v xml:space="preserve">  </v>
      </c>
      <c r="BU31" s="1352">
        <f>BQ31*(X31/1000)</f>
        <v>12.803997813724452</v>
      </c>
      <c r="BV31" s="1347"/>
      <c r="BW31" s="174" t="str">
        <f t="shared" si="62"/>
        <v xml:space="preserve">  </v>
      </c>
      <c r="BX31" s="1154" t="str">
        <f t="shared" si="63"/>
        <v xml:space="preserve">  </v>
      </c>
      <c r="BY31" s="1236">
        <v>3.5781790180497746</v>
      </c>
      <c r="BZ31" s="1353"/>
      <c r="CA31" s="1179">
        <v>1</v>
      </c>
      <c r="CB31" s="174" t="str">
        <f t="shared" si="64"/>
        <v xml:space="preserve">  </v>
      </c>
      <c r="CC31" s="1154" t="str">
        <f t="shared" si="65"/>
        <v xml:space="preserve">  </v>
      </c>
      <c r="CD31" s="1419">
        <f>BY31*(AE31/1000)</f>
        <v>0.22959982032486106</v>
      </c>
      <c r="CE31" s="1347"/>
      <c r="CF31" s="174" t="str">
        <f t="shared" si="66"/>
        <v xml:space="preserve">  </v>
      </c>
      <c r="CG31" s="1158" t="str">
        <f t="shared" si="67"/>
        <v xml:space="preserve">  </v>
      </c>
      <c r="CH31" s="1348">
        <f t="shared" si="68"/>
        <v>1.8048326125246958</v>
      </c>
      <c r="CI31" s="1353">
        <v>2.3454450232254609</v>
      </c>
      <c r="CJ31" s="1353"/>
      <c r="CK31" s="174" t="str">
        <f t="shared" si="69"/>
        <v>E, &lt;PRL</v>
      </c>
      <c r="CL31" s="1154" t="str">
        <f t="shared" si="70"/>
        <v xml:space="preserve">  </v>
      </c>
      <c r="CM31" s="1312">
        <f t="shared" si="71"/>
        <v>0.2990442404612465</v>
      </c>
      <c r="CN31" s="1353"/>
      <c r="CO31" s="174" t="str">
        <f t="shared" si="72"/>
        <v xml:space="preserve">  </v>
      </c>
      <c r="CP31" s="1158" t="str">
        <f t="shared" si="73"/>
        <v xml:space="preserve">  </v>
      </c>
      <c r="CQ31" s="1353">
        <f t="shared" si="74"/>
        <v>1.1830418901478699</v>
      </c>
      <c r="CR31" s="1174">
        <f t="shared" si="75"/>
        <v>2.3355536670016028</v>
      </c>
    </row>
    <row r="32" spans="1:97" x14ac:dyDescent="0.2">
      <c r="A32" s="1144" t="s">
        <v>2280</v>
      </c>
      <c r="B32" s="1161" t="s">
        <v>1386</v>
      </c>
      <c r="C32" s="957" t="s">
        <v>599</v>
      </c>
      <c r="D32" s="957">
        <v>9</v>
      </c>
      <c r="E32" s="1455"/>
      <c r="F32" s="955">
        <v>1</v>
      </c>
      <c r="G32" s="1163">
        <v>384115121402501</v>
      </c>
      <c r="H32" s="1163">
        <v>201212031240</v>
      </c>
      <c r="I32" s="1163"/>
      <c r="J32" s="1105" t="s">
        <v>755</v>
      </c>
      <c r="K32" s="1183" t="s">
        <v>2617</v>
      </c>
      <c r="L32" s="1184" t="s">
        <v>1716</v>
      </c>
      <c r="M32" s="957" t="s">
        <v>753</v>
      </c>
      <c r="N32" s="1163">
        <v>384115121402501</v>
      </c>
      <c r="O32" s="957"/>
      <c r="P32" s="1169">
        <v>41246</v>
      </c>
      <c r="Q32" s="960">
        <v>0.52777777777777779</v>
      </c>
      <c r="R32" s="1105" t="s">
        <v>754</v>
      </c>
      <c r="S32" s="1527" t="s">
        <v>754</v>
      </c>
      <c r="T32" s="1528">
        <v>133.80000000000001</v>
      </c>
      <c r="U32" s="1171">
        <v>159.5</v>
      </c>
      <c r="V32" s="1344">
        <f t="shared" si="48"/>
        <v>25.699999999999989</v>
      </c>
      <c r="W32" s="1171">
        <v>140</v>
      </c>
      <c r="X32" s="1344">
        <f t="shared" si="49"/>
        <v>183.57142857142847</v>
      </c>
      <c r="Y32" s="1154" t="str">
        <f t="shared" si="50"/>
        <v xml:space="preserve">  </v>
      </c>
      <c r="Z32" s="1527" t="s">
        <v>754</v>
      </c>
      <c r="AA32" s="1528">
        <v>133.80000000000001</v>
      </c>
      <c r="AB32" s="1171">
        <v>167.8</v>
      </c>
      <c r="AC32" s="1344">
        <f t="shared" si="51"/>
        <v>34</v>
      </c>
      <c r="AD32" s="1171">
        <v>162</v>
      </c>
      <c r="AE32" s="1344">
        <f t="shared" si="52"/>
        <v>209.87654320987653</v>
      </c>
      <c r="AF32" s="1154" t="str">
        <f t="shared" si="53"/>
        <v xml:space="preserve">  </v>
      </c>
      <c r="AG32" s="1527" t="s">
        <v>754</v>
      </c>
      <c r="AH32" s="1528">
        <v>132.19999999999999</v>
      </c>
      <c r="AI32" s="1171">
        <v>153</v>
      </c>
      <c r="AJ32" s="1344">
        <f t="shared" si="54"/>
        <v>20.800000000000011</v>
      </c>
      <c r="AK32" s="1171">
        <v>100</v>
      </c>
      <c r="AL32" s="1344">
        <f t="shared" si="55"/>
        <v>208.00000000000011</v>
      </c>
      <c r="AM32" s="1154" t="str">
        <f t="shared" si="56"/>
        <v xml:space="preserve">  </v>
      </c>
      <c r="AN32" s="1507">
        <f t="shared" si="57"/>
        <v>200.48265726043505</v>
      </c>
      <c r="AO32" s="1507">
        <f t="shared" si="58"/>
        <v>14.675578197588756</v>
      </c>
      <c r="AP32" s="1507">
        <f t="shared" si="59"/>
        <v>7.3201235449132085</v>
      </c>
      <c r="AQ32" s="1506">
        <f t="shared" si="60"/>
        <v>3</v>
      </c>
      <c r="AR32" s="1154" t="str">
        <f t="shared" si="61"/>
        <v xml:space="preserve">  </v>
      </c>
      <c r="AS32" s="1506"/>
      <c r="AT32" s="23" t="s">
        <v>191</v>
      </c>
      <c r="AU32" s="23" t="s">
        <v>191</v>
      </c>
      <c r="AV32" s="23" t="s">
        <v>191</v>
      </c>
      <c r="AW32" s="1175" t="str">
        <f t="shared" si="1"/>
        <v xml:space="preserve">  </v>
      </c>
      <c r="AX32" s="1154" t="str">
        <f t="shared" si="2"/>
        <v xml:space="preserve">  </v>
      </c>
      <c r="AY32" s="23" t="s">
        <v>191</v>
      </c>
      <c r="AZ32" s="23" t="s">
        <v>191</v>
      </c>
      <c r="BA32" s="23" t="s">
        <v>191</v>
      </c>
      <c r="BB32" s="1175" t="str">
        <f t="shared" si="3"/>
        <v xml:space="preserve">  </v>
      </c>
      <c r="BC32" s="1154" t="str">
        <f t="shared" si="4"/>
        <v xml:space="preserve">  </v>
      </c>
      <c r="BD32" s="794" t="s">
        <v>191</v>
      </c>
      <c r="BE32" s="588"/>
      <c r="BF32" s="1347">
        <v>9.6241149237504153</v>
      </c>
      <c r="BH32" s="1175" t="str">
        <f t="shared" si="76"/>
        <v xml:space="preserve">  </v>
      </c>
      <c r="BI32" s="1154" t="str">
        <f t="shared" si="5"/>
        <v xml:space="preserve">  </v>
      </c>
      <c r="BK32" s="1443">
        <v>9.7181932237041968E-2</v>
      </c>
      <c r="BL32" s="953"/>
      <c r="BM32" s="1175" t="str">
        <f t="shared" si="77"/>
        <v xml:space="preserve">  </v>
      </c>
      <c r="BN32" s="1158" t="str">
        <f t="shared" si="7"/>
        <v xml:space="preserve">  </v>
      </c>
      <c r="BO32" s="1157" t="str">
        <f t="shared" si="8"/>
        <v xml:space="preserve">  </v>
      </c>
      <c r="BP32" s="1529">
        <f t="shared" si="78"/>
        <v>1.0097752677206311</v>
      </c>
      <c r="BQ32" s="1394">
        <v>250.42391875391547</v>
      </c>
      <c r="BR32" s="1530"/>
      <c r="BS32" s="174" t="str">
        <f t="shared" si="31"/>
        <v xml:space="preserve">  </v>
      </c>
      <c r="BT32" s="1158" t="str">
        <f t="shared" si="32"/>
        <v xml:space="preserve">  </v>
      </c>
      <c r="BU32" s="1394">
        <v>45.970676514111602</v>
      </c>
      <c r="BV32" s="953"/>
      <c r="BW32" s="174" t="str">
        <f t="shared" si="62"/>
        <v xml:space="preserve">  </v>
      </c>
      <c r="BX32" s="1154" t="str">
        <f t="shared" si="63"/>
        <v xml:space="preserve">  </v>
      </c>
      <c r="BY32" s="1307">
        <v>1.8978784653615066</v>
      </c>
      <c r="BZ32" s="1352">
        <v>3.235020111411635E-3</v>
      </c>
      <c r="CA32" s="1179">
        <v>1</v>
      </c>
      <c r="CB32" s="174" t="str">
        <f t="shared" si="64"/>
        <v xml:space="preserve">  </v>
      </c>
      <c r="CC32" s="1154" t="str">
        <f t="shared" si="65"/>
        <v xml:space="preserve">  </v>
      </c>
      <c r="CD32" s="1419">
        <v>0.39832017174253842</v>
      </c>
      <c r="CE32" s="949">
        <v>6.7895483819749303E-4</v>
      </c>
      <c r="CF32" s="174" t="str">
        <f t="shared" si="66"/>
        <v xml:space="preserve">  </v>
      </c>
      <c r="CG32" s="1158" t="str">
        <f t="shared" si="67"/>
        <v xml:space="preserve">  </v>
      </c>
      <c r="CH32" s="1389">
        <f t="shared" si="68"/>
        <v>0.75786629120938653</v>
      </c>
      <c r="CI32" s="1531">
        <v>5.159701824330809</v>
      </c>
      <c r="CK32" s="174" t="str">
        <f t="shared" si="69"/>
        <v xml:space="preserve">  </v>
      </c>
      <c r="CL32" s="1154" t="str">
        <f t="shared" si="70"/>
        <v xml:space="preserve">  </v>
      </c>
      <c r="CM32" s="1312">
        <f t="shared" si="71"/>
        <v>1.0732179794608088</v>
      </c>
      <c r="CO32" s="174" t="str">
        <f t="shared" si="72"/>
        <v xml:space="preserve">  </v>
      </c>
      <c r="CP32" s="1158" t="str">
        <f t="shared" si="73"/>
        <v xml:space="preserve">  </v>
      </c>
      <c r="CQ32" s="1353">
        <f t="shared" si="74"/>
        <v>2.0603869830026511</v>
      </c>
      <c r="CR32" s="1174">
        <f t="shared" si="75"/>
        <v>2.3345707760714887</v>
      </c>
    </row>
    <row r="33" spans="1:97" x14ac:dyDescent="0.2">
      <c r="A33" s="1144" t="s">
        <v>2281</v>
      </c>
      <c r="B33" s="1161" t="s">
        <v>1387</v>
      </c>
      <c r="C33" s="1105" t="s">
        <v>599</v>
      </c>
      <c r="D33" s="957">
        <v>9</v>
      </c>
      <c r="E33" s="1455"/>
      <c r="F33" s="955">
        <v>1</v>
      </c>
      <c r="G33" s="1163">
        <v>11452800</v>
      </c>
      <c r="H33" s="1163">
        <v>201212031400</v>
      </c>
      <c r="I33" s="1163"/>
      <c r="J33" s="1105" t="s">
        <v>758</v>
      </c>
      <c r="K33" s="1183" t="s">
        <v>2615</v>
      </c>
      <c r="L33" s="1184" t="s">
        <v>1696</v>
      </c>
      <c r="M33" s="957" t="s">
        <v>756</v>
      </c>
      <c r="N33" s="957"/>
      <c r="O33" s="957"/>
      <c r="P33" s="1169">
        <v>41246</v>
      </c>
      <c r="Q33" s="960">
        <v>0.58333333333333337</v>
      </c>
      <c r="R33" s="1105" t="s">
        <v>757</v>
      </c>
      <c r="S33" s="1527" t="s">
        <v>757</v>
      </c>
      <c r="T33" s="1528">
        <v>134.5</v>
      </c>
      <c r="U33" s="1171">
        <v>255.9</v>
      </c>
      <c r="V33" s="1344">
        <f t="shared" si="48"/>
        <v>121.4</v>
      </c>
      <c r="W33" s="1171">
        <v>125</v>
      </c>
      <c r="X33" s="1344">
        <f t="shared" si="49"/>
        <v>971.2</v>
      </c>
      <c r="Y33" s="1154" t="str">
        <f t="shared" si="50"/>
        <v xml:space="preserve">  </v>
      </c>
      <c r="Z33" s="1527" t="s">
        <v>757</v>
      </c>
      <c r="AA33" s="1528">
        <v>132.69999999999999</v>
      </c>
      <c r="AB33" s="1171">
        <v>268.2</v>
      </c>
      <c r="AC33" s="1344">
        <f t="shared" si="51"/>
        <v>135.5</v>
      </c>
      <c r="AD33" s="1171">
        <v>130</v>
      </c>
      <c r="AE33" s="1344">
        <f t="shared" si="52"/>
        <v>1042.3076923076924</v>
      </c>
      <c r="AF33" s="1154" t="str">
        <f t="shared" si="53"/>
        <v xml:space="preserve">  </v>
      </c>
      <c r="AG33" s="1527" t="s">
        <v>757</v>
      </c>
      <c r="AH33" s="1528">
        <v>132.19999999999999</v>
      </c>
      <c r="AI33" s="1171">
        <v>244.79999999999998</v>
      </c>
      <c r="AJ33" s="1344">
        <f t="shared" si="54"/>
        <v>112.6</v>
      </c>
      <c r="AK33" s="1171">
        <v>100</v>
      </c>
      <c r="AL33" s="1344">
        <f t="shared" si="55"/>
        <v>1125.9999999999998</v>
      </c>
      <c r="AM33" s="1154" t="str">
        <f t="shared" si="56"/>
        <v xml:space="preserve">  </v>
      </c>
      <c r="AN33" s="1507">
        <f t="shared" si="57"/>
        <v>1046.5025641025641</v>
      </c>
      <c r="AO33" s="1507">
        <f t="shared" si="58"/>
        <v>77.485209634042661</v>
      </c>
      <c r="AP33" s="1507">
        <f t="shared" si="59"/>
        <v>7.4042063815190611</v>
      </c>
      <c r="AQ33" s="1506">
        <f t="shared" si="60"/>
        <v>3</v>
      </c>
      <c r="AR33" s="1154" t="str">
        <f t="shared" si="61"/>
        <v xml:space="preserve">  </v>
      </c>
      <c r="AS33" s="1506"/>
      <c r="AT33" s="23" t="s">
        <v>191</v>
      </c>
      <c r="AU33" s="23" t="s">
        <v>191</v>
      </c>
      <c r="AV33" s="23" t="s">
        <v>191</v>
      </c>
      <c r="AW33" s="1175" t="str">
        <f t="shared" si="1"/>
        <v xml:space="preserve">  </v>
      </c>
      <c r="AX33" s="1154" t="str">
        <f t="shared" si="2"/>
        <v xml:space="preserve">  </v>
      </c>
      <c r="AY33" s="23" t="s">
        <v>191</v>
      </c>
      <c r="AZ33" s="23" t="s">
        <v>191</v>
      </c>
      <c r="BA33" s="23" t="s">
        <v>191</v>
      </c>
      <c r="BB33" s="1175" t="str">
        <f t="shared" si="3"/>
        <v xml:space="preserve">  </v>
      </c>
      <c r="BC33" s="1154" t="str">
        <f t="shared" si="4"/>
        <v xml:space="preserve">  </v>
      </c>
      <c r="BD33" s="794" t="s">
        <v>191</v>
      </c>
      <c r="BE33" s="588"/>
      <c r="BF33" s="1347">
        <v>9.105893315630837</v>
      </c>
      <c r="BG33" s="1347">
        <v>3.7439088188013336E-2</v>
      </c>
      <c r="BH33" s="1175" t="str">
        <f t="shared" si="76"/>
        <v xml:space="preserve">  </v>
      </c>
      <c r="BI33" s="1154" t="str">
        <f t="shared" si="5"/>
        <v xml:space="preserve">  </v>
      </c>
      <c r="BK33" s="1443">
        <v>7.6839253500372531E-2</v>
      </c>
      <c r="BL33" s="953"/>
      <c r="BM33" s="1175" t="str">
        <f t="shared" si="77"/>
        <v xml:space="preserve">  </v>
      </c>
      <c r="BN33" s="1158" t="str">
        <f t="shared" si="7"/>
        <v xml:space="preserve">  </v>
      </c>
      <c r="BO33" s="1157" t="str">
        <f t="shared" si="8"/>
        <v xml:space="preserve">  </v>
      </c>
      <c r="BP33" s="1529">
        <f t="shared" si="78"/>
        <v>0.84384091529463823</v>
      </c>
      <c r="BQ33" s="1394">
        <v>234.70225765543654</v>
      </c>
      <c r="BR33" s="1530"/>
      <c r="BS33" s="174" t="str">
        <f t="shared" si="31"/>
        <v xml:space="preserve">  </v>
      </c>
      <c r="BT33" s="1158" t="str">
        <f t="shared" si="32"/>
        <v xml:space="preserve">  </v>
      </c>
      <c r="BU33" s="1394">
        <v>227.94283263495998</v>
      </c>
      <c r="BV33" s="953"/>
      <c r="BW33" s="174" t="str">
        <f t="shared" si="62"/>
        <v xml:space="preserve">  </v>
      </c>
      <c r="BX33" s="1154" t="str">
        <f t="shared" si="63"/>
        <v xml:space="preserve">  </v>
      </c>
      <c r="BY33" s="1307">
        <v>1.1459054018257435</v>
      </c>
      <c r="CA33" s="1179">
        <v>1</v>
      </c>
      <c r="CB33" s="174" t="str">
        <f t="shared" si="64"/>
        <v xml:space="preserve">  </v>
      </c>
      <c r="CC33" s="1154" t="str">
        <f t="shared" si="65"/>
        <v xml:space="preserve">  </v>
      </c>
      <c r="CD33" s="1419">
        <f>BY33*(AE33/1000)</f>
        <v>1.1943860149799097</v>
      </c>
      <c r="CF33" s="174" t="str">
        <f t="shared" si="66"/>
        <v xml:space="preserve">  </v>
      </c>
      <c r="CG33" s="1158" t="str">
        <f t="shared" si="67"/>
        <v xml:space="preserve">  </v>
      </c>
      <c r="CH33" s="1389">
        <f t="shared" si="68"/>
        <v>0.48823791184319709</v>
      </c>
      <c r="CI33" s="1531">
        <v>4.1725664486634964</v>
      </c>
      <c r="CK33" s="174" t="str">
        <f t="shared" si="69"/>
        <v xml:space="preserve">  </v>
      </c>
      <c r="CL33" s="1154" t="str">
        <f t="shared" si="70"/>
        <v xml:space="preserve">  </v>
      </c>
      <c r="CM33" s="1312">
        <f t="shared" si="71"/>
        <v>4.6983098211950951</v>
      </c>
      <c r="CO33" s="174" t="str">
        <f t="shared" si="72"/>
        <v xml:space="preserve">  </v>
      </c>
      <c r="CP33" s="1158" t="str">
        <f t="shared" si="73"/>
        <v xml:space="preserve">  </v>
      </c>
      <c r="CQ33" s="1353">
        <f t="shared" si="74"/>
        <v>1.7778126594713839</v>
      </c>
      <c r="CR33" s="1174">
        <f t="shared" si="75"/>
        <v>2.0611790100543423</v>
      </c>
    </row>
    <row r="34" spans="1:97" x14ac:dyDescent="0.2">
      <c r="A34" s="1144" t="s">
        <v>2284</v>
      </c>
      <c r="B34" s="1161" t="s">
        <v>1390</v>
      </c>
      <c r="C34" s="957" t="s">
        <v>599</v>
      </c>
      <c r="D34" s="957">
        <v>9</v>
      </c>
      <c r="E34" s="1455"/>
      <c r="F34" s="955">
        <v>1</v>
      </c>
      <c r="G34" s="1163">
        <v>384115121402501</v>
      </c>
      <c r="H34" s="1163">
        <v>201212051340</v>
      </c>
      <c r="I34" s="1163"/>
      <c r="J34" s="1105" t="s">
        <v>764</v>
      </c>
      <c r="K34" s="1183" t="s">
        <v>2617</v>
      </c>
      <c r="L34" s="1184" t="s">
        <v>1716</v>
      </c>
      <c r="M34" s="957" t="s">
        <v>753</v>
      </c>
      <c r="N34" s="957"/>
      <c r="O34" s="957"/>
      <c r="P34" s="1169">
        <v>41248</v>
      </c>
      <c r="Q34" s="960">
        <v>0.56944444444444442</v>
      </c>
      <c r="R34" s="1105" t="s">
        <v>763</v>
      </c>
      <c r="S34" s="1527" t="s">
        <v>763</v>
      </c>
      <c r="T34" s="1528">
        <v>133.9</v>
      </c>
      <c r="U34" s="1171">
        <v>159.6</v>
      </c>
      <c r="V34" s="1344">
        <f t="shared" si="48"/>
        <v>25.699999999999989</v>
      </c>
      <c r="W34" s="1171">
        <v>130</v>
      </c>
      <c r="X34" s="1344">
        <f t="shared" si="49"/>
        <v>197.69230769230759</v>
      </c>
      <c r="Y34" s="1154" t="str">
        <f t="shared" si="50"/>
        <v xml:space="preserve">  </v>
      </c>
      <c r="Z34" s="1527" t="s">
        <v>763</v>
      </c>
      <c r="AA34" s="1528">
        <v>132.6</v>
      </c>
      <c r="AB34" s="1171">
        <v>159.80000000000001</v>
      </c>
      <c r="AC34" s="1344">
        <f t="shared" si="51"/>
        <v>27.200000000000017</v>
      </c>
      <c r="AD34" s="1171">
        <v>142</v>
      </c>
      <c r="AE34" s="1344">
        <f t="shared" si="52"/>
        <v>191.54929577464802</v>
      </c>
      <c r="AF34" s="1154" t="str">
        <f t="shared" si="53"/>
        <v xml:space="preserve">  </v>
      </c>
      <c r="AG34" s="1527" t="s">
        <v>763</v>
      </c>
      <c r="AH34" s="1528">
        <v>133.19999999999999</v>
      </c>
      <c r="AI34" s="1171">
        <v>160.5</v>
      </c>
      <c r="AJ34" s="1344">
        <f t="shared" si="54"/>
        <v>27.300000000000011</v>
      </c>
      <c r="AK34" s="1171">
        <v>160</v>
      </c>
      <c r="AL34" s="1344">
        <f t="shared" si="55"/>
        <v>170.62500000000006</v>
      </c>
      <c r="AM34" s="1154" t="str">
        <f t="shared" si="56"/>
        <v xml:space="preserve">  </v>
      </c>
      <c r="AN34" s="1507">
        <f t="shared" si="57"/>
        <v>186.62220115565188</v>
      </c>
      <c r="AO34" s="1507">
        <f t="shared" si="58"/>
        <v>14.190383450277801</v>
      </c>
      <c r="AP34" s="1507">
        <f t="shared" si="59"/>
        <v>7.6038024213648301</v>
      </c>
      <c r="AQ34" s="1506">
        <f t="shared" si="60"/>
        <v>3</v>
      </c>
      <c r="AR34" s="1154" t="str">
        <f t="shared" si="61"/>
        <v xml:space="preserve">  </v>
      </c>
      <c r="AS34" s="1506"/>
      <c r="AT34" s="23" t="s">
        <v>191</v>
      </c>
      <c r="AU34" s="23" t="s">
        <v>191</v>
      </c>
      <c r="AV34" s="23" t="s">
        <v>191</v>
      </c>
      <c r="AW34" s="1175" t="str">
        <f t="shared" si="1"/>
        <v xml:space="preserve">  </v>
      </c>
      <c r="AX34" s="1154" t="str">
        <f t="shared" si="2"/>
        <v xml:space="preserve">  </v>
      </c>
      <c r="AY34" s="23" t="s">
        <v>191</v>
      </c>
      <c r="AZ34" s="23" t="s">
        <v>191</v>
      </c>
      <c r="BA34" s="23" t="s">
        <v>191</v>
      </c>
      <c r="BB34" s="1175" t="str">
        <f t="shared" si="3"/>
        <v xml:space="preserve">  </v>
      </c>
      <c r="BC34" s="1154" t="str">
        <f t="shared" si="4"/>
        <v xml:space="preserve">  </v>
      </c>
      <c r="BD34" s="794" t="s">
        <v>191</v>
      </c>
      <c r="BE34" s="588"/>
      <c r="BF34" s="1347">
        <v>10.035385157262768</v>
      </c>
      <c r="BH34" s="1175" t="str">
        <f t="shared" si="76"/>
        <v xml:space="preserve">  </v>
      </c>
      <c r="BI34" s="1154" t="str">
        <f t="shared" si="5"/>
        <v xml:space="preserve">  </v>
      </c>
      <c r="BK34" s="1443">
        <v>0.10996555674982117</v>
      </c>
      <c r="BL34" s="1443">
        <v>9.4073996874553811E-4</v>
      </c>
      <c r="BM34" s="1175" t="str">
        <f t="shared" si="77"/>
        <v xml:space="preserve">  </v>
      </c>
      <c r="BN34" s="1158" t="str">
        <f t="shared" si="7"/>
        <v xml:space="preserve">  </v>
      </c>
      <c r="BO34" s="1157" t="str">
        <f t="shared" si="8"/>
        <v xml:space="preserve">  </v>
      </c>
      <c r="BP34" s="1529">
        <f t="shared" si="78"/>
        <v>1.0957781393197186</v>
      </c>
      <c r="BQ34" s="1394">
        <v>293.25046615609796</v>
      </c>
      <c r="BR34" s="1530"/>
      <c r="BS34" s="174" t="str">
        <f t="shared" si="31"/>
        <v xml:space="preserve">  </v>
      </c>
      <c r="BT34" s="1158" t="str">
        <f t="shared" si="32"/>
        <v xml:space="preserve">  </v>
      </c>
      <c r="BU34" s="1394">
        <v>57.973361386243958</v>
      </c>
      <c r="BV34" s="953"/>
      <c r="BW34" s="174" t="str">
        <f t="shared" si="62"/>
        <v xml:space="preserve">  </v>
      </c>
      <c r="BX34" s="1154" t="str">
        <f t="shared" si="63"/>
        <v xml:space="preserve">  </v>
      </c>
      <c r="BY34" s="1307">
        <v>2.251034827523946</v>
      </c>
      <c r="BZ34" s="1352">
        <v>0.15770723043131851</v>
      </c>
      <c r="CA34" s="1179">
        <v>1</v>
      </c>
      <c r="CB34" s="174" t="str">
        <f t="shared" si="64"/>
        <v xml:space="preserve">  </v>
      </c>
      <c r="CC34" s="1154" t="str">
        <f t="shared" si="65"/>
        <v xml:space="preserve">  </v>
      </c>
      <c r="CD34" s="1419">
        <v>0.43118413597641791</v>
      </c>
      <c r="CE34" s="949">
        <v>3.0208708927689176E-2</v>
      </c>
      <c r="CF34" s="174" t="str">
        <f t="shared" si="66"/>
        <v xml:space="preserve">  </v>
      </c>
      <c r="CG34" s="1158" t="str">
        <f t="shared" si="67"/>
        <v xml:space="preserve">  </v>
      </c>
      <c r="CH34" s="1389">
        <f t="shared" si="68"/>
        <v>0.7676150892546969</v>
      </c>
      <c r="CI34" s="1531">
        <v>5.5036819459528621</v>
      </c>
      <c r="CK34" s="174" t="str">
        <f t="shared" si="69"/>
        <v xml:space="preserve">  </v>
      </c>
      <c r="CL34" s="1154" t="str">
        <f t="shared" si="70"/>
        <v xml:space="preserve">  </v>
      </c>
      <c r="CM34" s="1312">
        <f t="shared" si="71"/>
        <v>0.93906573202820742</v>
      </c>
      <c r="CO34" s="174" t="str">
        <f t="shared" si="72"/>
        <v xml:space="preserve">  </v>
      </c>
      <c r="CP34" s="1158" t="str">
        <f t="shared" si="73"/>
        <v xml:space="preserve">  </v>
      </c>
      <c r="CQ34" s="1353">
        <f t="shared" si="74"/>
        <v>1.8767854039908802</v>
      </c>
      <c r="CR34" s="1174">
        <f t="shared" si="75"/>
        <v>1.619822810983375</v>
      </c>
    </row>
    <row r="35" spans="1:97" x14ac:dyDescent="0.2">
      <c r="A35" s="1144" t="s">
        <v>2285</v>
      </c>
      <c r="B35" s="1161" t="s">
        <v>1391</v>
      </c>
      <c r="C35" s="1105" t="s">
        <v>599</v>
      </c>
      <c r="D35" s="957">
        <v>9</v>
      </c>
      <c r="E35" s="1455"/>
      <c r="F35" s="955">
        <v>1</v>
      </c>
      <c r="G35" s="1163">
        <v>11452800</v>
      </c>
      <c r="H35" s="1163">
        <v>201212051410</v>
      </c>
      <c r="I35" s="1163"/>
      <c r="J35" s="1105" t="s">
        <v>766</v>
      </c>
      <c r="K35" s="1183" t="s">
        <v>2615</v>
      </c>
      <c r="L35" s="1184" t="s">
        <v>1696</v>
      </c>
      <c r="M35" s="957" t="s">
        <v>756</v>
      </c>
      <c r="N35" s="957"/>
      <c r="O35" s="957"/>
      <c r="P35" s="1169">
        <v>41248</v>
      </c>
      <c r="Q35" s="960">
        <v>0.59027777777777779</v>
      </c>
      <c r="R35" s="1105" t="s">
        <v>765</v>
      </c>
      <c r="S35" s="1527" t="s">
        <v>765</v>
      </c>
      <c r="T35" s="1528">
        <v>132.9</v>
      </c>
      <c r="U35" s="1171">
        <v>145.30000000000001</v>
      </c>
      <c r="V35" s="1344">
        <f t="shared" si="48"/>
        <v>12.400000000000006</v>
      </c>
      <c r="W35" s="1171">
        <v>85</v>
      </c>
      <c r="X35" s="1344">
        <f t="shared" si="49"/>
        <v>145.88235294117652</v>
      </c>
      <c r="Y35" s="1154" t="str">
        <f t="shared" si="50"/>
        <v xml:space="preserve">  </v>
      </c>
      <c r="Z35" s="1527" t="s">
        <v>765</v>
      </c>
      <c r="AA35" s="1528">
        <v>134</v>
      </c>
      <c r="AB35" s="1171">
        <v>149.4</v>
      </c>
      <c r="AC35" s="1344">
        <f t="shared" si="51"/>
        <v>15.400000000000006</v>
      </c>
      <c r="AD35" s="1171">
        <v>104</v>
      </c>
      <c r="AE35" s="1344">
        <f t="shared" si="52"/>
        <v>148.07692307692315</v>
      </c>
      <c r="AF35" s="1154" t="str">
        <f t="shared" si="53"/>
        <v xml:space="preserve">  </v>
      </c>
      <c r="AG35" s="1527" t="s">
        <v>765</v>
      </c>
      <c r="AH35" s="1528">
        <v>132</v>
      </c>
      <c r="AI35" s="1171">
        <v>148.29999999999998</v>
      </c>
      <c r="AJ35" s="1344">
        <f t="shared" si="54"/>
        <v>16.299999999999983</v>
      </c>
      <c r="AK35" s="1171">
        <v>110</v>
      </c>
      <c r="AL35" s="1344">
        <f t="shared" si="55"/>
        <v>148.18181818181802</v>
      </c>
      <c r="AM35" s="1154" t="str">
        <f t="shared" si="56"/>
        <v xml:space="preserve">  </v>
      </c>
      <c r="AN35" s="1507">
        <f t="shared" si="57"/>
        <v>147.3803647333059</v>
      </c>
      <c r="AO35" s="1507">
        <f t="shared" si="58"/>
        <v>1.2983760020797994</v>
      </c>
      <c r="AP35" s="1507">
        <f t="shared" si="59"/>
        <v>0.8809694591469448</v>
      </c>
      <c r="AQ35" s="1506">
        <f t="shared" si="60"/>
        <v>3</v>
      </c>
      <c r="AR35" s="1154" t="str">
        <f t="shared" si="61"/>
        <v xml:space="preserve">  </v>
      </c>
      <c r="AS35" s="1506"/>
      <c r="AT35" s="23" t="s">
        <v>191</v>
      </c>
      <c r="AU35" s="23" t="s">
        <v>191</v>
      </c>
      <c r="AV35" s="23" t="s">
        <v>191</v>
      </c>
      <c r="AW35" s="1175" t="str">
        <f t="shared" si="1"/>
        <v xml:space="preserve">  </v>
      </c>
      <c r="AX35" s="1154" t="str">
        <f t="shared" si="2"/>
        <v xml:space="preserve">  </v>
      </c>
      <c r="AY35" s="23" t="s">
        <v>191</v>
      </c>
      <c r="AZ35" s="23" t="s">
        <v>191</v>
      </c>
      <c r="BA35" s="23" t="s">
        <v>191</v>
      </c>
      <c r="BB35" s="1175" t="str">
        <f t="shared" si="3"/>
        <v xml:space="preserve">  </v>
      </c>
      <c r="BC35" s="1154" t="str">
        <f t="shared" si="4"/>
        <v xml:space="preserve">  </v>
      </c>
      <c r="BD35" s="794" t="s">
        <v>191</v>
      </c>
      <c r="BE35" s="588"/>
      <c r="BF35" s="1347">
        <v>10.731704083147195</v>
      </c>
      <c r="BH35" s="1175" t="str">
        <f t="shared" si="76"/>
        <v xml:space="preserve">  </v>
      </c>
      <c r="BI35" s="1154" t="str">
        <f t="shared" si="5"/>
        <v xml:space="preserve">  </v>
      </c>
      <c r="BK35" s="1443">
        <v>6.69114885229323E-2</v>
      </c>
      <c r="BL35" s="954"/>
      <c r="BM35" s="1175" t="str">
        <f t="shared" si="77"/>
        <v xml:space="preserve">  </v>
      </c>
      <c r="BN35" s="1158" t="str">
        <f t="shared" si="7"/>
        <v xml:space="preserve">  </v>
      </c>
      <c r="BO35" s="1157" t="str">
        <f t="shared" si="8"/>
        <v xml:space="preserve">  </v>
      </c>
      <c r="BP35" s="1529">
        <f t="shared" si="78"/>
        <v>0.62349360366736595</v>
      </c>
      <c r="BQ35" s="1394">
        <v>280.16540842998114</v>
      </c>
      <c r="BR35" s="1530"/>
      <c r="BS35" s="174" t="str">
        <f t="shared" si="31"/>
        <v xml:space="preserve">  </v>
      </c>
      <c r="BT35" s="1158" t="str">
        <f t="shared" si="32"/>
        <v xml:space="preserve">  </v>
      </c>
      <c r="BU35" s="1394">
        <v>40.871188994491384</v>
      </c>
      <c r="BV35" s="953"/>
      <c r="BW35" s="174" t="str">
        <f t="shared" si="62"/>
        <v xml:space="preserve">  </v>
      </c>
      <c r="BX35" s="1158" t="str">
        <f t="shared" si="63"/>
        <v xml:space="preserve">  </v>
      </c>
      <c r="BY35" s="1307">
        <v>3.15925622049072</v>
      </c>
      <c r="CA35" s="1179">
        <v>1</v>
      </c>
      <c r="CB35" s="174" t="str">
        <f t="shared" si="64"/>
        <v xml:space="preserve">  </v>
      </c>
      <c r="CC35" s="1154" t="str">
        <f t="shared" si="65"/>
        <v xml:space="preserve">  </v>
      </c>
      <c r="CD35" s="1419">
        <f t="shared" ref="CD35:CD41" si="79">BY35*(AE35/1000)</f>
        <v>0.46781294034189536</v>
      </c>
      <c r="CF35" s="174" t="str">
        <f t="shared" si="66"/>
        <v xml:space="preserve">  </v>
      </c>
      <c r="CG35" s="1158" t="str">
        <f t="shared" si="67"/>
        <v xml:space="preserve">  </v>
      </c>
      <c r="CH35" s="1389">
        <f t="shared" si="68"/>
        <v>1.1276396462342997</v>
      </c>
      <c r="CI35" s="1531">
        <v>5.6087283634625393</v>
      </c>
      <c r="CK35" s="174" t="str">
        <f t="shared" si="69"/>
        <v xml:space="preserve">  </v>
      </c>
      <c r="CL35" s="1154" t="str">
        <f t="shared" si="70"/>
        <v xml:space="preserve">  </v>
      </c>
      <c r="CM35" s="1312">
        <f t="shared" si="71"/>
        <v>0.83111156658581176</v>
      </c>
      <c r="CO35" s="174" t="str">
        <f t="shared" si="72"/>
        <v xml:space="preserve">  </v>
      </c>
      <c r="CP35" s="1158" t="str">
        <f t="shared" si="73"/>
        <v xml:space="preserve">  </v>
      </c>
      <c r="CQ35" s="1353">
        <f t="shared" si="74"/>
        <v>2.0019346410012897</v>
      </c>
      <c r="CR35" s="1174">
        <f t="shared" si="75"/>
        <v>2.0334900623953684</v>
      </c>
    </row>
    <row r="36" spans="1:97" x14ac:dyDescent="0.2">
      <c r="A36" s="1144" t="s">
        <v>2291</v>
      </c>
      <c r="B36" s="1161" t="s">
        <v>1397</v>
      </c>
      <c r="C36" s="957" t="s">
        <v>599</v>
      </c>
      <c r="D36" s="957">
        <v>9</v>
      </c>
      <c r="E36" s="1455"/>
      <c r="F36" s="955">
        <v>1</v>
      </c>
      <c r="G36" s="1163">
        <v>384115121402501</v>
      </c>
      <c r="H36" s="1163">
        <v>201212231010</v>
      </c>
      <c r="I36" s="1163"/>
      <c r="J36" s="1105" t="s">
        <v>778</v>
      </c>
      <c r="K36" s="1183" t="s">
        <v>2617</v>
      </c>
      <c r="L36" s="1184" t="s">
        <v>1716</v>
      </c>
      <c r="M36" s="957" t="s">
        <v>753</v>
      </c>
      <c r="N36" s="957"/>
      <c r="O36" s="957"/>
      <c r="P36" s="1169">
        <v>41266</v>
      </c>
      <c r="Q36" s="960">
        <v>0.4236111111111111</v>
      </c>
      <c r="R36" s="1105" t="s">
        <v>777</v>
      </c>
      <c r="S36" s="1527" t="s">
        <v>777</v>
      </c>
      <c r="T36" s="1528">
        <v>134.19999999999999</v>
      </c>
      <c r="U36" s="1171">
        <v>144.5</v>
      </c>
      <c r="V36" s="1344">
        <f t="shared" si="48"/>
        <v>10.300000000000011</v>
      </c>
      <c r="W36" s="1171">
        <v>97</v>
      </c>
      <c r="X36" s="1344">
        <f t="shared" si="49"/>
        <v>106.1855670103094</v>
      </c>
      <c r="Y36" s="1154" t="str">
        <f t="shared" si="50"/>
        <v xml:space="preserve">  </v>
      </c>
      <c r="Z36" s="1527" t="s">
        <v>777</v>
      </c>
      <c r="AA36" s="1528">
        <v>132.6</v>
      </c>
      <c r="AB36" s="1171">
        <v>144.1</v>
      </c>
      <c r="AC36" s="1344">
        <f t="shared" si="51"/>
        <v>11.5</v>
      </c>
      <c r="AD36" s="1171">
        <v>105</v>
      </c>
      <c r="AE36" s="1344">
        <f t="shared" si="52"/>
        <v>109.52380952380953</v>
      </c>
      <c r="AF36" s="1154" t="str">
        <f t="shared" si="53"/>
        <v xml:space="preserve">  </v>
      </c>
      <c r="AG36" s="1527" t="s">
        <v>777</v>
      </c>
      <c r="AH36" s="1528">
        <v>131.9</v>
      </c>
      <c r="AI36" s="1171">
        <v>145.19999999999999</v>
      </c>
      <c r="AJ36" s="1344">
        <f t="shared" si="54"/>
        <v>13.299999999999983</v>
      </c>
      <c r="AK36" s="1171">
        <v>119</v>
      </c>
      <c r="AL36" s="1344">
        <f t="shared" si="55"/>
        <v>111.7647058823528</v>
      </c>
      <c r="AM36" s="1154" t="str">
        <f t="shared" si="56"/>
        <v xml:space="preserve">  </v>
      </c>
      <c r="AN36" s="1507">
        <f t="shared" si="57"/>
        <v>109.15802747215724</v>
      </c>
      <c r="AO36" s="1507">
        <f t="shared" si="58"/>
        <v>2.8074980000651197</v>
      </c>
      <c r="AP36" s="1507">
        <f t="shared" si="59"/>
        <v>2.5719574318812453</v>
      </c>
      <c r="AQ36" s="1506">
        <f t="shared" si="60"/>
        <v>3</v>
      </c>
      <c r="AR36" s="1154" t="str">
        <f t="shared" si="61"/>
        <v xml:space="preserve">  </v>
      </c>
      <c r="AS36" s="1506"/>
      <c r="AT36" s="23" t="s">
        <v>191</v>
      </c>
      <c r="AU36" s="23" t="s">
        <v>191</v>
      </c>
      <c r="AV36" s="23" t="s">
        <v>191</v>
      </c>
      <c r="AW36" s="1175" t="str">
        <f t="shared" si="1"/>
        <v xml:space="preserve">  </v>
      </c>
      <c r="AX36" s="1154" t="str">
        <f t="shared" si="2"/>
        <v xml:space="preserve">  </v>
      </c>
      <c r="AY36" s="23" t="s">
        <v>191</v>
      </c>
      <c r="AZ36" s="23" t="s">
        <v>191</v>
      </c>
      <c r="BA36" s="23" t="s">
        <v>191</v>
      </c>
      <c r="BB36" s="1175" t="str">
        <f t="shared" si="3"/>
        <v xml:space="preserve">  </v>
      </c>
      <c r="BC36" s="1154" t="str">
        <f t="shared" si="4"/>
        <v xml:space="preserve">  </v>
      </c>
      <c r="BD36" s="794" t="s">
        <v>191</v>
      </c>
      <c r="BE36" s="588"/>
      <c r="BF36" s="1347">
        <v>5.8284395241681874</v>
      </c>
      <c r="BH36" s="1175" t="str">
        <f t="shared" si="76"/>
        <v xml:space="preserve">  </v>
      </c>
      <c r="BI36" s="1154" t="str">
        <f t="shared" si="5"/>
        <v xml:space="preserve">  </v>
      </c>
      <c r="BK36" s="1443">
        <v>0.40025536650923393</v>
      </c>
      <c r="BL36" s="954"/>
      <c r="BM36" s="1175" t="str">
        <f t="shared" si="77"/>
        <v xml:space="preserve">  </v>
      </c>
      <c r="BN36" s="1158" t="str">
        <f t="shared" si="7"/>
        <v xml:space="preserve">  </v>
      </c>
      <c r="BO36" s="1157" t="str">
        <f t="shared" si="8"/>
        <v xml:space="preserve">  </v>
      </c>
      <c r="BP36" s="1529">
        <f t="shared" si="78"/>
        <v>6.8672817972895901</v>
      </c>
      <c r="BQ36" s="1394">
        <v>330.38542604138019</v>
      </c>
      <c r="BR36" s="1530"/>
      <c r="BS36" s="174" t="str">
        <f t="shared" si="31"/>
        <v xml:space="preserve">  </v>
      </c>
      <c r="BT36" s="1158" t="str">
        <f t="shared" si="32"/>
        <v xml:space="preserve">  </v>
      </c>
      <c r="BU36" s="1394">
        <v>35.082163796146588</v>
      </c>
      <c r="BV36" s="953"/>
      <c r="BW36" s="174" t="str">
        <f t="shared" si="62"/>
        <v xml:space="preserve">  </v>
      </c>
      <c r="BX36" s="1154" t="str">
        <f t="shared" si="63"/>
        <v xml:space="preserve">  </v>
      </c>
      <c r="BY36" s="1307">
        <v>7.2912664876274658</v>
      </c>
      <c r="CA36" s="1179">
        <v>1</v>
      </c>
      <c r="CB36" s="174" t="str">
        <f t="shared" si="64"/>
        <v xml:space="preserve">  </v>
      </c>
      <c r="CC36" s="1154" t="str">
        <f t="shared" si="65"/>
        <v xml:space="preserve">  </v>
      </c>
      <c r="CD36" s="1419">
        <f t="shared" si="79"/>
        <v>0.79856728197824633</v>
      </c>
      <c r="CF36" s="174" t="str">
        <f t="shared" si="66"/>
        <v xml:space="preserve">  </v>
      </c>
      <c r="CG36" s="1158" t="str">
        <f t="shared" si="67"/>
        <v xml:space="preserve">  </v>
      </c>
      <c r="CH36" s="1389">
        <f t="shared" si="68"/>
        <v>2.2068971307209679</v>
      </c>
      <c r="CI36" s="1531">
        <v>6.6347644511361725</v>
      </c>
      <c r="CK36" s="174" t="str">
        <f t="shared" si="69"/>
        <v xml:space="preserve">  </v>
      </c>
      <c r="CL36" s="1154" t="str">
        <f t="shared" si="70"/>
        <v xml:space="preserve">  </v>
      </c>
      <c r="CM36" s="1312">
        <f t="shared" si="71"/>
        <v>0.74153249747992422</v>
      </c>
      <c r="CO36" s="174" t="str">
        <f t="shared" si="72"/>
        <v xml:space="preserve">  </v>
      </c>
      <c r="CP36" s="1158" t="str">
        <f t="shared" si="73"/>
        <v xml:space="preserve">  </v>
      </c>
      <c r="CQ36" s="1353">
        <f t="shared" si="74"/>
        <v>2.0081892021184919</v>
      </c>
      <c r="CR36" s="1174">
        <f t="shared" si="75"/>
        <v>2.1137022841258548</v>
      </c>
    </row>
    <row r="37" spans="1:97" x14ac:dyDescent="0.2">
      <c r="A37" s="1144" t="s">
        <v>2292</v>
      </c>
      <c r="B37" s="1161" t="s">
        <v>1398</v>
      </c>
      <c r="C37" s="1105" t="s">
        <v>599</v>
      </c>
      <c r="D37" s="957">
        <v>9</v>
      </c>
      <c r="E37" s="1455"/>
      <c r="F37" s="955">
        <v>1</v>
      </c>
      <c r="G37" s="1163">
        <v>11452800</v>
      </c>
      <c r="H37" s="1163">
        <v>201212231100</v>
      </c>
      <c r="I37" s="1163"/>
      <c r="J37" s="1105" t="s">
        <v>780</v>
      </c>
      <c r="K37" s="1183" t="s">
        <v>2615</v>
      </c>
      <c r="L37" s="1184" t="s">
        <v>1696</v>
      </c>
      <c r="M37" s="957" t="s">
        <v>756</v>
      </c>
      <c r="N37" s="957"/>
      <c r="O37" s="957"/>
      <c r="P37" s="1169">
        <v>41266</v>
      </c>
      <c r="Q37" s="960">
        <v>0.45833333333333331</v>
      </c>
      <c r="R37" s="1105" t="s">
        <v>779</v>
      </c>
      <c r="S37" s="1527" t="s">
        <v>779</v>
      </c>
      <c r="T37" s="1528">
        <v>133.80000000000001</v>
      </c>
      <c r="U37" s="1171">
        <v>155.6</v>
      </c>
      <c r="V37" s="1344">
        <f t="shared" si="48"/>
        <v>21.799999999999983</v>
      </c>
      <c r="W37" s="1171">
        <v>46</v>
      </c>
      <c r="X37" s="1344">
        <f t="shared" si="49"/>
        <v>473.91304347826053</v>
      </c>
      <c r="Y37" s="1154" t="str">
        <f t="shared" si="50"/>
        <v xml:space="preserve">  </v>
      </c>
      <c r="Z37" s="1527" t="s">
        <v>779</v>
      </c>
      <c r="AA37" s="1528">
        <v>132.80000000000001</v>
      </c>
      <c r="AB37" s="1171">
        <v>154.9</v>
      </c>
      <c r="AC37" s="1344">
        <f t="shared" si="51"/>
        <v>22.099999999999994</v>
      </c>
      <c r="AD37" s="1171">
        <v>52</v>
      </c>
      <c r="AE37" s="1344">
        <f t="shared" si="52"/>
        <v>424.99999999999989</v>
      </c>
      <c r="AF37" s="1154" t="str">
        <f t="shared" si="53"/>
        <v xml:space="preserve">  </v>
      </c>
      <c r="AG37" s="1527" t="s">
        <v>779</v>
      </c>
      <c r="AH37" s="1528">
        <v>134</v>
      </c>
      <c r="AI37" s="1171">
        <v>157.1</v>
      </c>
      <c r="AJ37" s="1344">
        <f t="shared" si="54"/>
        <v>23.099999999999994</v>
      </c>
      <c r="AK37" s="1171">
        <v>60</v>
      </c>
      <c r="AL37" s="1344">
        <f t="shared" si="55"/>
        <v>384.99999999999994</v>
      </c>
      <c r="AM37" s="1154" t="str">
        <f t="shared" si="56"/>
        <v xml:space="preserve">  </v>
      </c>
      <c r="AN37" s="1507">
        <f t="shared" si="57"/>
        <v>427.97101449275345</v>
      </c>
      <c r="AO37" s="1507">
        <f t="shared" si="58"/>
        <v>44.530916456759321</v>
      </c>
      <c r="AP37" s="1507">
        <f t="shared" si="59"/>
        <v>10.405124400665066</v>
      </c>
      <c r="AQ37" s="1506">
        <f t="shared" si="60"/>
        <v>3</v>
      </c>
      <c r="AR37" s="1154" t="str">
        <f t="shared" si="61"/>
        <v xml:space="preserve">  </v>
      </c>
      <c r="AS37" s="1506"/>
      <c r="AT37" s="23" t="s">
        <v>191</v>
      </c>
      <c r="AU37" s="23" t="s">
        <v>191</v>
      </c>
      <c r="AV37" s="23" t="s">
        <v>191</v>
      </c>
      <c r="AW37" s="1175" t="str">
        <f t="shared" si="1"/>
        <v xml:space="preserve">  </v>
      </c>
      <c r="AX37" s="1154" t="str">
        <f t="shared" si="2"/>
        <v xml:space="preserve">  </v>
      </c>
      <c r="AY37" s="23" t="s">
        <v>191</v>
      </c>
      <c r="AZ37" s="23" t="s">
        <v>191</v>
      </c>
      <c r="BA37" s="23" t="s">
        <v>191</v>
      </c>
      <c r="BB37" s="1175" t="str">
        <f t="shared" si="3"/>
        <v xml:space="preserve">  </v>
      </c>
      <c r="BC37" s="1154" t="str">
        <f t="shared" si="4"/>
        <v xml:space="preserve">  </v>
      </c>
      <c r="BD37" s="794" t="s">
        <v>191</v>
      </c>
      <c r="BE37" s="588"/>
      <c r="BF37" s="1347">
        <v>9.7205094790100475</v>
      </c>
      <c r="BH37" s="1175" t="str">
        <f t="shared" si="76"/>
        <v xml:space="preserve">  </v>
      </c>
      <c r="BI37" s="1154" t="str">
        <f t="shared" si="5"/>
        <v xml:space="preserve">  </v>
      </c>
      <c r="BK37" s="1443">
        <v>9.6588349444763855E-2</v>
      </c>
      <c r="BL37" s="1443">
        <v>1.6097865170814143E-3</v>
      </c>
      <c r="BM37" s="1175" t="str">
        <f t="shared" si="77"/>
        <v xml:space="preserve">  </v>
      </c>
      <c r="BN37" s="1158" t="str">
        <f t="shared" si="7"/>
        <v xml:space="preserve">  </v>
      </c>
      <c r="BO37" s="1157" t="str">
        <f t="shared" si="8"/>
        <v xml:space="preserve">  </v>
      </c>
      <c r="BP37" s="1529">
        <f t="shared" si="78"/>
        <v>0.99365521584369232</v>
      </c>
      <c r="BQ37" s="1394">
        <v>194.15381910860839</v>
      </c>
      <c r="BR37" s="1530"/>
      <c r="BS37" s="174" t="str">
        <f t="shared" si="31"/>
        <v xml:space="preserve">  </v>
      </c>
      <c r="BT37" s="1158" t="str">
        <f t="shared" si="32"/>
        <v xml:space="preserve">  </v>
      </c>
      <c r="BU37" s="1394">
        <v>92.012027316688261</v>
      </c>
      <c r="BV37" s="953"/>
      <c r="BW37" s="174" t="str">
        <f t="shared" si="62"/>
        <v xml:space="preserve">  </v>
      </c>
      <c r="BX37" s="1154" t="str">
        <f t="shared" si="63"/>
        <v xml:space="preserve">  </v>
      </c>
      <c r="BY37" s="1307">
        <v>1.2458974890616177</v>
      </c>
      <c r="CA37" s="1179">
        <v>1</v>
      </c>
      <c r="CB37" s="174" t="str">
        <f t="shared" si="64"/>
        <v xml:space="preserve">  </v>
      </c>
      <c r="CC37" s="1154" t="str">
        <f t="shared" si="65"/>
        <v xml:space="preserve">  </v>
      </c>
      <c r="CD37" s="1419">
        <f t="shared" si="79"/>
        <v>0.52950643285118737</v>
      </c>
      <c r="CF37" s="174" t="str">
        <f t="shared" si="66"/>
        <v xml:space="preserve">  </v>
      </c>
      <c r="CG37" s="1158" t="str">
        <f t="shared" si="67"/>
        <v xml:space="preserve">  </v>
      </c>
      <c r="CH37" s="1389">
        <f t="shared" si="68"/>
        <v>0.64170640308891924</v>
      </c>
      <c r="CI37" s="1531">
        <v>4.6459652790511248</v>
      </c>
      <c r="CK37" s="174" t="str">
        <f t="shared" si="69"/>
        <v xml:space="preserve">  </v>
      </c>
      <c r="CL37" s="1154" t="str">
        <f t="shared" si="70"/>
        <v xml:space="preserve">  </v>
      </c>
      <c r="CM37" s="1312">
        <f t="shared" si="71"/>
        <v>1.7886966324346829</v>
      </c>
      <c r="CO37" s="174" t="str">
        <f t="shared" si="72"/>
        <v xml:space="preserve">  </v>
      </c>
      <c r="CP37" s="1158" t="str">
        <f t="shared" si="73"/>
        <v xml:space="preserve">  </v>
      </c>
      <c r="CQ37" s="1353">
        <f t="shared" si="74"/>
        <v>2.3929301521759929</v>
      </c>
      <c r="CR37" s="1174">
        <f t="shared" si="75"/>
        <v>1.9439813300475624</v>
      </c>
    </row>
    <row r="38" spans="1:97" x14ac:dyDescent="0.2">
      <c r="A38" s="1144" t="s">
        <v>2295</v>
      </c>
      <c r="B38" s="1161" t="s">
        <v>1401</v>
      </c>
      <c r="C38" s="957" t="s">
        <v>599</v>
      </c>
      <c r="D38" s="957">
        <v>9</v>
      </c>
      <c r="E38" s="1455"/>
      <c r="F38" s="955">
        <v>1</v>
      </c>
      <c r="G38" s="1163">
        <v>384115121402501</v>
      </c>
      <c r="H38" s="1163">
        <v>201212241150</v>
      </c>
      <c r="I38" s="1163"/>
      <c r="J38" s="1105" t="s">
        <v>786</v>
      </c>
      <c r="K38" s="1183" t="s">
        <v>2617</v>
      </c>
      <c r="L38" s="1184" t="s">
        <v>1716</v>
      </c>
      <c r="M38" s="957" t="s">
        <v>753</v>
      </c>
      <c r="N38" s="957"/>
      <c r="O38" s="957"/>
      <c r="P38" s="1169">
        <v>41267</v>
      </c>
      <c r="Q38" s="960">
        <v>0.49305555555555558</v>
      </c>
      <c r="R38" s="1105" t="s">
        <v>785</v>
      </c>
      <c r="S38" s="1527" t="s">
        <v>785</v>
      </c>
      <c r="T38" s="1528">
        <v>134.5</v>
      </c>
      <c r="U38" s="1171">
        <v>149.60000000000002</v>
      </c>
      <c r="V38" s="1344">
        <f t="shared" si="48"/>
        <v>15.100000000000023</v>
      </c>
      <c r="W38" s="1171">
        <v>50</v>
      </c>
      <c r="X38" s="1344">
        <f t="shared" si="49"/>
        <v>302.00000000000045</v>
      </c>
      <c r="Y38" s="1154" t="str">
        <f t="shared" si="50"/>
        <v xml:space="preserve">  </v>
      </c>
      <c r="Z38" s="1527" t="s">
        <v>785</v>
      </c>
      <c r="AA38" s="1528">
        <v>134.1</v>
      </c>
      <c r="AB38" s="1171">
        <v>150</v>
      </c>
      <c r="AC38" s="1344">
        <f t="shared" si="51"/>
        <v>15.900000000000006</v>
      </c>
      <c r="AD38" s="1171">
        <v>50</v>
      </c>
      <c r="AE38" s="1344">
        <f t="shared" si="52"/>
        <v>318.00000000000011</v>
      </c>
      <c r="AF38" s="1154" t="str">
        <f t="shared" si="53"/>
        <v xml:space="preserve">  </v>
      </c>
      <c r="AG38" s="1527" t="s">
        <v>785</v>
      </c>
      <c r="AH38" s="1528">
        <v>126.8</v>
      </c>
      <c r="AI38" s="1171">
        <v>135.1</v>
      </c>
      <c r="AJ38" s="1344">
        <f t="shared" si="54"/>
        <v>8.2999999999999972</v>
      </c>
      <c r="AK38" s="1171">
        <v>25</v>
      </c>
      <c r="AL38" s="1344">
        <f t="shared" si="55"/>
        <v>331.99999999999989</v>
      </c>
      <c r="AM38" s="1154" t="str">
        <f t="shared" si="56"/>
        <v xml:space="preserve">  </v>
      </c>
      <c r="AN38" s="1507">
        <f t="shared" si="57"/>
        <v>317.33333333333348</v>
      </c>
      <c r="AO38" s="1507">
        <f t="shared" si="58"/>
        <v>15.011106998929986</v>
      </c>
      <c r="AP38" s="1507">
        <f t="shared" si="59"/>
        <v>4.7303908610073462</v>
      </c>
      <c r="AQ38" s="1506">
        <f t="shared" si="60"/>
        <v>3</v>
      </c>
      <c r="AR38" s="1154" t="str">
        <f t="shared" si="61"/>
        <v xml:space="preserve">  </v>
      </c>
      <c r="AS38" s="1506"/>
      <c r="AT38" s="23" t="s">
        <v>191</v>
      </c>
      <c r="AU38" s="23" t="s">
        <v>191</v>
      </c>
      <c r="AV38" s="23" t="s">
        <v>191</v>
      </c>
      <c r="AW38" s="1175" t="str">
        <f t="shared" si="1"/>
        <v xml:space="preserve">  </v>
      </c>
      <c r="AX38" s="1154" t="str">
        <f t="shared" si="2"/>
        <v xml:space="preserve">  </v>
      </c>
      <c r="AY38" s="23" t="s">
        <v>191</v>
      </c>
      <c r="AZ38" s="23" t="s">
        <v>191</v>
      </c>
      <c r="BA38" s="23" t="s">
        <v>191</v>
      </c>
      <c r="BB38" s="1175" t="str">
        <f t="shared" si="3"/>
        <v xml:space="preserve">  </v>
      </c>
      <c r="BC38" s="1154" t="str">
        <f t="shared" si="4"/>
        <v xml:space="preserve">  </v>
      </c>
      <c r="BD38" s="794" t="s">
        <v>191</v>
      </c>
      <c r="BE38" s="588"/>
      <c r="BF38" s="1347">
        <v>10.398933625782815</v>
      </c>
      <c r="BH38" s="1175" t="str">
        <f t="shared" si="76"/>
        <v xml:space="preserve">  </v>
      </c>
      <c r="BI38" s="1154" t="str">
        <f t="shared" si="5"/>
        <v xml:space="preserve">  </v>
      </c>
      <c r="BK38" s="1443">
        <v>0.40228943315166266</v>
      </c>
      <c r="BL38" s="954"/>
      <c r="BM38" s="1175" t="str">
        <f t="shared" si="77"/>
        <v xml:space="preserve">  </v>
      </c>
      <c r="BN38" s="1158" t="str">
        <f t="shared" si="7"/>
        <v xml:space="preserve">  </v>
      </c>
      <c r="BO38" s="1157" t="str">
        <f t="shared" si="8"/>
        <v xml:space="preserve">  </v>
      </c>
      <c r="BP38" s="1529">
        <f t="shared" si="78"/>
        <v>3.8685642934986899</v>
      </c>
      <c r="BQ38" s="1394">
        <v>393.14340094150685</v>
      </c>
      <c r="BR38" s="1530"/>
      <c r="BS38" s="174" t="str">
        <f t="shared" si="31"/>
        <v xml:space="preserve">  </v>
      </c>
      <c r="BT38" s="1158" t="str">
        <f t="shared" si="32"/>
        <v xml:space="preserve">  </v>
      </c>
      <c r="BU38" s="1394">
        <v>118.72930708433525</v>
      </c>
      <c r="BV38" s="953"/>
      <c r="BW38" s="174" t="str">
        <f t="shared" si="62"/>
        <v xml:space="preserve">  </v>
      </c>
      <c r="BX38" s="1154" t="str">
        <f t="shared" si="63"/>
        <v xml:space="preserve">  </v>
      </c>
      <c r="BY38" s="1307">
        <v>7.1090414699872744</v>
      </c>
      <c r="CA38" s="1179">
        <v>1</v>
      </c>
      <c r="CB38" s="174" t="str">
        <f t="shared" si="64"/>
        <v xml:space="preserve">  </v>
      </c>
      <c r="CC38" s="1154" t="str">
        <f t="shared" si="65"/>
        <v xml:space="preserve">  </v>
      </c>
      <c r="CD38" s="1419">
        <f t="shared" si="79"/>
        <v>2.2606751874559539</v>
      </c>
      <c r="CF38" s="174" t="str">
        <f t="shared" si="66"/>
        <v xml:space="preserve">  </v>
      </c>
      <c r="CG38" s="1158" t="str">
        <f t="shared" si="67"/>
        <v xml:space="preserve">  </v>
      </c>
      <c r="CH38" s="1389">
        <f t="shared" si="68"/>
        <v>1.808256593640492</v>
      </c>
      <c r="CI38" s="1531">
        <v>8.9075655591124683</v>
      </c>
      <c r="CK38" s="174" t="str">
        <f t="shared" si="69"/>
        <v xml:space="preserve">  </v>
      </c>
      <c r="CL38" s="1154" t="str">
        <f t="shared" si="70"/>
        <v xml:space="preserve">  </v>
      </c>
      <c r="CM38" s="1312">
        <f t="shared" si="71"/>
        <v>2.9573117656253385</v>
      </c>
      <c r="CO38" s="174" t="str">
        <f t="shared" si="72"/>
        <v xml:space="preserve">  </v>
      </c>
      <c r="CP38" s="1158" t="str">
        <f t="shared" si="73"/>
        <v xml:space="preserve">  </v>
      </c>
      <c r="CQ38" s="1353">
        <f t="shared" si="74"/>
        <v>2.2657293846928295</v>
      </c>
      <c r="CR38" s="1174">
        <f t="shared" si="75"/>
        <v>2.4908018401258878</v>
      </c>
    </row>
    <row r="39" spans="1:97" x14ac:dyDescent="0.2">
      <c r="A39" s="1144" t="s">
        <v>2296</v>
      </c>
      <c r="B39" s="1161" t="s">
        <v>1402</v>
      </c>
      <c r="C39" s="1105" t="s">
        <v>599</v>
      </c>
      <c r="D39" s="957">
        <v>9</v>
      </c>
      <c r="E39" s="1455"/>
      <c r="F39" s="955">
        <v>1</v>
      </c>
      <c r="G39" s="1163">
        <v>11452800</v>
      </c>
      <c r="H39" s="1163">
        <v>201212241240</v>
      </c>
      <c r="I39" s="1163"/>
      <c r="J39" s="1105" t="s">
        <v>788</v>
      </c>
      <c r="K39" s="1183" t="s">
        <v>2615</v>
      </c>
      <c r="L39" s="1184" t="s">
        <v>1696</v>
      </c>
      <c r="M39" s="957" t="s">
        <v>756</v>
      </c>
      <c r="N39" s="957"/>
      <c r="O39" s="957"/>
      <c r="P39" s="1169">
        <v>41267</v>
      </c>
      <c r="Q39" s="960">
        <v>0.52777777777777779</v>
      </c>
      <c r="R39" s="1105" t="s">
        <v>787</v>
      </c>
      <c r="S39" s="1527" t="s">
        <v>787</v>
      </c>
      <c r="T39" s="1528">
        <v>133.4</v>
      </c>
      <c r="U39" s="1171">
        <v>163.20000000000002</v>
      </c>
      <c r="V39" s="1344">
        <f t="shared" si="48"/>
        <v>29.800000000000011</v>
      </c>
      <c r="W39" s="1171">
        <v>20</v>
      </c>
      <c r="X39" s="1344">
        <f t="shared" si="49"/>
        <v>1490.0000000000005</v>
      </c>
      <c r="Y39" s="1154" t="str">
        <f t="shared" si="50"/>
        <v xml:space="preserve">  </v>
      </c>
      <c r="Z39" s="1527" t="s">
        <v>787</v>
      </c>
      <c r="AA39" s="1528">
        <v>132.80000000000001</v>
      </c>
      <c r="AB39" s="1171">
        <v>164.6</v>
      </c>
      <c r="AC39" s="1344">
        <f t="shared" si="51"/>
        <v>31.799999999999983</v>
      </c>
      <c r="AD39" s="1171">
        <v>20</v>
      </c>
      <c r="AE39" s="1344">
        <f t="shared" si="52"/>
        <v>1589.9999999999991</v>
      </c>
      <c r="AF39" s="1154" t="str">
        <f t="shared" si="53"/>
        <v xml:space="preserve">  </v>
      </c>
      <c r="AG39" s="1527" t="s">
        <v>787</v>
      </c>
      <c r="AH39" s="1528">
        <v>127.5</v>
      </c>
      <c r="AI39" s="1171">
        <v>159.20000000000002</v>
      </c>
      <c r="AJ39" s="1344">
        <f t="shared" si="54"/>
        <v>31.700000000000017</v>
      </c>
      <c r="AK39" s="1171">
        <v>20</v>
      </c>
      <c r="AL39" s="1344">
        <f t="shared" si="55"/>
        <v>1585.0000000000009</v>
      </c>
      <c r="AM39" s="1154" t="str">
        <f t="shared" si="56"/>
        <v xml:space="preserve">  </v>
      </c>
      <c r="AN39" s="1507">
        <f t="shared" si="57"/>
        <v>1555</v>
      </c>
      <c r="AO39" s="1507">
        <f t="shared" si="58"/>
        <v>56.347138347922922</v>
      </c>
      <c r="AP39" s="1507">
        <f t="shared" si="59"/>
        <v>3.6236101831461682</v>
      </c>
      <c r="AQ39" s="1506">
        <f t="shared" si="60"/>
        <v>3</v>
      </c>
      <c r="AR39" s="1154" t="str">
        <f t="shared" si="61"/>
        <v xml:space="preserve">  </v>
      </c>
      <c r="AS39" s="1506"/>
      <c r="AT39" s="23" t="s">
        <v>191</v>
      </c>
      <c r="AU39" s="23" t="s">
        <v>191</v>
      </c>
      <c r="AV39" s="23" t="s">
        <v>191</v>
      </c>
      <c r="AW39" s="1175" t="str">
        <f t="shared" si="1"/>
        <v xml:space="preserve">  </v>
      </c>
      <c r="AX39" s="1154" t="str">
        <f t="shared" si="2"/>
        <v xml:space="preserve">  </v>
      </c>
      <c r="AY39" s="23" t="s">
        <v>191</v>
      </c>
      <c r="AZ39" s="23" t="s">
        <v>191</v>
      </c>
      <c r="BA39" s="23" t="s">
        <v>191</v>
      </c>
      <c r="BB39" s="1175" t="str">
        <f t="shared" si="3"/>
        <v xml:space="preserve">  </v>
      </c>
      <c r="BC39" s="1154" t="str">
        <f t="shared" si="4"/>
        <v xml:space="preserve">  </v>
      </c>
      <c r="BD39" s="794" t="s">
        <v>191</v>
      </c>
      <c r="BE39" s="588"/>
      <c r="BF39" s="1347">
        <v>11.848923085526593</v>
      </c>
      <c r="BH39" s="1175" t="str">
        <f t="shared" si="76"/>
        <v xml:space="preserve">  </v>
      </c>
      <c r="BI39" s="1154" t="str">
        <f t="shared" si="5"/>
        <v xml:space="preserve">  </v>
      </c>
      <c r="BK39" s="1443">
        <v>6.8160055391272123E-2</v>
      </c>
      <c r="BL39" s="954"/>
      <c r="BM39" s="1175" t="str">
        <f t="shared" si="77"/>
        <v xml:space="preserve">  </v>
      </c>
      <c r="BN39" s="1158" t="str">
        <f t="shared" si="7"/>
        <v xml:space="preserve">  </v>
      </c>
      <c r="BO39" s="1157" t="str">
        <f t="shared" si="8"/>
        <v xml:space="preserve">  </v>
      </c>
      <c r="BP39" s="1529">
        <f t="shared" si="78"/>
        <v>0.57524261824713274</v>
      </c>
      <c r="BQ39" s="1394">
        <v>167.92365178139451</v>
      </c>
      <c r="BR39" s="1530"/>
      <c r="BS39" s="174" t="str">
        <f t="shared" si="31"/>
        <v xml:space="preserve">  </v>
      </c>
      <c r="BT39" s="1158" t="str">
        <f t="shared" si="32"/>
        <v xml:space="preserve">  </v>
      </c>
      <c r="BU39" s="1394">
        <v>250.2062411542779</v>
      </c>
      <c r="BV39" s="953"/>
      <c r="BW39" s="174" t="str">
        <f t="shared" si="62"/>
        <v xml:space="preserve">  </v>
      </c>
      <c r="BX39" s="1154" t="str">
        <f t="shared" si="63"/>
        <v xml:space="preserve">  </v>
      </c>
      <c r="BY39" s="1307">
        <v>0.98576556225091139</v>
      </c>
      <c r="CA39" s="1179">
        <v>1</v>
      </c>
      <c r="CB39" s="174" t="str">
        <f t="shared" si="64"/>
        <v>E, &lt;PRL</v>
      </c>
      <c r="CC39" s="1154" t="str">
        <f t="shared" si="65"/>
        <v xml:space="preserve">  </v>
      </c>
      <c r="CD39" s="1419">
        <f t="shared" si="79"/>
        <v>1.5673672439789483</v>
      </c>
      <c r="CF39" s="174" t="str">
        <f t="shared" si="66"/>
        <v xml:space="preserve">  </v>
      </c>
      <c r="CG39" s="1158" t="str">
        <f t="shared" si="67"/>
        <v xml:space="preserve">  </v>
      </c>
      <c r="CH39" s="1389">
        <f t="shared" si="68"/>
        <v>0.5870319944769874</v>
      </c>
      <c r="CI39" s="1531">
        <v>4.1880453924513397</v>
      </c>
      <c r="CK39" s="174" t="str">
        <f t="shared" si="69"/>
        <v xml:space="preserve">  </v>
      </c>
      <c r="CL39" s="1154" t="str">
        <f t="shared" si="70"/>
        <v xml:space="preserve">  </v>
      </c>
      <c r="CM39" s="1312">
        <f t="shared" si="71"/>
        <v>6.6380519470353772</v>
      </c>
      <c r="CO39" s="174" t="str">
        <f t="shared" si="72"/>
        <v xml:space="preserve">  </v>
      </c>
      <c r="CP39" s="1158" t="str">
        <f t="shared" si="73"/>
        <v xml:space="preserve">  </v>
      </c>
      <c r="CQ39" s="1353">
        <f t="shared" si="74"/>
        <v>2.4940175776449878</v>
      </c>
      <c r="CR39" s="1174">
        <f t="shared" si="75"/>
        <v>2.6530321211861119</v>
      </c>
    </row>
    <row r="40" spans="1:97" x14ac:dyDescent="0.2">
      <c r="A40" s="1144" t="s">
        <v>2298</v>
      </c>
      <c r="B40" s="1161" t="s">
        <v>1404</v>
      </c>
      <c r="C40" s="957" t="s">
        <v>599</v>
      </c>
      <c r="D40" s="957">
        <v>9</v>
      </c>
      <c r="E40" s="1455"/>
      <c r="F40" s="955">
        <v>1</v>
      </c>
      <c r="G40" s="1163">
        <v>384115121402501</v>
      </c>
      <c r="H40" s="1163">
        <v>201212271320</v>
      </c>
      <c r="I40" s="1163"/>
      <c r="J40" s="1105" t="s">
        <v>792</v>
      </c>
      <c r="K40" s="1183" t="s">
        <v>2617</v>
      </c>
      <c r="L40" s="1184" t="s">
        <v>1716</v>
      </c>
      <c r="M40" s="957" t="s">
        <v>753</v>
      </c>
      <c r="N40" s="957"/>
      <c r="O40" s="957"/>
      <c r="P40" s="1169">
        <v>41270</v>
      </c>
      <c r="Q40" s="960">
        <v>0.55555555555555558</v>
      </c>
      <c r="R40" s="1105" t="s">
        <v>791</v>
      </c>
      <c r="S40" s="1527" t="s">
        <v>791</v>
      </c>
      <c r="T40" s="1528">
        <v>125.2</v>
      </c>
      <c r="U40" s="1171">
        <v>139.9</v>
      </c>
      <c r="V40" s="1344">
        <f t="shared" si="48"/>
        <v>14.700000000000003</v>
      </c>
      <c r="W40" s="1171">
        <v>50</v>
      </c>
      <c r="X40" s="1344">
        <f t="shared" si="49"/>
        <v>294.00000000000006</v>
      </c>
      <c r="Y40" s="1154" t="str">
        <f t="shared" si="50"/>
        <v xml:space="preserve">  </v>
      </c>
      <c r="Z40" s="1527" t="s">
        <v>791</v>
      </c>
      <c r="AA40" s="1528">
        <v>123.6</v>
      </c>
      <c r="AB40" s="1171">
        <v>138.19999999999999</v>
      </c>
      <c r="AC40" s="1344">
        <f t="shared" si="51"/>
        <v>14.599999999999994</v>
      </c>
      <c r="AD40" s="1171">
        <v>50</v>
      </c>
      <c r="AE40" s="1344">
        <f t="shared" si="52"/>
        <v>291.99999999999989</v>
      </c>
      <c r="AF40" s="1154" t="str">
        <f t="shared" si="53"/>
        <v xml:space="preserve">  </v>
      </c>
      <c r="AG40" s="1527" t="s">
        <v>791</v>
      </c>
      <c r="AH40" s="1528">
        <v>125.3</v>
      </c>
      <c r="AI40" s="1171">
        <v>140</v>
      </c>
      <c r="AJ40" s="1344">
        <f t="shared" si="54"/>
        <v>14.700000000000003</v>
      </c>
      <c r="AK40" s="1171">
        <v>50</v>
      </c>
      <c r="AL40" s="1344">
        <f t="shared" si="55"/>
        <v>294.00000000000006</v>
      </c>
      <c r="AM40" s="1154" t="str">
        <f t="shared" si="56"/>
        <v xml:space="preserve">  </v>
      </c>
      <c r="AN40" s="1507">
        <f t="shared" si="57"/>
        <v>293.33333333333331</v>
      </c>
      <c r="AO40" s="1507">
        <f t="shared" si="58"/>
        <v>1.15470053837935</v>
      </c>
      <c r="AP40" s="1507">
        <f t="shared" si="59"/>
        <v>0.39364791081114203</v>
      </c>
      <c r="AQ40" s="1506">
        <f t="shared" si="60"/>
        <v>3</v>
      </c>
      <c r="AR40" s="1154" t="str">
        <f t="shared" si="61"/>
        <v xml:space="preserve">  </v>
      </c>
      <c r="AS40" s="1506"/>
      <c r="AT40" s="23" t="s">
        <v>191</v>
      </c>
      <c r="AU40" s="23" t="s">
        <v>191</v>
      </c>
      <c r="AV40" s="23" t="s">
        <v>191</v>
      </c>
      <c r="AW40" s="1175" t="str">
        <f t="shared" si="1"/>
        <v xml:space="preserve">  </v>
      </c>
      <c r="AX40" s="1154" t="str">
        <f t="shared" si="2"/>
        <v xml:space="preserve">  </v>
      </c>
      <c r="AY40" s="23" t="s">
        <v>191</v>
      </c>
      <c r="AZ40" s="23" t="s">
        <v>191</v>
      </c>
      <c r="BA40" s="23" t="s">
        <v>191</v>
      </c>
      <c r="BB40" s="1175" t="str">
        <f t="shared" si="3"/>
        <v xml:space="preserve">  </v>
      </c>
      <c r="BC40" s="1154" t="str">
        <f t="shared" si="4"/>
        <v xml:space="preserve">  </v>
      </c>
      <c r="BD40" s="794" t="s">
        <v>191</v>
      </c>
      <c r="BE40" s="588"/>
      <c r="BF40" s="1347">
        <v>10.583205632813266</v>
      </c>
      <c r="BH40" s="1175" t="str">
        <f t="shared" si="76"/>
        <v xml:space="preserve">  </v>
      </c>
      <c r="BI40" s="1154" t="str">
        <f t="shared" si="5"/>
        <v xml:space="preserve">  </v>
      </c>
      <c r="BK40" s="1443">
        <v>0.18814443584924684</v>
      </c>
      <c r="BL40" s="954"/>
      <c r="BM40" s="1175" t="str">
        <f t="shared" si="77"/>
        <v xml:space="preserve">  </v>
      </c>
      <c r="BN40" s="1158" t="str">
        <f t="shared" si="7"/>
        <v xml:space="preserve">  </v>
      </c>
      <c r="BO40" s="1157" t="str">
        <f t="shared" si="8"/>
        <v xml:space="preserve">  </v>
      </c>
      <c r="BP40" s="1529">
        <f t="shared" si="78"/>
        <v>1.7777641517793472</v>
      </c>
      <c r="BQ40" s="1394">
        <v>241.50925573981974</v>
      </c>
      <c r="BR40" s="1530"/>
      <c r="BS40" s="174" t="str">
        <f t="shared" si="31"/>
        <v xml:space="preserve">  </v>
      </c>
      <c r="BT40" s="1158" t="str">
        <f t="shared" si="32"/>
        <v xml:space="preserve">  </v>
      </c>
      <c r="BU40" s="1394">
        <v>71.003721187507011</v>
      </c>
      <c r="BV40" s="953"/>
      <c r="BW40" s="174" t="str">
        <f t="shared" si="62"/>
        <v xml:space="preserve">  </v>
      </c>
      <c r="BX40" s="1154" t="str">
        <f t="shared" si="63"/>
        <v xml:space="preserve">  </v>
      </c>
      <c r="BY40" s="1307">
        <v>1.9512045959651414</v>
      </c>
      <c r="CA40" s="1179">
        <v>1</v>
      </c>
      <c r="CB40" s="174" t="str">
        <f t="shared" si="64"/>
        <v xml:space="preserve">  </v>
      </c>
      <c r="CC40" s="1154" t="str">
        <f t="shared" si="65"/>
        <v xml:space="preserve">  </v>
      </c>
      <c r="CD40" s="1419">
        <f t="shared" si="79"/>
        <v>0.56975174202182099</v>
      </c>
      <c r="CF40" s="174" t="str">
        <f t="shared" si="66"/>
        <v xml:space="preserve">  </v>
      </c>
      <c r="CG40" s="1158" t="str">
        <f t="shared" si="67"/>
        <v xml:space="preserve">  </v>
      </c>
      <c r="CH40" s="1389">
        <f t="shared" si="68"/>
        <v>0.80792124922416764</v>
      </c>
      <c r="CI40" s="1531">
        <v>4.5968016253045425</v>
      </c>
      <c r="CK40" s="174" t="str">
        <f t="shared" si="69"/>
        <v xml:space="preserve">  </v>
      </c>
      <c r="CL40" s="1154" t="str">
        <f t="shared" si="70"/>
        <v xml:space="preserve">  </v>
      </c>
      <c r="CM40" s="1312">
        <f t="shared" si="71"/>
        <v>1.3514596778395356</v>
      </c>
      <c r="CO40" s="174" t="str">
        <f t="shared" si="72"/>
        <v xml:space="preserve">  </v>
      </c>
      <c r="CP40" s="1158" t="str">
        <f t="shared" si="73"/>
        <v xml:space="preserve">  </v>
      </c>
      <c r="CQ40" s="1353">
        <f t="shared" si="74"/>
        <v>1.9033645775699468</v>
      </c>
      <c r="CR40" s="1174">
        <f t="shared" si="75"/>
        <v>1.9033645775699466</v>
      </c>
    </row>
    <row r="41" spans="1:97" x14ac:dyDescent="0.2">
      <c r="A41" s="1144" t="s">
        <v>2299</v>
      </c>
      <c r="B41" s="1161" t="s">
        <v>1405</v>
      </c>
      <c r="C41" s="1105" t="s">
        <v>599</v>
      </c>
      <c r="D41" s="957">
        <v>9</v>
      </c>
      <c r="E41" s="1455"/>
      <c r="F41" s="955">
        <v>1</v>
      </c>
      <c r="G41" s="1163">
        <v>11452800</v>
      </c>
      <c r="H41" s="1163">
        <v>201212271400</v>
      </c>
      <c r="I41" s="1163"/>
      <c r="J41" s="1105" t="s">
        <v>794</v>
      </c>
      <c r="K41" s="1183" t="s">
        <v>2615</v>
      </c>
      <c r="L41" s="1184" t="s">
        <v>1696</v>
      </c>
      <c r="M41" s="957" t="s">
        <v>756</v>
      </c>
      <c r="N41" s="957"/>
      <c r="O41" s="957"/>
      <c r="P41" s="1169">
        <v>41270</v>
      </c>
      <c r="Q41" s="960">
        <v>0.58333333333333337</v>
      </c>
      <c r="R41" s="1105" t="s">
        <v>793</v>
      </c>
      <c r="S41" s="1527" t="s">
        <v>793</v>
      </c>
      <c r="T41" s="1528">
        <v>123.3</v>
      </c>
      <c r="U41" s="1171">
        <v>137.6</v>
      </c>
      <c r="V41" s="1344">
        <f t="shared" si="48"/>
        <v>14.299999999999997</v>
      </c>
      <c r="W41" s="1171">
        <v>100</v>
      </c>
      <c r="X41" s="1344">
        <f t="shared" si="49"/>
        <v>142.99999999999997</v>
      </c>
      <c r="Y41" s="1154" t="str">
        <f t="shared" si="50"/>
        <v xml:space="preserve">  </v>
      </c>
      <c r="Z41" s="1527" t="s">
        <v>793</v>
      </c>
      <c r="AA41" s="1528">
        <v>123.9</v>
      </c>
      <c r="AB41" s="1171">
        <v>138.1</v>
      </c>
      <c r="AC41" s="1344">
        <f t="shared" si="51"/>
        <v>14.199999999999989</v>
      </c>
      <c r="AD41" s="1171">
        <v>100</v>
      </c>
      <c r="AE41" s="1344">
        <f t="shared" si="52"/>
        <v>141.99999999999989</v>
      </c>
      <c r="AF41" s="1154" t="str">
        <f t="shared" si="53"/>
        <v xml:space="preserve">  </v>
      </c>
      <c r="AG41" s="1527" t="s">
        <v>793</v>
      </c>
      <c r="AH41" s="1528">
        <v>126.1</v>
      </c>
      <c r="AI41" s="1171">
        <v>140.30000000000001</v>
      </c>
      <c r="AJ41" s="1344">
        <f t="shared" si="54"/>
        <v>14.200000000000017</v>
      </c>
      <c r="AK41" s="1171">
        <v>100</v>
      </c>
      <c r="AL41" s="1344">
        <f t="shared" si="55"/>
        <v>142.00000000000017</v>
      </c>
      <c r="AM41" s="1154" t="str">
        <f t="shared" si="56"/>
        <v xml:space="preserve">  </v>
      </c>
      <c r="AN41" s="1507">
        <f t="shared" si="57"/>
        <v>142.33333333333334</v>
      </c>
      <c r="AO41" s="1507">
        <f t="shared" si="58"/>
        <v>0.57735026918959287</v>
      </c>
      <c r="AP41" s="1507">
        <f t="shared" si="59"/>
        <v>0.40563250762734859</v>
      </c>
      <c r="AQ41" s="1506">
        <f t="shared" si="60"/>
        <v>3</v>
      </c>
      <c r="AR41" s="1154" t="str">
        <f t="shared" si="61"/>
        <v xml:space="preserve">  </v>
      </c>
      <c r="AS41" s="1506"/>
      <c r="AT41" s="23" t="s">
        <v>191</v>
      </c>
      <c r="AU41" s="23" t="s">
        <v>191</v>
      </c>
      <c r="AV41" s="23" t="s">
        <v>191</v>
      </c>
      <c r="AW41" s="1175" t="str">
        <f t="shared" si="1"/>
        <v xml:space="preserve">  </v>
      </c>
      <c r="AX41" s="1154" t="str">
        <f t="shared" si="2"/>
        <v xml:space="preserve">  </v>
      </c>
      <c r="AY41" s="23" t="s">
        <v>191</v>
      </c>
      <c r="AZ41" s="23" t="s">
        <v>191</v>
      </c>
      <c r="BA41" s="23" t="s">
        <v>191</v>
      </c>
      <c r="BB41" s="1175" t="str">
        <f t="shared" si="3"/>
        <v xml:space="preserve">  </v>
      </c>
      <c r="BC41" s="1154" t="str">
        <f t="shared" si="4"/>
        <v xml:space="preserve">  </v>
      </c>
      <c r="BD41" s="794" t="s">
        <v>191</v>
      </c>
      <c r="BE41" s="588"/>
      <c r="BF41" s="1347">
        <v>5.5527865473479867</v>
      </c>
      <c r="BH41" s="1175" t="str">
        <f t="shared" si="76"/>
        <v xml:space="preserve">  </v>
      </c>
      <c r="BI41" s="1154" t="str">
        <f t="shared" si="5"/>
        <v xml:space="preserve">  </v>
      </c>
      <c r="BK41" s="1443">
        <v>7.5299866205864041E-2</v>
      </c>
      <c r="BL41" s="954"/>
      <c r="BM41" s="1175" t="str">
        <f t="shared" si="77"/>
        <v xml:space="preserve">  </v>
      </c>
      <c r="BN41" s="1158" t="str">
        <f t="shared" si="7"/>
        <v xml:space="preserve">  </v>
      </c>
      <c r="BO41" s="1157" t="str">
        <f t="shared" si="8"/>
        <v xml:space="preserve">  </v>
      </c>
      <c r="BP41" s="1529">
        <f t="shared" si="78"/>
        <v>1.3560734878567822</v>
      </c>
      <c r="BQ41" s="1394">
        <v>147.20641480324602</v>
      </c>
      <c r="BR41" s="1530"/>
      <c r="BS41" s="174" t="str">
        <f t="shared" si="31"/>
        <v xml:space="preserve">  </v>
      </c>
      <c r="BT41" s="1158" t="str">
        <f t="shared" si="32"/>
        <v xml:space="preserve">  </v>
      </c>
      <c r="BU41" s="1394">
        <v>21.050517316864177</v>
      </c>
      <c r="BV41" s="953"/>
      <c r="BW41" s="174" t="str">
        <f t="shared" si="62"/>
        <v xml:space="preserve">  </v>
      </c>
      <c r="BX41" s="1154" t="str">
        <f t="shared" si="63"/>
        <v xml:space="preserve">  </v>
      </c>
      <c r="BY41" s="1307">
        <v>1.5052715645164778</v>
      </c>
      <c r="CA41" s="1179">
        <v>1</v>
      </c>
      <c r="CB41" s="174" t="str">
        <f t="shared" si="64"/>
        <v xml:space="preserve">  </v>
      </c>
      <c r="CC41" s="1154" t="str">
        <f t="shared" si="65"/>
        <v xml:space="preserve">  </v>
      </c>
      <c r="CD41" s="1419">
        <f t="shared" si="79"/>
        <v>0.21374856216133967</v>
      </c>
      <c r="CF41" s="174" t="str">
        <f t="shared" si="66"/>
        <v xml:space="preserve">  </v>
      </c>
      <c r="CG41" s="1158" t="str">
        <f t="shared" si="67"/>
        <v xml:space="preserve">  </v>
      </c>
      <c r="CH41" s="1389">
        <f t="shared" si="68"/>
        <v>1.0225584031296477</v>
      </c>
      <c r="CI41" s="1531">
        <v>4.982597818049654</v>
      </c>
      <c r="CK41" s="174" t="str">
        <f t="shared" si="69"/>
        <v xml:space="preserve">  </v>
      </c>
      <c r="CL41" s="1154" t="str">
        <f t="shared" si="70"/>
        <v xml:space="preserve">  </v>
      </c>
      <c r="CM41" s="1312">
        <f t="shared" si="71"/>
        <v>0.70752889016305176</v>
      </c>
      <c r="CO41" s="174" t="str">
        <f t="shared" si="72"/>
        <v xml:space="preserve">  </v>
      </c>
      <c r="CP41" s="1158" t="str">
        <f t="shared" si="73"/>
        <v xml:space="preserve">  </v>
      </c>
      <c r="CQ41" s="1353">
        <f t="shared" si="74"/>
        <v>3.3847694916755646</v>
      </c>
      <c r="CR41" s="1174">
        <f t="shared" si="75"/>
        <v>3.3610997749505658</v>
      </c>
    </row>
    <row r="42" spans="1:97" x14ac:dyDescent="0.2">
      <c r="A42" s="1144" t="s">
        <v>2353</v>
      </c>
      <c r="B42" s="1161" t="s">
        <v>1459</v>
      </c>
      <c r="C42" s="957" t="s">
        <v>599</v>
      </c>
      <c r="D42" s="957">
        <v>9</v>
      </c>
      <c r="E42" s="1455">
        <v>1503035</v>
      </c>
      <c r="F42" s="955">
        <v>1</v>
      </c>
      <c r="G42" s="1163">
        <v>384115121402501</v>
      </c>
      <c r="H42" s="1163">
        <v>201412121420</v>
      </c>
      <c r="I42" s="1163" t="s">
        <v>672</v>
      </c>
      <c r="J42" s="1163"/>
      <c r="K42" s="1183" t="s">
        <v>2617</v>
      </c>
      <c r="L42" s="1184" t="s">
        <v>1716</v>
      </c>
      <c r="M42" s="957" t="s">
        <v>1053</v>
      </c>
      <c r="N42" s="957"/>
      <c r="O42" s="957"/>
      <c r="P42" s="1169">
        <v>41985</v>
      </c>
      <c r="Q42" s="960">
        <v>0.59722222222222221</v>
      </c>
      <c r="R42" s="957" t="s">
        <v>990</v>
      </c>
      <c r="S42" s="1097" t="s">
        <v>990</v>
      </c>
      <c r="T42" s="1590">
        <v>124</v>
      </c>
      <c r="U42" s="1552">
        <v>225.39999999999998</v>
      </c>
      <c r="V42" s="1393">
        <v>101.39999999999998</v>
      </c>
      <c r="W42" s="1097">
        <v>44</v>
      </c>
      <c r="X42" s="1236">
        <f t="shared" si="49"/>
        <v>2304.545454545454</v>
      </c>
      <c r="Y42" s="1154" t="str">
        <f t="shared" si="50"/>
        <v xml:space="preserve">  </v>
      </c>
      <c r="Z42" s="1097" t="s">
        <v>990</v>
      </c>
      <c r="AA42" s="1590">
        <v>127.2</v>
      </c>
      <c r="AB42" s="1552">
        <v>242</v>
      </c>
      <c r="AC42" s="1393">
        <v>114.8</v>
      </c>
      <c r="AD42" s="1097">
        <v>48</v>
      </c>
      <c r="AE42" s="1393">
        <f t="shared" si="52"/>
        <v>2391.6666666666665</v>
      </c>
      <c r="AF42" s="1154" t="str">
        <f t="shared" si="53"/>
        <v xml:space="preserve">  </v>
      </c>
      <c r="AG42" s="1097" t="s">
        <v>990</v>
      </c>
      <c r="AH42" s="1589">
        <v>125.3</v>
      </c>
      <c r="AI42" s="1590">
        <v>224.89999999999998</v>
      </c>
      <c r="AJ42" s="1552">
        <v>99.59999999999998</v>
      </c>
      <c r="AK42" s="1393">
        <v>40</v>
      </c>
      <c r="AL42" s="1393">
        <f t="shared" si="55"/>
        <v>2489.9999999999995</v>
      </c>
      <c r="AM42" s="1154" t="str">
        <f t="shared" si="56"/>
        <v xml:space="preserve">  </v>
      </c>
      <c r="AN42" s="1393">
        <f t="shared" si="57"/>
        <v>2395.4040404040402</v>
      </c>
      <c r="AO42" s="1393">
        <f t="shared" si="58"/>
        <v>92.783743615342587</v>
      </c>
      <c r="AP42" s="1393">
        <f t="shared" si="59"/>
        <v>3.8734068261691865</v>
      </c>
      <c r="AQ42" s="1343">
        <f t="shared" si="60"/>
        <v>3</v>
      </c>
      <c r="AR42" s="1154" t="str">
        <f t="shared" si="61"/>
        <v xml:space="preserve">  </v>
      </c>
      <c r="AS42" s="1343"/>
      <c r="AT42" s="86" t="s">
        <v>191</v>
      </c>
      <c r="AU42" s="86" t="s">
        <v>191</v>
      </c>
      <c r="AV42" s="86" t="s">
        <v>191</v>
      </c>
      <c r="AW42" s="1323" t="str">
        <f t="shared" ref="AW42:AW73" si="80">IF(AU42&lt;AW$7,"E, &lt;PRL",IF(AU42&gt;AW$7,"  ",))</f>
        <v xml:space="preserve">  </v>
      </c>
      <c r="AX42" s="1154" t="str">
        <f t="shared" ref="AX42:AX70" si="81">IF(AU42&lt;AX$5,"&lt;MDL",IF(AU42&lt;AX$6,"E, &lt;RL",IF(AU42&gt;AX$6,"  ",)))</f>
        <v xml:space="preserve">  </v>
      </c>
      <c r="AY42" s="86" t="s">
        <v>191</v>
      </c>
      <c r="AZ42" s="86" t="s">
        <v>191</v>
      </c>
      <c r="BA42" s="86" t="s">
        <v>191</v>
      </c>
      <c r="BB42" s="1323"/>
      <c r="BC42" s="1154" t="str">
        <f t="shared" ref="BC42:BC70" si="82">IF(AZ42&lt;BC$5,"&lt;MDL",IF(AZ42&lt;BC$6,"E, &lt;RL",IF(AZ42&gt;BC$6,"  ",)))</f>
        <v xml:space="preserve">  </v>
      </c>
      <c r="BD42" s="801" t="s">
        <v>191</v>
      </c>
      <c r="BE42" s="1203" t="s">
        <v>990</v>
      </c>
      <c r="BF42" s="1312">
        <v>22.013991664428705</v>
      </c>
      <c r="BG42" s="1312"/>
      <c r="BH42" s="1323"/>
      <c r="BI42" s="1154" t="str">
        <f t="shared" ref="BI42:BI70" si="83">IF(BF42&lt;BI$5,"&lt;MDL",IF(BF42&lt;BI$6,"E, &lt;RL",IF(BF42&gt;BI$6,"  ",)))</f>
        <v xml:space="preserve">  </v>
      </c>
      <c r="BJ42" s="1203" t="s">
        <v>990</v>
      </c>
      <c r="BK42" s="1312">
        <v>7.1012452525924072E-2</v>
      </c>
      <c r="BL42" s="1312">
        <v>2.5874865041009693E-3</v>
      </c>
      <c r="BM42" s="1323" t="str">
        <f t="shared" si="77"/>
        <v xml:space="preserve">  </v>
      </c>
      <c r="BN42" s="1158" t="str">
        <f t="shared" ref="BN42:BN70" si="84">IF(BK42&lt;BN$5,"&lt;MDL",IF(BK42&lt;BN$6,"E, &lt;RL",IF(BK42&gt;BN$6,"  ",)))</f>
        <v xml:space="preserve">  </v>
      </c>
      <c r="BO42" s="1157" t="str">
        <f t="shared" ref="BO42:BO70" si="85">IF(BK42&lt;BO$5,"&lt;MDL",IF(BK42&lt;BO$6,"E, &lt;RL",IF(BK42&gt;BO$6,"  ",)))</f>
        <v xml:space="preserve">  </v>
      </c>
      <c r="BP42" s="1310">
        <f t="shared" si="78"/>
        <v>0.32257871997230519</v>
      </c>
      <c r="BQ42" s="1344">
        <v>413.66075262453239</v>
      </c>
      <c r="BR42" s="1203"/>
      <c r="BS42" s="1323"/>
      <c r="BT42" s="1158" t="str">
        <f t="shared" si="32"/>
        <v xml:space="preserve">  </v>
      </c>
      <c r="BU42" s="1200">
        <v>953.30000718471763</v>
      </c>
      <c r="BV42" s="1203"/>
      <c r="BW42" s="1323"/>
      <c r="BX42" s="1154" t="str">
        <f t="shared" si="63"/>
        <v xml:space="preserve">  </v>
      </c>
      <c r="BY42" s="1312">
        <v>0.62253103541057464</v>
      </c>
      <c r="BZ42" s="1312"/>
      <c r="CA42" s="1594"/>
      <c r="CB42" s="1594"/>
      <c r="CC42" s="1154" t="str">
        <f t="shared" si="65"/>
        <v>E, &lt;RL</v>
      </c>
      <c r="CD42" s="1595">
        <v>1.4888867263569576</v>
      </c>
      <c r="CE42" s="1594"/>
      <c r="CF42" s="1594"/>
      <c r="CG42" s="1158" t="str">
        <f t="shared" si="67"/>
        <v xml:space="preserve">  </v>
      </c>
      <c r="CH42" s="1239">
        <f t="shared" si="68"/>
        <v>0.15049313512602625</v>
      </c>
      <c r="CI42" s="1201">
        <v>6.8242643515084289</v>
      </c>
      <c r="CJ42" s="1203"/>
      <c r="CK42" s="1203"/>
      <c r="CL42" s="1154" t="str">
        <f t="shared" si="70"/>
        <v xml:space="preserve">  </v>
      </c>
      <c r="CM42" s="1312">
        <v>16.992418235255982</v>
      </c>
      <c r="CN42" s="1203"/>
      <c r="CO42" s="1203"/>
      <c r="CP42" s="1158" t="str">
        <f t="shared" si="73"/>
        <v xml:space="preserve">  </v>
      </c>
      <c r="CQ42" s="1201">
        <f t="shared" si="74"/>
        <v>1.6497248791940897</v>
      </c>
      <c r="CR42" s="1201">
        <f t="shared" si="75"/>
        <v>1.7824838043836728</v>
      </c>
      <c r="CS42" s="1203"/>
    </row>
    <row r="43" spans="1:97" x14ac:dyDescent="0.2">
      <c r="A43" s="1144" t="s">
        <v>2354</v>
      </c>
      <c r="B43" s="1161" t="s">
        <v>1460</v>
      </c>
      <c r="C43" s="957" t="s">
        <v>599</v>
      </c>
      <c r="D43" s="957">
        <v>9</v>
      </c>
      <c r="E43" s="1455">
        <v>1503034</v>
      </c>
      <c r="F43" s="955">
        <v>1</v>
      </c>
      <c r="G43" s="1163">
        <v>11452800</v>
      </c>
      <c r="H43" s="1163">
        <v>201412121550</v>
      </c>
      <c r="I43" s="1163" t="s">
        <v>672</v>
      </c>
      <c r="J43" s="1163"/>
      <c r="K43" s="1183" t="s">
        <v>2615</v>
      </c>
      <c r="L43" s="1184" t="s">
        <v>1696</v>
      </c>
      <c r="M43" s="957" t="s">
        <v>1054</v>
      </c>
      <c r="N43" s="957"/>
      <c r="O43" s="957"/>
      <c r="P43" s="1169">
        <v>41985</v>
      </c>
      <c r="Q43" s="960">
        <v>0.65972222222222221</v>
      </c>
      <c r="R43" s="957" t="s">
        <v>991</v>
      </c>
      <c r="S43" s="1097" t="s">
        <v>991</v>
      </c>
      <c r="T43" s="1590">
        <v>124.8</v>
      </c>
      <c r="U43" s="1552">
        <v>213.7</v>
      </c>
      <c r="V43" s="1393">
        <v>88.899999999999991</v>
      </c>
      <c r="W43" s="1097">
        <v>52</v>
      </c>
      <c r="X43" s="1236">
        <f t="shared" si="49"/>
        <v>1709.6153846153845</v>
      </c>
      <c r="Y43" s="1154" t="str">
        <f t="shared" si="50"/>
        <v xml:space="preserve">  </v>
      </c>
      <c r="Z43" s="1097" t="s">
        <v>991</v>
      </c>
      <c r="AA43" s="1590">
        <v>127.5</v>
      </c>
      <c r="AB43" s="1552">
        <v>214.4</v>
      </c>
      <c r="AC43" s="1393">
        <v>86.9</v>
      </c>
      <c r="AD43" s="1097">
        <v>48</v>
      </c>
      <c r="AE43" s="1393">
        <f t="shared" si="52"/>
        <v>1810.4166666666667</v>
      </c>
      <c r="AF43" s="1154" t="str">
        <f t="shared" si="53"/>
        <v xml:space="preserve">  </v>
      </c>
      <c r="AG43" s="1097" t="s">
        <v>991</v>
      </c>
      <c r="AH43" s="1589">
        <v>126.8</v>
      </c>
      <c r="AI43" s="1590">
        <v>216.20000000000002</v>
      </c>
      <c r="AJ43" s="1552">
        <v>89.40000000000002</v>
      </c>
      <c r="AK43" s="1393">
        <v>52</v>
      </c>
      <c r="AL43" s="1393">
        <f t="shared" si="55"/>
        <v>1719.2307692307697</v>
      </c>
      <c r="AM43" s="1154" t="str">
        <f t="shared" si="56"/>
        <v xml:space="preserve">  </v>
      </c>
      <c r="AN43" s="1393">
        <f t="shared" si="57"/>
        <v>1746.4209401709404</v>
      </c>
      <c r="AO43" s="1393">
        <f t="shared" si="58"/>
        <v>55.630060782029631</v>
      </c>
      <c r="AP43" s="1393">
        <f t="shared" si="59"/>
        <v>3.1853752725035775</v>
      </c>
      <c r="AQ43" s="1343">
        <f t="shared" si="60"/>
        <v>3</v>
      </c>
      <c r="AR43" s="1154" t="str">
        <f t="shared" si="61"/>
        <v xml:space="preserve">  </v>
      </c>
      <c r="AS43" s="1343"/>
      <c r="AT43" s="86" t="s">
        <v>191</v>
      </c>
      <c r="AU43" s="86" t="s">
        <v>191</v>
      </c>
      <c r="AV43" s="86" t="s">
        <v>191</v>
      </c>
      <c r="AW43" s="1323" t="str">
        <f t="shared" si="80"/>
        <v xml:space="preserve">  </v>
      </c>
      <c r="AX43" s="1154" t="str">
        <f t="shared" si="81"/>
        <v xml:space="preserve">  </v>
      </c>
      <c r="AY43" s="86" t="s">
        <v>191</v>
      </c>
      <c r="AZ43" s="86" t="s">
        <v>191</v>
      </c>
      <c r="BA43" s="86" t="s">
        <v>191</v>
      </c>
      <c r="BB43" s="1323"/>
      <c r="BC43" s="1154" t="str">
        <f t="shared" si="82"/>
        <v xml:space="preserve">  </v>
      </c>
      <c r="BD43" s="801" t="s">
        <v>191</v>
      </c>
      <c r="BE43" s="1203" t="s">
        <v>991</v>
      </c>
      <c r="BF43" s="1312">
        <v>15.708679223501615</v>
      </c>
      <c r="BG43" s="1312"/>
      <c r="BH43" s="1323"/>
      <c r="BI43" s="1154" t="str">
        <f t="shared" si="83"/>
        <v xml:space="preserve">  </v>
      </c>
      <c r="BJ43" s="1203" t="s">
        <v>991</v>
      </c>
      <c r="BK43" s="1312">
        <v>3.4208610160605814E-2</v>
      </c>
      <c r="BL43" s="1312"/>
      <c r="BM43" s="1323" t="str">
        <f t="shared" si="77"/>
        <v xml:space="preserve">  </v>
      </c>
      <c r="BN43" s="1158" t="str">
        <f t="shared" si="84"/>
        <v xml:space="preserve">  </v>
      </c>
      <c r="BO43" s="1157" t="str">
        <f t="shared" si="85"/>
        <v xml:space="preserve">  </v>
      </c>
      <c r="BP43" s="1310">
        <f t="shared" si="78"/>
        <v>0.21776885041631389</v>
      </c>
      <c r="BQ43" s="1344">
        <v>432.34255264078746</v>
      </c>
      <c r="BR43" s="1203"/>
      <c r="BS43" s="1323"/>
      <c r="BT43" s="1158" t="str">
        <f t="shared" si="32"/>
        <v xml:space="preserve">  </v>
      </c>
      <c r="BU43" s="1200">
        <v>739.13947941857703</v>
      </c>
      <c r="BV43" s="1203"/>
      <c r="BW43" s="1323"/>
      <c r="BX43" s="1154" t="str">
        <f t="shared" si="63"/>
        <v xml:space="preserve">  </v>
      </c>
      <c r="BY43" s="1312">
        <v>0.70286801616635475</v>
      </c>
      <c r="BZ43" s="1312"/>
      <c r="CA43" s="1594"/>
      <c r="CB43" s="1594"/>
      <c r="CC43" s="1154" t="str">
        <f t="shared" si="65"/>
        <v>E, &lt;RL</v>
      </c>
      <c r="CD43" s="1595">
        <v>1.2724839709345048</v>
      </c>
      <c r="CE43" s="1594"/>
      <c r="CF43" s="1594"/>
      <c r="CG43" s="1158" t="str">
        <f t="shared" si="67"/>
        <v xml:space="preserve">  </v>
      </c>
      <c r="CH43" s="1239">
        <f t="shared" si="68"/>
        <v>0.1625720188478264</v>
      </c>
      <c r="CI43" s="1201">
        <v>5.8699266372023962</v>
      </c>
      <c r="CJ43" s="1203"/>
      <c r="CK43" s="1203"/>
      <c r="CL43" s="1154" t="str">
        <f t="shared" si="70"/>
        <v xml:space="preserve">  </v>
      </c>
      <c r="CM43" s="1312">
        <v>10.091758487805659</v>
      </c>
      <c r="CN43" s="1203"/>
      <c r="CO43" s="1203"/>
      <c r="CP43" s="1158" t="str">
        <f t="shared" si="73"/>
        <v xml:space="preserve">  </v>
      </c>
      <c r="CQ43" s="1201">
        <f t="shared" si="74"/>
        <v>1.3577027293169162</v>
      </c>
      <c r="CR43" s="1201">
        <f t="shared" si="75"/>
        <v>1.3653388526539068</v>
      </c>
      <c r="CS43" s="1203"/>
    </row>
    <row r="44" spans="1:97" x14ac:dyDescent="0.2">
      <c r="A44" s="1144" t="s">
        <v>2355</v>
      </c>
      <c r="B44" s="1161" t="s">
        <v>1461</v>
      </c>
      <c r="C44" s="957" t="s">
        <v>599</v>
      </c>
      <c r="D44" s="957">
        <v>9</v>
      </c>
      <c r="E44" s="1455">
        <v>1503033</v>
      </c>
      <c r="F44" s="955">
        <v>1</v>
      </c>
      <c r="G44" s="1163">
        <v>384115121402501</v>
      </c>
      <c r="H44" s="1163">
        <v>201412130950</v>
      </c>
      <c r="I44" s="1163" t="s">
        <v>672</v>
      </c>
      <c r="J44" s="1163"/>
      <c r="K44" s="1183" t="s">
        <v>2617</v>
      </c>
      <c r="L44" s="1184" t="s">
        <v>1716</v>
      </c>
      <c r="M44" s="957" t="s">
        <v>1053</v>
      </c>
      <c r="N44" s="957"/>
      <c r="O44" s="957"/>
      <c r="P44" s="1169">
        <v>41986</v>
      </c>
      <c r="Q44" s="960">
        <v>0.40972222222222227</v>
      </c>
      <c r="R44" s="957" t="s">
        <v>992</v>
      </c>
      <c r="S44" s="1097" t="s">
        <v>992</v>
      </c>
      <c r="T44" s="1590">
        <v>127.4</v>
      </c>
      <c r="U44" s="1552">
        <v>175.4</v>
      </c>
      <c r="V44" s="1393">
        <v>48</v>
      </c>
      <c r="W44" s="1097">
        <v>64</v>
      </c>
      <c r="X44" s="1236">
        <f t="shared" si="49"/>
        <v>750</v>
      </c>
      <c r="Y44" s="1154" t="str">
        <f t="shared" si="50"/>
        <v xml:space="preserve">  </v>
      </c>
      <c r="Z44" s="1097" t="s">
        <v>992</v>
      </c>
      <c r="AA44" s="1590">
        <v>130.19999999999999</v>
      </c>
      <c r="AB44" s="1552">
        <v>170.1</v>
      </c>
      <c r="AC44" s="1393">
        <v>39.900000000000006</v>
      </c>
      <c r="AD44" s="1097">
        <v>54</v>
      </c>
      <c r="AE44" s="1393">
        <f t="shared" si="52"/>
        <v>738.88888888888903</v>
      </c>
      <c r="AF44" s="1154" t="str">
        <f t="shared" si="53"/>
        <v xml:space="preserve">  </v>
      </c>
      <c r="AG44" s="1097" t="s">
        <v>992</v>
      </c>
      <c r="AH44" s="1589">
        <v>128.1</v>
      </c>
      <c r="AI44" s="1590">
        <v>169.7</v>
      </c>
      <c r="AJ44" s="1552">
        <v>41.599999999999994</v>
      </c>
      <c r="AK44" s="1393">
        <v>60</v>
      </c>
      <c r="AL44" s="1393">
        <f t="shared" si="55"/>
        <v>693.33333333333326</v>
      </c>
      <c r="AM44" s="1154" t="str">
        <f t="shared" si="56"/>
        <v xml:space="preserve">  </v>
      </c>
      <c r="AN44" s="1393">
        <f t="shared" si="57"/>
        <v>727.4074074074075</v>
      </c>
      <c r="AO44" s="1393">
        <f t="shared" si="58"/>
        <v>30.027422309199029</v>
      </c>
      <c r="AP44" s="1393">
        <f t="shared" si="59"/>
        <v>4.1280061219367292</v>
      </c>
      <c r="AQ44" s="1343">
        <f t="shared" si="60"/>
        <v>3</v>
      </c>
      <c r="AR44" s="1154" t="str">
        <f t="shared" si="61"/>
        <v xml:space="preserve">  </v>
      </c>
      <c r="AS44" s="1343"/>
      <c r="AT44" s="86" t="s">
        <v>191</v>
      </c>
      <c r="AU44" s="86" t="s">
        <v>191</v>
      </c>
      <c r="AV44" s="86" t="s">
        <v>191</v>
      </c>
      <c r="AW44" s="1323" t="str">
        <f t="shared" si="80"/>
        <v xml:space="preserve">  </v>
      </c>
      <c r="AX44" s="1154" t="str">
        <f t="shared" si="81"/>
        <v xml:space="preserve">  </v>
      </c>
      <c r="AY44" s="86" t="s">
        <v>191</v>
      </c>
      <c r="AZ44" s="86" t="s">
        <v>191</v>
      </c>
      <c r="BA44" s="86" t="s">
        <v>191</v>
      </c>
      <c r="BB44" s="1323"/>
      <c r="BC44" s="1154" t="str">
        <f t="shared" si="82"/>
        <v xml:space="preserve">  </v>
      </c>
      <c r="BD44" s="801" t="s">
        <v>191</v>
      </c>
      <c r="BE44" s="1203" t="s">
        <v>992</v>
      </c>
      <c r="BF44" s="1312">
        <v>17.659475600878459</v>
      </c>
      <c r="BG44" s="1312"/>
      <c r="BH44" s="1323"/>
      <c r="BI44" s="1154" t="str">
        <f t="shared" si="83"/>
        <v xml:space="preserve">  </v>
      </c>
      <c r="BJ44" s="1203" t="s">
        <v>992</v>
      </c>
      <c r="BK44" s="1312">
        <v>7.8379768526251531E-2</v>
      </c>
      <c r="BL44" s="1312"/>
      <c r="BM44" s="1323" t="str">
        <f t="shared" si="77"/>
        <v xml:space="preserve">  </v>
      </c>
      <c r="BN44" s="1158" t="str">
        <f t="shared" si="84"/>
        <v xml:space="preserve">  </v>
      </c>
      <c r="BO44" s="1157" t="str">
        <f t="shared" si="85"/>
        <v xml:space="preserve">  </v>
      </c>
      <c r="BP44" s="1310">
        <f t="shared" si="78"/>
        <v>0.44383972830061041</v>
      </c>
      <c r="BQ44" s="1344">
        <v>438.48948252105123</v>
      </c>
      <c r="BR44" s="1203"/>
      <c r="BS44" s="1323"/>
      <c r="BT44" s="1158" t="str">
        <f t="shared" si="32"/>
        <v xml:space="preserve">  </v>
      </c>
      <c r="BU44" s="1200">
        <v>328.86711189078841</v>
      </c>
      <c r="BV44" s="1203"/>
      <c r="BW44" s="1323"/>
      <c r="BX44" s="1154" t="str">
        <f t="shared" si="63"/>
        <v xml:space="preserve">  </v>
      </c>
      <c r="BY44" s="1312">
        <v>0.70462340049316574</v>
      </c>
      <c r="BZ44" s="1312"/>
      <c r="CA44" s="1594"/>
      <c r="CB44" s="1594"/>
      <c r="CC44" s="1154" t="str">
        <f t="shared" si="65"/>
        <v>E, &lt;RL</v>
      </c>
      <c r="CD44" s="1595">
        <v>0.520638401475506</v>
      </c>
      <c r="CE44" s="1594"/>
      <c r="CF44" s="1594"/>
      <c r="CG44" s="1158" t="str">
        <f t="shared" si="67"/>
        <v xml:space="preserve">  </v>
      </c>
      <c r="CH44" s="1239">
        <f t="shared" si="68"/>
        <v>0.16069334125005788</v>
      </c>
      <c r="CI44" s="1201">
        <v>7.7586782874772169</v>
      </c>
      <c r="CJ44" s="1203"/>
      <c r="CK44" s="1203"/>
      <c r="CL44" s="1154" t="str">
        <f t="shared" si="70"/>
        <v xml:space="preserve">  </v>
      </c>
      <c r="CM44" s="1312">
        <v>5.3793502793175367</v>
      </c>
      <c r="CN44" s="1203"/>
      <c r="CO44" s="1203"/>
      <c r="CP44" s="1158" t="str">
        <f t="shared" si="73"/>
        <v xml:space="preserve">  </v>
      </c>
      <c r="CQ44" s="1201">
        <f t="shared" si="74"/>
        <v>1.7694103500201361</v>
      </c>
      <c r="CR44" s="1201">
        <f t="shared" si="75"/>
        <v>1.6357215680186148</v>
      </c>
      <c r="CS44" s="1203"/>
    </row>
    <row r="45" spans="1:97" x14ac:dyDescent="0.2">
      <c r="A45" s="1144" t="s">
        <v>2356</v>
      </c>
      <c r="B45" s="1161" t="s">
        <v>1462</v>
      </c>
      <c r="C45" s="957" t="s">
        <v>599</v>
      </c>
      <c r="D45" s="957">
        <v>9</v>
      </c>
      <c r="E45" s="1455">
        <v>1503032</v>
      </c>
      <c r="F45" s="955">
        <v>1</v>
      </c>
      <c r="G45" s="1163">
        <v>11452800</v>
      </c>
      <c r="H45" s="1163">
        <v>201412131000</v>
      </c>
      <c r="I45" s="1163" t="s">
        <v>672</v>
      </c>
      <c r="J45" s="1163"/>
      <c r="K45" s="1183" t="s">
        <v>2615</v>
      </c>
      <c r="L45" s="1184" t="s">
        <v>1696</v>
      </c>
      <c r="M45" s="957" t="s">
        <v>1054</v>
      </c>
      <c r="N45" s="957"/>
      <c r="O45" s="957"/>
      <c r="P45" s="1169">
        <v>41986</v>
      </c>
      <c r="Q45" s="960">
        <v>0.41666666666666669</v>
      </c>
      <c r="R45" s="957" t="s">
        <v>993</v>
      </c>
      <c r="S45" s="1097" t="s">
        <v>993</v>
      </c>
      <c r="T45" s="1590">
        <v>123.4</v>
      </c>
      <c r="U45" s="1552">
        <v>159.89999999999998</v>
      </c>
      <c r="V45" s="1393">
        <v>36.499999999999972</v>
      </c>
      <c r="W45" s="1097">
        <v>56</v>
      </c>
      <c r="X45" s="1236">
        <f t="shared" si="49"/>
        <v>651.78571428571377</v>
      </c>
      <c r="Y45" s="1154" t="str">
        <f t="shared" si="50"/>
        <v xml:space="preserve">  </v>
      </c>
      <c r="Z45" s="1097" t="s">
        <v>993</v>
      </c>
      <c r="AA45" s="1590">
        <v>126.2</v>
      </c>
      <c r="AB45" s="1552">
        <v>164.8</v>
      </c>
      <c r="AC45" s="1393">
        <v>38.600000000000009</v>
      </c>
      <c r="AD45" s="1097">
        <v>60</v>
      </c>
      <c r="AE45" s="1393">
        <f t="shared" si="52"/>
        <v>643.33333333333348</v>
      </c>
      <c r="AF45" s="1154" t="str">
        <f t="shared" si="53"/>
        <v xml:space="preserve">  </v>
      </c>
      <c r="AG45" s="1097" t="s">
        <v>993</v>
      </c>
      <c r="AH45" s="1596">
        <v>126</v>
      </c>
      <c r="AI45" s="1590">
        <v>161.1</v>
      </c>
      <c r="AJ45" s="1552">
        <v>35.099999999999994</v>
      </c>
      <c r="AK45" s="1393">
        <v>56</v>
      </c>
      <c r="AL45" s="1393">
        <f t="shared" si="55"/>
        <v>626.78571428571422</v>
      </c>
      <c r="AM45" s="1154" t="str">
        <f t="shared" si="56"/>
        <v xml:space="preserve">  </v>
      </c>
      <c r="AN45" s="1393">
        <f t="shared" si="57"/>
        <v>640.63492063492049</v>
      </c>
      <c r="AO45" s="1393">
        <f t="shared" si="58"/>
        <v>12.716566884116627</v>
      </c>
      <c r="AP45" s="1393">
        <f t="shared" si="59"/>
        <v>1.9849943352312875</v>
      </c>
      <c r="AQ45" s="1343">
        <f t="shared" si="60"/>
        <v>3</v>
      </c>
      <c r="AR45" s="1154" t="str">
        <f t="shared" si="61"/>
        <v xml:space="preserve">  </v>
      </c>
      <c r="AS45" s="1343"/>
      <c r="AT45" s="86" t="s">
        <v>191</v>
      </c>
      <c r="AU45" s="86" t="s">
        <v>191</v>
      </c>
      <c r="AV45" s="86" t="s">
        <v>191</v>
      </c>
      <c r="AW45" s="1323" t="str">
        <f t="shared" si="80"/>
        <v xml:space="preserve">  </v>
      </c>
      <c r="AX45" s="1154" t="str">
        <f t="shared" si="81"/>
        <v xml:space="preserve">  </v>
      </c>
      <c r="AY45" s="86" t="s">
        <v>191</v>
      </c>
      <c r="AZ45" s="86" t="s">
        <v>191</v>
      </c>
      <c r="BA45" s="86" t="s">
        <v>191</v>
      </c>
      <c r="BB45" s="1323"/>
      <c r="BC45" s="1154" t="str">
        <f t="shared" si="82"/>
        <v xml:space="preserve">  </v>
      </c>
      <c r="BD45" s="801" t="s">
        <v>191</v>
      </c>
      <c r="BE45" s="1203" t="s">
        <v>993</v>
      </c>
      <c r="BF45" s="1312">
        <v>15.009430026085997</v>
      </c>
      <c r="BG45" s="1312">
        <v>9.440473724979892E-2</v>
      </c>
      <c r="BH45" s="1323"/>
      <c r="BI45" s="1154" t="str">
        <f t="shared" si="83"/>
        <v xml:space="preserve">  </v>
      </c>
      <c r="BJ45" s="1203" t="s">
        <v>993</v>
      </c>
      <c r="BK45" s="1312">
        <v>7.8155015699176295E-2</v>
      </c>
      <c r="BL45" s="1312"/>
      <c r="BM45" s="1323" t="str">
        <f t="shared" si="77"/>
        <v xml:space="preserve">  </v>
      </c>
      <c r="BN45" s="1158" t="str">
        <f t="shared" si="84"/>
        <v xml:space="preserve">  </v>
      </c>
      <c r="BO45" s="1157" t="str">
        <f t="shared" si="85"/>
        <v xml:space="preserve">  </v>
      </c>
      <c r="BP45" s="1310">
        <f t="shared" si="78"/>
        <v>0.52070608652923478</v>
      </c>
      <c r="BQ45" s="1344">
        <v>369.40432087236712</v>
      </c>
      <c r="BR45" s="1203"/>
      <c r="BS45" s="1323"/>
      <c r="BT45" s="1158" t="str">
        <f t="shared" si="32"/>
        <v xml:space="preserve">  </v>
      </c>
      <c r="BU45" s="1200">
        <v>240.77245914002481</v>
      </c>
      <c r="BV45" s="1203"/>
      <c r="BW45" s="1323"/>
      <c r="BX45" s="1154" t="str">
        <f t="shared" si="63"/>
        <v xml:space="preserve">  </v>
      </c>
      <c r="BY45" s="1312">
        <v>0.66163476800253174</v>
      </c>
      <c r="BZ45" s="1312"/>
      <c r="CA45" s="1594"/>
      <c r="CB45" s="1594"/>
      <c r="CC45" s="1154" t="str">
        <f t="shared" si="65"/>
        <v>E, &lt;RL</v>
      </c>
      <c r="CD45" s="1595">
        <v>0.42565170074829534</v>
      </c>
      <c r="CE45" s="1594"/>
      <c r="CF45" s="1594"/>
      <c r="CG45" s="1158" t="str">
        <f t="shared" si="67"/>
        <v xml:space="preserve">  </v>
      </c>
      <c r="CH45" s="1239">
        <f t="shared" si="68"/>
        <v>0.17910856224963681</v>
      </c>
      <c r="CI45" s="1201">
        <v>5.8201919563053499</v>
      </c>
      <c r="CJ45" s="1203"/>
      <c r="CK45" s="1203"/>
      <c r="CL45" s="1154" t="str">
        <f t="shared" si="70"/>
        <v xml:space="preserve">  </v>
      </c>
      <c r="CM45" s="1312">
        <v>3.6480131726128167</v>
      </c>
      <c r="CN45" s="1203"/>
      <c r="CO45" s="1203"/>
      <c r="CP45" s="1158" t="str">
        <f t="shared" si="73"/>
        <v xml:space="preserve">  </v>
      </c>
      <c r="CQ45" s="1201">
        <f t="shared" si="74"/>
        <v>1.5755614180583137</v>
      </c>
      <c r="CR45" s="1201">
        <f t="shared" si="75"/>
        <v>1.5151289253108722</v>
      </c>
      <c r="CS45" s="1203"/>
    </row>
    <row r="46" spans="1:97" x14ac:dyDescent="0.2">
      <c r="A46" s="1144" t="s">
        <v>2358</v>
      </c>
      <c r="B46" s="1161" t="s">
        <v>1464</v>
      </c>
      <c r="C46" s="957" t="s">
        <v>599</v>
      </c>
      <c r="D46" s="957">
        <v>9</v>
      </c>
      <c r="E46" s="1455">
        <v>1503028</v>
      </c>
      <c r="F46" s="955">
        <v>1</v>
      </c>
      <c r="G46" s="1163">
        <v>11452800</v>
      </c>
      <c r="H46" s="1163">
        <v>201412151100</v>
      </c>
      <c r="I46" s="1163" t="s">
        <v>672</v>
      </c>
      <c r="J46" s="1163"/>
      <c r="K46" s="1183" t="s">
        <v>2615</v>
      </c>
      <c r="L46" s="1184" t="s">
        <v>1696</v>
      </c>
      <c r="M46" s="957" t="s">
        <v>1054</v>
      </c>
      <c r="N46" s="957"/>
      <c r="O46" s="957"/>
      <c r="P46" s="1169">
        <v>41988</v>
      </c>
      <c r="Q46" s="960">
        <v>0.45833333333333331</v>
      </c>
      <c r="R46" s="957" t="s">
        <v>995</v>
      </c>
      <c r="S46" s="1097" t="s">
        <v>995</v>
      </c>
      <c r="T46" s="1590">
        <v>127.8</v>
      </c>
      <c r="U46" s="1552">
        <v>145.19999999999999</v>
      </c>
      <c r="V46" s="1393">
        <v>17.399999999999991</v>
      </c>
      <c r="W46" s="1097">
        <v>40</v>
      </c>
      <c r="X46" s="1236">
        <f t="shared" si="49"/>
        <v>434.99999999999977</v>
      </c>
      <c r="Y46" s="1154" t="str">
        <f t="shared" si="50"/>
        <v xml:space="preserve">  </v>
      </c>
      <c r="Z46" s="1097" t="s">
        <v>995</v>
      </c>
      <c r="AA46" s="1590">
        <v>130.69999999999999</v>
      </c>
      <c r="AB46" s="1552">
        <v>148.4</v>
      </c>
      <c r="AC46" s="1393">
        <v>17.700000000000017</v>
      </c>
      <c r="AD46" s="1097">
        <v>42</v>
      </c>
      <c r="AE46" s="1393">
        <f t="shared" si="52"/>
        <v>421.42857142857179</v>
      </c>
      <c r="AF46" s="1154" t="str">
        <f t="shared" si="53"/>
        <v xml:space="preserve">  </v>
      </c>
      <c r="AG46" s="1097" t="s">
        <v>995</v>
      </c>
      <c r="AH46" s="1589">
        <v>124.6</v>
      </c>
      <c r="AI46" s="1590">
        <v>139.69999999999999</v>
      </c>
      <c r="AJ46" s="1552">
        <v>15.099999999999994</v>
      </c>
      <c r="AK46" s="1393">
        <v>38</v>
      </c>
      <c r="AL46" s="1393">
        <f t="shared" si="55"/>
        <v>397.36842105263145</v>
      </c>
      <c r="AM46" s="1154" t="str">
        <f t="shared" si="56"/>
        <v xml:space="preserve">  </v>
      </c>
      <c r="AN46" s="1393">
        <f t="shared" si="57"/>
        <v>417.93233082706769</v>
      </c>
      <c r="AO46" s="1393">
        <f t="shared" si="58"/>
        <v>19.057851591291925</v>
      </c>
      <c r="AP46" s="1393">
        <f t="shared" si="59"/>
        <v>4.5600328535429089</v>
      </c>
      <c r="AQ46" s="1343">
        <f t="shared" si="60"/>
        <v>3</v>
      </c>
      <c r="AR46" s="1154" t="str">
        <f t="shared" si="61"/>
        <v xml:space="preserve">  </v>
      </c>
      <c r="AS46" s="1343"/>
      <c r="AT46" s="86" t="s">
        <v>191</v>
      </c>
      <c r="AU46" s="86" t="s">
        <v>191</v>
      </c>
      <c r="AV46" s="86" t="s">
        <v>191</v>
      </c>
      <c r="AW46" s="1323" t="str">
        <f t="shared" si="80"/>
        <v xml:space="preserve">  </v>
      </c>
      <c r="AX46" s="1154" t="str">
        <f t="shared" si="81"/>
        <v xml:space="preserve">  </v>
      </c>
      <c r="AY46" s="86" t="s">
        <v>191</v>
      </c>
      <c r="AZ46" s="86" t="s">
        <v>191</v>
      </c>
      <c r="BA46" s="86" t="s">
        <v>191</v>
      </c>
      <c r="BB46" s="1323"/>
      <c r="BC46" s="1154" t="str">
        <f t="shared" si="82"/>
        <v xml:space="preserve">  </v>
      </c>
      <c r="BD46" s="801" t="s">
        <v>191</v>
      </c>
      <c r="BE46" s="1203" t="s">
        <v>995</v>
      </c>
      <c r="BF46" s="1312">
        <v>12.621549205027467</v>
      </c>
      <c r="BG46" s="1312"/>
      <c r="BH46" s="1323"/>
      <c r="BI46" s="1154" t="str">
        <f t="shared" si="83"/>
        <v xml:space="preserve">  </v>
      </c>
      <c r="BJ46" s="1203" t="s">
        <v>995</v>
      </c>
      <c r="BK46" s="1312">
        <v>6.16299047348184E-2</v>
      </c>
      <c r="BL46" s="1312"/>
      <c r="BM46" s="1323" t="str">
        <f t="shared" si="77"/>
        <v xml:space="preserve">  </v>
      </c>
      <c r="BN46" s="1158" t="str">
        <f t="shared" si="84"/>
        <v xml:space="preserve">  </v>
      </c>
      <c r="BO46" s="1157" t="str">
        <f t="shared" si="85"/>
        <v xml:space="preserve">  </v>
      </c>
      <c r="BP46" s="1310">
        <f t="shared" si="78"/>
        <v>0.48829112602333891</v>
      </c>
      <c r="BQ46" s="1344">
        <v>422.54872405528749</v>
      </c>
      <c r="BR46" s="1203"/>
      <c r="BS46" s="1323"/>
      <c r="BT46" s="1158" t="str">
        <f t="shared" si="32"/>
        <v xml:space="preserve">  </v>
      </c>
      <c r="BU46" s="1200">
        <v>183.80869496404998</v>
      </c>
      <c r="BV46" s="1203"/>
      <c r="BW46" s="1323"/>
      <c r="BX46" s="1154" t="str">
        <f t="shared" si="63"/>
        <v xml:space="preserve">  </v>
      </c>
      <c r="BY46" s="1312">
        <v>0.87058231345186077</v>
      </c>
      <c r="BZ46" s="1312"/>
      <c r="CA46" s="1594"/>
      <c r="CB46" s="1594" t="s">
        <v>1032</v>
      </c>
      <c r="CC46" s="1154" t="str">
        <f t="shared" si="65"/>
        <v xml:space="preserve">  </v>
      </c>
      <c r="CD46" s="1595">
        <v>0.36688826066899888</v>
      </c>
      <c r="CE46" s="1594"/>
      <c r="CF46" s="1594" t="s">
        <v>1032</v>
      </c>
      <c r="CG46" s="1158" t="str">
        <f t="shared" si="67"/>
        <v xml:space="preserve">  </v>
      </c>
      <c r="CH46" s="1239">
        <f t="shared" si="68"/>
        <v>0.20603122525059414</v>
      </c>
      <c r="CI46" s="1201">
        <v>7.3932013188283117</v>
      </c>
      <c r="CJ46" s="1203"/>
      <c r="CK46" s="1203"/>
      <c r="CL46" s="1154" t="str">
        <f t="shared" si="70"/>
        <v xml:space="preserve">  </v>
      </c>
      <c r="CM46" s="1312">
        <v>2.9378247345870387</v>
      </c>
      <c r="CN46" s="1203"/>
      <c r="CO46" s="1203"/>
      <c r="CP46" s="1158" t="str">
        <f t="shared" si="73"/>
        <v xml:space="preserve">  </v>
      </c>
      <c r="CQ46" s="1201">
        <f t="shared" si="74"/>
        <v>1.7496683572664069</v>
      </c>
      <c r="CR46" s="1201">
        <f t="shared" si="75"/>
        <v>1.5983056379142617</v>
      </c>
      <c r="CS46" s="1203"/>
    </row>
    <row r="47" spans="1:97" x14ac:dyDescent="0.2">
      <c r="A47" s="1144" t="s">
        <v>2359</v>
      </c>
      <c r="B47" s="1161" t="s">
        <v>1465</v>
      </c>
      <c r="C47" s="957" t="s">
        <v>599</v>
      </c>
      <c r="D47" s="957">
        <v>9</v>
      </c>
      <c r="E47" s="1455">
        <v>1503027</v>
      </c>
      <c r="F47" s="955">
        <v>1</v>
      </c>
      <c r="G47" s="1163">
        <v>384115121402501</v>
      </c>
      <c r="H47" s="1163">
        <v>201412151130</v>
      </c>
      <c r="I47" s="1163" t="s">
        <v>672</v>
      </c>
      <c r="J47" s="1163"/>
      <c r="K47" s="1183" t="s">
        <v>2617</v>
      </c>
      <c r="L47" s="1184" t="s">
        <v>1716</v>
      </c>
      <c r="M47" s="957" t="s">
        <v>1053</v>
      </c>
      <c r="N47" s="957"/>
      <c r="O47" s="957"/>
      <c r="P47" s="1169">
        <v>41988</v>
      </c>
      <c r="Q47" s="960">
        <v>0.47916666666666669</v>
      </c>
      <c r="R47" s="957" t="s">
        <v>996</v>
      </c>
      <c r="S47" s="1097" t="s">
        <v>996</v>
      </c>
      <c r="T47" s="1590">
        <v>130.69999999999999</v>
      </c>
      <c r="U47" s="1552">
        <v>141.4</v>
      </c>
      <c r="V47" s="1393">
        <v>10.700000000000017</v>
      </c>
      <c r="W47" s="1097">
        <v>168</v>
      </c>
      <c r="X47" s="1236">
        <f t="shared" si="49"/>
        <v>63.690476190476289</v>
      </c>
      <c r="Y47" s="1154" t="str">
        <f t="shared" si="50"/>
        <v xml:space="preserve">  </v>
      </c>
      <c r="Z47" s="1097" t="s">
        <v>996</v>
      </c>
      <c r="AA47" s="1590">
        <v>125.7</v>
      </c>
      <c r="AB47" s="1552">
        <v>136.4</v>
      </c>
      <c r="AC47" s="1393">
        <v>10.700000000000003</v>
      </c>
      <c r="AD47" s="1097">
        <v>176</v>
      </c>
      <c r="AE47" s="1393">
        <f t="shared" si="52"/>
        <v>60.795454545454568</v>
      </c>
      <c r="AF47" s="1154" t="str">
        <f t="shared" si="53"/>
        <v xml:space="preserve">  </v>
      </c>
      <c r="AG47" s="1097" t="s">
        <v>996</v>
      </c>
      <c r="AH47" s="1589">
        <v>126.9</v>
      </c>
      <c r="AI47" s="1590">
        <v>141.1</v>
      </c>
      <c r="AJ47" s="1552">
        <v>14.199999999999989</v>
      </c>
      <c r="AK47" s="1393">
        <v>222</v>
      </c>
      <c r="AL47" s="1393">
        <f t="shared" si="55"/>
        <v>63.963963963963913</v>
      </c>
      <c r="AM47" s="1154" t="str">
        <f t="shared" si="56"/>
        <v xml:space="preserve">  </v>
      </c>
      <c r="AN47" s="1393">
        <f t="shared" si="57"/>
        <v>62.816631566631592</v>
      </c>
      <c r="AO47" s="1393">
        <f t="shared" si="58"/>
        <v>1.7557238688820971</v>
      </c>
      <c r="AP47" s="1393">
        <f t="shared" si="59"/>
        <v>2.7949984344826659</v>
      </c>
      <c r="AQ47" s="1343">
        <f t="shared" si="60"/>
        <v>3</v>
      </c>
      <c r="AR47" s="1154" t="str">
        <f t="shared" si="61"/>
        <v xml:space="preserve">  </v>
      </c>
      <c r="AS47" s="1343"/>
      <c r="AT47" s="86" t="s">
        <v>191</v>
      </c>
      <c r="AU47" s="86" t="s">
        <v>191</v>
      </c>
      <c r="AV47" s="86" t="s">
        <v>191</v>
      </c>
      <c r="AW47" s="1323" t="str">
        <f t="shared" si="80"/>
        <v xml:space="preserve">  </v>
      </c>
      <c r="AX47" s="1154" t="str">
        <f t="shared" si="81"/>
        <v xml:space="preserve">  </v>
      </c>
      <c r="AY47" s="86" t="s">
        <v>191</v>
      </c>
      <c r="AZ47" s="86" t="s">
        <v>191</v>
      </c>
      <c r="BA47" s="86" t="s">
        <v>191</v>
      </c>
      <c r="BB47" s="1323"/>
      <c r="BC47" s="1154" t="str">
        <f t="shared" si="82"/>
        <v xml:space="preserve">  </v>
      </c>
      <c r="BD47" s="801" t="s">
        <v>191</v>
      </c>
      <c r="BE47" s="1203" t="s">
        <v>996</v>
      </c>
      <c r="BF47" s="1312">
        <v>10.56654945693521</v>
      </c>
      <c r="BG47" s="1312"/>
      <c r="BH47" s="1323"/>
      <c r="BI47" s="1154" t="str">
        <f t="shared" si="83"/>
        <v xml:space="preserve">  </v>
      </c>
      <c r="BJ47" s="1203" t="s">
        <v>996</v>
      </c>
      <c r="BK47" s="1312">
        <v>5.5139489043222766E-2</v>
      </c>
      <c r="BL47" s="1312"/>
      <c r="BM47" s="1323" t="str">
        <f t="shared" si="77"/>
        <v xml:space="preserve">  </v>
      </c>
      <c r="BN47" s="1158" t="str">
        <f t="shared" si="84"/>
        <v xml:space="preserve">  </v>
      </c>
      <c r="BO47" s="1157" t="str">
        <f t="shared" si="85"/>
        <v xml:space="preserve">  </v>
      </c>
      <c r="BP47" s="1310">
        <f t="shared" si="78"/>
        <v>0.52183060579944307</v>
      </c>
      <c r="BQ47" s="1344">
        <v>355.88661740746409</v>
      </c>
      <c r="BR47" s="1203"/>
      <c r="BS47" s="1323"/>
      <c r="BT47" s="1158" t="str">
        <f t="shared" si="32"/>
        <v xml:space="preserve">  </v>
      </c>
      <c r="BU47" s="1200">
        <v>22.666588132499232</v>
      </c>
      <c r="BV47" s="1203"/>
      <c r="BW47" s="1323"/>
      <c r="BX47" s="1154" t="str">
        <f t="shared" si="63"/>
        <v xml:space="preserve">  </v>
      </c>
      <c r="BY47" s="1312">
        <v>1.5043058614366855</v>
      </c>
      <c r="BZ47" s="1312"/>
      <c r="CA47" s="1594"/>
      <c r="CB47" s="1594" t="s">
        <v>1032</v>
      </c>
      <c r="CC47" s="1154" t="str">
        <f t="shared" si="65"/>
        <v xml:space="preserve">  </v>
      </c>
      <c r="CD47" s="1595">
        <v>9.145495862143474E-2</v>
      </c>
      <c r="CE47" s="1594"/>
      <c r="CF47" s="1594" t="s">
        <v>1032</v>
      </c>
      <c r="CG47" s="1158" t="str">
        <f t="shared" si="67"/>
        <v>&lt;MDL</v>
      </c>
      <c r="CH47" s="1239">
        <f t="shared" si="68"/>
        <v>0.42269244974569126</v>
      </c>
      <c r="CI47" s="1201">
        <v>7.8617845010075742</v>
      </c>
      <c r="CJ47" s="1203"/>
      <c r="CK47" s="1203"/>
      <c r="CL47" s="1154" t="str">
        <f t="shared" si="70"/>
        <v xml:space="preserve">  </v>
      </c>
      <c r="CM47" s="1312">
        <v>0.50287090051489847</v>
      </c>
      <c r="CN47" s="1203"/>
      <c r="CO47" s="1203"/>
      <c r="CP47" s="1158" t="str">
        <f t="shared" si="73"/>
        <v xml:space="preserve">  </v>
      </c>
      <c r="CQ47" s="1201">
        <f t="shared" si="74"/>
        <v>2.2090700005182851</v>
      </c>
      <c r="CR47" s="1201">
        <f t="shared" si="75"/>
        <v>2.2185557772317965</v>
      </c>
      <c r="CS47" s="1203"/>
    </row>
    <row r="48" spans="1:97" x14ac:dyDescent="0.2">
      <c r="A48" s="1144" t="s">
        <v>2362</v>
      </c>
      <c r="B48" s="1161" t="s">
        <v>1468</v>
      </c>
      <c r="C48" s="957" t="s">
        <v>599</v>
      </c>
      <c r="D48" s="957">
        <v>9</v>
      </c>
      <c r="E48" s="1455">
        <v>1503024</v>
      </c>
      <c r="F48" s="955">
        <v>1</v>
      </c>
      <c r="G48" s="1163">
        <v>384115121402501</v>
      </c>
      <c r="H48" s="1163">
        <v>201412161700</v>
      </c>
      <c r="I48" s="1163" t="s">
        <v>672</v>
      </c>
      <c r="J48" s="1163"/>
      <c r="K48" s="1183" t="s">
        <v>2617</v>
      </c>
      <c r="L48" s="1184" t="s">
        <v>1716</v>
      </c>
      <c r="M48" s="957" t="s">
        <v>1053</v>
      </c>
      <c r="N48" s="957"/>
      <c r="O48" s="957"/>
      <c r="P48" s="1169">
        <v>41989</v>
      </c>
      <c r="Q48" s="960">
        <v>0.70833333333333337</v>
      </c>
      <c r="R48" s="957" t="s">
        <v>999</v>
      </c>
      <c r="S48" s="1097" t="s">
        <v>999</v>
      </c>
      <c r="T48" s="1590">
        <v>123.7</v>
      </c>
      <c r="U48" s="1552">
        <v>146.6</v>
      </c>
      <c r="V48" s="1393">
        <v>22.899999999999991</v>
      </c>
      <c r="W48" s="1097">
        <v>64</v>
      </c>
      <c r="X48" s="1236">
        <f t="shared" si="49"/>
        <v>357.81249999999989</v>
      </c>
      <c r="Y48" s="1154" t="str">
        <f t="shared" si="50"/>
        <v xml:space="preserve">  </v>
      </c>
      <c r="Z48" s="1097" t="s">
        <v>999</v>
      </c>
      <c r="AA48" s="1590">
        <v>122.7</v>
      </c>
      <c r="AB48" s="1552">
        <v>159.5</v>
      </c>
      <c r="AC48" s="1393">
        <v>36.799999999999997</v>
      </c>
      <c r="AD48" s="1097">
        <v>102</v>
      </c>
      <c r="AE48" s="1393">
        <f t="shared" si="52"/>
        <v>360.78431372549016</v>
      </c>
      <c r="AF48" s="1154" t="str">
        <f t="shared" si="53"/>
        <v xml:space="preserve">  </v>
      </c>
      <c r="AG48" s="1097" t="s">
        <v>999</v>
      </c>
      <c r="AH48" s="1589">
        <v>122.1</v>
      </c>
      <c r="AI48" s="1590">
        <v>161.89999999999998</v>
      </c>
      <c r="AJ48" s="1552">
        <v>39.799999999999983</v>
      </c>
      <c r="AK48" s="1393">
        <v>114</v>
      </c>
      <c r="AL48" s="1393">
        <f t="shared" si="55"/>
        <v>349.12280701754372</v>
      </c>
      <c r="AM48" s="1154" t="str">
        <f t="shared" si="56"/>
        <v xml:space="preserve">  </v>
      </c>
      <c r="AN48" s="1393">
        <f t="shared" si="57"/>
        <v>355.90654024767792</v>
      </c>
      <c r="AO48" s="1393">
        <f t="shared" si="58"/>
        <v>6.0598842074723978</v>
      </c>
      <c r="AP48" s="1393">
        <f t="shared" si="59"/>
        <v>1.7026616603491695</v>
      </c>
      <c r="AQ48" s="1343">
        <f t="shared" si="60"/>
        <v>3</v>
      </c>
      <c r="AR48" s="1154" t="str">
        <f t="shared" si="61"/>
        <v xml:space="preserve">  </v>
      </c>
      <c r="AS48" s="1343"/>
      <c r="AT48" s="86" t="s">
        <v>191</v>
      </c>
      <c r="AU48" s="86" t="s">
        <v>191</v>
      </c>
      <c r="AV48" s="86" t="s">
        <v>191</v>
      </c>
      <c r="AW48" s="1323" t="str">
        <f t="shared" si="80"/>
        <v xml:space="preserve">  </v>
      </c>
      <c r="AX48" s="1154" t="str">
        <f t="shared" si="81"/>
        <v xml:space="preserve">  </v>
      </c>
      <c r="AY48" s="86" t="s">
        <v>191</v>
      </c>
      <c r="AZ48" s="86" t="s">
        <v>191</v>
      </c>
      <c r="BA48" s="86" t="s">
        <v>191</v>
      </c>
      <c r="BB48" s="1323"/>
      <c r="BC48" s="1154" t="str">
        <f t="shared" si="82"/>
        <v xml:space="preserve">  </v>
      </c>
      <c r="BD48" s="801" t="s">
        <v>191</v>
      </c>
      <c r="BE48" s="1203" t="s">
        <v>999</v>
      </c>
      <c r="BF48" s="1312">
        <v>12.120161671275461</v>
      </c>
      <c r="BG48" s="1312"/>
      <c r="BH48" s="1323"/>
      <c r="BI48" s="1154" t="str">
        <f t="shared" si="83"/>
        <v xml:space="preserve">  </v>
      </c>
      <c r="BJ48" s="1203" t="s">
        <v>999</v>
      </c>
      <c r="BK48" s="1312">
        <v>6.2910433971965482E-2</v>
      </c>
      <c r="BL48" s="1312"/>
      <c r="BM48" s="1323" t="str">
        <f t="shared" si="77"/>
        <v xml:space="preserve">  </v>
      </c>
      <c r="BN48" s="1158" t="str">
        <f t="shared" si="84"/>
        <v xml:space="preserve">  </v>
      </c>
      <c r="BO48" s="1157" t="str">
        <f t="shared" si="85"/>
        <v xml:space="preserve">  </v>
      </c>
      <c r="BP48" s="1310">
        <f t="shared" si="78"/>
        <v>0.51905606276739646</v>
      </c>
      <c r="BQ48" s="1344">
        <v>481.3453807207697</v>
      </c>
      <c r="BR48" s="1203"/>
      <c r="BS48" s="1323"/>
      <c r="BT48" s="1158" t="str">
        <f t="shared" si="32"/>
        <v xml:space="preserve">  </v>
      </c>
      <c r="BU48" s="1200">
        <v>172.23139403915033</v>
      </c>
      <c r="BV48" s="1203"/>
      <c r="BW48" s="1323"/>
      <c r="BX48" s="1154" t="str">
        <f t="shared" si="63"/>
        <v xml:space="preserve">  </v>
      </c>
      <c r="BY48" s="1312">
        <v>0.81763383875928486</v>
      </c>
      <c r="BZ48" s="1312"/>
      <c r="CA48" s="1594"/>
      <c r="CB48" s="1594"/>
      <c r="CC48" s="1154" t="str">
        <f t="shared" si="65"/>
        <v xml:space="preserve">  </v>
      </c>
      <c r="CD48" s="1595">
        <v>0.29498946339550669</v>
      </c>
      <c r="CE48" s="1594"/>
      <c r="CF48" s="1594"/>
      <c r="CG48" s="1158" t="str">
        <f t="shared" si="67"/>
        <v xml:space="preserve">  </v>
      </c>
      <c r="CH48" s="1239">
        <f t="shared" si="68"/>
        <v>0.16986427449141708</v>
      </c>
      <c r="CI48" s="1201">
        <v>6.697553466297804</v>
      </c>
      <c r="CJ48" s="1203"/>
      <c r="CK48" s="1203"/>
      <c r="CL48" s="1154" t="str">
        <f t="shared" si="70"/>
        <v xml:space="preserve">  </v>
      </c>
      <c r="CM48" s="1312">
        <v>2.3382686663039691</v>
      </c>
      <c r="CN48" s="1203"/>
      <c r="CO48" s="1203"/>
      <c r="CP48" s="1158" t="str">
        <f t="shared" si="73"/>
        <v xml:space="preserve">  </v>
      </c>
      <c r="CQ48" s="1201">
        <f t="shared" si="74"/>
        <v>1.3914236501592359</v>
      </c>
      <c r="CR48" s="1201">
        <f t="shared" si="75"/>
        <v>1.3576320852239352</v>
      </c>
      <c r="CS48" s="1203"/>
    </row>
    <row r="49" spans="1:97" x14ac:dyDescent="0.2">
      <c r="A49" s="1144" t="s">
        <v>2363</v>
      </c>
      <c r="B49" s="1161" t="s">
        <v>1469</v>
      </c>
      <c r="C49" s="957" t="s">
        <v>599</v>
      </c>
      <c r="D49" s="957">
        <v>9</v>
      </c>
      <c r="E49" s="1455">
        <v>1503023</v>
      </c>
      <c r="F49" s="955">
        <v>1</v>
      </c>
      <c r="G49" s="1163">
        <v>11452800</v>
      </c>
      <c r="H49" s="1163">
        <v>201412161750</v>
      </c>
      <c r="I49" s="1163" t="s">
        <v>672</v>
      </c>
      <c r="J49" s="1163"/>
      <c r="K49" s="1183" t="s">
        <v>2615</v>
      </c>
      <c r="L49" s="1184" t="s">
        <v>1696</v>
      </c>
      <c r="M49" s="957" t="s">
        <v>1054</v>
      </c>
      <c r="N49" s="957"/>
      <c r="O49" s="957"/>
      <c r="P49" s="1169">
        <v>41989</v>
      </c>
      <c r="Q49" s="960">
        <v>0.74305555555555547</v>
      </c>
      <c r="R49" s="957" t="s">
        <v>1000</v>
      </c>
      <c r="S49" s="1097" t="s">
        <v>1000</v>
      </c>
      <c r="T49" s="1590">
        <v>123.8</v>
      </c>
      <c r="U49" s="1552">
        <v>144.30000000000001</v>
      </c>
      <c r="V49" s="1393">
        <v>20.500000000000014</v>
      </c>
      <c r="W49" s="1097">
        <v>96</v>
      </c>
      <c r="X49" s="1236">
        <f t="shared" si="49"/>
        <v>213.5416666666668</v>
      </c>
      <c r="Y49" s="1154" t="str">
        <f t="shared" si="50"/>
        <v xml:space="preserve">  </v>
      </c>
      <c r="Z49" s="1097" t="s">
        <v>1000</v>
      </c>
      <c r="AA49" s="1590">
        <v>123.8</v>
      </c>
      <c r="AB49" s="1552">
        <v>143.6</v>
      </c>
      <c r="AC49" s="1393">
        <v>19.799999999999997</v>
      </c>
      <c r="AD49" s="1097">
        <v>94</v>
      </c>
      <c r="AE49" s="1393">
        <f t="shared" si="52"/>
        <v>210.63829787234039</v>
      </c>
      <c r="AF49" s="1154" t="str">
        <f t="shared" si="53"/>
        <v xml:space="preserve">  </v>
      </c>
      <c r="AG49" s="1097" t="s">
        <v>1000</v>
      </c>
      <c r="AH49" s="1589">
        <v>122.9</v>
      </c>
      <c r="AI49" s="1590">
        <v>144.80000000000001</v>
      </c>
      <c r="AJ49" s="1552">
        <v>21.900000000000006</v>
      </c>
      <c r="AK49" s="1393">
        <v>102</v>
      </c>
      <c r="AL49" s="1393">
        <f t="shared" si="55"/>
        <v>214.70588235294125</v>
      </c>
      <c r="AM49" s="1154" t="str">
        <f t="shared" si="56"/>
        <v xml:space="preserve">  </v>
      </c>
      <c r="AN49" s="1393">
        <f t="shared" si="57"/>
        <v>212.96194896398279</v>
      </c>
      <c r="AO49" s="1393">
        <f t="shared" si="58"/>
        <v>2.094842556807107</v>
      </c>
      <c r="AP49" s="1393">
        <f t="shared" si="59"/>
        <v>0.98366988422020751</v>
      </c>
      <c r="AQ49" s="1343">
        <f t="shared" si="60"/>
        <v>3</v>
      </c>
      <c r="AR49" s="1154" t="str">
        <f t="shared" si="61"/>
        <v xml:space="preserve">  </v>
      </c>
      <c r="AS49" s="1343"/>
      <c r="AT49" s="86" t="s">
        <v>191</v>
      </c>
      <c r="AU49" s="86" t="s">
        <v>191</v>
      </c>
      <c r="AV49" s="86" t="s">
        <v>191</v>
      </c>
      <c r="AW49" s="1323" t="str">
        <f t="shared" si="80"/>
        <v xml:space="preserve">  </v>
      </c>
      <c r="AX49" s="1154" t="str">
        <f t="shared" si="81"/>
        <v xml:space="preserve">  </v>
      </c>
      <c r="AY49" s="86" t="s">
        <v>191</v>
      </c>
      <c r="AZ49" s="86" t="s">
        <v>191</v>
      </c>
      <c r="BA49" s="86" t="s">
        <v>191</v>
      </c>
      <c r="BB49" s="1323"/>
      <c r="BC49" s="1154" t="str">
        <f t="shared" si="82"/>
        <v xml:space="preserve">  </v>
      </c>
      <c r="BD49" s="801" t="s">
        <v>191</v>
      </c>
      <c r="BE49" s="1203" t="s">
        <v>1000</v>
      </c>
      <c r="BF49" s="1312">
        <v>7.4909428562007649</v>
      </c>
      <c r="BG49" s="1312"/>
      <c r="BH49" s="1323"/>
      <c r="BI49" s="1154" t="str">
        <f t="shared" si="83"/>
        <v xml:space="preserve">  </v>
      </c>
      <c r="BJ49" s="1203" t="s">
        <v>1000</v>
      </c>
      <c r="BK49" s="1312">
        <v>4.8485490499250661E-2</v>
      </c>
      <c r="BL49" s="1312"/>
      <c r="BM49" s="1323" t="str">
        <f t="shared" si="77"/>
        <v xml:space="preserve">  </v>
      </c>
      <c r="BN49" s="1158" t="str">
        <f t="shared" si="84"/>
        <v xml:space="preserve">  </v>
      </c>
      <c r="BO49" s="1157" t="str">
        <f t="shared" si="85"/>
        <v xml:space="preserve">  </v>
      </c>
      <c r="BP49" s="1310">
        <f t="shared" si="78"/>
        <v>0.64725484401627642</v>
      </c>
      <c r="BQ49" s="1344">
        <v>168.47790251081136</v>
      </c>
      <c r="BR49" s="1203"/>
      <c r="BS49" s="1323"/>
      <c r="BT49" s="1158" t="str">
        <f t="shared" si="32"/>
        <v xml:space="preserve">  </v>
      </c>
      <c r="BU49" s="1200">
        <v>35.977052098662867</v>
      </c>
      <c r="BV49" s="1203"/>
      <c r="BW49" s="1323"/>
      <c r="BX49" s="1154" t="str">
        <f t="shared" si="63"/>
        <v xml:space="preserve">  </v>
      </c>
      <c r="BY49" s="1312">
        <v>0.59615084138416696</v>
      </c>
      <c r="BZ49" s="1312"/>
      <c r="CA49" s="1594"/>
      <c r="CB49" s="1594" t="s">
        <v>1033</v>
      </c>
      <c r="CC49" s="1154" t="str">
        <f t="shared" si="65"/>
        <v>&lt;MDL</v>
      </c>
      <c r="CD49" s="1595">
        <v>0.12557219850432461</v>
      </c>
      <c r="CE49" s="1594"/>
      <c r="CF49" s="1594" t="s">
        <v>1033</v>
      </c>
      <c r="CG49" s="1158" t="str">
        <f t="shared" si="67"/>
        <v>E, &lt;RL</v>
      </c>
      <c r="CH49" s="1597" t="s">
        <v>2618</v>
      </c>
      <c r="CI49" s="1201">
        <v>7.1088915858829624</v>
      </c>
      <c r="CJ49" s="1203"/>
      <c r="CK49" s="1203"/>
      <c r="CL49" s="1154" t="str">
        <f t="shared" si="70"/>
        <v xml:space="preserve">  </v>
      </c>
      <c r="CM49" s="1312">
        <v>1.5263208404984014</v>
      </c>
      <c r="CN49" s="1203"/>
      <c r="CO49" s="1203"/>
      <c r="CP49" s="1158" t="str">
        <f t="shared" si="73"/>
        <v xml:space="preserve">  </v>
      </c>
      <c r="CQ49" s="1201">
        <f t="shared" si="74"/>
        <v>4.2194801098184254</v>
      </c>
      <c r="CR49" s="1201">
        <f t="shared" si="75"/>
        <v>4.2424844490111209</v>
      </c>
      <c r="CS49" s="1203"/>
    </row>
    <row r="50" spans="1:97" x14ac:dyDescent="0.2">
      <c r="A50" s="1144" t="s">
        <v>2376</v>
      </c>
      <c r="B50" s="1161" t="s">
        <v>1482</v>
      </c>
      <c r="C50" s="957" t="s">
        <v>599</v>
      </c>
      <c r="D50" s="957">
        <v>9</v>
      </c>
      <c r="E50" s="1455">
        <v>1503020</v>
      </c>
      <c r="F50" s="955">
        <v>1</v>
      </c>
      <c r="G50" s="1163">
        <v>384115121402501</v>
      </c>
      <c r="H50" s="1163">
        <v>201412201430</v>
      </c>
      <c r="I50" s="1163" t="s">
        <v>672</v>
      </c>
      <c r="J50" s="1163"/>
      <c r="K50" s="1183" t="s">
        <v>2617</v>
      </c>
      <c r="L50" s="1184" t="s">
        <v>1716</v>
      </c>
      <c r="M50" s="957"/>
      <c r="N50" s="957"/>
      <c r="O50" s="957"/>
      <c r="P50" s="1169">
        <v>41993</v>
      </c>
      <c r="Q50" s="960">
        <v>0.60416666666666663</v>
      </c>
      <c r="R50" s="957" t="s">
        <v>1003</v>
      </c>
      <c r="S50" s="1343" t="s">
        <v>1003</v>
      </c>
      <c r="T50" s="1602">
        <v>123.4</v>
      </c>
      <c r="U50" s="1552">
        <v>135.80000000000001</v>
      </c>
      <c r="V50" s="1393">
        <f t="shared" ref="V50:V56" si="86">U50-T50</f>
        <v>12.400000000000006</v>
      </c>
      <c r="W50" s="1097">
        <v>142</v>
      </c>
      <c r="X50" s="1236">
        <f t="shared" si="49"/>
        <v>87.323943661971882</v>
      </c>
      <c r="Y50" s="1154" t="str">
        <f t="shared" si="50"/>
        <v xml:space="preserve">  </v>
      </c>
      <c r="Z50" s="1097"/>
      <c r="AA50" s="1097">
        <v>125.4</v>
      </c>
      <c r="AB50" s="1097">
        <v>138.4</v>
      </c>
      <c r="AC50" s="1343">
        <v>13</v>
      </c>
      <c r="AD50" s="1097">
        <v>138</v>
      </c>
      <c r="AE50" s="1393">
        <f t="shared" si="52"/>
        <v>94.202898550724626</v>
      </c>
      <c r="AF50" s="1154" t="str">
        <f t="shared" si="53"/>
        <v xml:space="preserve">  </v>
      </c>
      <c r="AG50" s="1097"/>
      <c r="AH50" s="1606">
        <v>127</v>
      </c>
      <c r="AI50" s="1604">
        <v>140.30000000000001</v>
      </c>
      <c r="AJ50" s="1343">
        <v>13.300000000000011</v>
      </c>
      <c r="AK50" s="1607">
        <v>138</v>
      </c>
      <c r="AL50" s="1393">
        <f t="shared" si="55"/>
        <v>96.376811594202977</v>
      </c>
      <c r="AM50" s="1154" t="str">
        <f t="shared" si="56"/>
        <v xml:space="preserve">  </v>
      </c>
      <c r="AN50" s="1393">
        <v>92.634551268966504</v>
      </c>
      <c r="AO50" s="1393">
        <v>4.7258215525719036</v>
      </c>
      <c r="AP50" s="1393">
        <v>5.1015754789488579</v>
      </c>
      <c r="AQ50" s="1343">
        <v>3</v>
      </c>
      <c r="AR50" s="1154" t="str">
        <f t="shared" si="61"/>
        <v xml:space="preserve">  </v>
      </c>
      <c r="AS50" s="1343" t="s">
        <v>1069</v>
      </c>
      <c r="AT50" s="86" t="s">
        <v>191</v>
      </c>
      <c r="AU50" s="86" t="s">
        <v>191</v>
      </c>
      <c r="AV50" s="86" t="s">
        <v>191</v>
      </c>
      <c r="AW50" s="1323" t="str">
        <f t="shared" si="80"/>
        <v xml:space="preserve">  </v>
      </c>
      <c r="AX50" s="1154" t="str">
        <f t="shared" si="81"/>
        <v xml:space="preserve">  </v>
      </c>
      <c r="AY50" s="86" t="s">
        <v>191</v>
      </c>
      <c r="AZ50" s="86" t="s">
        <v>191</v>
      </c>
      <c r="BA50" s="86" t="s">
        <v>191</v>
      </c>
      <c r="BB50" s="1323"/>
      <c r="BC50" s="1154" t="str">
        <f t="shared" si="82"/>
        <v xml:space="preserve">  </v>
      </c>
      <c r="BD50" s="801" t="s">
        <v>191</v>
      </c>
      <c r="BE50" s="1203" t="s">
        <v>1003</v>
      </c>
      <c r="BF50" s="1312">
        <v>12.135507061464994</v>
      </c>
      <c r="BG50" s="1312"/>
      <c r="BH50" s="1323"/>
      <c r="BI50" s="1154" t="str">
        <f t="shared" si="83"/>
        <v xml:space="preserve">  </v>
      </c>
      <c r="BJ50" s="1203" t="s">
        <v>1003</v>
      </c>
      <c r="BK50" s="1312">
        <v>6.8567377896006559E-2</v>
      </c>
      <c r="BL50" s="1312">
        <v>6.9892873532865357E-4</v>
      </c>
      <c r="BM50" s="1323"/>
      <c r="BN50" s="1158" t="str">
        <f t="shared" si="84"/>
        <v xml:space="preserve">  </v>
      </c>
      <c r="BO50" s="1157" t="str">
        <f t="shared" si="85"/>
        <v xml:space="preserve">  </v>
      </c>
      <c r="BP50" s="1310">
        <f t="shared" si="78"/>
        <v>0.5650145276066374</v>
      </c>
      <c r="BQ50" s="1344">
        <v>401.31766313949998</v>
      </c>
      <c r="BR50" s="1203"/>
      <c r="BS50" s="1323"/>
      <c r="BT50" s="1158" t="str">
        <f t="shared" si="32"/>
        <v xml:space="preserve">  </v>
      </c>
      <c r="BU50" s="1200">
        <v>35.044641006547906</v>
      </c>
      <c r="BV50" s="1203"/>
      <c r="BW50" s="1323"/>
      <c r="BX50" s="1154" t="str">
        <f t="shared" si="63"/>
        <v xml:space="preserve">  </v>
      </c>
      <c r="BY50" s="1312">
        <v>2.1207471495315731</v>
      </c>
      <c r="BZ50" s="1312"/>
      <c r="CA50" s="1605" t="s">
        <v>1073</v>
      </c>
      <c r="CB50" s="1594"/>
      <c r="CC50" s="1154" t="str">
        <f t="shared" si="65"/>
        <v xml:space="preserve">  </v>
      </c>
      <c r="CD50" s="1595">
        <v>0.19978052857906098</v>
      </c>
      <c r="CE50" s="1594"/>
      <c r="CF50" s="1594"/>
      <c r="CG50" s="1158" t="str">
        <f t="shared" si="67"/>
        <v xml:space="preserve">  </v>
      </c>
      <c r="CH50" s="1239">
        <f t="shared" ref="CH50:CH81" si="87">BY50/BQ50*100</f>
        <v>0.52844600283501375</v>
      </c>
      <c r="CI50" s="1201">
        <v>9.0597306948401819</v>
      </c>
      <c r="CJ50" s="1203"/>
      <c r="CK50" s="1203"/>
      <c r="CL50" s="1154" t="str">
        <f t="shared" si="70"/>
        <v xml:space="preserve">  </v>
      </c>
      <c r="CM50" s="1312">
        <v>0.8731479582708298</v>
      </c>
      <c r="CN50" s="1203"/>
      <c r="CO50" s="1203"/>
      <c r="CP50" s="1158" t="str">
        <f t="shared" si="73"/>
        <v xml:space="preserve">  </v>
      </c>
      <c r="CQ50" s="1201">
        <f t="shared" si="74"/>
        <v>2.2574961251309227</v>
      </c>
      <c r="CR50" s="1201">
        <f t="shared" si="75"/>
        <v>2.4915306112215179</v>
      </c>
      <c r="CS50" s="1203"/>
    </row>
    <row r="51" spans="1:97" x14ac:dyDescent="0.2">
      <c r="A51" s="1144" t="s">
        <v>2377</v>
      </c>
      <c r="B51" s="1161" t="s">
        <v>1483</v>
      </c>
      <c r="C51" s="957" t="s">
        <v>599</v>
      </c>
      <c r="D51" s="957">
        <v>7</v>
      </c>
      <c r="E51" s="1455">
        <v>1503019</v>
      </c>
      <c r="F51" s="955">
        <v>1</v>
      </c>
      <c r="G51" s="1163">
        <v>11452800</v>
      </c>
      <c r="H51" s="1163">
        <v>201412201500</v>
      </c>
      <c r="I51" s="1163" t="s">
        <v>672</v>
      </c>
      <c r="J51" s="1163"/>
      <c r="K51" s="1183" t="s">
        <v>2615</v>
      </c>
      <c r="L51" s="1184" t="s">
        <v>1696</v>
      </c>
      <c r="M51" s="957"/>
      <c r="N51" s="957"/>
      <c r="O51" s="957"/>
      <c r="P51" s="1169">
        <v>41993</v>
      </c>
      <c r="Q51" s="960">
        <v>0.625</v>
      </c>
      <c r="R51" s="957" t="s">
        <v>1004</v>
      </c>
      <c r="S51" s="1343" t="s">
        <v>1004</v>
      </c>
      <c r="T51" s="1602">
        <v>125.9</v>
      </c>
      <c r="U51" s="1552">
        <v>136.4</v>
      </c>
      <c r="V51" s="1393">
        <f t="shared" si="86"/>
        <v>10.5</v>
      </c>
      <c r="W51" s="1097">
        <v>131</v>
      </c>
      <c r="X51" s="1236">
        <f t="shared" si="49"/>
        <v>80.152671755725194</v>
      </c>
      <c r="Y51" s="1154" t="str">
        <f t="shared" si="50"/>
        <v xml:space="preserve">  </v>
      </c>
      <c r="Z51" s="1097"/>
      <c r="AA51" s="1097">
        <v>122.2</v>
      </c>
      <c r="AB51" s="1097">
        <v>132.30000000000001</v>
      </c>
      <c r="AC51" s="1343">
        <v>10.100000000000009</v>
      </c>
      <c r="AD51" s="1097">
        <v>128</v>
      </c>
      <c r="AE51" s="1393">
        <f t="shared" si="52"/>
        <v>78.906250000000071</v>
      </c>
      <c r="AF51" s="1154" t="str">
        <f t="shared" si="53"/>
        <v xml:space="preserve">  </v>
      </c>
      <c r="AG51" s="1097"/>
      <c r="AH51" s="1393">
        <v>125.3</v>
      </c>
      <c r="AI51" s="1604">
        <v>135.4</v>
      </c>
      <c r="AJ51" s="1343">
        <v>10.100000000000009</v>
      </c>
      <c r="AK51" s="1343">
        <v>128</v>
      </c>
      <c r="AL51" s="1393">
        <f t="shared" si="55"/>
        <v>78.906250000000071</v>
      </c>
      <c r="AM51" s="1154" t="str">
        <f t="shared" si="56"/>
        <v xml:space="preserve">  </v>
      </c>
      <c r="AN51" s="1393">
        <v>79.321723918575117</v>
      </c>
      <c r="AO51" s="1393">
        <v>0.71962193619170578</v>
      </c>
      <c r="AP51" s="1393">
        <v>0.90721923407818017</v>
      </c>
      <c r="AQ51" s="1343">
        <v>3</v>
      </c>
      <c r="AR51" s="1154" t="str">
        <f t="shared" si="61"/>
        <v xml:space="preserve">  </v>
      </c>
      <c r="AS51" s="1343"/>
      <c r="AT51" s="86" t="s">
        <v>191</v>
      </c>
      <c r="AU51" s="86" t="s">
        <v>191</v>
      </c>
      <c r="AV51" s="86" t="s">
        <v>191</v>
      </c>
      <c r="AW51" s="1323" t="str">
        <f t="shared" si="80"/>
        <v xml:space="preserve">  </v>
      </c>
      <c r="AX51" s="1154" t="str">
        <f t="shared" si="81"/>
        <v xml:space="preserve">  </v>
      </c>
      <c r="AY51" s="86" t="s">
        <v>191</v>
      </c>
      <c r="AZ51" s="86" t="s">
        <v>191</v>
      </c>
      <c r="BA51" s="86" t="s">
        <v>191</v>
      </c>
      <c r="BB51" s="1323"/>
      <c r="BC51" s="1154" t="str">
        <f t="shared" si="82"/>
        <v xml:space="preserve">  </v>
      </c>
      <c r="BD51" s="801" t="s">
        <v>191</v>
      </c>
      <c r="BE51" s="1203" t="s">
        <v>1004</v>
      </c>
      <c r="BF51" s="1312">
        <v>9.2750577261506333</v>
      </c>
      <c r="BG51" s="1312"/>
      <c r="BH51" s="1323"/>
      <c r="BI51" s="1154" t="str">
        <f t="shared" si="83"/>
        <v xml:space="preserve">  </v>
      </c>
      <c r="BJ51" s="1203" t="s">
        <v>1004</v>
      </c>
      <c r="BK51" s="1312">
        <v>6.5801552927233484E-2</v>
      </c>
      <c r="BL51" s="1312"/>
      <c r="BM51" s="1323"/>
      <c r="BN51" s="1158" t="str">
        <f t="shared" si="84"/>
        <v xml:space="preserve">  </v>
      </c>
      <c r="BO51" s="1157" t="str">
        <f t="shared" si="85"/>
        <v xml:space="preserve">  </v>
      </c>
      <c r="BP51" s="1310">
        <f t="shared" si="78"/>
        <v>0.70944628993207004</v>
      </c>
      <c r="BQ51" s="1344">
        <v>316.67358915651545</v>
      </c>
      <c r="BR51" s="1203"/>
      <c r="BS51" s="1323"/>
      <c r="BT51" s="1158" t="str">
        <f t="shared" si="32"/>
        <v xml:space="preserve">  </v>
      </c>
      <c r="BU51" s="1200">
        <v>25.38223424536956</v>
      </c>
      <c r="BV51" s="1203"/>
      <c r="BW51" s="1323"/>
      <c r="BX51" s="1154" t="str">
        <f t="shared" si="63"/>
        <v xml:space="preserve">  </v>
      </c>
      <c r="BY51" s="1312">
        <v>0.92849516721427572</v>
      </c>
      <c r="BZ51" s="1312"/>
      <c r="CA51" s="1605" t="s">
        <v>1073</v>
      </c>
      <c r="CB51" s="1594" t="s">
        <v>1032</v>
      </c>
      <c r="CC51" s="1154" t="str">
        <f t="shared" si="65"/>
        <v xml:space="preserve">  </v>
      </c>
      <c r="CD51" s="1595">
        <v>7.3264071788001428E-2</v>
      </c>
      <c r="CE51" s="1594"/>
      <c r="CF51" s="1594" t="s">
        <v>1032</v>
      </c>
      <c r="CG51" s="1158" t="str">
        <f t="shared" si="67"/>
        <v>&lt;MDL</v>
      </c>
      <c r="CH51" s="1239">
        <f t="shared" si="87"/>
        <v>0.29320259061938014</v>
      </c>
      <c r="CI51" s="1201">
        <v>8.6599496449296591</v>
      </c>
      <c r="CJ51" s="1203"/>
      <c r="CK51" s="1203"/>
      <c r="CL51" s="1154" t="str">
        <f t="shared" si="70"/>
        <v xml:space="preserve">  </v>
      </c>
      <c r="CM51" s="1312">
        <v>0.68332415167023153</v>
      </c>
      <c r="CN51" s="1203"/>
      <c r="CO51" s="1203"/>
      <c r="CP51" s="1158" t="str">
        <f t="shared" si="73"/>
        <v xml:space="preserve">  </v>
      </c>
      <c r="CQ51" s="1201">
        <f t="shared" si="74"/>
        <v>2.7346611594595256</v>
      </c>
      <c r="CR51" s="1201">
        <f t="shared" si="75"/>
        <v>2.6921355506554328</v>
      </c>
      <c r="CS51" s="1203"/>
    </row>
    <row r="52" spans="1:97" x14ac:dyDescent="0.2">
      <c r="A52" s="1144" t="s">
        <v>2378</v>
      </c>
      <c r="B52" s="1208" t="s">
        <v>1484</v>
      </c>
      <c r="C52" s="1209" t="s">
        <v>600</v>
      </c>
      <c r="D52" s="1209">
        <v>7</v>
      </c>
      <c r="E52" s="1455">
        <v>1500623</v>
      </c>
      <c r="F52" s="955">
        <v>4</v>
      </c>
      <c r="G52" s="1210">
        <v>11452800</v>
      </c>
      <c r="H52" s="1210">
        <v>201412201501</v>
      </c>
      <c r="I52" s="1163" t="s">
        <v>672</v>
      </c>
      <c r="J52" s="1210"/>
      <c r="K52" s="1183" t="s">
        <v>2615</v>
      </c>
      <c r="L52" s="1184" t="s">
        <v>1696</v>
      </c>
      <c r="M52" s="1209"/>
      <c r="N52" s="1209"/>
      <c r="O52" s="1209" t="s">
        <v>45</v>
      </c>
      <c r="P52" s="1288">
        <v>41993</v>
      </c>
      <c r="Q52" s="1213">
        <v>0.62569444444444444</v>
      </c>
      <c r="R52" s="1209" t="s">
        <v>1064</v>
      </c>
      <c r="S52" s="1358" t="s">
        <v>1064</v>
      </c>
      <c r="T52" s="1596">
        <v>121.6</v>
      </c>
      <c r="U52" s="1560">
        <v>133</v>
      </c>
      <c r="V52" s="1561">
        <f t="shared" si="86"/>
        <v>11.400000000000006</v>
      </c>
      <c r="W52" s="1408">
        <v>140</v>
      </c>
      <c r="X52" s="1367">
        <f t="shared" si="49"/>
        <v>81.428571428571459</v>
      </c>
      <c r="Y52" s="1154" t="str">
        <f t="shared" si="50"/>
        <v xml:space="preserve">  </v>
      </c>
      <c r="Z52" s="1408"/>
      <c r="AA52" s="1408">
        <v>122.4</v>
      </c>
      <c r="AB52" s="1408">
        <v>133.6</v>
      </c>
      <c r="AC52" s="1358">
        <v>11.199999999999989</v>
      </c>
      <c r="AD52" s="1408">
        <v>134</v>
      </c>
      <c r="AE52" s="1561">
        <f t="shared" si="52"/>
        <v>83.582089552238713</v>
      </c>
      <c r="AF52" s="1154" t="str">
        <f t="shared" si="53"/>
        <v xml:space="preserve">  </v>
      </c>
      <c r="AG52" s="1408"/>
      <c r="AH52" s="1561">
        <v>125.5</v>
      </c>
      <c r="AI52" s="1608">
        <v>136.69999999999999</v>
      </c>
      <c r="AJ52" s="1358">
        <v>11.199999999999989</v>
      </c>
      <c r="AK52" s="1358">
        <v>138</v>
      </c>
      <c r="AL52" s="1561">
        <f t="shared" si="55"/>
        <v>81.159420289854978</v>
      </c>
      <c r="AM52" s="1154" t="str">
        <f t="shared" si="56"/>
        <v xml:space="preserve">  </v>
      </c>
      <c r="AN52" s="1561">
        <v>82.056693756888379</v>
      </c>
      <c r="AO52" s="1561">
        <v>1.3278685300971793</v>
      </c>
      <c r="AP52" s="1561">
        <v>1.6182330402334899</v>
      </c>
      <c r="AQ52" s="1358">
        <v>3</v>
      </c>
      <c r="AR52" s="1154" t="str">
        <f t="shared" si="61"/>
        <v xml:space="preserve">  </v>
      </c>
      <c r="AS52" s="1609"/>
      <c r="AT52" s="272" t="s">
        <v>191</v>
      </c>
      <c r="AU52" s="272" t="s">
        <v>191</v>
      </c>
      <c r="AV52" s="272" t="s">
        <v>191</v>
      </c>
      <c r="AW52" s="1323" t="str">
        <f t="shared" si="80"/>
        <v xml:space="preserve">  </v>
      </c>
      <c r="AX52" s="1154" t="str">
        <f t="shared" si="81"/>
        <v xml:space="preserve">  </v>
      </c>
      <c r="AY52" s="272" t="s">
        <v>191</v>
      </c>
      <c r="AZ52" s="272" t="s">
        <v>191</v>
      </c>
      <c r="BA52" s="272" t="s">
        <v>191</v>
      </c>
      <c r="BB52" s="1323"/>
      <c r="BC52" s="1154" t="str">
        <f t="shared" si="82"/>
        <v xml:space="preserve">  </v>
      </c>
      <c r="BD52" s="802" t="s">
        <v>191</v>
      </c>
      <c r="BE52" s="1222" t="s">
        <v>1005</v>
      </c>
      <c r="BF52" s="1610">
        <v>7.8579717506723199</v>
      </c>
      <c r="BG52" s="1610"/>
      <c r="BH52" s="1323"/>
      <c r="BI52" s="1154" t="str">
        <f t="shared" si="83"/>
        <v xml:space="preserve">  </v>
      </c>
      <c r="BJ52" s="1222" t="s">
        <v>1005</v>
      </c>
      <c r="BK52" s="1610">
        <v>6.1180374639801235E-2</v>
      </c>
      <c r="BL52" s="1610"/>
      <c r="BM52" s="1323"/>
      <c r="BN52" s="1158" t="str">
        <f t="shared" si="84"/>
        <v xml:space="preserve">  </v>
      </c>
      <c r="BO52" s="1157" t="str">
        <f t="shared" si="85"/>
        <v xml:space="preserve">  </v>
      </c>
      <c r="BP52" s="1611">
        <f t="shared" si="78"/>
        <v>0.77857717717764396</v>
      </c>
      <c r="BQ52" s="1359">
        <v>320.82065497038445</v>
      </c>
      <c r="BR52" s="1222"/>
      <c r="BS52" s="1323"/>
      <c r="BT52" s="1158" t="str">
        <f t="shared" si="32"/>
        <v xml:space="preserve">  </v>
      </c>
      <c r="BU52" s="1200">
        <v>26.12396761901703</v>
      </c>
      <c r="BV52" s="1222"/>
      <c r="BW52" s="1323"/>
      <c r="BX52" s="1154" t="str">
        <f t="shared" si="63"/>
        <v xml:space="preserve">  </v>
      </c>
      <c r="BY52" s="1312">
        <v>0.90397179768160774</v>
      </c>
      <c r="BZ52" s="1610"/>
      <c r="CA52" s="1612" t="s">
        <v>1073</v>
      </c>
      <c r="CB52" s="1591" t="s">
        <v>1032</v>
      </c>
      <c r="CC52" s="1154" t="str">
        <f t="shared" si="65"/>
        <v xml:space="preserve">  </v>
      </c>
      <c r="CD52" s="1613">
        <v>7.5555851746522351E-2</v>
      </c>
      <c r="CE52" s="1591"/>
      <c r="CF52" s="1591" t="s">
        <v>1032</v>
      </c>
      <c r="CG52" s="1158" t="str">
        <f t="shared" si="67"/>
        <v>&lt;MDL</v>
      </c>
      <c r="CH52" s="1322">
        <f t="shared" si="87"/>
        <v>0.28176857807520378</v>
      </c>
      <c r="CI52" s="1218">
        <v>10.539984916871513</v>
      </c>
      <c r="CJ52" s="1222"/>
      <c r="CK52" s="1222"/>
      <c r="CL52" s="1154" t="str">
        <f t="shared" si="70"/>
        <v xml:space="preserve">  </v>
      </c>
      <c r="CM52" s="1610">
        <v>0.85541906571710735</v>
      </c>
      <c r="CN52" s="1222"/>
      <c r="CO52" s="1222"/>
      <c r="CP52" s="1158" t="str">
        <f t="shared" si="73"/>
        <v xml:space="preserve">  </v>
      </c>
      <c r="CQ52" s="1218">
        <f t="shared" si="74"/>
        <v>3.2853199298668838</v>
      </c>
      <c r="CR52" s="1218">
        <f t="shared" si="75"/>
        <v>3.2744607488121451</v>
      </c>
      <c r="CS52" s="1222"/>
    </row>
    <row r="53" spans="1:97" x14ac:dyDescent="0.2">
      <c r="A53" s="1144" t="s">
        <v>2388</v>
      </c>
      <c r="B53" s="1161" t="s">
        <v>1494</v>
      </c>
      <c r="C53" s="957" t="s">
        <v>599</v>
      </c>
      <c r="D53" s="957">
        <v>9</v>
      </c>
      <c r="E53" s="1455">
        <v>1503005</v>
      </c>
      <c r="F53" s="1616">
        <v>1</v>
      </c>
      <c r="G53" s="1617">
        <v>384115121402501</v>
      </c>
      <c r="H53" s="1617">
        <v>201502091340</v>
      </c>
      <c r="I53" s="1163" t="s">
        <v>672</v>
      </c>
      <c r="J53" s="1163"/>
      <c r="K53" s="1183" t="s">
        <v>2617</v>
      </c>
      <c r="L53" s="1166" t="s">
        <v>1716</v>
      </c>
      <c r="M53" s="957"/>
      <c r="N53" s="957"/>
      <c r="O53" s="957"/>
      <c r="P53" s="1169">
        <v>42044</v>
      </c>
      <c r="Q53" s="960">
        <v>0.56944444444444442</v>
      </c>
      <c r="R53" s="957" t="s">
        <v>1045</v>
      </c>
      <c r="S53" s="1343" t="s">
        <v>1045</v>
      </c>
      <c r="T53" s="1602">
        <v>126.4</v>
      </c>
      <c r="U53" s="1552">
        <v>152.19999999999999</v>
      </c>
      <c r="V53" s="1393">
        <f t="shared" si="86"/>
        <v>25.799999999999983</v>
      </c>
      <c r="W53" s="1097">
        <v>70</v>
      </c>
      <c r="X53" s="1236">
        <f t="shared" si="49"/>
        <v>368.57142857142827</v>
      </c>
      <c r="Y53" s="1154" t="str">
        <f t="shared" si="50"/>
        <v xml:space="preserve">  </v>
      </c>
      <c r="Z53" s="1097"/>
      <c r="AA53" s="1590">
        <v>117.3</v>
      </c>
      <c r="AB53" s="1552">
        <v>145.1</v>
      </c>
      <c r="AC53" s="1343">
        <v>27.799999999999997</v>
      </c>
      <c r="AD53" s="1393">
        <v>64</v>
      </c>
      <c r="AE53" s="1393">
        <f t="shared" si="52"/>
        <v>434.37499999999994</v>
      </c>
      <c r="AF53" s="1154" t="str">
        <f t="shared" si="53"/>
        <v xml:space="preserve">  </v>
      </c>
      <c r="AG53" s="1097"/>
      <c r="AH53" s="1393">
        <v>128</v>
      </c>
      <c r="AI53" s="1604">
        <v>152.60000000000002</v>
      </c>
      <c r="AJ53" s="1343">
        <v>24.600000000000023</v>
      </c>
      <c r="AK53" s="1343">
        <v>68</v>
      </c>
      <c r="AL53" s="1393">
        <f t="shared" si="55"/>
        <v>361.76470588235327</v>
      </c>
      <c r="AM53" s="1154" t="str">
        <f t="shared" si="56"/>
        <v xml:space="preserve">  </v>
      </c>
      <c r="AN53" s="1393">
        <v>388.2370448179272</v>
      </c>
      <c r="AO53" s="1393">
        <v>40.101322294018054</v>
      </c>
      <c r="AP53" s="1393">
        <v>10.329081891921083</v>
      </c>
      <c r="AQ53" s="1343">
        <v>3</v>
      </c>
      <c r="AR53" s="1154" t="str">
        <f t="shared" si="61"/>
        <v xml:space="preserve">  </v>
      </c>
      <c r="AS53" s="1343"/>
      <c r="AT53" s="86" t="s">
        <v>191</v>
      </c>
      <c r="AU53" s="86" t="s">
        <v>191</v>
      </c>
      <c r="AV53" s="86" t="s">
        <v>191</v>
      </c>
      <c r="AW53" s="1323" t="str">
        <f t="shared" si="80"/>
        <v xml:space="preserve">  </v>
      </c>
      <c r="AX53" s="1154" t="str">
        <f t="shared" si="81"/>
        <v xml:space="preserve">  </v>
      </c>
      <c r="AY53" s="86" t="s">
        <v>191</v>
      </c>
      <c r="AZ53" s="86" t="s">
        <v>191</v>
      </c>
      <c r="BA53" s="86" t="s">
        <v>191</v>
      </c>
      <c r="BB53" s="1323"/>
      <c r="BC53" s="1154" t="str">
        <f t="shared" si="82"/>
        <v xml:space="preserve">  </v>
      </c>
      <c r="BD53" s="801" t="s">
        <v>191</v>
      </c>
      <c r="BE53" s="1203"/>
      <c r="BF53" s="1312">
        <v>7.9410035469680293</v>
      </c>
      <c r="BG53" s="1312">
        <v>0.3539275395796464</v>
      </c>
      <c r="BH53" s="1323"/>
      <c r="BI53" s="1154" t="str">
        <f t="shared" si="83"/>
        <v xml:space="preserve">  </v>
      </c>
      <c r="BJ53" s="1203" t="s">
        <v>1045</v>
      </c>
      <c r="BK53" s="1595">
        <v>0.18313155089069894</v>
      </c>
      <c r="BL53" s="1595"/>
      <c r="BM53" s="1323" t="s">
        <v>1072</v>
      </c>
      <c r="BN53" s="1158" t="str">
        <f t="shared" si="84"/>
        <v xml:space="preserve">  </v>
      </c>
      <c r="BO53" s="1157" t="str">
        <f t="shared" si="85"/>
        <v xml:space="preserve">  </v>
      </c>
      <c r="BP53" s="1310">
        <f t="shared" si="78"/>
        <v>2.3061512289667818</v>
      </c>
      <c r="BQ53" s="1344">
        <v>388.85193918370754</v>
      </c>
      <c r="BR53" s="1203"/>
      <c r="BS53" s="1323"/>
      <c r="BT53" s="1158" t="str">
        <f t="shared" ref="BT53:BT70" si="88">IF(BQ53&lt;BT$5,"&lt;MDL",IF(BQ53&lt;BT$6,"E, &lt;RL",IF(BQ53&gt;BT$6,"  ",)))</f>
        <v xml:space="preserve">  </v>
      </c>
      <c r="BU53" s="1200">
        <v>143.31971472770923</v>
      </c>
      <c r="BV53" s="1203"/>
      <c r="BW53" s="1323"/>
      <c r="BX53" s="1154" t="str">
        <f t="shared" si="63"/>
        <v xml:space="preserve">  </v>
      </c>
      <c r="BY53" s="1312">
        <v>2.241885252812152</v>
      </c>
      <c r="BZ53" s="1312"/>
      <c r="CA53" s="1605" t="s">
        <v>1073</v>
      </c>
      <c r="CB53" s="1594"/>
      <c r="CC53" s="1154" t="str">
        <f t="shared" si="65"/>
        <v xml:space="preserve">  </v>
      </c>
      <c r="CD53" s="1595">
        <v>0.97381890669027871</v>
      </c>
      <c r="CE53" s="1594"/>
      <c r="CF53" s="1594"/>
      <c r="CG53" s="1158" t="str">
        <f t="shared" si="67"/>
        <v xml:space="preserve">  </v>
      </c>
      <c r="CH53" s="1239">
        <f t="shared" si="87"/>
        <v>0.5765395583517986</v>
      </c>
      <c r="CI53" s="1595">
        <v>6.3899685295764161</v>
      </c>
      <c r="CJ53" s="1203"/>
      <c r="CK53" s="1203"/>
      <c r="CL53" s="1154" t="str">
        <f t="shared" si="70"/>
        <v xml:space="preserve">  </v>
      </c>
      <c r="CM53" s="1312">
        <v>2.3116650856997052</v>
      </c>
      <c r="CN53" s="1203"/>
      <c r="CO53" s="1203"/>
      <c r="CP53" s="1158" t="str">
        <f t="shared" si="73"/>
        <v xml:space="preserve">  </v>
      </c>
      <c r="CQ53" s="1201">
        <f t="shared" si="74"/>
        <v>1.6432908996134816</v>
      </c>
      <c r="CR53" s="1201">
        <f t="shared" si="75"/>
        <v>1.6129428460638509</v>
      </c>
      <c r="CS53" s="1203"/>
    </row>
    <row r="54" spans="1:97" x14ac:dyDescent="0.2">
      <c r="A54" s="1144" t="s">
        <v>2389</v>
      </c>
      <c r="B54" s="1161" t="s">
        <v>1495</v>
      </c>
      <c r="C54" s="957" t="s">
        <v>599</v>
      </c>
      <c r="D54" s="957">
        <v>9</v>
      </c>
      <c r="E54" s="1455">
        <v>1503004</v>
      </c>
      <c r="F54" s="955">
        <v>1</v>
      </c>
      <c r="G54" s="1163">
        <v>11452800</v>
      </c>
      <c r="H54" s="1163">
        <v>201502091400</v>
      </c>
      <c r="I54" s="1163" t="s">
        <v>672</v>
      </c>
      <c r="J54" s="1163"/>
      <c r="K54" s="1183" t="s">
        <v>2615</v>
      </c>
      <c r="L54" s="1166" t="s">
        <v>1696</v>
      </c>
      <c r="M54" s="957"/>
      <c r="N54" s="957"/>
      <c r="O54" s="957"/>
      <c r="P54" s="1169">
        <v>42044</v>
      </c>
      <c r="Q54" s="960">
        <v>0.58333333333333337</v>
      </c>
      <c r="R54" s="957" t="s">
        <v>1046</v>
      </c>
      <c r="S54" s="1343" t="s">
        <v>1046</v>
      </c>
      <c r="T54" s="1602">
        <v>127.7</v>
      </c>
      <c r="U54" s="1552">
        <v>156.1</v>
      </c>
      <c r="V54" s="1393">
        <f t="shared" si="86"/>
        <v>28.399999999999991</v>
      </c>
      <c r="W54" s="1097">
        <v>76</v>
      </c>
      <c r="X54" s="1236">
        <f t="shared" si="49"/>
        <v>373.68421052631567</v>
      </c>
      <c r="Y54" s="1154" t="str">
        <f t="shared" si="50"/>
        <v xml:space="preserve">  </v>
      </c>
      <c r="Z54" s="1097"/>
      <c r="AA54" s="1590">
        <v>128.1</v>
      </c>
      <c r="AB54" s="1552">
        <v>155.1</v>
      </c>
      <c r="AC54" s="1343">
        <v>27</v>
      </c>
      <c r="AD54" s="1393">
        <v>74</v>
      </c>
      <c r="AE54" s="1393">
        <f t="shared" si="52"/>
        <v>364.8648648648649</v>
      </c>
      <c r="AF54" s="1154" t="str">
        <f t="shared" si="53"/>
        <v xml:space="preserve">  </v>
      </c>
      <c r="AG54" s="1097"/>
      <c r="AH54" s="1393">
        <v>131.6</v>
      </c>
      <c r="AI54" s="1604">
        <v>159.6</v>
      </c>
      <c r="AJ54" s="1343">
        <v>28</v>
      </c>
      <c r="AK54" s="1343">
        <v>74</v>
      </c>
      <c r="AL54" s="1393">
        <f t="shared" si="55"/>
        <v>378.37837837837839</v>
      </c>
      <c r="AM54" s="1154" t="str">
        <f t="shared" si="56"/>
        <v xml:space="preserve">  </v>
      </c>
      <c r="AN54" s="1393">
        <v>372.30915125651967</v>
      </c>
      <c r="AO54" s="1393">
        <v>6.8608930079521633</v>
      </c>
      <c r="AP54" s="1393">
        <v>1.8427946196855722</v>
      </c>
      <c r="AQ54" s="1343">
        <v>3</v>
      </c>
      <c r="AR54" s="1154" t="str">
        <f t="shared" si="61"/>
        <v xml:space="preserve">  </v>
      </c>
      <c r="AS54" s="1343"/>
      <c r="AT54" s="86" t="s">
        <v>191</v>
      </c>
      <c r="AU54" s="86" t="s">
        <v>191</v>
      </c>
      <c r="AV54" s="86" t="s">
        <v>191</v>
      </c>
      <c r="AW54" s="1323" t="str">
        <f t="shared" si="80"/>
        <v xml:space="preserve">  </v>
      </c>
      <c r="AX54" s="1154" t="str">
        <f t="shared" si="81"/>
        <v xml:space="preserve">  </v>
      </c>
      <c r="AY54" s="86" t="s">
        <v>191</v>
      </c>
      <c r="AZ54" s="86" t="s">
        <v>191</v>
      </c>
      <c r="BA54" s="86" t="s">
        <v>191</v>
      </c>
      <c r="BB54" s="1323"/>
      <c r="BC54" s="1154" t="str">
        <f t="shared" si="82"/>
        <v xml:space="preserve">  </v>
      </c>
      <c r="BD54" s="801" t="s">
        <v>191</v>
      </c>
      <c r="BE54" s="1203" t="s">
        <v>1046</v>
      </c>
      <c r="BF54" s="1312">
        <v>12.131049595293538</v>
      </c>
      <c r="BG54" s="1312"/>
      <c r="BH54" s="1323"/>
      <c r="BI54" s="1154" t="str">
        <f t="shared" si="83"/>
        <v xml:space="preserve">  </v>
      </c>
      <c r="BJ54" s="1203" t="s">
        <v>1046</v>
      </c>
      <c r="BK54" s="1595">
        <v>9.2078801638956306E-2</v>
      </c>
      <c r="BL54" s="1595"/>
      <c r="BM54" s="1323" t="s">
        <v>1072</v>
      </c>
      <c r="BN54" s="1158" t="str">
        <f t="shared" si="84"/>
        <v xml:space="preserve">  </v>
      </c>
      <c r="BO54" s="1157" t="str">
        <f t="shared" si="85"/>
        <v xml:space="preserve">  </v>
      </c>
      <c r="BP54" s="1310">
        <f t="shared" si="78"/>
        <v>0.75903408782270543</v>
      </c>
      <c r="BQ54" s="1344">
        <v>351.14584357874116</v>
      </c>
      <c r="BR54" s="1203"/>
      <c r="BS54" s="1323"/>
      <c r="BT54" s="1158" t="str">
        <f t="shared" si="88"/>
        <v xml:space="preserve">  </v>
      </c>
      <c r="BU54" s="1200">
        <v>131.21765733731903</v>
      </c>
      <c r="BV54" s="1203"/>
      <c r="BW54" s="1323"/>
      <c r="BX54" s="1154" t="str">
        <f t="shared" si="63"/>
        <v xml:space="preserve">  </v>
      </c>
      <c r="BY54" s="1312">
        <v>1.4610651777364678</v>
      </c>
      <c r="BZ54" s="1312"/>
      <c r="CA54" s="1605" t="s">
        <v>1073</v>
      </c>
      <c r="CB54" s="1594"/>
      <c r="CC54" s="1154" t="str">
        <f t="shared" si="65"/>
        <v xml:space="preserve">  </v>
      </c>
      <c r="CD54" s="1595">
        <v>0.53309134863357599</v>
      </c>
      <c r="CE54" s="1594"/>
      <c r="CF54" s="1594"/>
      <c r="CG54" s="1158" t="str">
        <f t="shared" si="67"/>
        <v xml:space="preserve">  </v>
      </c>
      <c r="CH54" s="1239">
        <f t="shared" si="87"/>
        <v>0.41608499842853403</v>
      </c>
      <c r="CI54" s="1595">
        <v>5.5703547229061821</v>
      </c>
      <c r="CJ54" s="1203"/>
      <c r="CK54" s="1203"/>
      <c r="CL54" s="1154" t="str">
        <f t="shared" si="70"/>
        <v xml:space="preserve">  </v>
      </c>
      <c r="CM54" s="1312">
        <v>2.107701787045583</v>
      </c>
      <c r="CN54" s="1203"/>
      <c r="CO54" s="1203"/>
      <c r="CP54" s="1158" t="str">
        <f t="shared" si="73"/>
        <v xml:space="preserve">  </v>
      </c>
      <c r="CQ54" s="1201">
        <f t="shared" si="74"/>
        <v>1.5863365108170737</v>
      </c>
      <c r="CR54" s="1201">
        <f t="shared" si="75"/>
        <v>1.606263844222847</v>
      </c>
      <c r="CS54" s="1203"/>
    </row>
    <row r="55" spans="1:97" x14ac:dyDescent="0.2">
      <c r="A55" s="1144" t="s">
        <v>2392</v>
      </c>
      <c r="B55" s="1161" t="s">
        <v>1498</v>
      </c>
      <c r="C55" s="957" t="s">
        <v>599</v>
      </c>
      <c r="D55" s="957">
        <v>9</v>
      </c>
      <c r="E55" s="1455">
        <v>1503001</v>
      </c>
      <c r="F55" s="955">
        <v>1</v>
      </c>
      <c r="G55" s="1163">
        <v>384115121402501</v>
      </c>
      <c r="H55" s="1163">
        <v>201502101310</v>
      </c>
      <c r="I55" s="1163" t="s">
        <v>672</v>
      </c>
      <c r="J55" s="1163"/>
      <c r="K55" s="1183" t="s">
        <v>2617</v>
      </c>
      <c r="L55" s="1166" t="s">
        <v>1716</v>
      </c>
      <c r="M55" s="957"/>
      <c r="N55" s="957"/>
      <c r="O55" s="957"/>
      <c r="P55" s="1169">
        <v>42045</v>
      </c>
      <c r="Q55" s="960">
        <v>0.54861111111111105</v>
      </c>
      <c r="R55" s="957" t="s">
        <v>1049</v>
      </c>
      <c r="S55" s="1343" t="s">
        <v>1049</v>
      </c>
      <c r="T55" s="1602">
        <v>123</v>
      </c>
      <c r="U55" s="1552">
        <v>139.6</v>
      </c>
      <c r="V55" s="1393">
        <f t="shared" si="86"/>
        <v>16.599999999999994</v>
      </c>
      <c r="W55" s="1097">
        <v>106</v>
      </c>
      <c r="X55" s="1236">
        <f t="shared" si="49"/>
        <v>156.60377358490561</v>
      </c>
      <c r="Y55" s="1154" t="str">
        <f t="shared" si="50"/>
        <v xml:space="preserve">  </v>
      </c>
      <c r="Z55" s="1097"/>
      <c r="AA55" s="1590">
        <v>126.4</v>
      </c>
      <c r="AB55" s="1552">
        <v>141.19999999999999</v>
      </c>
      <c r="AC55" s="1343">
        <v>14.799999999999983</v>
      </c>
      <c r="AD55" s="1393">
        <v>100</v>
      </c>
      <c r="AE55" s="1393">
        <f t="shared" si="52"/>
        <v>147.99999999999983</v>
      </c>
      <c r="AF55" s="1154" t="str">
        <f t="shared" si="53"/>
        <v xml:space="preserve">  </v>
      </c>
      <c r="AG55" s="1097"/>
      <c r="AH55" s="1393">
        <v>127.2</v>
      </c>
      <c r="AI55" s="1604">
        <v>143.80000000000001</v>
      </c>
      <c r="AJ55" s="1343">
        <v>16.600000000000009</v>
      </c>
      <c r="AK55" s="1343">
        <v>106</v>
      </c>
      <c r="AL55" s="1393">
        <f t="shared" si="55"/>
        <v>156.60377358490575</v>
      </c>
      <c r="AM55" s="1154" t="str">
        <f t="shared" si="56"/>
        <v xml:space="preserve">  </v>
      </c>
      <c r="AN55" s="1393">
        <v>153.73584905660371</v>
      </c>
      <c r="AO55" s="1393">
        <v>4.9673909952919848</v>
      </c>
      <c r="AP55" s="1393">
        <v>3.2311207995885529</v>
      </c>
      <c r="AQ55" s="1343">
        <v>3</v>
      </c>
      <c r="AR55" s="1154" t="str">
        <f t="shared" si="61"/>
        <v xml:space="preserve">  </v>
      </c>
      <c r="AS55" s="1343" t="s">
        <v>1071</v>
      </c>
      <c r="AT55" s="86" t="s">
        <v>191</v>
      </c>
      <c r="AU55" s="86" t="s">
        <v>191</v>
      </c>
      <c r="AV55" s="86" t="s">
        <v>191</v>
      </c>
      <c r="AW55" s="1323" t="str">
        <f t="shared" si="80"/>
        <v xml:space="preserve">  </v>
      </c>
      <c r="AX55" s="1154" t="str">
        <f t="shared" si="81"/>
        <v xml:space="preserve">  </v>
      </c>
      <c r="AY55" s="86" t="s">
        <v>191</v>
      </c>
      <c r="AZ55" s="86" t="s">
        <v>191</v>
      </c>
      <c r="BA55" s="86" t="s">
        <v>191</v>
      </c>
      <c r="BB55" s="1323"/>
      <c r="BC55" s="1154" t="str">
        <f t="shared" si="82"/>
        <v xml:space="preserve">  </v>
      </c>
      <c r="BD55" s="801" t="s">
        <v>191</v>
      </c>
      <c r="BE55" s="1203" t="s">
        <v>1049</v>
      </c>
      <c r="BF55" s="1312">
        <v>10.801956675594278</v>
      </c>
      <c r="BG55" s="1312"/>
      <c r="BH55" s="1323"/>
      <c r="BI55" s="1154" t="str">
        <f t="shared" si="83"/>
        <v xml:space="preserve">  </v>
      </c>
      <c r="BJ55" s="1203" t="s">
        <v>1049</v>
      </c>
      <c r="BK55" s="1595">
        <v>7.3186091687576019E-2</v>
      </c>
      <c r="BL55" s="1595"/>
      <c r="BM55" s="1323" t="s">
        <v>1072</v>
      </c>
      <c r="BN55" s="1158" t="str">
        <f t="shared" si="84"/>
        <v xml:space="preserve">  </v>
      </c>
      <c r="BO55" s="1157" t="str">
        <f t="shared" si="85"/>
        <v xml:space="preserve">  </v>
      </c>
      <c r="BP55" s="1310">
        <f t="shared" si="78"/>
        <v>0.67752624719307741</v>
      </c>
      <c r="BQ55" s="1344">
        <v>309.99683424008327</v>
      </c>
      <c r="BR55" s="1203"/>
      <c r="BS55" s="1323"/>
      <c r="BT55" s="1158" t="str">
        <f t="shared" si="88"/>
        <v xml:space="preserve">  </v>
      </c>
      <c r="BU55" s="1200">
        <v>48.54667404137151</v>
      </c>
      <c r="BV55" s="1203"/>
      <c r="BW55" s="1323"/>
      <c r="BX55" s="1154" t="str">
        <f t="shared" si="63"/>
        <v xml:space="preserve">  </v>
      </c>
      <c r="BY55" s="1312">
        <v>1.307851388313686</v>
      </c>
      <c r="BZ55" s="1312"/>
      <c r="CA55" s="1605" t="s">
        <v>1073</v>
      </c>
      <c r="CB55" s="1594"/>
      <c r="CC55" s="1154" t="str">
        <f t="shared" si="65"/>
        <v xml:space="preserve">  </v>
      </c>
      <c r="CD55" s="1595">
        <v>0.19356200547042526</v>
      </c>
      <c r="CE55" s="1594"/>
      <c r="CF55" s="1594"/>
      <c r="CG55" s="1158" t="str">
        <f t="shared" si="67"/>
        <v xml:space="preserve">  </v>
      </c>
      <c r="CH55" s="1239">
        <f t="shared" si="87"/>
        <v>0.42189185303124555</v>
      </c>
      <c r="CI55" s="1595">
        <v>6.3006988928123766</v>
      </c>
      <c r="CJ55" s="1203"/>
      <c r="CK55" s="1203"/>
      <c r="CL55" s="1154" t="str">
        <f t="shared" si="70"/>
        <v xml:space="preserve">  </v>
      </c>
      <c r="CM55" s="1312">
        <v>0.98671322283665563</v>
      </c>
      <c r="CN55" s="1203"/>
      <c r="CO55" s="1203"/>
      <c r="CP55" s="1158" t="str">
        <f t="shared" si="73"/>
        <v xml:space="preserve">  </v>
      </c>
      <c r="CQ55" s="1201">
        <f t="shared" si="74"/>
        <v>2.0325042700057621</v>
      </c>
      <c r="CR55" s="1201">
        <f t="shared" si="75"/>
        <v>2.0325042700057638</v>
      </c>
      <c r="CS55" s="1203"/>
    </row>
    <row r="56" spans="1:97" x14ac:dyDescent="0.2">
      <c r="A56" s="1144" t="s">
        <v>2393</v>
      </c>
      <c r="B56" s="1161" t="s">
        <v>1499</v>
      </c>
      <c r="C56" s="957" t="s">
        <v>599</v>
      </c>
      <c r="D56" s="957">
        <v>9</v>
      </c>
      <c r="E56" s="1455">
        <v>1503000</v>
      </c>
      <c r="F56" s="955">
        <v>1</v>
      </c>
      <c r="G56" s="1163">
        <v>11452800</v>
      </c>
      <c r="H56" s="1163">
        <v>201502101330</v>
      </c>
      <c r="I56" s="1163" t="s">
        <v>672</v>
      </c>
      <c r="J56" s="1163"/>
      <c r="K56" s="1183" t="s">
        <v>2615</v>
      </c>
      <c r="L56" s="1166" t="s">
        <v>1696</v>
      </c>
      <c r="M56" s="957"/>
      <c r="N56" s="957"/>
      <c r="O56" s="957"/>
      <c r="P56" s="1169">
        <v>42045</v>
      </c>
      <c r="Q56" s="960">
        <v>0.5625</v>
      </c>
      <c r="R56" s="957" t="s">
        <v>1050</v>
      </c>
      <c r="S56" s="1343" t="s">
        <v>1050</v>
      </c>
      <c r="T56" s="1602">
        <v>124.3</v>
      </c>
      <c r="U56" s="1552">
        <v>154.5</v>
      </c>
      <c r="V56" s="1393">
        <f t="shared" si="86"/>
        <v>30.200000000000003</v>
      </c>
      <c r="W56" s="1097">
        <v>98</v>
      </c>
      <c r="X56" s="1236">
        <f t="shared" si="49"/>
        <v>308.16326530612247</v>
      </c>
      <c r="Y56" s="1154" t="str">
        <f t="shared" si="50"/>
        <v xml:space="preserve">  </v>
      </c>
      <c r="Z56" s="1097"/>
      <c r="AA56" s="1590">
        <v>126.9</v>
      </c>
      <c r="AB56" s="1552">
        <v>159.80000000000001</v>
      </c>
      <c r="AC56" s="1343">
        <v>32.900000000000006</v>
      </c>
      <c r="AD56" s="1393">
        <v>104</v>
      </c>
      <c r="AE56" s="1393">
        <f t="shared" si="52"/>
        <v>316.34615384615392</v>
      </c>
      <c r="AF56" s="1154" t="str">
        <f t="shared" si="53"/>
        <v xml:space="preserve">  </v>
      </c>
      <c r="AG56" s="1097"/>
      <c r="AH56" s="1393">
        <v>125.3</v>
      </c>
      <c r="AI56" s="1604">
        <v>151.4</v>
      </c>
      <c r="AJ56" s="1343">
        <v>26.100000000000009</v>
      </c>
      <c r="AK56" s="1343">
        <v>88</v>
      </c>
      <c r="AL56" s="1393">
        <f t="shared" si="55"/>
        <v>296.59090909090918</v>
      </c>
      <c r="AM56" s="1154" t="str">
        <f t="shared" si="56"/>
        <v xml:space="preserve">  </v>
      </c>
      <c r="AN56" s="1393">
        <v>307.03344274772854</v>
      </c>
      <c r="AO56" s="1393">
        <v>9.9259658519963754</v>
      </c>
      <c r="AP56" s="1393">
        <v>3.2328614639389497</v>
      </c>
      <c r="AQ56" s="1343">
        <v>3</v>
      </c>
      <c r="AR56" s="1154" t="str">
        <f t="shared" si="61"/>
        <v xml:space="preserve">  </v>
      </c>
      <c r="AS56" s="1343"/>
      <c r="AT56" s="86" t="s">
        <v>191</v>
      </c>
      <c r="AU56" s="86" t="s">
        <v>191</v>
      </c>
      <c r="AV56" s="86" t="s">
        <v>191</v>
      </c>
      <c r="AW56" s="1323" t="str">
        <f t="shared" si="80"/>
        <v xml:space="preserve">  </v>
      </c>
      <c r="AX56" s="1154" t="str">
        <f t="shared" si="81"/>
        <v xml:space="preserve">  </v>
      </c>
      <c r="AY56" s="86" t="s">
        <v>191</v>
      </c>
      <c r="AZ56" s="86" t="s">
        <v>191</v>
      </c>
      <c r="BA56" s="86" t="s">
        <v>191</v>
      </c>
      <c r="BB56" s="1323"/>
      <c r="BC56" s="1154" t="str">
        <f t="shared" si="82"/>
        <v xml:space="preserve">  </v>
      </c>
      <c r="BD56" s="801" t="s">
        <v>191</v>
      </c>
      <c r="BE56" s="1203" t="s">
        <v>1050</v>
      </c>
      <c r="BF56" s="1312">
        <v>11.271670215570884</v>
      </c>
      <c r="BG56" s="1312"/>
      <c r="BH56" s="1323"/>
      <c r="BI56" s="1154" t="str">
        <f t="shared" si="83"/>
        <v xml:space="preserve">  </v>
      </c>
      <c r="BJ56" s="1203" t="s">
        <v>1050</v>
      </c>
      <c r="BK56" s="1595">
        <v>6.7758355283542335E-2</v>
      </c>
      <c r="BL56" s="1595"/>
      <c r="BM56" s="1323" t="s">
        <v>1072</v>
      </c>
      <c r="BN56" s="1158" t="str">
        <f t="shared" si="84"/>
        <v xml:space="preserve">  </v>
      </c>
      <c r="BO56" s="1157" t="str">
        <f t="shared" si="85"/>
        <v xml:space="preserve">  </v>
      </c>
      <c r="BP56" s="1310">
        <f t="shared" si="78"/>
        <v>0.60113855345004463</v>
      </c>
      <c r="BQ56" s="1344">
        <v>265.31940082172906</v>
      </c>
      <c r="BR56" s="1203"/>
      <c r="BS56" s="1323"/>
      <c r="BT56" s="1158" t="str">
        <f t="shared" si="88"/>
        <v xml:space="preserve">  </v>
      </c>
      <c r="BU56" s="1200">
        <v>81.761692906287934</v>
      </c>
      <c r="BV56" s="1203"/>
      <c r="BW56" s="1323"/>
      <c r="BX56" s="1158" t="str">
        <f t="shared" si="63"/>
        <v xml:space="preserve">  </v>
      </c>
      <c r="BY56" s="1312">
        <v>0.93495700692455264</v>
      </c>
      <c r="BZ56" s="1312"/>
      <c r="CA56" s="1605" t="s">
        <v>1073</v>
      </c>
      <c r="CB56" s="1594"/>
      <c r="CC56" s="1154" t="str">
        <f t="shared" si="65"/>
        <v xml:space="preserve">  </v>
      </c>
      <c r="CD56" s="1595">
        <v>0.29577005315209393</v>
      </c>
      <c r="CE56" s="1594"/>
      <c r="CF56" s="1594"/>
      <c r="CG56" s="1158" t="str">
        <f t="shared" si="67"/>
        <v xml:space="preserve">  </v>
      </c>
      <c r="CH56" s="1239">
        <f t="shared" si="87"/>
        <v>0.3523892350234728</v>
      </c>
      <c r="CI56" s="1595">
        <v>4.7103833491872864</v>
      </c>
      <c r="CJ56" s="1203"/>
      <c r="CK56" s="1203"/>
      <c r="CL56" s="1154" t="str">
        <f t="shared" si="70"/>
        <v xml:space="preserve">  </v>
      </c>
      <c r="CM56" s="1312">
        <v>1.397056879702139</v>
      </c>
      <c r="CN56" s="1203"/>
      <c r="CO56" s="1203"/>
      <c r="CP56" s="1158" t="str">
        <f t="shared" si="73"/>
        <v xml:space="preserve">  </v>
      </c>
      <c r="CQ56" s="1201">
        <f t="shared" si="74"/>
        <v>1.7753633298577525</v>
      </c>
      <c r="CR56" s="1201">
        <f t="shared" si="75"/>
        <v>1.7086936804297717</v>
      </c>
      <c r="CS56" s="1203"/>
    </row>
    <row r="57" spans="1:97" x14ac:dyDescent="0.2">
      <c r="A57" s="1144" t="s">
        <v>2437</v>
      </c>
      <c r="B57" s="957" t="s">
        <v>1543</v>
      </c>
      <c r="C57" s="957" t="s">
        <v>599</v>
      </c>
      <c r="D57" s="957">
        <v>7</v>
      </c>
      <c r="E57" s="1455">
        <v>1601648</v>
      </c>
      <c r="F57" s="955">
        <v>1</v>
      </c>
      <c r="G57" s="1163">
        <v>11452800</v>
      </c>
      <c r="H57" s="1163">
        <v>201601241030</v>
      </c>
      <c r="I57" s="1163" t="s">
        <v>672</v>
      </c>
      <c r="J57" s="1163"/>
      <c r="K57" s="1183" t="s">
        <v>2615</v>
      </c>
      <c r="L57" s="1166" t="s">
        <v>1696</v>
      </c>
      <c r="M57" s="957" t="s">
        <v>1121</v>
      </c>
      <c r="N57" s="957"/>
      <c r="O57" s="957"/>
      <c r="P57" s="1884">
        <v>42393</v>
      </c>
      <c r="Q57" s="1890">
        <v>0.4375</v>
      </c>
      <c r="R57" s="1887" t="s">
        <v>1112</v>
      </c>
      <c r="S57" s="1343" t="s">
        <v>1112</v>
      </c>
      <c r="T57" s="1602">
        <v>124.1</v>
      </c>
      <c r="U57" s="1552">
        <v>134.1</v>
      </c>
      <c r="V57" s="1393">
        <v>10</v>
      </c>
      <c r="W57" s="1097">
        <v>222</v>
      </c>
      <c r="X57" s="1236">
        <v>45.045045045045043</v>
      </c>
      <c r="Y57" s="1154" t="str">
        <f t="shared" si="50"/>
        <v xml:space="preserve">  </v>
      </c>
      <c r="Z57" s="1343" t="s">
        <v>1112</v>
      </c>
      <c r="AA57" s="1590">
        <v>125.4</v>
      </c>
      <c r="AB57" s="1552">
        <v>135.4</v>
      </c>
      <c r="AC57" s="1343">
        <v>10</v>
      </c>
      <c r="AD57" s="1393">
        <v>222</v>
      </c>
      <c r="AE57" s="1393">
        <v>45.045045045045043</v>
      </c>
      <c r="AF57" s="1154" t="str">
        <f t="shared" si="53"/>
        <v xml:space="preserve">  </v>
      </c>
      <c r="AG57" s="1343" t="s">
        <v>1112</v>
      </c>
      <c r="AH57" s="1393">
        <v>124</v>
      </c>
      <c r="AI57" s="1604">
        <v>133.6</v>
      </c>
      <c r="AJ57" s="1343">
        <v>9.5999999999999943</v>
      </c>
      <c r="AK57" s="1343">
        <v>214</v>
      </c>
      <c r="AL57" s="1393">
        <v>44.859813084112126</v>
      </c>
      <c r="AM57" s="1154" t="str">
        <f t="shared" si="56"/>
        <v xml:space="preserve">  </v>
      </c>
      <c r="AN57" s="1393">
        <v>44.983301058067404</v>
      </c>
      <c r="AO57" s="1393">
        <v>0.10694372250714196</v>
      </c>
      <c r="AP57" s="1393">
        <v>0.2377409393968041</v>
      </c>
      <c r="AQ57" s="1343">
        <v>3</v>
      </c>
      <c r="AR57" s="1154" t="str">
        <f t="shared" si="61"/>
        <v xml:space="preserve">  </v>
      </c>
      <c r="AS57" s="1343"/>
      <c r="AT57" s="86" t="s">
        <v>191</v>
      </c>
      <c r="AU57" s="86" t="s">
        <v>191</v>
      </c>
      <c r="AV57" s="86" t="s">
        <v>191</v>
      </c>
      <c r="AW57" s="1323" t="str">
        <f t="shared" si="80"/>
        <v xml:space="preserve">  </v>
      </c>
      <c r="AX57" s="1154" t="str">
        <f t="shared" si="81"/>
        <v xml:space="preserve">  </v>
      </c>
      <c r="AY57" s="86" t="s">
        <v>191</v>
      </c>
      <c r="AZ57" s="86" t="s">
        <v>191</v>
      </c>
      <c r="BA57" s="86" t="s">
        <v>191</v>
      </c>
      <c r="BB57" s="1323"/>
      <c r="BC57" s="1154" t="str">
        <f t="shared" si="82"/>
        <v xml:space="preserve">  </v>
      </c>
      <c r="BD57" s="801" t="s">
        <v>191</v>
      </c>
      <c r="BE57" s="1203" t="s">
        <v>1112</v>
      </c>
      <c r="BF57" s="1896">
        <v>6.5126008194111806</v>
      </c>
      <c r="BG57" s="1312"/>
      <c r="BH57" s="1323"/>
      <c r="BI57" s="1154" t="str">
        <f t="shared" si="83"/>
        <v xml:space="preserve">  </v>
      </c>
      <c r="BJ57" s="1203" t="s">
        <v>1112</v>
      </c>
      <c r="BK57" s="1899">
        <v>6.703488230975567E-2</v>
      </c>
      <c r="BL57" s="1595"/>
      <c r="BM57" s="1203"/>
      <c r="BN57" s="1158" t="str">
        <f t="shared" si="84"/>
        <v xml:space="preserve">  </v>
      </c>
      <c r="BO57" s="1157" t="str">
        <f t="shared" si="85"/>
        <v xml:space="preserve">  </v>
      </c>
      <c r="BP57" s="1310">
        <f t="shared" si="78"/>
        <v>1.0293104731669467</v>
      </c>
      <c r="BQ57" s="1189">
        <v>215.61180808393445</v>
      </c>
      <c r="BR57" s="1203"/>
      <c r="BS57" s="1323"/>
      <c r="BT57" s="1158" t="str">
        <f t="shared" si="88"/>
        <v xml:space="preserve">  </v>
      </c>
      <c r="BU57" s="1903">
        <v>9.433016603672133</v>
      </c>
      <c r="BV57" s="1203"/>
      <c r="BW57" s="1323"/>
      <c r="BX57" s="1154" t="str">
        <f t="shared" si="63"/>
        <v xml:space="preserve">  </v>
      </c>
      <c r="BY57" s="1312">
        <v>1.6910632761078768</v>
      </c>
      <c r="BZ57" s="1312"/>
      <c r="CA57" s="1594"/>
      <c r="CB57" s="1594" t="s">
        <v>1032</v>
      </c>
      <c r="CC57" s="1154" t="str">
        <f t="shared" si="65"/>
        <v xml:space="preserve">  </v>
      </c>
      <c r="CD57" s="1907">
        <v>7.6174021446300616E-2</v>
      </c>
      <c r="CE57" s="1595"/>
      <c r="CF57" s="1594" t="s">
        <v>1032</v>
      </c>
      <c r="CG57" s="1158" t="str">
        <f t="shared" si="67"/>
        <v>&lt;MDL</v>
      </c>
      <c r="CH57" s="1239">
        <f t="shared" si="87"/>
        <v>0.78430921345901938</v>
      </c>
      <c r="CI57" s="1347">
        <v>7.6161651410624689</v>
      </c>
      <c r="CJ57" s="1203"/>
      <c r="CK57" s="1203" t="s">
        <v>602</v>
      </c>
      <c r="CL57" s="1154" t="str">
        <f t="shared" si="70"/>
        <v xml:space="preserve">  </v>
      </c>
      <c r="CM57" s="1896">
        <v>0.3416597446457928</v>
      </c>
      <c r="CN57" s="1203"/>
      <c r="CO57" s="1203"/>
      <c r="CP57" s="1158" t="str">
        <f t="shared" si="73"/>
        <v xml:space="preserve">  </v>
      </c>
      <c r="CQ57" s="1201">
        <f t="shared" si="74"/>
        <v>3.5323506670365705</v>
      </c>
      <c r="CR57" s="1201">
        <f t="shared" si="75"/>
        <v>3.6219563581896987</v>
      </c>
      <c r="CS57" s="1203"/>
    </row>
    <row r="58" spans="1:97" x14ac:dyDescent="0.2">
      <c r="A58" s="1144" t="s">
        <v>2438</v>
      </c>
      <c r="B58" s="1209" t="s">
        <v>1544</v>
      </c>
      <c r="C58" s="957" t="s">
        <v>600</v>
      </c>
      <c r="D58" s="1209">
        <v>7</v>
      </c>
      <c r="E58" s="1455">
        <v>1600429</v>
      </c>
      <c r="F58" s="955">
        <v>4</v>
      </c>
      <c r="G58" s="1163">
        <v>11452800</v>
      </c>
      <c r="H58" s="1210">
        <v>201601241031</v>
      </c>
      <c r="I58" s="1163" t="s">
        <v>672</v>
      </c>
      <c r="J58" s="1163"/>
      <c r="K58" s="1183" t="s">
        <v>2615</v>
      </c>
      <c r="L58" s="1166" t="s">
        <v>1696</v>
      </c>
      <c r="M58" s="957" t="s">
        <v>1121</v>
      </c>
      <c r="N58" s="957"/>
      <c r="O58" s="957" t="s">
        <v>45</v>
      </c>
      <c r="P58" s="1884">
        <v>42393</v>
      </c>
      <c r="Q58" s="1890">
        <v>0.4381944444444445</v>
      </c>
      <c r="R58" s="1887" t="s">
        <v>1729</v>
      </c>
      <c r="S58" s="1358" t="s">
        <v>1113</v>
      </c>
      <c r="T58" s="1596">
        <v>131</v>
      </c>
      <c r="U58" s="1560">
        <v>141.5</v>
      </c>
      <c r="V58" s="1561">
        <v>10.5</v>
      </c>
      <c r="W58" s="1408">
        <v>240</v>
      </c>
      <c r="X58" s="1367">
        <v>43.75</v>
      </c>
      <c r="Y58" s="1154" t="str">
        <f t="shared" si="50"/>
        <v xml:space="preserve">  </v>
      </c>
      <c r="Z58" s="1358" t="s">
        <v>1113</v>
      </c>
      <c r="AA58" s="1589">
        <v>123.5</v>
      </c>
      <c r="AB58" s="1560">
        <v>135</v>
      </c>
      <c r="AC58" s="1358">
        <v>11.5</v>
      </c>
      <c r="AD58" s="1561">
        <v>254</v>
      </c>
      <c r="AE58" s="1561">
        <v>45.275590551181104</v>
      </c>
      <c r="AF58" s="1154" t="str">
        <f t="shared" si="53"/>
        <v xml:space="preserve">  </v>
      </c>
      <c r="AG58" s="1358" t="s">
        <v>1113</v>
      </c>
      <c r="AH58" s="1561">
        <v>124.2</v>
      </c>
      <c r="AI58" s="1608">
        <v>135.30000000000001</v>
      </c>
      <c r="AJ58" s="1358">
        <v>11.100000000000009</v>
      </c>
      <c r="AK58" s="1358">
        <v>248</v>
      </c>
      <c r="AL58" s="1561">
        <v>44.758064516129068</v>
      </c>
      <c r="AM58" s="1154" t="str">
        <f t="shared" si="56"/>
        <v xml:space="preserve">  </v>
      </c>
      <c r="AN58" s="1561">
        <v>44.59455168910339</v>
      </c>
      <c r="AO58" s="1561">
        <v>0.77582792287640223</v>
      </c>
      <c r="AP58" s="1561">
        <v>1.7397370160489238</v>
      </c>
      <c r="AQ58" s="1358">
        <v>3</v>
      </c>
      <c r="AR58" s="1154" t="str">
        <f t="shared" si="61"/>
        <v xml:space="preserve">  </v>
      </c>
      <c r="AS58" s="1358"/>
      <c r="AT58" s="272" t="s">
        <v>191</v>
      </c>
      <c r="AU58" s="272" t="s">
        <v>191</v>
      </c>
      <c r="AV58" s="272" t="s">
        <v>191</v>
      </c>
      <c r="AW58" s="1323" t="str">
        <f t="shared" si="80"/>
        <v xml:space="preserve">  </v>
      </c>
      <c r="AX58" s="1154" t="str">
        <f t="shared" si="81"/>
        <v xml:space="preserve">  </v>
      </c>
      <c r="AY58" s="272" t="s">
        <v>191</v>
      </c>
      <c r="AZ58" s="272" t="s">
        <v>191</v>
      </c>
      <c r="BA58" s="272" t="s">
        <v>191</v>
      </c>
      <c r="BB58" s="1323"/>
      <c r="BC58" s="1154" t="str">
        <f t="shared" si="82"/>
        <v xml:space="preserve">  </v>
      </c>
      <c r="BD58" s="802" t="s">
        <v>191</v>
      </c>
      <c r="BE58" s="1222" t="s">
        <v>1113</v>
      </c>
      <c r="BF58" s="1897">
        <v>5.8719313251671492</v>
      </c>
      <c r="BG58" s="1610"/>
      <c r="BH58" s="1323"/>
      <c r="BI58" s="1154" t="str">
        <f t="shared" si="83"/>
        <v xml:space="preserve">  </v>
      </c>
      <c r="BJ58" s="1222" t="s">
        <v>1113</v>
      </c>
      <c r="BK58" s="1900">
        <v>8.3809155336079105E-2</v>
      </c>
      <c r="BL58" s="1613"/>
      <c r="BM58" s="1222"/>
      <c r="BN58" s="1158" t="str">
        <f t="shared" si="84"/>
        <v xml:space="preserve">  </v>
      </c>
      <c r="BO58" s="1157" t="str">
        <f t="shared" si="85"/>
        <v xml:space="preserve">  </v>
      </c>
      <c r="BP58" s="1611">
        <f t="shared" si="78"/>
        <v>1.4272843242711699</v>
      </c>
      <c r="BQ58" s="1632">
        <v>217.93312271070533</v>
      </c>
      <c r="BR58" s="1222"/>
      <c r="BS58" s="1323"/>
      <c r="BT58" s="1158" t="str">
        <f t="shared" si="88"/>
        <v xml:space="preserve">  </v>
      </c>
      <c r="BU58" s="1903">
        <v>9.816807329311052</v>
      </c>
      <c r="BV58" s="1222"/>
      <c r="BW58" s="1323"/>
      <c r="BX58" s="1154" t="str">
        <f t="shared" si="63"/>
        <v xml:space="preserve">  </v>
      </c>
      <c r="BY58" s="1312">
        <v>1.6521444671354812</v>
      </c>
      <c r="BZ58" s="1610"/>
      <c r="CA58" s="1591"/>
      <c r="CB58" s="1591" t="s">
        <v>1132</v>
      </c>
      <c r="CC58" s="1154" t="str">
        <f t="shared" si="65"/>
        <v xml:space="preserve">  </v>
      </c>
      <c r="CD58" s="1908">
        <v>7.480181642542541E-2</v>
      </c>
      <c r="CE58" s="1613"/>
      <c r="CF58" s="1591"/>
      <c r="CG58" s="1158" t="str">
        <f t="shared" si="67"/>
        <v>&lt;MDL</v>
      </c>
      <c r="CH58" s="1322">
        <f t="shared" si="87"/>
        <v>0.75809700085315412</v>
      </c>
      <c r="CI58" s="1370">
        <v>6.5869536355134768</v>
      </c>
      <c r="CJ58" s="1222"/>
      <c r="CK58" s="1222" t="s">
        <v>602</v>
      </c>
      <c r="CL58" s="1154" t="str">
        <f t="shared" si="70"/>
        <v xml:space="preserve">  </v>
      </c>
      <c r="CM58" s="1897">
        <v>0.29481929578306315</v>
      </c>
      <c r="CN58" s="1222"/>
      <c r="CO58" s="1222"/>
      <c r="CP58" s="1158" t="str">
        <f t="shared" si="73"/>
        <v xml:space="preserve">  </v>
      </c>
      <c r="CQ58" s="1218">
        <f t="shared" si="74"/>
        <v>3.0224655864988952</v>
      </c>
      <c r="CR58" s="1218">
        <f t="shared" si="75"/>
        <v>3.0032095557462029</v>
      </c>
      <c r="CS58" s="1222"/>
    </row>
    <row r="59" spans="1:97" x14ac:dyDescent="0.2">
      <c r="A59" s="1144" t="s">
        <v>2454</v>
      </c>
      <c r="B59" s="1161" t="s">
        <v>1560</v>
      </c>
      <c r="C59" s="957" t="s">
        <v>599</v>
      </c>
      <c r="D59" s="957">
        <v>9</v>
      </c>
      <c r="E59" s="1455">
        <v>1602314</v>
      </c>
      <c r="F59" s="955">
        <v>1</v>
      </c>
      <c r="G59" s="1163">
        <v>11452800</v>
      </c>
      <c r="H59" s="1163">
        <v>201603101610</v>
      </c>
      <c r="I59" s="1163" t="s">
        <v>672</v>
      </c>
      <c r="J59" s="1163"/>
      <c r="K59" s="1183" t="s">
        <v>2615</v>
      </c>
      <c r="L59" s="1166" t="s">
        <v>1696</v>
      </c>
      <c r="M59" s="957" t="s">
        <v>1138</v>
      </c>
      <c r="N59" s="957"/>
      <c r="O59" s="957"/>
      <c r="P59" s="1884">
        <v>42439</v>
      </c>
      <c r="Q59" s="1890">
        <v>0.67361111111111116</v>
      </c>
      <c r="R59" s="1887" t="s">
        <v>1151</v>
      </c>
      <c r="S59" s="1566" t="s">
        <v>1151</v>
      </c>
      <c r="T59" s="1602">
        <v>123.9</v>
      </c>
      <c r="U59" s="1566">
        <v>132.20000000000002</v>
      </c>
      <c r="V59" s="1393">
        <v>8.3000000000000114</v>
      </c>
      <c r="W59" s="1236">
        <v>70</v>
      </c>
      <c r="X59" s="1236">
        <v>118.57142857142873</v>
      </c>
      <c r="Y59" s="1154" t="str">
        <f t="shared" si="50"/>
        <v xml:space="preserve">  </v>
      </c>
      <c r="Z59" s="1566" t="s">
        <v>1151</v>
      </c>
      <c r="AA59" s="1602">
        <v>124</v>
      </c>
      <c r="AB59" s="1566">
        <v>131.89999999999998</v>
      </c>
      <c r="AC59" s="1393">
        <v>7.8999999999999773</v>
      </c>
      <c r="AD59" s="1393">
        <v>66</v>
      </c>
      <c r="AE59" s="1393">
        <v>119.69696969696935</v>
      </c>
      <c r="AF59" s="1154" t="str">
        <f t="shared" si="53"/>
        <v xml:space="preserve">  </v>
      </c>
      <c r="AG59" s="1566" t="s">
        <v>1151</v>
      </c>
      <c r="AH59" s="1635">
        <v>133.6</v>
      </c>
      <c r="AI59" s="1344">
        <v>142.19999999999999</v>
      </c>
      <c r="AJ59" s="1189">
        <v>8.5999999999999943</v>
      </c>
      <c r="AK59" s="1189">
        <v>72</v>
      </c>
      <c r="AL59" s="1189">
        <v>119.44444444444437</v>
      </c>
      <c r="AM59" s="1154" t="str">
        <f t="shared" si="56"/>
        <v xml:space="preserve">  </v>
      </c>
      <c r="AN59" s="1602">
        <v>119.23761423761414</v>
      </c>
      <c r="AO59" s="1566">
        <v>0.59058848377181139</v>
      </c>
      <c r="AP59" s="1393">
        <v>0.49530384144964473</v>
      </c>
      <c r="AQ59" s="1344">
        <v>3</v>
      </c>
      <c r="AR59" s="1154" t="str">
        <f t="shared" si="61"/>
        <v xml:space="preserve">  </v>
      </c>
      <c r="AS59" s="1343"/>
      <c r="AT59" s="86" t="s">
        <v>191</v>
      </c>
      <c r="AU59" s="86" t="s">
        <v>191</v>
      </c>
      <c r="AV59" s="86" t="s">
        <v>191</v>
      </c>
      <c r="AW59" s="1323" t="str">
        <f t="shared" si="80"/>
        <v xml:space="preserve">  </v>
      </c>
      <c r="AX59" s="1154" t="str">
        <f t="shared" si="81"/>
        <v xml:space="preserve">  </v>
      </c>
      <c r="AY59" s="86" t="s">
        <v>191</v>
      </c>
      <c r="AZ59" s="86" t="s">
        <v>191</v>
      </c>
      <c r="BA59" s="86" t="s">
        <v>191</v>
      </c>
      <c r="BB59" s="1323"/>
      <c r="BC59" s="1154" t="str">
        <f t="shared" si="82"/>
        <v xml:space="preserve">  </v>
      </c>
      <c r="BD59" s="801" t="s">
        <v>191</v>
      </c>
      <c r="BE59" s="1203" t="s">
        <v>1151</v>
      </c>
      <c r="BF59" s="1896">
        <v>8.2384101097300668</v>
      </c>
      <c r="BG59" s="1312"/>
      <c r="BH59" s="1323"/>
      <c r="BI59" s="1154" t="str">
        <f t="shared" si="83"/>
        <v xml:space="preserve">  </v>
      </c>
      <c r="BJ59" s="1203" t="s">
        <v>1151</v>
      </c>
      <c r="BK59" s="1899">
        <v>9.5528271160793612E-2</v>
      </c>
      <c r="BL59" s="1595"/>
      <c r="BM59" s="1203"/>
      <c r="BN59" s="1158" t="str">
        <f t="shared" si="84"/>
        <v xml:space="preserve">  </v>
      </c>
      <c r="BO59" s="1157" t="str">
        <f t="shared" si="85"/>
        <v xml:space="preserve">  </v>
      </c>
      <c r="BP59" s="1310">
        <f t="shared" si="78"/>
        <v>1.1595474113138513</v>
      </c>
      <c r="BQ59" s="1189">
        <v>189.05835914043064</v>
      </c>
      <c r="BR59" s="1203"/>
      <c r="BS59" s="1323"/>
      <c r="BT59" s="1158" t="str">
        <f t="shared" si="88"/>
        <v xml:space="preserve">  </v>
      </c>
      <c r="BU59" s="1903">
        <v>22.416919726651091</v>
      </c>
      <c r="BV59" s="1203"/>
      <c r="BW59" s="1323"/>
      <c r="BX59" s="1154" t="str">
        <f t="shared" si="63"/>
        <v xml:space="preserve">  </v>
      </c>
      <c r="BY59" s="1312">
        <v>0.86988566796468214</v>
      </c>
      <c r="BZ59" s="1312"/>
      <c r="CA59" s="1594"/>
      <c r="CB59" s="1594" t="s">
        <v>1033</v>
      </c>
      <c r="CC59" s="1154" t="str">
        <f t="shared" si="65"/>
        <v xml:space="preserve">  </v>
      </c>
      <c r="CD59" s="1909">
        <v>0.10412267843819668</v>
      </c>
      <c r="CE59" s="1595"/>
      <c r="CF59" s="1312" t="s">
        <v>1033</v>
      </c>
      <c r="CG59" s="1158" t="str">
        <f t="shared" si="67"/>
        <v>E, &lt;RL</v>
      </c>
      <c r="CH59" s="1239">
        <f t="shared" si="87"/>
        <v>0.46011489358084395</v>
      </c>
      <c r="CI59" s="1419">
        <v>4.6881501687549152</v>
      </c>
      <c r="CJ59" s="1419"/>
      <c r="CK59" s="1419"/>
      <c r="CL59" s="1154" t="str">
        <f t="shared" si="70"/>
        <v xml:space="preserve">  </v>
      </c>
      <c r="CM59" s="1896">
        <v>0.55997349237905902</v>
      </c>
      <c r="CN59" s="1419"/>
      <c r="CO59" s="1419" t="s">
        <v>602</v>
      </c>
      <c r="CP59" s="1158" t="str">
        <f t="shared" si="73"/>
        <v xml:space="preserve">  </v>
      </c>
      <c r="CQ59" s="1201">
        <f t="shared" si="74"/>
        <v>2.4797370452541609</v>
      </c>
      <c r="CR59" s="1201">
        <f t="shared" si="75"/>
        <v>2.4979948146636586</v>
      </c>
      <c r="CS59" s="1203"/>
    </row>
    <row r="60" spans="1:97" x14ac:dyDescent="0.2">
      <c r="A60" s="1144" t="s">
        <v>2455</v>
      </c>
      <c r="B60" s="1161" t="s">
        <v>1561</v>
      </c>
      <c r="C60" s="957" t="s">
        <v>599</v>
      </c>
      <c r="D60" s="957">
        <v>9</v>
      </c>
      <c r="E60" s="1455">
        <v>1602380</v>
      </c>
      <c r="F60" s="955">
        <v>1</v>
      </c>
      <c r="G60" s="1163">
        <v>384115121402501</v>
      </c>
      <c r="H60" s="1163">
        <v>201603101700</v>
      </c>
      <c r="I60" s="1163" t="s">
        <v>672</v>
      </c>
      <c r="J60" s="1163"/>
      <c r="K60" s="1183" t="s">
        <v>2617</v>
      </c>
      <c r="L60" s="1166" t="s">
        <v>1716</v>
      </c>
      <c r="M60" s="957" t="s">
        <v>1139</v>
      </c>
      <c r="N60" s="957"/>
      <c r="O60" s="957"/>
      <c r="P60" s="1884">
        <v>42439</v>
      </c>
      <c r="Q60" s="1890">
        <v>0.70833333333333337</v>
      </c>
      <c r="R60" s="1887" t="s">
        <v>1152</v>
      </c>
      <c r="S60" s="1566" t="s">
        <v>1152</v>
      </c>
      <c r="T60" s="1602">
        <v>130.80000000000001</v>
      </c>
      <c r="U60" s="1566">
        <v>139.69999999999999</v>
      </c>
      <c r="V60" s="1393">
        <v>8.8999999999999773</v>
      </c>
      <c r="W60" s="1236">
        <v>76</v>
      </c>
      <c r="X60" s="1236">
        <v>117.10526315789444</v>
      </c>
      <c r="Y60" s="1154" t="str">
        <f t="shared" si="50"/>
        <v xml:space="preserve">  </v>
      </c>
      <c r="Z60" s="1566" t="s">
        <v>1152</v>
      </c>
      <c r="AA60" s="1602">
        <v>126.4</v>
      </c>
      <c r="AB60" s="1566">
        <v>135.5</v>
      </c>
      <c r="AC60" s="1393">
        <v>9.0999999999999943</v>
      </c>
      <c r="AD60" s="1393">
        <v>76</v>
      </c>
      <c r="AE60" s="1393">
        <v>119.73684210526308</v>
      </c>
      <c r="AF60" s="1154" t="str">
        <f t="shared" si="53"/>
        <v xml:space="preserve">  </v>
      </c>
      <c r="AG60" s="1566" t="s">
        <v>1152</v>
      </c>
      <c r="AH60" s="1635">
        <v>128.4</v>
      </c>
      <c r="AI60" s="1344">
        <v>137.1</v>
      </c>
      <c r="AJ60" s="1189">
        <v>8.6999999999999886</v>
      </c>
      <c r="AK60" s="1189">
        <v>76</v>
      </c>
      <c r="AL60" s="1189">
        <v>114.47368421052617</v>
      </c>
      <c r="AM60" s="1154" t="str">
        <f t="shared" si="56"/>
        <v xml:space="preserve">  </v>
      </c>
      <c r="AN60" s="1602">
        <v>117.10526315789457</v>
      </c>
      <c r="AO60" s="1566">
        <v>2.6315789473684532</v>
      </c>
      <c r="AP60" s="1393">
        <v>2.2471910112359859</v>
      </c>
      <c r="AQ60" s="1344">
        <v>3</v>
      </c>
      <c r="AR60" s="1154" t="str">
        <f t="shared" si="61"/>
        <v xml:space="preserve">  </v>
      </c>
      <c r="AS60" s="1343"/>
      <c r="AT60" s="86" t="s">
        <v>191</v>
      </c>
      <c r="AU60" s="86" t="s">
        <v>191</v>
      </c>
      <c r="AV60" s="86" t="s">
        <v>191</v>
      </c>
      <c r="AW60" s="1323" t="str">
        <f t="shared" si="80"/>
        <v xml:space="preserve">  </v>
      </c>
      <c r="AX60" s="1154" t="str">
        <f t="shared" si="81"/>
        <v xml:space="preserve">  </v>
      </c>
      <c r="AY60" s="86" t="s">
        <v>191</v>
      </c>
      <c r="AZ60" s="86" t="s">
        <v>191</v>
      </c>
      <c r="BA60" s="86" t="s">
        <v>191</v>
      </c>
      <c r="BB60" s="1323"/>
      <c r="BC60" s="1154" t="str">
        <f t="shared" si="82"/>
        <v xml:space="preserve">  </v>
      </c>
      <c r="BD60" s="801" t="s">
        <v>191</v>
      </c>
      <c r="BE60" s="1203" t="s">
        <v>1152</v>
      </c>
      <c r="BF60" s="1896">
        <v>7.6429804790299594</v>
      </c>
      <c r="BG60" s="1312"/>
      <c r="BH60" s="1323"/>
      <c r="BI60" s="1154" t="str">
        <f t="shared" si="83"/>
        <v xml:space="preserve">  </v>
      </c>
      <c r="BJ60" s="1203" t="s">
        <v>1152</v>
      </c>
      <c r="BK60" s="1899">
        <v>0.11192041785448936</v>
      </c>
      <c r="BL60" s="1595"/>
      <c r="BM60" s="1203"/>
      <c r="BN60" s="1158" t="str">
        <f t="shared" si="84"/>
        <v xml:space="preserve">  </v>
      </c>
      <c r="BO60" s="1157" t="str">
        <f t="shared" si="85"/>
        <v xml:space="preserve">  </v>
      </c>
      <c r="BP60" s="1310">
        <f t="shared" si="78"/>
        <v>1.4643556680743246</v>
      </c>
      <c r="BQ60" s="1189">
        <v>213.96413289932789</v>
      </c>
      <c r="BR60" s="1203"/>
      <c r="BS60" s="1323"/>
      <c r="BT60" s="1158" t="str">
        <f t="shared" si="88"/>
        <v xml:space="preserve">  </v>
      </c>
      <c r="BU60" s="1903">
        <v>25.056326089526493</v>
      </c>
      <c r="BV60" s="1203"/>
      <c r="BW60" s="1323"/>
      <c r="BX60" s="1154" t="str">
        <f t="shared" si="63"/>
        <v xml:space="preserve">  </v>
      </c>
      <c r="BY60" s="1312">
        <v>0.92960444411757315</v>
      </c>
      <c r="BZ60" s="1312"/>
      <c r="CA60" s="1594"/>
      <c r="CB60" s="1594" t="s">
        <v>1032</v>
      </c>
      <c r="CC60" s="1154" t="str">
        <f t="shared" si="65"/>
        <v xml:space="preserve">  </v>
      </c>
      <c r="CD60" s="1907">
        <v>0.11130790054565676</v>
      </c>
      <c r="CE60" s="1347"/>
      <c r="CF60" s="1312" t="s">
        <v>1032</v>
      </c>
      <c r="CG60" s="1158" t="str">
        <f t="shared" si="67"/>
        <v>E, &lt;RL</v>
      </c>
      <c r="CH60" s="1239">
        <f t="shared" si="87"/>
        <v>0.4344674182167535</v>
      </c>
      <c r="CI60" s="1419">
        <v>4.4560224857750104</v>
      </c>
      <c r="CJ60" s="1419"/>
      <c r="CK60" s="1419"/>
      <c r="CL60" s="1154" t="str">
        <f t="shared" si="70"/>
        <v xml:space="preserve">  </v>
      </c>
      <c r="CM60" s="1896">
        <v>0.51009731087161236</v>
      </c>
      <c r="CN60" s="1419"/>
      <c r="CO60" s="1419" t="s">
        <v>602</v>
      </c>
      <c r="CP60" s="1158" t="str">
        <f t="shared" si="73"/>
        <v xml:space="preserve">  </v>
      </c>
      <c r="CQ60" s="1201">
        <f t="shared" si="74"/>
        <v>2.0826025490317157</v>
      </c>
      <c r="CR60" s="1201">
        <f t="shared" si="75"/>
        <v>2.0358024917501063</v>
      </c>
      <c r="CS60" s="1203"/>
    </row>
    <row r="61" spans="1:97" ht="15" customHeight="1" x14ac:dyDescent="0.2">
      <c r="A61" s="1144" t="s">
        <v>2461</v>
      </c>
      <c r="B61" s="1161" t="s">
        <v>1567</v>
      </c>
      <c r="C61" s="957" t="s">
        <v>599</v>
      </c>
      <c r="D61" s="957">
        <v>9</v>
      </c>
      <c r="E61" s="1455">
        <v>1602381</v>
      </c>
      <c r="F61" s="955">
        <v>1</v>
      </c>
      <c r="G61" s="1163">
        <v>384115121402501</v>
      </c>
      <c r="H61" s="1163">
        <v>201603121220</v>
      </c>
      <c r="I61" s="1163" t="s">
        <v>672</v>
      </c>
      <c r="J61" s="1163"/>
      <c r="K61" s="1183" t="s">
        <v>2617</v>
      </c>
      <c r="L61" s="1166" t="s">
        <v>1716</v>
      </c>
      <c r="M61" s="957" t="s">
        <v>1139</v>
      </c>
      <c r="N61" s="957"/>
      <c r="O61" s="957"/>
      <c r="P61" s="1884">
        <v>42441</v>
      </c>
      <c r="Q61" s="1890">
        <v>0.51388888888888895</v>
      </c>
      <c r="R61" s="1887" t="s">
        <v>1158</v>
      </c>
      <c r="S61" s="1566" t="s">
        <v>1158</v>
      </c>
      <c r="T61" s="1602">
        <v>128.30000000000001</v>
      </c>
      <c r="U61" s="1566">
        <v>140</v>
      </c>
      <c r="V61" s="1393">
        <v>11.699999999999989</v>
      </c>
      <c r="W61" s="1236">
        <v>74</v>
      </c>
      <c r="X61" s="1236">
        <v>158.10810810810796</v>
      </c>
      <c r="Y61" s="1154" t="str">
        <f t="shared" si="50"/>
        <v xml:space="preserve">  </v>
      </c>
      <c r="Z61" s="1566" t="s">
        <v>1158</v>
      </c>
      <c r="AA61" s="1602">
        <v>131.9</v>
      </c>
      <c r="AB61" s="1566">
        <v>148.19999999999999</v>
      </c>
      <c r="AC61" s="1393">
        <v>16.299999999999983</v>
      </c>
      <c r="AD61" s="1393">
        <v>102</v>
      </c>
      <c r="AE61" s="1393">
        <v>159.80392156862729</v>
      </c>
      <c r="AF61" s="1154" t="str">
        <f t="shared" si="53"/>
        <v xml:space="preserve">  </v>
      </c>
      <c r="AG61" s="1566" t="s">
        <v>1158</v>
      </c>
      <c r="AH61" s="1635">
        <v>126.8</v>
      </c>
      <c r="AI61" s="1344">
        <v>138.69999999999999</v>
      </c>
      <c r="AJ61" s="1189">
        <v>11.899999999999991</v>
      </c>
      <c r="AK61" s="1189">
        <v>74</v>
      </c>
      <c r="AL61" s="1189">
        <v>160.81081081081069</v>
      </c>
      <c r="AM61" s="1154" t="str">
        <f t="shared" si="56"/>
        <v xml:space="preserve">  </v>
      </c>
      <c r="AN61" s="1602">
        <v>159.57428016251529</v>
      </c>
      <c r="AO61" s="1566">
        <v>1.3659069720702008</v>
      </c>
      <c r="AP61" s="1393">
        <v>0.85596937719482091</v>
      </c>
      <c r="AQ61" s="1344">
        <v>3</v>
      </c>
      <c r="AR61" s="1154" t="str">
        <f t="shared" si="61"/>
        <v xml:space="preserve">  </v>
      </c>
      <c r="AS61" s="1343"/>
      <c r="AT61" s="86" t="s">
        <v>191</v>
      </c>
      <c r="AU61" s="86" t="s">
        <v>191</v>
      </c>
      <c r="AV61" s="86" t="s">
        <v>191</v>
      </c>
      <c r="AW61" s="1323" t="str">
        <f t="shared" si="80"/>
        <v xml:space="preserve">  </v>
      </c>
      <c r="AX61" s="1154" t="str">
        <f t="shared" si="81"/>
        <v xml:space="preserve">  </v>
      </c>
      <c r="AY61" s="86" t="s">
        <v>191</v>
      </c>
      <c r="AZ61" s="86" t="s">
        <v>191</v>
      </c>
      <c r="BA61" s="86" t="s">
        <v>191</v>
      </c>
      <c r="BB61" s="1323"/>
      <c r="BC61" s="1154" t="str">
        <f t="shared" si="82"/>
        <v xml:space="preserve">  </v>
      </c>
      <c r="BD61" s="801" t="s">
        <v>191</v>
      </c>
      <c r="BE61" s="1203" t="s">
        <v>1158</v>
      </c>
      <c r="BF61" s="1896">
        <v>7.2108865175594969</v>
      </c>
      <c r="BG61" s="1312"/>
      <c r="BH61" s="1323"/>
      <c r="BI61" s="1154" t="str">
        <f t="shared" si="83"/>
        <v xml:space="preserve">  </v>
      </c>
      <c r="BJ61" s="1203" t="s">
        <v>1158</v>
      </c>
      <c r="BK61" s="1899">
        <v>0.12597448428511335</v>
      </c>
      <c r="BL61" s="1595"/>
      <c r="BM61" s="1203"/>
      <c r="BN61" s="1158" t="str">
        <f t="shared" si="84"/>
        <v xml:space="preserve">  </v>
      </c>
      <c r="BO61" s="1157" t="str">
        <f t="shared" si="85"/>
        <v xml:space="preserve">  </v>
      </c>
      <c r="BP61" s="1310">
        <f t="shared" si="78"/>
        <v>1.747004116322566</v>
      </c>
      <c r="BQ61" s="1189">
        <v>214.56106288908146</v>
      </c>
      <c r="BR61" s="1203"/>
      <c r="BS61" s="1323"/>
      <c r="BT61" s="1158" t="str">
        <f t="shared" si="88"/>
        <v xml:space="preserve">  </v>
      </c>
      <c r="BU61" s="1903">
        <v>33.923843727057438</v>
      </c>
      <c r="BV61" s="1203"/>
      <c r="BW61" s="1323"/>
      <c r="BX61" s="1154" t="str">
        <f t="shared" si="63"/>
        <v xml:space="preserve">  </v>
      </c>
      <c r="BY61" s="1312">
        <v>1.2365228331442675</v>
      </c>
      <c r="BZ61" s="1312"/>
      <c r="CA61" s="1594"/>
      <c r="CB61" s="1594"/>
      <c r="CC61" s="1154" t="str">
        <f t="shared" si="65"/>
        <v xml:space="preserve">  </v>
      </c>
      <c r="CD61" s="1907">
        <v>0.19760119784560329</v>
      </c>
      <c r="CE61" s="1595"/>
      <c r="CF61" s="1594" t="s">
        <v>1132</v>
      </c>
      <c r="CG61" s="1158" t="str">
        <f t="shared" si="67"/>
        <v xml:space="preserve">  </v>
      </c>
      <c r="CH61" s="1239">
        <f t="shared" si="87"/>
        <v>0.5763034618184637</v>
      </c>
      <c r="CI61" s="1419">
        <v>8.6344882027087237</v>
      </c>
      <c r="CJ61" s="1419"/>
      <c r="CK61" s="1419"/>
      <c r="CL61" s="1154" t="str">
        <f t="shared" si="70"/>
        <v xml:space="preserve">  </v>
      </c>
      <c r="CM61" s="1896">
        <v>1.3885190488139696</v>
      </c>
      <c r="CN61" s="1419"/>
      <c r="CO61" s="1419" t="s">
        <v>602</v>
      </c>
      <c r="CP61" s="1158" t="str">
        <f t="shared" si="73"/>
        <v xml:space="preserve">  </v>
      </c>
      <c r="CQ61" s="1201">
        <f t="shared" ref="CQ61:CQ92" si="89">CI61/BQ61*100</f>
        <v>4.0242568182897056</v>
      </c>
      <c r="CR61" s="1201">
        <f t="shared" ref="CR61:CR92" si="90">100*CM61/BU61</f>
        <v>4.0930475331322667</v>
      </c>
      <c r="CS61" s="1203"/>
    </row>
    <row r="62" spans="1:97" ht="15" customHeight="1" x14ac:dyDescent="0.2">
      <c r="A62" s="1144" t="s">
        <v>2463</v>
      </c>
      <c r="B62" s="1161" t="s">
        <v>1569</v>
      </c>
      <c r="C62" s="957" t="s">
        <v>599</v>
      </c>
      <c r="D62" s="957">
        <v>9</v>
      </c>
      <c r="E62" s="1455">
        <v>1602315</v>
      </c>
      <c r="F62" s="955">
        <v>1</v>
      </c>
      <c r="G62" s="1163">
        <v>11452800</v>
      </c>
      <c r="H62" s="1163">
        <v>201603121410</v>
      </c>
      <c r="I62" s="1163" t="s">
        <v>672</v>
      </c>
      <c r="J62" s="1163"/>
      <c r="K62" s="1183" t="s">
        <v>2615</v>
      </c>
      <c r="L62" s="1166" t="s">
        <v>1696</v>
      </c>
      <c r="M62" s="957" t="s">
        <v>1138</v>
      </c>
      <c r="N62" s="957"/>
      <c r="O62" s="957"/>
      <c r="P62" s="1884">
        <v>42441</v>
      </c>
      <c r="Q62" s="1890">
        <v>0.59027777777777779</v>
      </c>
      <c r="R62" s="1887" t="s">
        <v>1160</v>
      </c>
      <c r="S62" s="1566" t="s">
        <v>1160</v>
      </c>
      <c r="T62" s="1602">
        <v>131.4</v>
      </c>
      <c r="U62" s="1566">
        <v>159.6</v>
      </c>
      <c r="V62" s="1393">
        <v>28.199999999999989</v>
      </c>
      <c r="W62" s="1236">
        <v>70</v>
      </c>
      <c r="X62" s="1236">
        <v>402.85714285714266</v>
      </c>
      <c r="Y62" s="1154" t="str">
        <f t="shared" si="50"/>
        <v xml:space="preserve">  </v>
      </c>
      <c r="Z62" s="1566" t="s">
        <v>1160</v>
      </c>
      <c r="AA62" s="1602">
        <v>132.5</v>
      </c>
      <c r="AB62" s="1566">
        <v>165.20000000000002</v>
      </c>
      <c r="AC62" s="1393">
        <v>32.700000000000017</v>
      </c>
      <c r="AD62" s="1393">
        <v>84</v>
      </c>
      <c r="AE62" s="1393">
        <v>389.28571428571445</v>
      </c>
      <c r="AF62" s="1154" t="str">
        <f t="shared" si="53"/>
        <v xml:space="preserve">  </v>
      </c>
      <c r="AG62" s="1566" t="s">
        <v>1160</v>
      </c>
      <c r="AH62" s="1635">
        <v>132.80000000000001</v>
      </c>
      <c r="AI62" s="1344">
        <v>159.6</v>
      </c>
      <c r="AJ62" s="1189">
        <v>26.799999999999983</v>
      </c>
      <c r="AK62" s="1189">
        <v>66</v>
      </c>
      <c r="AL62" s="1189">
        <v>406.06060606060578</v>
      </c>
      <c r="AM62" s="1154" t="str">
        <f t="shared" si="56"/>
        <v xml:space="preserve">  </v>
      </c>
      <c r="AN62" s="1602">
        <v>399.40115440115432</v>
      </c>
      <c r="AO62" s="1566">
        <v>8.9054556689016664</v>
      </c>
      <c r="AP62" s="1393">
        <v>2.2297020353519361</v>
      </c>
      <c r="AQ62" s="1344">
        <v>3</v>
      </c>
      <c r="AR62" s="1154" t="str">
        <f t="shared" si="61"/>
        <v xml:space="preserve">  </v>
      </c>
      <c r="AS62" s="1343"/>
      <c r="AT62" s="86" t="s">
        <v>191</v>
      </c>
      <c r="AU62" s="86" t="s">
        <v>191</v>
      </c>
      <c r="AV62" s="86" t="s">
        <v>191</v>
      </c>
      <c r="AW62" s="1323" t="str">
        <f t="shared" si="80"/>
        <v xml:space="preserve">  </v>
      </c>
      <c r="AX62" s="1154" t="str">
        <f t="shared" si="81"/>
        <v xml:space="preserve">  </v>
      </c>
      <c r="AY62" s="86" t="s">
        <v>191</v>
      </c>
      <c r="AZ62" s="86" t="s">
        <v>191</v>
      </c>
      <c r="BA62" s="86" t="s">
        <v>191</v>
      </c>
      <c r="BB62" s="1323"/>
      <c r="BC62" s="1154" t="str">
        <f t="shared" si="82"/>
        <v xml:space="preserve">  </v>
      </c>
      <c r="BD62" s="801" t="s">
        <v>191</v>
      </c>
      <c r="BE62" s="1203" t="s">
        <v>1160</v>
      </c>
      <c r="BF62" s="1896">
        <v>10.147155694833723</v>
      </c>
      <c r="BG62" s="1312"/>
      <c r="BH62" s="1323"/>
      <c r="BI62" s="1154" t="str">
        <f t="shared" si="83"/>
        <v xml:space="preserve">  </v>
      </c>
      <c r="BJ62" s="1203" t="s">
        <v>1160</v>
      </c>
      <c r="BK62" s="1899">
        <v>8.2137573164183714E-2</v>
      </c>
      <c r="BL62" s="1595"/>
      <c r="BM62" s="1203"/>
      <c r="BN62" s="1158" t="str">
        <f t="shared" si="84"/>
        <v xml:space="preserve">  </v>
      </c>
      <c r="BO62" s="1157" t="str">
        <f t="shared" si="85"/>
        <v xml:space="preserve">  </v>
      </c>
      <c r="BP62" s="1310">
        <f t="shared" si="78"/>
        <v>0.80946400779090111</v>
      </c>
      <c r="BQ62" s="1189">
        <v>218.82033783070474</v>
      </c>
      <c r="BR62" s="1203"/>
      <c r="BS62" s="1323"/>
      <c r="BT62" s="1158" t="str">
        <f t="shared" si="88"/>
        <v xml:space="preserve">  </v>
      </c>
      <c r="BU62" s="1903">
        <v>88.153336097512437</v>
      </c>
      <c r="BV62" s="1203"/>
      <c r="BW62" s="1323"/>
      <c r="BX62" s="1154" t="str">
        <f t="shared" si="63"/>
        <v xml:space="preserve">  </v>
      </c>
      <c r="BY62" s="1312">
        <v>0.7132209759576571</v>
      </c>
      <c r="BZ62" s="1312"/>
      <c r="CA62" s="1594"/>
      <c r="CB62" s="1594"/>
      <c r="CC62" s="1154" t="str">
        <f t="shared" si="65"/>
        <v>E, &lt;RL</v>
      </c>
      <c r="CD62" s="1907">
        <v>0.27764673706923088</v>
      </c>
      <c r="CE62" s="1595"/>
      <c r="CF62" s="1594" t="s">
        <v>1132</v>
      </c>
      <c r="CG62" s="1158" t="str">
        <f t="shared" si="67"/>
        <v xml:space="preserve">  </v>
      </c>
      <c r="CH62" s="1239">
        <f t="shared" si="87"/>
        <v>0.3259390708506521</v>
      </c>
      <c r="CI62" s="1419">
        <v>3.94841738875258</v>
      </c>
      <c r="CJ62" s="1419"/>
      <c r="CK62" s="1419"/>
      <c r="CL62" s="1154" t="str">
        <f t="shared" si="70"/>
        <v xml:space="preserve">  </v>
      </c>
      <c r="CM62" s="1896">
        <v>1.6032967578571071</v>
      </c>
      <c r="CN62" s="1419"/>
      <c r="CO62" s="1419" t="s">
        <v>602</v>
      </c>
      <c r="CP62" s="1158" t="str">
        <f t="shared" si="73"/>
        <v xml:space="preserve">  </v>
      </c>
      <c r="CQ62" s="1201">
        <f t="shared" si="89"/>
        <v>1.8044106082165734</v>
      </c>
      <c r="CR62" s="1201">
        <f t="shared" si="90"/>
        <v>1.8187590269795246</v>
      </c>
      <c r="CS62" s="1203"/>
    </row>
    <row r="63" spans="1:97" ht="15" customHeight="1" x14ac:dyDescent="0.2">
      <c r="A63" s="1144" t="s">
        <v>2465</v>
      </c>
      <c r="B63" s="1161" t="s">
        <v>1571</v>
      </c>
      <c r="C63" s="957" t="s">
        <v>599</v>
      </c>
      <c r="D63" s="957">
        <v>9</v>
      </c>
      <c r="E63" s="1455">
        <v>1602382</v>
      </c>
      <c r="F63" s="955">
        <v>1</v>
      </c>
      <c r="G63" s="1163">
        <v>384115121402501</v>
      </c>
      <c r="H63" s="1163">
        <v>201603131130</v>
      </c>
      <c r="I63" s="1163" t="s">
        <v>672</v>
      </c>
      <c r="J63" s="1163"/>
      <c r="K63" s="1183" t="s">
        <v>2617</v>
      </c>
      <c r="L63" s="1166" t="s">
        <v>1716</v>
      </c>
      <c r="M63" s="957" t="s">
        <v>1139</v>
      </c>
      <c r="N63" s="957"/>
      <c r="O63" s="957"/>
      <c r="P63" s="1884">
        <v>42442</v>
      </c>
      <c r="Q63" s="1890">
        <v>0.47916666666666669</v>
      </c>
      <c r="R63" s="1887" t="s">
        <v>1162</v>
      </c>
      <c r="S63" s="1566" t="s">
        <v>1162</v>
      </c>
      <c r="T63" s="1602">
        <v>133.19999999999999</v>
      </c>
      <c r="U63" s="1566">
        <v>146</v>
      </c>
      <c r="V63" s="1393">
        <v>12.800000000000011</v>
      </c>
      <c r="W63" s="1236">
        <v>56</v>
      </c>
      <c r="X63" s="1236">
        <v>228.57142857142878</v>
      </c>
      <c r="Y63" s="1154" t="str">
        <f t="shared" si="50"/>
        <v xml:space="preserve">  </v>
      </c>
      <c r="Z63" s="1566" t="s">
        <v>1162</v>
      </c>
      <c r="AA63" s="1602">
        <v>127.5</v>
      </c>
      <c r="AB63" s="1566">
        <v>141</v>
      </c>
      <c r="AC63" s="1393">
        <v>13.5</v>
      </c>
      <c r="AD63" s="1393">
        <v>70</v>
      </c>
      <c r="AE63" s="1393">
        <v>192.85714285714283</v>
      </c>
      <c r="AF63" s="1154" t="str">
        <f t="shared" si="53"/>
        <v xml:space="preserve">  </v>
      </c>
      <c r="AG63" s="1566" t="s">
        <v>1162</v>
      </c>
      <c r="AH63" s="1635">
        <v>132.30000000000001</v>
      </c>
      <c r="AI63" s="1344">
        <v>146.69999999999999</v>
      </c>
      <c r="AJ63" s="1189">
        <v>14.399999999999977</v>
      </c>
      <c r="AK63" s="1189">
        <v>64</v>
      </c>
      <c r="AL63" s="1189">
        <v>224.99999999999963</v>
      </c>
      <c r="AM63" s="1154" t="str">
        <f t="shared" si="56"/>
        <v xml:space="preserve">  </v>
      </c>
      <c r="AN63" s="1602">
        <v>215.4761904761904</v>
      </c>
      <c r="AO63" s="1566">
        <v>19.669894811736075</v>
      </c>
      <c r="AP63" s="1393">
        <v>9.1285699678775192</v>
      </c>
      <c r="AQ63" s="1344">
        <v>3</v>
      </c>
      <c r="AR63" s="1154" t="str">
        <f t="shared" si="61"/>
        <v xml:space="preserve">  </v>
      </c>
      <c r="AS63" s="1343"/>
      <c r="AT63" s="86" t="s">
        <v>191</v>
      </c>
      <c r="AU63" s="86" t="s">
        <v>191</v>
      </c>
      <c r="AV63" s="86" t="s">
        <v>191</v>
      </c>
      <c r="AW63" s="1323" t="str">
        <f t="shared" si="80"/>
        <v xml:space="preserve">  </v>
      </c>
      <c r="AX63" s="1154" t="str">
        <f t="shared" si="81"/>
        <v xml:space="preserve">  </v>
      </c>
      <c r="AY63" s="86" t="s">
        <v>191</v>
      </c>
      <c r="AZ63" s="86" t="s">
        <v>191</v>
      </c>
      <c r="BA63" s="86" t="s">
        <v>191</v>
      </c>
      <c r="BB63" s="1323"/>
      <c r="BC63" s="1154" t="str">
        <f t="shared" si="82"/>
        <v xml:space="preserve">  </v>
      </c>
      <c r="BD63" s="801" t="s">
        <v>191</v>
      </c>
      <c r="BE63" s="1203" t="s">
        <v>1162</v>
      </c>
      <c r="BF63" s="1896">
        <v>8.7720147054653186</v>
      </c>
      <c r="BG63" s="1312"/>
      <c r="BH63" s="1323"/>
      <c r="BI63" s="1154" t="str">
        <f t="shared" si="83"/>
        <v xml:space="preserve">  </v>
      </c>
      <c r="BJ63" s="1203" t="s">
        <v>1162</v>
      </c>
      <c r="BK63" s="1899">
        <v>0.10604059299265522</v>
      </c>
      <c r="BL63" s="1595"/>
      <c r="BM63" s="1203"/>
      <c r="BN63" s="1158" t="str">
        <f t="shared" si="84"/>
        <v xml:space="preserve">  </v>
      </c>
      <c r="BO63" s="1157" t="str">
        <f t="shared" si="85"/>
        <v xml:space="preserve">  </v>
      </c>
      <c r="BP63" s="1310">
        <f t="shared" ref="BP63:BP94" si="91">BK63/BF63*100</f>
        <v>1.2088510627619862</v>
      </c>
      <c r="BQ63" s="1189">
        <v>191.66316661067111</v>
      </c>
      <c r="BR63" s="1203"/>
      <c r="BS63" s="1323"/>
      <c r="BT63" s="1158" t="str">
        <f t="shared" si="88"/>
        <v xml:space="preserve">  </v>
      </c>
      <c r="BU63" s="1903">
        <v>43.808723796724863</v>
      </c>
      <c r="BV63" s="1203"/>
      <c r="BW63" s="1323"/>
      <c r="BX63" s="1154" t="str">
        <f t="shared" si="63"/>
        <v xml:space="preserve">  </v>
      </c>
      <c r="BY63" s="1312">
        <v>1.1728667383842171</v>
      </c>
      <c r="BZ63" s="1312"/>
      <c r="CA63" s="1594"/>
      <c r="CB63" s="1594"/>
      <c r="CC63" s="1154" t="str">
        <f t="shared" si="65"/>
        <v xml:space="preserve">  </v>
      </c>
      <c r="CD63" s="1907">
        <v>0.22619572811695587</v>
      </c>
      <c r="CE63" s="1595"/>
      <c r="CF63" s="1594" t="s">
        <v>1132</v>
      </c>
      <c r="CG63" s="1158" t="str">
        <f t="shared" si="67"/>
        <v xml:space="preserve">  </v>
      </c>
      <c r="CH63" s="1239">
        <f t="shared" si="87"/>
        <v>0.61194164696583697</v>
      </c>
      <c r="CI63" s="1419">
        <v>5.5379574003276977</v>
      </c>
      <c r="CJ63" s="1419"/>
      <c r="CK63" s="1419"/>
      <c r="CL63" s="1158" t="str">
        <f t="shared" si="70"/>
        <v xml:space="preserve">  </v>
      </c>
      <c r="CM63" s="1896">
        <v>1.2460404150737301</v>
      </c>
      <c r="CN63" s="1419"/>
      <c r="CO63" s="1419" t="s">
        <v>602</v>
      </c>
      <c r="CP63" s="1158" t="str">
        <f t="shared" si="73"/>
        <v xml:space="preserve">  </v>
      </c>
      <c r="CQ63" s="1201">
        <f t="shared" si="89"/>
        <v>2.8894218426313762</v>
      </c>
      <c r="CR63" s="1201">
        <f t="shared" si="90"/>
        <v>2.8442746263402543</v>
      </c>
      <c r="CS63" s="1203"/>
    </row>
    <row r="64" spans="1:97" ht="15" customHeight="1" x14ac:dyDescent="0.2">
      <c r="A64" s="1144" t="s">
        <v>2467</v>
      </c>
      <c r="B64" s="1161" t="s">
        <v>1573</v>
      </c>
      <c r="C64" s="957" t="s">
        <v>599</v>
      </c>
      <c r="D64" s="957">
        <v>9</v>
      </c>
      <c r="E64" s="1455">
        <v>1602316</v>
      </c>
      <c r="F64" s="955">
        <v>1</v>
      </c>
      <c r="G64" s="1163">
        <v>11452800</v>
      </c>
      <c r="H64" s="1163">
        <v>201603131240</v>
      </c>
      <c r="I64" s="1163" t="s">
        <v>672</v>
      </c>
      <c r="J64" s="1163"/>
      <c r="K64" s="1183" t="s">
        <v>2615</v>
      </c>
      <c r="L64" s="1166" t="s">
        <v>1696</v>
      </c>
      <c r="M64" s="957" t="s">
        <v>1138</v>
      </c>
      <c r="N64" s="957"/>
      <c r="O64" s="957"/>
      <c r="P64" s="1884">
        <v>42442</v>
      </c>
      <c r="Q64" s="1890">
        <v>0.52777777777777779</v>
      </c>
      <c r="R64" s="1887" t="s">
        <v>1164</v>
      </c>
      <c r="S64" s="1566" t="s">
        <v>1164</v>
      </c>
      <c r="T64" s="1602">
        <v>133.6</v>
      </c>
      <c r="U64" s="1566">
        <v>150.29999999999998</v>
      </c>
      <c r="V64" s="1393">
        <v>16.699999999999989</v>
      </c>
      <c r="W64" s="1236">
        <v>52</v>
      </c>
      <c r="X64" s="1236">
        <v>321.15384615384596</v>
      </c>
      <c r="Y64" s="1154" t="str">
        <f t="shared" si="50"/>
        <v xml:space="preserve">  </v>
      </c>
      <c r="Z64" s="1566" t="s">
        <v>1164</v>
      </c>
      <c r="AA64" s="1602">
        <v>131.30000000000001</v>
      </c>
      <c r="AB64" s="1566">
        <v>152.9</v>
      </c>
      <c r="AC64" s="1393">
        <v>21.599999999999994</v>
      </c>
      <c r="AD64" s="1393">
        <v>66</v>
      </c>
      <c r="AE64" s="1393">
        <v>327.2727272727272</v>
      </c>
      <c r="AF64" s="1154" t="str">
        <f t="shared" si="53"/>
        <v xml:space="preserve">  </v>
      </c>
      <c r="AG64" s="1566" t="s">
        <v>1164</v>
      </c>
      <c r="AH64" s="1635">
        <v>127.2</v>
      </c>
      <c r="AI64" s="1344">
        <v>138.5</v>
      </c>
      <c r="AJ64" s="1189">
        <v>11.299999999999997</v>
      </c>
      <c r="AK64" s="1189">
        <v>34</v>
      </c>
      <c r="AL64" s="1189">
        <v>332.35294117647049</v>
      </c>
      <c r="AM64" s="1154" t="str">
        <f t="shared" si="56"/>
        <v xml:space="preserve">  </v>
      </c>
      <c r="AN64" s="1602">
        <v>326.92650486768122</v>
      </c>
      <c r="AO64" s="1566">
        <v>5.6075694197005053</v>
      </c>
      <c r="AP64" s="1393">
        <v>1.7152385432836315</v>
      </c>
      <c r="AQ64" s="1344">
        <v>3</v>
      </c>
      <c r="AR64" s="1154" t="str">
        <f t="shared" si="61"/>
        <v xml:space="preserve">  </v>
      </c>
      <c r="AS64" s="1343"/>
      <c r="AT64" s="86" t="s">
        <v>191</v>
      </c>
      <c r="AU64" s="86" t="s">
        <v>191</v>
      </c>
      <c r="AV64" s="86" t="s">
        <v>191</v>
      </c>
      <c r="AW64" s="1323" t="str">
        <f t="shared" si="80"/>
        <v xml:space="preserve">  </v>
      </c>
      <c r="AX64" s="1154" t="str">
        <f t="shared" si="81"/>
        <v xml:space="preserve">  </v>
      </c>
      <c r="AY64" s="86" t="s">
        <v>191</v>
      </c>
      <c r="AZ64" s="86" t="s">
        <v>191</v>
      </c>
      <c r="BA64" s="86" t="s">
        <v>191</v>
      </c>
      <c r="BB64" s="1323"/>
      <c r="BC64" s="1154" t="str">
        <f t="shared" si="82"/>
        <v xml:space="preserve">  </v>
      </c>
      <c r="BD64" s="801" t="s">
        <v>191</v>
      </c>
      <c r="BE64" s="1203" t="s">
        <v>1164</v>
      </c>
      <c r="BF64" s="1896">
        <v>9.0479013996075892</v>
      </c>
      <c r="BG64" s="1312"/>
      <c r="BH64" s="1323"/>
      <c r="BI64" s="1154" t="str">
        <f t="shared" si="83"/>
        <v xml:space="preserve">  </v>
      </c>
      <c r="BJ64" s="1203" t="s">
        <v>1164</v>
      </c>
      <c r="BK64" s="1899">
        <v>7.7809078261677322E-2</v>
      </c>
      <c r="BL64" s="1595"/>
      <c r="BM64" s="1203"/>
      <c r="BN64" s="1158" t="str">
        <f t="shared" si="84"/>
        <v xml:space="preserve">  </v>
      </c>
      <c r="BO64" s="1157" t="str">
        <f t="shared" si="85"/>
        <v xml:space="preserve">  </v>
      </c>
      <c r="BP64" s="1310">
        <f t="shared" si="91"/>
        <v>0.85996823821545987</v>
      </c>
      <c r="BQ64" s="1189">
        <v>194.83577414481243</v>
      </c>
      <c r="BR64" s="1203"/>
      <c r="BS64" s="1323"/>
      <c r="BT64" s="1158" t="str">
        <f t="shared" si="88"/>
        <v xml:space="preserve">  </v>
      </c>
      <c r="BU64" s="1903">
        <v>62.572258234968572</v>
      </c>
      <c r="BV64" s="1203"/>
      <c r="BW64" s="1323"/>
      <c r="BX64" s="1154" t="str">
        <f t="shared" si="63"/>
        <v xml:space="preserve">  </v>
      </c>
      <c r="BY64" s="1312">
        <v>0.65644617210224609</v>
      </c>
      <c r="BZ64" s="1312"/>
      <c r="CA64" s="1594"/>
      <c r="CB64" s="1594" t="str">
        <f>CF64</f>
        <v>&lt; RL, Est.</v>
      </c>
      <c r="CC64" s="1154" t="str">
        <f t="shared" si="65"/>
        <v>E, &lt;RL</v>
      </c>
      <c r="CD64" s="1907">
        <v>0.21483692905164425</v>
      </c>
      <c r="CE64" s="1595"/>
      <c r="CF64" s="1594" t="s">
        <v>1032</v>
      </c>
      <c r="CG64" s="1158" t="str">
        <f t="shared" si="67"/>
        <v xml:space="preserve">  </v>
      </c>
      <c r="CH64" s="1239">
        <f t="shared" si="87"/>
        <v>0.3369228135764944</v>
      </c>
      <c r="CI64" s="1419">
        <v>5.1571992672895037</v>
      </c>
      <c r="CJ64" s="1419"/>
      <c r="CK64" s="1419"/>
      <c r="CL64" s="1154" t="str">
        <f t="shared" si="70"/>
        <v xml:space="preserve">  </v>
      </c>
      <c r="CM64" s="1896">
        <v>1.7140103447168051</v>
      </c>
      <c r="CN64" s="1419"/>
      <c r="CO64" s="1419" t="s">
        <v>602</v>
      </c>
      <c r="CP64" s="1158" t="str">
        <f t="shared" si="73"/>
        <v xml:space="preserve">  </v>
      </c>
      <c r="CQ64" s="1201">
        <f t="shared" si="89"/>
        <v>2.6469467888666052</v>
      </c>
      <c r="CR64" s="1201">
        <f t="shared" si="90"/>
        <v>2.7392496180662511</v>
      </c>
      <c r="CS64" s="1203"/>
    </row>
    <row r="65" spans="1:97" ht="15" customHeight="1" x14ac:dyDescent="0.2">
      <c r="A65" s="1144" t="s">
        <v>2470</v>
      </c>
      <c r="B65" s="1161" t="s">
        <v>1576</v>
      </c>
      <c r="C65" s="957" t="s">
        <v>599</v>
      </c>
      <c r="D65" s="957">
        <v>9</v>
      </c>
      <c r="E65" s="1455">
        <v>1602383</v>
      </c>
      <c r="F65" s="955">
        <v>1</v>
      </c>
      <c r="G65" s="1163">
        <v>384115121402501</v>
      </c>
      <c r="H65" s="1163">
        <v>201603141210</v>
      </c>
      <c r="I65" s="1163" t="s">
        <v>672</v>
      </c>
      <c r="J65" s="1163"/>
      <c r="K65" s="1183" t="s">
        <v>2617</v>
      </c>
      <c r="L65" s="1166" t="s">
        <v>1716</v>
      </c>
      <c r="M65" s="957" t="s">
        <v>1139</v>
      </c>
      <c r="N65" s="957"/>
      <c r="O65" s="957"/>
      <c r="P65" s="1884">
        <v>42443</v>
      </c>
      <c r="Q65" s="1890">
        <v>0.50694444444444442</v>
      </c>
      <c r="R65" s="1887" t="s">
        <v>1167</v>
      </c>
      <c r="S65" s="1566" t="s">
        <v>1167</v>
      </c>
      <c r="T65" s="1602">
        <v>123.1</v>
      </c>
      <c r="U65" s="1566">
        <v>154.1</v>
      </c>
      <c r="V65" s="1393">
        <v>31</v>
      </c>
      <c r="W65" s="1236">
        <v>108</v>
      </c>
      <c r="X65" s="1236">
        <v>287.03703703703707</v>
      </c>
      <c r="Y65" s="1154" t="str">
        <f t="shared" si="50"/>
        <v xml:space="preserve">  </v>
      </c>
      <c r="Z65" s="1566" t="s">
        <v>1167</v>
      </c>
      <c r="AA65" s="1602">
        <v>134.4</v>
      </c>
      <c r="AB65" s="1566">
        <v>154.4</v>
      </c>
      <c r="AC65" s="1393">
        <v>20</v>
      </c>
      <c r="AD65" s="1393">
        <v>72</v>
      </c>
      <c r="AE65" s="1393">
        <v>277.77777777777777</v>
      </c>
      <c r="AF65" s="1154" t="str">
        <f t="shared" si="53"/>
        <v xml:space="preserve">  </v>
      </c>
      <c r="AG65" s="1566" t="s">
        <v>1167</v>
      </c>
      <c r="AH65" s="1635">
        <v>132.5</v>
      </c>
      <c r="AI65" s="1344">
        <v>152.29999999999998</v>
      </c>
      <c r="AJ65" s="1189">
        <v>19.799999999999983</v>
      </c>
      <c r="AK65" s="1189">
        <v>72</v>
      </c>
      <c r="AL65" s="1189">
        <v>274.99999999999977</v>
      </c>
      <c r="AM65" s="1154" t="str">
        <f t="shared" si="56"/>
        <v xml:space="preserve">  </v>
      </c>
      <c r="AN65" s="1602">
        <v>279.93827160493817</v>
      </c>
      <c r="AO65" s="1566">
        <v>6.302647486624223</v>
      </c>
      <c r="AP65" s="1393">
        <v>2.2514418805581577</v>
      </c>
      <c r="AQ65" s="1344">
        <v>3</v>
      </c>
      <c r="AR65" s="1154" t="str">
        <f t="shared" si="61"/>
        <v xml:space="preserve">  </v>
      </c>
      <c r="AS65" s="1343"/>
      <c r="AT65" s="86" t="s">
        <v>191</v>
      </c>
      <c r="AU65" s="86" t="s">
        <v>191</v>
      </c>
      <c r="AV65" s="86" t="s">
        <v>191</v>
      </c>
      <c r="AW65" s="1323" t="str">
        <f t="shared" si="80"/>
        <v xml:space="preserve">  </v>
      </c>
      <c r="AX65" s="1154" t="str">
        <f t="shared" si="81"/>
        <v xml:space="preserve">  </v>
      </c>
      <c r="AY65" s="86" t="s">
        <v>191</v>
      </c>
      <c r="AZ65" s="86" t="s">
        <v>191</v>
      </c>
      <c r="BA65" s="86" t="s">
        <v>191</v>
      </c>
      <c r="BB65" s="1323"/>
      <c r="BC65" s="1154" t="str">
        <f t="shared" si="82"/>
        <v xml:space="preserve">  </v>
      </c>
      <c r="BD65" s="801" t="s">
        <v>191</v>
      </c>
      <c r="BE65" s="1203" t="s">
        <v>1167</v>
      </c>
      <c r="BF65" s="1896">
        <v>9.0381696176905315</v>
      </c>
      <c r="BG65" s="1312"/>
      <c r="BH65" s="1323"/>
      <c r="BI65" s="1154" t="str">
        <f t="shared" si="83"/>
        <v xml:space="preserve">  </v>
      </c>
      <c r="BJ65" s="1203" t="s">
        <v>1167</v>
      </c>
      <c r="BK65" s="1899">
        <v>0.1278581939543591</v>
      </c>
      <c r="BL65" s="1595"/>
      <c r="BM65" s="1203"/>
      <c r="BN65" s="1158" t="str">
        <f t="shared" si="84"/>
        <v xml:space="preserve">  </v>
      </c>
      <c r="BO65" s="1157" t="str">
        <f t="shared" si="85"/>
        <v xml:space="preserve">  </v>
      </c>
      <c r="BP65" s="1310">
        <f t="shared" si="91"/>
        <v>1.4146469845409908</v>
      </c>
      <c r="BQ65" s="1189">
        <v>220.92684498695505</v>
      </c>
      <c r="BR65" s="1203"/>
      <c r="BS65" s="1323"/>
      <c r="BT65" s="1158" t="str">
        <f t="shared" si="88"/>
        <v xml:space="preserve">  </v>
      </c>
      <c r="BU65" s="1903">
        <v>63.414186986996356</v>
      </c>
      <c r="BV65" s="1203"/>
      <c r="BW65" s="1323"/>
      <c r="BX65" s="1154" t="str">
        <f t="shared" si="63"/>
        <v xml:space="preserve">  </v>
      </c>
      <c r="BY65" s="1312">
        <v>1.1508778146967589</v>
      </c>
      <c r="BZ65" s="1312">
        <v>5.8776998119758672E-2</v>
      </c>
      <c r="CA65" s="1594"/>
      <c r="CB65" s="1594"/>
      <c r="CC65" s="1154" t="str">
        <f t="shared" si="65"/>
        <v xml:space="preserve">  </v>
      </c>
      <c r="CD65" s="1909">
        <v>0.31968828186021064</v>
      </c>
      <c r="CE65" s="1595">
        <v>1.6326943922155168E-2</v>
      </c>
      <c r="CF65" s="1594" t="s">
        <v>1132</v>
      </c>
      <c r="CG65" s="1158" t="str">
        <f t="shared" si="67"/>
        <v xml:space="preserve">  </v>
      </c>
      <c r="CH65" s="1239">
        <f t="shared" si="87"/>
        <v>0.52093162999938469</v>
      </c>
      <c r="CI65" s="1419">
        <v>6.1188620227396893</v>
      </c>
      <c r="CJ65" s="1419"/>
      <c r="CK65" s="1419"/>
      <c r="CL65" s="1154" t="str">
        <f t="shared" si="70"/>
        <v xml:space="preserve">  </v>
      </c>
      <c r="CM65" s="1896">
        <v>1.6826870562534133</v>
      </c>
      <c r="CN65" s="1419"/>
      <c r="CO65" s="1419" t="s">
        <v>602</v>
      </c>
      <c r="CP65" s="1158" t="str">
        <f t="shared" si="73"/>
        <v xml:space="preserve">  </v>
      </c>
      <c r="CQ65" s="1201">
        <f t="shared" si="89"/>
        <v>2.7696326460919614</v>
      </c>
      <c r="CR65" s="1201">
        <f t="shared" si="90"/>
        <v>2.6534867609332649</v>
      </c>
      <c r="CS65" s="1203"/>
    </row>
    <row r="66" spans="1:97" ht="15" customHeight="1" x14ac:dyDescent="0.2">
      <c r="A66" s="1144" t="s">
        <v>2471</v>
      </c>
      <c r="B66" s="1161" t="s">
        <v>1577</v>
      </c>
      <c r="C66" s="957" t="s">
        <v>599</v>
      </c>
      <c r="D66" s="957">
        <v>9</v>
      </c>
      <c r="E66" s="1455">
        <v>1602317</v>
      </c>
      <c r="F66" s="955">
        <v>1</v>
      </c>
      <c r="G66" s="1163">
        <v>11452800</v>
      </c>
      <c r="H66" s="1163">
        <v>201603141300</v>
      </c>
      <c r="I66" s="1163" t="s">
        <v>672</v>
      </c>
      <c r="J66" s="1163"/>
      <c r="K66" s="1183" t="s">
        <v>2615</v>
      </c>
      <c r="L66" s="1166" t="s">
        <v>1696</v>
      </c>
      <c r="M66" s="957" t="s">
        <v>1138</v>
      </c>
      <c r="N66" s="957"/>
      <c r="O66" s="957"/>
      <c r="P66" s="1884">
        <v>42443</v>
      </c>
      <c r="Q66" s="1890">
        <v>0.54166666666666663</v>
      </c>
      <c r="R66" s="1887" t="s">
        <v>1168</v>
      </c>
      <c r="S66" s="1566" t="s">
        <v>1168</v>
      </c>
      <c r="T66" s="1602">
        <v>131.9</v>
      </c>
      <c r="U66" s="1566">
        <v>155.4</v>
      </c>
      <c r="V66" s="1393">
        <v>23.5</v>
      </c>
      <c r="W66" s="1236">
        <v>64</v>
      </c>
      <c r="X66" s="1236">
        <v>367.1875</v>
      </c>
      <c r="Y66" s="1154" t="str">
        <f t="shared" si="50"/>
        <v xml:space="preserve">  </v>
      </c>
      <c r="Z66" s="1566" t="s">
        <v>1168</v>
      </c>
      <c r="AA66" s="1602">
        <v>134.19999999999999</v>
      </c>
      <c r="AB66" s="1566">
        <v>155.79999999999998</v>
      </c>
      <c r="AC66" s="1393">
        <v>21.599999999999994</v>
      </c>
      <c r="AD66" s="1393">
        <v>62</v>
      </c>
      <c r="AE66" s="1393">
        <v>348.38709677419348</v>
      </c>
      <c r="AF66" s="1154" t="str">
        <f t="shared" si="53"/>
        <v xml:space="preserve">  </v>
      </c>
      <c r="AG66" s="1566" t="s">
        <v>1168</v>
      </c>
      <c r="AH66" s="1635">
        <v>134.9</v>
      </c>
      <c r="AI66" s="1344">
        <v>157.6</v>
      </c>
      <c r="AJ66" s="1189">
        <v>22.699999999999989</v>
      </c>
      <c r="AK66" s="1189">
        <v>62</v>
      </c>
      <c r="AL66" s="1189">
        <v>366.12903225806434</v>
      </c>
      <c r="AM66" s="1154" t="str">
        <f t="shared" si="56"/>
        <v xml:space="preserve">  </v>
      </c>
      <c r="AN66" s="1602">
        <v>360.56787634408596</v>
      </c>
      <c r="AO66" s="1566">
        <v>10.562131966980518</v>
      </c>
      <c r="AP66" s="1393">
        <v>2.9293047606107847</v>
      </c>
      <c r="AQ66" s="1344">
        <v>3</v>
      </c>
      <c r="AR66" s="1154" t="str">
        <f t="shared" si="61"/>
        <v xml:space="preserve">  </v>
      </c>
      <c r="AS66" s="1343"/>
      <c r="AT66" s="86" t="s">
        <v>191</v>
      </c>
      <c r="AU66" s="86" t="s">
        <v>191</v>
      </c>
      <c r="AV66" s="86" t="s">
        <v>191</v>
      </c>
      <c r="AW66" s="1323" t="str">
        <f t="shared" si="80"/>
        <v xml:space="preserve">  </v>
      </c>
      <c r="AX66" s="1154" t="str">
        <f t="shared" si="81"/>
        <v xml:space="preserve">  </v>
      </c>
      <c r="AY66" s="86" t="s">
        <v>191</v>
      </c>
      <c r="AZ66" s="86" t="s">
        <v>191</v>
      </c>
      <c r="BA66" s="86" t="s">
        <v>191</v>
      </c>
      <c r="BB66" s="1323"/>
      <c r="BC66" s="1154" t="str">
        <f t="shared" si="82"/>
        <v xml:space="preserve">  </v>
      </c>
      <c r="BD66" s="801" t="s">
        <v>191</v>
      </c>
      <c r="BE66" s="1203" t="s">
        <v>1168</v>
      </c>
      <c r="BF66" s="1896">
        <v>6.1392078026065402</v>
      </c>
      <c r="BG66" s="1312"/>
      <c r="BH66" s="1323"/>
      <c r="BI66" s="1154" t="str">
        <f t="shared" si="83"/>
        <v xml:space="preserve">  </v>
      </c>
      <c r="BJ66" s="1203" t="s">
        <v>1168</v>
      </c>
      <c r="BK66" s="1899">
        <v>5.6783136006010072E-2</v>
      </c>
      <c r="BL66" s="1595"/>
      <c r="BM66" s="1203"/>
      <c r="BN66" s="1158" t="str">
        <f t="shared" si="84"/>
        <v xml:space="preserve">  </v>
      </c>
      <c r="BO66" s="1157" t="str">
        <f t="shared" si="85"/>
        <v xml:space="preserve">  </v>
      </c>
      <c r="BP66" s="1310">
        <f t="shared" si="91"/>
        <v>0.92492611150744086</v>
      </c>
      <c r="BQ66" s="1189">
        <v>187.2859991469187</v>
      </c>
      <c r="BR66" s="1203"/>
      <c r="BS66" s="1323"/>
      <c r="BT66" s="1158" t="str">
        <f t="shared" si="88"/>
        <v xml:space="preserve">  </v>
      </c>
      <c r="BU66" s="1903">
        <v>68.769077811759217</v>
      </c>
      <c r="BV66" s="1203"/>
      <c r="BW66" s="1323"/>
      <c r="BX66" s="1154" t="str">
        <f t="shared" si="63"/>
        <v xml:space="preserve">  </v>
      </c>
      <c r="BY66" s="1312">
        <v>0.97089101801041888</v>
      </c>
      <c r="BZ66" s="1312"/>
      <c r="CA66" s="1594"/>
      <c r="CB66" s="1594"/>
      <c r="CC66" s="1154" t="str">
        <f t="shared" si="65"/>
        <v xml:space="preserve">  </v>
      </c>
      <c r="CD66" s="1907">
        <v>0.33824590304879126</v>
      </c>
      <c r="CE66" s="1595"/>
      <c r="CF66" s="1594" t="s">
        <v>1132</v>
      </c>
      <c r="CG66" s="1158" t="str">
        <f t="shared" si="67"/>
        <v xml:space="preserve">  </v>
      </c>
      <c r="CH66" s="1239">
        <f t="shared" si="87"/>
        <v>0.51840021274029779</v>
      </c>
      <c r="CI66" s="1419">
        <v>3.9184191975209153</v>
      </c>
      <c r="CJ66" s="1419"/>
      <c r="CK66" s="1419"/>
      <c r="CL66" s="1154" t="str">
        <f t="shared" si="70"/>
        <v xml:space="preserve">  </v>
      </c>
      <c r="CM66" s="1896">
        <v>1.4346470287697537</v>
      </c>
      <c r="CN66" s="1419"/>
      <c r="CO66" s="1419" t="s">
        <v>602</v>
      </c>
      <c r="CP66" s="1158" t="str">
        <f t="shared" si="73"/>
        <v xml:space="preserve">  </v>
      </c>
      <c r="CQ66" s="1201">
        <f t="shared" si="89"/>
        <v>2.0922114922467134</v>
      </c>
      <c r="CR66" s="1201">
        <f t="shared" si="90"/>
        <v>2.0861804090158023</v>
      </c>
      <c r="CS66" s="1203"/>
    </row>
    <row r="67" spans="1:97" ht="15" customHeight="1" x14ac:dyDescent="0.2">
      <c r="A67" s="1144" t="s">
        <v>2473</v>
      </c>
      <c r="B67" s="1161" t="s">
        <v>1579</v>
      </c>
      <c r="C67" s="957" t="s">
        <v>599</v>
      </c>
      <c r="D67" s="957">
        <v>9</v>
      </c>
      <c r="E67" s="1455">
        <v>1602384</v>
      </c>
      <c r="F67" s="955">
        <v>1</v>
      </c>
      <c r="G67" s="1163">
        <v>384115121402501</v>
      </c>
      <c r="H67" s="1163">
        <v>201603151140</v>
      </c>
      <c r="I67" s="1163" t="s">
        <v>672</v>
      </c>
      <c r="J67" s="1163"/>
      <c r="K67" s="1183" t="s">
        <v>2617</v>
      </c>
      <c r="L67" s="1166" t="s">
        <v>1716</v>
      </c>
      <c r="M67" s="957" t="s">
        <v>1139</v>
      </c>
      <c r="N67" s="957"/>
      <c r="O67" s="957"/>
      <c r="P67" s="1884">
        <v>42444</v>
      </c>
      <c r="Q67" s="1890">
        <v>0.4861111111111111</v>
      </c>
      <c r="R67" s="1887" t="s">
        <v>1170</v>
      </c>
      <c r="S67" s="1566" t="s">
        <v>1170</v>
      </c>
      <c r="T67" s="1602">
        <v>131.80000000000001</v>
      </c>
      <c r="U67" s="1566">
        <v>145.9</v>
      </c>
      <c r="V67" s="1393">
        <v>14.099999999999994</v>
      </c>
      <c r="W67" s="1236">
        <v>88</v>
      </c>
      <c r="X67" s="1236">
        <v>160.22727272727266</v>
      </c>
      <c r="Y67" s="1154" t="str">
        <f t="shared" si="50"/>
        <v xml:space="preserve">  </v>
      </c>
      <c r="Z67" s="1566" t="s">
        <v>1170</v>
      </c>
      <c r="AA67" s="1602">
        <v>132.30000000000001</v>
      </c>
      <c r="AB67" s="1566">
        <v>146.9</v>
      </c>
      <c r="AC67" s="1393">
        <v>14.599999999999994</v>
      </c>
      <c r="AD67" s="1393">
        <v>92</v>
      </c>
      <c r="AE67" s="1393">
        <v>158.69565217391298</v>
      </c>
      <c r="AF67" s="1154" t="str">
        <f t="shared" si="53"/>
        <v xml:space="preserve">  </v>
      </c>
      <c r="AG67" s="1566" t="s">
        <v>1170</v>
      </c>
      <c r="AH67" s="1635">
        <v>130.5</v>
      </c>
      <c r="AI67" s="1344">
        <v>144.5</v>
      </c>
      <c r="AJ67" s="1189">
        <v>14</v>
      </c>
      <c r="AK67" s="1189">
        <v>90</v>
      </c>
      <c r="AL67" s="1189">
        <v>155.55555555555557</v>
      </c>
      <c r="AM67" s="1154" t="str">
        <f t="shared" si="56"/>
        <v xml:space="preserve">  </v>
      </c>
      <c r="AN67" s="1602">
        <v>158.15949348558038</v>
      </c>
      <c r="AO67" s="1566">
        <v>2.3815614494350053</v>
      </c>
      <c r="AP67" s="1393">
        <v>1.5057973422582664</v>
      </c>
      <c r="AQ67" s="1344">
        <v>3</v>
      </c>
      <c r="AR67" s="1154" t="str">
        <f t="shared" si="61"/>
        <v xml:space="preserve">  </v>
      </c>
      <c r="AS67" s="1343"/>
      <c r="AT67" s="86" t="s">
        <v>191</v>
      </c>
      <c r="AU67" s="86" t="s">
        <v>191</v>
      </c>
      <c r="AV67" s="86" t="s">
        <v>191</v>
      </c>
      <c r="AW67" s="1323" t="str">
        <f t="shared" si="80"/>
        <v xml:space="preserve">  </v>
      </c>
      <c r="AX67" s="1154" t="str">
        <f t="shared" si="81"/>
        <v xml:space="preserve">  </v>
      </c>
      <c r="AY67" s="86" t="s">
        <v>191</v>
      </c>
      <c r="AZ67" s="86" t="s">
        <v>191</v>
      </c>
      <c r="BA67" s="86" t="s">
        <v>191</v>
      </c>
      <c r="BB67" s="1323"/>
      <c r="BC67" s="1154" t="str">
        <f t="shared" si="82"/>
        <v xml:space="preserve">  </v>
      </c>
      <c r="BD67" s="801" t="s">
        <v>191</v>
      </c>
      <c r="BE67" s="1203" t="s">
        <v>1170</v>
      </c>
      <c r="BF67" s="1896">
        <v>8.2049002120337118</v>
      </c>
      <c r="BG67" s="1312">
        <v>2.1489795965068836E-2</v>
      </c>
      <c r="BH67" s="1323"/>
      <c r="BI67" s="1154" t="str">
        <f t="shared" si="83"/>
        <v xml:space="preserve">  </v>
      </c>
      <c r="BJ67" s="1203" t="s">
        <v>1170</v>
      </c>
      <c r="BK67" s="1899">
        <v>0.15032441468211014</v>
      </c>
      <c r="BL67" s="1595"/>
      <c r="BM67" s="1203"/>
      <c r="BN67" s="1158" t="str">
        <f t="shared" si="84"/>
        <v xml:space="preserve">  </v>
      </c>
      <c r="BO67" s="1157" t="str">
        <f t="shared" si="85"/>
        <v xml:space="preserve">  </v>
      </c>
      <c r="BP67" s="1310">
        <f t="shared" si="91"/>
        <v>1.8321297127006728</v>
      </c>
      <c r="BQ67" s="1189">
        <v>225.27867411565592</v>
      </c>
      <c r="BR67" s="1203"/>
      <c r="BS67" s="1323"/>
      <c r="BT67" s="1158" t="str">
        <f t="shared" si="88"/>
        <v xml:space="preserve">  </v>
      </c>
      <c r="BU67" s="1903">
        <v>36.095787557167583</v>
      </c>
      <c r="BV67" s="1203"/>
      <c r="BW67" s="1323"/>
      <c r="BX67" s="1154" t="str">
        <f t="shared" si="63"/>
        <v xml:space="preserve">  </v>
      </c>
      <c r="BY67" s="1312">
        <v>0.91153883389682044</v>
      </c>
      <c r="BZ67" s="1312"/>
      <c r="CA67" s="1594"/>
      <c r="CB67" s="1594" t="str">
        <f>CF67</f>
        <v>&lt; RL, Est.</v>
      </c>
      <c r="CC67" s="1154" t="str">
        <f t="shared" si="65"/>
        <v xml:space="preserve">  </v>
      </c>
      <c r="CD67" s="1907">
        <v>0.14465724972710414</v>
      </c>
      <c r="CE67" s="1595"/>
      <c r="CF67" s="1594" t="s">
        <v>1032</v>
      </c>
      <c r="CG67" s="1158" t="str">
        <f t="shared" si="67"/>
        <v xml:space="preserve">  </v>
      </c>
      <c r="CH67" s="1239">
        <f t="shared" si="87"/>
        <v>0.40462721892123932</v>
      </c>
      <c r="CI67" s="1419">
        <v>5.1484746820628837</v>
      </c>
      <c r="CJ67" s="1419"/>
      <c r="CK67" s="1419"/>
      <c r="CL67" s="1154" t="str">
        <f t="shared" si="70"/>
        <v xml:space="preserve">  </v>
      </c>
      <c r="CM67" s="1896">
        <v>0.8008738394320043</v>
      </c>
      <c r="CN67" s="1419"/>
      <c r="CO67" s="1419" t="s">
        <v>602</v>
      </c>
      <c r="CP67" s="1158" t="str">
        <f t="shared" si="73"/>
        <v xml:space="preserve">  </v>
      </c>
      <c r="CQ67" s="1201">
        <f t="shared" si="89"/>
        <v>2.285380408187109</v>
      </c>
      <c r="CR67" s="1201">
        <f t="shared" si="90"/>
        <v>2.2187459912423324</v>
      </c>
      <c r="CS67" s="1203"/>
    </row>
    <row r="68" spans="1:97" ht="15" customHeight="1" x14ac:dyDescent="0.2">
      <c r="A68" s="1144" t="s">
        <v>2474</v>
      </c>
      <c r="B68" s="1161" t="s">
        <v>1580</v>
      </c>
      <c r="C68" s="957" t="s">
        <v>599</v>
      </c>
      <c r="D68" s="957">
        <v>9</v>
      </c>
      <c r="E68" s="1455">
        <v>1602318</v>
      </c>
      <c r="F68" s="955">
        <v>1</v>
      </c>
      <c r="G68" s="1163">
        <v>11452800</v>
      </c>
      <c r="H68" s="1163">
        <v>201603151240</v>
      </c>
      <c r="I68" s="1163" t="s">
        <v>672</v>
      </c>
      <c r="J68" s="1163"/>
      <c r="K68" s="1183" t="s">
        <v>2615</v>
      </c>
      <c r="L68" s="1166" t="s">
        <v>1696</v>
      </c>
      <c r="M68" s="957" t="s">
        <v>1138</v>
      </c>
      <c r="N68" s="957"/>
      <c r="O68" s="957"/>
      <c r="P68" s="1884">
        <v>42444</v>
      </c>
      <c r="Q68" s="1890">
        <v>0.52777777777777779</v>
      </c>
      <c r="R68" s="1887" t="s">
        <v>1171</v>
      </c>
      <c r="S68" s="1566" t="s">
        <v>1171</v>
      </c>
      <c r="T68" s="1602">
        <v>132.4</v>
      </c>
      <c r="U68" s="1566">
        <v>151.9</v>
      </c>
      <c r="V68" s="1393">
        <v>19.5</v>
      </c>
      <c r="W68" s="1236">
        <v>88</v>
      </c>
      <c r="X68" s="1236">
        <v>221.59090909090909</v>
      </c>
      <c r="Y68" s="1154" t="str">
        <f t="shared" si="50"/>
        <v xml:space="preserve">  </v>
      </c>
      <c r="Z68" s="1566" t="s">
        <v>1171</v>
      </c>
      <c r="AA68" s="1602">
        <v>132</v>
      </c>
      <c r="AB68" s="1566">
        <v>149.79999999999998</v>
      </c>
      <c r="AC68" s="1393">
        <v>17.799999999999983</v>
      </c>
      <c r="AD68" s="1393">
        <v>80</v>
      </c>
      <c r="AE68" s="1393">
        <v>222.49999999999977</v>
      </c>
      <c r="AF68" s="1154" t="str">
        <f t="shared" si="53"/>
        <v xml:space="preserve">  </v>
      </c>
      <c r="AG68" s="1566" t="s">
        <v>1171</v>
      </c>
      <c r="AH68" s="1635">
        <v>131.6</v>
      </c>
      <c r="AI68" s="1344">
        <v>151.19999999999999</v>
      </c>
      <c r="AJ68" s="1189">
        <v>19.599999999999994</v>
      </c>
      <c r="AK68" s="1189">
        <v>88</v>
      </c>
      <c r="AL68" s="1189">
        <v>222.72727272727266</v>
      </c>
      <c r="AM68" s="1154" t="str">
        <f t="shared" si="56"/>
        <v xml:space="preserve">  </v>
      </c>
      <c r="AN68" s="1602">
        <v>222.27272727272717</v>
      </c>
      <c r="AO68" s="1566">
        <v>0.60130711615097443</v>
      </c>
      <c r="AP68" s="1393">
        <v>0.27052671892272889</v>
      </c>
      <c r="AQ68" s="1344">
        <v>3</v>
      </c>
      <c r="AR68" s="1154" t="str">
        <f t="shared" si="61"/>
        <v xml:space="preserve">  </v>
      </c>
      <c r="AS68" s="1343"/>
      <c r="AT68" s="86" t="s">
        <v>191</v>
      </c>
      <c r="AU68" s="86" t="s">
        <v>191</v>
      </c>
      <c r="AV68" s="86" t="s">
        <v>191</v>
      </c>
      <c r="AW68" s="1323" t="str">
        <f t="shared" si="80"/>
        <v xml:space="preserve">  </v>
      </c>
      <c r="AX68" s="1154" t="str">
        <f t="shared" si="81"/>
        <v xml:space="preserve">  </v>
      </c>
      <c r="AY68" s="86" t="s">
        <v>191</v>
      </c>
      <c r="AZ68" s="86" t="s">
        <v>191</v>
      </c>
      <c r="BA68" s="86" t="s">
        <v>191</v>
      </c>
      <c r="BB68" s="1323"/>
      <c r="BC68" s="1154" t="str">
        <f t="shared" si="82"/>
        <v xml:space="preserve">  </v>
      </c>
      <c r="BD68" s="801" t="s">
        <v>191</v>
      </c>
      <c r="BE68" s="1203" t="s">
        <v>1171</v>
      </c>
      <c r="BF68" s="1896">
        <v>4.7388040096097477</v>
      </c>
      <c r="BG68" s="1312"/>
      <c r="BH68" s="1323"/>
      <c r="BI68" s="1154" t="str">
        <f t="shared" si="83"/>
        <v xml:space="preserve">  </v>
      </c>
      <c r="BJ68" s="1203" t="s">
        <v>1171</v>
      </c>
      <c r="BK68" s="1899">
        <v>5.5276172450318982E-2</v>
      </c>
      <c r="BL68" s="1595"/>
      <c r="BM68" s="1203"/>
      <c r="BN68" s="1158" t="str">
        <f t="shared" si="84"/>
        <v xml:space="preserve">  </v>
      </c>
      <c r="BO68" s="1157" t="str">
        <f t="shared" si="85"/>
        <v xml:space="preserve">  </v>
      </c>
      <c r="BP68" s="1310">
        <f t="shared" si="91"/>
        <v>1.166458294924738</v>
      </c>
      <c r="BQ68" s="1189">
        <v>201.03838457925409</v>
      </c>
      <c r="BR68" s="1203"/>
      <c r="BS68" s="1323"/>
      <c r="BT68" s="1158" t="str">
        <f t="shared" si="88"/>
        <v xml:space="preserve">  </v>
      </c>
      <c r="BU68" s="1903">
        <v>44.548278401084715</v>
      </c>
      <c r="BV68" s="1203"/>
      <c r="BW68" s="1323"/>
      <c r="BX68" s="1154" t="str">
        <f t="shared" si="63"/>
        <v xml:space="preserve">  </v>
      </c>
      <c r="BY68" s="1312">
        <v>0.62536747857338426</v>
      </c>
      <c r="BZ68" s="1312"/>
      <c r="CA68" s="1594"/>
      <c r="CB68" s="1594" t="str">
        <f>CF68</f>
        <v>&lt; RL, Est.</v>
      </c>
      <c r="CC68" s="1154" t="str">
        <f t="shared" si="65"/>
        <v>E, &lt;RL</v>
      </c>
      <c r="CD68" s="1907">
        <v>0.13914426398257787</v>
      </c>
      <c r="CE68" s="1595"/>
      <c r="CF68" s="1594" t="s">
        <v>1032</v>
      </c>
      <c r="CG68" s="1158" t="str">
        <f t="shared" si="67"/>
        <v xml:space="preserve">  </v>
      </c>
      <c r="CH68" s="1239">
        <f t="shared" si="87"/>
        <v>0.31106869460883951</v>
      </c>
      <c r="CI68" s="1419">
        <v>4.3816805804790517</v>
      </c>
      <c r="CJ68" s="1419"/>
      <c r="CK68" s="1419"/>
      <c r="CL68" s="1154" t="str">
        <f t="shared" si="70"/>
        <v xml:space="preserve">  </v>
      </c>
      <c r="CM68" s="1896">
        <v>0.97591976565215233</v>
      </c>
      <c r="CN68" s="1419"/>
      <c r="CO68" s="1419" t="s">
        <v>602</v>
      </c>
      <c r="CP68" s="1158" t="str">
        <f t="shared" si="73"/>
        <v xml:space="preserve">  </v>
      </c>
      <c r="CQ68" s="1201">
        <f t="shared" si="89"/>
        <v>2.1795243677715135</v>
      </c>
      <c r="CR68" s="1201">
        <f t="shared" si="90"/>
        <v>2.1907014158113673</v>
      </c>
      <c r="CS68" s="1203"/>
    </row>
    <row r="69" spans="1:97" ht="15" customHeight="1" x14ac:dyDescent="0.2">
      <c r="A69" s="1144" t="s">
        <v>2478</v>
      </c>
      <c r="B69" s="1161" t="s">
        <v>1584</v>
      </c>
      <c r="C69" s="957" t="s">
        <v>599</v>
      </c>
      <c r="D69" s="957">
        <v>9</v>
      </c>
      <c r="E69" s="1455">
        <v>1602687</v>
      </c>
      <c r="F69" s="955">
        <v>1</v>
      </c>
      <c r="G69" s="1163">
        <v>384115121402501</v>
      </c>
      <c r="H69" s="1163">
        <v>201603171310</v>
      </c>
      <c r="I69" s="1163" t="s">
        <v>672</v>
      </c>
      <c r="J69" s="1163"/>
      <c r="K69" s="1183" t="s">
        <v>2617</v>
      </c>
      <c r="L69" s="1166" t="s">
        <v>1716</v>
      </c>
      <c r="M69" s="957" t="s">
        <v>1139</v>
      </c>
      <c r="N69" s="957"/>
      <c r="O69" s="957"/>
      <c r="P69" s="1884">
        <v>42446</v>
      </c>
      <c r="Q69" s="1890">
        <v>0.54861111111111105</v>
      </c>
      <c r="R69" s="1887" t="s">
        <v>1175</v>
      </c>
      <c r="S69" s="1566" t="s">
        <v>1175</v>
      </c>
      <c r="T69" s="1602">
        <v>132.80000000000001</v>
      </c>
      <c r="U69" s="1566">
        <v>148.10000000000002</v>
      </c>
      <c r="V69" s="1393">
        <v>15.300000000000011</v>
      </c>
      <c r="W69" s="1236">
        <v>164</v>
      </c>
      <c r="X69" s="1236">
        <v>93.292682926829329</v>
      </c>
      <c r="Y69" s="1154" t="str">
        <f t="shared" si="50"/>
        <v xml:space="preserve">  </v>
      </c>
      <c r="Z69" s="1566" t="s">
        <v>1175</v>
      </c>
      <c r="AA69" s="1602">
        <v>132.5</v>
      </c>
      <c r="AB69" s="1566">
        <v>151</v>
      </c>
      <c r="AC69" s="1393">
        <v>18.5</v>
      </c>
      <c r="AD69" s="1393">
        <v>194</v>
      </c>
      <c r="AE69" s="1393">
        <v>95.360824742268036</v>
      </c>
      <c r="AF69" s="1154" t="str">
        <f t="shared" si="53"/>
        <v xml:space="preserve">  </v>
      </c>
      <c r="AG69" s="1566" t="s">
        <v>1175</v>
      </c>
      <c r="AH69" s="1635">
        <v>133.4</v>
      </c>
      <c r="AI69" s="1344">
        <v>151.19999999999999</v>
      </c>
      <c r="AJ69" s="1189">
        <v>17.799999999999983</v>
      </c>
      <c r="AK69" s="1189">
        <v>188</v>
      </c>
      <c r="AL69" s="1189">
        <v>94.680851063829692</v>
      </c>
      <c r="AM69" s="1154" t="str">
        <f t="shared" si="56"/>
        <v xml:space="preserve">  </v>
      </c>
      <c r="AN69" s="1602">
        <v>94.444786244309014</v>
      </c>
      <c r="AO69" s="1566">
        <v>1.0540861404330408</v>
      </c>
      <c r="AP69" s="1393">
        <v>1.1160871683338234</v>
      </c>
      <c r="AQ69" s="1344">
        <v>3</v>
      </c>
      <c r="AR69" s="1154" t="str">
        <f t="shared" si="61"/>
        <v xml:space="preserve">  </v>
      </c>
      <c r="AS69" s="1343"/>
      <c r="AT69" s="86" t="s">
        <v>191</v>
      </c>
      <c r="AU69" s="86" t="s">
        <v>191</v>
      </c>
      <c r="AV69" s="86" t="s">
        <v>191</v>
      </c>
      <c r="AW69" s="1323" t="str">
        <f t="shared" si="80"/>
        <v xml:space="preserve">  </v>
      </c>
      <c r="AX69" s="1154" t="str">
        <f t="shared" si="81"/>
        <v xml:space="preserve">  </v>
      </c>
      <c r="AY69" s="86" t="s">
        <v>191</v>
      </c>
      <c r="AZ69" s="86" t="s">
        <v>191</v>
      </c>
      <c r="BA69" s="86" t="s">
        <v>191</v>
      </c>
      <c r="BB69" s="1323"/>
      <c r="BC69" s="1154" t="str">
        <f t="shared" si="82"/>
        <v xml:space="preserve">  </v>
      </c>
      <c r="BD69" s="801" t="s">
        <v>191</v>
      </c>
      <c r="BE69" s="1203" t="s">
        <v>1175</v>
      </c>
      <c r="BF69" s="1896">
        <v>5.7271965917407943</v>
      </c>
      <c r="BG69" s="1312"/>
      <c r="BH69" s="1323"/>
      <c r="BI69" s="1154" t="str">
        <f t="shared" si="83"/>
        <v xml:space="preserve">  </v>
      </c>
      <c r="BJ69" s="1203" t="s">
        <v>1175</v>
      </c>
      <c r="BK69" s="1899">
        <v>8.5531116310932326E-2</v>
      </c>
      <c r="BL69" s="1595"/>
      <c r="BM69" s="1203"/>
      <c r="BN69" s="1158" t="str">
        <f t="shared" si="84"/>
        <v xml:space="preserve">  </v>
      </c>
      <c r="BO69" s="1157" t="str">
        <f t="shared" si="85"/>
        <v xml:space="preserve">  </v>
      </c>
      <c r="BP69" s="1310">
        <f t="shared" si="91"/>
        <v>1.493420296315251</v>
      </c>
      <c r="BQ69" s="1189">
        <v>208.63034671370917</v>
      </c>
      <c r="BR69" s="1203"/>
      <c r="BS69" s="1323"/>
      <c r="BT69" s="1158" t="str">
        <f t="shared" si="88"/>
        <v xml:space="preserve">  </v>
      </c>
      <c r="BU69" s="1903">
        <v>19.463684784876541</v>
      </c>
      <c r="BV69" s="1203"/>
      <c r="BW69" s="1323"/>
      <c r="BX69" s="1154" t="str">
        <f t="shared" si="63"/>
        <v xml:space="preserve">  </v>
      </c>
      <c r="BY69" s="1312">
        <v>1.255959398895347</v>
      </c>
      <c r="BZ69" s="1312"/>
      <c r="CA69" s="1594"/>
      <c r="CB69" s="1594"/>
      <c r="CC69" s="1154" t="str">
        <f t="shared" si="65"/>
        <v xml:space="preserve">  </v>
      </c>
      <c r="CD69" s="1907">
        <v>0.11976932412146343</v>
      </c>
      <c r="CE69" s="1595"/>
      <c r="CF69" s="1594" t="s">
        <v>1132</v>
      </c>
      <c r="CG69" s="1158" t="str">
        <f t="shared" si="67"/>
        <v>E, &lt;RL</v>
      </c>
      <c r="CH69" s="1239">
        <f t="shared" si="87"/>
        <v>0.60200225838613219</v>
      </c>
      <c r="CI69" s="1419">
        <v>4.910928515761638</v>
      </c>
      <c r="CJ69" s="1419"/>
      <c r="CK69" s="1419"/>
      <c r="CL69" s="1154" t="str">
        <f t="shared" si="70"/>
        <v xml:space="preserve">  </v>
      </c>
      <c r="CM69" s="1896">
        <v>0.46497089138594183</v>
      </c>
      <c r="CN69" s="1419"/>
      <c r="CO69" s="1419" t="s">
        <v>602</v>
      </c>
      <c r="CP69" s="1158" t="str">
        <f t="shared" si="73"/>
        <v xml:space="preserve">  </v>
      </c>
      <c r="CQ69" s="1201">
        <f t="shared" si="89"/>
        <v>2.353889831041986</v>
      </c>
      <c r="CR69" s="1201">
        <f t="shared" si="90"/>
        <v>2.3889150308641889</v>
      </c>
      <c r="CS69" s="1203"/>
    </row>
    <row r="70" spans="1:97" ht="15" customHeight="1" x14ac:dyDescent="0.2">
      <c r="A70" s="1144" t="s">
        <v>2479</v>
      </c>
      <c r="B70" s="1161" t="s">
        <v>1585</v>
      </c>
      <c r="C70" s="957" t="s">
        <v>599</v>
      </c>
      <c r="D70" s="957">
        <v>9</v>
      </c>
      <c r="E70" s="1455">
        <v>1602686</v>
      </c>
      <c r="F70" s="955">
        <v>1</v>
      </c>
      <c r="G70" s="1163">
        <v>11452800</v>
      </c>
      <c r="H70" s="1163">
        <v>201603171340</v>
      </c>
      <c r="I70" s="1163" t="s">
        <v>672</v>
      </c>
      <c r="J70" s="1163"/>
      <c r="K70" s="1183" t="s">
        <v>2615</v>
      </c>
      <c r="L70" s="1166" t="s">
        <v>1696</v>
      </c>
      <c r="M70" s="957" t="s">
        <v>1138</v>
      </c>
      <c r="N70" s="957"/>
      <c r="O70" s="957"/>
      <c r="P70" s="1884">
        <v>42446</v>
      </c>
      <c r="Q70" s="1890">
        <v>0.56944444444444442</v>
      </c>
      <c r="R70" s="1887" t="s">
        <v>1176</v>
      </c>
      <c r="S70" s="1566" t="s">
        <v>1176</v>
      </c>
      <c r="T70" s="1602">
        <v>133.9</v>
      </c>
      <c r="U70" s="1566">
        <v>149.5</v>
      </c>
      <c r="V70" s="1393">
        <v>15.599999999999994</v>
      </c>
      <c r="W70" s="1236">
        <v>104</v>
      </c>
      <c r="X70" s="1236">
        <v>149.99999999999994</v>
      </c>
      <c r="Y70" s="1154" t="str">
        <f t="shared" si="50"/>
        <v xml:space="preserve">  </v>
      </c>
      <c r="Z70" s="1566" t="s">
        <v>1176</v>
      </c>
      <c r="AA70" s="1602">
        <v>133</v>
      </c>
      <c r="AB70" s="1566">
        <v>149.29999999999998</v>
      </c>
      <c r="AC70" s="1393">
        <v>16.299999999999983</v>
      </c>
      <c r="AD70" s="1393">
        <v>104</v>
      </c>
      <c r="AE70" s="1393">
        <v>156.73076923076908</v>
      </c>
      <c r="AF70" s="1154" t="str">
        <f t="shared" si="53"/>
        <v xml:space="preserve">  </v>
      </c>
      <c r="AG70" s="1566" t="s">
        <v>1176</v>
      </c>
      <c r="AH70" s="1635">
        <v>134.1</v>
      </c>
      <c r="AI70" s="1344">
        <v>149.79999999999998</v>
      </c>
      <c r="AJ70" s="1189">
        <v>15.699999999999989</v>
      </c>
      <c r="AK70" s="1189">
        <v>106</v>
      </c>
      <c r="AL70" s="1189">
        <v>148.11320754716971</v>
      </c>
      <c r="AM70" s="1154" t="str">
        <f t="shared" si="56"/>
        <v xml:space="preserve">  </v>
      </c>
      <c r="AN70" s="1602">
        <v>151.6146589259796</v>
      </c>
      <c r="AO70" s="1566">
        <v>4.5300038551964068</v>
      </c>
      <c r="AP70" s="1393">
        <v>2.9878402835757578</v>
      </c>
      <c r="AQ70" s="1344">
        <v>3</v>
      </c>
      <c r="AR70" s="1154" t="str">
        <f t="shared" si="61"/>
        <v xml:space="preserve">  </v>
      </c>
      <c r="AS70" s="1343"/>
      <c r="AT70" s="86" t="s">
        <v>191</v>
      </c>
      <c r="AU70" s="86" t="s">
        <v>191</v>
      </c>
      <c r="AV70" s="86" t="s">
        <v>191</v>
      </c>
      <c r="AW70" s="1323" t="str">
        <f t="shared" si="80"/>
        <v xml:space="preserve">  </v>
      </c>
      <c r="AX70" s="1154" t="str">
        <f t="shared" si="81"/>
        <v xml:space="preserve">  </v>
      </c>
      <c r="AY70" s="86" t="s">
        <v>191</v>
      </c>
      <c r="AZ70" s="86" t="s">
        <v>191</v>
      </c>
      <c r="BA70" s="86" t="s">
        <v>191</v>
      </c>
      <c r="BB70" s="1323"/>
      <c r="BC70" s="1154" t="str">
        <f t="shared" si="82"/>
        <v xml:space="preserve">  </v>
      </c>
      <c r="BD70" s="801" t="s">
        <v>191</v>
      </c>
      <c r="BE70" s="1203" t="s">
        <v>1176</v>
      </c>
      <c r="BF70" s="1896">
        <v>2.8690409872095604</v>
      </c>
      <c r="BG70" s="1312"/>
      <c r="BH70" s="1323"/>
      <c r="BI70" s="1154" t="str">
        <f t="shared" si="83"/>
        <v xml:space="preserve">  </v>
      </c>
      <c r="BJ70" s="1203" t="s">
        <v>1176</v>
      </c>
      <c r="BK70" s="1899">
        <v>4.3596160653382322E-2</v>
      </c>
      <c r="BL70" s="1595"/>
      <c r="BM70" s="1203"/>
      <c r="BN70" s="1158" t="str">
        <f t="shared" si="84"/>
        <v xml:space="preserve">  </v>
      </c>
      <c r="BO70" s="1157" t="str">
        <f t="shared" si="85"/>
        <v xml:space="preserve">  </v>
      </c>
      <c r="BP70" s="1310">
        <f t="shared" si="91"/>
        <v>1.519537742672129</v>
      </c>
      <c r="BQ70" s="1189">
        <v>166.26359304036342</v>
      </c>
      <c r="BR70" s="1203"/>
      <c r="BS70" s="1323"/>
      <c r="BT70" s="1158" t="str">
        <f t="shared" si="88"/>
        <v xml:space="preserve">  </v>
      </c>
      <c r="BU70" s="1903">
        <v>24.939538956054506</v>
      </c>
      <c r="BV70" s="1203"/>
      <c r="BW70" s="1323"/>
      <c r="BX70" s="1154" t="str">
        <f t="shared" si="63"/>
        <v xml:space="preserve">  </v>
      </c>
      <c r="BY70" s="1312">
        <v>1.3026059565508934</v>
      </c>
      <c r="BZ70" s="1312"/>
      <c r="CA70" s="1594"/>
      <c r="CB70" s="1594"/>
      <c r="CC70" s="1154" t="str">
        <f t="shared" si="65"/>
        <v xml:space="preserve">  </v>
      </c>
      <c r="CD70" s="1907">
        <v>0.20415843357480326</v>
      </c>
      <c r="CE70" s="1595"/>
      <c r="CF70" s="1594" t="s">
        <v>1132</v>
      </c>
      <c r="CG70" s="1158" t="str">
        <f t="shared" si="67"/>
        <v xml:space="preserve">  </v>
      </c>
      <c r="CH70" s="1239">
        <f t="shared" si="87"/>
        <v>0.78345832225258283</v>
      </c>
      <c r="CI70" s="1419">
        <v>3.4188272045139119</v>
      </c>
      <c r="CJ70" s="1419"/>
      <c r="CK70" s="1419"/>
      <c r="CL70" s="1154" t="str">
        <f t="shared" si="70"/>
        <v xml:space="preserve">  </v>
      </c>
      <c r="CM70" s="1896">
        <v>0.50637346331007904</v>
      </c>
      <c r="CN70" s="1419"/>
      <c r="CO70" s="1419" t="s">
        <v>602</v>
      </c>
      <c r="CP70" s="1158" t="str">
        <f t="shared" si="73"/>
        <v xml:space="preserve">  </v>
      </c>
      <c r="CQ70" s="1201">
        <f t="shared" si="89"/>
        <v>2.0562692902251496</v>
      </c>
      <c r="CR70" s="1201">
        <f t="shared" si="90"/>
        <v>2.0304042677065932</v>
      </c>
      <c r="CS70" s="1203"/>
    </row>
    <row r="71" spans="1:97" ht="15" customHeight="1" x14ac:dyDescent="0.2">
      <c r="A71" s="1144" t="s">
        <v>2503</v>
      </c>
      <c r="B71" s="1167" t="s">
        <v>1899</v>
      </c>
      <c r="C71" s="957" t="s">
        <v>599</v>
      </c>
      <c r="D71" s="957">
        <v>9</v>
      </c>
      <c r="E71" s="1455">
        <v>1701665</v>
      </c>
      <c r="F71" s="955">
        <v>1</v>
      </c>
      <c r="G71" s="1163">
        <v>384115121402501</v>
      </c>
      <c r="H71" s="1163">
        <v>201701051430</v>
      </c>
      <c r="I71" s="1163"/>
      <c r="J71" s="1163"/>
      <c r="K71" s="1165" t="s">
        <v>1690</v>
      </c>
      <c r="L71" s="1166" t="s">
        <v>1716</v>
      </c>
      <c r="M71" s="957"/>
      <c r="N71" s="957"/>
      <c r="O71" s="957"/>
      <c r="P71" s="1884">
        <v>42740</v>
      </c>
      <c r="Q71" s="1890">
        <v>0.60416666666666663</v>
      </c>
      <c r="R71" s="1887" t="s">
        <v>1794</v>
      </c>
      <c r="S71" s="1566" t="s">
        <v>1794</v>
      </c>
      <c r="T71" s="1566">
        <v>127.6</v>
      </c>
      <c r="U71" s="1602">
        <v>137.9</v>
      </c>
      <c r="V71" s="1566">
        <v>10.300000000000011</v>
      </c>
      <c r="W71" s="1393">
        <v>226</v>
      </c>
      <c r="X71" s="1393">
        <v>45.575221238938099</v>
      </c>
      <c r="Y71" s="1154"/>
      <c r="Z71" s="1566" t="s">
        <v>1794</v>
      </c>
      <c r="AA71" s="1189">
        <v>127.9</v>
      </c>
      <c r="AB71" s="1189">
        <v>138</v>
      </c>
      <c r="AC71" s="1189">
        <v>10.099999999999994</v>
      </c>
      <c r="AD71" s="1189">
        <v>230</v>
      </c>
      <c r="AE71" s="1189">
        <v>43.913043478260846</v>
      </c>
      <c r="AF71" s="1154"/>
      <c r="AG71" s="1566" t="s">
        <v>1794</v>
      </c>
      <c r="AH71" s="1664">
        <v>128.30000000000001</v>
      </c>
      <c r="AI71" s="1635">
        <v>138.69999999999999</v>
      </c>
      <c r="AJ71" s="1344">
        <v>10.399999999999977</v>
      </c>
      <c r="AK71" s="1344">
        <v>226</v>
      </c>
      <c r="AL71" s="1344">
        <v>46.017699115044145</v>
      </c>
      <c r="AM71" s="1154"/>
      <c r="AN71" s="1344">
        <v>45.168654610747694</v>
      </c>
      <c r="AO71" s="1344">
        <v>1.1096693898317251</v>
      </c>
      <c r="AP71" s="1344">
        <v>2.4567244683167604</v>
      </c>
      <c r="AQ71" s="1343">
        <v>3</v>
      </c>
      <c r="AR71" s="1154"/>
      <c r="AS71" s="1343"/>
      <c r="AT71" s="86" t="s">
        <v>191</v>
      </c>
      <c r="AU71" s="86" t="s">
        <v>191</v>
      </c>
      <c r="AV71" s="86" t="s">
        <v>191</v>
      </c>
      <c r="AW71" s="1323" t="str">
        <f t="shared" si="80"/>
        <v xml:space="preserve">  </v>
      </c>
      <c r="AX71" s="1154"/>
      <c r="AY71" s="86" t="s">
        <v>191</v>
      </c>
      <c r="AZ71" s="86" t="s">
        <v>191</v>
      </c>
      <c r="BA71" s="86" t="s">
        <v>191</v>
      </c>
      <c r="BB71" s="1323" t="str">
        <f t="shared" ref="BB71:BB105" si="92">IF(AZ71&lt;BB$7,"E, &lt;PRL",IF(AZ71&gt;BB$7,"  ",))</f>
        <v xml:space="preserve">  </v>
      </c>
      <c r="BC71" s="1154"/>
      <c r="BD71" s="801" t="s">
        <v>191</v>
      </c>
      <c r="BE71" s="1203" t="s">
        <v>1794</v>
      </c>
      <c r="BF71" s="1896">
        <v>3.0940294895520002</v>
      </c>
      <c r="BG71" s="1312"/>
      <c r="BH71" s="1203"/>
      <c r="BI71" s="1154"/>
      <c r="BJ71" s="957" t="s">
        <v>1794</v>
      </c>
      <c r="BK71" s="1899">
        <v>7.2437547497333082E-2</v>
      </c>
      <c r="BL71" s="1595"/>
      <c r="BM71" s="1203"/>
      <c r="BN71" s="1158"/>
      <c r="BO71" s="1157"/>
      <c r="BP71" s="1310">
        <f t="shared" si="91"/>
        <v>2.3412041721626151</v>
      </c>
      <c r="BQ71" s="1228">
        <v>153.00418460216815</v>
      </c>
      <c r="BT71" s="1158"/>
      <c r="BU71" s="1904">
        <v>6.9731995637271389</v>
      </c>
      <c r="BV71" s="1203"/>
      <c r="BW71" s="1203"/>
      <c r="BX71" s="1154"/>
      <c r="BY71" s="1312">
        <v>2.5559835374719855</v>
      </c>
      <c r="BZ71" s="1203"/>
      <c r="CA71" s="1594"/>
      <c r="CB71" s="1594"/>
      <c r="CC71" s="1154"/>
      <c r="CD71" s="1896">
        <v>0.11224101621072628</v>
      </c>
      <c r="CE71" s="1595"/>
      <c r="CF71" s="1594"/>
      <c r="CG71" s="1158"/>
      <c r="CH71" s="1239">
        <f t="shared" si="87"/>
        <v>1.6705317858579445</v>
      </c>
      <c r="CI71" s="1312">
        <v>4.9136166231925866</v>
      </c>
      <c r="CJ71" s="1203"/>
      <c r="CK71" s="1203"/>
      <c r="CL71" s="1154"/>
      <c r="CM71" s="1896">
        <v>0.22611333133275563</v>
      </c>
      <c r="CN71" s="1203"/>
      <c r="CO71" s="1203"/>
      <c r="CP71" s="1158"/>
      <c r="CQ71" s="1201">
        <f t="shared" si="89"/>
        <v>3.2114262992013343</v>
      </c>
      <c r="CR71" s="1201">
        <f t="shared" si="90"/>
        <v>3.2426051953100741</v>
      </c>
      <c r="CS71" s="1203"/>
    </row>
    <row r="72" spans="1:97" ht="15" customHeight="1" x14ac:dyDescent="0.2">
      <c r="A72" s="1144" t="s">
        <v>2504</v>
      </c>
      <c r="B72" s="1167" t="s">
        <v>1900</v>
      </c>
      <c r="C72" s="957" t="s">
        <v>599</v>
      </c>
      <c r="D72" s="957">
        <v>9</v>
      </c>
      <c r="E72" s="1455">
        <v>1701653</v>
      </c>
      <c r="F72" s="955">
        <v>1</v>
      </c>
      <c r="G72" s="1163">
        <v>11452800</v>
      </c>
      <c r="H72" s="1163">
        <v>201701051500</v>
      </c>
      <c r="I72" s="1163"/>
      <c r="J72" s="1163"/>
      <c r="K72" s="1165" t="s">
        <v>1690</v>
      </c>
      <c r="L72" s="1166" t="s">
        <v>1696</v>
      </c>
      <c r="M72" s="957"/>
      <c r="N72" s="957"/>
      <c r="O72" s="957"/>
      <c r="P72" s="1884">
        <v>42740</v>
      </c>
      <c r="Q72" s="1890">
        <v>0.625</v>
      </c>
      <c r="R72" s="1887" t="s">
        <v>1795</v>
      </c>
      <c r="S72" s="1566" t="s">
        <v>1795</v>
      </c>
      <c r="T72" s="1566">
        <v>127</v>
      </c>
      <c r="U72" s="1602">
        <v>141</v>
      </c>
      <c r="V72" s="1566">
        <v>14</v>
      </c>
      <c r="W72" s="1393">
        <v>86</v>
      </c>
      <c r="X72" s="1393">
        <v>162.79069767441862</v>
      </c>
      <c r="Y72" s="1154"/>
      <c r="Z72" s="1566" t="s">
        <v>1795</v>
      </c>
      <c r="AA72" s="1189">
        <v>124.7</v>
      </c>
      <c r="AB72" s="1189">
        <v>138.5</v>
      </c>
      <c r="AC72" s="1189">
        <v>13.799999999999997</v>
      </c>
      <c r="AD72" s="1189">
        <v>86</v>
      </c>
      <c r="AE72" s="1189">
        <v>160.46511627906975</v>
      </c>
      <c r="AF72" s="1154"/>
      <c r="AG72" s="1566" t="s">
        <v>1795</v>
      </c>
      <c r="AH72" s="1664">
        <v>128.5</v>
      </c>
      <c r="AI72" s="1635">
        <v>143.30000000000001</v>
      </c>
      <c r="AJ72" s="1344">
        <v>14.800000000000011</v>
      </c>
      <c r="AK72" s="1344">
        <v>88</v>
      </c>
      <c r="AL72" s="1344">
        <v>168.18181818181833</v>
      </c>
      <c r="AM72" s="1154"/>
      <c r="AN72" s="1344">
        <v>163.81254404510221</v>
      </c>
      <c r="AO72" s="1344">
        <v>3.958535028003459</v>
      </c>
      <c r="AP72" s="1344">
        <v>2.4165029919281165</v>
      </c>
      <c r="AQ72" s="1343">
        <v>3</v>
      </c>
      <c r="AR72" s="1154"/>
      <c r="AS72" s="1343"/>
      <c r="AT72" s="86" t="s">
        <v>191</v>
      </c>
      <c r="AU72" s="86" t="s">
        <v>191</v>
      </c>
      <c r="AV72" s="86" t="s">
        <v>191</v>
      </c>
      <c r="AW72" s="1323" t="str">
        <f t="shared" si="80"/>
        <v xml:space="preserve">  </v>
      </c>
      <c r="AX72" s="1154"/>
      <c r="AY72" s="86" t="s">
        <v>191</v>
      </c>
      <c r="AZ72" s="86" t="s">
        <v>191</v>
      </c>
      <c r="BA72" s="86" t="s">
        <v>191</v>
      </c>
      <c r="BB72" s="1323" t="str">
        <f t="shared" si="92"/>
        <v xml:space="preserve">  </v>
      </c>
      <c r="BC72" s="1154"/>
      <c r="BD72" s="801" t="s">
        <v>191</v>
      </c>
      <c r="BE72" s="1203" t="s">
        <v>1795</v>
      </c>
      <c r="BF72" s="1896">
        <v>4.2851109358183654</v>
      </c>
      <c r="BG72" s="1312"/>
      <c r="BH72" s="1203"/>
      <c r="BI72" s="1154"/>
      <c r="BJ72" s="957" t="s">
        <v>1795</v>
      </c>
      <c r="BK72" s="1899">
        <v>7.3884238216990611E-2</v>
      </c>
      <c r="BL72" s="1595"/>
      <c r="BM72" s="1203"/>
      <c r="BN72" s="1158"/>
      <c r="BO72" s="1157"/>
      <c r="BP72" s="1310">
        <f t="shared" si="91"/>
        <v>1.7242082952720637</v>
      </c>
      <c r="BQ72" s="1228">
        <v>153.77374586213338</v>
      </c>
      <c r="BT72" s="1158"/>
      <c r="BU72" s="1904">
        <v>25.032935372905438</v>
      </c>
      <c r="BV72" s="1203"/>
      <c r="BW72" s="1203"/>
      <c r="BX72" s="1154"/>
      <c r="BY72" s="1312">
        <v>1.8520389164339099</v>
      </c>
      <c r="BZ72" s="1203"/>
      <c r="CA72" s="1594"/>
      <c r="CB72" s="1594"/>
      <c r="CC72" s="1154"/>
      <c r="CD72" s="1896">
        <v>0.29718764007892989</v>
      </c>
      <c r="CE72" s="1595"/>
      <c r="CF72" s="1594"/>
      <c r="CG72" s="1158"/>
      <c r="CH72" s="1239">
        <f t="shared" si="87"/>
        <v>1.2043921451288342</v>
      </c>
      <c r="CI72" s="1312">
        <v>3.7134012420047888</v>
      </c>
      <c r="CJ72" s="1203"/>
      <c r="CK72" s="1203"/>
      <c r="CL72" s="1154"/>
      <c r="CM72" s="1896">
        <v>0.62452657251898769</v>
      </c>
      <c r="CN72" s="1203"/>
      <c r="CO72" s="1203"/>
      <c r="CP72" s="1158"/>
      <c r="CQ72" s="1201">
        <f t="shared" si="89"/>
        <v>2.4148473597918705</v>
      </c>
      <c r="CR72" s="1201">
        <f t="shared" si="90"/>
        <v>2.4948195775512132</v>
      </c>
      <c r="CS72" s="1203"/>
    </row>
    <row r="73" spans="1:97" ht="15" customHeight="1" x14ac:dyDescent="0.2">
      <c r="A73" s="1144" t="s">
        <v>2513</v>
      </c>
      <c r="B73" s="1167" t="s">
        <v>1909</v>
      </c>
      <c r="C73" s="957" t="s">
        <v>599</v>
      </c>
      <c r="D73" s="957">
        <v>9</v>
      </c>
      <c r="E73" s="1455">
        <v>1701654</v>
      </c>
      <c r="F73" s="955">
        <v>1</v>
      </c>
      <c r="G73" s="1163">
        <v>11452800</v>
      </c>
      <c r="H73" s="1163">
        <v>201701091720</v>
      </c>
      <c r="I73" s="1163"/>
      <c r="J73" s="1163"/>
      <c r="K73" s="1165" t="s">
        <v>1690</v>
      </c>
      <c r="L73" s="1166" t="s">
        <v>1696</v>
      </c>
      <c r="M73" s="957"/>
      <c r="N73" s="957"/>
      <c r="O73" s="957"/>
      <c r="P73" s="1884">
        <v>42744</v>
      </c>
      <c r="Q73" s="1890">
        <v>0.72222222222222221</v>
      </c>
      <c r="R73" s="1887" t="s">
        <v>1800</v>
      </c>
      <c r="S73" s="1566" t="s">
        <v>1800</v>
      </c>
      <c r="T73" s="1566">
        <v>125</v>
      </c>
      <c r="U73" s="1602">
        <v>215.60000000000002</v>
      </c>
      <c r="V73" s="1566">
        <v>90.600000000000023</v>
      </c>
      <c r="W73" s="1393">
        <v>56</v>
      </c>
      <c r="X73" s="1393">
        <v>1617.8571428571431</v>
      </c>
      <c r="Y73" s="1154"/>
      <c r="Z73" s="1566" t="s">
        <v>1800</v>
      </c>
      <c r="AA73" s="1189">
        <v>125.9</v>
      </c>
      <c r="AB73" s="1189">
        <v>219.1</v>
      </c>
      <c r="AC73" s="1189">
        <v>93.199999999999989</v>
      </c>
      <c r="AD73" s="1189">
        <v>60</v>
      </c>
      <c r="AE73" s="1189">
        <v>1553.3333333333333</v>
      </c>
      <c r="AF73" s="1154"/>
      <c r="AG73" s="1566" t="s">
        <v>1800</v>
      </c>
      <c r="AH73" s="1664">
        <v>121.5</v>
      </c>
      <c r="AI73" s="1635">
        <v>218.29999999999998</v>
      </c>
      <c r="AJ73" s="1344">
        <v>96.799999999999983</v>
      </c>
      <c r="AK73" s="1344">
        <v>62</v>
      </c>
      <c r="AL73" s="1344">
        <v>1561.2903225806449</v>
      </c>
      <c r="AM73" s="1154"/>
      <c r="AN73" s="1344">
        <v>1577.4935995903736</v>
      </c>
      <c r="AO73" s="1344">
        <v>35.181531209666382</v>
      </c>
      <c r="AP73" s="1344">
        <v>2.2302170492990867</v>
      </c>
      <c r="AQ73" s="1343">
        <v>3</v>
      </c>
      <c r="AR73" s="1154"/>
      <c r="AS73" s="1343"/>
      <c r="AT73" s="86" t="s">
        <v>191</v>
      </c>
      <c r="AU73" s="86" t="s">
        <v>191</v>
      </c>
      <c r="AV73" s="86" t="s">
        <v>191</v>
      </c>
      <c r="AW73" s="1323" t="str">
        <f t="shared" si="80"/>
        <v xml:space="preserve">  </v>
      </c>
      <c r="AX73" s="1154"/>
      <c r="AY73" s="86" t="s">
        <v>191</v>
      </c>
      <c r="AZ73" s="86" t="s">
        <v>191</v>
      </c>
      <c r="BA73" s="86" t="s">
        <v>191</v>
      </c>
      <c r="BB73" s="1323" t="str">
        <f t="shared" si="92"/>
        <v xml:space="preserve">  </v>
      </c>
      <c r="BC73" s="1154"/>
      <c r="BD73" s="801" t="s">
        <v>191</v>
      </c>
      <c r="BE73" s="1203" t="s">
        <v>1800</v>
      </c>
      <c r="BF73" s="1896">
        <v>7.6929804189339102</v>
      </c>
      <c r="BG73" s="1312"/>
      <c r="BH73" s="1203"/>
      <c r="BI73" s="1154"/>
      <c r="BJ73" s="1092" t="s">
        <v>1800</v>
      </c>
      <c r="BK73" s="1899">
        <v>4.7339626351036584E-2</v>
      </c>
      <c r="BL73" s="1595"/>
      <c r="BM73" s="1203"/>
      <c r="BN73" s="1158"/>
      <c r="BO73" s="1157"/>
      <c r="BP73" s="1310">
        <f t="shared" si="91"/>
        <v>0.61536132647009756</v>
      </c>
      <c r="BQ73" s="1200">
        <v>238.89791806243295</v>
      </c>
      <c r="BT73" s="1158"/>
      <c r="BU73" s="1904">
        <v>386.50270315100767</v>
      </c>
      <c r="BV73" s="1203"/>
      <c r="BW73" s="1203"/>
      <c r="BX73" s="1154"/>
      <c r="BY73" s="1312">
        <v>1.0978359844175061</v>
      </c>
      <c r="BZ73" s="1203"/>
      <c r="CA73" s="1594"/>
      <c r="CB73" s="1594"/>
      <c r="CC73" s="1154"/>
      <c r="CD73" s="1896">
        <v>1.7053052291285258</v>
      </c>
      <c r="CE73" s="1595"/>
      <c r="CF73" s="1594"/>
      <c r="CG73" s="1158"/>
      <c r="CH73" s="1239">
        <f t="shared" si="87"/>
        <v>0.45954188019780084</v>
      </c>
      <c r="CI73" s="1312">
        <v>3.1574947924803682</v>
      </c>
      <c r="CJ73" s="1203"/>
      <c r="CK73" s="1203"/>
      <c r="CL73" s="1154"/>
      <c r="CM73" s="1896">
        <v>4.9297660630983806</v>
      </c>
      <c r="CN73" s="1203"/>
      <c r="CO73" s="1203"/>
      <c r="CP73" s="1158"/>
      <c r="CQ73" s="1201">
        <f t="shared" si="89"/>
        <v>1.3216920507675569</v>
      </c>
      <c r="CR73" s="1201">
        <f t="shared" si="90"/>
        <v>1.2754803583281298</v>
      </c>
      <c r="CS73" s="1203"/>
    </row>
    <row r="74" spans="1:97" ht="15" customHeight="1" x14ac:dyDescent="0.2">
      <c r="A74" s="1144" t="s">
        <v>2514</v>
      </c>
      <c r="B74" s="1117" t="s">
        <v>1910</v>
      </c>
      <c r="C74" s="957" t="s">
        <v>599</v>
      </c>
      <c r="D74" s="957">
        <v>7</v>
      </c>
      <c r="E74" s="1455">
        <v>1701666</v>
      </c>
      <c r="F74" s="955">
        <v>1</v>
      </c>
      <c r="G74" s="1163">
        <v>384115121402501</v>
      </c>
      <c r="H74" s="1163">
        <v>201701091740</v>
      </c>
      <c r="I74" s="1163"/>
      <c r="J74" s="1163"/>
      <c r="K74" s="1165" t="s">
        <v>1690</v>
      </c>
      <c r="L74" s="1166" t="s">
        <v>1716</v>
      </c>
      <c r="M74" s="957"/>
      <c r="N74" s="957"/>
      <c r="O74" s="957"/>
      <c r="P74" s="1884">
        <v>42744</v>
      </c>
      <c r="Q74" s="1890">
        <v>0.73611111111111116</v>
      </c>
      <c r="R74" s="1887" t="s">
        <v>1801</v>
      </c>
      <c r="S74" s="1566" t="s">
        <v>1801</v>
      </c>
      <c r="T74" s="1566">
        <v>126.1</v>
      </c>
      <c r="U74" s="1602">
        <v>160.5</v>
      </c>
      <c r="V74" s="1566">
        <v>34.400000000000006</v>
      </c>
      <c r="W74" s="1393">
        <v>44</v>
      </c>
      <c r="X74" s="1393">
        <v>781.81818181818198</v>
      </c>
      <c r="Y74" s="1154"/>
      <c r="Z74" s="1566" t="s">
        <v>1801</v>
      </c>
      <c r="AA74" s="1189">
        <v>127.8</v>
      </c>
      <c r="AB74" s="1189">
        <v>163.39999999999998</v>
      </c>
      <c r="AC74" s="1189">
        <v>35.59999999999998</v>
      </c>
      <c r="AD74" s="1189">
        <v>40</v>
      </c>
      <c r="AE74" s="1189">
        <v>889.99999999999943</v>
      </c>
      <c r="AF74" s="1154"/>
      <c r="AG74" s="1566" t="s">
        <v>1801</v>
      </c>
      <c r="AH74" s="1664">
        <v>123.1</v>
      </c>
      <c r="AI74" s="1635">
        <v>155.5</v>
      </c>
      <c r="AJ74" s="1344">
        <v>32.400000000000006</v>
      </c>
      <c r="AK74" s="1344">
        <v>38</v>
      </c>
      <c r="AL74" s="1344">
        <v>852.63157894736855</v>
      </c>
      <c r="AM74" s="1154"/>
      <c r="AN74" s="1344">
        <v>841.48325358851673</v>
      </c>
      <c r="AO74" s="1344">
        <v>54.945794334153248</v>
      </c>
      <c r="AP74" s="1344">
        <v>6.5296361038483131</v>
      </c>
      <c r="AQ74" s="1343">
        <v>3</v>
      </c>
      <c r="AR74" s="1154"/>
      <c r="AS74" s="1343"/>
      <c r="AT74" s="86" t="s">
        <v>191</v>
      </c>
      <c r="AU74" s="86" t="s">
        <v>191</v>
      </c>
      <c r="AV74" s="86" t="s">
        <v>191</v>
      </c>
      <c r="AW74" s="1323" t="str">
        <f t="shared" ref="AW74:AW99" si="93">IF(AU74&lt;AW$7,"E, &lt;PRL",IF(AU74&gt;AW$7,"  ",))</f>
        <v xml:space="preserve">  </v>
      </c>
      <c r="AX74" s="1154"/>
      <c r="AY74" s="86" t="s">
        <v>191</v>
      </c>
      <c r="AZ74" s="86" t="s">
        <v>191</v>
      </c>
      <c r="BA74" s="86" t="s">
        <v>191</v>
      </c>
      <c r="BB74" s="1323" t="str">
        <f t="shared" si="92"/>
        <v xml:space="preserve">  </v>
      </c>
      <c r="BC74" s="1154"/>
      <c r="BD74" s="801" t="s">
        <v>191</v>
      </c>
      <c r="BE74" s="1203" t="s">
        <v>1801</v>
      </c>
      <c r="BF74" s="1896">
        <v>6.834105181783344</v>
      </c>
      <c r="BG74" s="1312"/>
      <c r="BH74" s="1203"/>
      <c r="BI74" s="1154"/>
      <c r="BJ74" s="1092" t="s">
        <v>1801</v>
      </c>
      <c r="BK74" s="1899">
        <v>9.7721868875470685E-2</v>
      </c>
      <c r="BL74" s="1595">
        <v>5.3609494655903062E-3</v>
      </c>
      <c r="BM74" s="1203"/>
      <c r="BN74" s="1158"/>
      <c r="BO74" s="1157"/>
      <c r="BP74" s="1310">
        <f t="shared" si="91"/>
        <v>1.4299146161219953</v>
      </c>
      <c r="BQ74" s="1200">
        <v>194.75942072632441</v>
      </c>
      <c r="BT74" s="1158"/>
      <c r="BU74" s="1904">
        <v>152.26645620421729</v>
      </c>
      <c r="BV74" s="1203"/>
      <c r="BW74" s="1203"/>
      <c r="BX74" s="1154"/>
      <c r="BY74" s="1312">
        <v>1.3900766416556687</v>
      </c>
      <c r="BZ74" s="1203"/>
      <c r="CA74" s="1594"/>
      <c r="CB74" s="1594"/>
      <c r="CC74" s="1154"/>
      <c r="CD74" s="1896">
        <v>1.2371682110735449</v>
      </c>
      <c r="CE74" s="1595"/>
      <c r="CF74" s="1594"/>
      <c r="CG74" s="1158"/>
      <c r="CH74" s="1239">
        <f t="shared" si="87"/>
        <v>0.71374038620139557</v>
      </c>
      <c r="CI74" s="1312">
        <v>3.4222487079771247</v>
      </c>
      <c r="CJ74" s="1203"/>
      <c r="CK74" s="1203"/>
      <c r="CL74" s="1154"/>
      <c r="CM74" s="1896">
        <v>2.9179173194331276</v>
      </c>
      <c r="CN74" s="1203"/>
      <c r="CO74" s="1203"/>
      <c r="CP74" s="1158"/>
      <c r="CQ74" s="1201">
        <f t="shared" si="89"/>
        <v>1.7571672246787295</v>
      </c>
      <c r="CR74" s="1201">
        <f t="shared" si="90"/>
        <v>1.9163231299739873</v>
      </c>
      <c r="CS74" s="1203"/>
    </row>
    <row r="75" spans="1:97" ht="15" customHeight="1" x14ac:dyDescent="0.2">
      <c r="A75" s="1144" t="s">
        <v>2515</v>
      </c>
      <c r="B75" s="1117" t="s">
        <v>1911</v>
      </c>
      <c r="C75" s="1209" t="s">
        <v>600</v>
      </c>
      <c r="D75" s="1209">
        <v>7</v>
      </c>
      <c r="E75" s="1614">
        <v>1700248</v>
      </c>
      <c r="F75" s="955">
        <v>4</v>
      </c>
      <c r="G75" s="1210">
        <v>384115121402501</v>
      </c>
      <c r="H75" s="1210">
        <v>201701091741</v>
      </c>
      <c r="I75" s="1210"/>
      <c r="J75" s="1210"/>
      <c r="K75" s="1457" t="s">
        <v>1690</v>
      </c>
      <c r="L75" s="1481" t="s">
        <v>1802</v>
      </c>
      <c r="M75" s="1209"/>
      <c r="N75" s="1209"/>
      <c r="O75" s="1209" t="s">
        <v>45</v>
      </c>
      <c r="P75" s="1885">
        <v>42744</v>
      </c>
      <c r="Q75" s="1891">
        <v>0.7368055555555556</v>
      </c>
      <c r="R75" s="1888" t="s">
        <v>1803</v>
      </c>
      <c r="S75" s="1566" t="s">
        <v>1803</v>
      </c>
      <c r="T75" s="1566">
        <v>128</v>
      </c>
      <c r="U75" s="1602">
        <v>178.1</v>
      </c>
      <c r="V75" s="1566">
        <v>50.099999999999994</v>
      </c>
      <c r="W75" s="1393">
        <v>60</v>
      </c>
      <c r="X75" s="1393">
        <v>834.99999999999989</v>
      </c>
      <c r="Y75" s="1154"/>
      <c r="Z75" s="1566" t="s">
        <v>1803</v>
      </c>
      <c r="AA75" s="1189">
        <v>128.80000000000001</v>
      </c>
      <c r="AB75" s="1189">
        <v>177.3</v>
      </c>
      <c r="AC75" s="1189">
        <v>48.5</v>
      </c>
      <c r="AD75" s="1189">
        <v>58</v>
      </c>
      <c r="AE75" s="1189">
        <v>836.20689655172407</v>
      </c>
      <c r="AF75" s="1154"/>
      <c r="AG75" s="1566" t="s">
        <v>1803</v>
      </c>
      <c r="AH75" s="1664">
        <v>127.4</v>
      </c>
      <c r="AI75" s="1635">
        <v>172.8</v>
      </c>
      <c r="AJ75" s="1344">
        <v>45.400000000000006</v>
      </c>
      <c r="AK75" s="1344">
        <v>54</v>
      </c>
      <c r="AL75" s="1344">
        <v>840.74074074074088</v>
      </c>
      <c r="AM75" s="1154"/>
      <c r="AN75" s="1359">
        <v>837.31587909748816</v>
      </c>
      <c r="AO75" s="1359">
        <v>3.0267817526554661</v>
      </c>
      <c r="AP75" s="1359">
        <v>0.361486247689214</v>
      </c>
      <c r="AQ75" s="1343">
        <v>3</v>
      </c>
      <c r="AR75" s="1154"/>
      <c r="AS75" s="1358"/>
      <c r="AT75" s="86" t="s">
        <v>191</v>
      </c>
      <c r="AU75" s="86" t="s">
        <v>191</v>
      </c>
      <c r="AV75" s="86" t="s">
        <v>191</v>
      </c>
      <c r="AW75" s="1323" t="str">
        <f t="shared" si="93"/>
        <v xml:space="preserve">  </v>
      </c>
      <c r="AX75" s="1154"/>
      <c r="AY75" s="86" t="s">
        <v>191</v>
      </c>
      <c r="AZ75" s="86" t="s">
        <v>191</v>
      </c>
      <c r="BA75" s="86" t="s">
        <v>191</v>
      </c>
      <c r="BB75" s="1323" t="str">
        <f t="shared" si="92"/>
        <v xml:space="preserve">  </v>
      </c>
      <c r="BC75" s="1154"/>
      <c r="BD75" s="801" t="s">
        <v>191</v>
      </c>
      <c r="BE75" s="1203" t="s">
        <v>1803</v>
      </c>
      <c r="BF75" s="1896">
        <v>6.9510313065431015</v>
      </c>
      <c r="BG75" s="1312"/>
      <c r="BH75" s="1203"/>
      <c r="BI75" s="1154"/>
      <c r="BJ75" s="1665" t="s">
        <v>1803</v>
      </c>
      <c r="BK75" s="1900">
        <v>7.5099928741559643E-2</v>
      </c>
      <c r="BL75" s="1613"/>
      <c r="BM75" s="1222"/>
      <c r="BN75" s="1158"/>
      <c r="BO75" s="1157"/>
      <c r="BP75" s="1310">
        <f t="shared" si="91"/>
        <v>1.0804141922201824</v>
      </c>
      <c r="BQ75" s="1200">
        <v>193.51935423533058</v>
      </c>
      <c r="BT75" s="1158"/>
      <c r="BU75" s="1904">
        <v>161.58866078650104</v>
      </c>
      <c r="BV75" s="1203"/>
      <c r="BW75" s="1203"/>
      <c r="BX75" s="1154"/>
      <c r="BY75" s="1610">
        <v>1.1052262958723085</v>
      </c>
      <c r="BZ75" s="1222"/>
      <c r="CA75" s="1591"/>
      <c r="CB75" s="1591"/>
      <c r="CC75" s="1154"/>
      <c r="CD75" s="1897">
        <v>0.92419785085874084</v>
      </c>
      <c r="CE75" s="1613"/>
      <c r="CF75" s="1594"/>
      <c r="CG75" s="1158"/>
      <c r="CH75" s="1239">
        <f t="shared" si="87"/>
        <v>0.57111925586951384</v>
      </c>
      <c r="CI75" s="1312">
        <v>3.5891333126603224</v>
      </c>
      <c r="CJ75" s="1203"/>
      <c r="CK75" s="1203"/>
      <c r="CL75" s="1154"/>
      <c r="CM75" s="1896">
        <v>3.0175305999033082</v>
      </c>
      <c r="CN75" s="1203"/>
      <c r="CO75" s="1203"/>
      <c r="CP75" s="1158"/>
      <c r="CQ75" s="1201">
        <f t="shared" si="89"/>
        <v>1.8546637502188701</v>
      </c>
      <c r="CR75" s="1201">
        <f t="shared" si="90"/>
        <v>1.8674148205796566</v>
      </c>
      <c r="CS75" s="1222"/>
    </row>
    <row r="76" spans="1:97" ht="15" customHeight="1" x14ac:dyDescent="0.2">
      <c r="A76" s="1144" t="s">
        <v>2517</v>
      </c>
      <c r="B76" s="1167" t="s">
        <v>1913</v>
      </c>
      <c r="C76" s="957" t="s">
        <v>599</v>
      </c>
      <c r="D76" s="957">
        <v>9</v>
      </c>
      <c r="E76" s="1455">
        <v>1701667</v>
      </c>
      <c r="F76" s="955">
        <v>1</v>
      </c>
      <c r="G76" s="1163">
        <v>384115121402501</v>
      </c>
      <c r="H76" s="1163">
        <v>201701101400</v>
      </c>
      <c r="I76" s="1163"/>
      <c r="J76" s="1163"/>
      <c r="K76" s="1165" t="s">
        <v>1690</v>
      </c>
      <c r="L76" s="1166" t="s">
        <v>1716</v>
      </c>
      <c r="M76" s="957"/>
      <c r="N76" s="957"/>
      <c r="O76" s="957"/>
      <c r="P76" s="1884">
        <v>42745</v>
      </c>
      <c r="Q76" s="1890">
        <v>0.58333333333333337</v>
      </c>
      <c r="R76" s="1887" t="s">
        <v>1805</v>
      </c>
      <c r="S76" s="1566" t="s">
        <v>1805</v>
      </c>
      <c r="T76" s="1566">
        <v>129.5</v>
      </c>
      <c r="U76" s="1602">
        <v>178.4</v>
      </c>
      <c r="V76" s="1566">
        <v>48.900000000000006</v>
      </c>
      <c r="W76" s="1393">
        <v>62</v>
      </c>
      <c r="X76" s="1393">
        <v>788.70967741935499</v>
      </c>
      <c r="Y76" s="1154"/>
      <c r="Z76" s="1566" t="s">
        <v>1805</v>
      </c>
      <c r="AA76" s="1189">
        <v>128.30000000000001</v>
      </c>
      <c r="AB76" s="1189">
        <v>174.4</v>
      </c>
      <c r="AC76" s="1189">
        <v>46.099999999999994</v>
      </c>
      <c r="AD76" s="1189">
        <v>60</v>
      </c>
      <c r="AE76" s="1189">
        <v>768.33333333333326</v>
      </c>
      <c r="AF76" s="1154"/>
      <c r="AG76" s="1566" t="s">
        <v>1805</v>
      </c>
      <c r="AH76" s="1664">
        <v>126.1</v>
      </c>
      <c r="AI76" s="1635">
        <v>174.4</v>
      </c>
      <c r="AJ76" s="1344">
        <v>48.300000000000011</v>
      </c>
      <c r="AK76" s="1344">
        <v>60</v>
      </c>
      <c r="AL76" s="1344">
        <v>805.00000000000023</v>
      </c>
      <c r="AM76" s="1154"/>
      <c r="AN76" s="1344">
        <v>787.34767025089604</v>
      </c>
      <c r="AO76" s="1344">
        <v>18.371238628800089</v>
      </c>
      <c r="AP76" s="1344">
        <v>2.3333070412141965</v>
      </c>
      <c r="AQ76" s="1343">
        <v>3</v>
      </c>
      <c r="AR76" s="1154"/>
      <c r="AS76" s="1343"/>
      <c r="AT76" s="86" t="s">
        <v>191</v>
      </c>
      <c r="AU76" s="86" t="s">
        <v>191</v>
      </c>
      <c r="AV76" s="86" t="s">
        <v>191</v>
      </c>
      <c r="AW76" s="1323" t="str">
        <f t="shared" si="93"/>
        <v xml:space="preserve">  </v>
      </c>
      <c r="AX76" s="1154"/>
      <c r="AY76" s="86" t="s">
        <v>191</v>
      </c>
      <c r="AZ76" s="86" t="s">
        <v>191</v>
      </c>
      <c r="BA76" s="86" t="s">
        <v>191</v>
      </c>
      <c r="BB76" s="1323" t="str">
        <f t="shared" si="92"/>
        <v xml:space="preserve">  </v>
      </c>
      <c r="BC76" s="1154"/>
      <c r="BD76" s="801" t="s">
        <v>191</v>
      </c>
      <c r="BE76" s="1203" t="s">
        <v>1805</v>
      </c>
      <c r="BF76" s="1896">
        <v>6.1169576973623947</v>
      </c>
      <c r="BG76" s="1312">
        <v>9.3807501668885074E-2</v>
      </c>
      <c r="BH76" s="1203"/>
      <c r="BI76" s="1154"/>
      <c r="BJ76" s="1092" t="s">
        <v>1805</v>
      </c>
      <c r="BK76" s="1899">
        <v>6.7289096996452621E-2</v>
      </c>
      <c r="BL76" s="1595"/>
      <c r="BM76" s="1203"/>
      <c r="BN76" s="1158"/>
      <c r="BO76" s="1157"/>
      <c r="BP76" s="1310">
        <f t="shared" si="91"/>
        <v>1.1000418888864865</v>
      </c>
      <c r="BQ76" s="1200">
        <v>251.82440560610473</v>
      </c>
      <c r="BT76" s="1158"/>
      <c r="BU76" s="1904">
        <v>198.61634571191166</v>
      </c>
      <c r="BV76" s="1203"/>
      <c r="BW76" s="1203"/>
      <c r="BX76" s="1154"/>
      <c r="BY76" s="1312">
        <v>1.500247835988163</v>
      </c>
      <c r="BZ76" s="1203"/>
      <c r="CA76" s="1594"/>
      <c r="CB76" s="1594"/>
      <c r="CC76" s="1154"/>
      <c r="CD76" s="1896">
        <v>1.1526904206509048</v>
      </c>
      <c r="CE76" s="1595"/>
      <c r="CF76" s="1594"/>
      <c r="CG76" s="1158"/>
      <c r="CH76" s="1239">
        <f t="shared" si="87"/>
        <v>0.59575156441937571</v>
      </c>
      <c r="CI76" s="1312">
        <v>3.3337120009222478</v>
      </c>
      <c r="CJ76" s="1203"/>
      <c r="CK76" s="1203"/>
      <c r="CL76" s="1154"/>
      <c r="CM76" s="1896">
        <v>2.6836381607424098</v>
      </c>
      <c r="CN76" s="1203"/>
      <c r="CO76" s="1203"/>
      <c r="CP76" s="1158"/>
      <c r="CQ76" s="1201">
        <f t="shared" si="89"/>
        <v>1.3238240324238977</v>
      </c>
      <c r="CR76" s="1201">
        <f t="shared" si="90"/>
        <v>1.3511668191876631</v>
      </c>
      <c r="CS76" s="1203"/>
    </row>
    <row r="77" spans="1:97" ht="15" customHeight="1" x14ac:dyDescent="0.2">
      <c r="A77" s="1144" t="s">
        <v>2518</v>
      </c>
      <c r="B77" s="1117" t="s">
        <v>1914</v>
      </c>
      <c r="C77" s="957" t="s">
        <v>599</v>
      </c>
      <c r="D77" s="957">
        <v>9</v>
      </c>
      <c r="E77" s="1455">
        <v>1701655</v>
      </c>
      <c r="F77" s="955">
        <v>1</v>
      </c>
      <c r="G77" s="1163">
        <v>11452800</v>
      </c>
      <c r="H77" s="1163">
        <v>201701101500</v>
      </c>
      <c r="I77" s="1163"/>
      <c r="J77" s="1163"/>
      <c r="K77" s="1165" t="s">
        <v>1690</v>
      </c>
      <c r="L77" s="1166" t="s">
        <v>1696</v>
      </c>
      <c r="M77" s="957"/>
      <c r="N77" s="957"/>
      <c r="O77" s="957"/>
      <c r="P77" s="1884">
        <v>42745</v>
      </c>
      <c r="Q77" s="1890">
        <v>0.625</v>
      </c>
      <c r="R77" s="1887" t="s">
        <v>1806</v>
      </c>
      <c r="S77" s="1566" t="s">
        <v>1806</v>
      </c>
      <c r="T77" s="1566">
        <v>128.1</v>
      </c>
      <c r="U77" s="1602">
        <v>166.4</v>
      </c>
      <c r="V77" s="1566">
        <v>38.300000000000011</v>
      </c>
      <c r="W77" s="1393">
        <v>64</v>
      </c>
      <c r="X77" s="1393">
        <v>598.43750000000011</v>
      </c>
      <c r="Y77" s="1154"/>
      <c r="Z77" s="1566" t="s">
        <v>1806</v>
      </c>
      <c r="AA77" s="1189">
        <v>126.3</v>
      </c>
      <c r="AB77" s="1189">
        <v>167.4</v>
      </c>
      <c r="AC77" s="1189">
        <v>41.100000000000009</v>
      </c>
      <c r="AD77" s="1189">
        <v>72</v>
      </c>
      <c r="AE77" s="1189">
        <v>570.83333333333348</v>
      </c>
      <c r="AF77" s="1154"/>
      <c r="AG77" s="1566" t="s">
        <v>1806</v>
      </c>
      <c r="AH77" s="1664">
        <v>129.6</v>
      </c>
      <c r="AI77" s="1635">
        <v>173.9</v>
      </c>
      <c r="AJ77" s="1344">
        <v>44.300000000000011</v>
      </c>
      <c r="AK77" s="1344">
        <v>76</v>
      </c>
      <c r="AL77" s="1344">
        <v>582.89473684210543</v>
      </c>
      <c r="AM77" s="1154"/>
      <c r="AN77" s="1344">
        <v>584.05519005847964</v>
      </c>
      <c r="AO77" s="1344">
        <v>13.838623236826063</v>
      </c>
      <c r="AP77" s="1344">
        <v>2.3694033496116087</v>
      </c>
      <c r="AQ77" s="1343">
        <v>3</v>
      </c>
      <c r="AR77" s="1154"/>
      <c r="AS77" s="1343"/>
      <c r="AT77" s="86" t="s">
        <v>191</v>
      </c>
      <c r="AU77" s="86" t="s">
        <v>191</v>
      </c>
      <c r="AV77" s="86" t="s">
        <v>191</v>
      </c>
      <c r="AW77" s="1323" t="str">
        <f t="shared" si="93"/>
        <v xml:space="preserve">  </v>
      </c>
      <c r="AX77" s="1154"/>
      <c r="AY77" s="86" t="s">
        <v>191</v>
      </c>
      <c r="AZ77" s="86" t="s">
        <v>191</v>
      </c>
      <c r="BA77" s="86" t="s">
        <v>191</v>
      </c>
      <c r="BB77" s="1323" t="str">
        <f t="shared" si="92"/>
        <v xml:space="preserve">  </v>
      </c>
      <c r="BC77" s="1154"/>
      <c r="BD77" s="801" t="s">
        <v>191</v>
      </c>
      <c r="BE77" s="1203" t="s">
        <v>1806</v>
      </c>
      <c r="BF77" s="1896">
        <v>9.458384438533086</v>
      </c>
      <c r="BG77" s="1312"/>
      <c r="BH77" s="1203"/>
      <c r="BI77" s="1154"/>
      <c r="BJ77" s="1092" t="s">
        <v>1806</v>
      </c>
      <c r="BK77" s="1899">
        <v>5.3221430657265888E-2</v>
      </c>
      <c r="BL77" s="1092"/>
      <c r="BM77" s="1203"/>
      <c r="BN77" s="1158"/>
      <c r="BO77" s="1157"/>
      <c r="BP77" s="1310">
        <f t="shared" si="91"/>
        <v>0.56269049966338724</v>
      </c>
      <c r="BQ77" s="1200">
        <v>291.63677814942662</v>
      </c>
      <c r="BT77" s="1158"/>
      <c r="BU77" s="1904">
        <v>174.52638442379757</v>
      </c>
      <c r="BV77" s="1203"/>
      <c r="BW77" s="1203"/>
      <c r="BX77" s="1154"/>
      <c r="BY77" s="1312">
        <v>1.5977404538077578</v>
      </c>
      <c r="BZ77" s="1203"/>
      <c r="CA77" s="1594"/>
      <c r="CB77" s="1594"/>
      <c r="CC77" s="1154"/>
      <c r="CD77" s="1896">
        <v>0.9120435090485951</v>
      </c>
      <c r="CE77" s="1595"/>
      <c r="CF77" s="1594"/>
      <c r="CG77" s="1158"/>
      <c r="CH77" s="1239">
        <f t="shared" si="87"/>
        <v>0.54785286819658929</v>
      </c>
      <c r="CI77" s="1312">
        <v>3.7217836375849367</v>
      </c>
      <c r="CJ77" s="1203"/>
      <c r="CK77" s="1203"/>
      <c r="CL77" s="1154"/>
      <c r="CM77" s="1896">
        <v>2.1694080940133253</v>
      </c>
      <c r="CN77" s="1203"/>
      <c r="CO77" s="1203"/>
      <c r="CP77" s="1158"/>
      <c r="CQ77" s="1201">
        <f t="shared" si="89"/>
        <v>1.2761708798188676</v>
      </c>
      <c r="CR77" s="1201">
        <f t="shared" si="90"/>
        <v>1.2430258617776737</v>
      </c>
      <c r="CS77" s="1203"/>
    </row>
    <row r="78" spans="1:97" ht="15" customHeight="1" x14ac:dyDescent="0.2">
      <c r="A78" s="1144" t="s">
        <v>2526</v>
      </c>
      <c r="B78" s="1167" t="s">
        <v>1922</v>
      </c>
      <c r="C78" s="957" t="s">
        <v>599</v>
      </c>
      <c r="D78" s="957">
        <v>9</v>
      </c>
      <c r="E78" s="1455">
        <v>1701668</v>
      </c>
      <c r="F78" s="955">
        <v>1</v>
      </c>
      <c r="G78" s="1163">
        <v>384115121402501</v>
      </c>
      <c r="H78" s="1163">
        <v>201701111600</v>
      </c>
      <c r="I78" s="1163"/>
      <c r="J78" s="1163"/>
      <c r="K78" s="1165" t="s">
        <v>1690</v>
      </c>
      <c r="L78" s="1166" t="s">
        <v>1716</v>
      </c>
      <c r="M78" s="957"/>
      <c r="N78" s="957"/>
      <c r="O78" s="957"/>
      <c r="P78" s="1884">
        <v>42746</v>
      </c>
      <c r="Q78" s="1890">
        <v>0.66666666666666663</v>
      </c>
      <c r="R78" s="1887" t="s">
        <v>1809</v>
      </c>
      <c r="S78" s="1566" t="s">
        <v>1809</v>
      </c>
      <c r="T78" s="1566">
        <v>126.2</v>
      </c>
      <c r="U78" s="1602">
        <v>154.70000000000002</v>
      </c>
      <c r="V78" s="1566">
        <v>28.500000000000014</v>
      </c>
      <c r="W78" s="1393">
        <v>78</v>
      </c>
      <c r="X78" s="1393">
        <v>365.38461538461559</v>
      </c>
      <c r="Y78" s="1154"/>
      <c r="Z78" s="1566" t="s">
        <v>1809</v>
      </c>
      <c r="AA78" s="1189">
        <v>126.9</v>
      </c>
      <c r="AB78" s="1189">
        <v>158.5</v>
      </c>
      <c r="AC78" s="1189">
        <v>31.599999999999994</v>
      </c>
      <c r="AD78" s="1189">
        <v>92</v>
      </c>
      <c r="AE78" s="1189">
        <v>343.47826086956513</v>
      </c>
      <c r="AF78" s="1154"/>
      <c r="AG78" s="1566" t="s">
        <v>1809</v>
      </c>
      <c r="AH78" s="1664">
        <v>126.8</v>
      </c>
      <c r="AI78" s="1635">
        <v>156.6</v>
      </c>
      <c r="AJ78" s="1344">
        <v>29.799999999999997</v>
      </c>
      <c r="AK78" s="1344">
        <v>82</v>
      </c>
      <c r="AL78" s="1344">
        <v>363.41463414634143</v>
      </c>
      <c r="AM78" s="1154"/>
      <c r="AN78" s="1344">
        <v>357.42583680017407</v>
      </c>
      <c r="AO78" s="1344">
        <v>12.119049561531792</v>
      </c>
      <c r="AP78" s="1344">
        <v>3.3906473214210266</v>
      </c>
      <c r="AQ78" s="1343">
        <v>3</v>
      </c>
      <c r="AR78" s="1154"/>
      <c r="AS78" s="1343"/>
      <c r="AT78" s="86" t="s">
        <v>191</v>
      </c>
      <c r="AU78" s="86" t="s">
        <v>191</v>
      </c>
      <c r="AV78" s="86" t="s">
        <v>191</v>
      </c>
      <c r="AW78" s="1323" t="str">
        <f t="shared" si="93"/>
        <v xml:space="preserve">  </v>
      </c>
      <c r="AX78" s="1154"/>
      <c r="AY78" s="86" t="s">
        <v>191</v>
      </c>
      <c r="AZ78" s="86" t="s">
        <v>191</v>
      </c>
      <c r="BA78" s="86" t="s">
        <v>191</v>
      </c>
      <c r="BB78" s="1323" t="str">
        <f t="shared" si="92"/>
        <v xml:space="preserve">  </v>
      </c>
      <c r="BC78" s="1154"/>
      <c r="BD78" s="801" t="s">
        <v>191</v>
      </c>
      <c r="BE78" s="1203" t="s">
        <v>1809</v>
      </c>
      <c r="BF78" s="1896">
        <v>6.0790333263642085</v>
      </c>
      <c r="BG78" s="1312"/>
      <c r="BH78" s="1203"/>
      <c r="BI78" s="1154"/>
      <c r="BJ78" s="1092" t="s">
        <v>1809</v>
      </c>
      <c r="BK78" s="1899">
        <v>5.608852948226354E-2</v>
      </c>
      <c r="BL78" s="1092"/>
      <c r="BM78" s="1203"/>
      <c r="BN78" s="1158"/>
      <c r="BO78" s="1157"/>
      <c r="BP78" s="1310">
        <f t="shared" si="91"/>
        <v>0.92265540376317312</v>
      </c>
      <c r="BQ78" s="1200">
        <v>286.3200794023399</v>
      </c>
      <c r="BT78" s="1158"/>
      <c r="BU78" s="1904">
        <v>104.61695208931656</v>
      </c>
      <c r="BV78" s="1203"/>
      <c r="BW78" s="1203"/>
      <c r="BX78" s="1154"/>
      <c r="BY78" s="1312">
        <v>1.7760046842430119</v>
      </c>
      <c r="BZ78" s="1203"/>
      <c r="CA78" s="1594"/>
      <c r="CB78" s="1594"/>
      <c r="CC78" s="1154"/>
      <c r="CD78" s="1896">
        <v>0.61001900023999089</v>
      </c>
      <c r="CE78" s="1595"/>
      <c r="CF78" s="1594"/>
      <c r="CG78" s="1158"/>
      <c r="CH78" s="1239">
        <f t="shared" si="87"/>
        <v>0.62028645980757502</v>
      </c>
      <c r="CI78" s="1312">
        <v>4.1090951221430627</v>
      </c>
      <c r="CJ78" s="1203"/>
      <c r="CK78" s="1203"/>
      <c r="CL78" s="1154"/>
      <c r="CM78" s="1896">
        <v>1.4933053004861372</v>
      </c>
      <c r="CN78" s="1203"/>
      <c r="CO78" s="1203"/>
      <c r="CP78" s="1158"/>
      <c r="CQ78" s="1201">
        <f t="shared" si="89"/>
        <v>1.4351403962727045</v>
      </c>
      <c r="CR78" s="1201">
        <f t="shared" si="90"/>
        <v>1.4274027972170611</v>
      </c>
      <c r="CS78" s="1203"/>
    </row>
    <row r="79" spans="1:97" ht="15" customHeight="1" x14ac:dyDescent="0.2">
      <c r="A79" s="1144" t="s">
        <v>2527</v>
      </c>
      <c r="B79" s="1167" t="s">
        <v>1923</v>
      </c>
      <c r="C79" s="957" t="s">
        <v>599</v>
      </c>
      <c r="D79" s="957">
        <v>9</v>
      </c>
      <c r="E79" s="1455">
        <v>1701656</v>
      </c>
      <c r="F79" s="955">
        <v>1</v>
      </c>
      <c r="G79" s="1163">
        <v>11452800</v>
      </c>
      <c r="H79" s="1163">
        <v>201701111600</v>
      </c>
      <c r="I79" s="1163"/>
      <c r="J79" s="1163"/>
      <c r="K79" s="1165" t="s">
        <v>1690</v>
      </c>
      <c r="L79" s="1166" t="s">
        <v>1696</v>
      </c>
      <c r="M79" s="957"/>
      <c r="N79" s="957"/>
      <c r="O79" s="957"/>
      <c r="P79" s="1884">
        <v>42746</v>
      </c>
      <c r="Q79" s="1890">
        <v>0.66666666666666663</v>
      </c>
      <c r="R79" s="1887" t="s">
        <v>1811</v>
      </c>
      <c r="S79" s="1566" t="s">
        <v>1811</v>
      </c>
      <c r="T79" s="1566">
        <v>127.7</v>
      </c>
      <c r="U79" s="1602">
        <v>177.4</v>
      </c>
      <c r="V79" s="1566">
        <v>49.7</v>
      </c>
      <c r="W79" s="1393">
        <v>50</v>
      </c>
      <c r="X79" s="1393">
        <v>994</v>
      </c>
      <c r="Y79" s="1154"/>
      <c r="Z79" s="1566" t="s">
        <v>1811</v>
      </c>
      <c r="AA79" s="1189">
        <v>127.6</v>
      </c>
      <c r="AB79" s="1189">
        <v>199.5</v>
      </c>
      <c r="AC79" s="1189">
        <v>71.900000000000006</v>
      </c>
      <c r="AD79" s="1189">
        <v>74</v>
      </c>
      <c r="AE79" s="1189">
        <v>971.62162162162178</v>
      </c>
      <c r="AF79" s="1154"/>
      <c r="AG79" s="1566" t="s">
        <v>1811</v>
      </c>
      <c r="AH79" s="1664">
        <v>128.5</v>
      </c>
      <c r="AI79" s="1635">
        <v>182.10000000000002</v>
      </c>
      <c r="AJ79" s="1344">
        <v>53.600000000000023</v>
      </c>
      <c r="AK79" s="1344">
        <v>54</v>
      </c>
      <c r="AL79" s="1344">
        <v>992.59259259259306</v>
      </c>
      <c r="AM79" s="1154"/>
      <c r="AN79" s="1344">
        <v>986.07140473807158</v>
      </c>
      <c r="AO79" s="1344">
        <v>12.533649627579948</v>
      </c>
      <c r="AP79" s="1344">
        <v>1.2710691707878132</v>
      </c>
      <c r="AQ79" s="1343">
        <v>3</v>
      </c>
      <c r="AR79" s="1154"/>
      <c r="AS79" s="1343"/>
      <c r="AT79" s="86" t="s">
        <v>191</v>
      </c>
      <c r="AU79" s="86" t="s">
        <v>191</v>
      </c>
      <c r="AV79" s="86" t="s">
        <v>191</v>
      </c>
      <c r="AW79" s="1323" t="str">
        <f t="shared" si="93"/>
        <v xml:space="preserve">  </v>
      </c>
      <c r="AX79" s="1154"/>
      <c r="AY79" s="86" t="s">
        <v>191</v>
      </c>
      <c r="AZ79" s="86" t="s">
        <v>191</v>
      </c>
      <c r="BA79" s="86" t="s">
        <v>191</v>
      </c>
      <c r="BB79" s="1323" t="str">
        <f t="shared" si="92"/>
        <v xml:space="preserve">  </v>
      </c>
      <c r="BC79" s="1154"/>
      <c r="BD79" s="801" t="s">
        <v>191</v>
      </c>
      <c r="BE79" s="1203" t="s">
        <v>1811</v>
      </c>
      <c r="BF79" s="1896">
        <v>8.634245727733278</v>
      </c>
      <c r="BG79" s="1312"/>
      <c r="BH79" s="1203"/>
      <c r="BI79" s="1154"/>
      <c r="BJ79" s="1092" t="s">
        <v>1811</v>
      </c>
      <c r="BK79" s="1899">
        <v>3.7675190780919375E-2</v>
      </c>
      <c r="BL79" s="1092"/>
      <c r="BM79" s="1203"/>
      <c r="BN79" s="1158"/>
      <c r="BO79" s="1157"/>
      <c r="BP79" s="1310">
        <f t="shared" si="91"/>
        <v>0.43634605695673345</v>
      </c>
      <c r="BQ79" s="1200">
        <v>217.72677820226346</v>
      </c>
      <c r="BT79" s="1158"/>
      <c r="BU79" s="1904">
        <v>216.42041753304986</v>
      </c>
      <c r="BV79" s="1203"/>
      <c r="BW79" s="1203"/>
      <c r="BX79" s="1154"/>
      <c r="BY79" s="1312">
        <v>0.84456171126335278</v>
      </c>
      <c r="BZ79" s="1203"/>
      <c r="CA79" s="1594"/>
      <c r="CB79" s="1594"/>
      <c r="CC79" s="1154"/>
      <c r="CD79" s="1896">
        <v>0.82059441945723077</v>
      </c>
      <c r="CE79" s="1595"/>
      <c r="CF79" s="1594"/>
      <c r="CG79" s="1158"/>
      <c r="CH79" s="1239">
        <f t="shared" si="87"/>
        <v>0.38789978809072956</v>
      </c>
      <c r="CI79" s="1312">
        <v>3.6516570736708531</v>
      </c>
      <c r="CJ79" s="1203"/>
      <c r="CK79" s="1203"/>
      <c r="CL79" s="1154"/>
      <c r="CM79" s="1896">
        <v>3.6246077620140333</v>
      </c>
      <c r="CN79" s="1203"/>
      <c r="CO79" s="1203"/>
      <c r="CP79" s="1158"/>
      <c r="CQ79" s="1201">
        <f t="shared" si="89"/>
        <v>1.6771740728549902</v>
      </c>
      <c r="CR79" s="1201">
        <f t="shared" si="90"/>
        <v>1.6747993573483031</v>
      </c>
      <c r="CS79" s="1203"/>
    </row>
    <row r="80" spans="1:97" ht="15" customHeight="1" x14ac:dyDescent="0.2">
      <c r="A80" s="1144" t="s">
        <v>2532</v>
      </c>
      <c r="B80" s="1167" t="s">
        <v>1928</v>
      </c>
      <c r="C80" s="957" t="s">
        <v>599</v>
      </c>
      <c r="D80" s="957">
        <v>9</v>
      </c>
      <c r="E80" s="1455">
        <v>1701657</v>
      </c>
      <c r="F80" s="955">
        <v>1</v>
      </c>
      <c r="G80" s="1163">
        <v>11452800</v>
      </c>
      <c r="H80" s="1163">
        <v>201701141530</v>
      </c>
      <c r="I80" s="1163"/>
      <c r="J80" s="1163"/>
      <c r="K80" s="1165" t="s">
        <v>1690</v>
      </c>
      <c r="L80" s="1166" t="s">
        <v>1696</v>
      </c>
      <c r="M80" s="957"/>
      <c r="N80" s="957"/>
      <c r="O80" s="957"/>
      <c r="P80" s="1884">
        <v>42749</v>
      </c>
      <c r="Q80" s="1890">
        <v>0.64583333333333337</v>
      </c>
      <c r="R80" s="1887" t="s">
        <v>1815</v>
      </c>
      <c r="S80" s="1566" t="s">
        <v>1815</v>
      </c>
      <c r="T80" s="1566">
        <v>126.7</v>
      </c>
      <c r="U80" s="1602">
        <v>141.1</v>
      </c>
      <c r="V80" s="1566">
        <v>14.399999999999991</v>
      </c>
      <c r="W80" s="1393">
        <v>64</v>
      </c>
      <c r="X80" s="1393">
        <v>224.99999999999986</v>
      </c>
      <c r="Y80" s="1154"/>
      <c r="Z80" s="1566" t="s">
        <v>1815</v>
      </c>
      <c r="AA80" s="1189">
        <v>125.6</v>
      </c>
      <c r="AB80" s="1189">
        <v>138.5</v>
      </c>
      <c r="AC80" s="1189">
        <v>12.900000000000006</v>
      </c>
      <c r="AD80" s="1189">
        <v>60</v>
      </c>
      <c r="AE80" s="1189">
        <v>215.00000000000011</v>
      </c>
      <c r="AF80" s="1154"/>
      <c r="AG80" s="1566" t="s">
        <v>1815</v>
      </c>
      <c r="AH80" s="1664">
        <v>131.69999999999999</v>
      </c>
      <c r="AI80" s="1635">
        <v>148</v>
      </c>
      <c r="AJ80" s="1344">
        <v>16.300000000000011</v>
      </c>
      <c r="AK80" s="1344">
        <v>70</v>
      </c>
      <c r="AL80" s="1344">
        <v>232.857142857143</v>
      </c>
      <c r="AM80" s="1154"/>
      <c r="AN80" s="1344">
        <v>224.28571428571433</v>
      </c>
      <c r="AO80" s="1344">
        <v>8.9499743472440532</v>
      </c>
      <c r="AP80" s="1344">
        <v>3.9904344223381121</v>
      </c>
      <c r="AQ80" s="1343">
        <v>3</v>
      </c>
      <c r="AR80" s="1154"/>
      <c r="AS80" s="1343"/>
      <c r="AT80" s="86" t="s">
        <v>191</v>
      </c>
      <c r="AU80" s="86" t="s">
        <v>191</v>
      </c>
      <c r="AV80" s="86" t="s">
        <v>191</v>
      </c>
      <c r="AW80" s="1323" t="str">
        <f t="shared" si="93"/>
        <v xml:space="preserve">  </v>
      </c>
      <c r="AX80" s="1154"/>
      <c r="AY80" s="86" t="s">
        <v>191</v>
      </c>
      <c r="AZ80" s="86" t="s">
        <v>191</v>
      </c>
      <c r="BA80" s="86" t="s">
        <v>191</v>
      </c>
      <c r="BB80" s="1323" t="str">
        <f t="shared" si="92"/>
        <v xml:space="preserve">  </v>
      </c>
      <c r="BC80" s="1154"/>
      <c r="BD80" s="801" t="s">
        <v>191</v>
      </c>
      <c r="BE80" s="1203" t="s">
        <v>1815</v>
      </c>
      <c r="BF80" s="1896">
        <v>3.0282457282583812</v>
      </c>
      <c r="BG80" s="1312"/>
      <c r="BH80" s="1203"/>
      <c r="BI80" s="1154"/>
      <c r="BJ80" s="1092" t="s">
        <v>1815</v>
      </c>
      <c r="BK80" s="1899">
        <v>4.8234184232402146E-2</v>
      </c>
      <c r="BL80" s="1092"/>
      <c r="BM80" s="1203"/>
      <c r="BN80" s="1158"/>
      <c r="BO80" s="1157"/>
      <c r="BP80" s="1310">
        <f t="shared" si="91"/>
        <v>1.5928094534172037</v>
      </c>
      <c r="BQ80" s="1228">
        <v>201.5069558855063</v>
      </c>
      <c r="BT80" s="1158"/>
      <c r="BU80" s="1904">
        <v>45.339065074238889</v>
      </c>
      <c r="BV80" s="1203"/>
      <c r="BW80" s="1203"/>
      <c r="BX80" s="1154"/>
      <c r="BY80" s="1312">
        <v>1.1330519545580522</v>
      </c>
      <c r="BZ80" s="1203"/>
      <c r="CA80" s="1594"/>
      <c r="CB80" s="1594"/>
      <c r="CC80" s="1154"/>
      <c r="CD80" s="1896">
        <v>0.24360617022998163</v>
      </c>
      <c r="CE80" s="1595"/>
      <c r="CF80" s="1594" t="s">
        <v>1032</v>
      </c>
      <c r="CG80" s="1158"/>
      <c r="CH80" s="1239">
        <f t="shared" si="87"/>
        <v>0.56228925179229938</v>
      </c>
      <c r="CI80" s="1312">
        <v>4.81898709144577</v>
      </c>
      <c r="CJ80" s="1203"/>
      <c r="CK80" s="1203"/>
      <c r="CL80" s="1154"/>
      <c r="CM80" s="1896">
        <v>1.1221355655795158</v>
      </c>
      <c r="CN80" s="1203"/>
      <c r="CO80" s="1203"/>
      <c r="CP80" s="1158"/>
      <c r="CQ80" s="1201">
        <f t="shared" si="89"/>
        <v>2.3914743142583412</v>
      </c>
      <c r="CR80" s="1201">
        <f t="shared" si="90"/>
        <v>2.4749861157086359</v>
      </c>
      <c r="CS80" s="1203"/>
    </row>
    <row r="81" spans="1:97" ht="15" customHeight="1" x14ac:dyDescent="0.2">
      <c r="A81" s="1144" t="s">
        <v>2533</v>
      </c>
      <c r="B81" s="1167" t="s">
        <v>1929</v>
      </c>
      <c r="C81" s="957" t="s">
        <v>599</v>
      </c>
      <c r="D81" s="957">
        <v>9</v>
      </c>
      <c r="E81" s="1455">
        <v>1701669</v>
      </c>
      <c r="F81" s="955">
        <v>1</v>
      </c>
      <c r="G81" s="1163">
        <v>384115121402501</v>
      </c>
      <c r="H81" s="1163">
        <v>201701141540</v>
      </c>
      <c r="I81" s="1163"/>
      <c r="J81" s="1163"/>
      <c r="K81" s="1165" t="s">
        <v>1690</v>
      </c>
      <c r="L81" s="1166" t="s">
        <v>1716</v>
      </c>
      <c r="M81" s="957"/>
      <c r="N81" s="957"/>
      <c r="O81" s="957"/>
      <c r="P81" s="1884">
        <v>42749</v>
      </c>
      <c r="Q81" s="1890">
        <v>0.65277777777777779</v>
      </c>
      <c r="R81" s="1887" t="s">
        <v>1816</v>
      </c>
      <c r="S81" s="1566" t="s">
        <v>1816</v>
      </c>
      <c r="T81" s="1566">
        <v>125.1</v>
      </c>
      <c r="U81" s="1602">
        <v>138.19999999999999</v>
      </c>
      <c r="V81" s="1566">
        <v>13.099999999999994</v>
      </c>
      <c r="W81" s="1393">
        <v>64</v>
      </c>
      <c r="X81" s="1393">
        <v>204.68749999999991</v>
      </c>
      <c r="Y81" s="1154"/>
      <c r="Z81" s="1566" t="s">
        <v>1816</v>
      </c>
      <c r="AA81" s="1189">
        <v>128.80000000000001</v>
      </c>
      <c r="AB81" s="1189">
        <v>144</v>
      </c>
      <c r="AC81" s="1189">
        <v>15.199999999999989</v>
      </c>
      <c r="AD81" s="1189">
        <v>76</v>
      </c>
      <c r="AE81" s="1189">
        <v>199.99999999999986</v>
      </c>
      <c r="AF81" s="1154"/>
      <c r="AG81" s="1566" t="s">
        <v>1816</v>
      </c>
      <c r="AH81" s="1664">
        <v>126.3</v>
      </c>
      <c r="AI81" s="1635">
        <v>141.19999999999999</v>
      </c>
      <c r="AJ81" s="1344">
        <v>14.899999999999991</v>
      </c>
      <c r="AK81" s="1344">
        <v>74</v>
      </c>
      <c r="AL81" s="1344">
        <v>201.35135135135124</v>
      </c>
      <c r="AM81" s="1154"/>
      <c r="AN81" s="1344">
        <v>202.01295045045035</v>
      </c>
      <c r="AO81" s="1344">
        <v>2.4127679309139296</v>
      </c>
      <c r="AP81" s="1344">
        <v>1.1943629977850021</v>
      </c>
      <c r="AQ81" s="1343">
        <v>3</v>
      </c>
      <c r="AR81" s="1154"/>
      <c r="AS81" s="1343"/>
      <c r="AT81" s="86" t="s">
        <v>191</v>
      </c>
      <c r="AU81" s="86" t="s">
        <v>191</v>
      </c>
      <c r="AV81" s="86" t="s">
        <v>191</v>
      </c>
      <c r="AW81" s="1323" t="str">
        <f t="shared" si="93"/>
        <v xml:space="preserve">  </v>
      </c>
      <c r="AX81" s="1154"/>
      <c r="AY81" s="86" t="s">
        <v>191</v>
      </c>
      <c r="AZ81" s="86" t="s">
        <v>191</v>
      </c>
      <c r="BA81" s="86" t="s">
        <v>191</v>
      </c>
      <c r="BB81" s="1323" t="str">
        <f t="shared" si="92"/>
        <v xml:space="preserve">  </v>
      </c>
      <c r="BC81" s="1154"/>
      <c r="BD81" s="801" t="s">
        <v>191</v>
      </c>
      <c r="BE81" s="1203" t="s">
        <v>1816</v>
      </c>
      <c r="BF81" s="1896">
        <v>7.8558377734173934</v>
      </c>
      <c r="BG81" s="1312"/>
      <c r="BH81" s="1203"/>
      <c r="BI81" s="1154"/>
      <c r="BJ81" s="1092" t="s">
        <v>1816</v>
      </c>
      <c r="BK81" s="1899">
        <v>7.2116137256178311E-2</v>
      </c>
      <c r="BL81" s="1092"/>
      <c r="BM81" s="1203"/>
      <c r="BN81" s="1158"/>
      <c r="BO81" s="1157"/>
      <c r="BP81" s="1310">
        <f t="shared" si="91"/>
        <v>0.91799422717466372</v>
      </c>
      <c r="BQ81" s="1228">
        <v>247.89369470389218</v>
      </c>
      <c r="BT81" s="1158"/>
      <c r="BU81" s="1904">
        <v>50.74074063470291</v>
      </c>
      <c r="BV81" s="1203"/>
      <c r="BW81" s="1203"/>
      <c r="BX81" s="1154"/>
      <c r="BY81" s="1312">
        <v>1.9764732623769046</v>
      </c>
      <c r="BZ81" s="1203"/>
      <c r="CA81" s="1594"/>
      <c r="CB81" s="1594"/>
      <c r="CC81" s="1154"/>
      <c r="CD81" s="1896">
        <v>0.39529465247538065</v>
      </c>
      <c r="CE81" s="1595"/>
      <c r="CF81" s="1594"/>
      <c r="CG81" s="1158"/>
      <c r="CH81" s="1239">
        <f t="shared" si="87"/>
        <v>0.79730679101692858</v>
      </c>
      <c r="CI81" s="1312">
        <v>6.0933535897850497</v>
      </c>
      <c r="CJ81" s="1203"/>
      <c r="CK81" s="1203"/>
      <c r="CL81" s="1154"/>
      <c r="CM81" s="1896">
        <v>1.226904979564827</v>
      </c>
      <c r="CN81" s="1203"/>
      <c r="CO81" s="1203"/>
      <c r="CP81" s="1158"/>
      <c r="CQ81" s="1201">
        <f t="shared" si="89"/>
        <v>2.4580510597752521</v>
      </c>
      <c r="CR81" s="1201">
        <f t="shared" si="90"/>
        <v>2.417987920983784</v>
      </c>
      <c r="CS81" s="1203"/>
    </row>
    <row r="82" spans="1:97" ht="15" customHeight="1" x14ac:dyDescent="0.2">
      <c r="A82" s="1144" t="s">
        <v>2536</v>
      </c>
      <c r="B82" s="1167" t="s">
        <v>1932</v>
      </c>
      <c r="C82" s="957" t="s">
        <v>599</v>
      </c>
      <c r="D82" s="957">
        <v>9</v>
      </c>
      <c r="E82" s="1455">
        <v>1701658</v>
      </c>
      <c r="F82" s="955">
        <v>1</v>
      </c>
      <c r="G82" s="1163">
        <v>11452800</v>
      </c>
      <c r="H82" s="1163">
        <v>201701191220</v>
      </c>
      <c r="I82" s="1163"/>
      <c r="J82" s="1163"/>
      <c r="K82" s="1165" t="s">
        <v>1690</v>
      </c>
      <c r="L82" s="1166" t="s">
        <v>1696</v>
      </c>
      <c r="M82" s="957"/>
      <c r="N82" s="957"/>
      <c r="O82" s="957"/>
      <c r="P82" s="1884">
        <v>42754</v>
      </c>
      <c r="Q82" s="1890">
        <v>0.51388888888888895</v>
      </c>
      <c r="R82" s="1887" t="s">
        <v>1819</v>
      </c>
      <c r="S82" s="1566" t="s">
        <v>1819</v>
      </c>
      <c r="T82" s="1566">
        <v>128.30000000000001</v>
      </c>
      <c r="U82" s="1602">
        <v>159</v>
      </c>
      <c r="V82" s="1566">
        <v>30.699999999999989</v>
      </c>
      <c r="W82" s="1393">
        <v>84</v>
      </c>
      <c r="X82" s="1393">
        <v>365.47619047619031</v>
      </c>
      <c r="Y82" s="1154"/>
      <c r="Z82" s="1566" t="s">
        <v>1819</v>
      </c>
      <c r="AA82" s="1189">
        <v>128</v>
      </c>
      <c r="AB82" s="1189">
        <v>155.70000000000002</v>
      </c>
      <c r="AC82" s="1189">
        <v>27.700000000000017</v>
      </c>
      <c r="AD82" s="1189">
        <v>78</v>
      </c>
      <c r="AE82" s="1189">
        <v>355.12820512820537</v>
      </c>
      <c r="AF82" s="1154"/>
      <c r="AG82" s="1566" t="s">
        <v>1819</v>
      </c>
      <c r="AH82" s="1344">
        <v>128.6</v>
      </c>
      <c r="AI82" s="1638">
        <v>158.70000000000002</v>
      </c>
      <c r="AJ82" s="1344">
        <v>30.100000000000023</v>
      </c>
      <c r="AK82" s="1344">
        <v>86</v>
      </c>
      <c r="AL82" s="1344">
        <v>350.00000000000028</v>
      </c>
      <c r="AM82" s="1154"/>
      <c r="AN82" s="1344">
        <v>356.86813186813197</v>
      </c>
      <c r="AO82" s="1344">
        <v>7.883440030155775</v>
      </c>
      <c r="AP82" s="1344">
        <v>2.2090624872799856</v>
      </c>
      <c r="AQ82" s="1343">
        <v>3</v>
      </c>
      <c r="AR82" s="1154"/>
      <c r="AS82" s="1343"/>
      <c r="AT82" s="86" t="s">
        <v>191</v>
      </c>
      <c r="AU82" s="86" t="s">
        <v>191</v>
      </c>
      <c r="AV82" s="86" t="s">
        <v>191</v>
      </c>
      <c r="AW82" s="1323" t="str">
        <f t="shared" si="93"/>
        <v xml:space="preserve">  </v>
      </c>
      <c r="AX82" s="1154"/>
      <c r="AY82" s="86" t="s">
        <v>191</v>
      </c>
      <c r="AZ82" s="86" t="s">
        <v>191</v>
      </c>
      <c r="BA82" s="86" t="s">
        <v>191</v>
      </c>
      <c r="BB82" s="1323" t="str">
        <f t="shared" si="92"/>
        <v xml:space="preserve">  </v>
      </c>
      <c r="BC82" s="1154"/>
      <c r="BD82" s="801" t="s">
        <v>191</v>
      </c>
      <c r="BE82" s="1203" t="s">
        <v>1819</v>
      </c>
      <c r="BF82" s="1896">
        <v>2.2777755165334828</v>
      </c>
      <c r="BG82" s="1312"/>
      <c r="BH82" s="1203"/>
      <c r="BI82" s="1154"/>
      <c r="BJ82" s="1203" t="s">
        <v>1819</v>
      </c>
      <c r="BK82" s="1901">
        <v>2.2022613502593814E-2</v>
      </c>
      <c r="BL82" s="1203"/>
      <c r="BM82" s="1203"/>
      <c r="BN82" s="1158"/>
      <c r="BO82" s="1157"/>
      <c r="BP82" s="1310">
        <f t="shared" si="91"/>
        <v>0.96684740628478383</v>
      </c>
      <c r="BQ82" s="1201">
        <v>137.6668149326191</v>
      </c>
      <c r="BR82" s="1366"/>
      <c r="BS82" s="1201"/>
      <c r="BT82" s="1158"/>
      <c r="BU82" s="1905">
        <v>50.313943076564343</v>
      </c>
      <c r="BV82" s="1203"/>
      <c r="BW82" s="1203"/>
      <c r="BX82" s="1154"/>
      <c r="BY82" s="1312">
        <v>1.035948950479491</v>
      </c>
      <c r="BZ82" s="1312"/>
      <c r="CA82" s="1312"/>
      <c r="CB82" s="1203"/>
      <c r="CC82" s="1154"/>
      <c r="CD82" s="1896">
        <v>0.3678946913882295</v>
      </c>
      <c r="CE82" s="1312"/>
      <c r="CF82" s="1203"/>
      <c r="CG82" s="1158"/>
      <c r="CH82" s="1239">
        <f t="shared" ref="CH82:CH105" si="94">BY82/BQ82*100</f>
        <v>0.75250448046359997</v>
      </c>
      <c r="CI82" s="1312">
        <v>3.5585694468694973</v>
      </c>
      <c r="CJ82" s="1203"/>
      <c r="CK82" s="1203"/>
      <c r="CL82" s="1154"/>
      <c r="CM82" s="1896">
        <v>1.2454993064043252</v>
      </c>
      <c r="CN82" s="1203"/>
      <c r="CO82" s="1203"/>
      <c r="CP82" s="1158"/>
      <c r="CQ82" s="1201">
        <f t="shared" si="89"/>
        <v>2.584914489821847</v>
      </c>
      <c r="CR82" s="1201">
        <f t="shared" si="90"/>
        <v>2.4754555700574072</v>
      </c>
      <c r="CS82" s="1203"/>
    </row>
    <row r="83" spans="1:97" s="1663" customFormat="1" ht="15" customHeight="1" x14ac:dyDescent="0.2">
      <c r="A83" s="1670" t="s">
        <v>2537</v>
      </c>
      <c r="B83" s="1645" t="s">
        <v>1933</v>
      </c>
      <c r="C83" s="975" t="s">
        <v>599</v>
      </c>
      <c r="D83" s="975">
        <v>9</v>
      </c>
      <c r="E83" s="1646">
        <v>1701670</v>
      </c>
      <c r="F83" s="973">
        <v>1</v>
      </c>
      <c r="G83" s="1647">
        <v>384115121402501</v>
      </c>
      <c r="H83" s="1647">
        <v>201701191240</v>
      </c>
      <c r="I83" s="1647"/>
      <c r="J83" s="1647"/>
      <c r="K83" s="1671" t="s">
        <v>1690</v>
      </c>
      <c r="L83" s="1648" t="s">
        <v>1716</v>
      </c>
      <c r="M83" s="975"/>
      <c r="N83" s="975"/>
      <c r="O83" s="975"/>
      <c r="P83" s="1886">
        <v>42754</v>
      </c>
      <c r="Q83" s="1892">
        <v>0.52777777777777779</v>
      </c>
      <c r="R83" s="1889" t="s">
        <v>1820</v>
      </c>
      <c r="S83" s="1672" t="s">
        <v>1820</v>
      </c>
      <c r="T83" s="1672">
        <v>128.4</v>
      </c>
      <c r="U83" s="1651">
        <v>157.1</v>
      </c>
      <c r="V83" s="1672">
        <v>28.699999999999989</v>
      </c>
      <c r="W83" s="1653">
        <v>110</v>
      </c>
      <c r="X83" s="1653">
        <v>260.90909090909082</v>
      </c>
      <c r="Y83" s="1673"/>
      <c r="Z83" s="1672" t="s">
        <v>1820</v>
      </c>
      <c r="AA83" s="1654">
        <v>127.7</v>
      </c>
      <c r="AB83" s="1654">
        <v>156.79999999999998</v>
      </c>
      <c r="AC83" s="1654">
        <v>29.09999999999998</v>
      </c>
      <c r="AD83" s="1654">
        <v>114</v>
      </c>
      <c r="AE83" s="1654">
        <v>255.26315789473665</v>
      </c>
      <c r="AF83" s="1673"/>
      <c r="AG83" s="1672" t="s">
        <v>1820</v>
      </c>
      <c r="AH83" s="1655">
        <v>128.69999999999999</v>
      </c>
      <c r="AI83" s="1656">
        <v>159.5</v>
      </c>
      <c r="AJ83" s="1655">
        <v>30.800000000000011</v>
      </c>
      <c r="AK83" s="1655">
        <v>110</v>
      </c>
      <c r="AL83" s="1655">
        <v>280.00000000000011</v>
      </c>
      <c r="AM83" s="1673"/>
      <c r="AN83" s="1655">
        <v>265.39074960127584</v>
      </c>
      <c r="AO83" s="1655">
        <v>12.963093296359174</v>
      </c>
      <c r="AP83" s="1655">
        <v>4.8845309476064935</v>
      </c>
      <c r="AQ83" s="1650">
        <v>3</v>
      </c>
      <c r="AR83" s="1673"/>
      <c r="AS83" s="1650"/>
      <c r="AT83" s="757" t="s">
        <v>191</v>
      </c>
      <c r="AU83" s="757" t="s">
        <v>191</v>
      </c>
      <c r="AV83" s="757" t="s">
        <v>191</v>
      </c>
      <c r="AW83" s="1657" t="str">
        <f t="shared" si="93"/>
        <v xml:space="preserve">  </v>
      </c>
      <c r="AX83" s="1673"/>
      <c r="AY83" s="757" t="s">
        <v>191</v>
      </c>
      <c r="AZ83" s="757" t="s">
        <v>191</v>
      </c>
      <c r="BA83" s="757" t="s">
        <v>191</v>
      </c>
      <c r="BB83" s="1657" t="str">
        <f t="shared" si="92"/>
        <v xml:space="preserve">  </v>
      </c>
      <c r="BC83" s="1673"/>
      <c r="BD83" s="803" t="s">
        <v>191</v>
      </c>
      <c r="BE83" s="1658" t="s">
        <v>1820</v>
      </c>
      <c r="BF83" s="1898">
        <v>2.719610171610404</v>
      </c>
      <c r="BG83" s="1659"/>
      <c r="BH83" s="1658"/>
      <c r="BI83" s="1673"/>
      <c r="BJ83" s="1658" t="s">
        <v>1820</v>
      </c>
      <c r="BK83" s="1902">
        <v>7.6495192361626857E-2</v>
      </c>
      <c r="BL83" s="1658"/>
      <c r="BM83" s="1658"/>
      <c r="BN83" s="1675"/>
      <c r="BO83" s="1676"/>
      <c r="BP83" s="1660">
        <f t="shared" si="91"/>
        <v>2.812726366453123</v>
      </c>
      <c r="BQ83" s="1662">
        <v>292.76248950081396</v>
      </c>
      <c r="BR83" s="1677"/>
      <c r="BS83" s="1662"/>
      <c r="BT83" s="1675"/>
      <c r="BU83" s="1906">
        <v>76.384394987939601</v>
      </c>
      <c r="BV83" s="1658"/>
      <c r="BW83" s="1658"/>
      <c r="BX83" s="1673"/>
      <c r="BY83" s="1659">
        <v>2.7815862061847372</v>
      </c>
      <c r="BZ83" s="1659"/>
      <c r="CA83" s="1659"/>
      <c r="CB83" s="1658"/>
      <c r="CC83" s="1673"/>
      <c r="CD83" s="1898">
        <v>0.71003647894715638</v>
      </c>
      <c r="CE83" s="1659"/>
      <c r="CF83" s="1658"/>
      <c r="CG83" s="1675"/>
      <c r="CH83" s="1661">
        <f t="shared" si="94"/>
        <v>0.95011700813433742</v>
      </c>
      <c r="CI83" s="1659">
        <v>2.8152751792874504</v>
      </c>
      <c r="CJ83" s="1658"/>
      <c r="CK83" s="1658"/>
      <c r="CL83" s="1673"/>
      <c r="CM83" s="1898">
        <v>0.78827705020048633</v>
      </c>
      <c r="CN83" s="1658"/>
      <c r="CO83" s="1658"/>
      <c r="CP83" s="1675"/>
      <c r="CQ83" s="1662">
        <f t="shared" si="89"/>
        <v>0.96162427915124815</v>
      </c>
      <c r="CR83" s="1662">
        <f t="shared" si="90"/>
        <v>1.0319870312842669</v>
      </c>
      <c r="CS83" s="1658"/>
    </row>
    <row r="84" spans="1:97" ht="15" customHeight="1" x14ac:dyDescent="0.2">
      <c r="A84" s="1144" t="s">
        <v>2540</v>
      </c>
      <c r="B84" s="1167" t="s">
        <v>1936</v>
      </c>
      <c r="C84" s="957" t="s">
        <v>599</v>
      </c>
      <c r="D84" s="957">
        <v>9</v>
      </c>
      <c r="E84" s="1455">
        <v>1701659</v>
      </c>
      <c r="F84" s="955">
        <v>1</v>
      </c>
      <c r="G84" s="1163">
        <v>11452800</v>
      </c>
      <c r="H84" s="1163">
        <v>201701201000</v>
      </c>
      <c r="I84" s="1163"/>
      <c r="J84" s="1163"/>
      <c r="K84" s="1165" t="s">
        <v>1690</v>
      </c>
      <c r="L84" s="1166" t="s">
        <v>1696</v>
      </c>
      <c r="M84" s="957"/>
      <c r="N84" s="957"/>
      <c r="O84" s="957"/>
      <c r="P84" s="1884">
        <v>42755</v>
      </c>
      <c r="Q84" s="1890">
        <v>0.41666666666666669</v>
      </c>
      <c r="R84" s="1887" t="s">
        <v>1823</v>
      </c>
      <c r="S84" s="1566" t="s">
        <v>1823</v>
      </c>
      <c r="T84" s="1566">
        <v>125.6</v>
      </c>
      <c r="U84" s="1602">
        <v>173.3</v>
      </c>
      <c r="V84" s="1566">
        <v>47.700000000000017</v>
      </c>
      <c r="W84" s="1393">
        <v>84</v>
      </c>
      <c r="X84" s="1393">
        <v>567.857142857143</v>
      </c>
      <c r="Y84" s="1154"/>
      <c r="Z84" s="1566" t="s">
        <v>1823</v>
      </c>
      <c r="AA84" s="1189">
        <v>127.7</v>
      </c>
      <c r="AB84" s="1189">
        <v>173.3</v>
      </c>
      <c r="AC84" s="1189">
        <v>45.600000000000009</v>
      </c>
      <c r="AD84" s="1189">
        <v>86</v>
      </c>
      <c r="AE84" s="1189">
        <v>530.23255813953506</v>
      </c>
      <c r="AF84" s="1154"/>
      <c r="AG84" s="1566" t="s">
        <v>1823</v>
      </c>
      <c r="AH84" s="1344">
        <v>127.3</v>
      </c>
      <c r="AI84" s="1638">
        <v>172.8</v>
      </c>
      <c r="AJ84" s="1344">
        <v>45.500000000000014</v>
      </c>
      <c r="AK84" s="1344">
        <v>84</v>
      </c>
      <c r="AL84" s="1344">
        <v>541.66666666666686</v>
      </c>
      <c r="AM84" s="1154"/>
      <c r="AN84" s="1344">
        <v>546.58545588778168</v>
      </c>
      <c r="AO84" s="1344">
        <v>19.288551250532805</v>
      </c>
      <c r="AP84" s="1344">
        <v>3.5289177644150302</v>
      </c>
      <c r="AQ84" s="1343">
        <v>3</v>
      </c>
      <c r="AR84" s="1154"/>
      <c r="AS84" s="1343"/>
      <c r="AT84" s="86" t="s">
        <v>191</v>
      </c>
      <c r="AU84" s="86" t="s">
        <v>191</v>
      </c>
      <c r="AV84" s="86" t="s">
        <v>191</v>
      </c>
      <c r="AW84" s="1323" t="str">
        <f t="shared" si="93"/>
        <v xml:space="preserve">  </v>
      </c>
      <c r="AX84" s="1154"/>
      <c r="AY84" s="86" t="s">
        <v>191</v>
      </c>
      <c r="AZ84" s="86" t="s">
        <v>191</v>
      </c>
      <c r="BA84" s="86" t="s">
        <v>191</v>
      </c>
      <c r="BB84" s="1323" t="str">
        <f t="shared" si="92"/>
        <v xml:space="preserve">  </v>
      </c>
      <c r="BC84" s="1154"/>
      <c r="BD84" s="801" t="s">
        <v>191</v>
      </c>
      <c r="BE84" s="1203" t="s">
        <v>1823</v>
      </c>
      <c r="BF84" s="1896">
        <v>7.0794176653065097</v>
      </c>
      <c r="BG84" s="1312"/>
      <c r="BH84" s="1203"/>
      <c r="BI84" s="1154"/>
      <c r="BJ84" s="1203" t="s">
        <v>1823</v>
      </c>
      <c r="BK84" s="1901">
        <v>3.1198945631505909E-2</v>
      </c>
      <c r="BL84" s="1203"/>
      <c r="BM84" s="1203"/>
      <c r="BN84" s="1158"/>
      <c r="BO84" s="1157"/>
      <c r="BP84" s="1310">
        <f t="shared" si="91"/>
        <v>0.44069932170268589</v>
      </c>
      <c r="BQ84" s="1201">
        <v>262.5685649634334</v>
      </c>
      <c r="BR84" s="1366"/>
      <c r="BS84" s="1201"/>
      <c r="BT84" s="1158"/>
      <c r="BU84" s="1905">
        <v>149.10143510423543</v>
      </c>
      <c r="BV84" s="1203"/>
      <c r="BW84" s="1203"/>
      <c r="BX84" s="1154"/>
      <c r="BY84" s="1312">
        <v>0.92827512439258819</v>
      </c>
      <c r="BZ84" s="1312"/>
      <c r="CA84" s="1312"/>
      <c r="CB84" s="1203"/>
      <c r="CC84" s="1154"/>
      <c r="CD84" s="1896">
        <v>0.49220169386397705</v>
      </c>
      <c r="CE84" s="1312"/>
      <c r="CF84" s="1203"/>
      <c r="CG84" s="1158"/>
      <c r="CH84" s="1239">
        <f t="shared" si="94"/>
        <v>0.35353627519039243</v>
      </c>
      <c r="CI84" s="1312">
        <v>3.4751451081883098</v>
      </c>
      <c r="CJ84" s="1203"/>
      <c r="CK84" s="1203"/>
      <c r="CL84" s="1154"/>
      <c r="CM84" s="1896">
        <v>1.8823702669353348</v>
      </c>
      <c r="CN84" s="1203"/>
      <c r="CO84" s="1203"/>
      <c r="CP84" s="1158"/>
      <c r="CQ84" s="1201">
        <f t="shared" si="89"/>
        <v>1.3235191001147739</v>
      </c>
      <c r="CR84" s="1201">
        <f t="shared" si="90"/>
        <v>1.2624762904658746</v>
      </c>
      <c r="CS84" s="1203"/>
    </row>
    <row r="85" spans="1:97" ht="15" customHeight="1" x14ac:dyDescent="0.2">
      <c r="A85" s="1144" t="s">
        <v>2541</v>
      </c>
      <c r="B85" s="1167" t="s">
        <v>1937</v>
      </c>
      <c r="C85" s="957" t="s">
        <v>599</v>
      </c>
      <c r="D85" s="957">
        <v>9</v>
      </c>
      <c r="E85" s="1455">
        <v>1701671</v>
      </c>
      <c r="F85" s="955">
        <v>1</v>
      </c>
      <c r="G85" s="1163">
        <v>384115121402501</v>
      </c>
      <c r="H85" s="1163">
        <v>201701201130</v>
      </c>
      <c r="I85" s="1163"/>
      <c r="J85" s="1163"/>
      <c r="K85" s="1165" t="s">
        <v>1690</v>
      </c>
      <c r="L85" s="1166" t="s">
        <v>1716</v>
      </c>
      <c r="M85" s="957"/>
      <c r="N85" s="957"/>
      <c r="O85" s="957"/>
      <c r="P85" s="1884">
        <v>42755</v>
      </c>
      <c r="Q85" s="1890">
        <v>0.47916666666666669</v>
      </c>
      <c r="R85" s="1887" t="s">
        <v>1824</v>
      </c>
      <c r="S85" s="1566" t="s">
        <v>1824</v>
      </c>
      <c r="T85" s="1566">
        <v>126.8</v>
      </c>
      <c r="U85" s="1602">
        <v>185</v>
      </c>
      <c r="V85" s="1566">
        <v>58.2</v>
      </c>
      <c r="W85" s="1393">
        <v>78</v>
      </c>
      <c r="X85" s="1393">
        <v>746.15384615384619</v>
      </c>
      <c r="Y85" s="1154"/>
      <c r="Z85" s="1566" t="s">
        <v>1824</v>
      </c>
      <c r="AA85" s="1189">
        <v>127.7</v>
      </c>
      <c r="AB85" s="1189">
        <v>177.3</v>
      </c>
      <c r="AC85" s="1189">
        <v>49.600000000000009</v>
      </c>
      <c r="AD85" s="1189">
        <v>70</v>
      </c>
      <c r="AE85" s="1189">
        <v>708.57142857142867</v>
      </c>
      <c r="AF85" s="1154"/>
      <c r="AG85" s="1566" t="s">
        <v>1824</v>
      </c>
      <c r="AH85" s="1344">
        <v>128</v>
      </c>
      <c r="AI85" s="1638">
        <v>182</v>
      </c>
      <c r="AJ85" s="1344">
        <v>54</v>
      </c>
      <c r="AK85" s="1344">
        <v>72</v>
      </c>
      <c r="AL85" s="1344">
        <v>750</v>
      </c>
      <c r="AM85" s="1154"/>
      <c r="AN85" s="1344">
        <v>734.90842490842499</v>
      </c>
      <c r="AO85" s="1344">
        <v>22.889435486557716</v>
      </c>
      <c r="AP85" s="1344">
        <v>3.1145969634801656</v>
      </c>
      <c r="AQ85" s="1343">
        <v>3</v>
      </c>
      <c r="AR85" s="1154"/>
      <c r="AS85" s="1343"/>
      <c r="AT85" s="86" t="s">
        <v>191</v>
      </c>
      <c r="AU85" s="86" t="s">
        <v>191</v>
      </c>
      <c r="AV85" s="86" t="s">
        <v>191</v>
      </c>
      <c r="AW85" s="1323" t="str">
        <f t="shared" si="93"/>
        <v xml:space="preserve">  </v>
      </c>
      <c r="AX85" s="1154"/>
      <c r="AY85" s="86" t="s">
        <v>191</v>
      </c>
      <c r="AZ85" s="86" t="s">
        <v>191</v>
      </c>
      <c r="BA85" s="86" t="s">
        <v>191</v>
      </c>
      <c r="BB85" s="1323" t="str">
        <f t="shared" si="92"/>
        <v xml:space="preserve">  </v>
      </c>
      <c r="BC85" s="1154"/>
      <c r="BD85" s="801" t="s">
        <v>191</v>
      </c>
      <c r="BE85" s="1203" t="s">
        <v>1824</v>
      </c>
      <c r="BF85" s="1896">
        <v>2.9026099647247063</v>
      </c>
      <c r="BG85" s="1312"/>
      <c r="BH85" s="1203"/>
      <c r="BI85" s="1154"/>
      <c r="BJ85" s="1203" t="s">
        <v>1824</v>
      </c>
      <c r="BK85" s="1901">
        <v>5.8176129560913323E-2</v>
      </c>
      <c r="BL85" s="1203"/>
      <c r="BM85" s="1203"/>
      <c r="BN85" s="1158"/>
      <c r="BO85" s="1157"/>
      <c r="BP85" s="1310">
        <f t="shared" si="91"/>
        <v>2.0042696148612911</v>
      </c>
      <c r="BQ85" s="1201">
        <v>300.73551216295226</v>
      </c>
      <c r="BR85" s="1366"/>
      <c r="BS85" s="1201"/>
      <c r="BT85" s="1158"/>
      <c r="BU85" s="1905">
        <v>224.3949590754336</v>
      </c>
      <c r="BV85" s="1203"/>
      <c r="BW85" s="1203"/>
      <c r="BX85" s="1154"/>
      <c r="BY85" s="1312">
        <v>2.3001858873705978</v>
      </c>
      <c r="BZ85" s="1312"/>
      <c r="CA85" s="1312"/>
      <c r="CB85" s="1203"/>
      <c r="CC85" s="1154"/>
      <c r="CD85" s="1896">
        <v>1.6298460001940238</v>
      </c>
      <c r="CE85" s="1312"/>
      <c r="CF85" s="1203"/>
      <c r="CG85" s="1158"/>
      <c r="CH85" s="1239">
        <f t="shared" si="94"/>
        <v>0.7648534324487265</v>
      </c>
      <c r="CI85" s="1312">
        <v>3.7971253986781588</v>
      </c>
      <c r="CJ85" s="1203"/>
      <c r="CK85" s="1203"/>
      <c r="CL85" s="1154"/>
      <c r="CM85" s="1896">
        <v>2.8478440490086196</v>
      </c>
      <c r="CN85" s="1203"/>
      <c r="CO85" s="1203"/>
      <c r="CP85" s="1158"/>
      <c r="CQ85" s="1201">
        <f t="shared" si="89"/>
        <v>1.2626129090536877</v>
      </c>
      <c r="CR85" s="1201">
        <f t="shared" si="90"/>
        <v>1.2691212230178823</v>
      </c>
      <c r="CS85" s="1203"/>
    </row>
    <row r="86" spans="1:97" ht="15" customHeight="1" x14ac:dyDescent="0.2">
      <c r="A86" s="1144" t="s">
        <v>2544</v>
      </c>
      <c r="B86" s="1167" t="s">
        <v>1940</v>
      </c>
      <c r="C86" s="957" t="s">
        <v>599</v>
      </c>
      <c r="D86" s="957">
        <v>9</v>
      </c>
      <c r="E86" s="1455">
        <v>1701660</v>
      </c>
      <c r="F86" s="955">
        <v>1</v>
      </c>
      <c r="G86" s="1163">
        <v>11452800</v>
      </c>
      <c r="H86" s="1163">
        <v>201701210840</v>
      </c>
      <c r="I86" s="1163"/>
      <c r="J86" s="1163"/>
      <c r="K86" s="1165" t="s">
        <v>1690</v>
      </c>
      <c r="L86" s="1166" t="s">
        <v>1696</v>
      </c>
      <c r="M86" s="957"/>
      <c r="N86" s="957"/>
      <c r="O86" s="957"/>
      <c r="P86" s="1884">
        <v>42756</v>
      </c>
      <c r="Q86" s="1890">
        <v>0.3611111111111111</v>
      </c>
      <c r="R86" s="1887" t="s">
        <v>1827</v>
      </c>
      <c r="S86" s="1566" t="s">
        <v>1827</v>
      </c>
      <c r="T86" s="1566">
        <v>130</v>
      </c>
      <c r="U86" s="1602">
        <v>208.4</v>
      </c>
      <c r="V86" s="1566">
        <v>78.400000000000006</v>
      </c>
      <c r="W86" s="1393">
        <v>74</v>
      </c>
      <c r="X86" s="1393">
        <v>1059.4594594594596</v>
      </c>
      <c r="Y86" s="1154"/>
      <c r="Z86" s="1566" t="s">
        <v>1827</v>
      </c>
      <c r="AA86" s="1189">
        <v>131.19999999999999</v>
      </c>
      <c r="AB86" s="1189">
        <v>202.6</v>
      </c>
      <c r="AC86" s="1189">
        <v>71.400000000000006</v>
      </c>
      <c r="AD86" s="1189">
        <v>74</v>
      </c>
      <c r="AE86" s="1189">
        <v>964.86486486486501</v>
      </c>
      <c r="AF86" s="1154"/>
      <c r="AG86" s="1566" t="s">
        <v>1827</v>
      </c>
      <c r="AH86" s="1344">
        <v>129.80000000000001</v>
      </c>
      <c r="AI86" s="1638">
        <v>204.9</v>
      </c>
      <c r="AJ86" s="1344">
        <v>75.099999999999994</v>
      </c>
      <c r="AK86" s="1344">
        <v>76</v>
      </c>
      <c r="AL86" s="1344">
        <v>988.15789473684208</v>
      </c>
      <c r="AM86" s="1154"/>
      <c r="AN86" s="1344">
        <v>1004.1607396870555</v>
      </c>
      <c r="AO86" s="1344">
        <v>49.28592716490536</v>
      </c>
      <c r="AP86" s="1344">
        <v>4.9081710942279235</v>
      </c>
      <c r="AQ86" s="1343">
        <v>3</v>
      </c>
      <c r="AR86" s="1154"/>
      <c r="AS86" s="1343"/>
      <c r="AT86" s="86" t="s">
        <v>191</v>
      </c>
      <c r="AU86" s="86" t="s">
        <v>191</v>
      </c>
      <c r="AV86" s="86" t="s">
        <v>191</v>
      </c>
      <c r="AW86" s="1323" t="str">
        <f t="shared" si="93"/>
        <v xml:space="preserve">  </v>
      </c>
      <c r="AX86" s="1154"/>
      <c r="AY86" s="86" t="s">
        <v>191</v>
      </c>
      <c r="AZ86" s="86" t="s">
        <v>191</v>
      </c>
      <c r="BA86" s="86" t="s">
        <v>191</v>
      </c>
      <c r="BB86" s="1323" t="str">
        <f t="shared" si="92"/>
        <v xml:space="preserve">  </v>
      </c>
      <c r="BC86" s="1154"/>
      <c r="BD86" s="801" t="s">
        <v>191</v>
      </c>
      <c r="BE86" s="1203" t="s">
        <v>1881</v>
      </c>
      <c r="BF86" s="1896">
        <v>6.3587418660017949</v>
      </c>
      <c r="BG86" s="1312"/>
      <c r="BH86" s="1203"/>
      <c r="BI86" s="1154"/>
      <c r="BJ86" s="1203" t="s">
        <v>1827</v>
      </c>
      <c r="BK86" s="1901">
        <v>2.4849350289359601E-2</v>
      </c>
      <c r="BL86" s="1203"/>
      <c r="BM86" s="1203"/>
      <c r="BN86" s="1158"/>
      <c r="BO86" s="1157"/>
      <c r="BP86" s="1310">
        <f t="shared" si="91"/>
        <v>0.39079036093950142</v>
      </c>
      <c r="BQ86" s="1201">
        <v>267.22313260914797</v>
      </c>
      <c r="BR86" s="1366"/>
      <c r="BS86" s="1201"/>
      <c r="BT86" s="1158"/>
      <c r="BU86" s="1905">
        <v>283.11207562915143</v>
      </c>
      <c r="BV86" s="1203"/>
      <c r="BW86" s="1203"/>
      <c r="BX86" s="1154"/>
      <c r="BY86" s="1312">
        <v>1.2926029697424275</v>
      </c>
      <c r="BZ86" s="1312"/>
      <c r="CA86" s="1312"/>
      <c r="CB86" s="1203"/>
      <c r="CC86" s="1154"/>
      <c r="CD86" s="1896">
        <v>1.2471871897244506</v>
      </c>
      <c r="CE86" s="1312"/>
      <c r="CF86" s="1203"/>
      <c r="CG86" s="1158"/>
      <c r="CH86" s="1239">
        <f t="shared" si="94"/>
        <v>0.48371671910344832</v>
      </c>
      <c r="CI86" s="1312">
        <v>4.1429772122231245</v>
      </c>
      <c r="CJ86" s="1203"/>
      <c r="CK86" s="1203"/>
      <c r="CL86" s="1154"/>
      <c r="CM86" s="1896">
        <v>4.0939156399731136</v>
      </c>
      <c r="CN86" s="1203"/>
      <c r="CO86" s="1203"/>
      <c r="CP86" s="1158"/>
      <c r="CQ86" s="1201">
        <f t="shared" si="89"/>
        <v>1.5503812008232165</v>
      </c>
      <c r="CR86" s="1201">
        <f t="shared" si="90"/>
        <v>1.4460406292721102</v>
      </c>
      <c r="CS86" s="1203"/>
    </row>
    <row r="87" spans="1:97" ht="15" customHeight="1" x14ac:dyDescent="0.2">
      <c r="A87" s="1144" t="s">
        <v>2545</v>
      </c>
      <c r="B87" s="1167" t="s">
        <v>1941</v>
      </c>
      <c r="C87" s="957" t="s">
        <v>599</v>
      </c>
      <c r="D87" s="957">
        <v>9</v>
      </c>
      <c r="E87" s="1455">
        <v>1701672</v>
      </c>
      <c r="F87" s="955">
        <v>1</v>
      </c>
      <c r="G87" s="1163">
        <v>384115121402501</v>
      </c>
      <c r="H87" s="1163">
        <v>201701211010</v>
      </c>
      <c r="I87" s="1163"/>
      <c r="J87" s="1163"/>
      <c r="K87" s="1165" t="s">
        <v>1690</v>
      </c>
      <c r="L87" s="1166" t="s">
        <v>1716</v>
      </c>
      <c r="M87" s="957"/>
      <c r="N87" s="957"/>
      <c r="O87" s="957"/>
      <c r="P87" s="1884">
        <v>42756</v>
      </c>
      <c r="Q87" s="1890">
        <v>0.4236111111111111</v>
      </c>
      <c r="R87" s="1887" t="s">
        <v>1828</v>
      </c>
      <c r="S87" s="1566" t="s">
        <v>1828</v>
      </c>
      <c r="T87" s="1566">
        <v>127.1</v>
      </c>
      <c r="U87" s="1602">
        <v>150.4</v>
      </c>
      <c r="V87" s="1566">
        <v>23.300000000000011</v>
      </c>
      <c r="W87" s="1393">
        <v>98</v>
      </c>
      <c r="X87" s="1393">
        <v>237.75510204081644</v>
      </c>
      <c r="Y87" s="1154"/>
      <c r="Z87" s="1566" t="s">
        <v>1828</v>
      </c>
      <c r="AA87" s="1189">
        <v>128.5</v>
      </c>
      <c r="AB87" s="1189">
        <v>152.60000000000002</v>
      </c>
      <c r="AC87" s="1189">
        <v>24.100000000000023</v>
      </c>
      <c r="AD87" s="1189">
        <v>104</v>
      </c>
      <c r="AE87" s="1189">
        <v>231.73076923076945</v>
      </c>
      <c r="AF87" s="1154"/>
      <c r="AG87" s="1566" t="s">
        <v>1828</v>
      </c>
      <c r="AH87" s="1344">
        <v>128.5</v>
      </c>
      <c r="AI87" s="1638">
        <v>152.60000000000002</v>
      </c>
      <c r="AJ87" s="1344">
        <v>24.100000000000023</v>
      </c>
      <c r="AK87" s="1344">
        <v>104</v>
      </c>
      <c r="AL87" s="1344">
        <v>231.73076923076945</v>
      </c>
      <c r="AM87" s="1154"/>
      <c r="AN87" s="1344">
        <v>233.73888016745181</v>
      </c>
      <c r="AO87" s="1344">
        <v>3.4781501695685213</v>
      </c>
      <c r="AP87" s="1344">
        <v>1.4880494708782535</v>
      </c>
      <c r="AQ87" s="1343">
        <v>3</v>
      </c>
      <c r="AR87" s="1154"/>
      <c r="AS87" s="1343"/>
      <c r="AT87" s="86" t="s">
        <v>191</v>
      </c>
      <c r="AU87" s="86" t="s">
        <v>191</v>
      </c>
      <c r="AV87" s="86" t="s">
        <v>191</v>
      </c>
      <c r="AW87" s="1323" t="str">
        <f t="shared" si="93"/>
        <v xml:space="preserve">  </v>
      </c>
      <c r="AX87" s="1154"/>
      <c r="AY87" s="86" t="s">
        <v>191</v>
      </c>
      <c r="AZ87" s="86" t="s">
        <v>191</v>
      </c>
      <c r="BA87" s="86" t="s">
        <v>191</v>
      </c>
      <c r="BB87" s="1323" t="str">
        <f t="shared" si="92"/>
        <v xml:space="preserve">  </v>
      </c>
      <c r="BC87" s="1154"/>
      <c r="BD87" s="801" t="s">
        <v>191</v>
      </c>
      <c r="BE87" s="1203" t="s">
        <v>1828</v>
      </c>
      <c r="BF87" s="1896">
        <v>4.9268137923476045</v>
      </c>
      <c r="BG87" s="1312"/>
      <c r="BH87" s="1203"/>
      <c r="BI87" s="1154"/>
      <c r="BJ87" s="1203" t="s">
        <v>1828</v>
      </c>
      <c r="BK87" s="1901">
        <v>5.4993511859895351E-2</v>
      </c>
      <c r="BL87" s="1203"/>
      <c r="BM87" s="1203"/>
      <c r="BN87" s="1158"/>
      <c r="BO87" s="1157"/>
      <c r="BP87" s="1310">
        <f t="shared" si="91"/>
        <v>1.1162084498771201</v>
      </c>
      <c r="BQ87" s="1201">
        <v>320.04814457153196</v>
      </c>
      <c r="BR87" s="1366"/>
      <c r="BS87" s="1201"/>
      <c r="BT87" s="1158"/>
      <c r="BU87" s="1905">
        <v>76.093079270578556</v>
      </c>
      <c r="BV87" s="1203"/>
      <c r="BW87" s="1203"/>
      <c r="BX87" s="1154"/>
      <c r="BY87" s="1312">
        <v>2.1493511709147937</v>
      </c>
      <c r="BZ87" s="1312"/>
      <c r="CA87" s="1312"/>
      <c r="CB87" s="1203"/>
      <c r="CC87" s="1154"/>
      <c r="CD87" s="1896">
        <v>0.49807080018313993</v>
      </c>
      <c r="CE87" s="1312"/>
      <c r="CF87" s="1203"/>
      <c r="CG87" s="1158"/>
      <c r="CH87" s="1239">
        <f t="shared" si="94"/>
        <v>0.67157120182410734</v>
      </c>
      <c r="CI87" s="1312">
        <v>3.1746573903607547</v>
      </c>
      <c r="CJ87" s="1203"/>
      <c r="CK87" s="1203"/>
      <c r="CL87" s="1154"/>
      <c r="CM87" s="1896">
        <v>0.7356657991124449</v>
      </c>
      <c r="CN87" s="1203"/>
      <c r="CO87" s="1203"/>
      <c r="CP87" s="1158"/>
      <c r="CQ87" s="1201">
        <f t="shared" si="89"/>
        <v>0.99193119666757101</v>
      </c>
      <c r="CR87" s="1201">
        <f t="shared" si="90"/>
        <v>0.9667972516876322</v>
      </c>
      <c r="CS87" s="1203"/>
    </row>
    <row r="88" spans="1:97" ht="15" customHeight="1" x14ac:dyDescent="0.2">
      <c r="A88" s="1144" t="s">
        <v>2549</v>
      </c>
      <c r="B88" s="1167" t="s">
        <v>1945</v>
      </c>
      <c r="C88" s="957" t="s">
        <v>599</v>
      </c>
      <c r="D88" s="957">
        <v>9</v>
      </c>
      <c r="E88" s="1455">
        <v>1701673</v>
      </c>
      <c r="F88" s="955">
        <v>1</v>
      </c>
      <c r="G88" s="1163">
        <v>384115121402501</v>
      </c>
      <c r="H88" s="1163">
        <v>201701231120</v>
      </c>
      <c r="I88" s="1163"/>
      <c r="J88" s="1163"/>
      <c r="K88" s="1165" t="s">
        <v>1690</v>
      </c>
      <c r="L88" s="1166" t="s">
        <v>1716</v>
      </c>
      <c r="M88" s="957"/>
      <c r="N88" s="957"/>
      <c r="O88" s="957"/>
      <c r="P88" s="1884">
        <v>42758</v>
      </c>
      <c r="Q88" s="1890">
        <v>0.47222222222222227</v>
      </c>
      <c r="R88" s="1887" t="s">
        <v>1833</v>
      </c>
      <c r="S88" s="1566" t="s">
        <v>1833</v>
      </c>
      <c r="T88" s="1566">
        <v>127</v>
      </c>
      <c r="U88" s="1602">
        <v>155.4</v>
      </c>
      <c r="V88" s="1566">
        <v>28.400000000000006</v>
      </c>
      <c r="W88" s="1393">
        <v>150</v>
      </c>
      <c r="X88" s="1393">
        <v>189.33333333333337</v>
      </c>
      <c r="Y88" s="1154"/>
      <c r="Z88" s="1566" t="s">
        <v>1833</v>
      </c>
      <c r="AA88" s="1189">
        <v>127.9</v>
      </c>
      <c r="AB88" s="1189">
        <v>159</v>
      </c>
      <c r="AC88" s="1189">
        <v>31.099999999999994</v>
      </c>
      <c r="AD88" s="1189">
        <v>160</v>
      </c>
      <c r="AE88" s="1189">
        <v>194.37499999999997</v>
      </c>
      <c r="AF88" s="1154"/>
      <c r="AG88" s="1566" t="s">
        <v>1833</v>
      </c>
      <c r="AH88" s="1344">
        <v>127.5</v>
      </c>
      <c r="AI88" s="1638">
        <v>154.5</v>
      </c>
      <c r="AJ88" s="1344">
        <v>27</v>
      </c>
      <c r="AK88" s="1344">
        <v>140</v>
      </c>
      <c r="AL88" s="1344">
        <v>192.85714285714283</v>
      </c>
      <c r="AM88" s="1154"/>
      <c r="AN88" s="1344">
        <v>192.18849206349205</v>
      </c>
      <c r="AO88" s="1344">
        <v>2.5864881803966617</v>
      </c>
      <c r="AP88" s="1344">
        <v>1.3458080411714666</v>
      </c>
      <c r="AQ88" s="1343">
        <v>3</v>
      </c>
      <c r="AR88" s="1154"/>
      <c r="AS88" s="1343"/>
      <c r="AT88" s="86" t="s">
        <v>191</v>
      </c>
      <c r="AU88" s="86" t="s">
        <v>191</v>
      </c>
      <c r="AV88" s="86" t="s">
        <v>191</v>
      </c>
      <c r="AW88" s="1323" t="str">
        <f t="shared" si="93"/>
        <v xml:space="preserve">  </v>
      </c>
      <c r="AX88" s="1154"/>
      <c r="AY88" s="86" t="s">
        <v>191</v>
      </c>
      <c r="AZ88" s="86" t="s">
        <v>191</v>
      </c>
      <c r="BA88" s="86" t="s">
        <v>191</v>
      </c>
      <c r="BB88" s="1323" t="str">
        <f t="shared" si="92"/>
        <v xml:space="preserve">  </v>
      </c>
      <c r="BC88" s="1154"/>
      <c r="BD88" s="801" t="s">
        <v>191</v>
      </c>
      <c r="BE88" s="1203" t="s">
        <v>1833</v>
      </c>
      <c r="BF88" s="1896">
        <v>4.5914373925040843</v>
      </c>
      <c r="BG88" s="1312"/>
      <c r="BH88" s="1203"/>
      <c r="BI88" s="1154"/>
      <c r="BJ88" s="1203" t="s">
        <v>1833</v>
      </c>
      <c r="BK88" s="1901">
        <v>5.2798640735762778E-2</v>
      </c>
      <c r="BL88" s="1203"/>
      <c r="BM88" s="1203"/>
      <c r="BN88" s="1158"/>
      <c r="BO88" s="1157"/>
      <c r="BP88" s="1310">
        <f t="shared" si="91"/>
        <v>1.1499370724723612</v>
      </c>
      <c r="BQ88" s="1201">
        <v>293.75623592679426</v>
      </c>
      <c r="BR88" s="1366"/>
      <c r="BS88" s="1666"/>
      <c r="BT88" s="1158"/>
      <c r="BU88" s="1905">
        <v>55.617847335473058</v>
      </c>
      <c r="BV88" s="1203"/>
      <c r="BW88" s="1203"/>
      <c r="BX88" s="1154"/>
      <c r="BY88" s="1312">
        <v>1.9700765519546977</v>
      </c>
      <c r="BZ88" s="1312"/>
      <c r="CA88" s="1312"/>
      <c r="CB88" s="1203"/>
      <c r="CC88" s="1154"/>
      <c r="CD88" s="1896">
        <v>0.38293362978619422</v>
      </c>
      <c r="CE88" s="1312"/>
      <c r="CF88" s="1203"/>
      <c r="CG88" s="1158"/>
      <c r="CH88" s="1239">
        <f t="shared" si="94"/>
        <v>0.67065012109075772</v>
      </c>
      <c r="CI88" s="1312">
        <v>3.9671459389174792</v>
      </c>
      <c r="CJ88" s="1203"/>
      <c r="CK88" s="1203"/>
      <c r="CL88" s="1154"/>
      <c r="CM88" s="1896">
        <v>0.76509243107694247</v>
      </c>
      <c r="CN88" s="1203"/>
      <c r="CO88" s="1203"/>
      <c r="CP88" s="1158"/>
      <c r="CQ88" s="1201">
        <f t="shared" si="89"/>
        <v>1.3504890973297039</v>
      </c>
      <c r="CR88" s="1201">
        <f t="shared" si="90"/>
        <v>1.3756239547749749</v>
      </c>
      <c r="CS88" s="1203"/>
    </row>
    <row r="89" spans="1:97" ht="15" customHeight="1" x14ac:dyDescent="0.2">
      <c r="A89" s="1144" t="s">
        <v>2550</v>
      </c>
      <c r="B89" s="1167" t="s">
        <v>1946</v>
      </c>
      <c r="C89" s="957" t="s">
        <v>599</v>
      </c>
      <c r="D89" s="957">
        <v>9</v>
      </c>
      <c r="E89" s="1455">
        <v>1701661</v>
      </c>
      <c r="F89" s="955">
        <v>1</v>
      </c>
      <c r="G89" s="1163">
        <v>11452800</v>
      </c>
      <c r="H89" s="1163">
        <v>201701231230</v>
      </c>
      <c r="I89" s="1163"/>
      <c r="J89" s="1163"/>
      <c r="K89" s="1165" t="s">
        <v>1690</v>
      </c>
      <c r="L89" s="1166" t="s">
        <v>1696</v>
      </c>
      <c r="M89" s="957"/>
      <c r="N89" s="957"/>
      <c r="O89" s="957"/>
      <c r="P89" s="1884">
        <v>42758</v>
      </c>
      <c r="Q89" s="1890">
        <v>0.52083333333333337</v>
      </c>
      <c r="R89" s="1887" t="s">
        <v>1834</v>
      </c>
      <c r="S89" s="1566" t="s">
        <v>1834</v>
      </c>
      <c r="T89" s="1566">
        <v>127.9</v>
      </c>
      <c r="U89" s="1602">
        <v>183.29999999999998</v>
      </c>
      <c r="V89" s="1566">
        <v>55.399999999999977</v>
      </c>
      <c r="W89" s="1393">
        <v>76</v>
      </c>
      <c r="X89" s="1393">
        <v>728.94736842105237</v>
      </c>
      <c r="Y89" s="1154"/>
      <c r="Z89" s="1566" t="s">
        <v>1834</v>
      </c>
      <c r="AA89" s="1189">
        <v>127.2</v>
      </c>
      <c r="AB89" s="1189">
        <v>178.4</v>
      </c>
      <c r="AC89" s="1189">
        <v>51.2</v>
      </c>
      <c r="AD89" s="1189">
        <v>72</v>
      </c>
      <c r="AE89" s="1189">
        <v>711.1111111111112</v>
      </c>
      <c r="AF89" s="1154"/>
      <c r="AG89" s="1566" t="s">
        <v>1834</v>
      </c>
      <c r="AH89" s="1344">
        <v>127.1</v>
      </c>
      <c r="AI89" s="1638">
        <v>170.4</v>
      </c>
      <c r="AJ89" s="1344">
        <v>43.300000000000011</v>
      </c>
      <c r="AK89" s="1344">
        <v>62</v>
      </c>
      <c r="AL89" s="1344">
        <v>698.38709677419376</v>
      </c>
      <c r="AM89" s="1154"/>
      <c r="AN89" s="1344">
        <v>712.81519210211911</v>
      </c>
      <c r="AO89" s="1344">
        <v>15.351236751492808</v>
      </c>
      <c r="AP89" s="1344">
        <v>2.1536068425002877</v>
      </c>
      <c r="AQ89" s="1343">
        <v>3</v>
      </c>
      <c r="AR89" s="1154"/>
      <c r="AS89" s="1343"/>
      <c r="AT89" s="86" t="s">
        <v>191</v>
      </c>
      <c r="AU89" s="86" t="s">
        <v>191</v>
      </c>
      <c r="AV89" s="86" t="s">
        <v>191</v>
      </c>
      <c r="AW89" s="1323" t="str">
        <f t="shared" si="93"/>
        <v xml:space="preserve">  </v>
      </c>
      <c r="AX89" s="1154"/>
      <c r="AY89" s="86" t="s">
        <v>191</v>
      </c>
      <c r="AZ89" s="86" t="s">
        <v>191</v>
      </c>
      <c r="BA89" s="86" t="s">
        <v>191</v>
      </c>
      <c r="BB89" s="1323" t="str">
        <f t="shared" si="92"/>
        <v xml:space="preserve">  </v>
      </c>
      <c r="BC89" s="1154"/>
      <c r="BD89" s="801" t="s">
        <v>191</v>
      </c>
      <c r="BE89" s="1203" t="s">
        <v>1834</v>
      </c>
      <c r="BF89" s="1896">
        <v>6.5180810112118692</v>
      </c>
      <c r="BG89" s="1312"/>
      <c r="BH89" s="1203"/>
      <c r="BI89" s="1154"/>
      <c r="BJ89" s="1203" t="s">
        <v>1834</v>
      </c>
      <c r="BK89" s="1901">
        <v>2.9265619147721068E-2</v>
      </c>
      <c r="BL89" s="1203"/>
      <c r="BM89" s="1203"/>
      <c r="BN89" s="1158"/>
      <c r="BO89" s="1157"/>
      <c r="BP89" s="1310">
        <f t="shared" si="91"/>
        <v>0.44899133805457075</v>
      </c>
      <c r="BQ89" s="1201">
        <v>265.47266816270223</v>
      </c>
      <c r="BR89" s="1366"/>
      <c r="BS89" s="1666"/>
      <c r="BT89" s="1158"/>
      <c r="BU89" s="1905">
        <v>193.51560284491705</v>
      </c>
      <c r="BV89" s="1203"/>
      <c r="BW89" s="1203"/>
      <c r="BX89" s="1154"/>
      <c r="BY89" s="1312">
        <v>1.0707025832837669</v>
      </c>
      <c r="BZ89" s="1312"/>
      <c r="CA89" s="1312"/>
      <c r="CB89" s="1203"/>
      <c r="CC89" s="1154"/>
      <c r="CD89" s="1896">
        <v>0.76138850366845634</v>
      </c>
      <c r="CE89" s="1312"/>
      <c r="CF89" s="1203"/>
      <c r="CG89" s="1158"/>
      <c r="CH89" s="1239">
        <f t="shared" si="94"/>
        <v>0.40331932876327492</v>
      </c>
      <c r="CI89" s="1312">
        <v>3.1805228081720469</v>
      </c>
      <c r="CJ89" s="1203"/>
      <c r="CK89" s="1203"/>
      <c r="CL89" s="1154"/>
      <c r="CM89" s="1896">
        <v>2.2212360902233819</v>
      </c>
      <c r="CN89" s="1203"/>
      <c r="CO89" s="1203"/>
      <c r="CP89" s="1158"/>
      <c r="CQ89" s="1201">
        <f t="shared" si="89"/>
        <v>1.1980603616123586</v>
      </c>
      <c r="CR89" s="1201">
        <f t="shared" si="90"/>
        <v>1.147833072666226</v>
      </c>
      <c r="CS89" s="1203"/>
    </row>
    <row r="90" spans="1:97" ht="15" customHeight="1" x14ac:dyDescent="0.2">
      <c r="A90" s="1144" t="s">
        <v>2554</v>
      </c>
      <c r="B90" s="1167" t="s">
        <v>1950</v>
      </c>
      <c r="C90" s="957" t="s">
        <v>599</v>
      </c>
      <c r="D90" s="957">
        <v>9</v>
      </c>
      <c r="E90" s="1455">
        <v>1702012</v>
      </c>
      <c r="F90" s="955">
        <v>1</v>
      </c>
      <c r="G90" s="1163">
        <v>384115121402501</v>
      </c>
      <c r="H90" s="1163">
        <v>201601261100</v>
      </c>
      <c r="I90" s="1163"/>
      <c r="J90" s="1163"/>
      <c r="K90" s="1165" t="s">
        <v>1690</v>
      </c>
      <c r="L90" s="1166" t="s">
        <v>1716</v>
      </c>
      <c r="M90" s="957"/>
      <c r="N90" s="957"/>
      <c r="O90" s="957"/>
      <c r="P90" s="1884">
        <v>42761</v>
      </c>
      <c r="Q90" s="1890">
        <v>0.45833333333333331</v>
      </c>
      <c r="R90" s="1887" t="s">
        <v>1839</v>
      </c>
      <c r="S90" s="1566" t="s">
        <v>1839</v>
      </c>
      <c r="T90" s="1566">
        <v>127.4</v>
      </c>
      <c r="U90" s="1602">
        <v>143.30000000000001</v>
      </c>
      <c r="V90" s="1566">
        <v>15.900000000000006</v>
      </c>
      <c r="W90" s="1393">
        <v>218</v>
      </c>
      <c r="X90" s="1393">
        <v>72.935779816513786</v>
      </c>
      <c r="Y90" s="1154"/>
      <c r="Z90" s="1566" t="s">
        <v>1839</v>
      </c>
      <c r="AA90" s="1189">
        <v>127.6</v>
      </c>
      <c r="AB90" s="1189">
        <v>143.30000000000001</v>
      </c>
      <c r="AC90" s="1189">
        <v>15.700000000000017</v>
      </c>
      <c r="AD90" s="1189">
        <v>212</v>
      </c>
      <c r="AE90" s="1189">
        <v>74.056603773584982</v>
      </c>
      <c r="AF90" s="1154"/>
      <c r="AG90" s="1566" t="s">
        <v>1839</v>
      </c>
      <c r="AH90" s="1344">
        <v>130.69999999999999</v>
      </c>
      <c r="AI90" s="1638">
        <v>147.29999999999998</v>
      </c>
      <c r="AJ90" s="1344">
        <v>16.599999999999994</v>
      </c>
      <c r="AK90" s="1344">
        <v>226</v>
      </c>
      <c r="AL90" s="1344">
        <v>73.451327433628293</v>
      </c>
      <c r="AM90" s="1154"/>
      <c r="AN90" s="1344">
        <v>73.48123700790903</v>
      </c>
      <c r="AO90" s="1344">
        <v>0.56101026965771661</v>
      </c>
      <c r="AP90" s="1344">
        <v>0.76347417722068722</v>
      </c>
      <c r="AQ90" s="1343">
        <v>3</v>
      </c>
      <c r="AR90" s="1154"/>
      <c r="AS90" s="1343"/>
      <c r="AT90" s="86" t="s">
        <v>191</v>
      </c>
      <c r="AU90" s="86" t="s">
        <v>191</v>
      </c>
      <c r="AV90" s="86" t="s">
        <v>191</v>
      </c>
      <c r="AW90" s="1323" t="str">
        <f t="shared" si="93"/>
        <v xml:space="preserve">  </v>
      </c>
      <c r="AX90" s="1154"/>
      <c r="AY90" s="86" t="s">
        <v>191</v>
      </c>
      <c r="AZ90" s="86" t="s">
        <v>191</v>
      </c>
      <c r="BA90" s="86" t="s">
        <v>191</v>
      </c>
      <c r="BB90" s="1323" t="str">
        <f t="shared" si="92"/>
        <v xml:space="preserve">  </v>
      </c>
      <c r="BC90" s="1154"/>
      <c r="BD90" s="801" t="s">
        <v>191</v>
      </c>
      <c r="BE90" s="1203" t="s">
        <v>1839</v>
      </c>
      <c r="BF90" s="1896">
        <v>3.4970820752741494</v>
      </c>
      <c r="BG90" s="1312"/>
      <c r="BH90" s="1203"/>
      <c r="BI90" s="1154"/>
      <c r="BJ90" s="1203" t="s">
        <v>1839</v>
      </c>
      <c r="BK90" s="1901">
        <v>6.2912304859133905E-2</v>
      </c>
      <c r="BL90" s="1203"/>
      <c r="BM90" s="1203"/>
      <c r="BN90" s="1158"/>
      <c r="BO90" s="1157"/>
      <c r="BP90" s="1310">
        <f t="shared" si="91"/>
        <v>1.7989942330479038</v>
      </c>
      <c r="BQ90" s="1201">
        <v>304.41184544720306</v>
      </c>
      <c r="BR90" s="1366"/>
      <c r="BS90" s="1666"/>
      <c r="BT90" s="1158"/>
      <c r="BU90" s="1905">
        <v>22.202515333075826</v>
      </c>
      <c r="BV90" s="1203"/>
      <c r="BW90" s="1203"/>
      <c r="BX90" s="1154"/>
      <c r="BY90" s="1312">
        <v>2.4917466722603248</v>
      </c>
      <c r="BZ90" s="1312"/>
      <c r="CA90" s="1312"/>
      <c r="CB90" s="1203"/>
      <c r="CC90" s="1154"/>
      <c r="CD90" s="1896">
        <v>0.18453029601173185</v>
      </c>
      <c r="CE90" s="1203"/>
      <c r="CF90" s="1203"/>
      <c r="CG90" s="1158"/>
      <c r="CH90" s="1239">
        <f t="shared" si="94"/>
        <v>0.81854458344082126</v>
      </c>
      <c r="CI90" s="1312">
        <v>4.2402713047637794</v>
      </c>
      <c r="CJ90" s="1203"/>
      <c r="CK90" s="1203"/>
      <c r="CL90" s="1154"/>
      <c r="CM90" s="1896">
        <v>0.31145355601362262</v>
      </c>
      <c r="CN90" s="1203"/>
      <c r="CO90" s="1203"/>
      <c r="CP90" s="1158"/>
      <c r="CQ90" s="1201">
        <f t="shared" si="89"/>
        <v>1.3929389963568972</v>
      </c>
      <c r="CR90" s="1201">
        <f t="shared" si="90"/>
        <v>1.4027850058485936</v>
      </c>
      <c r="CS90" s="1203"/>
    </row>
    <row r="91" spans="1:97" ht="15" customHeight="1" x14ac:dyDescent="0.2">
      <c r="A91" s="1144" t="s">
        <v>2555</v>
      </c>
      <c r="B91" s="1117" t="s">
        <v>1951</v>
      </c>
      <c r="C91" s="957" t="s">
        <v>599</v>
      </c>
      <c r="D91" s="957">
        <v>7</v>
      </c>
      <c r="E91" s="1455">
        <v>1702011</v>
      </c>
      <c r="F91" s="955">
        <v>1</v>
      </c>
      <c r="G91" s="1163">
        <v>11452800</v>
      </c>
      <c r="H91" s="1163">
        <v>201701261200</v>
      </c>
      <c r="I91" s="1163"/>
      <c r="J91" s="1163"/>
      <c r="K91" s="1165" t="s">
        <v>1690</v>
      </c>
      <c r="L91" s="1166" t="s">
        <v>1696</v>
      </c>
      <c r="M91" s="957"/>
      <c r="N91" s="957"/>
      <c r="O91" s="957"/>
      <c r="P91" s="1884">
        <v>42761</v>
      </c>
      <c r="Q91" s="1890">
        <v>0.5</v>
      </c>
      <c r="R91" s="1887" t="s">
        <v>1840</v>
      </c>
      <c r="S91" s="1566" t="s">
        <v>1840</v>
      </c>
      <c r="T91" s="1566">
        <v>129.4</v>
      </c>
      <c r="U91" s="1602">
        <v>145.9</v>
      </c>
      <c r="V91" s="1566">
        <v>16.5</v>
      </c>
      <c r="W91" s="1393">
        <v>240</v>
      </c>
      <c r="X91" s="1393">
        <v>68.75</v>
      </c>
      <c r="Y91" s="1154"/>
      <c r="Z91" s="1566" t="s">
        <v>1840</v>
      </c>
      <c r="AA91" s="1189">
        <v>127.6</v>
      </c>
      <c r="AB91" s="1189">
        <v>143.5</v>
      </c>
      <c r="AC91" s="1189">
        <v>15.900000000000006</v>
      </c>
      <c r="AD91" s="1189">
        <v>228</v>
      </c>
      <c r="AE91" s="1189">
        <v>69.736842105263179</v>
      </c>
      <c r="AF91" s="1154"/>
      <c r="AG91" s="1566" t="s">
        <v>1840</v>
      </c>
      <c r="AH91" s="1344">
        <v>127.1</v>
      </c>
      <c r="AI91" s="1638">
        <v>143.4</v>
      </c>
      <c r="AJ91" s="1344">
        <v>16.300000000000011</v>
      </c>
      <c r="AK91" s="1344">
        <v>230</v>
      </c>
      <c r="AL91" s="1344">
        <v>70.869565217391354</v>
      </c>
      <c r="AM91" s="1154"/>
      <c r="AN91" s="1344">
        <v>69.785469107551521</v>
      </c>
      <c r="AO91" s="1344">
        <v>1.0606189781007489</v>
      </c>
      <c r="AP91" s="1344">
        <v>1.5198278261426472</v>
      </c>
      <c r="AQ91" s="1343">
        <v>3</v>
      </c>
      <c r="AR91" s="1154"/>
      <c r="AS91" s="1343"/>
      <c r="AT91" s="86" t="s">
        <v>191</v>
      </c>
      <c r="AU91" s="86" t="s">
        <v>191</v>
      </c>
      <c r="AV91" s="86" t="s">
        <v>191</v>
      </c>
      <c r="AW91" s="1323" t="str">
        <f t="shared" si="93"/>
        <v xml:space="preserve">  </v>
      </c>
      <c r="AX91" s="1154"/>
      <c r="AY91" s="86" t="s">
        <v>191</v>
      </c>
      <c r="AZ91" s="86" t="s">
        <v>191</v>
      </c>
      <c r="BA91" s="86" t="s">
        <v>191</v>
      </c>
      <c r="BB91" s="1323" t="str">
        <f t="shared" si="92"/>
        <v xml:space="preserve">  </v>
      </c>
      <c r="BC91" s="1154"/>
      <c r="BD91" s="801" t="s">
        <v>191</v>
      </c>
      <c r="BE91" s="1203" t="s">
        <v>1840</v>
      </c>
      <c r="BF91" s="1896">
        <v>1.4771172954957437</v>
      </c>
      <c r="BG91" s="1312"/>
      <c r="BH91" s="1203"/>
      <c r="BI91" s="1154"/>
      <c r="BJ91" s="1203" t="s">
        <v>1840</v>
      </c>
      <c r="BK91" s="1901">
        <v>1.9226976417501686E-2</v>
      </c>
      <c r="BL91" s="1203"/>
      <c r="BM91" s="1203"/>
      <c r="BN91" s="1158"/>
      <c r="BO91" s="1157"/>
      <c r="BP91" s="1310">
        <f t="shared" si="91"/>
        <v>1.3016553577790726</v>
      </c>
      <c r="BQ91" s="1201">
        <v>245.52089736653204</v>
      </c>
      <c r="BR91" s="1366"/>
      <c r="BS91" s="1666"/>
      <c r="BT91" s="1158"/>
      <c r="BU91" s="1905">
        <v>16.879561693949078</v>
      </c>
      <c r="BV91" s="1203"/>
      <c r="BW91" s="1203"/>
      <c r="BX91" s="1154"/>
      <c r="BY91" s="1312">
        <v>1.1316237691754945</v>
      </c>
      <c r="BZ91" s="1312"/>
      <c r="CA91" s="1312"/>
      <c r="CB91" s="1203"/>
      <c r="CC91" s="1154"/>
      <c r="CD91" s="1896">
        <v>7.8915868113554208E-2</v>
      </c>
      <c r="CE91" s="1203"/>
      <c r="CF91" s="1203" t="s">
        <v>1032</v>
      </c>
      <c r="CG91" s="1158"/>
      <c r="CH91" s="1239">
        <f t="shared" si="94"/>
        <v>0.46090731229534471</v>
      </c>
      <c r="CI91" s="1312">
        <v>3.3169651408652698</v>
      </c>
      <c r="CJ91" s="1203"/>
      <c r="CK91" s="1203"/>
      <c r="CL91" s="1154"/>
      <c r="CM91" s="1896">
        <v>0.23507187737436494</v>
      </c>
      <c r="CN91" s="1203"/>
      <c r="CO91" s="1203"/>
      <c r="CP91" s="1158"/>
      <c r="CQ91" s="1201">
        <f t="shared" si="89"/>
        <v>1.3509909651044714</v>
      </c>
      <c r="CR91" s="1201">
        <f t="shared" si="90"/>
        <v>1.3926420699574955</v>
      </c>
      <c r="CS91" s="1203"/>
    </row>
    <row r="92" spans="1:97" ht="15" customHeight="1" x14ac:dyDescent="0.2">
      <c r="A92" s="1144" t="s">
        <v>2556</v>
      </c>
      <c r="B92" s="1117" t="s">
        <v>1952</v>
      </c>
      <c r="C92" s="1209" t="s">
        <v>600</v>
      </c>
      <c r="D92" s="1209">
        <v>7</v>
      </c>
      <c r="E92" s="1614">
        <v>1700258</v>
      </c>
      <c r="F92" s="1669">
        <v>4</v>
      </c>
      <c r="G92" s="1210">
        <v>11452800</v>
      </c>
      <c r="H92" s="1210">
        <v>201701261201</v>
      </c>
      <c r="I92" s="1210"/>
      <c r="J92" s="1210"/>
      <c r="K92" s="1457" t="s">
        <v>1690</v>
      </c>
      <c r="L92" s="1481" t="s">
        <v>1841</v>
      </c>
      <c r="M92" s="1209"/>
      <c r="N92" s="1209"/>
      <c r="O92" s="1209" t="s">
        <v>45</v>
      </c>
      <c r="P92" s="1885">
        <v>42761</v>
      </c>
      <c r="Q92" s="1891">
        <v>0.50069444444444444</v>
      </c>
      <c r="R92" s="1888" t="s">
        <v>1842</v>
      </c>
      <c r="S92" s="1634" t="s">
        <v>1842</v>
      </c>
      <c r="T92" s="1566">
        <v>128.6</v>
      </c>
      <c r="U92" s="1602">
        <v>145.5</v>
      </c>
      <c r="V92" s="1566">
        <v>16.900000000000006</v>
      </c>
      <c r="W92" s="1393">
        <v>236</v>
      </c>
      <c r="X92" s="1393">
        <v>71.610169491525454</v>
      </c>
      <c r="Y92" s="1154"/>
      <c r="Z92" s="1634" t="s">
        <v>1842</v>
      </c>
      <c r="AA92" s="1189">
        <v>126.2</v>
      </c>
      <c r="AB92" s="1189">
        <v>142.6</v>
      </c>
      <c r="AC92" s="1189">
        <v>16.399999999999991</v>
      </c>
      <c r="AD92" s="1189">
        <v>230</v>
      </c>
      <c r="AE92" s="1189">
        <v>71.304347826086911</v>
      </c>
      <c r="AF92" s="1154"/>
      <c r="AG92" s="1634" t="s">
        <v>1842</v>
      </c>
      <c r="AH92" s="1359">
        <v>127</v>
      </c>
      <c r="AI92" s="1639">
        <v>143.30000000000001</v>
      </c>
      <c r="AJ92" s="1359">
        <v>16.300000000000011</v>
      </c>
      <c r="AK92" s="1359">
        <v>230</v>
      </c>
      <c r="AL92" s="1359">
        <v>70.869565217391354</v>
      </c>
      <c r="AM92" s="1154"/>
      <c r="AN92" s="1359">
        <v>71.261360845001249</v>
      </c>
      <c r="AO92" s="1359">
        <v>0.37216875624314444</v>
      </c>
      <c r="AP92" s="1359">
        <v>0.52225883961525676</v>
      </c>
      <c r="AQ92" s="1343">
        <v>3</v>
      </c>
      <c r="AR92" s="1154"/>
      <c r="AS92" s="1358"/>
      <c r="AT92" s="272" t="s">
        <v>191</v>
      </c>
      <c r="AU92" s="272" t="s">
        <v>191</v>
      </c>
      <c r="AV92" s="272" t="s">
        <v>191</v>
      </c>
      <c r="AW92" s="1323" t="str">
        <f t="shared" si="93"/>
        <v xml:space="preserve">  </v>
      </c>
      <c r="AX92" s="1154"/>
      <c r="AY92" s="272" t="s">
        <v>191</v>
      </c>
      <c r="AZ92" s="272" t="s">
        <v>191</v>
      </c>
      <c r="BA92" s="272" t="s">
        <v>191</v>
      </c>
      <c r="BB92" s="1323" t="str">
        <f t="shared" si="92"/>
        <v xml:space="preserve">  </v>
      </c>
      <c r="BC92" s="1154"/>
      <c r="BD92" s="802" t="s">
        <v>191</v>
      </c>
      <c r="BE92" s="1222" t="s">
        <v>1842</v>
      </c>
      <c r="BF92" s="1897">
        <v>1.5035686970754936</v>
      </c>
      <c r="BG92" s="1610"/>
      <c r="BH92" s="1222"/>
      <c r="BI92" s="1154"/>
      <c r="BJ92" s="1203" t="s">
        <v>1842</v>
      </c>
      <c r="BK92" s="1901">
        <v>2.0633309157064877E-2</v>
      </c>
      <c r="BL92" s="1203"/>
      <c r="BM92" s="1203"/>
      <c r="BN92" s="1158"/>
      <c r="BO92" s="1157"/>
      <c r="BP92" s="1310">
        <f t="shared" si="91"/>
        <v>1.3722890877681586</v>
      </c>
      <c r="BQ92" s="1201">
        <v>183.28908719565356</v>
      </c>
      <c r="BR92" s="1366"/>
      <c r="BS92" s="1666"/>
      <c r="BT92" s="1158"/>
      <c r="BU92" s="1905">
        <v>13.125362600027739</v>
      </c>
      <c r="BV92" s="1203"/>
      <c r="BW92" s="1203"/>
      <c r="BX92" s="1154"/>
      <c r="BY92" s="1312">
        <v>1.4270454874833005</v>
      </c>
      <c r="BZ92" s="1610"/>
      <c r="CA92" s="1610"/>
      <c r="CB92" s="1203"/>
      <c r="CC92" s="1154"/>
      <c r="CD92" s="1896">
        <v>0.10175454780315707</v>
      </c>
      <c r="CE92" s="1222"/>
      <c r="CF92" s="1203"/>
      <c r="CG92" s="1158"/>
      <c r="CH92" s="1239">
        <f t="shared" si="94"/>
        <v>0.77857635133508418</v>
      </c>
      <c r="CI92" s="1312">
        <v>3.1917966449835617</v>
      </c>
      <c r="CJ92" s="1203"/>
      <c r="CK92" s="1203"/>
      <c r="CL92" s="1154"/>
      <c r="CM92" s="1896">
        <v>0.22620124049231347</v>
      </c>
      <c r="CN92" s="1203"/>
      <c r="CO92" s="1203"/>
      <c r="CP92" s="1158"/>
      <c r="CQ92" s="1201">
        <f t="shared" si="89"/>
        <v>1.7414002621860678</v>
      </c>
      <c r="CR92" s="1201">
        <f t="shared" si="90"/>
        <v>1.723390411262508</v>
      </c>
      <c r="CS92" s="1222"/>
    </row>
    <row r="93" spans="1:97" ht="15" customHeight="1" x14ac:dyDescent="0.2">
      <c r="A93" s="1144" t="s">
        <v>2557</v>
      </c>
      <c r="B93" s="1167" t="s">
        <v>1953</v>
      </c>
      <c r="C93" s="957" t="s">
        <v>599</v>
      </c>
      <c r="D93" s="957">
        <v>9</v>
      </c>
      <c r="E93" s="1455">
        <v>1702292</v>
      </c>
      <c r="F93" s="955">
        <v>1</v>
      </c>
      <c r="G93" s="1163">
        <v>384115121402501</v>
      </c>
      <c r="H93" s="1163">
        <v>201702011230</v>
      </c>
      <c r="I93" s="1163"/>
      <c r="J93" s="1163"/>
      <c r="K93" s="1165" t="s">
        <v>1690</v>
      </c>
      <c r="L93" s="1166" t="s">
        <v>1716</v>
      </c>
      <c r="M93" s="957"/>
      <c r="N93" s="957"/>
      <c r="O93" s="957"/>
      <c r="P93" s="1884">
        <v>42767</v>
      </c>
      <c r="Q93" s="1890">
        <v>0.52083333333333337</v>
      </c>
      <c r="R93" s="1887" t="s">
        <v>1843</v>
      </c>
      <c r="S93" s="1566" t="s">
        <v>1843</v>
      </c>
      <c r="T93" s="1566">
        <v>129</v>
      </c>
      <c r="U93" s="1602">
        <v>138.5</v>
      </c>
      <c r="V93" s="1566">
        <v>9.5</v>
      </c>
      <c r="W93" s="1393">
        <v>354</v>
      </c>
      <c r="X93" s="1393">
        <v>26.836158192090398</v>
      </c>
      <c r="Y93" s="1154"/>
      <c r="Z93" s="1566" t="s">
        <v>1843</v>
      </c>
      <c r="AA93" s="1189">
        <v>125.8</v>
      </c>
      <c r="AB93" s="1189">
        <v>134.9</v>
      </c>
      <c r="AC93" s="1189">
        <v>9.1000000000000085</v>
      </c>
      <c r="AD93" s="1189">
        <v>334</v>
      </c>
      <c r="AE93" s="1189">
        <v>27.24550898203595</v>
      </c>
      <c r="AF93" s="1154"/>
      <c r="AG93" s="1566" t="s">
        <v>1843</v>
      </c>
      <c r="AH93" s="1344">
        <v>126.2</v>
      </c>
      <c r="AI93" s="1638">
        <v>135.6</v>
      </c>
      <c r="AJ93" s="1344">
        <v>9.3999999999999915</v>
      </c>
      <c r="AK93" s="1344">
        <v>334</v>
      </c>
      <c r="AL93" s="1344">
        <v>28.143712574850273</v>
      </c>
      <c r="AM93" s="1154"/>
      <c r="AN93" s="1344">
        <v>27.40845991632554</v>
      </c>
      <c r="AO93" s="1344">
        <v>0.6688343376412631</v>
      </c>
      <c r="AP93" s="1344">
        <v>2.4402477909489524</v>
      </c>
      <c r="AQ93" s="1343">
        <v>3</v>
      </c>
      <c r="AR93" s="1154"/>
      <c r="AS93" s="1343"/>
      <c r="AT93" s="86" t="s">
        <v>191</v>
      </c>
      <c r="AU93" s="86" t="s">
        <v>191</v>
      </c>
      <c r="AV93" s="86" t="s">
        <v>191</v>
      </c>
      <c r="AW93" s="1323" t="str">
        <f t="shared" si="93"/>
        <v xml:space="preserve">  </v>
      </c>
      <c r="AX93" s="1154"/>
      <c r="AY93" s="86" t="s">
        <v>191</v>
      </c>
      <c r="AZ93" s="86" t="s">
        <v>191</v>
      </c>
      <c r="BA93" s="86" t="s">
        <v>191</v>
      </c>
      <c r="BB93" s="1323" t="str">
        <f t="shared" si="92"/>
        <v xml:space="preserve">  </v>
      </c>
      <c r="BC93" s="1154"/>
      <c r="BD93" s="801" t="s">
        <v>191</v>
      </c>
      <c r="BE93" s="1203" t="s">
        <v>1843</v>
      </c>
      <c r="BF93" s="1896">
        <v>1.9062797730606211</v>
      </c>
      <c r="BG93" s="1312"/>
      <c r="BH93" s="1203"/>
      <c r="BI93" s="1154"/>
      <c r="BJ93" s="1203" t="s">
        <v>1843</v>
      </c>
      <c r="BK93" s="1901">
        <v>4.4099678543919441E-2</v>
      </c>
      <c r="BL93" s="1203"/>
      <c r="BM93" s="1203"/>
      <c r="BN93" s="1158"/>
      <c r="BO93" s="1157"/>
      <c r="BP93" s="1310">
        <f t="shared" si="91"/>
        <v>2.3133896276471186</v>
      </c>
      <c r="BQ93" s="1201">
        <v>281.41801832616744</v>
      </c>
      <c r="BR93" s="1366"/>
      <c r="BS93" s="1666"/>
      <c r="BT93" s="1158"/>
      <c r="BU93" s="1905">
        <v>7.5521784579056241</v>
      </c>
      <c r="BV93" s="1203"/>
      <c r="BW93" s="1203"/>
      <c r="BX93" s="1154"/>
      <c r="BY93" s="1312">
        <v>6.8094196734327683</v>
      </c>
      <c r="BZ93" s="1312">
        <v>6.6065055736701517E-2</v>
      </c>
      <c r="CA93" s="1312"/>
      <c r="CB93" s="1203"/>
      <c r="CC93" s="1154"/>
      <c r="CD93" s="1896">
        <v>0.1855261048749646</v>
      </c>
      <c r="CE93" s="1203">
        <v>1.7999760694729916E-3</v>
      </c>
      <c r="CF93" s="1203"/>
      <c r="CG93" s="1158"/>
      <c r="CH93" s="1239">
        <f t="shared" si="94"/>
        <v>2.419681480927975</v>
      </c>
      <c r="CI93" s="1312">
        <v>2.4960462290453465</v>
      </c>
      <c r="CJ93" s="1203"/>
      <c r="CK93" s="1203" t="s">
        <v>1986</v>
      </c>
      <c r="CL93" s="1154"/>
      <c r="CM93" s="1896">
        <v>7.0248007643791133E-2</v>
      </c>
      <c r="CN93" s="1203"/>
      <c r="CO93" s="1203" t="s">
        <v>1986</v>
      </c>
      <c r="CP93" s="1158"/>
      <c r="CQ93" s="1201">
        <f t="shared" ref="CQ93:CQ105" si="95">CI93/BQ93*100</f>
        <v>0.88695323913211332</v>
      </c>
      <c r="CR93" s="1201">
        <f t="shared" ref="CR93:CR105" si="96">100*CM93/BU93</f>
        <v>0.93016879878223069</v>
      </c>
      <c r="CS93" s="1203"/>
    </row>
    <row r="94" spans="1:97" ht="15" customHeight="1" x14ac:dyDescent="0.2">
      <c r="A94" s="1144" t="s">
        <v>2558</v>
      </c>
      <c r="B94" s="1117" t="s">
        <v>1954</v>
      </c>
      <c r="C94" s="957" t="s">
        <v>599</v>
      </c>
      <c r="D94" s="957">
        <v>7</v>
      </c>
      <c r="E94" s="1455">
        <v>1702291</v>
      </c>
      <c r="F94" s="955">
        <v>1</v>
      </c>
      <c r="G94" s="1163">
        <v>11452800</v>
      </c>
      <c r="H94" s="1163">
        <v>201702011330</v>
      </c>
      <c r="I94" s="1163"/>
      <c r="J94" s="1163"/>
      <c r="K94" s="1165" t="s">
        <v>1690</v>
      </c>
      <c r="L94" s="1166" t="s">
        <v>1696</v>
      </c>
      <c r="M94" s="957"/>
      <c r="N94" s="957"/>
      <c r="O94" s="957"/>
      <c r="P94" s="1884">
        <v>42767</v>
      </c>
      <c r="Q94" s="1890">
        <v>0.5625</v>
      </c>
      <c r="R94" s="1887" t="s">
        <v>1844</v>
      </c>
      <c r="S94" s="1566" t="s">
        <v>1844</v>
      </c>
      <c r="T94" s="1566">
        <v>126.7</v>
      </c>
      <c r="U94" s="1602">
        <v>141.5</v>
      </c>
      <c r="V94" s="1566">
        <v>14.799999999999997</v>
      </c>
      <c r="W94" s="1393">
        <v>342</v>
      </c>
      <c r="X94" s="1393">
        <v>43.274853801169577</v>
      </c>
      <c r="Y94" s="1154"/>
      <c r="Z94" s="1566" t="s">
        <v>1844</v>
      </c>
      <c r="AA94" s="1189">
        <v>127.9</v>
      </c>
      <c r="AB94" s="1189">
        <v>142.9</v>
      </c>
      <c r="AC94" s="1189">
        <v>15</v>
      </c>
      <c r="AD94" s="1189">
        <v>354</v>
      </c>
      <c r="AE94" s="1189">
        <v>42.372881355932208</v>
      </c>
      <c r="AF94" s="1154"/>
      <c r="AG94" s="1566" t="s">
        <v>1844</v>
      </c>
      <c r="AH94" s="1344">
        <v>126.3</v>
      </c>
      <c r="AI94" s="1638">
        <v>140.69999999999999</v>
      </c>
      <c r="AJ94" s="1344">
        <v>14.399999999999991</v>
      </c>
      <c r="AK94" s="1344">
        <v>338</v>
      </c>
      <c r="AL94" s="1344">
        <v>42.603550295857957</v>
      </c>
      <c r="AM94" s="1154"/>
      <c r="AN94" s="1344">
        <v>42.750428484319912</v>
      </c>
      <c r="AO94" s="1344">
        <v>0.46858134264636425</v>
      </c>
      <c r="AP94" s="1344">
        <v>1.0960857218500897</v>
      </c>
      <c r="AQ94" s="1343">
        <v>3</v>
      </c>
      <c r="AR94" s="1154"/>
      <c r="AS94" s="1343"/>
      <c r="AT94" s="86" t="s">
        <v>191</v>
      </c>
      <c r="AU94" s="86" t="s">
        <v>191</v>
      </c>
      <c r="AV94" s="86" t="s">
        <v>191</v>
      </c>
      <c r="AW94" s="1323" t="str">
        <f t="shared" si="93"/>
        <v xml:space="preserve">  </v>
      </c>
      <c r="AX94" s="1154"/>
      <c r="AY94" s="86" t="s">
        <v>191</v>
      </c>
      <c r="AZ94" s="86" t="s">
        <v>191</v>
      </c>
      <c r="BA94" s="86" t="s">
        <v>191</v>
      </c>
      <c r="BB94" s="1323" t="str">
        <f t="shared" si="92"/>
        <v xml:space="preserve">  </v>
      </c>
      <c r="BC94" s="1154"/>
      <c r="BD94" s="801" t="s">
        <v>191</v>
      </c>
      <c r="BE94" s="1203" t="s">
        <v>1844</v>
      </c>
      <c r="BF94" s="1896">
        <v>1.1661450070799793</v>
      </c>
      <c r="BG94" s="1312"/>
      <c r="BH94" s="1203"/>
      <c r="BI94" s="1154"/>
      <c r="BJ94" s="1203" t="s">
        <v>1844</v>
      </c>
      <c r="BK94" s="1901">
        <v>1.6479401549901882E-2</v>
      </c>
      <c r="BL94" s="1203"/>
      <c r="BM94" s="1203"/>
      <c r="BN94" s="1158"/>
      <c r="BO94" s="1157"/>
      <c r="BP94" s="1310">
        <f t="shared" si="91"/>
        <v>1.4131520050980808</v>
      </c>
      <c r="BQ94" s="1201">
        <v>211.61073101569465</v>
      </c>
      <c r="BR94" s="1366"/>
      <c r="BS94" s="1666"/>
      <c r="BT94" s="1158"/>
      <c r="BU94" s="1905">
        <v>9.1574234474628078</v>
      </c>
      <c r="BV94" s="1203"/>
      <c r="BW94" s="1203"/>
      <c r="BX94" s="1154"/>
      <c r="BY94" s="1312">
        <v>2.4877897821916846</v>
      </c>
      <c r="BZ94" s="1312"/>
      <c r="CA94" s="1312"/>
      <c r="CB94" s="1203"/>
      <c r="CC94" s="1154"/>
      <c r="CD94" s="1896">
        <v>0.10541482127930857</v>
      </c>
      <c r="CE94" s="1203"/>
      <c r="CF94" s="1203"/>
      <c r="CG94" s="1158"/>
      <c r="CH94" s="1239">
        <f t="shared" si="94"/>
        <v>1.1756444345949408</v>
      </c>
      <c r="CI94" s="1312">
        <v>1.9127310776923576</v>
      </c>
      <c r="CJ94" s="1203"/>
      <c r="CK94" s="1203" t="s">
        <v>1986</v>
      </c>
      <c r="CL94" s="1154"/>
      <c r="CM94" s="1896">
        <v>8.1489134670916952E-2</v>
      </c>
      <c r="CN94" s="1203"/>
      <c r="CO94" s="1203" t="s">
        <v>1986</v>
      </c>
      <c r="CP94" s="1158"/>
      <c r="CQ94" s="1201">
        <f t="shared" si="95"/>
        <v>0.90389134261366688</v>
      </c>
      <c r="CR94" s="1201">
        <f t="shared" si="96"/>
        <v>0.889869679374657</v>
      </c>
      <c r="CS94" s="1203"/>
    </row>
    <row r="95" spans="1:97" ht="15" customHeight="1" x14ac:dyDescent="0.2">
      <c r="A95" s="1144" t="s">
        <v>2559</v>
      </c>
      <c r="B95" s="1117" t="s">
        <v>1955</v>
      </c>
      <c r="C95" s="1209" t="s">
        <v>600</v>
      </c>
      <c r="D95" s="1209">
        <v>7</v>
      </c>
      <c r="E95" s="1614">
        <v>1700269</v>
      </c>
      <c r="F95" s="1669">
        <v>4</v>
      </c>
      <c r="G95" s="1210">
        <v>11452800</v>
      </c>
      <c r="H95" s="1210">
        <v>201702011331</v>
      </c>
      <c r="I95" s="1210"/>
      <c r="J95" s="1210"/>
      <c r="K95" s="1457" t="s">
        <v>1690</v>
      </c>
      <c r="L95" s="1481" t="s">
        <v>1841</v>
      </c>
      <c r="M95" s="1209"/>
      <c r="N95" s="1209"/>
      <c r="O95" s="1209" t="s">
        <v>45</v>
      </c>
      <c r="P95" s="1885">
        <v>42767</v>
      </c>
      <c r="Q95" s="1891">
        <v>0.56319444444444444</v>
      </c>
      <c r="R95" s="1888" t="s">
        <v>1845</v>
      </c>
      <c r="S95" s="1634" t="s">
        <v>1845</v>
      </c>
      <c r="T95" s="1566">
        <v>129.1</v>
      </c>
      <c r="U95" s="1602">
        <v>143.80000000000001</v>
      </c>
      <c r="V95" s="1566">
        <v>14.700000000000017</v>
      </c>
      <c r="W95" s="1393">
        <v>338</v>
      </c>
      <c r="X95" s="1393">
        <v>43.491124260355079</v>
      </c>
      <c r="Y95" s="1154"/>
      <c r="Z95" s="1634" t="s">
        <v>1845</v>
      </c>
      <c r="AA95" s="1189">
        <v>126.6</v>
      </c>
      <c r="AB95" s="1189">
        <v>140.80000000000001</v>
      </c>
      <c r="AC95" s="1189">
        <v>14.200000000000017</v>
      </c>
      <c r="AD95" s="1189">
        <v>336</v>
      </c>
      <c r="AE95" s="1189">
        <v>42.261904761904809</v>
      </c>
      <c r="AF95" s="1154"/>
      <c r="AG95" s="1634" t="s">
        <v>1845</v>
      </c>
      <c r="AH95" s="1359">
        <v>127.5</v>
      </c>
      <c r="AI95" s="1639">
        <v>142.1</v>
      </c>
      <c r="AJ95" s="1359">
        <v>14.599999999999994</v>
      </c>
      <c r="AK95" s="1359">
        <v>344</v>
      </c>
      <c r="AL95" s="1359">
        <v>42.441860465116264</v>
      </c>
      <c r="AM95" s="1154"/>
      <c r="AN95" s="1359">
        <v>42.731629829125382</v>
      </c>
      <c r="AO95" s="1359">
        <v>0.66386734900977828</v>
      </c>
      <c r="AP95" s="1359">
        <v>1.5535736681807863</v>
      </c>
      <c r="AQ95" s="1343">
        <v>3</v>
      </c>
      <c r="AR95" s="1154"/>
      <c r="AS95" s="1358"/>
      <c r="AT95" s="272" t="s">
        <v>191</v>
      </c>
      <c r="AU95" s="272" t="s">
        <v>191</v>
      </c>
      <c r="AV95" s="272" t="s">
        <v>191</v>
      </c>
      <c r="AW95" s="1323" t="str">
        <f t="shared" si="93"/>
        <v xml:space="preserve">  </v>
      </c>
      <c r="AX95" s="1154"/>
      <c r="AY95" s="272" t="s">
        <v>191</v>
      </c>
      <c r="AZ95" s="272" t="s">
        <v>191</v>
      </c>
      <c r="BA95" s="272" t="s">
        <v>191</v>
      </c>
      <c r="BB95" s="1323" t="str">
        <f t="shared" si="92"/>
        <v xml:space="preserve">  </v>
      </c>
      <c r="BC95" s="1154"/>
      <c r="BD95" s="802" t="s">
        <v>191</v>
      </c>
      <c r="BE95" s="1222" t="s">
        <v>1845</v>
      </c>
      <c r="BF95" s="1897">
        <v>1.1299644732069534</v>
      </c>
      <c r="BG95" s="1610"/>
      <c r="BH95" s="1222"/>
      <c r="BI95" s="1154"/>
      <c r="BJ95" s="1203" t="s">
        <v>1845</v>
      </c>
      <c r="BK95" s="1901">
        <v>1.2643251917532192E-2</v>
      </c>
      <c r="BL95" s="1203"/>
      <c r="BM95" s="1203"/>
      <c r="BN95" s="1158"/>
      <c r="BO95" s="1157"/>
      <c r="BP95" s="1310">
        <f t="shared" ref="BP95:BP105" si="97">BK95/BF95*100</f>
        <v>1.1189070291430814</v>
      </c>
      <c r="BQ95" s="1201">
        <v>202.99340513868893</v>
      </c>
      <c r="BR95" s="1366"/>
      <c r="BS95" s="1666"/>
      <c r="BT95" s="1158"/>
      <c r="BU95" s="1905">
        <v>8.8284114069193205</v>
      </c>
      <c r="BV95" s="1203"/>
      <c r="BW95" s="1203"/>
      <c r="BX95" s="1154"/>
      <c r="BY95" s="1312">
        <v>2.6218987436913719</v>
      </c>
      <c r="BZ95" s="1610"/>
      <c r="CA95" s="1610"/>
      <c r="CB95" s="1203"/>
      <c r="CC95" s="1154"/>
      <c r="CD95" s="1896">
        <v>0.11080643500124264</v>
      </c>
      <c r="CE95" s="1222"/>
      <c r="CF95" s="1203"/>
      <c r="CG95" s="1158"/>
      <c r="CH95" s="1239">
        <f t="shared" si="94"/>
        <v>1.2916176965946462</v>
      </c>
      <c r="CI95" s="1312">
        <v>2.3057580114647593</v>
      </c>
      <c r="CJ95" s="1203"/>
      <c r="CK95" s="1203" t="s">
        <v>1986</v>
      </c>
      <c r="CL95" s="1154"/>
      <c r="CM95" s="1896">
        <v>9.7860659788911272E-2</v>
      </c>
      <c r="CN95" s="1203"/>
      <c r="CO95" s="1203" t="s">
        <v>1986</v>
      </c>
      <c r="CP95" s="1158"/>
      <c r="CQ95" s="1201">
        <f t="shared" si="95"/>
        <v>1.1358782862376351</v>
      </c>
      <c r="CR95" s="1201">
        <f t="shared" si="96"/>
        <v>1.1084741668496825</v>
      </c>
      <c r="CS95" s="1222"/>
    </row>
    <row r="96" spans="1:97" ht="15" customHeight="1" x14ac:dyDescent="0.2">
      <c r="A96" s="1144" t="s">
        <v>2566</v>
      </c>
      <c r="B96" s="1167" t="s">
        <v>1962</v>
      </c>
      <c r="C96" s="957" t="s">
        <v>599</v>
      </c>
      <c r="D96" s="957">
        <v>9</v>
      </c>
      <c r="E96" s="1455">
        <v>1702442</v>
      </c>
      <c r="F96" s="955">
        <v>1</v>
      </c>
      <c r="G96" s="1163">
        <v>11452800</v>
      </c>
      <c r="H96" s="1163">
        <v>20170208</v>
      </c>
      <c r="I96" s="1163"/>
      <c r="J96" s="1163"/>
      <c r="K96" s="1165" t="s">
        <v>1690</v>
      </c>
      <c r="L96" s="1166" t="s">
        <v>1696</v>
      </c>
      <c r="M96" s="957"/>
      <c r="N96" s="957"/>
      <c r="O96" s="957"/>
      <c r="P96" s="1884">
        <v>42774</v>
      </c>
      <c r="Q96" s="1890">
        <v>0.57638888888888895</v>
      </c>
      <c r="R96" s="1887" t="s">
        <v>1868</v>
      </c>
      <c r="S96" s="1566" t="s">
        <v>1868</v>
      </c>
      <c r="T96" s="1566">
        <v>129.19999999999999</v>
      </c>
      <c r="U96" s="1602">
        <v>190.6</v>
      </c>
      <c r="V96" s="1566">
        <v>61.400000000000006</v>
      </c>
      <c r="W96" s="1393">
        <v>84</v>
      </c>
      <c r="X96" s="1393">
        <v>730.95238095238096</v>
      </c>
      <c r="Y96" s="1154"/>
      <c r="Z96" s="1566" t="s">
        <v>1868</v>
      </c>
      <c r="AA96" s="1189">
        <v>130</v>
      </c>
      <c r="AB96" s="1189">
        <v>188.79999999999998</v>
      </c>
      <c r="AC96" s="1189">
        <v>58.799999999999983</v>
      </c>
      <c r="AD96" s="1189">
        <v>80</v>
      </c>
      <c r="AE96" s="1189">
        <v>734.99999999999977</v>
      </c>
      <c r="AF96" s="1154"/>
      <c r="AG96" s="1566" t="s">
        <v>1868</v>
      </c>
      <c r="AH96" s="1344">
        <v>127.5</v>
      </c>
      <c r="AI96" s="1638">
        <v>186.29999999999998</v>
      </c>
      <c r="AJ96" s="1344">
        <v>58.799999999999983</v>
      </c>
      <c r="AK96" s="1344">
        <v>78</v>
      </c>
      <c r="AL96" s="1344">
        <v>753.84615384615358</v>
      </c>
      <c r="AM96" s="1154"/>
      <c r="AN96" s="1344">
        <v>739.93284493284466</v>
      </c>
      <c r="AO96" s="1344">
        <v>12.218057483762729</v>
      </c>
      <c r="AP96" s="1344">
        <v>1.6512386992189303</v>
      </c>
      <c r="AQ96" s="1343">
        <v>3</v>
      </c>
      <c r="AR96" s="1154"/>
      <c r="AS96" s="1343"/>
      <c r="AT96" s="272" t="s">
        <v>191</v>
      </c>
      <c r="AU96" s="272" t="s">
        <v>191</v>
      </c>
      <c r="AV96" s="272" t="s">
        <v>191</v>
      </c>
      <c r="AW96" s="1323" t="str">
        <f t="shared" si="93"/>
        <v xml:space="preserve">  </v>
      </c>
      <c r="AX96" s="1154"/>
      <c r="AY96" s="272" t="s">
        <v>191</v>
      </c>
      <c r="AZ96" s="272" t="s">
        <v>191</v>
      </c>
      <c r="BA96" s="272" t="s">
        <v>191</v>
      </c>
      <c r="BB96" s="1323" t="str">
        <f t="shared" si="92"/>
        <v xml:space="preserve">  </v>
      </c>
      <c r="BC96" s="1154"/>
      <c r="BD96" s="802" t="s">
        <v>191</v>
      </c>
      <c r="BE96" s="1203" t="s">
        <v>1868</v>
      </c>
      <c r="BF96" s="1896">
        <v>5.7151831487489391</v>
      </c>
      <c r="BG96" s="1312"/>
      <c r="BH96" s="1203"/>
      <c r="BI96" s="1154"/>
      <c r="BJ96" s="1203" t="s">
        <v>1868</v>
      </c>
      <c r="BK96" s="1901">
        <v>4.055477843589804E-2</v>
      </c>
      <c r="BL96" s="1599"/>
      <c r="BM96" s="1203"/>
      <c r="BN96" s="1158"/>
      <c r="BO96" s="1157"/>
      <c r="BP96" s="1310">
        <f t="shared" si="97"/>
        <v>0.70959717965950986</v>
      </c>
      <c r="BQ96" s="1201">
        <v>366.79778281449029</v>
      </c>
      <c r="BR96" s="1366"/>
      <c r="BS96" s="1666"/>
      <c r="BT96" s="1158"/>
      <c r="BU96" s="1905">
        <v>268.11171267630601</v>
      </c>
      <c r="BV96" s="1203"/>
      <c r="BW96" s="1203"/>
      <c r="BX96" s="1154"/>
      <c r="BY96" s="1312">
        <v>0.95451646430465742</v>
      </c>
      <c r="BZ96" s="1312"/>
      <c r="CA96" s="1312"/>
      <c r="CB96" s="1203"/>
      <c r="CC96" s="1154"/>
      <c r="CD96" s="1896">
        <v>0.70156960126392309</v>
      </c>
      <c r="CE96" s="1203"/>
      <c r="CF96" s="1203"/>
      <c r="CG96" s="1158"/>
      <c r="CH96" s="1239">
        <f t="shared" si="94"/>
        <v>0.26022961670610983</v>
      </c>
      <c r="CI96" s="1312">
        <v>3.5218540478144984</v>
      </c>
      <c r="CJ96" s="1203"/>
      <c r="CK96" s="1203"/>
      <c r="CL96" s="1154"/>
      <c r="CM96" s="1896">
        <v>2.6549361283524675</v>
      </c>
      <c r="CN96" s="1203"/>
      <c r="CO96" s="1203"/>
      <c r="CP96" s="1158"/>
      <c r="CQ96" s="1201">
        <f t="shared" si="95"/>
        <v>0.96016230545092829</v>
      </c>
      <c r="CR96" s="1201">
        <f t="shared" si="96"/>
        <v>0.99023504115159589</v>
      </c>
      <c r="CS96" s="1203"/>
    </row>
    <row r="97" spans="1:97" ht="15" customHeight="1" x14ac:dyDescent="0.2">
      <c r="A97" s="1144" t="s">
        <v>2567</v>
      </c>
      <c r="B97" s="1167" t="s">
        <v>1963</v>
      </c>
      <c r="C97" s="957" t="s">
        <v>599</v>
      </c>
      <c r="D97" s="957">
        <v>9</v>
      </c>
      <c r="E97" s="1455">
        <v>1702441</v>
      </c>
      <c r="F97" s="955">
        <v>1</v>
      </c>
      <c r="G97" s="1163">
        <v>384115121402501</v>
      </c>
      <c r="H97" s="1163">
        <v>20170208</v>
      </c>
      <c r="I97" s="1163"/>
      <c r="J97" s="1163"/>
      <c r="K97" s="1165" t="s">
        <v>1690</v>
      </c>
      <c r="L97" s="1166" t="s">
        <v>1716</v>
      </c>
      <c r="M97" s="957"/>
      <c r="N97" s="957"/>
      <c r="O97" s="957"/>
      <c r="P97" s="1884">
        <v>42774</v>
      </c>
      <c r="Q97" s="1890">
        <v>0.57638888888888895</v>
      </c>
      <c r="R97" s="1887" t="s">
        <v>1869</v>
      </c>
      <c r="S97" s="1566" t="s">
        <v>1869</v>
      </c>
      <c r="T97" s="1566">
        <v>127.6</v>
      </c>
      <c r="U97" s="1602">
        <v>159</v>
      </c>
      <c r="V97" s="1566">
        <v>31.400000000000006</v>
      </c>
      <c r="W97" s="1393">
        <v>84</v>
      </c>
      <c r="X97" s="1393">
        <v>373.80952380952385</v>
      </c>
      <c r="Y97" s="1154"/>
      <c r="Z97" s="1566" t="s">
        <v>1869</v>
      </c>
      <c r="AA97" s="1189">
        <v>129.4</v>
      </c>
      <c r="AB97" s="1189">
        <v>161.89999999999998</v>
      </c>
      <c r="AC97" s="1189">
        <v>32.499999999999972</v>
      </c>
      <c r="AD97" s="1189">
        <v>88</v>
      </c>
      <c r="AE97" s="1189">
        <v>369.31818181818153</v>
      </c>
      <c r="AF97" s="1154"/>
      <c r="AG97" s="1566" t="s">
        <v>1869</v>
      </c>
      <c r="AH97" s="1344">
        <v>129.1</v>
      </c>
      <c r="AI97" s="1638">
        <v>161.1</v>
      </c>
      <c r="AJ97" s="1344">
        <v>32</v>
      </c>
      <c r="AK97" s="1344">
        <v>88</v>
      </c>
      <c r="AL97" s="1344">
        <v>363.63636363636368</v>
      </c>
      <c r="AM97" s="1154"/>
      <c r="AN97" s="1344">
        <v>368.92135642135639</v>
      </c>
      <c r="AO97" s="1344">
        <v>5.098176122287966</v>
      </c>
      <c r="AP97" s="1344">
        <v>1.3819140674700283</v>
      </c>
      <c r="AQ97" s="1343">
        <v>3</v>
      </c>
      <c r="AR97" s="1154"/>
      <c r="AS97" s="1343"/>
      <c r="AT97" s="272" t="s">
        <v>191</v>
      </c>
      <c r="AU97" s="272" t="s">
        <v>191</v>
      </c>
      <c r="AV97" s="272" t="s">
        <v>191</v>
      </c>
      <c r="AW97" s="1323" t="str">
        <f t="shared" si="93"/>
        <v xml:space="preserve">  </v>
      </c>
      <c r="AX97" s="1154"/>
      <c r="AY97" s="272" t="s">
        <v>191</v>
      </c>
      <c r="AZ97" s="272" t="s">
        <v>191</v>
      </c>
      <c r="BA97" s="272" t="s">
        <v>191</v>
      </c>
      <c r="BB97" s="1323" t="str">
        <f t="shared" si="92"/>
        <v xml:space="preserve">  </v>
      </c>
      <c r="BC97" s="1154"/>
      <c r="BD97" s="802" t="s">
        <v>191</v>
      </c>
      <c r="BE97" s="1203" t="s">
        <v>1869</v>
      </c>
      <c r="BF97" s="1896">
        <v>4.7442390249171167</v>
      </c>
      <c r="BG97" s="1312"/>
      <c r="BH97" s="1203"/>
      <c r="BI97" s="1154"/>
      <c r="BJ97" s="1203" t="s">
        <v>1869</v>
      </c>
      <c r="BK97" s="1901">
        <v>7.9263566096855059E-2</v>
      </c>
      <c r="BL97" s="1599"/>
      <c r="BM97" s="1203"/>
      <c r="BN97" s="1158"/>
      <c r="BO97" s="1157"/>
      <c r="BP97" s="1310">
        <f t="shared" si="97"/>
        <v>1.670732981212721</v>
      </c>
      <c r="BQ97" s="1201">
        <v>233.28439958096993</v>
      </c>
      <c r="BR97" s="1366"/>
      <c r="BS97" s="1666"/>
      <c r="BT97" s="1158"/>
      <c r="BU97" s="1905">
        <v>87.203930319553052</v>
      </c>
      <c r="BV97" s="1203"/>
      <c r="BW97" s="1203"/>
      <c r="BX97" s="1154"/>
      <c r="BY97" s="1312">
        <v>1.7956482149235196</v>
      </c>
      <c r="BZ97" s="1312"/>
      <c r="CA97" s="1312"/>
      <c r="CB97" s="1203"/>
      <c r="CC97" s="1154"/>
      <c r="CD97" s="1896">
        <v>0.66316553392061739</v>
      </c>
      <c r="CE97" s="1203"/>
      <c r="CF97" s="1203"/>
      <c r="CG97" s="1158"/>
      <c r="CH97" s="1239">
        <f t="shared" si="94"/>
        <v>0.76972494438072092</v>
      </c>
      <c r="CI97" s="1312">
        <v>3.2197639807821337</v>
      </c>
      <c r="CJ97" s="1203"/>
      <c r="CK97" s="1203"/>
      <c r="CL97" s="1154"/>
      <c r="CM97" s="1896">
        <v>1.1708232657389577</v>
      </c>
      <c r="CN97" s="1203"/>
      <c r="CO97" s="1203"/>
      <c r="CP97" s="1158"/>
      <c r="CQ97" s="1201">
        <f t="shared" si="95"/>
        <v>1.3801882965880006</v>
      </c>
      <c r="CR97" s="1201">
        <f t="shared" si="96"/>
        <v>1.3426267158470415</v>
      </c>
      <c r="CS97" s="1203"/>
    </row>
    <row r="98" spans="1:97" ht="15" customHeight="1" x14ac:dyDescent="0.2">
      <c r="A98" s="1144" t="s">
        <v>2572</v>
      </c>
      <c r="B98" s="1167" t="s">
        <v>1968</v>
      </c>
      <c r="C98" s="957" t="s">
        <v>599</v>
      </c>
      <c r="D98" s="957">
        <v>9</v>
      </c>
      <c r="E98" s="1455">
        <v>1702436</v>
      </c>
      <c r="F98" s="955">
        <v>1</v>
      </c>
      <c r="G98" s="1163">
        <v>384115121402501</v>
      </c>
      <c r="H98" s="1163">
        <v>20170210</v>
      </c>
      <c r="I98" s="1163"/>
      <c r="J98" s="1163"/>
      <c r="K98" s="1165" t="s">
        <v>1690</v>
      </c>
      <c r="L98" s="1166" t="s">
        <v>1716</v>
      </c>
      <c r="M98" s="957"/>
      <c r="N98" s="957"/>
      <c r="O98" s="957"/>
      <c r="P98" s="1884">
        <v>42776</v>
      </c>
      <c r="Q98" s="1890">
        <v>0.61111111111111105</v>
      </c>
      <c r="R98" s="1887" t="s">
        <v>1874</v>
      </c>
      <c r="S98" s="1566" t="s">
        <v>1874</v>
      </c>
      <c r="T98" s="1566">
        <v>129.30000000000001</v>
      </c>
      <c r="U98" s="1602">
        <v>143.19999999999999</v>
      </c>
      <c r="V98" s="1566">
        <v>13.899999999999977</v>
      </c>
      <c r="W98" s="1393">
        <v>122</v>
      </c>
      <c r="X98" s="1393">
        <v>113.93442622950802</v>
      </c>
      <c r="Y98" s="1154"/>
      <c r="Z98" s="1566" t="s">
        <v>1874</v>
      </c>
      <c r="AA98" s="1189">
        <v>127.8</v>
      </c>
      <c r="AB98" s="1189">
        <v>142.1</v>
      </c>
      <c r="AC98" s="1189">
        <v>14.299999999999997</v>
      </c>
      <c r="AD98" s="1189">
        <v>128</v>
      </c>
      <c r="AE98" s="1189">
        <v>111.71874999999997</v>
      </c>
      <c r="AF98" s="1154"/>
      <c r="AG98" s="1566" t="s">
        <v>1874</v>
      </c>
      <c r="AH98" s="1344">
        <v>129.19999999999999</v>
      </c>
      <c r="AI98" s="1638">
        <v>143.30000000000001</v>
      </c>
      <c r="AJ98" s="1344">
        <v>14.100000000000023</v>
      </c>
      <c r="AK98" s="1344">
        <v>124</v>
      </c>
      <c r="AL98" s="1344">
        <v>113.70967741935502</v>
      </c>
      <c r="AM98" s="1154"/>
      <c r="AN98" s="1344">
        <v>113.12095121628768</v>
      </c>
      <c r="AO98" s="1344">
        <v>1.2195303174318064</v>
      </c>
      <c r="AP98" s="1344">
        <v>1.0780764343999016</v>
      </c>
      <c r="AQ98" s="1343">
        <v>3</v>
      </c>
      <c r="AR98" s="1154"/>
      <c r="AS98" s="1343"/>
      <c r="AT98" s="272" t="s">
        <v>191</v>
      </c>
      <c r="AU98" s="272" t="s">
        <v>191</v>
      </c>
      <c r="AV98" s="272" t="s">
        <v>191</v>
      </c>
      <c r="AW98" s="1323" t="str">
        <f t="shared" si="93"/>
        <v xml:space="preserve">  </v>
      </c>
      <c r="AX98" s="1154"/>
      <c r="AY98" s="272" t="s">
        <v>191</v>
      </c>
      <c r="AZ98" s="272" t="s">
        <v>191</v>
      </c>
      <c r="BA98" s="272" t="s">
        <v>191</v>
      </c>
      <c r="BB98" s="1323" t="str">
        <f t="shared" si="92"/>
        <v xml:space="preserve">  </v>
      </c>
      <c r="BC98" s="1154"/>
      <c r="BD98" s="802" t="s">
        <v>191</v>
      </c>
      <c r="BE98" s="1203" t="s">
        <v>1874</v>
      </c>
      <c r="BF98" s="1896">
        <v>3.9527692170875435</v>
      </c>
      <c r="BG98" s="1312"/>
      <c r="BH98" s="1203"/>
      <c r="BI98" s="1154"/>
      <c r="BJ98" s="1203" t="s">
        <v>1874</v>
      </c>
      <c r="BK98" s="1901">
        <v>0.11926514488574333</v>
      </c>
      <c r="BL98" s="1599"/>
      <c r="BM98" s="1203"/>
      <c r="BN98" s="1158"/>
      <c r="BO98" s="1157"/>
      <c r="BP98" s="1310">
        <f t="shared" si="97"/>
        <v>3.0172554565080221</v>
      </c>
      <c r="BQ98" s="1201">
        <v>291.93588902598276</v>
      </c>
      <c r="BR98" s="1366"/>
      <c r="BS98" s="1666"/>
      <c r="BT98" s="1158"/>
      <c r="BU98" s="1905">
        <v>33.261548011976672</v>
      </c>
      <c r="BV98" s="1203"/>
      <c r="BW98" s="1203"/>
      <c r="BX98" s="1154"/>
      <c r="BY98" s="1312">
        <v>3.4636191936002745</v>
      </c>
      <c r="BZ98" s="1312"/>
      <c r="CA98" s="1312"/>
      <c r="CB98" s="1203"/>
      <c r="CC98" s="1154"/>
      <c r="CD98" s="1896">
        <v>0.38695120678503087</v>
      </c>
      <c r="CE98" s="1203"/>
      <c r="CF98" s="1203"/>
      <c r="CG98" s="1158"/>
      <c r="CH98" s="1239">
        <f t="shared" si="94"/>
        <v>1.1864314473826159</v>
      </c>
      <c r="CI98" s="1312">
        <v>4.1239024653792589</v>
      </c>
      <c r="CJ98" s="1203"/>
      <c r="CK98" s="1203"/>
      <c r="CL98" s="1154"/>
      <c r="CM98" s="1896">
        <v>0.46892761904715841</v>
      </c>
      <c r="CN98" s="1203"/>
      <c r="CO98" s="1203"/>
      <c r="CP98" s="1158"/>
      <c r="CQ98" s="1201">
        <f t="shared" si="95"/>
        <v>1.4126055138812428</v>
      </c>
      <c r="CR98" s="1201">
        <f t="shared" si="96"/>
        <v>1.4098189864113029</v>
      </c>
      <c r="CS98" s="1203"/>
    </row>
    <row r="99" spans="1:97" ht="15" customHeight="1" x14ac:dyDescent="0.2">
      <c r="A99" s="1144" t="s">
        <v>2573</v>
      </c>
      <c r="B99" s="1167" t="s">
        <v>1969</v>
      </c>
      <c r="C99" s="957" t="s">
        <v>599</v>
      </c>
      <c r="D99" s="957">
        <v>9</v>
      </c>
      <c r="E99" s="1455">
        <v>1702435</v>
      </c>
      <c r="F99" s="955">
        <v>1</v>
      </c>
      <c r="G99" s="1163">
        <v>11452800</v>
      </c>
      <c r="H99" s="1163">
        <v>20170210</v>
      </c>
      <c r="I99" s="1163"/>
      <c r="J99" s="1163"/>
      <c r="K99" s="1165" t="s">
        <v>1690</v>
      </c>
      <c r="L99" s="1166" t="s">
        <v>1696</v>
      </c>
      <c r="M99" s="957"/>
      <c r="N99" s="957"/>
      <c r="O99" s="957"/>
      <c r="P99" s="1884">
        <v>42776</v>
      </c>
      <c r="Q99" s="1890">
        <v>0.61805555555555558</v>
      </c>
      <c r="R99" s="1887" t="s">
        <v>1875</v>
      </c>
      <c r="S99" s="1566" t="s">
        <v>1875</v>
      </c>
      <c r="T99" s="1566">
        <v>127.7</v>
      </c>
      <c r="U99" s="1602">
        <v>159.5</v>
      </c>
      <c r="V99" s="1566">
        <v>31.799999999999997</v>
      </c>
      <c r="W99" s="1393">
        <v>44</v>
      </c>
      <c r="X99" s="1393">
        <v>722.72727272727275</v>
      </c>
      <c r="Y99" s="1154"/>
      <c r="Z99" s="1566" t="s">
        <v>1875</v>
      </c>
      <c r="AA99" s="1189">
        <v>127.7</v>
      </c>
      <c r="AB99" s="1189">
        <v>178</v>
      </c>
      <c r="AC99" s="1189">
        <v>50.3</v>
      </c>
      <c r="AD99" s="1189">
        <v>70</v>
      </c>
      <c r="AE99" s="1189">
        <v>718.57142857142844</v>
      </c>
      <c r="AF99" s="1154"/>
      <c r="AG99" s="1566" t="s">
        <v>1875</v>
      </c>
      <c r="AH99" s="1344">
        <v>128.6</v>
      </c>
      <c r="AI99" s="1638">
        <v>169.2</v>
      </c>
      <c r="AJ99" s="1344">
        <v>40.599999999999994</v>
      </c>
      <c r="AK99" s="1344">
        <v>54</v>
      </c>
      <c r="AL99" s="1344">
        <v>751.85185185185173</v>
      </c>
      <c r="AM99" s="1154"/>
      <c r="AN99" s="1344">
        <v>731.0501843835176</v>
      </c>
      <c r="AO99" s="1344">
        <v>18.134215926233978</v>
      </c>
      <c r="AP99" s="1344">
        <v>2.4805705974243422</v>
      </c>
      <c r="AQ99" s="1343">
        <v>3</v>
      </c>
      <c r="AR99" s="1154"/>
      <c r="AS99" s="1343"/>
      <c r="AT99" s="86" t="s">
        <v>191</v>
      </c>
      <c r="AU99" s="86" t="s">
        <v>191</v>
      </c>
      <c r="AV99" s="86" t="s">
        <v>191</v>
      </c>
      <c r="AW99" s="1323" t="str">
        <f t="shared" si="93"/>
        <v xml:space="preserve">  </v>
      </c>
      <c r="AX99" s="1154"/>
      <c r="AY99" s="86" t="s">
        <v>191</v>
      </c>
      <c r="AZ99" s="86" t="s">
        <v>191</v>
      </c>
      <c r="BA99" s="86" t="s">
        <v>191</v>
      </c>
      <c r="BB99" s="1323" t="str">
        <f t="shared" si="92"/>
        <v xml:space="preserve">  </v>
      </c>
      <c r="BC99" s="1154"/>
      <c r="BD99" s="801" t="s">
        <v>191</v>
      </c>
      <c r="BE99" s="1203" t="s">
        <v>1875</v>
      </c>
      <c r="BF99" s="1896">
        <v>7.3206255000081226</v>
      </c>
      <c r="BG99" s="1312"/>
      <c r="BH99" s="1203"/>
      <c r="BI99" s="1154"/>
      <c r="BJ99" s="1203" t="s">
        <v>1875</v>
      </c>
      <c r="BK99" s="1901">
        <v>3.7732341815019256E-2</v>
      </c>
      <c r="BL99" s="1599"/>
      <c r="BM99" s="1203"/>
      <c r="BN99" s="1158"/>
      <c r="BO99" s="1157"/>
      <c r="BP99" s="1310">
        <f t="shared" si="97"/>
        <v>0.51542510697996213</v>
      </c>
      <c r="BQ99" s="1201">
        <v>270.94549409410934</v>
      </c>
      <c r="BR99" s="1366"/>
      <c r="BS99" s="1666"/>
      <c r="BT99" s="1158"/>
      <c r="BU99" s="1905">
        <v>195.81969800437898</v>
      </c>
      <c r="BV99" s="1203"/>
      <c r="BW99" s="1203"/>
      <c r="BX99" s="1154"/>
      <c r="BY99" s="1312">
        <v>1.1211448706826985</v>
      </c>
      <c r="BZ99" s="1312"/>
      <c r="CA99" s="1312"/>
      <c r="CB99" s="1203"/>
      <c r="CC99" s="1154"/>
      <c r="CD99" s="1896">
        <v>0.80562267136199606</v>
      </c>
      <c r="CE99" s="1203"/>
      <c r="CF99" s="1203"/>
      <c r="CG99" s="1158"/>
      <c r="CH99" s="1239">
        <f t="shared" si="94"/>
        <v>0.41378981939935261</v>
      </c>
      <c r="CI99" s="1312">
        <v>3.6432972908425842</v>
      </c>
      <c r="CJ99" s="1203"/>
      <c r="CK99" s="1203"/>
      <c r="CL99" s="1154"/>
      <c r="CM99" s="1896">
        <v>2.7392198149668316</v>
      </c>
      <c r="CN99" s="1203"/>
      <c r="CO99" s="1203"/>
      <c r="CP99" s="1158"/>
      <c r="CQ99" s="1201">
        <f t="shared" si="95"/>
        <v>1.344660594199486</v>
      </c>
      <c r="CR99" s="1201">
        <f t="shared" si="96"/>
        <v>1.3988479416945971</v>
      </c>
      <c r="CS99" s="1203"/>
    </row>
    <row r="100" spans="1:97" ht="15" customHeight="1" x14ac:dyDescent="0.2">
      <c r="A100" s="1144" t="s">
        <v>2593</v>
      </c>
      <c r="B100" s="1199" t="s">
        <v>1288</v>
      </c>
      <c r="C100" s="957" t="s">
        <v>599</v>
      </c>
      <c r="D100" s="957">
        <v>9</v>
      </c>
      <c r="E100" s="1455">
        <v>1703198</v>
      </c>
      <c r="F100" s="955"/>
      <c r="G100" s="1163">
        <v>11452800</v>
      </c>
      <c r="H100" s="1163" t="s">
        <v>2020</v>
      </c>
      <c r="I100" s="1163"/>
      <c r="J100" s="1163"/>
      <c r="K100" s="1165" t="s">
        <v>1690</v>
      </c>
      <c r="L100" s="1166" t="s">
        <v>1696</v>
      </c>
      <c r="M100" s="957"/>
      <c r="N100" s="957"/>
      <c r="O100" s="957"/>
      <c r="P100" s="1884">
        <v>42787</v>
      </c>
      <c r="Q100" s="1890">
        <v>0.55555555555555558</v>
      </c>
      <c r="R100" s="1887" t="s">
        <v>1994</v>
      </c>
      <c r="S100" s="1678" t="s">
        <v>1994</v>
      </c>
      <c r="T100" s="1678">
        <v>128</v>
      </c>
      <c r="U100" s="1678">
        <v>197.4</v>
      </c>
      <c r="V100" s="1678">
        <v>69.400000000000006</v>
      </c>
      <c r="W100" s="1678">
        <v>98</v>
      </c>
      <c r="X100" s="1678">
        <v>708.16326530612253</v>
      </c>
      <c r="Y100" s="1154"/>
      <c r="Z100" s="1678" t="s">
        <v>1994</v>
      </c>
      <c r="AA100" s="1678">
        <v>129.19999999999999</v>
      </c>
      <c r="AB100" s="1678">
        <v>196.6</v>
      </c>
      <c r="AC100" s="1678">
        <v>67.400000000000006</v>
      </c>
      <c r="AD100" s="1678">
        <v>96</v>
      </c>
      <c r="AE100" s="1678">
        <v>702.08333333333337</v>
      </c>
      <c r="AF100" s="1154"/>
      <c r="AG100" s="1678" t="s">
        <v>1994</v>
      </c>
      <c r="AH100" s="1678">
        <v>130</v>
      </c>
      <c r="AI100" s="1678">
        <v>201.2</v>
      </c>
      <c r="AJ100" s="1678">
        <v>71.199999999999989</v>
      </c>
      <c r="AK100" s="1678">
        <v>98</v>
      </c>
      <c r="AL100" s="1678">
        <v>726.53061224489784</v>
      </c>
      <c r="AM100" s="1154"/>
      <c r="AN100" s="1678">
        <v>712.25907029478458</v>
      </c>
      <c r="AO100" s="1678">
        <v>12.727885740523361</v>
      </c>
      <c r="AP100" s="1678">
        <v>1.7869741883744121</v>
      </c>
      <c r="AQ100" s="1343">
        <v>3</v>
      </c>
      <c r="AR100" s="1154"/>
      <c r="AS100" s="1097"/>
      <c r="AT100" s="86" t="s">
        <v>191</v>
      </c>
      <c r="AU100" s="86" t="s">
        <v>191</v>
      </c>
      <c r="AV100" s="86" t="s">
        <v>191</v>
      </c>
      <c r="AW100" s="1323"/>
      <c r="AX100" s="1154"/>
      <c r="AY100" s="86" t="s">
        <v>191</v>
      </c>
      <c r="AZ100" s="86" t="s">
        <v>191</v>
      </c>
      <c r="BA100" s="86" t="s">
        <v>191</v>
      </c>
      <c r="BB100" s="1323" t="str">
        <f t="shared" si="92"/>
        <v xml:space="preserve">  </v>
      </c>
      <c r="BC100" s="1154"/>
      <c r="BD100" s="801" t="s">
        <v>191</v>
      </c>
      <c r="BE100" s="1203" t="s">
        <v>1994</v>
      </c>
      <c r="BF100" s="1896">
        <v>3.8878181716596201</v>
      </c>
      <c r="BG100" s="1678"/>
      <c r="BH100" s="1678"/>
      <c r="BI100" s="1154"/>
      <c r="BJ100" s="1203" t="s">
        <v>1994</v>
      </c>
      <c r="BK100" s="1901">
        <v>4.2858272057474209E-2</v>
      </c>
      <c r="BL100" s="1203"/>
      <c r="BM100" s="1203"/>
      <c r="BN100" s="1158"/>
      <c r="BO100" s="1157"/>
      <c r="BP100" s="1310">
        <f t="shared" si="97"/>
        <v>1.102373366375285</v>
      </c>
      <c r="BQ100" s="1201">
        <v>332.96353008132957</v>
      </c>
      <c r="BR100" s="1366"/>
      <c r="BS100" s="1666"/>
      <c r="BT100" s="1158"/>
      <c r="BU100" s="1905">
        <v>235.79254069024768</v>
      </c>
      <c r="BV100" s="1203"/>
      <c r="BW100" s="1203"/>
      <c r="BX100" s="1154"/>
      <c r="BY100" s="1312">
        <v>0.93084147964989539</v>
      </c>
      <c r="CA100" s="1678"/>
      <c r="CB100" s="1678"/>
      <c r="CC100" s="1154"/>
      <c r="CD100" s="1896">
        <v>0.65352828883753078</v>
      </c>
      <c r="CE100" s="1203"/>
      <c r="CF100" s="1203"/>
      <c r="CG100" s="1158"/>
      <c r="CH100" s="1239">
        <f t="shared" si="94"/>
        <v>0.2795625933634619</v>
      </c>
      <c r="CI100" s="1312">
        <v>4.5257679035849678</v>
      </c>
      <c r="CJ100" s="1203"/>
      <c r="CK100" s="1203"/>
      <c r="CL100" s="1154" t="s">
        <v>602</v>
      </c>
      <c r="CM100" s="1896">
        <v>3.2881089258698943</v>
      </c>
      <c r="CN100" s="1203"/>
      <c r="CO100" s="1203"/>
      <c r="CP100" s="1158" t="s">
        <v>602</v>
      </c>
      <c r="CQ100" s="1201">
        <f t="shared" si="95"/>
        <v>1.3592383233321395</v>
      </c>
      <c r="CR100" s="1201">
        <f t="shared" si="96"/>
        <v>1.3944923432456529</v>
      </c>
      <c r="CS100" s="1203"/>
    </row>
    <row r="101" spans="1:97" ht="15" customHeight="1" x14ac:dyDescent="0.2">
      <c r="A101" s="1144" t="s">
        <v>2594</v>
      </c>
      <c r="B101" s="1199" t="s">
        <v>1289</v>
      </c>
      <c r="C101" s="957" t="s">
        <v>599</v>
      </c>
      <c r="D101" s="957">
        <v>9</v>
      </c>
      <c r="E101" s="1455">
        <v>1703197</v>
      </c>
      <c r="F101" s="955"/>
      <c r="G101" s="1163">
        <v>384115121402501</v>
      </c>
      <c r="H101" s="1163" t="s">
        <v>2021</v>
      </c>
      <c r="I101" s="1163"/>
      <c r="J101" s="1163"/>
      <c r="K101" s="1165" t="s">
        <v>1690</v>
      </c>
      <c r="L101" s="1166" t="s">
        <v>1716</v>
      </c>
      <c r="M101" s="957"/>
      <c r="N101" s="957"/>
      <c r="O101" s="957"/>
      <c r="P101" s="1884">
        <v>42787</v>
      </c>
      <c r="Q101" s="1890">
        <v>0.5625</v>
      </c>
      <c r="R101" s="1887" t="s">
        <v>1995</v>
      </c>
      <c r="S101" s="1678" t="s">
        <v>1995</v>
      </c>
      <c r="T101" s="1678">
        <v>127</v>
      </c>
      <c r="U101" s="1678">
        <v>160.70000000000002</v>
      </c>
      <c r="V101" s="1678">
        <v>33.700000000000017</v>
      </c>
      <c r="W101" s="1678">
        <v>180</v>
      </c>
      <c r="X101" s="1678">
        <v>187.22222222222231</v>
      </c>
      <c r="Y101" s="1154"/>
      <c r="Z101" s="1678" t="s">
        <v>1995</v>
      </c>
      <c r="AA101" s="1678">
        <v>125.5</v>
      </c>
      <c r="AB101" s="1678">
        <v>159.6</v>
      </c>
      <c r="AC101" s="1678">
        <v>34.099999999999994</v>
      </c>
      <c r="AD101" s="1678">
        <v>176</v>
      </c>
      <c r="AE101" s="1678">
        <v>193.74999999999997</v>
      </c>
      <c r="AF101" s="1154"/>
      <c r="AG101" s="1678" t="s">
        <v>1995</v>
      </c>
      <c r="AH101" s="1678">
        <v>126.2</v>
      </c>
      <c r="AI101" s="1678">
        <v>157.79999999999998</v>
      </c>
      <c r="AJ101" s="1678">
        <v>31.59999999999998</v>
      </c>
      <c r="AK101" s="1678">
        <v>174</v>
      </c>
      <c r="AL101" s="1678">
        <v>181.60919540229875</v>
      </c>
      <c r="AM101" s="1154"/>
      <c r="AN101" s="1678">
        <v>187.52713920817368</v>
      </c>
      <c r="AO101" s="1678">
        <v>6.0761430896689728</v>
      </c>
      <c r="AP101" s="1678">
        <v>3.240140661946457</v>
      </c>
      <c r="AQ101" s="1343">
        <v>3</v>
      </c>
      <c r="AR101" s="1154"/>
      <c r="AS101" s="1097"/>
      <c r="AT101" s="86" t="s">
        <v>191</v>
      </c>
      <c r="AU101" s="86" t="s">
        <v>191</v>
      </c>
      <c r="AV101" s="86" t="s">
        <v>191</v>
      </c>
      <c r="AW101" s="1323"/>
      <c r="AX101" s="1154"/>
      <c r="AY101" s="86" t="s">
        <v>191</v>
      </c>
      <c r="AZ101" s="86" t="s">
        <v>191</v>
      </c>
      <c r="BA101" s="86" t="s">
        <v>191</v>
      </c>
      <c r="BB101" s="1323" t="str">
        <f t="shared" si="92"/>
        <v xml:space="preserve">  </v>
      </c>
      <c r="BC101" s="1154"/>
      <c r="BD101" s="801" t="s">
        <v>191</v>
      </c>
      <c r="BE101" s="1203" t="s">
        <v>1995</v>
      </c>
      <c r="BF101" s="1896">
        <v>3.3727770742081904</v>
      </c>
      <c r="BG101" s="1678"/>
      <c r="BH101" s="1678"/>
      <c r="BI101" s="1154"/>
      <c r="BJ101" s="1203" t="s">
        <v>1995</v>
      </c>
      <c r="BK101" s="1901">
        <v>8.6069166451693546E-2</v>
      </c>
      <c r="BL101" s="1203"/>
      <c r="BM101" s="1203"/>
      <c r="BN101" s="1158"/>
      <c r="BO101" s="1157"/>
      <c r="BP101" s="1310">
        <f t="shared" si="97"/>
        <v>2.5518783055621772</v>
      </c>
      <c r="BQ101" s="1201">
        <v>321.39041120394592</v>
      </c>
      <c r="BR101" s="1366"/>
      <c r="BS101" s="1666"/>
      <c r="BT101" s="1158"/>
      <c r="BU101" s="1905">
        <v>60.171426986516572</v>
      </c>
      <c r="BV101" s="1203"/>
      <c r="BW101" s="1203"/>
      <c r="BX101" s="1154"/>
      <c r="BY101" s="1312">
        <v>2.3601578997142822</v>
      </c>
      <c r="CA101" s="1678"/>
      <c r="CB101" s="1678"/>
      <c r="CC101" s="1154"/>
      <c r="CD101" s="1896">
        <v>0.45728059306964214</v>
      </c>
      <c r="CE101" s="1203"/>
      <c r="CF101" s="1203"/>
      <c r="CG101" s="1158"/>
      <c r="CH101" s="1239">
        <f t="shared" si="94"/>
        <v>0.73435853013566976</v>
      </c>
      <c r="CI101" s="1312">
        <v>4.6737624236389079</v>
      </c>
      <c r="CJ101" s="1203"/>
      <c r="CK101" s="1203"/>
      <c r="CL101" s="1154" t="s">
        <v>602</v>
      </c>
      <c r="CM101" s="1896">
        <v>0.84879823325855996</v>
      </c>
      <c r="CN101" s="1203"/>
      <c r="CO101" s="1203"/>
      <c r="CP101" s="1158" t="s">
        <v>602</v>
      </c>
      <c r="CQ101" s="1201">
        <f t="shared" si="95"/>
        <v>1.4542320681350573</v>
      </c>
      <c r="CR101" s="1201">
        <f t="shared" si="96"/>
        <v>1.4106333782789657</v>
      </c>
      <c r="CS101" s="1203"/>
    </row>
    <row r="102" spans="1:97" ht="15" customHeight="1" x14ac:dyDescent="0.2">
      <c r="A102" s="1144" t="s">
        <v>2598</v>
      </c>
      <c r="B102" s="1199" t="s">
        <v>1293</v>
      </c>
      <c r="C102" s="957" t="s">
        <v>599</v>
      </c>
      <c r="D102" s="957">
        <v>9</v>
      </c>
      <c r="E102" s="1455" t="s">
        <v>1864</v>
      </c>
      <c r="F102" s="955"/>
      <c r="G102" s="1163">
        <v>384115121402501</v>
      </c>
      <c r="H102" s="1163" t="s">
        <v>2025</v>
      </c>
      <c r="I102" s="1163"/>
      <c r="J102" s="1163"/>
      <c r="K102" s="1165" t="s">
        <v>1690</v>
      </c>
      <c r="L102" s="1166" t="s">
        <v>1716</v>
      </c>
      <c r="M102" s="957"/>
      <c r="N102" s="957"/>
      <c r="O102" s="957"/>
      <c r="P102" s="1884">
        <v>42810</v>
      </c>
      <c r="Q102" s="1890">
        <v>0.61111111111111105</v>
      </c>
      <c r="R102" s="1887" t="s">
        <v>1999</v>
      </c>
      <c r="S102" s="1678" t="s">
        <v>1999</v>
      </c>
      <c r="T102" s="1678">
        <v>128.69999999999999</v>
      </c>
      <c r="U102" s="1678">
        <v>135.5</v>
      </c>
      <c r="V102" s="1678">
        <v>6.8000000000000114</v>
      </c>
      <c r="W102" s="1678">
        <v>346</v>
      </c>
      <c r="X102" s="1678">
        <v>19.65317919075148</v>
      </c>
      <c r="Y102" s="1154"/>
      <c r="Z102" s="1678" t="s">
        <v>1999</v>
      </c>
      <c r="AA102" s="1678">
        <v>128.80000000000001</v>
      </c>
      <c r="AB102" s="1678">
        <v>137.5</v>
      </c>
      <c r="AC102" s="1678">
        <v>8.6999999999999886</v>
      </c>
      <c r="AD102" s="1678">
        <v>460</v>
      </c>
      <c r="AE102" s="1678">
        <v>18.913043478260843</v>
      </c>
      <c r="AF102" s="1154"/>
      <c r="AG102" s="1678" t="s">
        <v>1999</v>
      </c>
      <c r="AH102" s="1678">
        <v>128.6</v>
      </c>
      <c r="AI102" s="1678">
        <v>134.69999999999999</v>
      </c>
      <c r="AJ102" s="1678">
        <v>6.0999999999999943</v>
      </c>
      <c r="AK102" s="1678">
        <v>348</v>
      </c>
      <c r="AL102" s="1678">
        <v>17.528735632183892</v>
      </c>
      <c r="AM102" s="1154"/>
      <c r="AN102" s="1678">
        <v>18.69831943373207</v>
      </c>
      <c r="AO102" s="1678">
        <v>1.0783760567904521</v>
      </c>
      <c r="AP102" s="1678">
        <v>5.7672351818155612</v>
      </c>
      <c r="AQ102" s="1343">
        <v>3</v>
      </c>
      <c r="AR102" s="1154"/>
      <c r="AS102" s="1097"/>
      <c r="AT102" s="86" t="s">
        <v>191</v>
      </c>
      <c r="AU102" s="86" t="s">
        <v>191</v>
      </c>
      <c r="AV102" s="86" t="s">
        <v>191</v>
      </c>
      <c r="AW102" s="1323"/>
      <c r="AX102" s="1154"/>
      <c r="AY102" s="86" t="s">
        <v>191</v>
      </c>
      <c r="AZ102" s="86" t="s">
        <v>191</v>
      </c>
      <c r="BA102" s="86" t="s">
        <v>191</v>
      </c>
      <c r="BB102" s="1323" t="str">
        <f t="shared" si="92"/>
        <v xml:space="preserve">  </v>
      </c>
      <c r="BC102" s="1154"/>
      <c r="BD102" s="801" t="s">
        <v>191</v>
      </c>
      <c r="BE102" s="1203" t="s">
        <v>1999</v>
      </c>
      <c r="BF102" s="1896">
        <v>1.6999159948489675</v>
      </c>
      <c r="BG102" s="1678"/>
      <c r="BH102" s="1678"/>
      <c r="BI102" s="1154"/>
      <c r="BJ102" s="1203" t="s">
        <v>1999</v>
      </c>
      <c r="BK102" s="1901">
        <v>5.8224591894907349E-2</v>
      </c>
      <c r="BL102" s="1203">
        <v>1.0833519092120526E-3</v>
      </c>
      <c r="BM102" s="1203"/>
      <c r="BN102" s="1158"/>
      <c r="BO102" s="1157"/>
      <c r="BP102" s="1310">
        <f t="shared" si="97"/>
        <v>3.4251452466673467</v>
      </c>
      <c r="BQ102" s="1201">
        <v>214.18453529712056</v>
      </c>
      <c r="BR102" s="1366"/>
      <c r="BS102" s="1666"/>
      <c r="BT102" s="1158"/>
      <c r="BU102" s="1905">
        <v>4.2094070520821454</v>
      </c>
      <c r="BV102" s="1203"/>
      <c r="BW102" s="1203"/>
      <c r="BX102" s="1154"/>
      <c r="BY102" s="1312">
        <v>8.8189716815677173</v>
      </c>
      <c r="CA102" s="1678"/>
      <c r="CB102" s="1678"/>
      <c r="CC102" s="1154"/>
      <c r="CD102" s="1896">
        <v>0.16679359484704187</v>
      </c>
      <c r="CE102" s="1203"/>
      <c r="CF102" s="1203"/>
      <c r="CG102" s="1158"/>
      <c r="CH102" s="1239">
        <f t="shared" si="94"/>
        <v>4.1174642554533101</v>
      </c>
      <c r="CI102" s="1312">
        <v>5.6598596264973633</v>
      </c>
      <c r="CJ102" s="1203"/>
      <c r="CK102" s="1203"/>
      <c r="CL102" s="1154" t="s">
        <v>1983</v>
      </c>
      <c r="CM102" s="1896">
        <v>9.9210183108143363E-2</v>
      </c>
      <c r="CN102" s="1203"/>
      <c r="CO102" s="1203"/>
      <c r="CP102" s="1158" t="s">
        <v>1983</v>
      </c>
      <c r="CQ102" s="1201">
        <f t="shared" si="95"/>
        <v>2.6425155385966153</v>
      </c>
      <c r="CR102" s="1201">
        <f t="shared" si="96"/>
        <v>2.3568683636587231</v>
      </c>
      <c r="CS102" s="1203"/>
    </row>
    <row r="103" spans="1:97" ht="15" customHeight="1" x14ac:dyDescent="0.2">
      <c r="A103" s="1144" t="s">
        <v>2599</v>
      </c>
      <c r="B103" s="1199" t="s">
        <v>1294</v>
      </c>
      <c r="C103" s="957" t="s">
        <v>599</v>
      </c>
      <c r="D103" s="957">
        <v>9</v>
      </c>
      <c r="E103" s="1455" t="s">
        <v>1864</v>
      </c>
      <c r="F103" s="955"/>
      <c r="G103" s="1163">
        <v>11452800</v>
      </c>
      <c r="H103" s="1163" t="s">
        <v>2026</v>
      </c>
      <c r="I103" s="1163"/>
      <c r="J103" s="1163"/>
      <c r="K103" s="1165" t="s">
        <v>1690</v>
      </c>
      <c r="L103" s="1166" t="s">
        <v>1696</v>
      </c>
      <c r="M103" s="957"/>
      <c r="N103" s="957"/>
      <c r="O103" s="957"/>
      <c r="P103" s="1884">
        <v>42810</v>
      </c>
      <c r="Q103" s="1890">
        <v>0.68055555555555547</v>
      </c>
      <c r="R103" s="1887" t="s">
        <v>2000</v>
      </c>
      <c r="S103" s="1678" t="s">
        <v>2000</v>
      </c>
      <c r="T103" s="1678">
        <v>128.80000000000001</v>
      </c>
      <c r="U103" s="1678">
        <v>136.80000000000001</v>
      </c>
      <c r="V103" s="1678">
        <v>8</v>
      </c>
      <c r="W103" s="1678">
        <v>452</v>
      </c>
      <c r="X103" s="1678">
        <v>17.699115044247787</v>
      </c>
      <c r="Y103" s="1154"/>
      <c r="Z103" s="1678" t="s">
        <v>2000</v>
      </c>
      <c r="AA103" s="1678">
        <v>127.1</v>
      </c>
      <c r="AB103" s="1678">
        <v>135.19999999999999</v>
      </c>
      <c r="AC103" s="1678">
        <v>8.0999999999999943</v>
      </c>
      <c r="AD103" s="1678">
        <v>454</v>
      </c>
      <c r="AE103" s="1678">
        <v>17.841409691629941</v>
      </c>
      <c r="AF103" s="1154"/>
      <c r="AG103" s="1678" t="s">
        <v>2000</v>
      </c>
      <c r="AH103" s="1678">
        <v>125.8</v>
      </c>
      <c r="AI103" s="1678">
        <v>134</v>
      </c>
      <c r="AJ103" s="1678">
        <v>8.2000000000000028</v>
      </c>
      <c r="AK103" s="1678">
        <v>448</v>
      </c>
      <c r="AL103" s="1678">
        <v>18.303571428571434</v>
      </c>
      <c r="AM103" s="1154"/>
      <c r="AN103" s="1678">
        <v>17.948032054816384</v>
      </c>
      <c r="AO103" s="1678">
        <v>0.3160191867371363</v>
      </c>
      <c r="AP103" s="1678">
        <v>1.7607456113960529</v>
      </c>
      <c r="AQ103" s="1343">
        <v>3</v>
      </c>
      <c r="AR103" s="1154"/>
      <c r="AS103" s="1097"/>
      <c r="AT103" s="86" t="s">
        <v>191</v>
      </c>
      <c r="AU103" s="86" t="s">
        <v>191</v>
      </c>
      <c r="AV103" s="86" t="s">
        <v>191</v>
      </c>
      <c r="AW103" s="1323"/>
      <c r="AX103" s="1154"/>
      <c r="AY103" s="86" t="s">
        <v>191</v>
      </c>
      <c r="AZ103" s="86" t="s">
        <v>191</v>
      </c>
      <c r="BA103" s="86" t="s">
        <v>191</v>
      </c>
      <c r="BB103" s="1323" t="str">
        <f t="shared" si="92"/>
        <v xml:space="preserve">  </v>
      </c>
      <c r="BC103" s="1154"/>
      <c r="BD103" s="801" t="s">
        <v>191</v>
      </c>
      <c r="BE103" s="1203" t="s">
        <v>2000</v>
      </c>
      <c r="BF103" s="1896">
        <v>1.6654943502289892</v>
      </c>
      <c r="BG103" s="1678"/>
      <c r="BH103" s="1678"/>
      <c r="BI103" s="1154"/>
      <c r="BJ103" s="1203" t="s">
        <v>2000</v>
      </c>
      <c r="BK103" s="1901">
        <v>3.5103332023555027E-2</v>
      </c>
      <c r="BL103" s="1203"/>
      <c r="BM103" s="1203"/>
      <c r="BN103" s="1158"/>
      <c r="BO103" s="1157"/>
      <c r="BP103" s="1310">
        <f t="shared" si="97"/>
        <v>2.1076824438779189</v>
      </c>
      <c r="BQ103" s="1201">
        <v>218.02431775406816</v>
      </c>
      <c r="BR103" s="1366"/>
      <c r="BS103" s="1666"/>
      <c r="BT103" s="1158"/>
      <c r="BU103" s="1905">
        <v>3.8588374823728877</v>
      </c>
      <c r="BV103" s="1203"/>
      <c r="BW103" s="1203"/>
      <c r="BX103" s="1154"/>
      <c r="BY103" s="1312">
        <v>4.7459813266276374</v>
      </c>
      <c r="BZ103" s="952">
        <v>8.8802145404675237E-2</v>
      </c>
      <c r="CA103" s="1678"/>
      <c r="CB103" s="1678"/>
      <c r="CC103" s="1154"/>
      <c r="CD103" s="1896">
        <v>8.3090641779528573E-2</v>
      </c>
      <c r="CE103" s="1680"/>
      <c r="CF103" s="1203"/>
      <c r="CG103" s="1158"/>
      <c r="CH103" s="1239">
        <f t="shared" si="94"/>
        <v>2.1768128324020775</v>
      </c>
      <c r="CI103" s="1312">
        <v>5.3799343197667966</v>
      </c>
      <c r="CJ103" s="1203"/>
      <c r="CK103" s="1203"/>
      <c r="CL103" s="1154" t="s">
        <v>1983</v>
      </c>
      <c r="CM103" s="1896">
        <v>9.8472012102874443E-2</v>
      </c>
      <c r="CN103" s="1203"/>
      <c r="CO103" s="1203"/>
      <c r="CP103" s="1158" t="s">
        <v>1983</v>
      </c>
      <c r="CQ103" s="1201">
        <f t="shared" si="95"/>
        <v>2.4675845223079071</v>
      </c>
      <c r="CR103" s="1201">
        <f t="shared" si="96"/>
        <v>2.5518569401456559</v>
      </c>
      <c r="CS103" s="1203"/>
    </row>
    <row r="104" spans="1:97" ht="15" customHeight="1" x14ac:dyDescent="0.2">
      <c r="A104" s="1144" t="s">
        <v>2605</v>
      </c>
      <c r="B104" s="1199" t="s">
        <v>1300</v>
      </c>
      <c r="C104" s="957" t="s">
        <v>599</v>
      </c>
      <c r="D104" s="957">
        <v>9</v>
      </c>
      <c r="E104" s="1455" t="s">
        <v>1864</v>
      </c>
      <c r="F104" s="955"/>
      <c r="G104" s="1163">
        <v>11452800</v>
      </c>
      <c r="H104" s="1163" t="s">
        <v>2032</v>
      </c>
      <c r="I104" s="1163"/>
      <c r="J104" s="1163"/>
      <c r="K104" s="1165" t="s">
        <v>1690</v>
      </c>
      <c r="L104" s="1166" t="s">
        <v>1696</v>
      </c>
      <c r="M104" s="957"/>
      <c r="N104" s="957"/>
      <c r="O104" s="957"/>
      <c r="P104" s="1884">
        <v>42829</v>
      </c>
      <c r="Q104" s="1890">
        <v>0.61111111111111105</v>
      </c>
      <c r="R104" s="1887" t="s">
        <v>2006</v>
      </c>
      <c r="S104" s="1678" t="s">
        <v>2006</v>
      </c>
      <c r="T104" s="1678">
        <v>129.30000000000001</v>
      </c>
      <c r="U104" s="1678">
        <v>153.19999999999999</v>
      </c>
      <c r="V104" s="1678">
        <v>23.899999999999977</v>
      </c>
      <c r="W104" s="1678">
        <v>390</v>
      </c>
      <c r="X104" s="1678">
        <v>61.282051282051221</v>
      </c>
      <c r="Y104" s="1154"/>
      <c r="Z104" s="1678" t="s">
        <v>2006</v>
      </c>
      <c r="AA104" s="1678">
        <v>128.69999999999999</v>
      </c>
      <c r="AB104" s="1678">
        <v>150.60000000000002</v>
      </c>
      <c r="AC104" s="1678">
        <v>21.900000000000034</v>
      </c>
      <c r="AD104" s="1678">
        <v>376</v>
      </c>
      <c r="AE104" s="1678">
        <v>58.244680851063919</v>
      </c>
      <c r="AF104" s="1154"/>
      <c r="AG104" s="1678" t="s">
        <v>2006</v>
      </c>
      <c r="AH104" s="1678">
        <v>127.5</v>
      </c>
      <c r="AI104" s="1678">
        <v>152.4</v>
      </c>
      <c r="AJ104" s="1678">
        <v>24.900000000000006</v>
      </c>
      <c r="AK104" s="1678">
        <v>412</v>
      </c>
      <c r="AL104" s="1678">
        <v>60.436893203883514</v>
      </c>
      <c r="AM104" s="1154"/>
      <c r="AN104" s="1678">
        <v>59.98787511233288</v>
      </c>
      <c r="AO104" s="1678">
        <v>1.5676790866321539</v>
      </c>
      <c r="AP104" s="1678">
        <v>2.6133265825744436</v>
      </c>
      <c r="AQ104" s="1343">
        <v>3</v>
      </c>
      <c r="AR104" s="1154"/>
      <c r="AS104" s="1097"/>
      <c r="AT104" s="86" t="s">
        <v>191</v>
      </c>
      <c r="AU104" s="86" t="s">
        <v>191</v>
      </c>
      <c r="AV104" s="86" t="s">
        <v>191</v>
      </c>
      <c r="AW104" s="1323"/>
      <c r="AX104" s="1154"/>
      <c r="AY104" s="86" t="s">
        <v>191</v>
      </c>
      <c r="AZ104" s="86" t="s">
        <v>191</v>
      </c>
      <c r="BA104" s="86" t="s">
        <v>191</v>
      </c>
      <c r="BB104" s="1323" t="str">
        <f t="shared" si="92"/>
        <v xml:space="preserve">  </v>
      </c>
      <c r="BC104" s="1154"/>
      <c r="BD104" s="801" t="s">
        <v>191</v>
      </c>
      <c r="BE104" s="1203" t="s">
        <v>2006</v>
      </c>
      <c r="BF104" s="1896">
        <v>1.8771457062484411</v>
      </c>
      <c r="BG104" s="1678"/>
      <c r="BH104" s="1678"/>
      <c r="BI104" s="1154"/>
      <c r="BJ104" s="1203" t="s">
        <v>2006</v>
      </c>
      <c r="BK104" s="1901">
        <v>0.15953017621774612</v>
      </c>
      <c r="BL104" s="1203"/>
      <c r="BM104" s="1203"/>
      <c r="BN104" s="1158"/>
      <c r="BO104" s="1157"/>
      <c r="BP104" s="1310">
        <f t="shared" si="97"/>
        <v>8.4985505220356217</v>
      </c>
      <c r="BQ104" s="1201">
        <v>306.36888958096517</v>
      </c>
      <c r="BR104" s="1366"/>
      <c r="BS104" s="1666"/>
      <c r="BT104" s="1158"/>
      <c r="BU104" s="1905">
        <v>18.774914002525797</v>
      </c>
      <c r="BV104" s="1203"/>
      <c r="BW104" s="1203"/>
      <c r="BX104" s="1154"/>
      <c r="BY104" s="1312">
        <v>8.6709820882811393</v>
      </c>
      <c r="CA104" s="1678"/>
      <c r="CB104" s="1678"/>
      <c r="CC104" s="1154"/>
      <c r="CD104" s="1896">
        <v>0.5050385843972266</v>
      </c>
      <c r="CE104" s="1203"/>
      <c r="CF104" s="1203"/>
      <c r="CG104" s="1158"/>
      <c r="CH104" s="1239">
        <f t="shared" si="94"/>
        <v>2.8302423591836758</v>
      </c>
      <c r="CI104" s="1312">
        <v>2.6960732491235739</v>
      </c>
      <c r="CJ104" s="1203"/>
      <c r="CK104" s="1203"/>
      <c r="CL104" s="1154" t="s">
        <v>602</v>
      </c>
      <c r="CM104" s="1896">
        <v>0.16294229102712868</v>
      </c>
      <c r="CN104" s="1203"/>
      <c r="CO104" s="1203"/>
      <c r="CP104" s="1158" t="s">
        <v>602</v>
      </c>
      <c r="CQ104" s="1201">
        <f t="shared" si="95"/>
        <v>0.88000881969808264</v>
      </c>
      <c r="CR104" s="1201">
        <f t="shared" si="96"/>
        <v>0.86787236950969782</v>
      </c>
      <c r="CS104" s="1203"/>
    </row>
    <row r="105" spans="1:97" ht="15" customHeight="1" x14ac:dyDescent="0.2">
      <c r="A105" s="1144" t="s">
        <v>2606</v>
      </c>
      <c r="B105" s="1199" t="s">
        <v>1301</v>
      </c>
      <c r="C105" s="957" t="s">
        <v>599</v>
      </c>
      <c r="D105" s="957">
        <v>9</v>
      </c>
      <c r="E105" s="1455" t="s">
        <v>1864</v>
      </c>
      <c r="F105" s="955"/>
      <c r="G105" s="1163">
        <v>384115121402501</v>
      </c>
      <c r="H105" s="1163" t="s">
        <v>2033</v>
      </c>
      <c r="I105" s="1163"/>
      <c r="J105" s="1163"/>
      <c r="K105" s="1165" t="s">
        <v>1690</v>
      </c>
      <c r="L105" s="1166" t="s">
        <v>1716</v>
      </c>
      <c r="M105" s="957"/>
      <c r="N105" s="957"/>
      <c r="O105" s="957"/>
      <c r="P105" s="1884">
        <v>42829</v>
      </c>
      <c r="Q105" s="1890">
        <v>0.63888888888888895</v>
      </c>
      <c r="R105" s="1887" t="s">
        <v>2007</v>
      </c>
      <c r="S105" s="1678" t="s">
        <v>2007</v>
      </c>
      <c r="T105" s="1678">
        <v>129.5</v>
      </c>
      <c r="U105" s="1678">
        <v>139.6</v>
      </c>
      <c r="V105" s="1678">
        <v>10.099999999999994</v>
      </c>
      <c r="W105" s="1678">
        <v>696</v>
      </c>
      <c r="X105" s="1678">
        <v>14.511494252873556</v>
      </c>
      <c r="Y105" s="1154"/>
      <c r="Z105" s="1678" t="s">
        <v>2007</v>
      </c>
      <c r="AA105" s="1678">
        <v>129.80000000000001</v>
      </c>
      <c r="AB105" s="1678">
        <v>139.5</v>
      </c>
      <c r="AC105" s="1678">
        <v>9.6999999999999886</v>
      </c>
      <c r="AD105" s="1678">
        <v>688</v>
      </c>
      <c r="AE105" s="1678">
        <v>14.09883720930231</v>
      </c>
      <c r="AF105" s="1154"/>
      <c r="AG105" s="1678" t="s">
        <v>2007</v>
      </c>
      <c r="AH105" s="1678">
        <v>127.7</v>
      </c>
      <c r="AI105" s="1678">
        <v>135.19999999999999</v>
      </c>
      <c r="AJ105" s="1678">
        <v>7.4999999999999858</v>
      </c>
      <c r="AK105" s="1678">
        <v>508</v>
      </c>
      <c r="AL105" s="1678">
        <v>14.763779527559027</v>
      </c>
      <c r="AM105" s="1154"/>
      <c r="AN105" s="1678">
        <v>14.458036996578295</v>
      </c>
      <c r="AO105" s="1678">
        <v>0.33567890958491409</v>
      </c>
      <c r="AP105" s="1678">
        <v>2.3217460964054619</v>
      </c>
      <c r="AQ105" s="1343">
        <v>3</v>
      </c>
      <c r="AR105" s="1154"/>
      <c r="AS105" s="1097"/>
      <c r="AT105" s="86" t="s">
        <v>191</v>
      </c>
      <c r="AU105" s="86" t="s">
        <v>191</v>
      </c>
      <c r="AV105" s="86" t="s">
        <v>191</v>
      </c>
      <c r="AW105" s="1323"/>
      <c r="AX105" s="1154"/>
      <c r="AY105" s="86" t="s">
        <v>191</v>
      </c>
      <c r="AZ105" s="86" t="s">
        <v>191</v>
      </c>
      <c r="BA105" s="86" t="s">
        <v>191</v>
      </c>
      <c r="BB105" s="1323" t="str">
        <f t="shared" si="92"/>
        <v xml:space="preserve">  </v>
      </c>
      <c r="BC105" s="1154"/>
      <c r="BD105" s="801" t="s">
        <v>191</v>
      </c>
      <c r="BE105" s="1203" t="s">
        <v>2007</v>
      </c>
      <c r="BF105" s="1896">
        <v>1.8713825728779641</v>
      </c>
      <c r="BG105" s="1678">
        <v>2.3033574092583775E-2</v>
      </c>
      <c r="BH105" s="1678"/>
      <c r="BI105" s="1154"/>
      <c r="BJ105" s="1203" t="s">
        <v>2007</v>
      </c>
      <c r="BK105" s="1901">
        <v>0.17139560268483905</v>
      </c>
      <c r="BL105" s="1203"/>
      <c r="BM105" s="1203"/>
      <c r="BN105" s="1158"/>
      <c r="BO105" s="1157"/>
      <c r="BP105" s="1310">
        <f t="shared" si="97"/>
        <v>9.158768771756435</v>
      </c>
      <c r="BQ105" s="1201">
        <v>265.19953604612897</v>
      </c>
      <c r="BR105" s="1366"/>
      <c r="BS105" s="1666"/>
      <c r="BT105" s="1158"/>
      <c r="BU105" s="1905">
        <v>3.8484415431981338</v>
      </c>
      <c r="BV105" s="1203"/>
      <c r="BW105" s="1203"/>
      <c r="BX105" s="1154"/>
      <c r="BY105" s="1312">
        <v>26.011704715288968</v>
      </c>
      <c r="CA105" s="1678"/>
      <c r="CB105" s="1678"/>
      <c r="CC105" s="1154"/>
      <c r="CD105" s="1896">
        <v>0.36673479031730133</v>
      </c>
      <c r="CE105" s="1203"/>
      <c r="CF105" s="1203"/>
      <c r="CG105" s="1158"/>
      <c r="CH105" s="1239">
        <f t="shared" si="94"/>
        <v>9.8083522705576964</v>
      </c>
      <c r="CI105" s="1312">
        <v>5.8820615229450439</v>
      </c>
      <c r="CJ105" s="1203"/>
      <c r="CK105" s="1203"/>
      <c r="CL105" s="1154" t="s">
        <v>1983</v>
      </c>
      <c r="CM105" s="1896">
        <v>8.6841459492298712E-2</v>
      </c>
      <c r="CN105" s="1203"/>
      <c r="CO105" s="1203"/>
      <c r="CP105" s="1158" t="s">
        <v>1983</v>
      </c>
      <c r="CQ105" s="1201">
        <f t="shared" si="95"/>
        <v>2.2179757968814529</v>
      </c>
      <c r="CR105" s="1201">
        <f t="shared" si="96"/>
        <v>2.2565357565528115</v>
      </c>
      <c r="CS105" s="1203"/>
    </row>
    <row r="107" spans="1:97" x14ac:dyDescent="0.2">
      <c r="R107" s="1893" t="s">
        <v>2799</v>
      </c>
    </row>
  </sheetData>
  <sortState ref="A10:CS105">
    <sortCondition ref="P10:P105"/>
    <sortCondition ref="Q10:Q105"/>
  </sortState>
  <mergeCells count="1">
    <mergeCell ref="BE2:BG2"/>
  </mergeCells>
  <conditionalFormatting sqref="AN7:AQ8 AU2:AU3 AS7:AS8 BT10:BT24 BX10:BX24 CC10:CC60 CP10:CP62 CL10:CL62 AX10:AX105 BC10:BC105 BI10:BI105 AF10:AF105 AM10:AM105 AR10:AR105 Y10:Y105 BN10:BO105 BT36:BT105 BX57:BX105 CC71:CC105 CG10:CG105 CP71:CP105 CL71:CL105">
    <cfRule type="cellIs" dxfId="23" priority="132" stopIfTrue="1" operator="equal">
      <formula>0</formula>
    </cfRule>
  </conditionalFormatting>
  <conditionalFormatting sqref="BV25:BW25 BV35:BW35 BU56:BX56 BT26:BT34">
    <cfRule type="cellIs" dxfId="22" priority="95" stopIfTrue="1" operator="equal">
      <formula>0</formula>
    </cfRule>
  </conditionalFormatting>
  <conditionalFormatting sqref="BX26:BX34 BX36:BX55">
    <cfRule type="cellIs" dxfId="21" priority="92" stopIfTrue="1" operator="equal">
      <formula>0</formula>
    </cfRule>
  </conditionalFormatting>
  <conditionalFormatting sqref="BV25:BW25 BV35:BW35 BU56:BX56 BT26:BT34 BT36:BT70">
    <cfRule type="cellIs" dxfId="20" priority="94" stopIfTrue="1" operator="equal">
      <formula>0</formula>
    </cfRule>
  </conditionalFormatting>
  <conditionalFormatting sqref="BX26:BX34 BX36:BX55 BX57:BX70">
    <cfRule type="cellIs" dxfId="19" priority="91" stopIfTrue="1" operator="equal">
      <formula>0</formula>
    </cfRule>
  </conditionalFormatting>
  <conditionalFormatting sqref="CC62:CC70">
    <cfRule type="cellIs" dxfId="18" priority="88" stopIfTrue="1" operator="equal">
      <formula>0</formula>
    </cfRule>
  </conditionalFormatting>
  <conditionalFormatting sqref="CC61">
    <cfRule type="cellIs" dxfId="17" priority="87" stopIfTrue="1" operator="equal">
      <formula>0</formula>
    </cfRule>
  </conditionalFormatting>
  <conditionalFormatting sqref="CP64:CP70">
    <cfRule type="cellIs" dxfId="16" priority="77" stopIfTrue="1" operator="equal">
      <formula>0</formula>
    </cfRule>
  </conditionalFormatting>
  <conditionalFormatting sqref="CL64:CL70">
    <cfRule type="cellIs" dxfId="15" priority="74" stopIfTrue="1" operator="equal">
      <formula>0</formula>
    </cfRule>
  </conditionalFormatting>
  <conditionalFormatting sqref="BT25">
    <cfRule type="cellIs" dxfId="14" priority="15" stopIfTrue="1" operator="equal">
      <formula>0</formula>
    </cfRule>
  </conditionalFormatting>
  <conditionalFormatting sqref="BT25">
    <cfRule type="cellIs" dxfId="13" priority="14" stopIfTrue="1" operator="equal">
      <formula>0</formula>
    </cfRule>
  </conditionalFormatting>
  <conditionalFormatting sqref="BX25">
    <cfRule type="cellIs" dxfId="12" priority="13" stopIfTrue="1" operator="equal">
      <formula>0</formula>
    </cfRule>
  </conditionalFormatting>
  <conditionalFormatting sqref="BX25">
    <cfRule type="cellIs" dxfId="11" priority="12" stopIfTrue="1" operator="equal">
      <formula>0</formula>
    </cfRule>
  </conditionalFormatting>
  <conditionalFormatting sqref="BT35">
    <cfRule type="cellIs" dxfId="10" priority="11" stopIfTrue="1" operator="equal">
      <formula>0</formula>
    </cfRule>
  </conditionalFormatting>
  <conditionalFormatting sqref="BT35">
    <cfRule type="cellIs" dxfId="9" priority="10" stopIfTrue="1" operator="equal">
      <formula>0</formula>
    </cfRule>
  </conditionalFormatting>
  <conditionalFormatting sqref="BX35">
    <cfRule type="cellIs" dxfId="8" priority="9" stopIfTrue="1" operator="equal">
      <formula>0</formula>
    </cfRule>
  </conditionalFormatting>
  <conditionalFormatting sqref="BX35">
    <cfRule type="cellIs" dxfId="7" priority="8" stopIfTrue="1" operator="equal">
      <formula>0</formula>
    </cfRule>
  </conditionalFormatting>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04DF-340E-4C5E-839D-1D9EB391A7BB}">
  <dimension ref="A1:CS160"/>
  <sheetViews>
    <sheetView zoomScale="80" zoomScaleNormal="80" workbookViewId="0">
      <selection activeCell="G120" sqref="G120"/>
    </sheetView>
  </sheetViews>
  <sheetFormatPr defaultColWidth="9.140625" defaultRowHeight="12.75" x14ac:dyDescent="0.2"/>
  <cols>
    <col min="1" max="1" width="9.140625" style="952"/>
    <col min="2" max="2" width="15.28515625" style="949" customWidth="1"/>
    <col min="3" max="3" width="9.140625" style="1092"/>
    <col min="4" max="4" width="9.28515625" style="1092" bestFit="1" customWidth="1"/>
    <col min="5" max="5" width="15" style="952" customWidth="1"/>
    <col min="6" max="6" width="11" style="952" customWidth="1"/>
    <col min="7" max="7" width="19.85546875" style="949" customWidth="1"/>
    <col min="8" max="9" width="21.28515625" style="1104" customWidth="1"/>
    <col min="10" max="10" width="9.5703125" style="952" customWidth="1"/>
    <col min="11" max="11" width="20.28515625" style="1120" customWidth="1"/>
    <col min="12" max="12" width="18.42578125" style="1120"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5"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949"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125"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108"/>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108"/>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ht="38.25" x14ac:dyDescent="0.2">
      <c r="A9" s="1144" t="s">
        <v>2078</v>
      </c>
      <c r="B9" s="1161" t="s">
        <v>1184</v>
      </c>
      <c r="C9" s="957" t="s">
        <v>599</v>
      </c>
      <c r="D9" s="957">
        <v>9</v>
      </c>
      <c r="E9" s="1188">
        <v>1004175</v>
      </c>
      <c r="F9" s="955">
        <v>1</v>
      </c>
      <c r="G9" s="1163">
        <v>11452900</v>
      </c>
      <c r="H9" s="1163">
        <v>201001211550</v>
      </c>
      <c r="I9" s="1163"/>
      <c r="J9" s="1164" t="s">
        <v>679</v>
      </c>
      <c r="K9" s="1165" t="s">
        <v>2616</v>
      </c>
      <c r="L9" s="1184" t="s">
        <v>746</v>
      </c>
      <c r="M9" s="1167" t="s">
        <v>44</v>
      </c>
      <c r="N9" s="1189"/>
      <c r="O9" s="957"/>
      <c r="P9" s="1169">
        <v>40199</v>
      </c>
      <c r="Q9" s="960">
        <v>0.65972222222222221</v>
      </c>
      <c r="R9" s="1190" t="s">
        <v>1615</v>
      </c>
      <c r="S9" s="1171"/>
      <c r="T9" s="1171"/>
      <c r="U9" s="1171"/>
      <c r="V9" s="1171"/>
      <c r="W9" s="1171"/>
      <c r="X9" s="1171"/>
      <c r="Y9" s="1154"/>
      <c r="Z9" s="1171"/>
      <c r="AA9" s="1171"/>
      <c r="AB9" s="1171"/>
      <c r="AC9" s="1171"/>
      <c r="AD9" s="1171"/>
      <c r="AE9" s="1171"/>
      <c r="AF9" s="1154"/>
      <c r="AG9" s="1171"/>
      <c r="AH9" s="1171"/>
      <c r="AI9" s="1171"/>
      <c r="AJ9" s="1171"/>
      <c r="AK9" s="1171"/>
      <c r="AL9" s="1171"/>
      <c r="AM9" s="1154"/>
      <c r="AN9" s="1191">
        <v>1077.6923076923076</v>
      </c>
      <c r="AO9" s="1191">
        <v>26.457513110645692</v>
      </c>
      <c r="AP9" s="1191">
        <f>AO9/AN9*100</f>
        <v>2.4550154920656246</v>
      </c>
      <c r="AQ9" s="1171">
        <v>3</v>
      </c>
      <c r="AR9" s="1154" t="str">
        <f t="shared" ref="AR9:AR40" si="0">IF(AN9&lt;AR$5,"&lt;MDL",IF(AN9&lt;AR$6,"E, &lt;RL",IF(AN9&gt;AR$6,"  ",)))</f>
        <v xml:space="preserve">  </v>
      </c>
      <c r="AS9" s="1171"/>
      <c r="AT9" s="1172"/>
      <c r="AU9" s="1173">
        <v>266.37373610001072</v>
      </c>
      <c r="AV9" s="1174"/>
      <c r="AW9" s="1175" t="str">
        <f t="shared" ref="AW9:AW40" si="1">IF(AU9&lt;AW$7,"E, &lt;PRL",IF(AU9&gt;AW$7,"  ",))</f>
        <v xml:space="preserve">  </v>
      </c>
      <c r="AX9" s="1154" t="str">
        <f t="shared" ref="AX9:AX40" si="2">IF(AU9&lt;AX$5,"&lt;MDL",IF(AU9&lt;AX$6,"E, &lt;RL",IF(AU9&gt;AX$6,"  ",)))</f>
        <v xml:space="preserve">  </v>
      </c>
      <c r="AY9" s="1172" t="s">
        <v>804</v>
      </c>
      <c r="AZ9" s="1192">
        <v>0.12900284208673501</v>
      </c>
      <c r="BA9" s="1187"/>
      <c r="BB9" s="1175" t="str">
        <f t="shared" ref="BB9:BB40" si="3">IF(AZ9&lt;BB$7,"E, &lt;PRL",IF(AZ9&gt;BB$7,"  ",))</f>
        <v xml:space="preserve">  </v>
      </c>
      <c r="BC9" s="1154" t="str">
        <f t="shared" ref="BC9:BC40" si="4">IF(AZ9&lt;BC$5,"&lt;MDL",IF(AZ9&lt;BC$6,"E, &lt;RL",IF(AZ9&gt;BC$6,"  ",)))</f>
        <v xml:space="preserve">  </v>
      </c>
      <c r="BD9" s="1178">
        <f>AZ9/AU9*100</f>
        <v>4.8429264827483054E-2</v>
      </c>
      <c r="BE9" s="56" t="s">
        <v>177</v>
      </c>
      <c r="BF9" s="1187">
        <v>7.0072365181508154</v>
      </c>
      <c r="BG9" s="1193"/>
      <c r="BH9" s="1175" t="str">
        <f>IF(BF9&lt;BH$7,"E, &lt;PRL",IF(BF9&gt;BH$7,"  ",))</f>
        <v xml:space="preserve">  </v>
      </c>
      <c r="BI9" s="1154" t="str">
        <f t="shared" ref="BI9:BI40" si="5">IF(BF9&lt;BI$5,"&lt;MDL",IF(BF9&lt;BI$6,"E, &lt;RL",IF(BF9&gt;BI$6,"  ",)))</f>
        <v xml:space="preserve">  </v>
      </c>
      <c r="BJ9" s="1179" t="s">
        <v>800</v>
      </c>
      <c r="BK9" s="1192">
        <v>0.12456503452292637</v>
      </c>
      <c r="BL9" s="1192"/>
      <c r="BM9" s="1175" t="str">
        <f t="shared" ref="BM9:BM18" si="6">IF(BK9&lt;BM$7,"E, &lt;PRL",IF(BK9&gt;BM$7,"  ",))</f>
        <v xml:space="preserve">  </v>
      </c>
      <c r="BN9" s="1158" t="str">
        <f t="shared" ref="BN9:BN40" si="7">IF(BK9&lt;BN$5,"&lt;MDL",IF(BK9&lt;BN$6,"E, &lt;RL",IF(BK9&gt;BN$6,"  ",)))</f>
        <v xml:space="preserve">  </v>
      </c>
      <c r="BO9" s="1157" t="str">
        <f t="shared" ref="BO9:BO40" si="8">IF(BK9&lt;BO$5,"&lt;MDL",IF(BK9&lt;BO$6,"E, &lt;RL",IF(BK9&gt;BO$6,"  ",)))</f>
        <v xml:space="preserve">  </v>
      </c>
      <c r="BP9" s="1194">
        <f>BK9/BF9*100</f>
        <v>1.7776627662027118</v>
      </c>
      <c r="BQ9" s="1195">
        <v>230.67863281941985</v>
      </c>
      <c r="BR9" s="1193"/>
      <c r="BS9" s="174" t="str">
        <f>IF(BQ9&lt;BS$7,"E, &lt;PRL",IF(BQ9&gt;BS$7,"  ",))</f>
        <v xml:space="preserve">  </v>
      </c>
      <c r="BT9" s="1158" t="str">
        <f>IF(BQ9&lt;BT$5,"&lt;MDL",IF(BQ9&lt;BT$6,"E, &lt;RL",IF(BQ9&gt;BT$6,"  ",)))</f>
        <v xml:space="preserve">  </v>
      </c>
      <c r="BU9" s="1174">
        <v>240.5109978952176</v>
      </c>
      <c r="BV9" s="1179"/>
      <c r="BW9" s="174" t="str">
        <f t="shared" ref="BW9:BW36" si="9">IF(BU9&lt;BW$7,"E, &lt;PRL",IF(BU9&gt;BW$7,"  ",))</f>
        <v xml:space="preserve">  </v>
      </c>
      <c r="BX9" s="1154" t="str">
        <f t="shared" ref="BX9:BX36" si="10">IF(BU9&lt;BX$5,"&lt;MDL",IF(BU9&lt;BX$6,"E, &lt;RL",IF(BU9&gt;BX$6,"  ",)))</f>
        <v xml:space="preserve">  </v>
      </c>
      <c r="BY9" s="1191">
        <v>1.297921040732958</v>
      </c>
      <c r="BZ9" s="1179"/>
      <c r="CA9" s="1179">
        <v>1</v>
      </c>
      <c r="CB9" s="174" t="str">
        <f>IF(BY9&lt;CB$7,"E, &lt;PRL",IF(BY9&gt;CB$7,"  ",))</f>
        <v xml:space="preserve">  </v>
      </c>
      <c r="CC9" s="1154" t="str">
        <f>IF(BY9&lt;CC$5,"&lt;MDL",IF(BY9&lt;CC$6,"E, &lt;RL",IF(BY9&gt;CC$6,"  ",)))</f>
        <v xml:space="preserve">  </v>
      </c>
      <c r="CD9" s="1174">
        <v>1.2769546239211176</v>
      </c>
      <c r="CE9" s="1179"/>
      <c r="CF9" s="174" t="str">
        <f t="shared" ref="CF9:CF40" si="11">IF(CD9&lt;CF$7,"E, &lt;PRL",IF(CD9&gt;CF$7,"  ",))</f>
        <v xml:space="preserve">  </v>
      </c>
      <c r="CG9" s="1158" t="str">
        <f t="shared" ref="CG9:CG40" si="12">IF(CD9&lt;CG$5,"&lt;MDL",IF(CD9&lt;CG$6,"E, &lt;RL",IF(CD9&gt;CG$6,"  ",)))</f>
        <v xml:space="preserve">  </v>
      </c>
      <c r="CH9" s="1194">
        <f>BY9/BQ9*100</f>
        <v>0.56265334368831554</v>
      </c>
      <c r="CI9" s="1174">
        <v>3.8555371388073851</v>
      </c>
      <c r="CJ9" s="1187">
        <v>0.38716452859673356</v>
      </c>
      <c r="CK9" s="174" t="str">
        <f>IF(CI9&lt;CK$7,"E, &lt;PRL",IF(CI9&gt;CK$7,"  ",))</f>
        <v xml:space="preserve">  </v>
      </c>
      <c r="CL9" s="1154" t="str">
        <f>IF(CI9&lt;CL$5,"&lt;MDL",IF(CI9&lt;CL$6,"E, &lt;RL",IF(CI9&gt;CL$6,"  ",)))</f>
        <v xml:space="preserve">  </v>
      </c>
      <c r="CM9" s="1187">
        <v>4.207455688065763</v>
      </c>
      <c r="CN9" s="1179"/>
      <c r="CO9" s="174" t="str">
        <f t="shared" ref="CO9:CO18" si="13">IF(CM9&lt;CO$7,"E, &lt;PRL",IF(CM9&gt;CO$7,"  ",))</f>
        <v xml:space="preserve">  </v>
      </c>
      <c r="CP9" s="1158" t="str">
        <f t="shared" ref="CP9:CP40" si="14">IF(CM9&lt;CP$5,"&lt;MDL",IF(CM9&lt;CP$6,"E, &lt;RL",IF(CM9&gt;CP$6,"  ",)))</f>
        <v xml:space="preserve">  </v>
      </c>
      <c r="CQ9" s="1174">
        <f>CI9/BQ9*100</f>
        <v>1.6713889325959297</v>
      </c>
      <c r="CR9" s="1174">
        <f>100*CM9/BU9</f>
        <v>1.7493818265636265</v>
      </c>
      <c r="CS9" s="1181" t="s">
        <v>962</v>
      </c>
    </row>
    <row r="10" spans="1:97" ht="38.25" x14ac:dyDescent="0.2">
      <c r="A10" s="1144" t="s">
        <v>2081</v>
      </c>
      <c r="B10" s="1161" t="s">
        <v>1187</v>
      </c>
      <c r="C10" s="957" t="s">
        <v>599</v>
      </c>
      <c r="D10" s="957">
        <v>9</v>
      </c>
      <c r="E10" s="1188">
        <v>1004176</v>
      </c>
      <c r="F10" s="955">
        <v>1</v>
      </c>
      <c r="G10" s="1163">
        <v>11452900</v>
      </c>
      <c r="H10" s="1163">
        <v>201001220940</v>
      </c>
      <c r="I10" s="1163"/>
      <c r="J10" s="1164" t="s">
        <v>682</v>
      </c>
      <c r="K10" s="1165" t="s">
        <v>2616</v>
      </c>
      <c r="L10" s="1184" t="s">
        <v>746</v>
      </c>
      <c r="M10" s="1167" t="s">
        <v>44</v>
      </c>
      <c r="N10" s="1167"/>
      <c r="O10" s="957"/>
      <c r="P10" s="1169">
        <v>40200</v>
      </c>
      <c r="Q10" s="960">
        <v>0.40277777777777773</v>
      </c>
      <c r="R10" s="1190" t="s">
        <v>1618</v>
      </c>
      <c r="S10" s="1171"/>
      <c r="T10" s="1171"/>
      <c r="U10" s="1171"/>
      <c r="V10" s="1171"/>
      <c r="W10" s="1171"/>
      <c r="X10" s="1171"/>
      <c r="Y10" s="1154"/>
      <c r="Z10" s="1171"/>
      <c r="AA10" s="1171"/>
      <c r="AB10" s="1171"/>
      <c r="AC10" s="1171"/>
      <c r="AD10" s="1171"/>
      <c r="AE10" s="1171"/>
      <c r="AF10" s="1154"/>
      <c r="AG10" s="1171"/>
      <c r="AH10" s="1171"/>
      <c r="AI10" s="1171"/>
      <c r="AJ10" s="1171"/>
      <c r="AK10" s="1171"/>
      <c r="AL10" s="1171"/>
      <c r="AM10" s="1154"/>
      <c r="AN10" s="241" t="s">
        <v>191</v>
      </c>
      <c r="AO10" s="241" t="s">
        <v>191</v>
      </c>
      <c r="AP10" s="241" t="s">
        <v>191</v>
      </c>
      <c r="AQ10" s="235" t="s">
        <v>191</v>
      </c>
      <c r="AR10" s="1154" t="str">
        <f t="shared" si="0"/>
        <v xml:space="preserve">  </v>
      </c>
      <c r="AS10" s="235"/>
      <c r="AT10" s="1172"/>
      <c r="AU10" s="1173">
        <v>140.89176409489824</v>
      </c>
      <c r="AV10" s="1174">
        <v>6.4808428384428964</v>
      </c>
      <c r="AW10" s="1175" t="str">
        <f t="shared" si="1"/>
        <v xml:space="preserve">  </v>
      </c>
      <c r="AX10" s="1154" t="str">
        <f t="shared" si="2"/>
        <v xml:space="preserve">  </v>
      </c>
      <c r="AY10" s="1172" t="s">
        <v>179</v>
      </c>
      <c r="AZ10" s="1176">
        <v>2.9262648833598788E-3</v>
      </c>
      <c r="BA10" s="1177" t="s">
        <v>88</v>
      </c>
      <c r="BB10" s="1175" t="str">
        <f t="shared" si="3"/>
        <v>E, &lt;PRL</v>
      </c>
      <c r="BC10" s="1154" t="str">
        <f t="shared" si="4"/>
        <v>&lt;MDL</v>
      </c>
      <c r="BD10" s="1178"/>
      <c r="BE10" s="63" t="s">
        <v>191</v>
      </c>
      <c r="BF10" s="63" t="s">
        <v>191</v>
      </c>
      <c r="BG10" s="63" t="s">
        <v>191</v>
      </c>
      <c r="BH10" s="63"/>
      <c r="BI10" s="1154" t="str">
        <f t="shared" si="5"/>
        <v xml:space="preserve">  </v>
      </c>
      <c r="BJ10" s="63" t="s">
        <v>191</v>
      </c>
      <c r="BK10" s="63" t="s">
        <v>191</v>
      </c>
      <c r="BL10" s="63" t="s">
        <v>191</v>
      </c>
      <c r="BM10" s="1175" t="str">
        <f t="shared" si="6"/>
        <v xml:space="preserve">  </v>
      </c>
      <c r="BN10" s="1158" t="str">
        <f t="shared" si="7"/>
        <v xml:space="preserve">  </v>
      </c>
      <c r="BO10" s="1157" t="str">
        <f t="shared" si="8"/>
        <v xml:space="preserve">  </v>
      </c>
      <c r="BP10" s="782" t="s">
        <v>191</v>
      </c>
      <c r="BQ10" s="63"/>
      <c r="BR10" s="63" t="s">
        <v>191</v>
      </c>
      <c r="BS10" s="174"/>
      <c r="BT10" s="1158"/>
      <c r="BU10" s="63" t="s">
        <v>191</v>
      </c>
      <c r="BV10" s="63" t="s">
        <v>191</v>
      </c>
      <c r="BW10" s="174" t="str">
        <f t="shared" si="9"/>
        <v xml:space="preserve">  </v>
      </c>
      <c r="BX10" s="1154" t="str">
        <f t="shared" si="10"/>
        <v xml:space="preserve">  </v>
      </c>
      <c r="BY10" s="235"/>
      <c r="BZ10" s="63" t="s">
        <v>191</v>
      </c>
      <c r="CA10" s="1179">
        <v>1</v>
      </c>
      <c r="CB10" s="174"/>
      <c r="CC10" s="1154"/>
      <c r="CD10" s="63" t="s">
        <v>191</v>
      </c>
      <c r="CE10" s="63" t="s">
        <v>191</v>
      </c>
      <c r="CF10" s="174" t="str">
        <f t="shared" si="11"/>
        <v xml:space="preserve">  </v>
      </c>
      <c r="CG10" s="1158" t="str">
        <f t="shared" si="12"/>
        <v xml:space="preserve">  </v>
      </c>
      <c r="CH10" s="782" t="s">
        <v>191</v>
      </c>
      <c r="CI10" s="63"/>
      <c r="CJ10" s="63"/>
      <c r="CK10" s="63"/>
      <c r="CL10" s="782"/>
      <c r="CM10" s="63" t="s">
        <v>191</v>
      </c>
      <c r="CN10" s="63" t="s">
        <v>191</v>
      </c>
      <c r="CO10" s="174" t="str">
        <f t="shared" si="13"/>
        <v xml:space="preserve">  </v>
      </c>
      <c r="CP10" s="1158" t="str">
        <f t="shared" si="14"/>
        <v xml:space="preserve">  </v>
      </c>
      <c r="CQ10" s="63" t="s">
        <v>191</v>
      </c>
      <c r="CR10" s="1180"/>
      <c r="CS10" s="1181" t="s">
        <v>962</v>
      </c>
    </row>
    <row r="11" spans="1:97" ht="38.25" x14ac:dyDescent="0.2">
      <c r="A11" s="1144" t="s">
        <v>2085</v>
      </c>
      <c r="B11" s="1161" t="s">
        <v>1191</v>
      </c>
      <c r="C11" s="957" t="s">
        <v>599</v>
      </c>
      <c r="D11" s="957">
        <v>9</v>
      </c>
      <c r="E11" s="1188">
        <v>1004180</v>
      </c>
      <c r="F11" s="955">
        <v>1</v>
      </c>
      <c r="G11" s="1163">
        <v>11452900</v>
      </c>
      <c r="H11" s="1163">
        <v>201001260930</v>
      </c>
      <c r="I11" s="1163"/>
      <c r="J11" s="1164" t="s">
        <v>686</v>
      </c>
      <c r="K11" s="1165" t="s">
        <v>2616</v>
      </c>
      <c r="L11" s="1184" t="s">
        <v>746</v>
      </c>
      <c r="M11" s="1167" t="s">
        <v>44</v>
      </c>
      <c r="N11" s="1167"/>
      <c r="O11" s="957"/>
      <c r="P11" s="1169">
        <v>40204</v>
      </c>
      <c r="Q11" s="960">
        <v>0.39583333333333331</v>
      </c>
      <c r="R11" s="1190" t="s">
        <v>1622</v>
      </c>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1191">
        <v>391.53846153846177</v>
      </c>
      <c r="AO11" s="1196"/>
      <c r="AP11" s="1196"/>
      <c r="AQ11" s="530">
        <v>1</v>
      </c>
      <c r="AR11" s="1154" t="str">
        <f t="shared" si="0"/>
        <v xml:space="preserve">  </v>
      </c>
      <c r="AS11" s="530"/>
      <c r="AT11" s="1172"/>
      <c r="AU11" s="1173">
        <v>52.866143290403052</v>
      </c>
      <c r="AV11" s="1174">
        <v>2.7284096311353139</v>
      </c>
      <c r="AW11" s="1175" t="str">
        <f t="shared" si="1"/>
        <v xml:space="preserve">  </v>
      </c>
      <c r="AX11" s="1154" t="str">
        <f t="shared" si="2"/>
        <v xml:space="preserve">  </v>
      </c>
      <c r="AY11" s="1197" t="s">
        <v>809</v>
      </c>
      <c r="AZ11" s="1186">
        <v>8.4618649058575673E-3</v>
      </c>
      <c r="BA11" s="1187"/>
      <c r="BB11" s="1175" t="str">
        <f t="shared" si="3"/>
        <v>E, &lt;PRL</v>
      </c>
      <c r="BC11" s="1154" t="str">
        <f t="shared" si="4"/>
        <v>E, &lt;RL</v>
      </c>
      <c r="BD11" s="1178">
        <f>AZ11/AU11*100</f>
        <v>1.6006208093098544E-2</v>
      </c>
      <c r="BE11" s="63" t="s">
        <v>191</v>
      </c>
      <c r="BF11" s="63" t="s">
        <v>191</v>
      </c>
      <c r="BG11" s="63" t="s">
        <v>191</v>
      </c>
      <c r="BH11" s="63"/>
      <c r="BI11" s="1154" t="str">
        <f t="shared" si="5"/>
        <v xml:space="preserve">  </v>
      </c>
      <c r="BJ11" s="63" t="s">
        <v>191</v>
      </c>
      <c r="BK11" s="63" t="s">
        <v>191</v>
      </c>
      <c r="BL11" s="63" t="s">
        <v>191</v>
      </c>
      <c r="BM11" s="1175" t="str">
        <f t="shared" si="6"/>
        <v xml:space="preserve">  </v>
      </c>
      <c r="BN11" s="1158" t="str">
        <f t="shared" si="7"/>
        <v xml:space="preserve">  </v>
      </c>
      <c r="BO11" s="1157" t="str">
        <f t="shared" si="8"/>
        <v xml:space="preserve">  </v>
      </c>
      <c r="BP11" s="782" t="s">
        <v>191</v>
      </c>
      <c r="BQ11" s="63"/>
      <c r="BR11" s="63" t="s">
        <v>191</v>
      </c>
      <c r="BS11" s="174"/>
      <c r="BT11" s="1158"/>
      <c r="BU11" s="63" t="s">
        <v>191</v>
      </c>
      <c r="BV11" s="63" t="s">
        <v>191</v>
      </c>
      <c r="BW11" s="174" t="str">
        <f t="shared" si="9"/>
        <v xml:space="preserve">  </v>
      </c>
      <c r="BX11" s="1154" t="str">
        <f t="shared" si="10"/>
        <v xml:space="preserve">  </v>
      </c>
      <c r="BY11" s="235"/>
      <c r="BZ11" s="63" t="s">
        <v>191</v>
      </c>
      <c r="CA11" s="1179">
        <v>1</v>
      </c>
      <c r="CB11" s="174"/>
      <c r="CC11" s="1154"/>
      <c r="CD11" s="63" t="s">
        <v>191</v>
      </c>
      <c r="CE11" s="63" t="s">
        <v>191</v>
      </c>
      <c r="CF11" s="174" t="str">
        <f t="shared" si="11"/>
        <v xml:space="preserve">  </v>
      </c>
      <c r="CG11" s="1158" t="str">
        <f t="shared" si="12"/>
        <v xml:space="preserve">  </v>
      </c>
      <c r="CH11" s="782" t="s">
        <v>191</v>
      </c>
      <c r="CI11" s="1174">
        <v>4.6039928943672574</v>
      </c>
      <c r="CJ11" s="1179"/>
      <c r="CK11" s="174" t="str">
        <f t="shared" ref="CK11:CK18" si="15">IF(CI11&lt;CK$7,"E, &lt;PRL",IF(CI11&gt;CK$7,"  ",))</f>
        <v xml:space="preserve">  </v>
      </c>
      <c r="CL11" s="1154" t="str">
        <f t="shared" ref="CL11:CL18" si="16">IF(CI11&lt;CL$5,"&lt;MDL",IF(CI11&lt;CL$6,"E, &lt;RL",IF(CI11&gt;CL$6,"  ",)))</f>
        <v xml:space="preserve">  </v>
      </c>
      <c r="CM11" s="1174">
        <v>1.8026402947945657</v>
      </c>
      <c r="CN11" s="1179"/>
      <c r="CO11" s="174" t="str">
        <f t="shared" si="13"/>
        <v xml:space="preserve">  </v>
      </c>
      <c r="CP11" s="1158" t="str">
        <f t="shared" si="14"/>
        <v xml:space="preserve">  </v>
      </c>
      <c r="CQ11" s="1179" t="s">
        <v>817</v>
      </c>
      <c r="CR11" s="1180"/>
      <c r="CS11" s="1181" t="s">
        <v>962</v>
      </c>
    </row>
    <row r="12" spans="1:97" ht="38.25" x14ac:dyDescent="0.2">
      <c r="A12" s="1144" t="s">
        <v>2088</v>
      </c>
      <c r="B12" s="1161" t="s">
        <v>1194</v>
      </c>
      <c r="C12" s="957" t="s">
        <v>599</v>
      </c>
      <c r="D12" s="957">
        <v>7</v>
      </c>
      <c r="E12" s="1188">
        <v>1004182</v>
      </c>
      <c r="F12" s="955">
        <v>1</v>
      </c>
      <c r="G12" s="1163">
        <v>11452900</v>
      </c>
      <c r="H12" s="1163">
        <v>201001261520</v>
      </c>
      <c r="I12" s="1163"/>
      <c r="J12" s="1164" t="s">
        <v>689</v>
      </c>
      <c r="K12" s="1165" t="s">
        <v>2616</v>
      </c>
      <c r="L12" s="1184" t="s">
        <v>746</v>
      </c>
      <c r="M12" s="1167" t="s">
        <v>44</v>
      </c>
      <c r="N12" s="1167"/>
      <c r="O12" s="957"/>
      <c r="P12" s="1169">
        <v>40204</v>
      </c>
      <c r="Q12" s="960">
        <v>0.63888888888888895</v>
      </c>
      <c r="R12" s="1207" t="s">
        <v>1625</v>
      </c>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v>478.46153846153834</v>
      </c>
      <c r="AO12" s="1191">
        <v>63.846153846153925</v>
      </c>
      <c r="AP12" s="1191">
        <f>AO12/AN12*100</f>
        <v>13.344051446945357</v>
      </c>
      <c r="AQ12" s="530">
        <v>2</v>
      </c>
      <c r="AR12" s="1154" t="str">
        <f t="shared" si="0"/>
        <v xml:space="preserve">  </v>
      </c>
      <c r="AS12" s="530"/>
      <c r="AT12" s="1199"/>
      <c r="AU12" s="1200">
        <v>231.99096255291016</v>
      </c>
      <c r="AV12" s="1201"/>
      <c r="AW12" s="1175" t="str">
        <f t="shared" si="1"/>
        <v xml:space="preserve">  </v>
      </c>
      <c r="AX12" s="1154" t="str">
        <f t="shared" si="2"/>
        <v xml:space="preserve">  </v>
      </c>
      <c r="AY12" s="1199" t="s">
        <v>810</v>
      </c>
      <c r="AZ12" s="1205">
        <v>0.20816284068966912</v>
      </c>
      <c r="BA12" s="1206"/>
      <c r="BB12" s="1175" t="str">
        <f t="shared" si="3"/>
        <v xml:space="preserve">  </v>
      </c>
      <c r="BC12" s="1154" t="str">
        <f t="shared" si="4"/>
        <v xml:space="preserve">  </v>
      </c>
      <c r="BD12" s="1178">
        <f>AZ12/AU12*100</f>
        <v>8.9728857710219392E-2</v>
      </c>
      <c r="BE12" s="86" t="s">
        <v>191</v>
      </c>
      <c r="BF12" s="86" t="s">
        <v>191</v>
      </c>
      <c r="BG12" s="86" t="s">
        <v>191</v>
      </c>
      <c r="BH12" s="86"/>
      <c r="BI12" s="1154" t="str">
        <f t="shared" si="5"/>
        <v xml:space="preserve">  </v>
      </c>
      <c r="BJ12" s="86" t="s">
        <v>191</v>
      </c>
      <c r="BK12" s="86" t="s">
        <v>191</v>
      </c>
      <c r="BL12" s="86" t="s">
        <v>191</v>
      </c>
      <c r="BM12" s="1175" t="str">
        <f t="shared" si="6"/>
        <v xml:space="preserve">  </v>
      </c>
      <c r="BN12" s="1158" t="str">
        <f t="shared" si="7"/>
        <v xml:space="preserve">  </v>
      </c>
      <c r="BO12" s="1157" t="str">
        <f t="shared" si="8"/>
        <v xml:space="preserve">  </v>
      </c>
      <c r="BP12" s="801" t="s">
        <v>191</v>
      </c>
      <c r="BQ12" s="86"/>
      <c r="BR12" s="86" t="s">
        <v>191</v>
      </c>
      <c r="BS12" s="174"/>
      <c r="BT12" s="1158"/>
      <c r="BU12" s="86" t="s">
        <v>191</v>
      </c>
      <c r="BV12" s="86" t="s">
        <v>191</v>
      </c>
      <c r="BW12" s="174" t="str">
        <f t="shared" si="9"/>
        <v xml:space="preserve">  </v>
      </c>
      <c r="BX12" s="1154" t="str">
        <f t="shared" si="10"/>
        <v xml:space="preserve">  </v>
      </c>
      <c r="BY12" s="236"/>
      <c r="BZ12" s="86" t="s">
        <v>191</v>
      </c>
      <c r="CA12" s="1179">
        <v>1</v>
      </c>
      <c r="CB12" s="174"/>
      <c r="CC12" s="1154"/>
      <c r="CD12" s="86" t="s">
        <v>191</v>
      </c>
      <c r="CE12" s="86" t="s">
        <v>191</v>
      </c>
      <c r="CF12" s="174" t="str">
        <f t="shared" si="11"/>
        <v xml:space="preserve">  </v>
      </c>
      <c r="CG12" s="1158" t="str">
        <f t="shared" si="12"/>
        <v xml:space="preserve">  </v>
      </c>
      <c r="CH12" s="801" t="s">
        <v>191</v>
      </c>
      <c r="CI12" s="1201">
        <v>4.0375508155840079</v>
      </c>
      <c r="CJ12" s="1201">
        <v>5.4460802507731998E-2</v>
      </c>
      <c r="CK12" s="174" t="str">
        <f t="shared" si="15"/>
        <v xml:space="preserve">  </v>
      </c>
      <c r="CL12" s="1154" t="str">
        <f t="shared" si="16"/>
        <v xml:space="preserve">  </v>
      </c>
      <c r="CM12" s="1201">
        <v>1.9283356620654697</v>
      </c>
      <c r="CN12" s="1203"/>
      <c r="CO12" s="174" t="str">
        <f t="shared" si="13"/>
        <v xml:space="preserve">  </v>
      </c>
      <c r="CP12" s="1158" t="str">
        <f t="shared" si="14"/>
        <v xml:space="preserve">  </v>
      </c>
      <c r="CQ12" s="1203" t="s">
        <v>817</v>
      </c>
      <c r="CS12" s="1181" t="s">
        <v>962</v>
      </c>
    </row>
    <row r="13" spans="1:97" ht="38.25" x14ac:dyDescent="0.2">
      <c r="A13" s="1144" t="s">
        <v>2089</v>
      </c>
      <c r="B13" s="1208" t="s">
        <v>1195</v>
      </c>
      <c r="C13" s="1209" t="s">
        <v>600</v>
      </c>
      <c r="D13" s="1209">
        <v>7</v>
      </c>
      <c r="E13" s="1188">
        <v>1002810</v>
      </c>
      <c r="F13" s="955">
        <v>4</v>
      </c>
      <c r="G13" s="1210">
        <v>11452900</v>
      </c>
      <c r="H13" s="1210">
        <v>201001261525</v>
      </c>
      <c r="I13" s="1210"/>
      <c r="J13" s="1211" t="s">
        <v>691</v>
      </c>
      <c r="K13" s="1165" t="s">
        <v>2616</v>
      </c>
      <c r="L13" s="1184" t="s">
        <v>746</v>
      </c>
      <c r="M13" s="1212" t="s">
        <v>48</v>
      </c>
      <c r="N13" s="1212"/>
      <c r="O13" s="1209" t="s">
        <v>45</v>
      </c>
      <c r="P13" s="1169">
        <v>40204</v>
      </c>
      <c r="Q13" s="1213">
        <v>0.64236111111111105</v>
      </c>
      <c r="R13" s="1207" t="s">
        <v>1626</v>
      </c>
      <c r="S13" s="1214"/>
      <c r="T13" s="1214"/>
      <c r="U13" s="1214"/>
      <c r="V13" s="1214"/>
      <c r="W13" s="1214"/>
      <c r="X13" s="1214"/>
      <c r="Y13" s="1154"/>
      <c r="Z13" s="1214"/>
      <c r="AA13" s="1214"/>
      <c r="AB13" s="1214"/>
      <c r="AC13" s="1214"/>
      <c r="AD13" s="1214"/>
      <c r="AE13" s="1214"/>
      <c r="AF13" s="1154"/>
      <c r="AG13" s="1214"/>
      <c r="AH13" s="1214"/>
      <c r="AI13" s="1214"/>
      <c r="AJ13" s="1214"/>
      <c r="AK13" s="1214"/>
      <c r="AL13" s="1214"/>
      <c r="AM13" s="1154"/>
      <c r="AN13" s="1215">
        <v>880.00000000000023</v>
      </c>
      <c r="AO13" s="1215"/>
      <c r="AP13" s="1215"/>
      <c r="AQ13" s="656">
        <v>1</v>
      </c>
      <c r="AR13" s="1154" t="str">
        <f t="shared" si="0"/>
        <v xml:space="preserve">  </v>
      </c>
      <c r="AS13" s="656"/>
      <c r="AT13" s="1216"/>
      <c r="AU13" s="1217">
        <v>233.80038306242949</v>
      </c>
      <c r="AV13" s="1218"/>
      <c r="AW13" s="1175" t="str">
        <f t="shared" si="1"/>
        <v xml:space="preserve">  </v>
      </c>
      <c r="AX13" s="1154" t="str">
        <f t="shared" si="2"/>
        <v xml:space="preserve">  </v>
      </c>
      <c r="AY13" s="1216" t="s">
        <v>834</v>
      </c>
      <c r="AZ13" s="1219">
        <v>8.1480491469294467E-2</v>
      </c>
      <c r="BA13" s="1220"/>
      <c r="BB13" s="1175" t="str">
        <f t="shared" si="3"/>
        <v xml:space="preserve">  </v>
      </c>
      <c r="BC13" s="1154" t="str">
        <f t="shared" si="4"/>
        <v xml:space="preserve">  </v>
      </c>
      <c r="BD13" s="1221">
        <f>AZ13/AU13*100</f>
        <v>3.4850452510823089E-2</v>
      </c>
      <c r="BE13" s="272" t="s">
        <v>191</v>
      </c>
      <c r="BF13" s="272" t="s">
        <v>191</v>
      </c>
      <c r="BG13" s="272" t="s">
        <v>191</v>
      </c>
      <c r="BH13" s="272"/>
      <c r="BI13" s="1154" t="str">
        <f t="shared" si="5"/>
        <v xml:space="preserve">  </v>
      </c>
      <c r="BJ13" s="272" t="s">
        <v>191</v>
      </c>
      <c r="BK13" s="272" t="s">
        <v>191</v>
      </c>
      <c r="BL13" s="272" t="s">
        <v>191</v>
      </c>
      <c r="BM13" s="1175" t="str">
        <f t="shared" si="6"/>
        <v xml:space="preserve">  </v>
      </c>
      <c r="BN13" s="1158" t="str">
        <f t="shared" si="7"/>
        <v xml:space="preserve">  </v>
      </c>
      <c r="BO13" s="1157" t="str">
        <f t="shared" si="8"/>
        <v xml:space="preserve">  </v>
      </c>
      <c r="BP13" s="802" t="s">
        <v>191</v>
      </c>
      <c r="BQ13" s="272"/>
      <c r="BR13" s="272" t="s">
        <v>191</v>
      </c>
      <c r="BS13" s="174"/>
      <c r="BT13" s="1158"/>
      <c r="BU13" s="272" t="s">
        <v>191</v>
      </c>
      <c r="BV13" s="272" t="s">
        <v>191</v>
      </c>
      <c r="BW13" s="174" t="str">
        <f t="shared" si="9"/>
        <v xml:space="preserve">  </v>
      </c>
      <c r="BX13" s="1154" t="str">
        <f t="shared" si="10"/>
        <v xml:space="preserve">  </v>
      </c>
      <c r="BY13" s="273"/>
      <c r="BZ13" s="272" t="s">
        <v>191</v>
      </c>
      <c r="CA13" s="1193">
        <v>1</v>
      </c>
      <c r="CB13" s="174"/>
      <c r="CC13" s="1154"/>
      <c r="CD13" s="272" t="s">
        <v>191</v>
      </c>
      <c r="CE13" s="272" t="s">
        <v>191</v>
      </c>
      <c r="CF13" s="174" t="str">
        <f t="shared" si="11"/>
        <v xml:space="preserve">  </v>
      </c>
      <c r="CG13" s="1158" t="str">
        <f t="shared" si="12"/>
        <v xml:space="preserve">  </v>
      </c>
      <c r="CH13" s="802" t="s">
        <v>191</v>
      </c>
      <c r="CI13" s="1218">
        <v>3.6024551345816143</v>
      </c>
      <c r="CJ13" s="1222"/>
      <c r="CK13" s="174" t="str">
        <f t="shared" si="15"/>
        <v xml:space="preserve">  </v>
      </c>
      <c r="CL13" s="1154" t="str">
        <f t="shared" si="16"/>
        <v xml:space="preserve">  </v>
      </c>
      <c r="CM13" s="1218">
        <v>3.1701605184318216</v>
      </c>
      <c r="CN13" s="1222"/>
      <c r="CO13" s="174" t="str">
        <f t="shared" si="13"/>
        <v xml:space="preserve">  </v>
      </c>
      <c r="CP13" s="1158" t="str">
        <f t="shared" si="14"/>
        <v xml:space="preserve">  </v>
      </c>
      <c r="CQ13" s="1222" t="s">
        <v>817</v>
      </c>
      <c r="CR13" s="1094"/>
      <c r="CS13" s="1223" t="s">
        <v>962</v>
      </c>
    </row>
    <row r="14" spans="1:97" ht="38.25" x14ac:dyDescent="0.2">
      <c r="A14" s="1144" t="s">
        <v>2093</v>
      </c>
      <c r="B14" s="1161" t="s">
        <v>1199</v>
      </c>
      <c r="C14" s="957" t="s">
        <v>599</v>
      </c>
      <c r="D14" s="957">
        <v>7</v>
      </c>
      <c r="E14" s="1188">
        <v>1004184</v>
      </c>
      <c r="F14" s="955">
        <v>1</v>
      </c>
      <c r="G14" s="1163">
        <v>11452900</v>
      </c>
      <c r="H14" s="1163">
        <v>201001270900</v>
      </c>
      <c r="I14" s="1163"/>
      <c r="J14" s="1227" t="s">
        <v>696</v>
      </c>
      <c r="K14" s="1165" t="s">
        <v>2616</v>
      </c>
      <c r="L14" s="1184" t="s">
        <v>746</v>
      </c>
      <c r="M14" s="957" t="s">
        <v>44</v>
      </c>
      <c r="N14" s="957"/>
      <c r="O14" s="957"/>
      <c r="P14" s="1169">
        <v>40205</v>
      </c>
      <c r="Q14" s="960">
        <v>0.375</v>
      </c>
      <c r="R14" s="1207" t="s">
        <v>1629</v>
      </c>
      <c r="S14" s="1171"/>
      <c r="T14" s="1171"/>
      <c r="U14" s="1171"/>
      <c r="V14" s="1171"/>
      <c r="W14" s="1171"/>
      <c r="X14" s="1171"/>
      <c r="Y14" s="1154"/>
      <c r="Z14" s="1171"/>
      <c r="AA14" s="1171"/>
      <c r="AB14" s="1171"/>
      <c r="AC14" s="1171"/>
      <c r="AD14" s="1171"/>
      <c r="AE14" s="1171"/>
      <c r="AF14" s="1154"/>
      <c r="AG14" s="1171"/>
      <c r="AH14" s="1171"/>
      <c r="AI14" s="1171"/>
      <c r="AJ14" s="1171"/>
      <c r="AK14" s="1171"/>
      <c r="AL14" s="1171"/>
      <c r="AM14" s="1154"/>
      <c r="AN14" s="1191">
        <v>338.84615384615381</v>
      </c>
      <c r="AO14" s="1191">
        <v>178.8461538461537</v>
      </c>
      <c r="AP14" s="1191">
        <f>AO14/AN14*100</f>
        <v>52.780930760499388</v>
      </c>
      <c r="AQ14" s="530">
        <v>2</v>
      </c>
      <c r="AR14" s="1154" t="str">
        <f t="shared" si="0"/>
        <v xml:space="preserve">  </v>
      </c>
      <c r="AS14" s="530"/>
      <c r="AT14" s="1232"/>
      <c r="AU14" s="1228">
        <v>144.22215410254412</v>
      </c>
      <c r="AV14" s="1201">
        <v>4.9507121641674701</v>
      </c>
      <c r="AW14" s="1175" t="str">
        <f t="shared" si="1"/>
        <v xml:space="preserve">  </v>
      </c>
      <c r="AX14" s="1154" t="str">
        <f t="shared" si="2"/>
        <v xml:space="preserve">  </v>
      </c>
      <c r="AY14" s="1199" t="s">
        <v>813</v>
      </c>
      <c r="AZ14" s="1205">
        <v>7.7473974843558224E-2</v>
      </c>
      <c r="BA14" s="1206"/>
      <c r="BB14" s="1175" t="str">
        <f t="shared" si="3"/>
        <v xml:space="preserve">  </v>
      </c>
      <c r="BC14" s="1154" t="str">
        <f t="shared" si="4"/>
        <v xml:space="preserve">  </v>
      </c>
      <c r="BD14" s="1178">
        <f>AZ14/AU14*100</f>
        <v>5.3718497914317008E-2</v>
      </c>
      <c r="BE14" s="86" t="s">
        <v>191</v>
      </c>
      <c r="BF14" s="86" t="s">
        <v>191</v>
      </c>
      <c r="BG14" s="86" t="s">
        <v>191</v>
      </c>
      <c r="BH14" s="86"/>
      <c r="BI14" s="1154" t="str">
        <f t="shared" si="5"/>
        <v xml:space="preserve">  </v>
      </c>
      <c r="BJ14" s="86" t="s">
        <v>191</v>
      </c>
      <c r="BK14" s="86" t="s">
        <v>191</v>
      </c>
      <c r="BL14" s="86" t="s">
        <v>191</v>
      </c>
      <c r="BM14" s="1175" t="str">
        <f t="shared" si="6"/>
        <v xml:space="preserve">  </v>
      </c>
      <c r="BN14" s="1158" t="str">
        <f t="shared" si="7"/>
        <v xml:space="preserve">  </v>
      </c>
      <c r="BO14" s="1157" t="str">
        <f t="shared" si="8"/>
        <v xml:space="preserve">  </v>
      </c>
      <c r="BP14" s="801" t="s">
        <v>191</v>
      </c>
      <c r="BQ14" s="86"/>
      <c r="BR14" s="86" t="s">
        <v>191</v>
      </c>
      <c r="BS14" s="174"/>
      <c r="BT14" s="1158"/>
      <c r="BU14" s="86" t="s">
        <v>191</v>
      </c>
      <c r="BV14" s="86" t="s">
        <v>191</v>
      </c>
      <c r="BW14" s="174" t="str">
        <f t="shared" si="9"/>
        <v xml:space="preserve">  </v>
      </c>
      <c r="BX14" s="1154" t="str">
        <f t="shared" si="10"/>
        <v xml:space="preserve">  </v>
      </c>
      <c r="BY14" s="236"/>
      <c r="BZ14" s="86" t="s">
        <v>191</v>
      </c>
      <c r="CA14" s="1179">
        <v>1</v>
      </c>
      <c r="CB14" s="174"/>
      <c r="CC14" s="1154"/>
      <c r="CD14" s="86" t="s">
        <v>191</v>
      </c>
      <c r="CE14" s="86" t="s">
        <v>191</v>
      </c>
      <c r="CF14" s="174" t="str">
        <f t="shared" si="11"/>
        <v xml:space="preserve">  </v>
      </c>
      <c r="CG14" s="1158" t="str">
        <f t="shared" si="12"/>
        <v xml:space="preserve">  </v>
      </c>
      <c r="CH14" s="801" t="s">
        <v>191</v>
      </c>
      <c r="CI14" s="1201">
        <v>4.0503873637169061</v>
      </c>
      <c r="CJ14" s="1201">
        <v>0.22311333514951537</v>
      </c>
      <c r="CK14" s="174" t="str">
        <f t="shared" si="15"/>
        <v xml:space="preserve">  </v>
      </c>
      <c r="CL14" s="1154" t="str">
        <f t="shared" si="16"/>
        <v xml:space="preserve">  </v>
      </c>
      <c r="CM14" s="1201">
        <v>1.3325552179192575</v>
      </c>
      <c r="CN14" s="1203"/>
      <c r="CO14" s="174" t="str">
        <f t="shared" si="13"/>
        <v xml:space="preserve">  </v>
      </c>
      <c r="CP14" s="1158" t="str">
        <f t="shared" si="14"/>
        <v xml:space="preserve">  </v>
      </c>
      <c r="CQ14" s="1203" t="s">
        <v>817</v>
      </c>
      <c r="CS14" s="1181" t="s">
        <v>962</v>
      </c>
    </row>
    <row r="15" spans="1:97" ht="38.25" x14ac:dyDescent="0.2">
      <c r="A15" s="1144" t="s">
        <v>2094</v>
      </c>
      <c r="B15" s="1208" t="s">
        <v>1200</v>
      </c>
      <c r="C15" s="1209" t="s">
        <v>600</v>
      </c>
      <c r="D15" s="1209">
        <v>7</v>
      </c>
      <c r="E15" s="1188">
        <v>1002699</v>
      </c>
      <c r="F15" s="955">
        <v>1</v>
      </c>
      <c r="G15" s="1210">
        <v>11452900</v>
      </c>
      <c r="H15" s="1210">
        <v>201001270905</v>
      </c>
      <c r="I15" s="1210"/>
      <c r="J15" s="1233" t="s">
        <v>697</v>
      </c>
      <c r="K15" s="1165" t="s">
        <v>2616</v>
      </c>
      <c r="L15" s="1184" t="s">
        <v>746</v>
      </c>
      <c r="M15" s="1209" t="s">
        <v>690</v>
      </c>
      <c r="N15" s="1209"/>
      <c r="O15" s="1209" t="s">
        <v>45</v>
      </c>
      <c r="P15" s="1169">
        <v>40205</v>
      </c>
      <c r="Q15" s="1213">
        <v>0.37847222222222227</v>
      </c>
      <c r="R15" s="1207" t="s">
        <v>1630</v>
      </c>
      <c r="S15" s="1214"/>
      <c r="T15" s="1214"/>
      <c r="U15" s="1214"/>
      <c r="V15" s="1214"/>
      <c r="W15" s="1214"/>
      <c r="X15" s="1214"/>
      <c r="Y15" s="1154"/>
      <c r="Z15" s="1214"/>
      <c r="AA15" s="1214"/>
      <c r="AB15" s="1214"/>
      <c r="AC15" s="1214"/>
      <c r="AD15" s="1214"/>
      <c r="AE15" s="1214"/>
      <c r="AF15" s="1154"/>
      <c r="AG15" s="1214"/>
      <c r="AH15" s="1214"/>
      <c r="AI15" s="1214"/>
      <c r="AJ15" s="1214"/>
      <c r="AK15" s="1214"/>
      <c r="AL15" s="1214"/>
      <c r="AM15" s="1154"/>
      <c r="AN15" s="1215">
        <v>668.46153846153845</v>
      </c>
      <c r="AO15" s="1215"/>
      <c r="AP15" s="1215"/>
      <c r="AQ15" s="656">
        <v>1</v>
      </c>
      <c r="AR15" s="1154" t="str">
        <f t="shared" si="0"/>
        <v xml:space="preserve">  </v>
      </c>
      <c r="AS15" s="656"/>
      <c r="AT15" s="1230"/>
      <c r="AU15" s="1231">
        <v>151.31935350105709</v>
      </c>
      <c r="AV15" s="1218">
        <v>5.7671615338884408</v>
      </c>
      <c r="AW15" s="1175" t="str">
        <f t="shared" si="1"/>
        <v xml:space="preserve">  </v>
      </c>
      <c r="AX15" s="1154" t="str">
        <f t="shared" si="2"/>
        <v xml:space="preserve">  </v>
      </c>
      <c r="AY15" s="1216" t="s">
        <v>836</v>
      </c>
      <c r="AZ15" s="1219">
        <v>9.3949681442145896E-2</v>
      </c>
      <c r="BA15" s="1220"/>
      <c r="BB15" s="1175" t="str">
        <f t="shared" si="3"/>
        <v xml:space="preserve">  </v>
      </c>
      <c r="BC15" s="1154" t="str">
        <f t="shared" si="4"/>
        <v xml:space="preserve">  </v>
      </c>
      <c r="BD15" s="1221">
        <f>AZ15/AU15*100</f>
        <v>6.2087022755810004E-2</v>
      </c>
      <c r="BE15" s="272" t="s">
        <v>191</v>
      </c>
      <c r="BF15" s="272" t="s">
        <v>191</v>
      </c>
      <c r="BG15" s="272" t="s">
        <v>191</v>
      </c>
      <c r="BH15" s="272"/>
      <c r="BI15" s="1154" t="str">
        <f t="shared" si="5"/>
        <v xml:space="preserve">  </v>
      </c>
      <c r="BJ15" s="272" t="s">
        <v>191</v>
      </c>
      <c r="BK15" s="272" t="s">
        <v>191</v>
      </c>
      <c r="BL15" s="272" t="s">
        <v>191</v>
      </c>
      <c r="BM15" s="1175" t="str">
        <f t="shared" si="6"/>
        <v xml:space="preserve">  </v>
      </c>
      <c r="BN15" s="1158" t="str">
        <f t="shared" si="7"/>
        <v xml:space="preserve">  </v>
      </c>
      <c r="BO15" s="1157" t="str">
        <f t="shared" si="8"/>
        <v xml:space="preserve">  </v>
      </c>
      <c r="BP15" s="802" t="s">
        <v>191</v>
      </c>
      <c r="BQ15" s="272"/>
      <c r="BR15" s="272" t="s">
        <v>191</v>
      </c>
      <c r="BS15" s="174"/>
      <c r="BT15" s="1158"/>
      <c r="BU15" s="272" t="s">
        <v>191</v>
      </c>
      <c r="BV15" s="272" t="s">
        <v>191</v>
      </c>
      <c r="BW15" s="174" t="str">
        <f t="shared" si="9"/>
        <v xml:space="preserve">  </v>
      </c>
      <c r="BX15" s="1154" t="str">
        <f t="shared" si="10"/>
        <v xml:space="preserve">  </v>
      </c>
      <c r="BY15" s="273"/>
      <c r="BZ15" s="272" t="s">
        <v>191</v>
      </c>
      <c r="CA15" s="1193">
        <v>1</v>
      </c>
      <c r="CB15" s="174"/>
      <c r="CC15" s="1154"/>
      <c r="CD15" s="272" t="s">
        <v>191</v>
      </c>
      <c r="CE15" s="272" t="s">
        <v>191</v>
      </c>
      <c r="CF15" s="174" t="str">
        <f t="shared" si="11"/>
        <v xml:space="preserve">  </v>
      </c>
      <c r="CG15" s="1158" t="str">
        <f t="shared" si="12"/>
        <v xml:space="preserve">  </v>
      </c>
      <c r="CH15" s="802" t="s">
        <v>191</v>
      </c>
      <c r="CI15" s="1218">
        <v>3.8254365523657641</v>
      </c>
      <c r="CJ15" s="1222"/>
      <c r="CK15" s="174" t="str">
        <f t="shared" si="15"/>
        <v xml:space="preserve">  </v>
      </c>
      <c r="CL15" s="1154" t="str">
        <f t="shared" si="16"/>
        <v xml:space="preserve">  </v>
      </c>
      <c r="CM15" s="1218">
        <v>2.557157203081422</v>
      </c>
      <c r="CN15" s="1222"/>
      <c r="CO15" s="174" t="str">
        <f t="shared" si="13"/>
        <v xml:space="preserve">  </v>
      </c>
      <c r="CP15" s="1158" t="str">
        <f t="shared" si="14"/>
        <v xml:space="preserve">  </v>
      </c>
      <c r="CQ15" s="1222" t="s">
        <v>817</v>
      </c>
      <c r="CR15" s="1094"/>
      <c r="CS15" s="1223" t="s">
        <v>962</v>
      </c>
    </row>
    <row r="16" spans="1:97" ht="38.25" x14ac:dyDescent="0.2">
      <c r="A16" s="1144" t="s">
        <v>2103</v>
      </c>
      <c r="B16" s="1161" t="s">
        <v>1209</v>
      </c>
      <c r="C16" s="957" t="s">
        <v>599</v>
      </c>
      <c r="D16" s="957">
        <v>9</v>
      </c>
      <c r="E16" s="1188">
        <v>1004186</v>
      </c>
      <c r="F16" s="955">
        <v>1</v>
      </c>
      <c r="G16" s="1163">
        <v>11452900</v>
      </c>
      <c r="H16" s="1163">
        <v>201002171030</v>
      </c>
      <c r="I16" s="1163"/>
      <c r="J16" s="1241" t="s">
        <v>707</v>
      </c>
      <c r="K16" s="1165" t="s">
        <v>2616</v>
      </c>
      <c r="L16" s="1184" t="s">
        <v>746</v>
      </c>
      <c r="M16" s="1167" t="s">
        <v>44</v>
      </c>
      <c r="N16" s="1167"/>
      <c r="O16" s="957"/>
      <c r="P16" s="1169">
        <v>40226</v>
      </c>
      <c r="Q16" s="960">
        <v>0.4375</v>
      </c>
      <c r="R16" s="1207" t="s">
        <v>1638</v>
      </c>
      <c r="S16" s="1171"/>
      <c r="T16" s="1171"/>
      <c r="U16" s="1171"/>
      <c r="V16" s="1171"/>
      <c r="W16" s="1171"/>
      <c r="X16" s="1171"/>
      <c r="Y16" s="1154"/>
      <c r="Z16" s="1171"/>
      <c r="AA16" s="1171"/>
      <c r="AB16" s="1171"/>
      <c r="AC16" s="1171"/>
      <c r="AD16" s="1171"/>
      <c r="AE16" s="1171"/>
      <c r="AF16" s="1154"/>
      <c r="AG16" s="1171"/>
      <c r="AH16" s="1171"/>
      <c r="AI16" s="1171"/>
      <c r="AJ16" s="1171"/>
      <c r="AK16" s="1171"/>
      <c r="AL16" s="1171"/>
      <c r="AM16" s="1154"/>
      <c r="AN16" s="1191">
        <v>33.638888888888914</v>
      </c>
      <c r="AO16" s="1191">
        <v>1.830174045558798</v>
      </c>
      <c r="AP16" s="1191">
        <f>AO16/AN16*100</f>
        <v>5.4406495161120301</v>
      </c>
      <c r="AQ16" s="530">
        <v>3</v>
      </c>
      <c r="AR16" s="1154" t="str">
        <f t="shared" si="0"/>
        <v xml:space="preserve">  </v>
      </c>
      <c r="AS16" s="530"/>
      <c r="AT16" s="1172" t="s">
        <v>824</v>
      </c>
      <c r="AU16" s="1173">
        <v>7.5500460355181707</v>
      </c>
      <c r="AV16" s="1173"/>
      <c r="AW16" s="1175" t="str">
        <f t="shared" si="1"/>
        <v xml:space="preserve">  </v>
      </c>
      <c r="AX16" s="1154" t="str">
        <f t="shared" si="2"/>
        <v xml:space="preserve">  </v>
      </c>
      <c r="AY16" s="1172" t="s">
        <v>828</v>
      </c>
      <c r="AZ16" s="1187">
        <v>0.80572901097072669</v>
      </c>
      <c r="BA16" s="1187"/>
      <c r="BB16" s="1175" t="str">
        <f t="shared" si="3"/>
        <v xml:space="preserve">  </v>
      </c>
      <c r="BC16" s="1154" t="str">
        <f t="shared" si="4"/>
        <v xml:space="preserve">  </v>
      </c>
      <c r="BD16" s="1271"/>
      <c r="BE16" s="1179" t="s">
        <v>181</v>
      </c>
      <c r="BF16" s="1187">
        <v>3.364101406073936</v>
      </c>
      <c r="BG16" s="1187">
        <v>3.4118979967137752E-2</v>
      </c>
      <c r="BH16" s="1175" t="str">
        <f>IF(BF16&lt;BH$7,"E, &lt;PRL",IF(BF16&gt;BH$7,"  ",))</f>
        <v xml:space="preserve">  </v>
      </c>
      <c r="BI16" s="1154" t="str">
        <f t="shared" si="5"/>
        <v xml:space="preserve">  </v>
      </c>
      <c r="BJ16" s="1179" t="s">
        <v>181</v>
      </c>
      <c r="BK16" s="1174">
        <v>0.36495703406592556</v>
      </c>
      <c r="BL16" s="1179"/>
      <c r="BM16" s="1175" t="str">
        <f t="shared" si="6"/>
        <v xml:space="preserve">  </v>
      </c>
      <c r="BN16" s="1158" t="str">
        <f t="shared" si="7"/>
        <v xml:space="preserve">  </v>
      </c>
      <c r="BO16" s="1157" t="str">
        <f t="shared" si="8"/>
        <v xml:space="preserve">  </v>
      </c>
      <c r="BP16" s="1194">
        <f>BK16/BF16*100</f>
        <v>10.848574106802788</v>
      </c>
      <c r="BQ16" s="1195">
        <v>386.63998919655796</v>
      </c>
      <c r="BR16" s="1193"/>
      <c r="BS16" s="174" t="str">
        <f>IF(BQ16&lt;BS$7,"E, &lt;PRL",IF(BQ16&gt;BS$7,"  ",))</f>
        <v xml:space="preserve">  </v>
      </c>
      <c r="BT16" s="1158" t="str">
        <f>IF(BQ16&lt;BT$5,"&lt;MDL",IF(BQ16&lt;BT$6,"E, &lt;RL",IF(BQ16&gt;BT$6,"  ",)))</f>
        <v xml:space="preserve">  </v>
      </c>
      <c r="BU16" s="1174">
        <v>12.937348000049095</v>
      </c>
      <c r="BV16" s="1179"/>
      <c r="BW16" s="174" t="str">
        <f t="shared" si="9"/>
        <v xml:space="preserve">  </v>
      </c>
      <c r="BX16" s="1154" t="str">
        <f t="shared" si="10"/>
        <v xml:space="preserve">  </v>
      </c>
      <c r="BY16" s="1191">
        <v>17.626099067339933</v>
      </c>
      <c r="BZ16" s="1179"/>
      <c r="CA16" s="1179">
        <v>1</v>
      </c>
      <c r="CB16" s="174" t="str">
        <f>IF(BY16&lt;CB$7,"E, &lt;PRL",IF(BY16&gt;CB$7,"  ",))</f>
        <v xml:space="preserve">  </v>
      </c>
      <c r="CC16" s="1154" t="str">
        <f>IF(BY16&lt;CC$5,"&lt;MDL",IF(BY16&lt;CC$6,"E, &lt;RL",IF(BY16&gt;CC$6,"  ",)))</f>
        <v xml:space="preserve">  </v>
      </c>
      <c r="CD16" s="1187">
        <v>0.57284821968854827</v>
      </c>
      <c r="CE16" s="1179"/>
      <c r="CF16" s="174" t="str">
        <f t="shared" si="11"/>
        <v xml:space="preserve">  </v>
      </c>
      <c r="CG16" s="1158" t="str">
        <f t="shared" si="12"/>
        <v xml:space="preserve">  </v>
      </c>
      <c r="CH16" s="1272">
        <f>BY16/BQ16*100</f>
        <v>4.5587884232997098</v>
      </c>
      <c r="CI16" s="1174">
        <v>15.427033335182962</v>
      </c>
      <c r="CJ16" s="1174"/>
      <c r="CK16" s="174" t="str">
        <f t="shared" si="15"/>
        <v xml:space="preserve">  </v>
      </c>
      <c r="CL16" s="1154" t="str">
        <f t="shared" si="16"/>
        <v xml:space="preserve">  </v>
      </c>
      <c r="CM16" s="1174">
        <v>0.50394975561597732</v>
      </c>
      <c r="CN16" s="1179"/>
      <c r="CO16" s="174" t="str">
        <f t="shared" si="13"/>
        <v xml:space="preserve">  </v>
      </c>
      <c r="CP16" s="1158" t="str">
        <f t="shared" si="14"/>
        <v xml:space="preserve">  </v>
      </c>
      <c r="CQ16" s="1174">
        <f>CI16/BQ16*100</f>
        <v>3.990025286117068</v>
      </c>
      <c r="CR16" s="1174">
        <f>100*CM16/BU16</f>
        <v>3.8953095766927266</v>
      </c>
      <c r="CS16" s="1180"/>
    </row>
    <row r="17" spans="1:97" ht="38.25" x14ac:dyDescent="0.2">
      <c r="A17" s="1144" t="s">
        <v>2106</v>
      </c>
      <c r="B17" s="1208" t="s">
        <v>1212</v>
      </c>
      <c r="C17" s="1209" t="s">
        <v>599</v>
      </c>
      <c r="D17" s="957">
        <v>9</v>
      </c>
      <c r="E17" s="1188">
        <v>1004188</v>
      </c>
      <c r="F17" s="955">
        <v>1</v>
      </c>
      <c r="G17" s="1210">
        <v>11452900</v>
      </c>
      <c r="H17" s="1210">
        <v>201003091700</v>
      </c>
      <c r="I17" s="1210"/>
      <c r="J17" s="1259" t="s">
        <v>710</v>
      </c>
      <c r="K17" s="1165" t="s">
        <v>2616</v>
      </c>
      <c r="L17" s="1184" t="s">
        <v>746</v>
      </c>
      <c r="M17" s="1212" t="s">
        <v>44</v>
      </c>
      <c r="N17" s="1212"/>
      <c r="O17" s="1209"/>
      <c r="P17" s="1288">
        <v>40246</v>
      </c>
      <c r="Q17" s="1213">
        <v>0.70833333333333337</v>
      </c>
      <c r="R17" s="1207" t="s">
        <v>1640</v>
      </c>
      <c r="S17" s="1214"/>
      <c r="T17" s="1214"/>
      <c r="U17" s="1214"/>
      <c r="V17" s="1214"/>
      <c r="W17" s="1214"/>
      <c r="X17" s="1214"/>
      <c r="Y17" s="1154"/>
      <c r="Z17" s="1214"/>
      <c r="AA17" s="1214"/>
      <c r="AB17" s="1214"/>
      <c r="AC17" s="1214"/>
      <c r="AD17" s="1214"/>
      <c r="AE17" s="1214"/>
      <c r="AF17" s="1154"/>
      <c r="AG17" s="1214"/>
      <c r="AH17" s="1214"/>
      <c r="AI17" s="1214"/>
      <c r="AJ17" s="1214"/>
      <c r="AK17" s="1214"/>
      <c r="AL17" s="1214"/>
      <c r="AM17" s="1154"/>
      <c r="AN17" s="1215">
        <v>18.246031746031736</v>
      </c>
      <c r="AO17" s="1215">
        <v>1.2238959885458265</v>
      </c>
      <c r="AP17" s="1215">
        <f>AO17/AN17*100</f>
        <v>6.7077379102555126</v>
      </c>
      <c r="AQ17" s="656">
        <v>3</v>
      </c>
      <c r="AR17" s="1154" t="str">
        <f t="shared" si="0"/>
        <v xml:space="preserve">  </v>
      </c>
      <c r="AS17" s="656"/>
      <c r="AT17" s="1289" t="s">
        <v>826</v>
      </c>
      <c r="AU17" s="1290">
        <v>7.687129638466863</v>
      </c>
      <c r="AV17" s="1290"/>
      <c r="AW17" s="1175" t="str">
        <f t="shared" si="1"/>
        <v xml:space="preserve">  </v>
      </c>
      <c r="AX17" s="1154" t="str">
        <f t="shared" si="2"/>
        <v xml:space="preserve">  </v>
      </c>
      <c r="AY17" s="1289" t="s">
        <v>826</v>
      </c>
      <c r="AZ17" s="1291">
        <v>0.35846272282485692</v>
      </c>
      <c r="BA17" s="1291"/>
      <c r="BB17" s="1175" t="str">
        <f t="shared" si="3"/>
        <v xml:space="preserve">  </v>
      </c>
      <c r="BC17" s="1154" t="str">
        <f t="shared" si="4"/>
        <v xml:space="preserve">  </v>
      </c>
      <c r="BD17" s="1292"/>
      <c r="BE17" s="1193" t="s">
        <v>821</v>
      </c>
      <c r="BF17" s="1291">
        <v>3.82046710063831</v>
      </c>
      <c r="BG17" s="1193"/>
      <c r="BH17" s="1175" t="str">
        <f>IF(BF17&lt;BH$7,"E, &lt;PRL",IF(BF17&gt;BH$7,"  ",))</f>
        <v xml:space="preserve">  </v>
      </c>
      <c r="BI17" s="1154" t="str">
        <f t="shared" si="5"/>
        <v xml:space="preserve">  </v>
      </c>
      <c r="BJ17" s="1193" t="s">
        <v>821</v>
      </c>
      <c r="BK17" s="1293">
        <v>0.2858605769253274</v>
      </c>
      <c r="BL17" s="1193"/>
      <c r="BM17" s="1175" t="str">
        <f t="shared" si="6"/>
        <v xml:space="preserve">  </v>
      </c>
      <c r="BN17" s="1158" t="str">
        <f t="shared" si="7"/>
        <v xml:space="preserve">  </v>
      </c>
      <c r="BO17" s="1157" t="str">
        <f t="shared" si="8"/>
        <v xml:space="preserve">  </v>
      </c>
      <c r="BP17" s="1294">
        <f>BK17/BF17*100</f>
        <v>7.4823462523094841</v>
      </c>
      <c r="BQ17" s="1295">
        <v>354.74054542442099</v>
      </c>
      <c r="BR17" s="1193"/>
      <c r="BS17" s="174" t="str">
        <f>IF(BQ17&lt;BS$7,"E, &lt;PRL",IF(BQ17&gt;BS$7,"  ",))</f>
        <v xml:space="preserve">  </v>
      </c>
      <c r="BT17" s="1158" t="str">
        <f>IF(BQ17&lt;BT$5,"&lt;MDL",IF(BQ17&lt;BT$6,"E, &lt;RL",IF(BQ17&gt;BT$6,"  ",)))</f>
        <v xml:space="preserve">  </v>
      </c>
      <c r="BU17" s="1293">
        <v>5.4784214343975375</v>
      </c>
      <c r="BV17" s="1193"/>
      <c r="BW17" s="174" t="str">
        <f t="shared" si="9"/>
        <v xml:space="preserve">  </v>
      </c>
      <c r="BX17" s="1154" t="str">
        <f t="shared" si="10"/>
        <v xml:space="preserve">  </v>
      </c>
      <c r="BY17" s="1215">
        <v>10.481903594301087</v>
      </c>
      <c r="BZ17" s="1293"/>
      <c r="CA17" s="1193">
        <v>1</v>
      </c>
      <c r="CB17" s="174" t="str">
        <f>IF(BY17&lt;CB$7,"E, &lt;PRL",IF(BY17&gt;CB$7,"  ",))</f>
        <v xml:space="preserve">  </v>
      </c>
      <c r="CC17" s="1154" t="str">
        <f>IF(BY17&lt;CC$5,"&lt;MDL",IF(BY17&lt;CC$6,"E, &lt;RL",IF(BY17&gt;CC$6,"  ",)))</f>
        <v xml:space="preserve">  </v>
      </c>
      <c r="CD17" s="1293">
        <v>0.20090315222410435</v>
      </c>
      <c r="CE17" s="1193"/>
      <c r="CF17" s="174" t="str">
        <f t="shared" si="11"/>
        <v xml:space="preserve">  </v>
      </c>
      <c r="CG17" s="1158" t="str">
        <f t="shared" si="12"/>
        <v xml:space="preserve">  </v>
      </c>
      <c r="CH17" s="1296">
        <f>BY17/BQ17*100</f>
        <v>2.9548084450736414</v>
      </c>
      <c r="CI17" s="1293">
        <v>9.2528259406406974</v>
      </c>
      <c r="CJ17" s="1293"/>
      <c r="CK17" s="174" t="str">
        <f t="shared" si="15"/>
        <v xml:space="preserve">  </v>
      </c>
      <c r="CL17" s="1154" t="str">
        <f t="shared" si="16"/>
        <v xml:space="preserve">  </v>
      </c>
      <c r="CM17" s="1293">
        <v>0.17316002831770441</v>
      </c>
      <c r="CN17" s="1193"/>
      <c r="CO17" s="174" t="str">
        <f t="shared" si="13"/>
        <v>E, &lt;PRL</v>
      </c>
      <c r="CP17" s="1158" t="str">
        <f t="shared" si="14"/>
        <v>E, &lt;RL</v>
      </c>
      <c r="CQ17" s="1293">
        <f>CI17/BQ17*100</f>
        <v>2.6083361656814197</v>
      </c>
      <c r="CR17" s="1293">
        <f>100*CM17/BU17</f>
        <v>3.1607650194721981</v>
      </c>
      <c r="CS17" s="1297"/>
    </row>
    <row r="18" spans="1:97" ht="38.25" x14ac:dyDescent="0.2">
      <c r="A18" s="1144" t="s">
        <v>2112</v>
      </c>
      <c r="B18" s="1161" t="s">
        <v>1218</v>
      </c>
      <c r="C18" s="957" t="s">
        <v>599</v>
      </c>
      <c r="D18" s="957">
        <v>9</v>
      </c>
      <c r="E18" s="1188">
        <v>1002625</v>
      </c>
      <c r="F18" s="955">
        <v>1</v>
      </c>
      <c r="G18" s="1163">
        <v>11452900</v>
      </c>
      <c r="H18" s="1163">
        <v>201004060900</v>
      </c>
      <c r="I18" s="1163"/>
      <c r="J18" s="1234" t="s">
        <v>717</v>
      </c>
      <c r="K18" s="1165" t="s">
        <v>2616</v>
      </c>
      <c r="L18" s="1184" t="s">
        <v>746</v>
      </c>
      <c r="M18" s="1167" t="s">
        <v>44</v>
      </c>
      <c r="N18" s="1167"/>
      <c r="O18" s="957"/>
      <c r="P18" s="1169">
        <v>40274</v>
      </c>
      <c r="Q18" s="960">
        <v>0.375</v>
      </c>
      <c r="R18" s="1207" t="s">
        <v>1646</v>
      </c>
      <c r="S18" s="1171"/>
      <c r="T18" s="1171"/>
      <c r="U18" s="1171"/>
      <c r="V18" s="1171"/>
      <c r="W18" s="1171"/>
      <c r="X18" s="1171"/>
      <c r="Y18" s="1154"/>
      <c r="Z18" s="1171"/>
      <c r="AA18" s="1171"/>
      <c r="AB18" s="1171"/>
      <c r="AC18" s="1171"/>
      <c r="AD18" s="1171"/>
      <c r="AE18" s="1171"/>
      <c r="AF18" s="1154"/>
      <c r="AG18" s="1171"/>
      <c r="AH18" s="1171"/>
      <c r="AI18" s="1171"/>
      <c r="AJ18" s="1171"/>
      <c r="AK18" s="1171"/>
      <c r="AL18" s="1171"/>
      <c r="AM18" s="1154"/>
      <c r="AN18" s="1307">
        <v>25.101796512755403</v>
      </c>
      <c r="AO18" s="1307">
        <v>0.94271228980268573</v>
      </c>
      <c r="AP18" s="1307">
        <f>AO18/AN18*100</f>
        <v>3.7555570547456605</v>
      </c>
      <c r="AQ18" s="1235">
        <v>3</v>
      </c>
      <c r="AR18" s="1154" t="str">
        <f t="shared" si="0"/>
        <v xml:space="preserve">  </v>
      </c>
      <c r="AT18" s="1305"/>
      <c r="AU18" s="155">
        <v>10.020880841236444</v>
      </c>
      <c r="AV18" s="155"/>
      <c r="AW18" s="1175" t="str">
        <f t="shared" si="1"/>
        <v xml:space="preserve">  </v>
      </c>
      <c r="AX18" s="1154" t="str">
        <f t="shared" si="2"/>
        <v xml:space="preserve">  </v>
      </c>
      <c r="AY18" s="1305"/>
      <c r="AZ18" s="1206">
        <v>0.40213503549028984</v>
      </c>
      <c r="BA18" s="1232"/>
      <c r="BB18" s="1175" t="str">
        <f t="shared" si="3"/>
        <v xml:space="preserve">  </v>
      </c>
      <c r="BC18" s="1154" t="str">
        <f t="shared" si="4"/>
        <v xml:space="preserve">  </v>
      </c>
      <c r="BD18" s="1239">
        <f t="shared" ref="BD18:BD25" si="17">AZ18/AU18*100</f>
        <v>4.0129709340069519</v>
      </c>
      <c r="BE18" s="1203" t="s">
        <v>831</v>
      </c>
      <c r="BF18" s="1206">
        <v>6.4247456880539335</v>
      </c>
      <c r="BG18" s="1206">
        <v>2.6371458501247105</v>
      </c>
      <c r="BH18" s="1175" t="str">
        <f>IF(BF18&lt;BH$7,"E, &lt;PRL",IF(BF18&gt;BH$7,"  ",))</f>
        <v xml:space="preserve">  </v>
      </c>
      <c r="BI18" s="1154" t="str">
        <f t="shared" si="5"/>
        <v xml:space="preserve">  </v>
      </c>
      <c r="BJ18" s="1232" t="s">
        <v>831</v>
      </c>
      <c r="BK18" s="1206">
        <v>0.14836171845302545</v>
      </c>
      <c r="BL18" s="1232"/>
      <c r="BM18" s="1175" t="str">
        <f t="shared" si="6"/>
        <v xml:space="preserve">  </v>
      </c>
      <c r="BN18" s="1158" t="str">
        <f t="shared" si="7"/>
        <v xml:space="preserve">  </v>
      </c>
      <c r="BO18" s="1157" t="str">
        <f t="shared" si="8"/>
        <v xml:space="preserve">  </v>
      </c>
      <c r="BP18" s="1239">
        <f>BK18/BF18*100</f>
        <v>2.3092232075253469</v>
      </c>
      <c r="BQ18" s="1308">
        <v>394.70038747146003</v>
      </c>
      <c r="BR18" s="1309"/>
      <c r="BS18" s="174" t="str">
        <f>IF(BQ18&lt;BS$7,"E, &lt;PRL",IF(BQ18&gt;BS$7,"  ",))</f>
        <v xml:space="preserve">  </v>
      </c>
      <c r="BT18" s="1158" t="str">
        <f>IF(BQ18&lt;BT$5,"&lt;MDL",IF(BQ18&lt;BT$6,"E, &lt;RL",IF(BQ18&gt;BT$6,"  ",)))</f>
        <v xml:space="preserve">  </v>
      </c>
      <c r="BU18" s="1309">
        <v>9.4452615486004383</v>
      </c>
      <c r="BV18" s="1232"/>
      <c r="BW18" s="174" t="str">
        <f t="shared" si="9"/>
        <v xml:space="preserve">  </v>
      </c>
      <c r="BX18" s="1154" t="str">
        <f t="shared" si="10"/>
        <v xml:space="preserve">  </v>
      </c>
      <c r="BY18" s="1307">
        <v>10.035481527088191</v>
      </c>
      <c r="BZ18" s="1311">
        <v>0.12620979283078881</v>
      </c>
      <c r="CA18" s="1179">
        <v>1</v>
      </c>
      <c r="CB18" s="174" t="str">
        <f>IF(BY18&lt;CB$7,"E, &lt;PRL",IF(BY18&gt;CB$7,"  ",))</f>
        <v xml:space="preserve">  </v>
      </c>
      <c r="CC18" s="1154" t="str">
        <f>IF(BY18&lt;CC$5,"&lt;MDL",IF(BY18&lt;CC$6,"E, &lt;RL",IF(BY18&gt;CC$6,"  ",)))</f>
        <v xml:space="preserve">  </v>
      </c>
      <c r="CD18" s="1206">
        <v>0.24228519686827202</v>
      </c>
      <c r="CE18" s="1312">
        <v>3.0470649983433129E-3</v>
      </c>
      <c r="CF18" s="174" t="str">
        <f t="shared" si="11"/>
        <v xml:space="preserve">  </v>
      </c>
      <c r="CG18" s="1158" t="str">
        <f t="shared" si="12"/>
        <v xml:space="preserve">  </v>
      </c>
      <c r="CH18" s="1310">
        <f>BY18/BQ18*100</f>
        <v>2.5425567964039142</v>
      </c>
      <c r="CI18" s="1201">
        <v>6.9643748231287326</v>
      </c>
      <c r="CJ18" s="1201"/>
      <c r="CK18" s="174" t="str">
        <f t="shared" si="15"/>
        <v xml:space="preserve">  </v>
      </c>
      <c r="CL18" s="1154" t="str">
        <f t="shared" si="16"/>
        <v xml:space="preserve">  </v>
      </c>
      <c r="CM18" s="1201">
        <v>0.18126455019102181</v>
      </c>
      <c r="CN18" s="1203"/>
      <c r="CO18" s="174" t="str">
        <f t="shared" si="13"/>
        <v>E, &lt;PRL</v>
      </c>
      <c r="CP18" s="1158" t="str">
        <f t="shared" si="14"/>
        <v>E, &lt;RL</v>
      </c>
      <c r="CQ18" s="1174">
        <f>CI18/BQ18*100</f>
        <v>1.764471240513366</v>
      </c>
      <c r="CR18" s="1174">
        <f>100*CM18/BU18</f>
        <v>1.9191056728109439</v>
      </c>
    </row>
    <row r="19" spans="1:97" ht="38.25" x14ac:dyDescent="0.2">
      <c r="A19" s="1144" t="s">
        <v>2115</v>
      </c>
      <c r="B19" s="1208" t="s">
        <v>1221</v>
      </c>
      <c r="C19" s="1209" t="s">
        <v>599</v>
      </c>
      <c r="D19" s="957">
        <v>9</v>
      </c>
      <c r="E19" s="1188">
        <v>1004192</v>
      </c>
      <c r="F19" s="955">
        <v>1</v>
      </c>
      <c r="G19" s="1210">
        <v>11452900</v>
      </c>
      <c r="H19" s="1210">
        <v>201004121630</v>
      </c>
      <c r="I19" s="1210"/>
      <c r="J19" s="1321" t="s">
        <v>720</v>
      </c>
      <c r="K19" s="1165" t="s">
        <v>2616</v>
      </c>
      <c r="L19" s="1184" t="s">
        <v>746</v>
      </c>
      <c r="M19" s="1212" t="s">
        <v>44</v>
      </c>
      <c r="N19" s="1212"/>
      <c r="O19" s="1209"/>
      <c r="P19" s="1288">
        <v>40280</v>
      </c>
      <c r="Q19" s="1213">
        <v>0.6875</v>
      </c>
      <c r="R19" s="1207" t="s">
        <v>1648</v>
      </c>
      <c r="S19" s="1214"/>
      <c r="T19" s="1214"/>
      <c r="U19" s="1214"/>
      <c r="V19" s="1214"/>
      <c r="W19" s="1214"/>
      <c r="X19" s="1214"/>
      <c r="Y19" s="1154"/>
      <c r="Z19" s="1214"/>
      <c r="AA19" s="1214"/>
      <c r="AB19" s="1214"/>
      <c r="AC19" s="1214"/>
      <c r="AD19" s="1214"/>
      <c r="AE19" s="1214"/>
      <c r="AF19" s="1154"/>
      <c r="AG19" s="1214"/>
      <c r="AH19" s="1214"/>
      <c r="AI19" s="1214"/>
      <c r="AJ19" s="1214"/>
      <c r="AK19" s="1214"/>
      <c r="AL19" s="1214"/>
      <c r="AM19" s="1154"/>
      <c r="AN19" s="364" t="s">
        <v>191</v>
      </c>
      <c r="AO19" s="364" t="s">
        <v>191</v>
      </c>
      <c r="AP19" s="364" t="s">
        <v>191</v>
      </c>
      <c r="AQ19" s="273" t="s">
        <v>191</v>
      </c>
      <c r="AR19" s="1154" t="str">
        <f t="shared" si="0"/>
        <v xml:space="preserve">  </v>
      </c>
      <c r="AS19" s="273"/>
      <c r="AT19" s="1177"/>
      <c r="AU19" s="1218">
        <v>8.2748229838265726</v>
      </c>
      <c r="AV19" s="1218"/>
      <c r="AW19" s="1175" t="str">
        <f t="shared" si="1"/>
        <v xml:space="preserve">  </v>
      </c>
      <c r="AX19" s="1154" t="str">
        <f t="shared" si="2"/>
        <v xml:space="preserve">  </v>
      </c>
      <c r="AY19" s="1216"/>
      <c r="AZ19" s="1220">
        <v>0.4419128744268499</v>
      </c>
      <c r="BA19" s="1230"/>
      <c r="BB19" s="1175" t="str">
        <f t="shared" si="3"/>
        <v xml:space="preserve">  </v>
      </c>
      <c r="BC19" s="1154" t="str">
        <f t="shared" si="4"/>
        <v xml:space="preserve">  </v>
      </c>
      <c r="BD19" s="1322">
        <f t="shared" si="17"/>
        <v>5.3404510923144084</v>
      </c>
      <c r="BE19" s="272" t="s">
        <v>191</v>
      </c>
      <c r="BF19" s="272" t="s">
        <v>191</v>
      </c>
      <c r="BG19" s="272" t="s">
        <v>191</v>
      </c>
      <c r="BH19" s="1175"/>
      <c r="BI19" s="1154" t="str">
        <f t="shared" si="5"/>
        <v xml:space="preserve">  </v>
      </c>
      <c r="BJ19" s="272" t="s">
        <v>191</v>
      </c>
      <c r="BK19" s="23" t="s">
        <v>960</v>
      </c>
      <c r="BL19" s="272" t="s">
        <v>191</v>
      </c>
      <c r="BM19" s="1175"/>
      <c r="BN19" s="1158" t="str">
        <f t="shared" si="7"/>
        <v xml:space="preserve">  </v>
      </c>
      <c r="BO19" s="1157" t="str">
        <f t="shared" si="8"/>
        <v xml:space="preserve">  </v>
      </c>
      <c r="BP19" s="802" t="s">
        <v>191</v>
      </c>
      <c r="BQ19" s="272"/>
      <c r="BR19" s="272" t="s">
        <v>191</v>
      </c>
      <c r="BS19" s="174"/>
      <c r="BT19" s="1158"/>
      <c r="BU19" s="272" t="s">
        <v>191</v>
      </c>
      <c r="BV19" s="272" t="s">
        <v>191</v>
      </c>
      <c r="BW19" s="174" t="str">
        <f t="shared" si="9"/>
        <v xml:space="preserve">  </v>
      </c>
      <c r="BX19" s="1154" t="str">
        <f t="shared" si="10"/>
        <v xml:space="preserve">  </v>
      </c>
      <c r="BY19" s="273"/>
      <c r="BZ19" s="272" t="s">
        <v>191</v>
      </c>
      <c r="CA19" s="1193">
        <v>1</v>
      </c>
      <c r="CB19" s="174"/>
      <c r="CC19" s="1154"/>
      <c r="CD19" s="272" t="s">
        <v>191</v>
      </c>
      <c r="CE19" s="272" t="s">
        <v>191</v>
      </c>
      <c r="CF19" s="174" t="str">
        <f t="shared" si="11"/>
        <v xml:space="preserve">  </v>
      </c>
      <c r="CG19" s="1158" t="str">
        <f t="shared" si="12"/>
        <v xml:space="preserve">  </v>
      </c>
      <c r="CH19" s="802" t="s">
        <v>191</v>
      </c>
      <c r="CI19" s="272"/>
      <c r="CJ19" s="272" t="s">
        <v>191</v>
      </c>
      <c r="CK19" s="174"/>
      <c r="CL19" s="1412"/>
      <c r="CM19" s="272" t="s">
        <v>191</v>
      </c>
      <c r="CN19" s="272" t="s">
        <v>191</v>
      </c>
      <c r="CO19" s="272"/>
      <c r="CP19" s="1158" t="str">
        <f t="shared" si="14"/>
        <v xml:space="preserve">  </v>
      </c>
      <c r="CQ19" s="272" t="s">
        <v>191</v>
      </c>
      <c r="CR19" s="1094"/>
      <c r="CS19" s="1094"/>
    </row>
    <row r="20" spans="1:97" ht="38.25" x14ac:dyDescent="0.2">
      <c r="A20" s="1144" t="s">
        <v>2117</v>
      </c>
      <c r="B20" s="1161" t="s">
        <v>1223</v>
      </c>
      <c r="C20" s="957" t="s">
        <v>599</v>
      </c>
      <c r="D20" s="957">
        <v>9</v>
      </c>
      <c r="E20" s="1188">
        <v>1004194</v>
      </c>
      <c r="F20" s="955">
        <v>1</v>
      </c>
      <c r="G20" s="1163">
        <v>11452900</v>
      </c>
      <c r="H20" s="1163">
        <v>201004130730</v>
      </c>
      <c r="I20" s="1163"/>
      <c r="J20" s="1234" t="s">
        <v>722</v>
      </c>
      <c r="K20" s="1165" t="s">
        <v>2616</v>
      </c>
      <c r="L20" s="1184" t="s">
        <v>746</v>
      </c>
      <c r="M20" s="1167" t="s">
        <v>44</v>
      </c>
      <c r="N20" s="1167"/>
      <c r="O20" s="957"/>
      <c r="P20" s="1169">
        <v>40281</v>
      </c>
      <c r="Q20" s="960">
        <v>0.3125</v>
      </c>
      <c r="R20" s="1207" t="s">
        <v>1650</v>
      </c>
      <c r="S20" s="1171"/>
      <c r="T20" s="1171"/>
      <c r="U20" s="1171"/>
      <c r="V20" s="1171"/>
      <c r="W20" s="1171"/>
      <c r="X20" s="1171"/>
      <c r="Y20" s="1154"/>
      <c r="Z20" s="1171"/>
      <c r="AA20" s="1171"/>
      <c r="AB20" s="1171"/>
      <c r="AC20" s="1171"/>
      <c r="AD20" s="1171"/>
      <c r="AE20" s="1171"/>
      <c r="AF20" s="1154"/>
      <c r="AG20" s="1171"/>
      <c r="AH20" s="1171"/>
      <c r="AI20" s="1171"/>
      <c r="AJ20" s="1171"/>
      <c r="AK20" s="1171"/>
      <c r="AL20" s="1171"/>
      <c r="AM20" s="1154"/>
      <c r="AN20" s="243" t="s">
        <v>191</v>
      </c>
      <c r="AO20" s="243" t="s">
        <v>191</v>
      </c>
      <c r="AP20" s="243" t="s">
        <v>191</v>
      </c>
      <c r="AQ20" s="236" t="s">
        <v>191</v>
      </c>
      <c r="AR20" s="1154" t="str">
        <f t="shared" si="0"/>
        <v xml:space="preserve">  </v>
      </c>
      <c r="AS20" s="236"/>
      <c r="AT20" s="1305"/>
      <c r="AU20" s="1201">
        <v>20.774836713215638</v>
      </c>
      <c r="AV20" s="1201"/>
      <c r="AW20" s="1175" t="str">
        <f t="shared" si="1"/>
        <v xml:space="preserve">  </v>
      </c>
      <c r="AX20" s="1154" t="str">
        <f t="shared" si="2"/>
        <v xml:space="preserve">  </v>
      </c>
      <c r="AY20" s="1199"/>
      <c r="AZ20" s="1206">
        <v>0.39087462992127564</v>
      </c>
      <c r="BA20" s="1232"/>
      <c r="BB20" s="1175" t="str">
        <f t="shared" si="3"/>
        <v xml:space="preserve">  </v>
      </c>
      <c r="BC20" s="1154" t="str">
        <f t="shared" si="4"/>
        <v xml:space="preserve">  </v>
      </c>
      <c r="BD20" s="1239">
        <f t="shared" si="17"/>
        <v>1.8814811173587991</v>
      </c>
      <c r="BE20" s="86" t="s">
        <v>191</v>
      </c>
      <c r="BF20" s="86" t="s">
        <v>191</v>
      </c>
      <c r="BG20" s="86" t="s">
        <v>191</v>
      </c>
      <c r="BH20" s="1175"/>
      <c r="BI20" s="1154" t="str">
        <f t="shared" si="5"/>
        <v xml:space="preserve">  </v>
      </c>
      <c r="BJ20" s="86" t="s">
        <v>191</v>
      </c>
      <c r="BK20" s="23" t="s">
        <v>960</v>
      </c>
      <c r="BL20" s="86" t="s">
        <v>191</v>
      </c>
      <c r="BM20" s="1175"/>
      <c r="BN20" s="1158" t="str">
        <f t="shared" si="7"/>
        <v xml:space="preserve">  </v>
      </c>
      <c r="BO20" s="1157" t="str">
        <f t="shared" si="8"/>
        <v xml:space="preserve">  </v>
      </c>
      <c r="BP20" s="801" t="s">
        <v>191</v>
      </c>
      <c r="BQ20" s="86"/>
      <c r="BR20" s="86" t="s">
        <v>191</v>
      </c>
      <c r="BS20" s="174"/>
      <c r="BT20" s="1158"/>
      <c r="BU20" s="86" t="s">
        <v>191</v>
      </c>
      <c r="BV20" s="86" t="s">
        <v>191</v>
      </c>
      <c r="BW20" s="174" t="str">
        <f t="shared" si="9"/>
        <v xml:space="preserve">  </v>
      </c>
      <c r="BX20" s="1154" t="str">
        <f t="shared" si="10"/>
        <v xml:space="preserve">  </v>
      </c>
      <c r="BY20" s="236"/>
      <c r="BZ20" s="86" t="s">
        <v>191</v>
      </c>
      <c r="CA20" s="1179">
        <v>1</v>
      </c>
      <c r="CB20" s="174"/>
      <c r="CC20" s="1154"/>
      <c r="CD20" s="86" t="s">
        <v>191</v>
      </c>
      <c r="CE20" s="86" t="s">
        <v>191</v>
      </c>
      <c r="CF20" s="174" t="str">
        <f t="shared" si="11"/>
        <v xml:space="preserve">  </v>
      </c>
      <c r="CG20" s="1158" t="str">
        <f t="shared" si="12"/>
        <v xml:space="preserve">  </v>
      </c>
      <c r="CH20" s="801" t="s">
        <v>191</v>
      </c>
      <c r="CI20" s="86"/>
      <c r="CJ20" s="86" t="s">
        <v>191</v>
      </c>
      <c r="CK20" s="174"/>
      <c r="CL20" s="1412"/>
      <c r="CM20" s="86" t="s">
        <v>191</v>
      </c>
      <c r="CN20" s="86" t="s">
        <v>191</v>
      </c>
      <c r="CO20" s="86"/>
      <c r="CP20" s="1158" t="str">
        <f t="shared" si="14"/>
        <v xml:space="preserve">  </v>
      </c>
      <c r="CQ20" s="86" t="s">
        <v>191</v>
      </c>
    </row>
    <row r="21" spans="1:97" ht="38.25" x14ac:dyDescent="0.2">
      <c r="A21" s="1144" t="s">
        <v>2119</v>
      </c>
      <c r="B21" s="1161" t="s">
        <v>1225</v>
      </c>
      <c r="C21" s="957" t="s">
        <v>599</v>
      </c>
      <c r="D21" s="957">
        <v>9</v>
      </c>
      <c r="E21" s="1188">
        <v>1004196</v>
      </c>
      <c r="F21" s="955">
        <v>1</v>
      </c>
      <c r="G21" s="1163">
        <v>11452900</v>
      </c>
      <c r="H21" s="1163">
        <v>201004131400</v>
      </c>
      <c r="I21" s="1163"/>
      <c r="J21" s="1234" t="s">
        <v>724</v>
      </c>
      <c r="K21" s="1165" t="s">
        <v>2616</v>
      </c>
      <c r="L21" s="1184" t="s">
        <v>746</v>
      </c>
      <c r="M21" s="1167" t="s">
        <v>44</v>
      </c>
      <c r="N21" s="1167"/>
      <c r="O21" s="957"/>
      <c r="P21" s="1169">
        <v>40281</v>
      </c>
      <c r="Q21" s="960">
        <v>0.58333333333333337</v>
      </c>
      <c r="R21" s="1207" t="s">
        <v>1652</v>
      </c>
      <c r="S21" s="1171"/>
      <c r="T21" s="1171"/>
      <c r="U21" s="1171"/>
      <c r="V21" s="1171"/>
      <c r="W21" s="1171"/>
      <c r="X21" s="1171"/>
      <c r="Y21" s="1154"/>
      <c r="Z21" s="1171"/>
      <c r="AA21" s="1171"/>
      <c r="AB21" s="1171"/>
      <c r="AC21" s="1171"/>
      <c r="AD21" s="1171"/>
      <c r="AE21" s="1171"/>
      <c r="AF21" s="1154"/>
      <c r="AG21" s="1171"/>
      <c r="AH21" s="1171"/>
      <c r="AI21" s="1171"/>
      <c r="AJ21" s="1171"/>
      <c r="AK21" s="1171"/>
      <c r="AL21" s="1171"/>
      <c r="AM21" s="1154"/>
      <c r="AN21" s="243" t="s">
        <v>191</v>
      </c>
      <c r="AO21" s="243" t="s">
        <v>191</v>
      </c>
      <c r="AP21" s="243" t="s">
        <v>191</v>
      </c>
      <c r="AQ21" s="236" t="s">
        <v>191</v>
      </c>
      <c r="AR21" s="1154" t="str">
        <f t="shared" si="0"/>
        <v xml:space="preserve">  </v>
      </c>
      <c r="AS21" s="236"/>
      <c r="AT21" s="1305"/>
      <c r="AU21" s="1201">
        <v>36.078554818788639</v>
      </c>
      <c r="AV21" s="1201"/>
      <c r="AW21" s="1175" t="str">
        <f t="shared" si="1"/>
        <v xml:space="preserve">  </v>
      </c>
      <c r="AX21" s="1154" t="str">
        <f t="shared" si="2"/>
        <v xml:space="preserve">  </v>
      </c>
      <c r="AY21" s="1199"/>
      <c r="AZ21" s="1306">
        <v>0.47535301474264779</v>
      </c>
      <c r="BA21" s="1232"/>
      <c r="BB21" s="1175" t="str">
        <f t="shared" si="3"/>
        <v xml:space="preserve">  </v>
      </c>
      <c r="BC21" s="1154" t="str">
        <f t="shared" si="4"/>
        <v xml:space="preserve">  </v>
      </c>
      <c r="BD21" s="1239">
        <f t="shared" si="17"/>
        <v>1.317550043592927</v>
      </c>
      <c r="BE21" s="86" t="s">
        <v>191</v>
      </c>
      <c r="BF21" s="86" t="s">
        <v>191</v>
      </c>
      <c r="BG21" s="86" t="s">
        <v>191</v>
      </c>
      <c r="BH21" s="1175"/>
      <c r="BI21" s="1154" t="str">
        <f t="shared" si="5"/>
        <v xml:space="preserve">  </v>
      </c>
      <c r="BJ21" s="86" t="s">
        <v>191</v>
      </c>
      <c r="BK21" s="23" t="s">
        <v>960</v>
      </c>
      <c r="BL21" s="86" t="s">
        <v>191</v>
      </c>
      <c r="BM21" s="1175"/>
      <c r="BN21" s="1158" t="str">
        <f t="shared" si="7"/>
        <v xml:space="preserve">  </v>
      </c>
      <c r="BO21" s="1157" t="str">
        <f t="shared" si="8"/>
        <v xml:space="preserve">  </v>
      </c>
      <c r="BP21" s="801" t="s">
        <v>191</v>
      </c>
      <c r="BQ21" s="86"/>
      <c r="BR21" s="86" t="s">
        <v>191</v>
      </c>
      <c r="BS21" s="174"/>
      <c r="BT21" s="1158"/>
      <c r="BU21" s="86" t="s">
        <v>191</v>
      </c>
      <c r="BV21" s="86" t="s">
        <v>191</v>
      </c>
      <c r="BW21" s="174" t="str">
        <f t="shared" si="9"/>
        <v xml:space="preserve">  </v>
      </c>
      <c r="BX21" s="1154" t="str">
        <f t="shared" si="10"/>
        <v xml:space="preserve">  </v>
      </c>
      <c r="BY21" s="236"/>
      <c r="BZ21" s="86" t="s">
        <v>191</v>
      </c>
      <c r="CA21" s="1179">
        <v>1</v>
      </c>
      <c r="CB21" s="174"/>
      <c r="CC21" s="1154"/>
      <c r="CD21" s="86" t="s">
        <v>191</v>
      </c>
      <c r="CE21" s="86" t="s">
        <v>191</v>
      </c>
      <c r="CF21" s="174" t="str">
        <f t="shared" si="11"/>
        <v xml:space="preserve">  </v>
      </c>
      <c r="CG21" s="1158" t="str">
        <f t="shared" si="12"/>
        <v xml:space="preserve">  </v>
      </c>
      <c r="CH21" s="801" t="s">
        <v>191</v>
      </c>
      <c r="CI21" s="86"/>
      <c r="CJ21" s="86" t="s">
        <v>191</v>
      </c>
      <c r="CK21" s="174"/>
      <c r="CL21" s="1412"/>
      <c r="CM21" s="86" t="s">
        <v>191</v>
      </c>
      <c r="CN21" s="86" t="s">
        <v>191</v>
      </c>
      <c r="CO21" s="86"/>
      <c r="CP21" s="1158" t="str">
        <f t="shared" si="14"/>
        <v xml:space="preserve">  </v>
      </c>
      <c r="CQ21" s="86" t="s">
        <v>191</v>
      </c>
    </row>
    <row r="22" spans="1:97" ht="38.25" x14ac:dyDescent="0.2">
      <c r="A22" s="1144" t="s">
        <v>2122</v>
      </c>
      <c r="B22" s="1161" t="s">
        <v>1228</v>
      </c>
      <c r="C22" s="957" t="s">
        <v>599</v>
      </c>
      <c r="D22" s="957">
        <v>7</v>
      </c>
      <c r="E22" s="1188">
        <v>1004198</v>
      </c>
      <c r="F22" s="955">
        <v>1</v>
      </c>
      <c r="G22" s="1163">
        <v>11452900</v>
      </c>
      <c r="H22" s="1163">
        <v>201004140800</v>
      </c>
      <c r="I22" s="1163"/>
      <c r="J22" s="1325" t="s">
        <v>727</v>
      </c>
      <c r="K22" s="1165" t="s">
        <v>2616</v>
      </c>
      <c r="L22" s="1184" t="s">
        <v>746</v>
      </c>
      <c r="M22" s="1167" t="s">
        <v>44</v>
      </c>
      <c r="N22" s="1167"/>
      <c r="O22" s="957"/>
      <c r="P22" s="1169">
        <v>40282</v>
      </c>
      <c r="Q22" s="960">
        <v>0.33333333333333331</v>
      </c>
      <c r="R22" s="1190" t="s">
        <v>1654</v>
      </c>
      <c r="S22" s="1171"/>
      <c r="T22" s="1171"/>
      <c r="U22" s="1171"/>
      <c r="V22" s="1171"/>
      <c r="W22" s="1171"/>
      <c r="X22" s="1171"/>
      <c r="Y22" s="1154"/>
      <c r="Z22" s="1171"/>
      <c r="AA22" s="1171"/>
      <c r="AB22" s="1171"/>
      <c r="AC22" s="1171"/>
      <c r="AD22" s="1171"/>
      <c r="AE22" s="1171"/>
      <c r="AF22" s="1154"/>
      <c r="AG22" s="1171"/>
      <c r="AH22" s="1171"/>
      <c r="AI22" s="1171"/>
      <c r="AJ22" s="1171"/>
      <c r="AK22" s="1171"/>
      <c r="AL22" s="1171"/>
      <c r="AM22" s="1154"/>
      <c r="AN22" s="243" t="s">
        <v>191</v>
      </c>
      <c r="AO22" s="243" t="s">
        <v>191</v>
      </c>
      <c r="AP22" s="243" t="s">
        <v>191</v>
      </c>
      <c r="AQ22" s="236" t="s">
        <v>191</v>
      </c>
      <c r="AR22" s="1154" t="str">
        <f t="shared" si="0"/>
        <v xml:space="preserve">  </v>
      </c>
      <c r="AS22" s="236"/>
      <c r="AT22" s="1172"/>
      <c r="AU22" s="1201">
        <v>40.13269759148789</v>
      </c>
      <c r="AV22" s="1174"/>
      <c r="AW22" s="1175" t="str">
        <f t="shared" si="1"/>
        <v xml:space="preserve">  </v>
      </c>
      <c r="AX22" s="1154" t="str">
        <f t="shared" si="2"/>
        <v xml:space="preserve">  </v>
      </c>
      <c r="AY22" s="1324"/>
      <c r="AZ22" s="1326">
        <v>4.7880794512684156E-2</v>
      </c>
      <c r="BA22" s="1179"/>
      <c r="BB22" s="1175" t="str">
        <f t="shared" si="3"/>
        <v xml:space="preserve">  </v>
      </c>
      <c r="BC22" s="1154" t="str">
        <f t="shared" si="4"/>
        <v xml:space="preserve">  </v>
      </c>
      <c r="BD22" s="1327">
        <f t="shared" si="17"/>
        <v>0.11930619516301749</v>
      </c>
      <c r="BE22" s="63" t="s">
        <v>191</v>
      </c>
      <c r="BF22" s="63" t="s">
        <v>191</v>
      </c>
      <c r="BG22" s="63" t="s">
        <v>191</v>
      </c>
      <c r="BH22" s="1175"/>
      <c r="BI22" s="1154" t="str">
        <f t="shared" si="5"/>
        <v xml:space="preserve">  </v>
      </c>
      <c r="BJ22" s="63" t="s">
        <v>191</v>
      </c>
      <c r="BK22" s="23" t="s">
        <v>960</v>
      </c>
      <c r="BL22" s="63" t="s">
        <v>191</v>
      </c>
      <c r="BM22" s="1175"/>
      <c r="BN22" s="1158" t="str">
        <f t="shared" si="7"/>
        <v xml:space="preserve">  </v>
      </c>
      <c r="BO22" s="1157" t="str">
        <f t="shared" si="8"/>
        <v xml:space="preserve">  </v>
      </c>
      <c r="BP22" s="782" t="s">
        <v>191</v>
      </c>
      <c r="BQ22" s="63"/>
      <c r="BR22" s="63" t="s">
        <v>191</v>
      </c>
      <c r="BS22" s="174"/>
      <c r="BT22" s="1158"/>
      <c r="BU22" s="63" t="s">
        <v>191</v>
      </c>
      <c r="BV22" s="63" t="s">
        <v>191</v>
      </c>
      <c r="BW22" s="174" t="str">
        <f t="shared" si="9"/>
        <v xml:space="preserve">  </v>
      </c>
      <c r="BX22" s="1154" t="str">
        <f t="shared" si="10"/>
        <v xml:space="preserve">  </v>
      </c>
      <c r="BY22" s="235"/>
      <c r="BZ22" s="63" t="s">
        <v>191</v>
      </c>
      <c r="CA22" s="1179">
        <v>1</v>
      </c>
      <c r="CB22" s="174"/>
      <c r="CC22" s="1154"/>
      <c r="CD22" s="63" t="s">
        <v>191</v>
      </c>
      <c r="CE22" s="63" t="s">
        <v>191</v>
      </c>
      <c r="CF22" s="174" t="str">
        <f t="shared" si="11"/>
        <v xml:space="preserve">  </v>
      </c>
      <c r="CG22" s="1158" t="str">
        <f t="shared" si="12"/>
        <v xml:space="preserve">  </v>
      </c>
      <c r="CH22" s="782" t="s">
        <v>191</v>
      </c>
      <c r="CI22" s="63"/>
      <c r="CJ22" s="63" t="s">
        <v>191</v>
      </c>
      <c r="CK22" s="174"/>
      <c r="CL22" s="1412"/>
      <c r="CM22" s="63" t="s">
        <v>191</v>
      </c>
      <c r="CN22" s="63" t="s">
        <v>191</v>
      </c>
      <c r="CO22" s="63"/>
      <c r="CP22" s="1158" t="str">
        <f t="shared" si="14"/>
        <v xml:space="preserve">  </v>
      </c>
      <c r="CQ22" s="63" t="s">
        <v>191</v>
      </c>
      <c r="CR22" s="1180"/>
      <c r="CS22" s="1181" t="s">
        <v>965</v>
      </c>
    </row>
    <row r="23" spans="1:97" ht="38.25" x14ac:dyDescent="0.2">
      <c r="A23" s="1144" t="s">
        <v>2123</v>
      </c>
      <c r="B23" s="1208" t="s">
        <v>1229</v>
      </c>
      <c r="C23" s="1209" t="s">
        <v>600</v>
      </c>
      <c r="D23" s="1209">
        <v>7</v>
      </c>
      <c r="E23" s="1188">
        <v>1002701</v>
      </c>
      <c r="F23" s="955">
        <v>4</v>
      </c>
      <c r="G23" s="1210">
        <v>11452900</v>
      </c>
      <c r="H23" s="1210">
        <v>201004140805</v>
      </c>
      <c r="I23" s="1210"/>
      <c r="J23" s="1328" t="s">
        <v>728</v>
      </c>
      <c r="K23" s="1165" t="s">
        <v>2616</v>
      </c>
      <c r="L23" s="1184" t="s">
        <v>746</v>
      </c>
      <c r="M23" s="1212" t="s">
        <v>690</v>
      </c>
      <c r="N23" s="1212"/>
      <c r="O23" s="1209" t="s">
        <v>45</v>
      </c>
      <c r="P23" s="1169">
        <v>40282</v>
      </c>
      <c r="Q23" s="1213">
        <v>0.33680555555555558</v>
      </c>
      <c r="R23" s="1190" t="s">
        <v>1655</v>
      </c>
      <c r="S23" s="1214"/>
      <c r="T23" s="1214"/>
      <c r="U23" s="1214"/>
      <c r="V23" s="1214"/>
      <c r="W23" s="1214"/>
      <c r="X23" s="1214"/>
      <c r="Y23" s="1154"/>
      <c r="Z23" s="1214"/>
      <c r="AA23" s="1214"/>
      <c r="AB23" s="1214"/>
      <c r="AC23" s="1214"/>
      <c r="AD23" s="1214"/>
      <c r="AE23" s="1214"/>
      <c r="AF23" s="1154"/>
      <c r="AG23" s="1214"/>
      <c r="AH23" s="1214"/>
      <c r="AI23" s="1214"/>
      <c r="AJ23" s="1214"/>
      <c r="AK23" s="1214"/>
      <c r="AL23" s="1214"/>
      <c r="AM23" s="1154"/>
      <c r="AN23" s="364" t="s">
        <v>191</v>
      </c>
      <c r="AO23" s="364" t="s">
        <v>191</v>
      </c>
      <c r="AP23" s="364" t="s">
        <v>191</v>
      </c>
      <c r="AQ23" s="273" t="s">
        <v>191</v>
      </c>
      <c r="AR23" s="1154" t="str">
        <f t="shared" si="0"/>
        <v xml:space="preserve">  </v>
      </c>
      <c r="AS23" s="273"/>
      <c r="AT23" s="1289"/>
      <c r="AU23" s="1218">
        <v>77.121150616938365</v>
      </c>
      <c r="AV23" s="1293"/>
      <c r="AW23" s="1175" t="str">
        <f t="shared" si="1"/>
        <v xml:space="preserve">  </v>
      </c>
      <c r="AX23" s="1154" t="str">
        <f t="shared" si="2"/>
        <v xml:space="preserve">  </v>
      </c>
      <c r="AY23" s="1329"/>
      <c r="AZ23" s="1330">
        <v>0.2846613423728318</v>
      </c>
      <c r="BA23" s="1193"/>
      <c r="BB23" s="1175" t="str">
        <f t="shared" si="3"/>
        <v xml:space="preserve">  </v>
      </c>
      <c r="BC23" s="1154" t="str">
        <f t="shared" si="4"/>
        <v xml:space="preserve">  </v>
      </c>
      <c r="BD23" s="1331">
        <f t="shared" si="17"/>
        <v>0.36910930412170317</v>
      </c>
      <c r="BE23" s="253" t="s">
        <v>191</v>
      </c>
      <c r="BF23" s="253" t="s">
        <v>191</v>
      </c>
      <c r="BG23" s="253" t="s">
        <v>191</v>
      </c>
      <c r="BH23" s="1175"/>
      <c r="BI23" s="1154" t="str">
        <f t="shared" si="5"/>
        <v xml:space="preserve">  </v>
      </c>
      <c r="BJ23" s="253" t="s">
        <v>191</v>
      </c>
      <c r="BK23" s="23" t="s">
        <v>960</v>
      </c>
      <c r="BL23" s="253" t="s">
        <v>191</v>
      </c>
      <c r="BM23" s="1175"/>
      <c r="BN23" s="1158" t="str">
        <f t="shared" si="7"/>
        <v xml:space="preserve">  </v>
      </c>
      <c r="BO23" s="1157" t="str">
        <f t="shared" si="8"/>
        <v xml:space="preserve">  </v>
      </c>
      <c r="BP23" s="784" t="s">
        <v>191</v>
      </c>
      <c r="BQ23" s="253"/>
      <c r="BR23" s="253" t="s">
        <v>191</v>
      </c>
      <c r="BS23" s="174"/>
      <c r="BT23" s="1158"/>
      <c r="BU23" s="253" t="s">
        <v>191</v>
      </c>
      <c r="BV23" s="253" t="s">
        <v>191</v>
      </c>
      <c r="BW23" s="174" t="str">
        <f t="shared" si="9"/>
        <v xml:space="preserve">  </v>
      </c>
      <c r="BX23" s="1154" t="str">
        <f t="shared" si="10"/>
        <v xml:space="preserve">  </v>
      </c>
      <c r="BY23" s="257"/>
      <c r="BZ23" s="253" t="s">
        <v>191</v>
      </c>
      <c r="CA23" s="1193">
        <v>1</v>
      </c>
      <c r="CB23" s="174"/>
      <c r="CC23" s="1154"/>
      <c r="CD23" s="253" t="s">
        <v>191</v>
      </c>
      <c r="CE23" s="253" t="s">
        <v>191</v>
      </c>
      <c r="CF23" s="174" t="str">
        <f t="shared" si="11"/>
        <v xml:space="preserve">  </v>
      </c>
      <c r="CG23" s="1158" t="str">
        <f t="shared" si="12"/>
        <v xml:space="preserve">  </v>
      </c>
      <c r="CH23" s="784" t="s">
        <v>191</v>
      </c>
      <c r="CI23" s="253"/>
      <c r="CJ23" s="253" t="s">
        <v>191</v>
      </c>
      <c r="CK23" s="174"/>
      <c r="CL23" s="1412"/>
      <c r="CM23" s="253" t="s">
        <v>191</v>
      </c>
      <c r="CN23" s="253" t="s">
        <v>191</v>
      </c>
      <c r="CO23" s="253"/>
      <c r="CP23" s="1158" t="str">
        <f t="shared" si="14"/>
        <v xml:space="preserve">  </v>
      </c>
      <c r="CQ23" s="253" t="s">
        <v>191</v>
      </c>
      <c r="CR23" s="1297"/>
      <c r="CS23" s="1297"/>
    </row>
    <row r="24" spans="1:97" ht="38.25" x14ac:dyDescent="0.2">
      <c r="A24" s="1144" t="s">
        <v>2126</v>
      </c>
      <c r="B24" s="1161" t="s">
        <v>1232</v>
      </c>
      <c r="C24" s="957" t="s">
        <v>599</v>
      </c>
      <c r="D24" s="957">
        <v>9</v>
      </c>
      <c r="E24" s="1188">
        <v>1004199</v>
      </c>
      <c r="F24" s="955">
        <v>1</v>
      </c>
      <c r="G24" s="1163">
        <v>11452900</v>
      </c>
      <c r="H24" s="1163">
        <v>201004150950</v>
      </c>
      <c r="I24" s="1163"/>
      <c r="J24" s="1241" t="s">
        <v>731</v>
      </c>
      <c r="K24" s="1165" t="s">
        <v>2616</v>
      </c>
      <c r="L24" s="1184" t="s">
        <v>746</v>
      </c>
      <c r="M24" s="1167" t="s">
        <v>48</v>
      </c>
      <c r="N24" s="1167"/>
      <c r="O24" s="1209"/>
      <c r="P24" s="1169">
        <v>40283</v>
      </c>
      <c r="Q24" s="960">
        <v>0.40972222222222227</v>
      </c>
      <c r="R24" s="1207" t="s">
        <v>1657</v>
      </c>
      <c r="S24" s="1171"/>
      <c r="T24" s="1171"/>
      <c r="U24" s="1171"/>
      <c r="V24" s="1171"/>
      <c r="W24" s="1171"/>
      <c r="X24" s="1171"/>
      <c r="Y24" s="1154"/>
      <c r="Z24" s="1171"/>
      <c r="AA24" s="1171"/>
      <c r="AB24" s="1171"/>
      <c r="AC24" s="1171"/>
      <c r="AD24" s="1171"/>
      <c r="AE24" s="1171"/>
      <c r="AF24" s="1154"/>
      <c r="AG24" s="1171"/>
      <c r="AH24" s="1171"/>
      <c r="AI24" s="1171"/>
      <c r="AJ24" s="1171"/>
      <c r="AK24" s="1171"/>
      <c r="AL24" s="1171"/>
      <c r="AM24" s="1154"/>
      <c r="AN24" s="243" t="s">
        <v>191</v>
      </c>
      <c r="AO24" s="243" t="s">
        <v>191</v>
      </c>
      <c r="AP24" s="243" t="s">
        <v>191</v>
      </c>
      <c r="AQ24" s="236" t="s">
        <v>191</v>
      </c>
      <c r="AR24" s="1154" t="str">
        <f t="shared" si="0"/>
        <v xml:space="preserve">  </v>
      </c>
      <c r="AS24" s="236"/>
      <c r="AT24" s="1172"/>
      <c r="AU24" s="1201">
        <v>53.487769486860444</v>
      </c>
      <c r="AV24" s="1174"/>
      <c r="AW24" s="1175" t="str">
        <f t="shared" si="1"/>
        <v xml:space="preserve">  </v>
      </c>
      <c r="AX24" s="1154" t="str">
        <f t="shared" si="2"/>
        <v xml:space="preserve">  </v>
      </c>
      <c r="AY24" s="1324"/>
      <c r="AZ24" s="1187">
        <v>0.49898598817469608</v>
      </c>
      <c r="BA24" s="1179"/>
      <c r="BB24" s="1175" t="str">
        <f t="shared" si="3"/>
        <v xml:space="preserve">  </v>
      </c>
      <c r="BC24" s="1154" t="str">
        <f t="shared" si="4"/>
        <v xml:space="preserve">  </v>
      </c>
      <c r="BD24" s="1239">
        <f t="shared" si="17"/>
        <v>0.93289735758615744</v>
      </c>
      <c r="BE24" s="63" t="s">
        <v>191</v>
      </c>
      <c r="BF24" s="63" t="s">
        <v>191</v>
      </c>
      <c r="BG24" s="63" t="s">
        <v>191</v>
      </c>
      <c r="BH24" s="1175"/>
      <c r="BI24" s="1154" t="str">
        <f t="shared" si="5"/>
        <v xml:space="preserve">  </v>
      </c>
      <c r="BJ24" s="63" t="s">
        <v>191</v>
      </c>
      <c r="BK24" s="23" t="s">
        <v>960</v>
      </c>
      <c r="BL24" s="63" t="s">
        <v>191</v>
      </c>
      <c r="BM24" s="1175"/>
      <c r="BN24" s="1158" t="str">
        <f t="shared" si="7"/>
        <v xml:space="preserve">  </v>
      </c>
      <c r="BO24" s="1157" t="str">
        <f t="shared" si="8"/>
        <v xml:space="preserve">  </v>
      </c>
      <c r="BP24" s="782" t="s">
        <v>191</v>
      </c>
      <c r="BQ24" s="63"/>
      <c r="BR24" s="63" t="s">
        <v>191</v>
      </c>
      <c r="BS24" s="174"/>
      <c r="BT24" s="1158"/>
      <c r="BU24" s="63" t="s">
        <v>191</v>
      </c>
      <c r="BV24" s="63" t="s">
        <v>191</v>
      </c>
      <c r="BW24" s="174" t="str">
        <f t="shared" si="9"/>
        <v xml:space="preserve">  </v>
      </c>
      <c r="BX24" s="1154" t="str">
        <f t="shared" si="10"/>
        <v xml:space="preserve">  </v>
      </c>
      <c r="BY24" s="235"/>
      <c r="BZ24" s="63" t="s">
        <v>191</v>
      </c>
      <c r="CA24" s="1179">
        <v>1</v>
      </c>
      <c r="CB24" s="174"/>
      <c r="CC24" s="1154"/>
      <c r="CD24" s="63" t="s">
        <v>191</v>
      </c>
      <c r="CE24" s="63" t="s">
        <v>191</v>
      </c>
      <c r="CF24" s="174" t="str">
        <f t="shared" si="11"/>
        <v xml:space="preserve">  </v>
      </c>
      <c r="CG24" s="1158" t="str">
        <f t="shared" si="12"/>
        <v xml:space="preserve">  </v>
      </c>
      <c r="CH24" s="782" t="s">
        <v>191</v>
      </c>
      <c r="CI24" s="63"/>
      <c r="CJ24" s="63" t="s">
        <v>191</v>
      </c>
      <c r="CK24" s="174"/>
      <c r="CL24" s="1412"/>
      <c r="CM24" s="63" t="s">
        <v>191</v>
      </c>
      <c r="CN24" s="63" t="s">
        <v>191</v>
      </c>
      <c r="CO24" s="63"/>
      <c r="CP24" s="1158" t="str">
        <f t="shared" si="14"/>
        <v xml:space="preserve">  </v>
      </c>
      <c r="CQ24" s="63" t="s">
        <v>191</v>
      </c>
      <c r="CR24" s="1180"/>
      <c r="CS24" s="1180"/>
    </row>
    <row r="25" spans="1:97" ht="38.25" x14ac:dyDescent="0.2">
      <c r="A25" s="1144" t="s">
        <v>2133</v>
      </c>
      <c r="B25" s="1161" t="s">
        <v>1239</v>
      </c>
      <c r="C25" s="957" t="s">
        <v>599</v>
      </c>
      <c r="D25" s="957">
        <v>9</v>
      </c>
      <c r="E25" s="1341">
        <v>1004202</v>
      </c>
      <c r="F25" s="955">
        <v>1</v>
      </c>
      <c r="G25" s="1163">
        <v>11452900</v>
      </c>
      <c r="H25" s="1163">
        <v>201005040940</v>
      </c>
      <c r="I25" s="1163"/>
      <c r="J25" s="1105" t="s">
        <v>53</v>
      </c>
      <c r="K25" s="1165" t="s">
        <v>2616</v>
      </c>
      <c r="L25" s="1184" t="s">
        <v>746</v>
      </c>
      <c r="M25" s="957" t="s">
        <v>48</v>
      </c>
      <c r="N25" s="957"/>
      <c r="O25" s="957"/>
      <c r="P25" s="1169">
        <v>40302</v>
      </c>
      <c r="Q25" s="1342">
        <v>0.40277777777777773</v>
      </c>
      <c r="R25" s="1207" t="s">
        <v>1664</v>
      </c>
      <c r="S25" s="1343" t="s">
        <v>81</v>
      </c>
      <c r="T25" s="1344">
        <v>129.69999999999999</v>
      </c>
      <c r="U25" s="1189">
        <v>141.6</v>
      </c>
      <c r="V25" s="1189">
        <f t="shared" ref="V25:V69" si="18">U25-T25</f>
        <v>11.900000000000006</v>
      </c>
      <c r="W25" s="1344">
        <v>515</v>
      </c>
      <c r="X25" s="1344">
        <f t="shared" ref="X25:X36" si="19">V25/(W25/1000)</f>
        <v>23.106796116504864</v>
      </c>
      <c r="Y25" s="1154" t="str">
        <f t="shared" ref="Y25:Y56" si="20">IF(V25&lt;Y$5,"&lt;MDL",IF(V25&lt;Y$6,"E, &lt;RL",IF(V25&gt;Y$6,"  ",)))</f>
        <v xml:space="preserve">  </v>
      </c>
      <c r="Z25" s="1235" t="s">
        <v>82</v>
      </c>
      <c r="AA25" s="1345">
        <v>130.30000000000001</v>
      </c>
      <c r="AB25" s="1189">
        <v>142.80000000000001</v>
      </c>
      <c r="AC25" s="1189">
        <f t="shared" ref="AC25:AC63" si="21">AB25-AA25</f>
        <v>12.5</v>
      </c>
      <c r="AD25" s="1345">
        <v>550</v>
      </c>
      <c r="AE25" s="1344">
        <f t="shared" ref="AE25:AE58" si="22">AC25/(AD25/1000)</f>
        <v>22.727272727272727</v>
      </c>
      <c r="AF25" s="1154" t="str">
        <f t="shared" ref="AF25:AF56" si="23">IF(AC25&lt;AF$5,"&lt;MDL",IF(AC25&lt;AF$6,"E, &lt;RL",IF(AC25&gt;AF$6,"  ",)))</f>
        <v xml:space="preserve">  </v>
      </c>
      <c r="AG25" s="1235" t="s">
        <v>84</v>
      </c>
      <c r="AH25" s="1345">
        <v>131.19999999999999</v>
      </c>
      <c r="AI25" s="1345">
        <v>144.4</v>
      </c>
      <c r="AJ25" s="1344">
        <f t="shared" ref="AJ25:AJ63" si="24">AI25-AH25</f>
        <v>13.200000000000017</v>
      </c>
      <c r="AK25" s="1345">
        <v>560</v>
      </c>
      <c r="AL25" s="1344">
        <f t="shared" ref="AL25:AL69" si="25">AJ25/(AK25/1000)</f>
        <v>23.571428571428601</v>
      </c>
      <c r="AM25" s="1154" t="str">
        <f t="shared" ref="AM25:AM56" si="26">IF(AJ25&lt;AM$5,"&lt;MDL",IF(AJ25&lt;AM$6,"E, &lt;RL",IF(AJ25&gt;AM$6,"  ",)))</f>
        <v xml:space="preserve">  </v>
      </c>
      <c r="AN25" s="1307">
        <f t="shared" ref="AN25:AN63" si="27">AVERAGE(X25,AE25,AL25)</f>
        <v>23.135165805068727</v>
      </c>
      <c r="AO25" s="1307">
        <f t="shared" ref="AO25:AO36" si="28">STDEV(X25,AE25,AL25)</f>
        <v>0.42279238608037567</v>
      </c>
      <c r="AP25" s="1307">
        <f t="shared" ref="AP25:AP63" si="29">AO25/AN25*100</f>
        <v>1.827488031176095</v>
      </c>
      <c r="AQ25" s="1235">
        <f t="shared" ref="AQ25:AQ63" si="30">COUNT(X25,AE25,AL25)</f>
        <v>3</v>
      </c>
      <c r="AR25" s="1154" t="str">
        <f t="shared" si="0"/>
        <v xml:space="preserve">  </v>
      </c>
      <c r="AT25" s="1346" t="s">
        <v>89</v>
      </c>
      <c r="AU25" s="174">
        <v>4.653935898951481</v>
      </c>
      <c r="AV25" s="1099"/>
      <c r="AW25" s="1175" t="str">
        <f t="shared" si="1"/>
        <v xml:space="preserve">  </v>
      </c>
      <c r="AX25" s="1154" t="str">
        <f t="shared" si="2"/>
        <v xml:space="preserve">  </v>
      </c>
      <c r="AY25" s="1346" t="s">
        <v>89</v>
      </c>
      <c r="AZ25" s="1347">
        <v>0.48145262048692483</v>
      </c>
      <c r="BB25" s="1175" t="str">
        <f t="shared" si="3"/>
        <v xml:space="preserve">  </v>
      </c>
      <c r="BC25" s="1154" t="str">
        <f t="shared" si="4"/>
        <v xml:space="preserve">  </v>
      </c>
      <c r="BD25" s="1348">
        <f t="shared" si="17"/>
        <v>10.345063424603566</v>
      </c>
      <c r="BE25" s="1346" t="s">
        <v>96</v>
      </c>
      <c r="BF25" s="1346">
        <v>1.3643368293442741</v>
      </c>
      <c r="BG25" s="1099"/>
      <c r="BH25" s="1175" t="str">
        <f t="shared" ref="BH25:BH63" si="31">IF(BF25&lt;BH$7,"E, &lt;PRL",IF(BF25&gt;BH$7,"  ",))</f>
        <v xml:space="preserve">  </v>
      </c>
      <c r="BI25" s="1154" t="str">
        <f t="shared" si="5"/>
        <v xml:space="preserve">  </v>
      </c>
      <c r="BJ25" s="1346" t="s">
        <v>96</v>
      </c>
      <c r="BK25" s="1346">
        <v>0.20800382590395827</v>
      </c>
      <c r="BM25" s="1175" t="str">
        <f t="shared" ref="BM25:BM63" si="32">IF(BK25&lt;BM$7,"E, &lt;PRL",IF(BK25&gt;BM$7,"  ",))</f>
        <v xml:space="preserve">  </v>
      </c>
      <c r="BN25" s="1158" t="str">
        <f t="shared" si="7"/>
        <v xml:space="preserve">  </v>
      </c>
      <c r="BO25" s="1157" t="str">
        <f t="shared" si="8"/>
        <v xml:space="preserve">  </v>
      </c>
      <c r="BP25" s="1349">
        <f t="shared" ref="BP25:BP56" si="33">BK25/BF25*100</f>
        <v>15.245782524534562</v>
      </c>
      <c r="BQ25" s="1350">
        <v>327.80428250504866</v>
      </c>
      <c r="BS25" s="174" t="str">
        <f t="shared" ref="BS25:BS63" si="34">IF(BQ25&lt;BS$7,"E, &lt;PRL",IF(BQ25&gt;BS$7,"  ",))</f>
        <v xml:space="preserve">  </v>
      </c>
      <c r="BT25" s="1158" t="str">
        <f t="shared" ref="BT25:BT56" si="35">IF(BQ25&lt;BT$5,"&lt;MDL",IF(BQ25&lt;BT$6,"E, &lt;RL",IF(BQ25&gt;BT$6,"  ",)))</f>
        <v xml:space="preserve">  </v>
      </c>
      <c r="BU25" s="1352">
        <f t="shared" ref="BU25:BU36" si="36">BQ25*(X25/1000)</f>
        <v>7.5745067219613214</v>
      </c>
      <c r="BW25" s="174" t="str">
        <f t="shared" si="9"/>
        <v xml:space="preserve">  </v>
      </c>
      <c r="BX25" s="1154" t="str">
        <f t="shared" si="10"/>
        <v xml:space="preserve">  </v>
      </c>
      <c r="BY25" s="1236">
        <v>13.494841464662981</v>
      </c>
      <c r="BZ25" s="1353"/>
      <c r="CA25" s="1179">
        <v>1</v>
      </c>
      <c r="CB25" s="174" t="str">
        <f t="shared" ref="CB25:CB63" si="37">IF(BY25&lt;CB$7,"E, &lt;PRL",IF(BY25&gt;CB$7,"  ",))</f>
        <v xml:space="preserve">  </v>
      </c>
      <c r="CC25" s="1154" t="str">
        <f t="shared" ref="CC25:CC56" si="38">IF(BY25&lt;CC$5,"&lt;MDL",IF(BY25&lt;CC$6,"E, &lt;RL",IF(BY25&gt;CC$6,"  ",)))</f>
        <v xml:space="preserve">  </v>
      </c>
      <c r="CD25" s="1346">
        <f>BY25*(AE25/1000)</f>
        <v>0.3067009423787041</v>
      </c>
      <c r="CF25" s="174" t="str">
        <f t="shared" si="11"/>
        <v xml:space="preserve">  </v>
      </c>
      <c r="CG25" s="1158" t="str">
        <f t="shared" si="12"/>
        <v xml:space="preserve">  </v>
      </c>
      <c r="CH25" s="1348">
        <f t="shared" ref="CH25:CH56" si="39">BY25/BQ25*100</f>
        <v>4.1167373902307522</v>
      </c>
      <c r="CI25" s="1236">
        <v>10.832344952791104</v>
      </c>
      <c r="CK25" s="174" t="str">
        <f t="shared" ref="CK25:CK63" si="40">IF(CI25&lt;CK$7,"E, &lt;PRL",IF(CI25&gt;CK$7,"  ",))</f>
        <v xml:space="preserve">  </v>
      </c>
      <c r="CL25" s="1154" t="str">
        <f t="shared" ref="CL25:CL56" si="41">IF(CI25&lt;CL$5,"&lt;MDL",IF(CI25&lt;CL$6,"E, &lt;RL",IF(CI25&gt;CL$6,"  ",)))</f>
        <v xml:space="preserve">  </v>
      </c>
      <c r="CM25" s="1347">
        <f t="shared" ref="CM25:CM63" si="42">CI25*(AL25/1000)</f>
        <v>0.25533384531579062</v>
      </c>
      <c r="CN25" s="950"/>
      <c r="CO25" s="174" t="str">
        <f t="shared" ref="CO25:CO63" si="43">IF(CM25&lt;CO$7,"E, &lt;PRL",IF(CM25&gt;CO$7,"  ",))</f>
        <v xml:space="preserve">  </v>
      </c>
      <c r="CP25" s="1158" t="str">
        <f t="shared" si="14"/>
        <v xml:space="preserve">  </v>
      </c>
      <c r="CQ25" s="1353">
        <f t="shared" ref="CQ25:CQ56" si="44">CI25/BQ25*100</f>
        <v>3.3045159965609265</v>
      </c>
    </row>
    <row r="26" spans="1:97" ht="38.25" x14ac:dyDescent="0.2">
      <c r="A26" s="1144" t="s">
        <v>2136</v>
      </c>
      <c r="B26" s="1161" t="s">
        <v>1242</v>
      </c>
      <c r="C26" s="957" t="s">
        <v>599</v>
      </c>
      <c r="D26" s="957">
        <v>7</v>
      </c>
      <c r="E26" s="1341">
        <v>1004204</v>
      </c>
      <c r="F26" s="955">
        <v>1</v>
      </c>
      <c r="G26" s="1163">
        <v>11452900</v>
      </c>
      <c r="H26" s="1163">
        <v>201006011030</v>
      </c>
      <c r="I26" s="1163"/>
      <c r="J26" s="1105" t="s">
        <v>50</v>
      </c>
      <c r="K26" s="1165" t="s">
        <v>2616</v>
      </c>
      <c r="L26" s="1184" t="s">
        <v>746</v>
      </c>
      <c r="M26" s="957" t="s">
        <v>44</v>
      </c>
      <c r="N26" s="957"/>
      <c r="O26" s="957"/>
      <c r="P26" s="1169">
        <v>40330</v>
      </c>
      <c r="Q26" s="1342">
        <v>0.4375</v>
      </c>
      <c r="R26" s="1207" t="s">
        <v>1667</v>
      </c>
      <c r="S26" s="1343" t="s">
        <v>64</v>
      </c>
      <c r="T26" s="1344">
        <v>130.9</v>
      </c>
      <c r="U26" s="1344">
        <v>152.30000000000001</v>
      </c>
      <c r="V26" s="1189">
        <f t="shared" si="18"/>
        <v>21.400000000000006</v>
      </c>
      <c r="W26" s="1343">
        <v>300</v>
      </c>
      <c r="X26" s="1344">
        <f t="shared" si="19"/>
        <v>71.333333333333357</v>
      </c>
      <c r="Y26" s="1154" t="str">
        <f t="shared" si="20"/>
        <v xml:space="preserve">  </v>
      </c>
      <c r="Z26" s="1343" t="s">
        <v>69</v>
      </c>
      <c r="AA26" s="1344">
        <v>130.9</v>
      </c>
      <c r="AB26" s="1344">
        <v>161.5</v>
      </c>
      <c r="AC26" s="1189">
        <f t="shared" si="21"/>
        <v>30.599999999999994</v>
      </c>
      <c r="AD26" s="1344">
        <v>400</v>
      </c>
      <c r="AE26" s="1344">
        <f t="shared" si="22"/>
        <v>76.499999999999986</v>
      </c>
      <c r="AF26" s="1154" t="str">
        <f t="shared" si="23"/>
        <v xml:space="preserve">  </v>
      </c>
      <c r="AG26" s="1343" t="s">
        <v>74</v>
      </c>
      <c r="AH26" s="1344">
        <v>130.9</v>
      </c>
      <c r="AI26" s="1344">
        <v>160.6</v>
      </c>
      <c r="AJ26" s="1344">
        <f t="shared" si="24"/>
        <v>29.699999999999989</v>
      </c>
      <c r="AK26" s="1344">
        <v>375</v>
      </c>
      <c r="AL26" s="1344">
        <f t="shared" si="25"/>
        <v>79.199999999999974</v>
      </c>
      <c r="AM26" s="1154" t="str">
        <f t="shared" si="26"/>
        <v xml:space="preserve">  </v>
      </c>
      <c r="AN26" s="1307">
        <f t="shared" si="27"/>
        <v>75.677777777777763</v>
      </c>
      <c r="AO26" s="1307">
        <f t="shared" si="28"/>
        <v>3.9972675852572022</v>
      </c>
      <c r="AP26" s="1307">
        <f t="shared" si="29"/>
        <v>5.2819568737798894</v>
      </c>
      <c r="AQ26" s="1235">
        <f t="shared" si="30"/>
        <v>3</v>
      </c>
      <c r="AR26" s="1154" t="str">
        <f t="shared" si="0"/>
        <v xml:space="preserve">  </v>
      </c>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346" t="s">
        <v>55</v>
      </c>
      <c r="BF26" s="1346">
        <v>0.89571902623748223</v>
      </c>
      <c r="BG26" s="1346">
        <v>2.5387433911807977E-2</v>
      </c>
      <c r="BH26" s="1175" t="str">
        <f t="shared" si="31"/>
        <v>E, &lt;PRL</v>
      </c>
      <c r="BI26" s="1154" t="str">
        <f t="shared" si="5"/>
        <v>E, &lt;RL</v>
      </c>
      <c r="BJ26" s="1346" t="s">
        <v>78</v>
      </c>
      <c r="BK26" s="1346">
        <v>0.13759571676469068</v>
      </c>
      <c r="BM26" s="1175" t="str">
        <f t="shared" si="32"/>
        <v xml:space="preserve">  </v>
      </c>
      <c r="BN26" s="1158" t="str">
        <f t="shared" si="7"/>
        <v xml:space="preserve">  </v>
      </c>
      <c r="BO26" s="1157" t="str">
        <f t="shared" si="8"/>
        <v xml:space="preserve">  </v>
      </c>
      <c r="BP26" s="1349">
        <f t="shared" si="33"/>
        <v>15.361481975287402</v>
      </c>
      <c r="BQ26" s="1350">
        <v>253.30962366667708</v>
      </c>
      <c r="BS26" s="174" t="str">
        <f t="shared" si="34"/>
        <v xml:space="preserve">  </v>
      </c>
      <c r="BT26" s="1158" t="str">
        <f t="shared" si="35"/>
        <v xml:space="preserve">  </v>
      </c>
      <c r="BU26" s="1352">
        <f t="shared" si="36"/>
        <v>18.069419821556306</v>
      </c>
      <c r="BW26" s="174" t="str">
        <f t="shared" si="9"/>
        <v xml:space="preserve">  </v>
      </c>
      <c r="BX26" s="1154" t="str">
        <f t="shared" si="10"/>
        <v xml:space="preserve">  </v>
      </c>
      <c r="BY26" s="1236">
        <v>11.292064405625329</v>
      </c>
      <c r="BZ26" s="1353"/>
      <c r="CA26" s="1179">
        <v>1</v>
      </c>
      <c r="CB26" s="174" t="str">
        <f t="shared" si="37"/>
        <v xml:space="preserve">  </v>
      </c>
      <c r="CC26" s="1154" t="str">
        <f t="shared" si="38"/>
        <v xml:space="preserve">  </v>
      </c>
      <c r="CD26" s="1346">
        <f>BY26*(AE26/1000)</f>
        <v>0.86384292703033749</v>
      </c>
      <c r="CF26" s="174" t="str">
        <f t="shared" si="11"/>
        <v xml:space="preserve">  </v>
      </c>
      <c r="CG26" s="1158" t="str">
        <f t="shared" si="12"/>
        <v xml:space="preserve">  </v>
      </c>
      <c r="CH26" s="1348">
        <f t="shared" si="39"/>
        <v>4.4578110543815086</v>
      </c>
      <c r="CI26" s="1236">
        <v>1.8916517699084312</v>
      </c>
      <c r="CK26" s="174" t="str">
        <f t="shared" si="40"/>
        <v>E, &lt;PRL</v>
      </c>
      <c r="CL26" s="1154" t="str">
        <f t="shared" si="41"/>
        <v xml:space="preserve">  </v>
      </c>
      <c r="CM26" s="1347">
        <f t="shared" si="42"/>
        <v>0.14981882017674772</v>
      </c>
      <c r="CN26" s="950"/>
      <c r="CO26" s="174" t="str">
        <f t="shared" si="43"/>
        <v>E, &lt;PRL</v>
      </c>
      <c r="CP26" s="1158" t="str">
        <f t="shared" si="14"/>
        <v>E, &lt;RL</v>
      </c>
      <c r="CQ26" s="1353">
        <f t="shared" si="44"/>
        <v>0.74677453723495402</v>
      </c>
      <c r="CR26" s="1174">
        <f t="shared" ref="CR26:CR35" si="45">100*CM26/BU26</f>
        <v>0.82912911236927556</v>
      </c>
    </row>
    <row r="27" spans="1:97" ht="38.25" x14ac:dyDescent="0.2">
      <c r="A27" s="1144" t="s">
        <v>2137</v>
      </c>
      <c r="B27" s="1208" t="s">
        <v>1243</v>
      </c>
      <c r="C27" s="1209" t="s">
        <v>600</v>
      </c>
      <c r="D27" s="1209">
        <v>7</v>
      </c>
      <c r="E27" s="1341">
        <v>1001985</v>
      </c>
      <c r="F27" s="955">
        <v>4</v>
      </c>
      <c r="G27" s="1210">
        <v>11452900</v>
      </c>
      <c r="H27" s="1210">
        <v>201006011035</v>
      </c>
      <c r="I27" s="1210"/>
      <c r="J27" s="1356" t="s">
        <v>51</v>
      </c>
      <c r="K27" s="1165" t="s">
        <v>2616</v>
      </c>
      <c r="L27" s="1184" t="s">
        <v>746</v>
      </c>
      <c r="M27" s="1209" t="s">
        <v>44</v>
      </c>
      <c r="N27" s="1209"/>
      <c r="O27" s="1209" t="s">
        <v>45</v>
      </c>
      <c r="P27" s="1169">
        <v>40330</v>
      </c>
      <c r="Q27" s="1357">
        <v>0.44097222222222227</v>
      </c>
      <c r="R27" s="1207" t="s">
        <v>1668</v>
      </c>
      <c r="S27" s="1358" t="s">
        <v>65</v>
      </c>
      <c r="T27" s="1359">
        <v>131.5</v>
      </c>
      <c r="U27" s="1359">
        <v>153.4</v>
      </c>
      <c r="V27" s="1360">
        <f t="shared" si="18"/>
        <v>21.900000000000006</v>
      </c>
      <c r="W27" s="1358">
        <v>300</v>
      </c>
      <c r="X27" s="1359">
        <f t="shared" si="19"/>
        <v>73.000000000000028</v>
      </c>
      <c r="Y27" s="1154" t="str">
        <f t="shared" si="20"/>
        <v xml:space="preserve">  </v>
      </c>
      <c r="Z27" s="1358" t="s">
        <v>70</v>
      </c>
      <c r="AA27" s="1359">
        <v>131.9</v>
      </c>
      <c r="AB27" s="1359">
        <v>158.5</v>
      </c>
      <c r="AC27" s="1360">
        <f t="shared" si="21"/>
        <v>26.599999999999994</v>
      </c>
      <c r="AD27" s="1359">
        <v>350</v>
      </c>
      <c r="AE27" s="1359">
        <f t="shared" si="22"/>
        <v>75.999999999999986</v>
      </c>
      <c r="AF27" s="1154" t="str">
        <f t="shared" si="23"/>
        <v xml:space="preserve">  </v>
      </c>
      <c r="AG27" s="1358" t="s">
        <v>75</v>
      </c>
      <c r="AH27" s="1359">
        <v>130.19999999999999</v>
      </c>
      <c r="AI27" s="1359">
        <v>163.19999999999999</v>
      </c>
      <c r="AJ27" s="1359">
        <f t="shared" si="24"/>
        <v>33</v>
      </c>
      <c r="AK27" s="1359">
        <v>425</v>
      </c>
      <c r="AL27" s="1359">
        <f t="shared" si="25"/>
        <v>77.64705882352942</v>
      </c>
      <c r="AM27" s="1154" t="str">
        <f t="shared" si="26"/>
        <v xml:space="preserve">  </v>
      </c>
      <c r="AN27" s="1361">
        <f t="shared" si="27"/>
        <v>75.549019607843135</v>
      </c>
      <c r="AO27" s="1361">
        <f t="shared" si="28"/>
        <v>2.3561252965235204</v>
      </c>
      <c r="AP27" s="1361">
        <f t="shared" si="29"/>
        <v>3.1186709089722178</v>
      </c>
      <c r="AQ27" s="1362">
        <f t="shared" si="30"/>
        <v>3</v>
      </c>
      <c r="AR27" s="1154" t="str">
        <f t="shared" si="0"/>
        <v xml:space="preserve">  </v>
      </c>
      <c r="AS27" s="1362"/>
      <c r="AT27" s="72" t="s">
        <v>191</v>
      </c>
      <c r="AU27" s="72" t="s">
        <v>191</v>
      </c>
      <c r="AV27" s="72" t="s">
        <v>191</v>
      </c>
      <c r="AW27" s="1175" t="str">
        <f t="shared" si="1"/>
        <v xml:space="preserve">  </v>
      </c>
      <c r="AX27" s="1154" t="str">
        <f t="shared" si="2"/>
        <v xml:space="preserve">  </v>
      </c>
      <c r="AY27" s="72" t="s">
        <v>191</v>
      </c>
      <c r="AZ27" s="72" t="s">
        <v>191</v>
      </c>
      <c r="BA27" s="72" t="s">
        <v>191</v>
      </c>
      <c r="BB27" s="1175" t="str">
        <f t="shared" si="3"/>
        <v xml:space="preserve">  </v>
      </c>
      <c r="BC27" s="1154" t="str">
        <f t="shared" si="4"/>
        <v xml:space="preserve">  </v>
      </c>
      <c r="BD27" s="795" t="s">
        <v>191</v>
      </c>
      <c r="BE27" s="1363" t="s">
        <v>56</v>
      </c>
      <c r="BF27" s="1363">
        <v>0.83268798433526747</v>
      </c>
      <c r="BG27" s="1363">
        <v>5.4573262908819642E-2</v>
      </c>
      <c r="BH27" s="1175" t="str">
        <f t="shared" si="31"/>
        <v>E, &lt;PRL</v>
      </c>
      <c r="BI27" s="1154" t="str">
        <f t="shared" si="5"/>
        <v>E, &lt;RL</v>
      </c>
      <c r="BJ27" s="1363" t="s">
        <v>79</v>
      </c>
      <c r="BK27" s="1363">
        <v>0.15102473837597966</v>
      </c>
      <c r="BL27" s="1351"/>
      <c r="BM27" s="1175" t="str">
        <f t="shared" si="32"/>
        <v xml:space="preserve">  </v>
      </c>
      <c r="BN27" s="1158" t="str">
        <f t="shared" si="7"/>
        <v xml:space="preserve">  </v>
      </c>
      <c r="BO27" s="1157" t="str">
        <f t="shared" si="8"/>
        <v xml:space="preserve">  </v>
      </c>
      <c r="BP27" s="1364">
        <f t="shared" si="33"/>
        <v>18.137014249886445</v>
      </c>
      <c r="BQ27" s="1365">
        <v>276.31989393646523</v>
      </c>
      <c r="BS27" s="174" t="str">
        <f t="shared" si="34"/>
        <v xml:space="preserve">  </v>
      </c>
      <c r="BT27" s="1158" t="str">
        <f t="shared" si="35"/>
        <v xml:space="preserve">  </v>
      </c>
      <c r="BU27" s="1366">
        <f t="shared" si="36"/>
        <v>20.171352257361967</v>
      </c>
      <c r="BV27" s="1351"/>
      <c r="BW27" s="174" t="str">
        <f t="shared" si="9"/>
        <v xml:space="preserve">  </v>
      </c>
      <c r="BX27" s="1154" t="str">
        <f t="shared" si="10"/>
        <v xml:space="preserve">  </v>
      </c>
      <c r="BY27" s="1367">
        <v>11.314031304994193</v>
      </c>
      <c r="BZ27" s="1368"/>
      <c r="CA27" s="1193">
        <v>1</v>
      </c>
      <c r="CB27" s="174" t="str">
        <f t="shared" si="37"/>
        <v xml:space="preserve">  </v>
      </c>
      <c r="CC27" s="1154" t="str">
        <f t="shared" si="38"/>
        <v xml:space="preserve">  </v>
      </c>
      <c r="CD27" s="1363">
        <f>BY27*(AE27/1000)</f>
        <v>0.85986637917955855</v>
      </c>
      <c r="CE27" s="1094"/>
      <c r="CF27" s="174" t="str">
        <f t="shared" si="11"/>
        <v xml:space="preserve">  </v>
      </c>
      <c r="CG27" s="1158" t="str">
        <f t="shared" si="12"/>
        <v xml:space="preserve">  </v>
      </c>
      <c r="CH27" s="1369">
        <f t="shared" si="39"/>
        <v>4.0945409842968639</v>
      </c>
      <c r="CI27" s="1367">
        <v>2.0239862070307812</v>
      </c>
      <c r="CJ27" s="1094"/>
      <c r="CK27" s="174" t="str">
        <f t="shared" si="40"/>
        <v>E, &lt;PRL</v>
      </c>
      <c r="CL27" s="1154" t="str">
        <f t="shared" si="41"/>
        <v xml:space="preserve">  </v>
      </c>
      <c r="CM27" s="1370">
        <f t="shared" si="42"/>
        <v>0.15715657607533126</v>
      </c>
      <c r="CN27" s="1099"/>
      <c r="CO27" s="174" t="str">
        <f t="shared" si="43"/>
        <v>E, &lt;PRL</v>
      </c>
      <c r="CP27" s="1158" t="str">
        <f t="shared" si="14"/>
        <v>E, &lt;RL</v>
      </c>
      <c r="CQ27" s="1368">
        <f t="shared" si="44"/>
        <v>0.73247936592511875</v>
      </c>
      <c r="CR27" s="1293">
        <f t="shared" si="45"/>
        <v>0.77910778647957823</v>
      </c>
      <c r="CS27" s="1094"/>
    </row>
    <row r="28" spans="1:97" ht="38.25" x14ac:dyDescent="0.2">
      <c r="A28" s="1144" t="s">
        <v>2148</v>
      </c>
      <c r="B28" s="1161" t="s">
        <v>1254</v>
      </c>
      <c r="C28" s="957" t="s">
        <v>599</v>
      </c>
      <c r="D28" s="957">
        <v>9</v>
      </c>
      <c r="E28" s="1341">
        <v>1108066</v>
      </c>
      <c r="F28" s="955">
        <v>1</v>
      </c>
      <c r="G28" s="1163">
        <v>11452900</v>
      </c>
      <c r="H28" s="1163">
        <v>201012301600</v>
      </c>
      <c r="I28" s="1163"/>
      <c r="J28" s="1105" t="s">
        <v>124</v>
      </c>
      <c r="K28" s="1165" t="s">
        <v>2616</v>
      </c>
      <c r="L28" s="1184" t="s">
        <v>746</v>
      </c>
      <c r="M28" s="957" t="s">
        <v>48</v>
      </c>
      <c r="N28" s="957"/>
      <c r="O28" s="957"/>
      <c r="P28" s="1169">
        <v>40542</v>
      </c>
      <c r="Q28" s="1342">
        <v>0.66666666666666663</v>
      </c>
      <c r="R28" s="1396" t="s">
        <v>125</v>
      </c>
      <c r="S28" s="1097" t="s">
        <v>145</v>
      </c>
      <c r="T28" s="1189">
        <v>132.1</v>
      </c>
      <c r="U28" s="1189">
        <v>164.3</v>
      </c>
      <c r="V28" s="1189">
        <f t="shared" si="18"/>
        <v>32.200000000000017</v>
      </c>
      <c r="W28" s="1345">
        <v>115</v>
      </c>
      <c r="X28" s="1344">
        <f t="shared" si="19"/>
        <v>280.00000000000011</v>
      </c>
      <c r="Y28" s="1154" t="str">
        <f t="shared" si="20"/>
        <v xml:space="preserve">  </v>
      </c>
      <c r="Z28" s="1235" t="s">
        <v>158</v>
      </c>
      <c r="AA28" s="1345">
        <v>133.30000000000001</v>
      </c>
      <c r="AB28" s="1345">
        <v>228.3</v>
      </c>
      <c r="AC28" s="1189">
        <f t="shared" si="21"/>
        <v>95</v>
      </c>
      <c r="AD28" s="1345">
        <v>115</v>
      </c>
      <c r="AE28" s="1344">
        <f t="shared" si="22"/>
        <v>826.08695652173913</v>
      </c>
      <c r="AF28" s="1154" t="str">
        <f t="shared" si="23"/>
        <v xml:space="preserve">  </v>
      </c>
      <c r="AG28" s="1235" t="s">
        <v>171</v>
      </c>
      <c r="AH28" s="1345">
        <v>132.80000000000001</v>
      </c>
      <c r="AI28" s="1345">
        <v>211.3</v>
      </c>
      <c r="AJ28" s="1344">
        <f t="shared" si="24"/>
        <v>78.5</v>
      </c>
      <c r="AK28" s="1345">
        <v>115</v>
      </c>
      <c r="AL28" s="1344">
        <f t="shared" si="25"/>
        <v>682.60869565217388</v>
      </c>
      <c r="AM28" s="1154" t="str">
        <f t="shared" si="26"/>
        <v xml:space="preserve">  </v>
      </c>
      <c r="AN28" s="1307">
        <f t="shared" si="27"/>
        <v>596.231884057971</v>
      </c>
      <c r="AO28" s="1307">
        <f t="shared" si="28"/>
        <v>283.10502681280536</v>
      </c>
      <c r="AP28" s="1307">
        <f t="shared" si="29"/>
        <v>47.482369591841447</v>
      </c>
      <c r="AQ28" s="1235">
        <f t="shared" si="30"/>
        <v>3</v>
      </c>
      <c r="AR28" s="1154" t="str">
        <f t="shared" si="0"/>
        <v xml:space="preserve">  </v>
      </c>
      <c r="AT28" s="23" t="s">
        <v>191</v>
      </c>
      <c r="AU28" s="23" t="s">
        <v>191</v>
      </c>
      <c r="AV28" s="23" t="s">
        <v>191</v>
      </c>
      <c r="AW28" s="1175" t="str">
        <f t="shared" si="1"/>
        <v xml:space="preserve">  </v>
      </c>
      <c r="AX28" s="1154" t="str">
        <f t="shared" si="2"/>
        <v xml:space="preserve">  </v>
      </c>
      <c r="AY28" s="23" t="s">
        <v>191</v>
      </c>
      <c r="AZ28" s="23" t="s">
        <v>191</v>
      </c>
      <c r="BA28" s="23" t="s">
        <v>191</v>
      </c>
      <c r="BB28" s="1175" t="str">
        <f t="shared" si="3"/>
        <v xml:space="preserve">  </v>
      </c>
      <c r="BC28" s="1154" t="str">
        <f t="shared" si="4"/>
        <v xml:space="preserve">  </v>
      </c>
      <c r="BD28" s="794" t="s">
        <v>191</v>
      </c>
      <c r="BE28" s="952" t="s">
        <v>185</v>
      </c>
      <c r="BF28" s="1384">
        <v>5.5260761443463178</v>
      </c>
      <c r="BG28" s="1235"/>
      <c r="BH28" s="1175" t="str">
        <f t="shared" si="31"/>
        <v xml:space="preserve">  </v>
      </c>
      <c r="BI28" s="1154" t="str">
        <f t="shared" si="5"/>
        <v xml:space="preserve">  </v>
      </c>
      <c r="BJ28" s="1347" t="s">
        <v>185</v>
      </c>
      <c r="BK28" s="1347">
        <v>0.13558954378472876</v>
      </c>
      <c r="BL28" s="1347"/>
      <c r="BM28" s="1175" t="str">
        <f t="shared" si="32"/>
        <v xml:space="preserve">  </v>
      </c>
      <c r="BN28" s="1158" t="str">
        <f t="shared" si="7"/>
        <v xml:space="preserve">  </v>
      </c>
      <c r="BO28" s="1157" t="str">
        <f t="shared" si="8"/>
        <v xml:space="preserve">  </v>
      </c>
      <c r="BP28" s="1349">
        <f t="shared" si="33"/>
        <v>2.453631478159223</v>
      </c>
      <c r="BQ28" s="964">
        <v>169.57821357305258</v>
      </c>
      <c r="BR28" s="1346"/>
      <c r="BS28" s="174" t="str">
        <f t="shared" si="34"/>
        <v xml:space="preserve">  </v>
      </c>
      <c r="BT28" s="1158" t="str">
        <f t="shared" si="35"/>
        <v xml:space="preserve">  </v>
      </c>
      <c r="BU28" s="1352">
        <f t="shared" si="36"/>
        <v>47.481899800454748</v>
      </c>
      <c r="BW28" s="174" t="str">
        <f t="shared" si="9"/>
        <v xml:space="preserve">  </v>
      </c>
      <c r="BX28" s="1154" t="str">
        <f t="shared" si="10"/>
        <v xml:space="preserve">  </v>
      </c>
      <c r="BY28" s="1393">
        <v>1.0132024881759758</v>
      </c>
      <c r="BZ28" s="1394">
        <v>5.0626373493136645E-2</v>
      </c>
      <c r="CA28" s="1179">
        <v>1</v>
      </c>
      <c r="CB28" s="174" t="str">
        <f t="shared" si="37"/>
        <v xml:space="preserve">  </v>
      </c>
      <c r="CC28" s="1154" t="str">
        <f t="shared" si="38"/>
        <v xml:space="preserve">  </v>
      </c>
      <c r="CD28" s="1346">
        <v>0.83699335979754519</v>
      </c>
      <c r="CE28" s="949">
        <v>4.1821786798678151E-2</v>
      </c>
      <c r="CF28" s="174" t="str">
        <f t="shared" si="11"/>
        <v xml:space="preserve">  </v>
      </c>
      <c r="CG28" s="1158" t="str">
        <f t="shared" si="12"/>
        <v xml:space="preserve">  </v>
      </c>
      <c r="CH28" s="1348">
        <f t="shared" si="39"/>
        <v>0.59748387887073617</v>
      </c>
      <c r="CI28" s="1236">
        <v>1.9271191117622628</v>
      </c>
      <c r="CK28" s="174" t="str">
        <f t="shared" si="40"/>
        <v>E, &lt;PRL</v>
      </c>
      <c r="CL28" s="1154" t="str">
        <f t="shared" si="41"/>
        <v xml:space="preserve">  </v>
      </c>
      <c r="CM28" s="1347">
        <f t="shared" si="42"/>
        <v>1.3154682632464141</v>
      </c>
      <c r="CN28" s="950"/>
      <c r="CO28" s="174" t="str">
        <f t="shared" si="43"/>
        <v xml:space="preserve">  </v>
      </c>
      <c r="CP28" s="1158" t="str">
        <f t="shared" si="14"/>
        <v xml:space="preserve">  </v>
      </c>
      <c r="CQ28" s="1353">
        <f t="shared" si="44"/>
        <v>1.1364190429639591</v>
      </c>
      <c r="CR28" s="1174">
        <f t="shared" si="45"/>
        <v>2.7704625736854269</v>
      </c>
    </row>
    <row r="29" spans="1:97" ht="38.25" x14ac:dyDescent="0.2">
      <c r="A29" s="1144" t="s">
        <v>2153</v>
      </c>
      <c r="B29" s="1161" t="s">
        <v>1259</v>
      </c>
      <c r="C29" s="957" t="s">
        <v>599</v>
      </c>
      <c r="D29" s="957">
        <v>9</v>
      </c>
      <c r="E29" s="957" t="s">
        <v>1857</v>
      </c>
      <c r="F29" s="955">
        <v>1</v>
      </c>
      <c r="G29" s="1163">
        <v>11452900</v>
      </c>
      <c r="H29" s="1163">
        <v>201101041620</v>
      </c>
      <c r="I29" s="1163"/>
      <c r="J29" s="957" t="s">
        <v>133</v>
      </c>
      <c r="K29" s="1165" t="s">
        <v>2616</v>
      </c>
      <c r="L29" s="1184" t="s">
        <v>746</v>
      </c>
      <c r="M29" s="957" t="s">
        <v>48</v>
      </c>
      <c r="N29" s="957"/>
      <c r="O29" s="957"/>
      <c r="P29" s="959">
        <v>40547</v>
      </c>
      <c r="Q29" s="1342">
        <v>0.68055555555555503</v>
      </c>
      <c r="R29" s="957" t="s">
        <v>134</v>
      </c>
      <c r="S29" s="1235" t="s">
        <v>149</v>
      </c>
      <c r="T29" s="1345">
        <v>132.9</v>
      </c>
      <c r="U29" s="1345">
        <v>141.30000000000001</v>
      </c>
      <c r="V29" s="1189">
        <f t="shared" si="18"/>
        <v>8.4000000000000057</v>
      </c>
      <c r="W29" s="1345">
        <v>125</v>
      </c>
      <c r="X29" s="1344">
        <f t="shared" si="19"/>
        <v>67.200000000000045</v>
      </c>
      <c r="Y29" s="1154" t="str">
        <f t="shared" si="20"/>
        <v xml:space="preserve">  </v>
      </c>
      <c r="Z29" s="1235" t="s">
        <v>162</v>
      </c>
      <c r="AA29" s="1345">
        <v>132</v>
      </c>
      <c r="AB29" s="1345">
        <v>140.19999999999999</v>
      </c>
      <c r="AC29" s="1189">
        <f t="shared" si="21"/>
        <v>8.1999999999999886</v>
      </c>
      <c r="AD29" s="1345">
        <v>125</v>
      </c>
      <c r="AE29" s="1344">
        <f t="shared" si="22"/>
        <v>65.599999999999909</v>
      </c>
      <c r="AF29" s="1154" t="str">
        <f t="shared" si="23"/>
        <v xml:space="preserve">  </v>
      </c>
      <c r="AG29" s="1235" t="s">
        <v>175</v>
      </c>
      <c r="AH29" s="1345">
        <v>132.80000000000001</v>
      </c>
      <c r="AI29" s="1345">
        <v>138.6</v>
      </c>
      <c r="AJ29" s="1344">
        <f t="shared" si="24"/>
        <v>5.7999999999999829</v>
      </c>
      <c r="AK29" s="1345">
        <v>171</v>
      </c>
      <c r="AL29" s="1344">
        <f t="shared" si="25"/>
        <v>33.918128654970658</v>
      </c>
      <c r="AM29" s="1154" t="str">
        <f t="shared" si="26"/>
        <v xml:space="preserve">  </v>
      </c>
      <c r="AN29" s="1307">
        <f t="shared" si="27"/>
        <v>55.572709551656864</v>
      </c>
      <c r="AO29" s="1307">
        <f t="shared" si="28"/>
        <v>18.770472965760508</v>
      </c>
      <c r="AP29" s="1307">
        <f t="shared" si="29"/>
        <v>33.776422127326121</v>
      </c>
      <c r="AQ29" s="1235">
        <f t="shared" si="30"/>
        <v>3</v>
      </c>
      <c r="AR29" s="1154" t="str">
        <f t="shared" si="0"/>
        <v xml:space="preserve">  </v>
      </c>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952" t="s">
        <v>188</v>
      </c>
      <c r="BF29" s="1384">
        <v>8.6572816736265494</v>
      </c>
      <c r="BG29" s="1235"/>
      <c r="BH29" s="1175" t="str">
        <f t="shared" si="31"/>
        <v xml:space="preserve">  </v>
      </c>
      <c r="BI29" s="1154" t="str">
        <f t="shared" si="5"/>
        <v xml:space="preserve">  </v>
      </c>
      <c r="BJ29" s="1347" t="s">
        <v>246</v>
      </c>
      <c r="BK29" s="1347">
        <v>0.13291939025362048</v>
      </c>
      <c r="BL29" s="1347"/>
      <c r="BM29" s="1175" t="str">
        <f t="shared" si="32"/>
        <v xml:space="preserve">  </v>
      </c>
      <c r="BN29" s="1158" t="str">
        <f t="shared" si="7"/>
        <v xml:space="preserve">  </v>
      </c>
      <c r="BO29" s="1157" t="str">
        <f t="shared" si="8"/>
        <v xml:space="preserve">  </v>
      </c>
      <c r="BP29" s="1349">
        <f t="shared" si="33"/>
        <v>1.5353478755178394</v>
      </c>
      <c r="BQ29" s="964">
        <v>251.38777053284684</v>
      </c>
      <c r="BR29" s="1346"/>
      <c r="BS29" s="174" t="str">
        <f t="shared" si="34"/>
        <v xml:space="preserve">  </v>
      </c>
      <c r="BT29" s="1158" t="str">
        <f t="shared" si="35"/>
        <v xml:space="preserve">  </v>
      </c>
      <c r="BU29" s="1352">
        <f t="shared" si="36"/>
        <v>16.893258179807322</v>
      </c>
      <c r="BW29" s="174" t="str">
        <f t="shared" si="9"/>
        <v xml:space="preserve">  </v>
      </c>
      <c r="BX29" s="1154" t="str">
        <f t="shared" si="10"/>
        <v xml:space="preserve">  </v>
      </c>
      <c r="BY29" s="1236">
        <v>4.3324651007216088</v>
      </c>
      <c r="BZ29" s="1353"/>
      <c r="CA29" s="1179">
        <v>1</v>
      </c>
      <c r="CB29" s="174" t="str">
        <f t="shared" si="37"/>
        <v xml:space="preserve">  </v>
      </c>
      <c r="CC29" s="1154" t="str">
        <f t="shared" si="38"/>
        <v xml:space="preserve">  </v>
      </c>
      <c r="CD29" s="1346">
        <f>BY29*(AE29/1000)</f>
        <v>0.28420971060733713</v>
      </c>
      <c r="CF29" s="174" t="str">
        <f t="shared" si="11"/>
        <v xml:space="preserve">  </v>
      </c>
      <c r="CG29" s="1158" t="str">
        <f t="shared" si="12"/>
        <v xml:space="preserve">  </v>
      </c>
      <c r="CH29" s="1348">
        <f t="shared" si="39"/>
        <v>1.7234191987694645</v>
      </c>
      <c r="CI29" s="1236">
        <v>6.9191707671765572</v>
      </c>
      <c r="CK29" s="174" t="str">
        <f t="shared" si="40"/>
        <v xml:space="preserve">  </v>
      </c>
      <c r="CL29" s="1154" t="str">
        <f t="shared" si="41"/>
        <v xml:space="preserve">  </v>
      </c>
      <c r="CM29" s="1347">
        <f t="shared" si="42"/>
        <v>0.23468532426680652</v>
      </c>
      <c r="CN29" s="950"/>
      <c r="CO29" s="174" t="str">
        <f t="shared" si="43"/>
        <v xml:space="preserve">  </v>
      </c>
      <c r="CP29" s="1158" t="str">
        <f t="shared" si="14"/>
        <v xml:space="preserve">  </v>
      </c>
      <c r="CQ29" s="1353">
        <f t="shared" si="44"/>
        <v>2.7523895663303497</v>
      </c>
      <c r="CR29" s="1174">
        <f t="shared" si="45"/>
        <v>1.3892247532647564</v>
      </c>
    </row>
    <row r="30" spans="1:97" ht="38.25" x14ac:dyDescent="0.2">
      <c r="A30" s="1144" t="s">
        <v>2156</v>
      </c>
      <c r="B30" s="1161" t="s">
        <v>1262</v>
      </c>
      <c r="C30" s="957" t="s">
        <v>599</v>
      </c>
      <c r="D30" s="957">
        <v>7</v>
      </c>
      <c r="E30" s="957" t="s">
        <v>1860</v>
      </c>
      <c r="F30" s="955">
        <v>1</v>
      </c>
      <c r="G30" s="1163">
        <v>11452900</v>
      </c>
      <c r="H30" s="1163">
        <v>201101260940</v>
      </c>
      <c r="I30" s="1163"/>
      <c r="J30" s="957" t="s">
        <v>194</v>
      </c>
      <c r="K30" s="1165" t="s">
        <v>2616</v>
      </c>
      <c r="L30" s="1184" t="s">
        <v>746</v>
      </c>
      <c r="M30" s="957" t="s">
        <v>48</v>
      </c>
      <c r="N30" s="957"/>
      <c r="O30" s="1248"/>
      <c r="P30" s="959">
        <v>40569</v>
      </c>
      <c r="Q30" s="1342">
        <v>0.40277777777777801</v>
      </c>
      <c r="R30" s="957" t="s">
        <v>213</v>
      </c>
      <c r="S30" s="1097" t="s">
        <v>249</v>
      </c>
      <c r="T30" s="1189">
        <v>134.1</v>
      </c>
      <c r="U30" s="1189">
        <f>1000*0.1434</f>
        <v>143.4</v>
      </c>
      <c r="V30" s="1189">
        <f t="shared" si="18"/>
        <v>9.3000000000000114</v>
      </c>
      <c r="W30" s="1189">
        <v>484</v>
      </c>
      <c r="X30" s="1344">
        <f t="shared" si="19"/>
        <v>19.214876033057877</v>
      </c>
      <c r="Y30" s="1154" t="str">
        <f t="shared" si="20"/>
        <v xml:space="preserve">  </v>
      </c>
      <c r="Z30" s="1235" t="s">
        <v>260</v>
      </c>
      <c r="AA30" s="1345">
        <v>132.9</v>
      </c>
      <c r="AB30" s="1345">
        <v>138.30000000000001</v>
      </c>
      <c r="AC30" s="1189">
        <f t="shared" si="21"/>
        <v>5.4000000000000057</v>
      </c>
      <c r="AD30" s="1345">
        <v>450</v>
      </c>
      <c r="AE30" s="1344">
        <f t="shared" si="22"/>
        <v>12.000000000000012</v>
      </c>
      <c r="AF30" s="1154" t="str">
        <f t="shared" si="23"/>
        <v xml:space="preserve">  </v>
      </c>
      <c r="AG30" s="1097" t="s">
        <v>272</v>
      </c>
      <c r="AH30" s="1097" t="s">
        <v>273</v>
      </c>
      <c r="AI30" s="1097">
        <v>144.19999999999999</v>
      </c>
      <c r="AJ30" s="1344">
        <f t="shared" si="24"/>
        <v>10.899999999999977</v>
      </c>
      <c r="AK30" s="1097">
        <v>546</v>
      </c>
      <c r="AL30" s="1344">
        <f t="shared" si="25"/>
        <v>19.963369963369921</v>
      </c>
      <c r="AM30" s="1154" t="str">
        <f t="shared" si="26"/>
        <v xml:space="preserve">  </v>
      </c>
      <c r="AN30" s="1307">
        <f t="shared" si="27"/>
        <v>17.059415332142603</v>
      </c>
      <c r="AO30" s="1307">
        <f t="shared" si="28"/>
        <v>4.3975360621907393</v>
      </c>
      <c r="AP30" s="1307">
        <f t="shared" si="29"/>
        <v>25.777765395658637</v>
      </c>
      <c r="AQ30" s="1235">
        <f t="shared" si="30"/>
        <v>3</v>
      </c>
      <c r="AR30" s="1154" t="str">
        <f t="shared" si="0"/>
        <v xml:space="preserve">  </v>
      </c>
      <c r="AT30" s="23" t="s">
        <v>191</v>
      </c>
      <c r="AU30" s="23" t="s">
        <v>191</v>
      </c>
      <c r="AV30" s="23" t="s">
        <v>191</v>
      </c>
      <c r="AW30" s="1175" t="str">
        <f t="shared" si="1"/>
        <v xml:space="preserve">  </v>
      </c>
      <c r="AX30" s="1154" t="str">
        <f t="shared" si="2"/>
        <v xml:space="preserve">  </v>
      </c>
      <c r="AY30" s="23" t="s">
        <v>191</v>
      </c>
      <c r="AZ30" s="23" t="s">
        <v>191</v>
      </c>
      <c r="BA30" s="23" t="s">
        <v>191</v>
      </c>
      <c r="BB30" s="1175" t="str">
        <f t="shared" si="3"/>
        <v xml:space="preserve">  </v>
      </c>
      <c r="BC30" s="1154" t="str">
        <f t="shared" si="4"/>
        <v xml:space="preserve">  </v>
      </c>
      <c r="BD30" s="794" t="s">
        <v>191</v>
      </c>
      <c r="BE30" s="1346" t="s">
        <v>460</v>
      </c>
      <c r="BF30" s="1347">
        <v>4.7162556658854911</v>
      </c>
      <c r="BG30" s="950"/>
      <c r="BH30" s="1175" t="str">
        <f t="shared" si="31"/>
        <v xml:space="preserve">  </v>
      </c>
      <c r="BI30" s="1154" t="str">
        <f t="shared" si="5"/>
        <v xml:space="preserve">  </v>
      </c>
      <c r="BJ30" s="952" t="s">
        <v>486</v>
      </c>
      <c r="BK30" s="1347">
        <v>0.53391495512050269</v>
      </c>
      <c r="BL30" s="1347"/>
      <c r="BM30" s="1175" t="str">
        <f t="shared" si="32"/>
        <v xml:space="preserve">  </v>
      </c>
      <c r="BN30" s="1158" t="str">
        <f t="shared" si="7"/>
        <v xml:space="preserve">  </v>
      </c>
      <c r="BO30" s="1157" t="str">
        <f t="shared" si="8"/>
        <v xml:space="preserve">  </v>
      </c>
      <c r="BP30" s="1349">
        <f t="shared" si="33"/>
        <v>11.320738164864915</v>
      </c>
      <c r="BQ30" s="1406">
        <v>424.90806309793629</v>
      </c>
      <c r="BR30" s="1370"/>
      <c r="BS30" s="174" t="str">
        <f t="shared" si="34"/>
        <v xml:space="preserve">  </v>
      </c>
      <c r="BT30" s="1158" t="str">
        <f t="shared" si="35"/>
        <v xml:space="preserve">  </v>
      </c>
      <c r="BU30" s="1352">
        <f t="shared" si="36"/>
        <v>8.1645557578735808</v>
      </c>
      <c r="BV30" s="1347"/>
      <c r="BW30" s="174" t="str">
        <f t="shared" si="9"/>
        <v xml:space="preserve">  </v>
      </c>
      <c r="BX30" s="1154" t="str">
        <f t="shared" si="10"/>
        <v xml:space="preserve">  </v>
      </c>
      <c r="BY30" s="1236">
        <v>30.195146890460766</v>
      </c>
      <c r="BZ30" s="1353"/>
      <c r="CA30" s="1179">
        <v>1</v>
      </c>
      <c r="CB30" s="174" t="str">
        <f t="shared" si="37"/>
        <v xml:space="preserve">  </v>
      </c>
      <c r="CC30" s="1154" t="str">
        <f t="shared" si="38"/>
        <v xml:space="preserve">  </v>
      </c>
      <c r="CD30" s="1347">
        <f>BY30*(AE30/1000)</f>
        <v>0.36234176268552959</v>
      </c>
      <c r="CE30" s="1347"/>
      <c r="CF30" s="174" t="str">
        <f t="shared" si="11"/>
        <v xml:space="preserve">  </v>
      </c>
      <c r="CG30" s="1158" t="str">
        <f t="shared" si="12"/>
        <v xml:space="preserve">  </v>
      </c>
      <c r="CH30" s="1348">
        <f t="shared" si="39"/>
        <v>7.1062776898872695</v>
      </c>
      <c r="CI30" s="1353">
        <v>7.6714265842236555</v>
      </c>
      <c r="CJ30" s="1353"/>
      <c r="CK30" s="174" t="str">
        <f t="shared" si="40"/>
        <v xml:space="preserve">  </v>
      </c>
      <c r="CL30" s="1154" t="str">
        <f t="shared" si="41"/>
        <v xml:space="preserve">  </v>
      </c>
      <c r="CM30" s="1347">
        <f t="shared" si="42"/>
        <v>0.15314752704768803</v>
      </c>
      <c r="CN30" s="950"/>
      <c r="CO30" s="174" t="str">
        <f t="shared" si="43"/>
        <v>E, &lt;PRL</v>
      </c>
      <c r="CP30" s="1158" t="str">
        <f t="shared" si="14"/>
        <v>E, &lt;RL</v>
      </c>
      <c r="CQ30" s="1353">
        <f t="shared" si="44"/>
        <v>1.8054321041338965</v>
      </c>
      <c r="CR30" s="1174">
        <f t="shared" si="45"/>
        <v>1.8757606854481763</v>
      </c>
    </row>
    <row r="31" spans="1:97" ht="38.25" x14ac:dyDescent="0.2">
      <c r="A31" s="1144" t="s">
        <v>2157</v>
      </c>
      <c r="B31" s="1208" t="s">
        <v>1263</v>
      </c>
      <c r="C31" s="1209" t="s">
        <v>600</v>
      </c>
      <c r="D31" s="1209">
        <v>7</v>
      </c>
      <c r="E31" s="1209" t="s">
        <v>1861</v>
      </c>
      <c r="F31" s="955">
        <v>4</v>
      </c>
      <c r="G31" s="1210">
        <v>11452900</v>
      </c>
      <c r="H31" s="1210">
        <v>201101260945</v>
      </c>
      <c r="I31" s="1210"/>
      <c r="J31" s="1209" t="s">
        <v>195</v>
      </c>
      <c r="K31" s="1165" t="s">
        <v>2616</v>
      </c>
      <c r="L31" s="1184" t="s">
        <v>746</v>
      </c>
      <c r="M31" s="1209" t="s">
        <v>231</v>
      </c>
      <c r="N31" s="1209"/>
      <c r="O31" s="1261" t="s">
        <v>45</v>
      </c>
      <c r="P31" s="1407">
        <v>40569</v>
      </c>
      <c r="Q31" s="1357">
        <v>0.40625</v>
      </c>
      <c r="R31" s="1209" t="s">
        <v>214</v>
      </c>
      <c r="S31" s="1408" t="s">
        <v>250</v>
      </c>
      <c r="T31" s="1360">
        <v>131.6</v>
      </c>
      <c r="U31" s="1360">
        <f>1000*0.1385</f>
        <v>138.5</v>
      </c>
      <c r="V31" s="1360">
        <f t="shared" si="18"/>
        <v>6.9000000000000057</v>
      </c>
      <c r="W31" s="1360">
        <v>426</v>
      </c>
      <c r="X31" s="1359">
        <f t="shared" si="19"/>
        <v>16.197183098591562</v>
      </c>
      <c r="Y31" s="1154" t="str">
        <f t="shared" si="20"/>
        <v xml:space="preserve">  </v>
      </c>
      <c r="Z31" s="1362" t="s">
        <v>261</v>
      </c>
      <c r="AA31" s="1409">
        <v>131.30000000000001</v>
      </c>
      <c r="AB31" s="1409">
        <v>138.5</v>
      </c>
      <c r="AC31" s="1360">
        <f t="shared" si="21"/>
        <v>7.1999999999999886</v>
      </c>
      <c r="AD31" s="1409">
        <v>325</v>
      </c>
      <c r="AE31" s="1359">
        <f t="shared" si="22"/>
        <v>22.153846153846118</v>
      </c>
      <c r="AF31" s="1154" t="str">
        <f t="shared" si="23"/>
        <v xml:space="preserve">  </v>
      </c>
      <c r="AG31" s="1408" t="s">
        <v>274</v>
      </c>
      <c r="AH31" s="1408" t="s">
        <v>275</v>
      </c>
      <c r="AI31" s="1408">
        <v>142.69999999999999</v>
      </c>
      <c r="AJ31" s="1359">
        <f t="shared" si="24"/>
        <v>9.8999999999999773</v>
      </c>
      <c r="AK31" s="1408">
        <v>493</v>
      </c>
      <c r="AL31" s="1359">
        <f t="shared" si="25"/>
        <v>20.08113590263687</v>
      </c>
      <c r="AM31" s="1154" t="str">
        <f t="shared" si="26"/>
        <v xml:space="preserve">  </v>
      </c>
      <c r="AN31" s="1361">
        <f t="shared" si="27"/>
        <v>19.477388385024852</v>
      </c>
      <c r="AO31" s="1361">
        <f t="shared" si="28"/>
        <v>3.0238786330184495</v>
      </c>
      <c r="AP31" s="1361">
        <f t="shared" si="29"/>
        <v>15.525072321006608</v>
      </c>
      <c r="AQ31" s="1362">
        <f t="shared" si="30"/>
        <v>3</v>
      </c>
      <c r="AR31" s="1154" t="str">
        <f t="shared" si="0"/>
        <v xml:space="preserve">  </v>
      </c>
      <c r="AS31" s="1362"/>
      <c r="AT31" s="72" t="s">
        <v>191</v>
      </c>
      <c r="AU31" s="72" t="s">
        <v>191</v>
      </c>
      <c r="AV31" s="72" t="s">
        <v>191</v>
      </c>
      <c r="AW31" s="1175" t="str">
        <f t="shared" si="1"/>
        <v xml:space="preserve">  </v>
      </c>
      <c r="AX31" s="1154" t="str">
        <f t="shared" si="2"/>
        <v xml:space="preserve">  </v>
      </c>
      <c r="AY31" s="72" t="s">
        <v>191</v>
      </c>
      <c r="AZ31" s="72" t="s">
        <v>191</v>
      </c>
      <c r="BA31" s="72" t="s">
        <v>191</v>
      </c>
      <c r="BB31" s="1175" t="str">
        <f t="shared" si="3"/>
        <v xml:space="preserve">  </v>
      </c>
      <c r="BC31" s="1154" t="str">
        <f t="shared" si="4"/>
        <v xml:space="preserve">  </v>
      </c>
      <c r="BD31" s="795" t="s">
        <v>191</v>
      </c>
      <c r="BE31" s="1363" t="s">
        <v>461</v>
      </c>
      <c r="BF31" s="1370">
        <v>5.1527833577270368</v>
      </c>
      <c r="BG31" s="1099"/>
      <c r="BH31" s="1175" t="str">
        <f t="shared" si="31"/>
        <v xml:space="preserve">  </v>
      </c>
      <c r="BI31" s="1154" t="str">
        <f t="shared" si="5"/>
        <v xml:space="preserve">  </v>
      </c>
      <c r="BJ31" s="1351" t="s">
        <v>487</v>
      </c>
      <c r="BK31" s="1370">
        <v>0.48058487836595098</v>
      </c>
      <c r="BL31" s="1370">
        <v>4.1352537325355293E-2</v>
      </c>
      <c r="BM31" s="1175" t="str">
        <f t="shared" si="32"/>
        <v xml:space="preserve">  </v>
      </c>
      <c r="BN31" s="1158" t="str">
        <f t="shared" si="7"/>
        <v xml:space="preserve">  </v>
      </c>
      <c r="BO31" s="1157" t="str">
        <f t="shared" si="8"/>
        <v xml:space="preserve">  </v>
      </c>
      <c r="BP31" s="1364">
        <f t="shared" si="33"/>
        <v>9.3267045206795487</v>
      </c>
      <c r="BQ31" s="1410">
        <v>199.61848435831558</v>
      </c>
      <c r="BR31" s="1411"/>
      <c r="BS31" s="174" t="str">
        <f t="shared" si="34"/>
        <v xml:space="preserve">  </v>
      </c>
      <c r="BT31" s="1158" t="str">
        <f t="shared" si="35"/>
        <v xml:space="preserve">  </v>
      </c>
      <c r="BU31" s="1366">
        <f t="shared" si="36"/>
        <v>3.2332571410149735</v>
      </c>
      <c r="BV31" s="1370"/>
      <c r="BW31" s="174" t="str">
        <f t="shared" si="9"/>
        <v xml:space="preserve">  </v>
      </c>
      <c r="BX31" s="1154" t="str">
        <f t="shared" si="10"/>
        <v xml:space="preserve">  </v>
      </c>
      <c r="BY31" s="1367">
        <v>23.104479389042623</v>
      </c>
      <c r="BZ31" s="1368"/>
      <c r="CA31" s="1193">
        <v>1</v>
      </c>
      <c r="CB31" s="174" t="str">
        <f t="shared" si="37"/>
        <v xml:space="preserve">  </v>
      </c>
      <c r="CC31" s="1154" t="str">
        <f t="shared" si="38"/>
        <v xml:space="preserve">  </v>
      </c>
      <c r="CD31" s="1370">
        <f>BY31*(AE31/1000)</f>
        <v>0.5118530818495588</v>
      </c>
      <c r="CE31" s="1370"/>
      <c r="CF31" s="174" t="str">
        <f t="shared" si="11"/>
        <v xml:space="preserve">  </v>
      </c>
      <c r="CG31" s="1158" t="str">
        <f t="shared" si="12"/>
        <v xml:space="preserve">  </v>
      </c>
      <c r="CH31" s="1412">
        <f t="shared" si="39"/>
        <v>11.57431861248382</v>
      </c>
      <c r="CI31" s="1368">
        <v>9.3455459471133455</v>
      </c>
      <c r="CJ31" s="1368"/>
      <c r="CK31" s="174" t="str">
        <f t="shared" si="40"/>
        <v xml:space="preserve">  </v>
      </c>
      <c r="CL31" s="1154" t="str">
        <f t="shared" si="41"/>
        <v xml:space="preserve">  </v>
      </c>
      <c r="CM31" s="1370">
        <f t="shared" si="42"/>
        <v>0.1876691782483203</v>
      </c>
      <c r="CN31" s="1099"/>
      <c r="CO31" s="174" t="str">
        <f t="shared" si="43"/>
        <v>E, &lt;PRL</v>
      </c>
      <c r="CP31" s="1158" t="str">
        <f t="shared" si="14"/>
        <v>E, &lt;RL</v>
      </c>
      <c r="CQ31" s="1368">
        <f t="shared" si="44"/>
        <v>4.6817036894930384</v>
      </c>
      <c r="CR31" s="1293">
        <f t="shared" si="45"/>
        <v>5.8043381662309672</v>
      </c>
      <c r="CS31" s="1094"/>
    </row>
    <row r="32" spans="1:97" ht="38.25" x14ac:dyDescent="0.2">
      <c r="A32" s="1144" t="s">
        <v>2161</v>
      </c>
      <c r="B32" s="1161" t="s">
        <v>1267</v>
      </c>
      <c r="C32" s="957" t="s">
        <v>599</v>
      </c>
      <c r="D32" s="957">
        <v>9</v>
      </c>
      <c r="E32" s="957"/>
      <c r="F32" s="955">
        <v>1</v>
      </c>
      <c r="G32" s="1163">
        <v>11452900</v>
      </c>
      <c r="H32" s="1163">
        <v>201102031250</v>
      </c>
      <c r="I32" s="1163"/>
      <c r="J32" s="957" t="s">
        <v>199</v>
      </c>
      <c r="K32" s="1165" t="s">
        <v>2616</v>
      </c>
      <c r="L32" s="1184" t="s">
        <v>746</v>
      </c>
      <c r="M32" s="957" t="s">
        <v>48</v>
      </c>
      <c r="N32" s="957"/>
      <c r="O32" s="1248"/>
      <c r="P32" s="959">
        <v>40577</v>
      </c>
      <c r="Q32" s="1342">
        <v>0.53472222222222199</v>
      </c>
      <c r="R32" s="957" t="s">
        <v>218</v>
      </c>
      <c r="S32" s="1097" t="s">
        <v>252</v>
      </c>
      <c r="T32" s="1189">
        <v>129.9</v>
      </c>
      <c r="U32" s="1189">
        <v>142.5</v>
      </c>
      <c r="V32" s="1189">
        <f t="shared" si="18"/>
        <v>12.599999999999994</v>
      </c>
      <c r="W32" s="1189">
        <v>176</v>
      </c>
      <c r="X32" s="1344">
        <f t="shared" si="19"/>
        <v>71.590909090909065</v>
      </c>
      <c r="Y32" s="1154" t="str">
        <f t="shared" si="20"/>
        <v xml:space="preserve">  </v>
      </c>
      <c r="Z32" s="1235" t="s">
        <v>263</v>
      </c>
      <c r="AA32" s="1345">
        <v>132</v>
      </c>
      <c r="AB32" s="1345">
        <v>148.60000000000002</v>
      </c>
      <c r="AC32" s="1189">
        <f t="shared" si="21"/>
        <v>16.600000000000023</v>
      </c>
      <c r="AD32" s="1345">
        <v>177</v>
      </c>
      <c r="AE32" s="1344">
        <f t="shared" si="22"/>
        <v>93.785310734463408</v>
      </c>
      <c r="AF32" s="1154" t="str">
        <f t="shared" si="23"/>
        <v xml:space="preserve">  </v>
      </c>
      <c r="AG32" s="1097" t="s">
        <v>278</v>
      </c>
      <c r="AH32" s="1097" t="s">
        <v>279</v>
      </c>
      <c r="AI32" s="1097">
        <v>146.69999999999999</v>
      </c>
      <c r="AJ32" s="1344">
        <f t="shared" si="24"/>
        <v>14.399999999999977</v>
      </c>
      <c r="AK32" s="1097">
        <v>195.5</v>
      </c>
      <c r="AL32" s="1344">
        <f t="shared" si="25"/>
        <v>73.65728900255742</v>
      </c>
      <c r="AM32" s="1154" t="str">
        <f t="shared" si="26"/>
        <v xml:space="preserve">  </v>
      </c>
      <c r="AN32" s="1307">
        <f t="shared" si="27"/>
        <v>79.677836275976631</v>
      </c>
      <c r="AO32" s="1307">
        <f t="shared" si="28"/>
        <v>12.261040256946313</v>
      </c>
      <c r="AP32" s="1307">
        <f t="shared" si="29"/>
        <v>15.388269599187263</v>
      </c>
      <c r="AQ32" s="1235">
        <f t="shared" si="30"/>
        <v>3</v>
      </c>
      <c r="AR32" s="1154" t="str">
        <f t="shared" si="0"/>
        <v xml:space="preserve">  </v>
      </c>
      <c r="AT32" s="23" t="s">
        <v>191</v>
      </c>
      <c r="AU32" s="23" t="s">
        <v>191</v>
      </c>
      <c r="AV32" s="23" t="s">
        <v>191</v>
      </c>
      <c r="AW32" s="1175" t="str">
        <f t="shared" si="1"/>
        <v xml:space="preserve">  </v>
      </c>
      <c r="AX32" s="1154" t="str">
        <f t="shared" si="2"/>
        <v xml:space="preserve">  </v>
      </c>
      <c r="AY32" s="23" t="s">
        <v>191</v>
      </c>
      <c r="AZ32" s="23" t="s">
        <v>191</v>
      </c>
      <c r="BA32" s="23" t="s">
        <v>191</v>
      </c>
      <c r="BB32" s="1175" t="str">
        <f t="shared" si="3"/>
        <v xml:space="preserve">  </v>
      </c>
      <c r="BC32" s="1154" t="str">
        <f t="shared" si="4"/>
        <v xml:space="preserve">  </v>
      </c>
      <c r="BD32" s="794" t="s">
        <v>191</v>
      </c>
      <c r="BE32" s="1346" t="s">
        <v>465</v>
      </c>
      <c r="BF32" s="1347">
        <v>4.8417657979752233</v>
      </c>
      <c r="BG32" s="950"/>
      <c r="BH32" s="1175" t="str">
        <f t="shared" si="31"/>
        <v xml:space="preserve">  </v>
      </c>
      <c r="BI32" s="1154" t="str">
        <f t="shared" si="5"/>
        <v xml:space="preserve">  </v>
      </c>
      <c r="BJ32" s="1347" t="s">
        <v>491</v>
      </c>
      <c r="BK32" s="1347">
        <v>0.24631957167907204</v>
      </c>
      <c r="BL32" s="1347"/>
      <c r="BM32" s="1175" t="str">
        <f t="shared" si="32"/>
        <v xml:space="preserve">  </v>
      </c>
      <c r="BN32" s="1158" t="str">
        <f t="shared" si="7"/>
        <v xml:space="preserve">  </v>
      </c>
      <c r="BO32" s="1157" t="str">
        <f t="shared" si="8"/>
        <v xml:space="preserve">  </v>
      </c>
      <c r="BP32" s="1349">
        <f t="shared" si="33"/>
        <v>5.0873912939382642</v>
      </c>
      <c r="BQ32" s="1104">
        <v>416.82605030664195</v>
      </c>
      <c r="BR32" s="1104"/>
      <c r="BS32" s="174" t="str">
        <f t="shared" si="34"/>
        <v xml:space="preserve">  </v>
      </c>
      <c r="BT32" s="1158" t="str">
        <f t="shared" si="35"/>
        <v xml:space="preserve">  </v>
      </c>
      <c r="BU32" s="1352">
        <f t="shared" si="36"/>
        <v>29.840955874225493</v>
      </c>
      <c r="BV32" s="1347"/>
      <c r="BW32" s="174" t="str">
        <f t="shared" si="9"/>
        <v xml:space="preserve">  </v>
      </c>
      <c r="BX32" s="1154" t="str">
        <f t="shared" si="10"/>
        <v xml:space="preserve">  </v>
      </c>
      <c r="BY32" s="1236">
        <v>14.170786608452401</v>
      </c>
      <c r="BZ32" s="1353">
        <v>0.39409292040332744</v>
      </c>
      <c r="CA32" s="1179">
        <v>1</v>
      </c>
      <c r="CB32" s="174" t="str">
        <f t="shared" si="37"/>
        <v xml:space="preserve">  </v>
      </c>
      <c r="CC32" s="1154" t="str">
        <f t="shared" si="38"/>
        <v xml:space="preserve">  </v>
      </c>
      <c r="CD32" s="1347">
        <v>1.3290116254254798</v>
      </c>
      <c r="CE32" s="1347">
        <v>3.6960126998278109E-2</v>
      </c>
      <c r="CF32" s="174" t="str">
        <f t="shared" si="11"/>
        <v xml:space="preserve">  </v>
      </c>
      <c r="CG32" s="1158" t="str">
        <f t="shared" si="12"/>
        <v xml:space="preserve">  </v>
      </c>
      <c r="CH32" s="1348">
        <f t="shared" si="39"/>
        <v>3.3996883347448006</v>
      </c>
      <c r="CI32" s="1353">
        <v>6.6016968685686814</v>
      </c>
      <c r="CJ32" s="1353"/>
      <c r="CK32" s="174" t="str">
        <f t="shared" si="40"/>
        <v xml:space="preserve">  </v>
      </c>
      <c r="CL32" s="1154" t="str">
        <f t="shared" si="41"/>
        <v xml:space="preserve">  </v>
      </c>
      <c r="CM32" s="1347">
        <f t="shared" si="42"/>
        <v>0.48626309415544167</v>
      </c>
      <c r="CN32" s="950"/>
      <c r="CO32" s="174" t="str">
        <f t="shared" si="43"/>
        <v xml:space="preserve">  </v>
      </c>
      <c r="CP32" s="1158" t="str">
        <f t="shared" si="14"/>
        <v xml:space="preserve">  </v>
      </c>
      <c r="CQ32" s="1353">
        <f t="shared" si="44"/>
        <v>1.5838014115749439</v>
      </c>
      <c r="CR32" s="1174">
        <f t="shared" si="45"/>
        <v>1.6295158111052377</v>
      </c>
    </row>
    <row r="33" spans="1:97" ht="38.25" x14ac:dyDescent="0.2">
      <c r="A33" s="1144" t="s">
        <v>2166</v>
      </c>
      <c r="B33" s="1161" t="s">
        <v>1272</v>
      </c>
      <c r="C33" s="957" t="s">
        <v>599</v>
      </c>
      <c r="D33" s="957">
        <v>9</v>
      </c>
      <c r="E33" s="957"/>
      <c r="F33" s="955">
        <v>1</v>
      </c>
      <c r="G33" s="1163">
        <v>11452900</v>
      </c>
      <c r="H33" s="1163">
        <v>201102170630</v>
      </c>
      <c r="I33" s="1163"/>
      <c r="J33" s="957" t="s">
        <v>204</v>
      </c>
      <c r="K33" s="1165" t="s">
        <v>2616</v>
      </c>
      <c r="L33" s="1184" t="s">
        <v>746</v>
      </c>
      <c r="M33" s="957" t="s">
        <v>48</v>
      </c>
      <c r="N33" s="957"/>
      <c r="O33" s="1248"/>
      <c r="P33" s="1169">
        <v>40591</v>
      </c>
      <c r="Q33" s="1342">
        <v>0.27083333333333298</v>
      </c>
      <c r="R33" s="957" t="s">
        <v>223</v>
      </c>
      <c r="S33" s="1097" t="s">
        <v>255</v>
      </c>
      <c r="T33" s="1189">
        <v>132.69999999999999</v>
      </c>
      <c r="U33" s="1189">
        <f>1000*0.1716</f>
        <v>171.6</v>
      </c>
      <c r="V33" s="1189">
        <f t="shared" si="18"/>
        <v>38.900000000000006</v>
      </c>
      <c r="W33" s="1189">
        <v>140</v>
      </c>
      <c r="X33" s="1344">
        <f t="shared" si="19"/>
        <v>277.85714285714289</v>
      </c>
      <c r="Y33" s="1154" t="str">
        <f t="shared" si="20"/>
        <v xml:space="preserve">  </v>
      </c>
      <c r="Z33" s="1235" t="s">
        <v>266</v>
      </c>
      <c r="AA33" s="1345">
        <v>132.69999999999999</v>
      </c>
      <c r="AB33" s="1345">
        <v>175.6</v>
      </c>
      <c r="AC33" s="1189">
        <f t="shared" si="21"/>
        <v>42.900000000000006</v>
      </c>
      <c r="AD33" s="1345">
        <v>140</v>
      </c>
      <c r="AE33" s="1344">
        <f t="shared" si="22"/>
        <v>306.42857142857144</v>
      </c>
      <c r="AF33" s="1154" t="str">
        <f t="shared" si="23"/>
        <v xml:space="preserve">  </v>
      </c>
      <c r="AG33" s="1097" t="s">
        <v>283</v>
      </c>
      <c r="AH33" s="1097" t="s">
        <v>284</v>
      </c>
      <c r="AI33" s="1097">
        <v>173</v>
      </c>
      <c r="AJ33" s="1344">
        <f t="shared" si="24"/>
        <v>40.099999999999994</v>
      </c>
      <c r="AK33" s="1097">
        <v>140</v>
      </c>
      <c r="AL33" s="1344">
        <f t="shared" si="25"/>
        <v>286.42857142857139</v>
      </c>
      <c r="AM33" s="1154" t="str">
        <f t="shared" si="26"/>
        <v xml:space="preserve">  </v>
      </c>
      <c r="AN33" s="1307">
        <f t="shared" si="27"/>
        <v>290.23809523809524</v>
      </c>
      <c r="AO33" s="1307">
        <f t="shared" si="28"/>
        <v>14.661718398419669</v>
      </c>
      <c r="AP33" s="1307">
        <f t="shared" si="29"/>
        <v>5.0516174957639546</v>
      </c>
      <c r="AQ33" s="1235">
        <f t="shared" si="30"/>
        <v>3</v>
      </c>
      <c r="AR33" s="1154" t="str">
        <f t="shared" si="0"/>
        <v xml:space="preserve">  </v>
      </c>
      <c r="AT33" s="23" t="s">
        <v>191</v>
      </c>
      <c r="AU33" s="23" t="s">
        <v>191</v>
      </c>
      <c r="AV33" s="23" t="s">
        <v>191</v>
      </c>
      <c r="AW33" s="1175" t="str">
        <f t="shared" si="1"/>
        <v xml:space="preserve">  </v>
      </c>
      <c r="AX33" s="1154" t="str">
        <f t="shared" si="2"/>
        <v xml:space="preserve">  </v>
      </c>
      <c r="AY33" s="23" t="s">
        <v>191</v>
      </c>
      <c r="AZ33" s="23" t="s">
        <v>191</v>
      </c>
      <c r="BA33" s="23" t="s">
        <v>191</v>
      </c>
      <c r="BB33" s="1175" t="str">
        <f t="shared" si="3"/>
        <v xml:space="preserve">  </v>
      </c>
      <c r="BC33" s="1154" t="str">
        <f t="shared" si="4"/>
        <v xml:space="preserve">  </v>
      </c>
      <c r="BD33" s="794" t="s">
        <v>191</v>
      </c>
      <c r="BE33" s="1346" t="s">
        <v>470</v>
      </c>
      <c r="BF33" s="1347">
        <v>4.8401193740551509</v>
      </c>
      <c r="BG33" s="950"/>
      <c r="BH33" s="1175" t="str">
        <f t="shared" si="31"/>
        <v xml:space="preserve">  </v>
      </c>
      <c r="BI33" s="1154" t="str">
        <f t="shared" si="5"/>
        <v xml:space="preserve">  </v>
      </c>
      <c r="BJ33" s="1347" t="s">
        <v>494</v>
      </c>
      <c r="BK33" s="1347">
        <v>0.11974755897480223</v>
      </c>
      <c r="BL33" s="1347"/>
      <c r="BM33" s="1175" t="str">
        <f t="shared" si="32"/>
        <v xml:space="preserve">  </v>
      </c>
      <c r="BN33" s="1158" t="str">
        <f t="shared" si="7"/>
        <v xml:space="preserve">  </v>
      </c>
      <c r="BO33" s="1157" t="str">
        <f t="shared" si="8"/>
        <v xml:space="preserve">  </v>
      </c>
      <c r="BP33" s="1349">
        <f t="shared" si="33"/>
        <v>2.4740620988956161</v>
      </c>
      <c r="BQ33" s="1104">
        <v>296.95783961992146</v>
      </c>
      <c r="BR33" s="1104"/>
      <c r="BS33" s="174" t="str">
        <f t="shared" si="34"/>
        <v xml:space="preserve">  </v>
      </c>
      <c r="BT33" s="1158" t="str">
        <f t="shared" si="35"/>
        <v xml:space="preserve">  </v>
      </c>
      <c r="BU33" s="1352">
        <f t="shared" si="36"/>
        <v>82.511856865821045</v>
      </c>
      <c r="BV33" s="1347"/>
      <c r="BW33" s="174" t="str">
        <f t="shared" si="9"/>
        <v xml:space="preserve">  </v>
      </c>
      <c r="BX33" s="1154" t="str">
        <f t="shared" si="10"/>
        <v xml:space="preserve">  </v>
      </c>
      <c r="BY33" s="1236">
        <v>2.9627178724693661</v>
      </c>
      <c r="BZ33" s="1353"/>
      <c r="CA33" s="1179">
        <v>1</v>
      </c>
      <c r="CB33" s="174" t="str">
        <f t="shared" si="37"/>
        <v xml:space="preserve">  </v>
      </c>
      <c r="CC33" s="1154" t="str">
        <f t="shared" si="38"/>
        <v xml:space="preserve">  </v>
      </c>
      <c r="CD33" s="1347">
        <v>0.90786140520668479</v>
      </c>
      <c r="CE33" s="1347"/>
      <c r="CF33" s="174" t="str">
        <f t="shared" si="11"/>
        <v xml:space="preserve">  </v>
      </c>
      <c r="CG33" s="1158" t="str">
        <f t="shared" si="12"/>
        <v xml:space="preserve">  </v>
      </c>
      <c r="CH33" s="1348">
        <f t="shared" si="39"/>
        <v>0.99768973139802286</v>
      </c>
      <c r="CI33" s="1353">
        <v>2.6878325451926113</v>
      </c>
      <c r="CJ33" s="1353"/>
      <c r="CK33" s="174" t="str">
        <f t="shared" si="40"/>
        <v>E, &lt;PRL</v>
      </c>
      <c r="CL33" s="1154" t="str">
        <f t="shared" si="41"/>
        <v xml:space="preserve">  </v>
      </c>
      <c r="CM33" s="1347">
        <f t="shared" si="42"/>
        <v>0.76987203615874067</v>
      </c>
      <c r="CN33" s="1353"/>
      <c r="CO33" s="174" t="str">
        <f t="shared" si="43"/>
        <v xml:space="preserve">  </v>
      </c>
      <c r="CP33" s="1158" t="str">
        <f t="shared" si="14"/>
        <v xml:space="preserve">  </v>
      </c>
      <c r="CQ33" s="1353">
        <f t="shared" si="44"/>
        <v>0.90512260886353024</v>
      </c>
      <c r="CR33" s="1174">
        <f t="shared" si="45"/>
        <v>0.93304412893129951</v>
      </c>
    </row>
    <row r="34" spans="1:97" ht="38.25" x14ac:dyDescent="0.2">
      <c r="A34" s="1144" t="s">
        <v>2168</v>
      </c>
      <c r="B34" s="1161" t="s">
        <v>1274</v>
      </c>
      <c r="C34" s="957" t="s">
        <v>599</v>
      </c>
      <c r="D34" s="957">
        <v>9</v>
      </c>
      <c r="E34" s="957"/>
      <c r="F34" s="955">
        <v>1</v>
      </c>
      <c r="G34" s="1163">
        <v>11452900</v>
      </c>
      <c r="H34" s="1163">
        <v>201102181030</v>
      </c>
      <c r="I34" s="1163"/>
      <c r="J34" s="957" t="s">
        <v>206</v>
      </c>
      <c r="K34" s="1165" t="s">
        <v>2616</v>
      </c>
      <c r="L34" s="1184" t="s">
        <v>746</v>
      </c>
      <c r="M34" s="957" t="s">
        <v>48</v>
      </c>
      <c r="N34" s="957"/>
      <c r="O34" s="1248"/>
      <c r="P34" s="959">
        <v>40592</v>
      </c>
      <c r="Q34" s="1342">
        <v>0.4375</v>
      </c>
      <c r="R34" s="957" t="s">
        <v>225</v>
      </c>
      <c r="S34" s="1097" t="s">
        <v>257</v>
      </c>
      <c r="T34" s="1189">
        <v>133.5</v>
      </c>
      <c r="U34" s="1189">
        <v>167.9</v>
      </c>
      <c r="V34" s="1189">
        <f t="shared" si="18"/>
        <v>34.400000000000006</v>
      </c>
      <c r="W34" s="1189">
        <v>140</v>
      </c>
      <c r="X34" s="1344">
        <f t="shared" si="19"/>
        <v>245.71428571428572</v>
      </c>
      <c r="Y34" s="1154" t="str">
        <f t="shared" si="20"/>
        <v xml:space="preserve">  </v>
      </c>
      <c r="Z34" s="1235" t="s">
        <v>268</v>
      </c>
      <c r="AA34" s="1345">
        <v>133.30000000000001</v>
      </c>
      <c r="AB34" s="1345">
        <v>168.3</v>
      </c>
      <c r="AC34" s="1189">
        <f t="shared" si="21"/>
        <v>35</v>
      </c>
      <c r="AD34" s="1345">
        <v>140</v>
      </c>
      <c r="AE34" s="1344">
        <f t="shared" si="22"/>
        <v>249.99999999999997</v>
      </c>
      <c r="AF34" s="1154" t="str">
        <f t="shared" si="23"/>
        <v xml:space="preserve">  </v>
      </c>
      <c r="AG34" s="1097" t="s">
        <v>286</v>
      </c>
      <c r="AH34" s="1097" t="s">
        <v>287</v>
      </c>
      <c r="AI34" s="1097">
        <v>165.39999999999998</v>
      </c>
      <c r="AJ34" s="1344">
        <f t="shared" si="24"/>
        <v>31.599999999999966</v>
      </c>
      <c r="AK34" s="1097">
        <v>140</v>
      </c>
      <c r="AL34" s="1344">
        <f t="shared" si="25"/>
        <v>225.71428571428544</v>
      </c>
      <c r="AM34" s="1154" t="str">
        <f t="shared" si="26"/>
        <v xml:space="preserve">  </v>
      </c>
      <c r="AN34" s="1307">
        <f t="shared" si="27"/>
        <v>240.47619047619037</v>
      </c>
      <c r="AO34" s="1307">
        <f t="shared" si="28"/>
        <v>12.962531036967958</v>
      </c>
      <c r="AP34" s="1307">
        <f t="shared" si="29"/>
        <v>5.3903594411153906</v>
      </c>
      <c r="AQ34" s="1235">
        <f t="shared" si="30"/>
        <v>3</v>
      </c>
      <c r="AR34" s="1154" t="str">
        <f t="shared" si="0"/>
        <v xml:space="preserve">  </v>
      </c>
      <c r="AT34" s="23" t="s">
        <v>191</v>
      </c>
      <c r="AU34" s="23" t="s">
        <v>191</v>
      </c>
      <c r="AV34" s="23" t="s">
        <v>191</v>
      </c>
      <c r="AW34" s="1175" t="str">
        <f t="shared" si="1"/>
        <v xml:space="preserve">  </v>
      </c>
      <c r="AX34" s="1154" t="str">
        <f t="shared" si="2"/>
        <v xml:space="preserve">  </v>
      </c>
      <c r="AY34" s="23" t="s">
        <v>191</v>
      </c>
      <c r="AZ34" s="23" t="s">
        <v>191</v>
      </c>
      <c r="BA34" s="23" t="s">
        <v>191</v>
      </c>
      <c r="BB34" s="1175" t="str">
        <f t="shared" si="3"/>
        <v xml:space="preserve">  </v>
      </c>
      <c r="BC34" s="1154" t="str">
        <f t="shared" si="4"/>
        <v xml:space="preserve">  </v>
      </c>
      <c r="BD34" s="794" t="s">
        <v>191</v>
      </c>
      <c r="BE34" s="1346" t="s">
        <v>472</v>
      </c>
      <c r="BF34" s="1347">
        <v>7.4068578601678787</v>
      </c>
      <c r="BG34" s="950"/>
      <c r="BH34" s="1175" t="str">
        <f t="shared" si="31"/>
        <v xml:space="preserve">  </v>
      </c>
      <c r="BI34" s="1154" t="str">
        <f t="shared" si="5"/>
        <v xml:space="preserve">  </v>
      </c>
      <c r="BJ34" s="1347" t="s">
        <v>496</v>
      </c>
      <c r="BK34" s="1347">
        <v>0.1087171731318229</v>
      </c>
      <c r="BL34" s="1347"/>
      <c r="BM34" s="1175" t="str">
        <f t="shared" si="32"/>
        <v xml:space="preserve">  </v>
      </c>
      <c r="BN34" s="1158" t="str">
        <f t="shared" si="7"/>
        <v xml:space="preserve">  </v>
      </c>
      <c r="BO34" s="1157" t="str">
        <f t="shared" si="8"/>
        <v xml:space="preserve">  </v>
      </c>
      <c r="BP34" s="1349">
        <f t="shared" si="33"/>
        <v>1.4677907310261087</v>
      </c>
      <c r="BQ34" s="1104">
        <v>200.3732178968076</v>
      </c>
      <c r="BR34" s="1104"/>
      <c r="BS34" s="174" t="str">
        <f t="shared" si="34"/>
        <v xml:space="preserve">  </v>
      </c>
      <c r="BT34" s="1158" t="str">
        <f t="shared" si="35"/>
        <v xml:space="preserve">  </v>
      </c>
      <c r="BU34" s="1352">
        <f t="shared" si="36"/>
        <v>49.234562111787014</v>
      </c>
      <c r="BV34" s="1347"/>
      <c r="BW34" s="174" t="str">
        <f t="shared" si="9"/>
        <v xml:space="preserve">  </v>
      </c>
      <c r="BX34" s="1154" t="str">
        <f t="shared" si="10"/>
        <v xml:space="preserve">  </v>
      </c>
      <c r="BY34" s="1236">
        <v>2.9057847744504608</v>
      </c>
      <c r="BZ34" s="1353"/>
      <c r="CA34" s="1179">
        <v>1</v>
      </c>
      <c r="CB34" s="174" t="str">
        <f t="shared" si="37"/>
        <v xml:space="preserve">  </v>
      </c>
      <c r="CC34" s="1154" t="str">
        <f t="shared" si="38"/>
        <v xml:space="preserve">  </v>
      </c>
      <c r="CD34" s="1347">
        <v>0.72644619361261531</v>
      </c>
      <c r="CE34" s="1347"/>
      <c r="CF34" s="174" t="str">
        <f t="shared" si="11"/>
        <v xml:space="preserve">  </v>
      </c>
      <c r="CG34" s="1158" t="str">
        <f t="shared" si="12"/>
        <v xml:space="preserve">  </v>
      </c>
      <c r="CH34" s="1348">
        <f t="shared" si="39"/>
        <v>1.4501862099888732</v>
      </c>
      <c r="CI34" s="1353">
        <v>3.8535284883715786</v>
      </c>
      <c r="CJ34" s="1353"/>
      <c r="CK34" s="174" t="str">
        <f t="shared" si="40"/>
        <v xml:space="preserve">  </v>
      </c>
      <c r="CL34" s="1154" t="str">
        <f t="shared" si="41"/>
        <v xml:space="preserve">  </v>
      </c>
      <c r="CM34" s="1347">
        <f t="shared" si="42"/>
        <v>0.86979643023244102</v>
      </c>
      <c r="CN34" s="1353"/>
      <c r="CO34" s="174" t="str">
        <f t="shared" si="43"/>
        <v xml:space="preserve">  </v>
      </c>
      <c r="CP34" s="1158" t="str">
        <f t="shared" si="14"/>
        <v xml:space="preserve">  </v>
      </c>
      <c r="CQ34" s="1353">
        <f t="shared" si="44"/>
        <v>1.9231754267459784</v>
      </c>
      <c r="CR34" s="1174">
        <f t="shared" si="45"/>
        <v>1.7666378920108385</v>
      </c>
    </row>
    <row r="35" spans="1:97" ht="38.25" x14ac:dyDescent="0.2">
      <c r="A35" s="1144" t="s">
        <v>2174</v>
      </c>
      <c r="B35" s="1161" t="s">
        <v>1280</v>
      </c>
      <c r="C35" s="957" t="s">
        <v>599</v>
      </c>
      <c r="D35" s="957">
        <v>9</v>
      </c>
      <c r="E35" s="957"/>
      <c r="F35" s="955">
        <v>1</v>
      </c>
      <c r="G35" s="1163">
        <v>11452900</v>
      </c>
      <c r="H35" s="1163">
        <v>201102280940</v>
      </c>
      <c r="I35" s="1163"/>
      <c r="J35" s="957" t="s">
        <v>289</v>
      </c>
      <c r="K35" s="1165" t="s">
        <v>2616</v>
      </c>
      <c r="L35" s="1184" t="s">
        <v>746</v>
      </c>
      <c r="M35" s="957" t="s">
        <v>48</v>
      </c>
      <c r="N35" s="957"/>
      <c r="O35" s="957"/>
      <c r="P35" s="959">
        <v>40602</v>
      </c>
      <c r="Q35" s="1342">
        <v>0.40277777777777801</v>
      </c>
      <c r="R35" s="957" t="s">
        <v>290</v>
      </c>
      <c r="S35" s="1097" t="s">
        <v>290</v>
      </c>
      <c r="T35" s="1097">
        <v>133</v>
      </c>
      <c r="U35" s="1097">
        <v>144</v>
      </c>
      <c r="V35" s="1189">
        <f t="shared" si="18"/>
        <v>11</v>
      </c>
      <c r="W35" s="1097">
        <v>250</v>
      </c>
      <c r="X35" s="1344">
        <f t="shared" si="19"/>
        <v>44</v>
      </c>
      <c r="Y35" s="1154" t="str">
        <f t="shared" si="20"/>
        <v xml:space="preserve">  </v>
      </c>
      <c r="Z35" s="1097" t="s">
        <v>290</v>
      </c>
      <c r="AA35" s="1097">
        <v>131.9</v>
      </c>
      <c r="AB35" s="1097">
        <v>142.9</v>
      </c>
      <c r="AC35" s="1189">
        <f t="shared" si="21"/>
        <v>11</v>
      </c>
      <c r="AD35" s="1097">
        <v>250</v>
      </c>
      <c r="AE35" s="1344">
        <f t="shared" si="22"/>
        <v>44</v>
      </c>
      <c r="AF35" s="1154" t="str">
        <f t="shared" si="23"/>
        <v xml:space="preserve">  </v>
      </c>
      <c r="AG35" s="1097" t="s">
        <v>290</v>
      </c>
      <c r="AH35" s="1097" t="s">
        <v>295</v>
      </c>
      <c r="AI35" s="1097">
        <v>142.6</v>
      </c>
      <c r="AJ35" s="1344">
        <f t="shared" si="24"/>
        <v>9.9000000000000057</v>
      </c>
      <c r="AK35" s="1097">
        <v>250</v>
      </c>
      <c r="AL35" s="1344">
        <f t="shared" si="25"/>
        <v>39.600000000000023</v>
      </c>
      <c r="AM35" s="1154" t="str">
        <f t="shared" si="26"/>
        <v xml:space="preserve">  </v>
      </c>
      <c r="AN35" s="1307">
        <f t="shared" si="27"/>
        <v>42.533333333333339</v>
      </c>
      <c r="AO35" s="1307">
        <f t="shared" si="28"/>
        <v>2.5403411844343404</v>
      </c>
      <c r="AP35" s="1307">
        <f t="shared" si="29"/>
        <v>5.9725889916167869</v>
      </c>
      <c r="AQ35" s="1235">
        <f t="shared" si="30"/>
        <v>3</v>
      </c>
      <c r="AR35" s="1154" t="str">
        <f t="shared" si="0"/>
        <v xml:space="preserve">  </v>
      </c>
      <c r="AT35" s="23" t="s">
        <v>191</v>
      </c>
      <c r="AU35" s="23" t="s">
        <v>191</v>
      </c>
      <c r="AV35" s="23" t="s">
        <v>191</v>
      </c>
      <c r="AW35" s="1175" t="str">
        <f t="shared" si="1"/>
        <v xml:space="preserve">  </v>
      </c>
      <c r="AX35" s="1154" t="str">
        <f t="shared" si="2"/>
        <v xml:space="preserve">  </v>
      </c>
      <c r="AY35" s="23" t="s">
        <v>191</v>
      </c>
      <c r="AZ35" s="23" t="s">
        <v>191</v>
      </c>
      <c r="BA35" s="23" t="s">
        <v>191</v>
      </c>
      <c r="BB35" s="1175" t="str">
        <f t="shared" si="3"/>
        <v xml:space="preserve">  </v>
      </c>
      <c r="BC35" s="1154" t="str">
        <f t="shared" si="4"/>
        <v xml:space="preserve">  </v>
      </c>
      <c r="BD35" s="794" t="s">
        <v>191</v>
      </c>
      <c r="BE35" s="949" t="s">
        <v>478</v>
      </c>
      <c r="BF35" s="1347">
        <v>6.2640340733716267</v>
      </c>
      <c r="BG35" s="1347"/>
      <c r="BH35" s="1175" t="str">
        <f t="shared" si="31"/>
        <v xml:space="preserve">  </v>
      </c>
      <c r="BI35" s="1154" t="str">
        <f t="shared" si="5"/>
        <v xml:space="preserve">  </v>
      </c>
      <c r="BJ35" s="1347" t="s">
        <v>494</v>
      </c>
      <c r="BK35" s="1347">
        <v>0.31826387238956777</v>
      </c>
      <c r="BL35" s="1347"/>
      <c r="BM35" s="1175" t="str">
        <f t="shared" si="32"/>
        <v xml:space="preserve">  </v>
      </c>
      <c r="BN35" s="1158" t="str">
        <f t="shared" si="7"/>
        <v xml:space="preserve">  </v>
      </c>
      <c r="BO35" s="1157" t="str">
        <f t="shared" si="8"/>
        <v xml:space="preserve">  </v>
      </c>
      <c r="BP35" s="1349">
        <f t="shared" si="33"/>
        <v>5.0808132373114905</v>
      </c>
      <c r="BQ35" s="1104">
        <v>269.2914962890942</v>
      </c>
      <c r="BR35" s="1370"/>
      <c r="BS35" s="174" t="str">
        <f t="shared" si="34"/>
        <v xml:space="preserve">  </v>
      </c>
      <c r="BT35" s="1158" t="str">
        <f t="shared" si="35"/>
        <v xml:space="preserve">  </v>
      </c>
      <c r="BU35" s="1352">
        <f t="shared" si="36"/>
        <v>11.848825836720144</v>
      </c>
      <c r="BV35" s="1347"/>
      <c r="BW35" s="174" t="str">
        <f t="shared" si="9"/>
        <v xml:space="preserve">  </v>
      </c>
      <c r="BX35" s="1154" t="str">
        <f t="shared" si="10"/>
        <v xml:space="preserve">  </v>
      </c>
      <c r="BY35" s="1236">
        <v>8.496029193110699</v>
      </c>
      <c r="BZ35" s="1353"/>
      <c r="CA35" s="1179">
        <v>1</v>
      </c>
      <c r="CB35" s="174" t="str">
        <f t="shared" si="37"/>
        <v xml:space="preserve">  </v>
      </c>
      <c r="CC35" s="1154" t="str">
        <f t="shared" si="38"/>
        <v xml:space="preserve">  </v>
      </c>
      <c r="CD35" s="1347">
        <v>0.37382528449687014</v>
      </c>
      <c r="CF35" s="174" t="str">
        <f t="shared" si="11"/>
        <v xml:space="preserve">  </v>
      </c>
      <c r="CG35" s="1158" t="str">
        <f t="shared" si="12"/>
        <v xml:space="preserve">  </v>
      </c>
      <c r="CH35" s="1348">
        <f t="shared" si="39"/>
        <v>3.1549563614849183</v>
      </c>
      <c r="CI35" s="1353">
        <v>6.1340181302358898</v>
      </c>
      <c r="CJ35" s="1353"/>
      <c r="CK35" s="174" t="str">
        <f t="shared" si="40"/>
        <v xml:space="preserve">  </v>
      </c>
      <c r="CL35" s="1154" t="str">
        <f t="shared" si="41"/>
        <v xml:space="preserve">  </v>
      </c>
      <c r="CM35" s="1347">
        <f t="shared" si="42"/>
        <v>0.24290711795734138</v>
      </c>
      <c r="CN35" s="1353"/>
      <c r="CO35" s="174" t="str">
        <f t="shared" si="43"/>
        <v xml:space="preserve">  </v>
      </c>
      <c r="CP35" s="1158" t="str">
        <f t="shared" si="14"/>
        <v xml:space="preserve">  </v>
      </c>
      <c r="CQ35" s="1353">
        <f t="shared" si="44"/>
        <v>2.2778358079494643</v>
      </c>
      <c r="CR35" s="1174">
        <f t="shared" si="45"/>
        <v>2.0500522271545187</v>
      </c>
    </row>
    <row r="36" spans="1:97" ht="38.25" x14ac:dyDescent="0.2">
      <c r="A36" s="1144" t="s">
        <v>2182</v>
      </c>
      <c r="B36" s="1161" t="s">
        <v>1288</v>
      </c>
      <c r="C36" s="957" t="s">
        <v>599</v>
      </c>
      <c r="D36" s="957">
        <v>9</v>
      </c>
      <c r="E36" s="1455"/>
      <c r="F36" s="955">
        <v>1</v>
      </c>
      <c r="G36" s="1163">
        <v>11452900</v>
      </c>
      <c r="H36" s="1163">
        <v>201103151010</v>
      </c>
      <c r="I36" s="1163"/>
      <c r="J36" s="957" t="s">
        <v>389</v>
      </c>
      <c r="K36" s="1165" t="s">
        <v>2616</v>
      </c>
      <c r="L36" s="1184" t="s">
        <v>746</v>
      </c>
      <c r="M36" s="957" t="s">
        <v>48</v>
      </c>
      <c r="N36" s="957"/>
      <c r="O36" s="959"/>
      <c r="P36" s="959">
        <v>40617</v>
      </c>
      <c r="Q36" s="1342">
        <v>0.42361111111111099</v>
      </c>
      <c r="R36" s="1105" t="s">
        <v>306</v>
      </c>
      <c r="S36" s="1235" t="s">
        <v>352</v>
      </c>
      <c r="T36" s="1345">
        <v>132.4</v>
      </c>
      <c r="U36" s="1345">
        <v>147.9</v>
      </c>
      <c r="V36" s="1189">
        <f t="shared" si="18"/>
        <v>15.5</v>
      </c>
      <c r="W36" s="1235">
        <v>510</v>
      </c>
      <c r="X36" s="1344">
        <f t="shared" si="19"/>
        <v>30.392156862745097</v>
      </c>
      <c r="Y36" s="1154" t="str">
        <f t="shared" si="20"/>
        <v xml:space="preserve">  </v>
      </c>
      <c r="Z36" s="1235" t="s">
        <v>392</v>
      </c>
      <c r="AA36" s="1345">
        <v>132.4</v>
      </c>
      <c r="AB36" s="1345">
        <v>147.9</v>
      </c>
      <c r="AC36" s="1189">
        <f t="shared" si="21"/>
        <v>15.5</v>
      </c>
      <c r="AD36" s="1345">
        <v>520</v>
      </c>
      <c r="AE36" s="1344">
        <f t="shared" si="22"/>
        <v>29.807692307692307</v>
      </c>
      <c r="AF36" s="1154" t="str">
        <f t="shared" si="23"/>
        <v xml:space="preserve">  </v>
      </c>
      <c r="AG36" s="1235" t="s">
        <v>427</v>
      </c>
      <c r="AH36" s="1345">
        <v>132.6</v>
      </c>
      <c r="AI36" s="1345">
        <v>145.9</v>
      </c>
      <c r="AJ36" s="1344">
        <f t="shared" si="24"/>
        <v>13.300000000000011</v>
      </c>
      <c r="AK36" s="1235">
        <v>500</v>
      </c>
      <c r="AL36" s="1344">
        <f t="shared" si="25"/>
        <v>26.600000000000023</v>
      </c>
      <c r="AM36" s="1154" t="str">
        <f t="shared" si="26"/>
        <v xml:space="preserve">  </v>
      </c>
      <c r="AN36" s="1307">
        <f t="shared" si="27"/>
        <v>28.933283056812474</v>
      </c>
      <c r="AO36" s="1307">
        <f t="shared" si="28"/>
        <v>2.0417044525186085</v>
      </c>
      <c r="AP36" s="1307">
        <f t="shared" si="29"/>
        <v>7.0565944711824882</v>
      </c>
      <c r="AQ36" s="1235">
        <f t="shared" si="30"/>
        <v>3</v>
      </c>
      <c r="AR36" s="1154" t="str">
        <f t="shared" si="0"/>
        <v xml:space="preserve">  </v>
      </c>
      <c r="AT36" s="23" t="s">
        <v>191</v>
      </c>
      <c r="AU36" s="23" t="s">
        <v>191</v>
      </c>
      <c r="AV36" s="23" t="s">
        <v>191</v>
      </c>
      <c r="AW36" s="1175" t="str">
        <f t="shared" si="1"/>
        <v xml:space="preserve">  </v>
      </c>
      <c r="AX36" s="1154" t="str">
        <f t="shared" si="2"/>
        <v xml:space="preserve">  </v>
      </c>
      <c r="AY36" s="23" t="s">
        <v>191</v>
      </c>
      <c r="AZ36" s="23" t="s">
        <v>191</v>
      </c>
      <c r="BA36" s="23" t="s">
        <v>191</v>
      </c>
      <c r="BB36" s="1175" t="str">
        <f t="shared" si="3"/>
        <v xml:space="preserve">  </v>
      </c>
      <c r="BC36" s="1154" t="str">
        <f t="shared" si="4"/>
        <v xml:space="preserve">  </v>
      </c>
      <c r="BD36" s="794" t="s">
        <v>191</v>
      </c>
      <c r="BE36" s="1419" t="s">
        <v>499</v>
      </c>
      <c r="BF36" s="1347">
        <v>1.4507435745418757</v>
      </c>
      <c r="BG36" s="1456"/>
      <c r="BH36" s="1175" t="str">
        <f t="shared" si="31"/>
        <v xml:space="preserve">  </v>
      </c>
      <c r="BI36" s="1154" t="str">
        <f t="shared" si="5"/>
        <v xml:space="preserve">  </v>
      </c>
      <c r="BJ36" s="1347" t="s">
        <v>494</v>
      </c>
      <c r="BK36" s="1347">
        <v>8.7138970699564264E-2</v>
      </c>
      <c r="BL36" s="1347"/>
      <c r="BM36" s="1175" t="str">
        <f t="shared" si="32"/>
        <v xml:space="preserve">  </v>
      </c>
      <c r="BN36" s="1158" t="str">
        <f t="shared" si="7"/>
        <v xml:space="preserve">  </v>
      </c>
      <c r="BO36" s="1157" t="str">
        <f t="shared" si="8"/>
        <v xml:space="preserve">  </v>
      </c>
      <c r="BP36" s="1348">
        <f t="shared" si="33"/>
        <v>6.006503990691912</v>
      </c>
      <c r="BQ36" s="1104">
        <v>206.66661752168972</v>
      </c>
      <c r="BR36" s="1370"/>
      <c r="BS36" s="174" t="str">
        <f t="shared" si="34"/>
        <v xml:space="preserve">  </v>
      </c>
      <c r="BT36" s="1158" t="str">
        <f t="shared" si="35"/>
        <v xml:space="preserve">  </v>
      </c>
      <c r="BU36" s="1352">
        <f t="shared" si="36"/>
        <v>6.2810442580121384</v>
      </c>
      <c r="BV36" s="1347"/>
      <c r="BW36" s="174" t="str">
        <f t="shared" si="9"/>
        <v xml:space="preserve">  </v>
      </c>
      <c r="BX36" s="1154" t="str">
        <f t="shared" si="10"/>
        <v xml:space="preserve">  </v>
      </c>
      <c r="BY36" s="1236">
        <v>4.6999093378220627</v>
      </c>
      <c r="BZ36" s="1236"/>
      <c r="CA36" s="1179">
        <v>1</v>
      </c>
      <c r="CB36" s="174" t="str">
        <f t="shared" si="37"/>
        <v xml:space="preserve">  </v>
      </c>
      <c r="CC36" s="1154" t="str">
        <f t="shared" si="38"/>
        <v xml:space="preserve">  </v>
      </c>
      <c r="CD36" s="1419">
        <f t="shared" ref="CD36:CD45" si="46">BY36*(AE36/1000)</f>
        <v>0.14009345141584995</v>
      </c>
      <c r="CE36" s="1236"/>
      <c r="CF36" s="174" t="str">
        <f t="shared" si="11"/>
        <v xml:space="preserve">  </v>
      </c>
      <c r="CG36" s="1158" t="str">
        <f t="shared" si="12"/>
        <v xml:space="preserve">  </v>
      </c>
      <c r="CH36" s="1348">
        <f t="shared" si="39"/>
        <v>2.2741502203803212</v>
      </c>
      <c r="CI36" s="1353">
        <v>3.6097089725188547</v>
      </c>
      <c r="CJ36" s="1353"/>
      <c r="CK36" s="174" t="str">
        <f t="shared" si="40"/>
        <v xml:space="preserve">  </v>
      </c>
      <c r="CL36" s="1154" t="str">
        <f t="shared" si="41"/>
        <v xml:space="preserve">  </v>
      </c>
      <c r="CM36" s="1347">
        <f t="shared" si="42"/>
        <v>9.6018258669001613E-2</v>
      </c>
      <c r="CN36" s="1353"/>
      <c r="CO36" s="174" t="str">
        <f t="shared" si="43"/>
        <v>E, &lt;PRL</v>
      </c>
      <c r="CP36" s="1158" t="str">
        <f t="shared" si="14"/>
        <v>&lt;MDL</v>
      </c>
      <c r="CQ36" s="1353">
        <f t="shared" si="44"/>
        <v>1.7466337891459487</v>
      </c>
      <c r="CR36" s="1174" t="s">
        <v>2618</v>
      </c>
    </row>
    <row r="37" spans="1:97" ht="38.25" x14ac:dyDescent="0.2">
      <c r="A37" s="1144" t="s">
        <v>2189</v>
      </c>
      <c r="B37" s="1161" t="s">
        <v>1295</v>
      </c>
      <c r="C37" s="957" t="s">
        <v>599</v>
      </c>
      <c r="D37" s="957">
        <v>9</v>
      </c>
      <c r="E37" s="1455"/>
      <c r="F37" s="955">
        <v>1</v>
      </c>
      <c r="G37" s="1163">
        <v>11452900</v>
      </c>
      <c r="H37" s="1163">
        <v>201103171040</v>
      </c>
      <c r="I37" s="1163"/>
      <c r="J37" s="957" t="s">
        <v>389</v>
      </c>
      <c r="K37" s="1165" t="s">
        <v>2616</v>
      </c>
      <c r="L37" s="1184" t="s">
        <v>746</v>
      </c>
      <c r="M37" s="957" t="s">
        <v>48</v>
      </c>
      <c r="N37" s="957"/>
      <c r="O37" s="959"/>
      <c r="P37" s="959">
        <v>40619</v>
      </c>
      <c r="Q37" s="1342">
        <v>0.44444444444444398</v>
      </c>
      <c r="R37" s="1105" t="s">
        <v>312</v>
      </c>
      <c r="S37" s="1468" t="s">
        <v>358</v>
      </c>
      <c r="T37" s="1345">
        <v>132.69999999999999</v>
      </c>
      <c r="U37" s="1345">
        <v>157.20000000000002</v>
      </c>
      <c r="V37" s="1189">
        <f t="shared" si="18"/>
        <v>24.500000000000028</v>
      </c>
      <c r="W37" s="1469"/>
      <c r="X37" s="1470"/>
      <c r="Y37" s="1154" t="str">
        <f t="shared" si="20"/>
        <v xml:space="preserve">  </v>
      </c>
      <c r="Z37" s="1235" t="s">
        <v>398</v>
      </c>
      <c r="AA37" s="1345">
        <v>132.30000000000001</v>
      </c>
      <c r="AB37" s="1345">
        <v>158.20000000000002</v>
      </c>
      <c r="AC37" s="1189">
        <f t="shared" si="21"/>
        <v>25.900000000000006</v>
      </c>
      <c r="AD37" s="1345">
        <v>179</v>
      </c>
      <c r="AE37" s="1344">
        <f t="shared" si="22"/>
        <v>144.69273743016763</v>
      </c>
      <c r="AF37" s="1154" t="str">
        <f t="shared" si="23"/>
        <v xml:space="preserve">  </v>
      </c>
      <c r="AG37" s="1235" t="s">
        <v>433</v>
      </c>
      <c r="AH37" s="1345">
        <v>131.80000000000001</v>
      </c>
      <c r="AI37" s="1345">
        <v>161.70000000000002</v>
      </c>
      <c r="AJ37" s="1344">
        <f t="shared" si="24"/>
        <v>29.900000000000006</v>
      </c>
      <c r="AK37" s="1235">
        <v>229</v>
      </c>
      <c r="AL37" s="1344">
        <f t="shared" si="25"/>
        <v>130.56768558951967</v>
      </c>
      <c r="AM37" s="1154" t="str">
        <f t="shared" si="26"/>
        <v xml:space="preserve">  </v>
      </c>
      <c r="AN37" s="1307">
        <f t="shared" si="27"/>
        <v>137.63021150984366</v>
      </c>
      <c r="AO37" s="1307">
        <f>ABS(AL37-AE37)/2</f>
        <v>7.0625259203239779</v>
      </c>
      <c r="AP37" s="1307">
        <f t="shared" si="29"/>
        <v>5.1315229722064686</v>
      </c>
      <c r="AQ37" s="1235">
        <f t="shared" si="30"/>
        <v>2</v>
      </c>
      <c r="AR37" s="1154" t="str">
        <f t="shared" si="0"/>
        <v xml:space="preserve">  </v>
      </c>
      <c r="AT37" s="23" t="s">
        <v>191</v>
      </c>
      <c r="AU37" s="23" t="s">
        <v>191</v>
      </c>
      <c r="AV37" s="23" t="s">
        <v>191</v>
      </c>
      <c r="AW37" s="1175" t="str">
        <f t="shared" si="1"/>
        <v xml:space="preserve">  </v>
      </c>
      <c r="AX37" s="1154" t="str">
        <f t="shared" si="2"/>
        <v xml:space="preserve">  </v>
      </c>
      <c r="AY37" s="23" t="s">
        <v>191</v>
      </c>
      <c r="AZ37" s="23" t="s">
        <v>191</v>
      </c>
      <c r="BA37" s="23" t="s">
        <v>191</v>
      </c>
      <c r="BB37" s="1175" t="str">
        <f t="shared" si="3"/>
        <v xml:space="preserve">  </v>
      </c>
      <c r="BC37" s="1154" t="str">
        <f t="shared" si="4"/>
        <v xml:space="preserve">  </v>
      </c>
      <c r="BD37" s="794" t="s">
        <v>191</v>
      </c>
      <c r="BE37" s="1419" t="s">
        <v>505</v>
      </c>
      <c r="BF37" s="1347">
        <v>4.9711752656440984</v>
      </c>
      <c r="BG37" s="1456"/>
      <c r="BH37" s="1175" t="str">
        <f t="shared" si="31"/>
        <v xml:space="preserve">  </v>
      </c>
      <c r="BI37" s="1154" t="str">
        <f t="shared" si="5"/>
        <v xml:space="preserve">  </v>
      </c>
      <c r="BJ37" s="1347" t="s">
        <v>494</v>
      </c>
      <c r="BK37" s="1419">
        <v>0.11404221055688317</v>
      </c>
      <c r="BL37" s="1419"/>
      <c r="BM37" s="1175" t="str">
        <f t="shared" si="32"/>
        <v xml:space="preserve">  </v>
      </c>
      <c r="BN37" s="1158" t="str">
        <f t="shared" si="7"/>
        <v xml:space="preserve">  </v>
      </c>
      <c r="BO37" s="1157" t="str">
        <f t="shared" si="8"/>
        <v xml:space="preserve">  </v>
      </c>
      <c r="BP37" s="1389">
        <f t="shared" si="33"/>
        <v>2.2940693993436803</v>
      </c>
      <c r="BQ37" s="1104">
        <v>198.35929572616277</v>
      </c>
      <c r="BR37" s="1368"/>
      <c r="BS37" s="174" t="str">
        <f t="shared" si="34"/>
        <v xml:space="preserve">  </v>
      </c>
      <c r="BT37" s="1158" t="str">
        <f t="shared" si="35"/>
        <v xml:space="preserve">  </v>
      </c>
      <c r="BU37" s="1424"/>
      <c r="BV37" s="1424"/>
      <c r="BW37" s="1424"/>
      <c r="BX37" s="1425"/>
      <c r="BY37" s="1236">
        <v>2.9799498932279791</v>
      </c>
      <c r="BZ37" s="1236"/>
      <c r="CA37" s="1179">
        <v>1</v>
      </c>
      <c r="CB37" s="174" t="str">
        <f t="shared" si="37"/>
        <v xml:space="preserve">  </v>
      </c>
      <c r="CC37" s="1154" t="str">
        <f t="shared" si="38"/>
        <v xml:space="preserve">  </v>
      </c>
      <c r="CD37" s="1419">
        <f t="shared" si="46"/>
        <v>0.43117710745589199</v>
      </c>
      <c r="CE37" s="1236"/>
      <c r="CF37" s="174" t="str">
        <f t="shared" si="11"/>
        <v xml:space="preserve">  </v>
      </c>
      <c r="CG37" s="1158" t="str">
        <f t="shared" si="12"/>
        <v xml:space="preserve">  </v>
      </c>
      <c r="CH37" s="1348">
        <f t="shared" si="39"/>
        <v>1.5022990892959376</v>
      </c>
      <c r="CI37" s="1353">
        <v>3.9450235848191073</v>
      </c>
      <c r="CJ37" s="1353"/>
      <c r="CK37" s="174" t="str">
        <f t="shared" si="40"/>
        <v xml:space="preserve">  </v>
      </c>
      <c r="CL37" s="1154" t="str">
        <f t="shared" si="41"/>
        <v xml:space="preserve">  </v>
      </c>
      <c r="CM37" s="1347">
        <f t="shared" si="42"/>
        <v>0.51509259906590099</v>
      </c>
      <c r="CN37" s="1353"/>
      <c r="CO37" s="174" t="str">
        <f t="shared" si="43"/>
        <v xml:space="preserve">  </v>
      </c>
      <c r="CP37" s="1158" t="str">
        <f t="shared" si="14"/>
        <v xml:space="preserve">  </v>
      </c>
      <c r="CQ37" s="1353">
        <f t="shared" si="44"/>
        <v>1.9888271786693861</v>
      </c>
      <c r="CR37" s="1174" t="s">
        <v>952</v>
      </c>
    </row>
    <row r="38" spans="1:97" ht="38.25" x14ac:dyDescent="0.2">
      <c r="A38" s="1144" t="s">
        <v>2193</v>
      </c>
      <c r="B38" s="1161" t="s">
        <v>1299</v>
      </c>
      <c r="C38" s="957" t="s">
        <v>599</v>
      </c>
      <c r="D38" s="957">
        <v>9</v>
      </c>
      <c r="E38" s="1455"/>
      <c r="F38" s="955">
        <v>1</v>
      </c>
      <c r="G38" s="1163">
        <v>11452900</v>
      </c>
      <c r="H38" s="1163">
        <v>201103191840</v>
      </c>
      <c r="I38" s="1163"/>
      <c r="J38" s="957" t="s">
        <v>389</v>
      </c>
      <c r="K38" s="1165" t="s">
        <v>2616</v>
      </c>
      <c r="L38" s="1184" t="s">
        <v>746</v>
      </c>
      <c r="M38" s="957" t="s">
        <v>48</v>
      </c>
      <c r="N38" s="957"/>
      <c r="O38" s="959"/>
      <c r="P38" s="959">
        <v>40621</v>
      </c>
      <c r="Q38" s="1342">
        <v>0.77777777777777801</v>
      </c>
      <c r="R38" s="1105" t="s">
        <v>316</v>
      </c>
      <c r="S38" s="1468" t="s">
        <v>362</v>
      </c>
      <c r="T38" s="1345">
        <v>132.80000000000001</v>
      </c>
      <c r="U38" s="1345">
        <v>169.2</v>
      </c>
      <c r="V38" s="1189">
        <f t="shared" si="18"/>
        <v>36.399999999999977</v>
      </c>
      <c r="W38" s="1235">
        <v>42</v>
      </c>
      <c r="X38" s="1344">
        <f t="shared" ref="X38:X69" si="47">V38/(W38/1000)</f>
        <v>866.66666666666606</v>
      </c>
      <c r="Y38" s="1154" t="str">
        <f t="shared" si="20"/>
        <v xml:space="preserve">  </v>
      </c>
      <c r="Z38" s="1235" t="s">
        <v>402</v>
      </c>
      <c r="AA38" s="1345">
        <v>132.19999999999999</v>
      </c>
      <c r="AB38" s="1345">
        <v>164.89999999999998</v>
      </c>
      <c r="AC38" s="1189">
        <f t="shared" si="21"/>
        <v>32.699999999999989</v>
      </c>
      <c r="AD38" s="1345">
        <v>40</v>
      </c>
      <c r="AE38" s="1344">
        <f t="shared" si="22"/>
        <v>817.49999999999966</v>
      </c>
      <c r="AF38" s="1154" t="str">
        <f t="shared" si="23"/>
        <v xml:space="preserve">  </v>
      </c>
      <c r="AG38" s="1235" t="s">
        <v>437</v>
      </c>
      <c r="AH38" s="1345">
        <v>132</v>
      </c>
      <c r="AI38" s="1345">
        <v>162</v>
      </c>
      <c r="AJ38" s="1344">
        <f t="shared" si="24"/>
        <v>30</v>
      </c>
      <c r="AK38" s="1235">
        <v>41</v>
      </c>
      <c r="AL38" s="1344">
        <f t="shared" si="25"/>
        <v>731.70731707317066</v>
      </c>
      <c r="AM38" s="1154" t="str">
        <f t="shared" si="26"/>
        <v xml:space="preserve">  </v>
      </c>
      <c r="AN38" s="1307">
        <f t="shared" si="27"/>
        <v>805.29132791327868</v>
      </c>
      <c r="AO38" s="1307">
        <f t="shared" ref="AO38:AO63" si="48">STDEV(X38,AE38,AL38)</f>
        <v>68.302966745710506</v>
      </c>
      <c r="AP38" s="1307">
        <f t="shared" si="29"/>
        <v>8.4817710533033353</v>
      </c>
      <c r="AQ38" s="1235">
        <f t="shared" si="30"/>
        <v>3</v>
      </c>
      <c r="AR38" s="1154" t="str">
        <f t="shared" si="0"/>
        <v xml:space="preserve">  </v>
      </c>
      <c r="AT38" s="23" t="s">
        <v>191</v>
      </c>
      <c r="AU38" s="23" t="s">
        <v>191</v>
      </c>
      <c r="AV38" s="23" t="s">
        <v>191</v>
      </c>
      <c r="AW38" s="1175" t="str">
        <f t="shared" si="1"/>
        <v xml:space="preserve">  </v>
      </c>
      <c r="AX38" s="1154" t="str">
        <f t="shared" si="2"/>
        <v xml:space="preserve">  </v>
      </c>
      <c r="AY38" s="23" t="s">
        <v>191</v>
      </c>
      <c r="AZ38" s="23" t="s">
        <v>191</v>
      </c>
      <c r="BA38" s="23" t="s">
        <v>191</v>
      </c>
      <c r="BB38" s="1175" t="str">
        <f t="shared" si="3"/>
        <v xml:space="preserve">  </v>
      </c>
      <c r="BC38" s="1154" t="str">
        <f t="shared" si="4"/>
        <v xml:space="preserve">  </v>
      </c>
      <c r="BD38" s="794" t="s">
        <v>191</v>
      </c>
      <c r="BE38" s="1419" t="s">
        <v>509</v>
      </c>
      <c r="BF38" s="1347">
        <v>5.0944416837197224</v>
      </c>
      <c r="BG38" s="1456"/>
      <c r="BH38" s="1175" t="str">
        <f t="shared" si="31"/>
        <v xml:space="preserve">  </v>
      </c>
      <c r="BI38" s="1154" t="str">
        <f t="shared" si="5"/>
        <v xml:space="preserve">  </v>
      </c>
      <c r="BJ38" s="1347" t="s">
        <v>494</v>
      </c>
      <c r="BK38" s="1347">
        <v>9.0014993033394705E-2</v>
      </c>
      <c r="BL38" s="1347"/>
      <c r="BM38" s="1175" t="str">
        <f t="shared" si="32"/>
        <v xml:space="preserve">  </v>
      </c>
      <c r="BN38" s="1158" t="str">
        <f t="shared" si="7"/>
        <v xml:space="preserve">  </v>
      </c>
      <c r="BO38" s="1157" t="str">
        <f t="shared" si="8"/>
        <v xml:space="preserve">  </v>
      </c>
      <c r="BP38" s="1348">
        <f t="shared" si="33"/>
        <v>1.7669255753982835</v>
      </c>
      <c r="BQ38" s="1104">
        <v>286.58783395990883</v>
      </c>
      <c r="BR38" s="1368"/>
      <c r="BS38" s="174" t="str">
        <f t="shared" si="34"/>
        <v xml:space="preserve">  </v>
      </c>
      <c r="BT38" s="1158" t="str">
        <f t="shared" si="35"/>
        <v xml:space="preserve">  </v>
      </c>
      <c r="BU38" s="1352">
        <f t="shared" ref="BU38:BU52" si="49">BQ38*(X38/1000)</f>
        <v>248.37612276525414</v>
      </c>
      <c r="BV38" s="1347"/>
      <c r="BW38" s="174" t="str">
        <f t="shared" ref="BW38:BW63" si="50">IF(BU38&lt;BW$7,"E, &lt;PRL",IF(BU38&gt;BW$7,"  ",))</f>
        <v xml:space="preserve">  </v>
      </c>
      <c r="BX38" s="1154" t="str">
        <f t="shared" ref="BX38:BX69" si="51">IF(BU38&lt;BX$5,"&lt;MDL",IF(BU38&lt;BX$6,"E, &lt;RL",IF(BU38&gt;BX$6,"  ",)))</f>
        <v xml:space="preserve">  </v>
      </c>
      <c r="BY38" s="1236">
        <v>2.381184073640068</v>
      </c>
      <c r="BZ38" s="1236"/>
      <c r="CA38" s="1179">
        <v>1</v>
      </c>
      <c r="CB38" s="174" t="str">
        <f t="shared" si="37"/>
        <v xml:space="preserve">  </v>
      </c>
      <c r="CC38" s="1154" t="str">
        <f t="shared" si="38"/>
        <v xml:space="preserve">  </v>
      </c>
      <c r="CD38" s="1419">
        <f t="shared" si="46"/>
        <v>1.9466179802007548</v>
      </c>
      <c r="CE38" s="1236"/>
      <c r="CF38" s="174" t="str">
        <f t="shared" si="11"/>
        <v xml:space="preserve">  </v>
      </c>
      <c r="CG38" s="1158" t="str">
        <f t="shared" si="12"/>
        <v xml:space="preserve">  </v>
      </c>
      <c r="CH38" s="1348">
        <f t="shared" si="39"/>
        <v>0.83087409564398162</v>
      </c>
      <c r="CI38" s="1353">
        <v>3.6351283359235698</v>
      </c>
      <c r="CJ38" s="1353"/>
      <c r="CK38" s="174" t="str">
        <f t="shared" si="40"/>
        <v xml:space="preserve">  </v>
      </c>
      <c r="CL38" s="1154" t="str">
        <f t="shared" si="41"/>
        <v xml:space="preserve">  </v>
      </c>
      <c r="CM38" s="1347">
        <f t="shared" si="42"/>
        <v>2.6598500018952946</v>
      </c>
      <c r="CN38" s="1353"/>
      <c r="CO38" s="174" t="str">
        <f t="shared" si="43"/>
        <v xml:space="preserve">  </v>
      </c>
      <c r="CP38" s="1158" t="str">
        <f t="shared" si="14"/>
        <v xml:space="preserve">  </v>
      </c>
      <c r="CQ38" s="1353">
        <f t="shared" si="44"/>
        <v>1.2684168360168746</v>
      </c>
      <c r="CR38" s="1174">
        <f t="shared" ref="CR38:CR77" si="52">100*CM38/BU38</f>
        <v>1.0708960153988629</v>
      </c>
    </row>
    <row r="39" spans="1:97" ht="38.25" x14ac:dyDescent="0.2">
      <c r="A39" s="1144" t="s">
        <v>2197</v>
      </c>
      <c r="B39" s="1161" t="s">
        <v>1303</v>
      </c>
      <c r="C39" s="957" t="s">
        <v>599</v>
      </c>
      <c r="D39" s="957">
        <v>9</v>
      </c>
      <c r="E39" s="1455"/>
      <c r="F39" s="955">
        <v>1</v>
      </c>
      <c r="G39" s="1163">
        <v>11452900</v>
      </c>
      <c r="H39" s="1163">
        <v>201103210950</v>
      </c>
      <c r="I39" s="1163"/>
      <c r="J39" s="957" t="s">
        <v>389</v>
      </c>
      <c r="K39" s="1165" t="s">
        <v>2616</v>
      </c>
      <c r="L39" s="1184" t="s">
        <v>746</v>
      </c>
      <c r="M39" s="957" t="s">
        <v>48</v>
      </c>
      <c r="N39" s="957"/>
      <c r="O39" s="959"/>
      <c r="P39" s="959">
        <v>40623</v>
      </c>
      <c r="Q39" s="1342">
        <v>0.40972222222222199</v>
      </c>
      <c r="R39" s="1105" t="s">
        <v>320</v>
      </c>
      <c r="S39" s="1468" t="s">
        <v>366</v>
      </c>
      <c r="T39" s="1345">
        <v>132.69999999999999</v>
      </c>
      <c r="U39" s="1345">
        <v>234.2</v>
      </c>
      <c r="V39" s="1189">
        <f t="shared" si="18"/>
        <v>101.5</v>
      </c>
      <c r="W39" s="1235">
        <v>125</v>
      </c>
      <c r="X39" s="1344">
        <f t="shared" si="47"/>
        <v>812</v>
      </c>
      <c r="Y39" s="1154" t="str">
        <f t="shared" si="20"/>
        <v xml:space="preserve">  </v>
      </c>
      <c r="Z39" s="1235" t="s">
        <v>406</v>
      </c>
      <c r="AA39" s="1345">
        <v>132.69999999999999</v>
      </c>
      <c r="AB39" s="1345">
        <v>234.7</v>
      </c>
      <c r="AC39" s="1189">
        <f t="shared" si="21"/>
        <v>102</v>
      </c>
      <c r="AD39" s="1345">
        <v>125</v>
      </c>
      <c r="AE39" s="1344">
        <f t="shared" si="22"/>
        <v>816</v>
      </c>
      <c r="AF39" s="1154" t="str">
        <f t="shared" si="23"/>
        <v xml:space="preserve">  </v>
      </c>
      <c r="AG39" s="1235" t="s">
        <v>441</v>
      </c>
      <c r="AH39" s="1345">
        <v>132.5</v>
      </c>
      <c r="AI39" s="1345">
        <v>236</v>
      </c>
      <c r="AJ39" s="1344">
        <f t="shared" si="24"/>
        <v>103.5</v>
      </c>
      <c r="AK39" s="1235">
        <v>125</v>
      </c>
      <c r="AL39" s="1344">
        <f t="shared" si="25"/>
        <v>828</v>
      </c>
      <c r="AM39" s="1154" t="str">
        <f t="shared" si="26"/>
        <v xml:space="preserve">  </v>
      </c>
      <c r="AN39" s="1307">
        <f t="shared" si="27"/>
        <v>818.66666666666663</v>
      </c>
      <c r="AO39" s="1307">
        <f t="shared" si="48"/>
        <v>8.3266639978645323</v>
      </c>
      <c r="AP39" s="1307">
        <f t="shared" si="29"/>
        <v>1.017100651204951</v>
      </c>
      <c r="AQ39" s="1235">
        <f t="shared" si="30"/>
        <v>3</v>
      </c>
      <c r="AR39" s="1154" t="str">
        <f t="shared" si="0"/>
        <v xml:space="preserve">  </v>
      </c>
      <c r="AT39" s="23" t="s">
        <v>191</v>
      </c>
      <c r="AU39" s="23" t="s">
        <v>191</v>
      </c>
      <c r="AV39" s="23" t="s">
        <v>191</v>
      </c>
      <c r="AW39" s="1175" t="str">
        <f t="shared" si="1"/>
        <v xml:space="preserve">  </v>
      </c>
      <c r="AX39" s="1154" t="str">
        <f t="shared" si="2"/>
        <v xml:space="preserve">  </v>
      </c>
      <c r="AY39" s="23" t="s">
        <v>191</v>
      </c>
      <c r="AZ39" s="23" t="s">
        <v>191</v>
      </c>
      <c r="BA39" s="23" t="s">
        <v>191</v>
      </c>
      <c r="BB39" s="1175" t="str">
        <f t="shared" si="3"/>
        <v xml:space="preserve">  </v>
      </c>
      <c r="BC39" s="1154" t="str">
        <f t="shared" si="4"/>
        <v xml:space="preserve">  </v>
      </c>
      <c r="BD39" s="794" t="s">
        <v>191</v>
      </c>
      <c r="BE39" s="1347" t="s">
        <v>512</v>
      </c>
      <c r="BF39" s="1347">
        <v>5.1462986761142027</v>
      </c>
      <c r="BG39" s="1456"/>
      <c r="BH39" s="1175" t="str">
        <f t="shared" si="31"/>
        <v xml:space="preserve">  </v>
      </c>
      <c r="BI39" s="1154" t="str">
        <f t="shared" si="5"/>
        <v xml:space="preserve">  </v>
      </c>
      <c r="BJ39" s="1347" t="s">
        <v>494</v>
      </c>
      <c r="BK39" s="1347">
        <v>0.10369419393820459</v>
      </c>
      <c r="BL39" s="1347"/>
      <c r="BM39" s="1175" t="str">
        <f t="shared" si="32"/>
        <v xml:space="preserve">  </v>
      </c>
      <c r="BN39" s="1158" t="str">
        <f t="shared" si="7"/>
        <v xml:space="preserve">  </v>
      </c>
      <c r="BO39" s="1157" t="str">
        <f t="shared" si="8"/>
        <v xml:space="preserve">  </v>
      </c>
      <c r="BP39" s="1348">
        <f t="shared" si="33"/>
        <v>2.0149276298223056</v>
      </c>
      <c r="BQ39" s="1104">
        <v>238.86502169465385</v>
      </c>
      <c r="BR39" s="1104"/>
      <c r="BS39" s="174" t="str">
        <f t="shared" si="34"/>
        <v xml:space="preserve">  </v>
      </c>
      <c r="BT39" s="1158" t="str">
        <f t="shared" si="35"/>
        <v xml:space="preserve">  </v>
      </c>
      <c r="BU39" s="1352">
        <f t="shared" si="49"/>
        <v>193.95839761605893</v>
      </c>
      <c r="BV39" s="1347"/>
      <c r="BW39" s="174" t="str">
        <f t="shared" si="50"/>
        <v xml:space="preserve">  </v>
      </c>
      <c r="BX39" s="1154" t="str">
        <f t="shared" si="51"/>
        <v xml:space="preserve">  </v>
      </c>
      <c r="BY39" s="1236">
        <v>2.053176311407531</v>
      </c>
      <c r="BZ39" s="1236"/>
      <c r="CA39" s="1179">
        <v>1</v>
      </c>
      <c r="CB39" s="174" t="str">
        <f t="shared" si="37"/>
        <v xml:space="preserve">  </v>
      </c>
      <c r="CC39" s="1154" t="str">
        <f t="shared" si="38"/>
        <v xml:space="preserve">  </v>
      </c>
      <c r="CD39" s="1419">
        <f t="shared" si="46"/>
        <v>1.6753918701085451</v>
      </c>
      <c r="CE39" s="1236"/>
      <c r="CF39" s="174" t="str">
        <f t="shared" si="11"/>
        <v xml:space="preserve">  </v>
      </c>
      <c r="CG39" s="1158" t="str">
        <f t="shared" si="12"/>
        <v xml:space="preserve">  </v>
      </c>
      <c r="CH39" s="1348">
        <f t="shared" si="39"/>
        <v>0.85955503105521625</v>
      </c>
      <c r="CI39" s="1353">
        <v>4.2676559634737945</v>
      </c>
      <c r="CJ39" s="1353"/>
      <c r="CK39" s="174" t="str">
        <f t="shared" si="40"/>
        <v xml:space="preserve">  </v>
      </c>
      <c r="CL39" s="1154" t="str">
        <f t="shared" si="41"/>
        <v xml:space="preserve">  </v>
      </c>
      <c r="CM39" s="1347">
        <f t="shared" si="42"/>
        <v>3.5336191377563018</v>
      </c>
      <c r="CN39" s="1353"/>
      <c r="CO39" s="174" t="str">
        <f t="shared" si="43"/>
        <v xml:space="preserve">  </v>
      </c>
      <c r="CP39" s="1158" t="str">
        <f t="shared" si="14"/>
        <v xml:space="preserve">  </v>
      </c>
      <c r="CQ39" s="1353">
        <f t="shared" si="44"/>
        <v>1.7866391375331747</v>
      </c>
      <c r="CR39" s="1174">
        <f t="shared" si="52"/>
        <v>1.821843849602794</v>
      </c>
    </row>
    <row r="40" spans="1:97" ht="38.25" x14ac:dyDescent="0.2">
      <c r="A40" s="1144" t="s">
        <v>2200</v>
      </c>
      <c r="B40" s="1161" t="s">
        <v>1306</v>
      </c>
      <c r="C40" s="957" t="s">
        <v>599</v>
      </c>
      <c r="D40" s="957">
        <v>9</v>
      </c>
      <c r="E40" s="1455"/>
      <c r="F40" s="955">
        <v>1</v>
      </c>
      <c r="G40" s="1163">
        <v>11452900</v>
      </c>
      <c r="H40" s="1163">
        <v>201103220840</v>
      </c>
      <c r="I40" s="1163"/>
      <c r="J40" s="957" t="s">
        <v>389</v>
      </c>
      <c r="K40" s="1165" t="s">
        <v>2616</v>
      </c>
      <c r="L40" s="1184" t="s">
        <v>746</v>
      </c>
      <c r="M40" s="957" t="s">
        <v>48</v>
      </c>
      <c r="N40" s="957"/>
      <c r="O40" s="959"/>
      <c r="P40" s="959">
        <v>40624</v>
      </c>
      <c r="Q40" s="1342">
        <v>0.36111111111111099</v>
      </c>
      <c r="R40" s="1105" t="s">
        <v>322</v>
      </c>
      <c r="S40" s="1468" t="s">
        <v>369</v>
      </c>
      <c r="T40" s="1345">
        <v>131.6</v>
      </c>
      <c r="U40" s="1235">
        <v>181.7</v>
      </c>
      <c r="V40" s="1189">
        <f t="shared" si="18"/>
        <v>50.099999999999994</v>
      </c>
      <c r="W40" s="1345">
        <v>150</v>
      </c>
      <c r="X40" s="1344">
        <f t="shared" si="47"/>
        <v>334</v>
      </c>
      <c r="Y40" s="1154" t="str">
        <f t="shared" si="20"/>
        <v xml:space="preserve">  </v>
      </c>
      <c r="Z40" s="1235" t="s">
        <v>409</v>
      </c>
      <c r="AA40" s="1345">
        <v>131.6</v>
      </c>
      <c r="AB40" s="1345">
        <v>182.9</v>
      </c>
      <c r="AC40" s="1189">
        <f t="shared" si="21"/>
        <v>51.300000000000011</v>
      </c>
      <c r="AD40" s="1235">
        <v>160</v>
      </c>
      <c r="AE40" s="1344">
        <f t="shared" si="22"/>
        <v>320.62500000000006</v>
      </c>
      <c r="AF40" s="1154" t="str">
        <f t="shared" si="23"/>
        <v xml:space="preserve">  </v>
      </c>
      <c r="AG40" s="1235" t="s">
        <v>443</v>
      </c>
      <c r="AH40" s="1345">
        <v>131.1</v>
      </c>
      <c r="AI40" s="1345">
        <v>180.9</v>
      </c>
      <c r="AJ40" s="1344">
        <f t="shared" si="24"/>
        <v>49.800000000000011</v>
      </c>
      <c r="AK40" s="1235">
        <v>150</v>
      </c>
      <c r="AL40" s="1344">
        <f t="shared" si="25"/>
        <v>332.00000000000011</v>
      </c>
      <c r="AM40" s="1154" t="str">
        <f t="shared" si="26"/>
        <v xml:space="preserve">  </v>
      </c>
      <c r="AN40" s="1307">
        <f t="shared" si="27"/>
        <v>328.87500000000006</v>
      </c>
      <c r="AO40" s="1307">
        <f t="shared" si="48"/>
        <v>7.2143520152540299</v>
      </c>
      <c r="AP40" s="1307">
        <f t="shared" si="29"/>
        <v>2.1936456146724526</v>
      </c>
      <c r="AQ40" s="1235">
        <f t="shared" si="30"/>
        <v>3</v>
      </c>
      <c r="AR40" s="1154" t="str">
        <f t="shared" si="0"/>
        <v xml:space="preserve">  </v>
      </c>
      <c r="AT40" s="23" t="s">
        <v>191</v>
      </c>
      <c r="AU40" s="23" t="s">
        <v>191</v>
      </c>
      <c r="AV40" s="23" t="s">
        <v>191</v>
      </c>
      <c r="AW40" s="1175" t="str">
        <f t="shared" si="1"/>
        <v xml:space="preserve">  </v>
      </c>
      <c r="AX40" s="1154" t="str">
        <f t="shared" si="2"/>
        <v xml:space="preserve">  </v>
      </c>
      <c r="AY40" s="23" t="s">
        <v>191</v>
      </c>
      <c r="AZ40" s="23" t="s">
        <v>191</v>
      </c>
      <c r="BA40" s="23" t="s">
        <v>191</v>
      </c>
      <c r="BB40" s="1175" t="str">
        <f t="shared" si="3"/>
        <v xml:space="preserve">  </v>
      </c>
      <c r="BC40" s="1154" t="str">
        <f t="shared" si="4"/>
        <v xml:space="preserve">  </v>
      </c>
      <c r="BD40" s="794" t="s">
        <v>191</v>
      </c>
      <c r="BE40" s="1347" t="s">
        <v>515</v>
      </c>
      <c r="BF40" s="1347">
        <v>2.6402935389039781</v>
      </c>
      <c r="BG40" s="1456"/>
      <c r="BH40" s="1175" t="str">
        <f t="shared" si="31"/>
        <v xml:space="preserve">  </v>
      </c>
      <c r="BI40" s="1154" t="str">
        <f t="shared" si="5"/>
        <v xml:space="preserve">  </v>
      </c>
      <c r="BJ40" s="1347" t="s">
        <v>494</v>
      </c>
      <c r="BK40" s="1347">
        <v>4.7068767692233893E-2</v>
      </c>
      <c r="BL40" s="1347">
        <v>2.3580689120965628E-3</v>
      </c>
      <c r="BM40" s="1175" t="str">
        <f t="shared" si="32"/>
        <v xml:space="preserve">  </v>
      </c>
      <c r="BN40" s="1158" t="str">
        <f t="shared" si="7"/>
        <v xml:space="preserve">  </v>
      </c>
      <c r="BO40" s="1157" t="str">
        <f t="shared" si="8"/>
        <v xml:space="preserve">  </v>
      </c>
      <c r="BP40" s="1348">
        <f t="shared" si="33"/>
        <v>1.7827096494646872</v>
      </c>
      <c r="BQ40" s="1104">
        <v>251.87810956867779</v>
      </c>
      <c r="BR40" s="1104"/>
      <c r="BS40" s="174" t="str">
        <f t="shared" si="34"/>
        <v xml:space="preserve">  </v>
      </c>
      <c r="BT40" s="1158" t="str">
        <f t="shared" si="35"/>
        <v xml:space="preserve">  </v>
      </c>
      <c r="BU40" s="1352">
        <f t="shared" si="49"/>
        <v>84.127288595938381</v>
      </c>
      <c r="BV40" s="1347"/>
      <c r="BW40" s="174" t="str">
        <f t="shared" si="50"/>
        <v xml:space="preserve">  </v>
      </c>
      <c r="BX40" s="1154" t="str">
        <f t="shared" si="51"/>
        <v xml:space="preserve">  </v>
      </c>
      <c r="BY40" s="1236">
        <v>2.1845139937488094</v>
      </c>
      <c r="BZ40" s="1353"/>
      <c r="CA40" s="1179">
        <v>1</v>
      </c>
      <c r="CB40" s="174" t="str">
        <f t="shared" si="37"/>
        <v xml:space="preserve">  </v>
      </c>
      <c r="CC40" s="1154" t="str">
        <f t="shared" si="38"/>
        <v xml:space="preserve">  </v>
      </c>
      <c r="CD40" s="1419">
        <f t="shared" si="46"/>
        <v>0.70040979924571212</v>
      </c>
      <c r="CE40" s="1347"/>
      <c r="CF40" s="174" t="str">
        <f t="shared" si="11"/>
        <v xml:space="preserve">  </v>
      </c>
      <c r="CG40" s="1158" t="str">
        <f t="shared" si="12"/>
        <v xml:space="preserve">  </v>
      </c>
      <c r="CH40" s="1348">
        <f t="shared" si="39"/>
        <v>0.86729013390231657</v>
      </c>
      <c r="CI40" s="1353">
        <v>3.8882763698688776</v>
      </c>
      <c r="CJ40" s="1353"/>
      <c r="CK40" s="174" t="str">
        <f t="shared" si="40"/>
        <v xml:space="preserve">  </v>
      </c>
      <c r="CL40" s="1154" t="str">
        <f t="shared" si="41"/>
        <v xml:space="preserve">  </v>
      </c>
      <c r="CM40" s="1347">
        <f t="shared" si="42"/>
        <v>1.2909077547964678</v>
      </c>
      <c r="CN40" s="1353"/>
      <c r="CO40" s="174" t="str">
        <f t="shared" si="43"/>
        <v xml:space="preserve">  </v>
      </c>
      <c r="CP40" s="1158" t="str">
        <f t="shared" si="14"/>
        <v xml:space="preserve">  </v>
      </c>
      <c r="CQ40" s="1353">
        <f t="shared" si="44"/>
        <v>1.5437134955980323</v>
      </c>
      <c r="CR40" s="1174">
        <f t="shared" si="52"/>
        <v>1.5344697022112179</v>
      </c>
    </row>
    <row r="41" spans="1:97" ht="38.25" x14ac:dyDescent="0.2">
      <c r="A41" s="1144" t="s">
        <v>2205</v>
      </c>
      <c r="B41" s="1161" t="s">
        <v>1311</v>
      </c>
      <c r="C41" s="957" t="s">
        <v>599</v>
      </c>
      <c r="D41" s="957">
        <v>9</v>
      </c>
      <c r="E41" s="1455"/>
      <c r="F41" s="955">
        <v>1</v>
      </c>
      <c r="G41" s="1163">
        <v>11452900</v>
      </c>
      <c r="H41" s="1163">
        <v>201103251020</v>
      </c>
      <c r="I41" s="1163"/>
      <c r="J41" s="957" t="s">
        <v>389</v>
      </c>
      <c r="K41" s="1165" t="s">
        <v>2616</v>
      </c>
      <c r="L41" s="1184" t="s">
        <v>746</v>
      </c>
      <c r="M41" s="957" t="s">
        <v>48</v>
      </c>
      <c r="N41" s="957"/>
      <c r="O41" s="959"/>
      <c r="P41" s="959">
        <v>40627</v>
      </c>
      <c r="Q41" s="1342">
        <v>0.43055555555555602</v>
      </c>
      <c r="R41" s="1105" t="s">
        <v>326</v>
      </c>
      <c r="S41" s="1468" t="s">
        <v>374</v>
      </c>
      <c r="T41" s="1345">
        <v>132</v>
      </c>
      <c r="U41" s="1345">
        <v>305.20000000000005</v>
      </c>
      <c r="V41" s="1189">
        <f t="shared" si="18"/>
        <v>173.20000000000005</v>
      </c>
      <c r="W41" s="1345">
        <v>125</v>
      </c>
      <c r="X41" s="1344">
        <f t="shared" si="47"/>
        <v>1385.6000000000004</v>
      </c>
      <c r="Y41" s="1154" t="str">
        <f t="shared" si="20"/>
        <v xml:space="preserve">  </v>
      </c>
      <c r="Z41" s="1235" t="s">
        <v>414</v>
      </c>
      <c r="AA41" s="1345">
        <v>132</v>
      </c>
      <c r="AB41" s="1345">
        <v>301.89999999999998</v>
      </c>
      <c r="AC41" s="1189">
        <f t="shared" si="21"/>
        <v>169.89999999999998</v>
      </c>
      <c r="AD41" s="1235">
        <v>125</v>
      </c>
      <c r="AE41" s="1344">
        <f t="shared" si="22"/>
        <v>1359.1999999999998</v>
      </c>
      <c r="AF41" s="1154" t="str">
        <f t="shared" si="23"/>
        <v xml:space="preserve">  </v>
      </c>
      <c r="AG41" s="1235" t="s">
        <v>448</v>
      </c>
      <c r="AH41" s="1345">
        <v>131.9</v>
      </c>
      <c r="AI41" s="1345">
        <v>309.90000000000003</v>
      </c>
      <c r="AJ41" s="1344">
        <f t="shared" si="24"/>
        <v>178.00000000000003</v>
      </c>
      <c r="AK41" s="1235">
        <v>125</v>
      </c>
      <c r="AL41" s="1344">
        <f t="shared" si="25"/>
        <v>1424.0000000000002</v>
      </c>
      <c r="AM41" s="1154" t="str">
        <f t="shared" si="26"/>
        <v xml:space="preserve">  </v>
      </c>
      <c r="AN41" s="1307">
        <f t="shared" si="27"/>
        <v>1389.6000000000001</v>
      </c>
      <c r="AO41" s="1307">
        <f t="shared" si="48"/>
        <v>32.584658967066268</v>
      </c>
      <c r="AP41" s="1307">
        <f t="shared" si="29"/>
        <v>2.3448948594607271</v>
      </c>
      <c r="AQ41" s="1235">
        <f t="shared" si="30"/>
        <v>3</v>
      </c>
      <c r="AR41" s="1154" t="str">
        <f t="shared" ref="AR41:AR72" si="53">IF(AN41&lt;AR$5,"&lt;MDL",IF(AN41&lt;AR$6,"E, &lt;RL",IF(AN41&gt;AR$6,"  ",)))</f>
        <v xml:space="preserve">  </v>
      </c>
      <c r="AT41" s="23" t="s">
        <v>191</v>
      </c>
      <c r="AU41" s="23" t="s">
        <v>191</v>
      </c>
      <c r="AV41" s="23" t="s">
        <v>191</v>
      </c>
      <c r="AW41" s="1175" t="str">
        <f t="shared" ref="AW41:AW72" si="54">IF(AU41&lt;AW$7,"E, &lt;PRL",IF(AU41&gt;AW$7,"  ",))</f>
        <v xml:space="preserve">  </v>
      </c>
      <c r="AX41" s="1154" t="str">
        <f t="shared" ref="AX41:AX72" si="55">IF(AU41&lt;AX$5,"&lt;MDL",IF(AU41&lt;AX$6,"E, &lt;RL",IF(AU41&gt;AX$6,"  ",)))</f>
        <v xml:space="preserve">  </v>
      </c>
      <c r="AY41" s="23" t="s">
        <v>191</v>
      </c>
      <c r="AZ41" s="23" t="s">
        <v>191</v>
      </c>
      <c r="BA41" s="23" t="s">
        <v>191</v>
      </c>
      <c r="BB41" s="1175" t="str">
        <f t="shared" ref="BB41:BB63" si="56">IF(AZ41&lt;BB$7,"E, &lt;PRL",IF(AZ41&gt;BB$7,"  ",))</f>
        <v xml:space="preserve">  </v>
      </c>
      <c r="BC41" s="1154" t="str">
        <f t="shared" ref="BC41:BC72" si="57">IF(AZ41&lt;BC$5,"&lt;MDL",IF(AZ41&lt;BC$6,"E, &lt;RL",IF(AZ41&gt;BC$6,"  ",)))</f>
        <v xml:space="preserve">  </v>
      </c>
      <c r="BD41" s="794" t="s">
        <v>191</v>
      </c>
      <c r="BE41" s="1347" t="s">
        <v>519</v>
      </c>
      <c r="BF41" s="1347">
        <v>4.3386604939437579</v>
      </c>
      <c r="BG41" s="1456"/>
      <c r="BH41" s="1175" t="str">
        <f t="shared" si="31"/>
        <v xml:space="preserve">  </v>
      </c>
      <c r="BI41" s="1154" t="str">
        <f t="shared" ref="BI41:BI72" si="58">IF(BF41&lt;BI$5,"&lt;MDL",IF(BF41&lt;BI$6,"E, &lt;RL",IF(BF41&gt;BI$6,"  ",)))</f>
        <v xml:space="preserve">  </v>
      </c>
      <c r="BJ41" s="1347" t="s">
        <v>494</v>
      </c>
      <c r="BK41" s="1347">
        <v>5.3582270863053429E-2</v>
      </c>
      <c r="BL41" s="1347"/>
      <c r="BM41" s="1175" t="str">
        <f t="shared" si="32"/>
        <v xml:space="preserve">  </v>
      </c>
      <c r="BN41" s="1158" t="str">
        <f t="shared" ref="BN41:BN72" si="59">IF(BK41&lt;BN$5,"&lt;MDL",IF(BK41&lt;BN$6,"E, &lt;RL",IF(BK41&gt;BN$6,"  ",)))</f>
        <v xml:space="preserve">  </v>
      </c>
      <c r="BO41" s="1157" t="str">
        <f t="shared" ref="BO41:BO72" si="60">IF(BK41&lt;BO$5,"&lt;MDL",IF(BK41&lt;BO$6,"E, &lt;RL",IF(BK41&gt;BO$6,"  ",)))</f>
        <v xml:space="preserve">  </v>
      </c>
      <c r="BP41" s="1348">
        <f t="shared" si="33"/>
        <v>1.2349957074965363</v>
      </c>
      <c r="BQ41" s="1104">
        <v>244.92892122517844</v>
      </c>
      <c r="BR41" s="1370"/>
      <c r="BS41" s="174" t="str">
        <f t="shared" si="34"/>
        <v xml:space="preserve">  </v>
      </c>
      <c r="BT41" s="1158" t="str">
        <f t="shared" si="35"/>
        <v xml:space="preserve">  </v>
      </c>
      <c r="BU41" s="1352">
        <f t="shared" si="49"/>
        <v>339.37351324960736</v>
      </c>
      <c r="BV41" s="1347"/>
      <c r="BW41" s="174" t="str">
        <f t="shared" si="50"/>
        <v xml:space="preserve">  </v>
      </c>
      <c r="BX41" s="1154" t="str">
        <f t="shared" si="51"/>
        <v xml:space="preserve">  </v>
      </c>
      <c r="BY41" s="1236">
        <v>1.5178560203956599</v>
      </c>
      <c r="BZ41" s="1353"/>
      <c r="CA41" s="1179">
        <v>1</v>
      </c>
      <c r="CB41" s="174" t="str">
        <f t="shared" si="37"/>
        <v xml:space="preserve">  </v>
      </c>
      <c r="CC41" s="1154" t="str">
        <f t="shared" si="38"/>
        <v xml:space="preserve">  </v>
      </c>
      <c r="CD41" s="1419">
        <f t="shared" si="46"/>
        <v>2.0630699029217805</v>
      </c>
      <c r="CE41" s="1347"/>
      <c r="CF41" s="174" t="str">
        <f t="shared" ref="CF41:CF63" si="61">IF(CD41&lt;CF$7,"E, &lt;PRL",IF(CD41&gt;CF$7,"  ",))</f>
        <v xml:space="preserve">  </v>
      </c>
      <c r="CG41" s="1158" t="str">
        <f t="shared" ref="CG41:CG72" si="62">IF(CD41&lt;CG$5,"&lt;MDL",IF(CD41&lt;CG$6,"E, &lt;RL",IF(CD41&gt;CG$6,"  ",)))</f>
        <v xml:space="preserve">  </v>
      </c>
      <c r="CH41" s="1348">
        <f t="shared" si="39"/>
        <v>0.61971285906256868</v>
      </c>
      <c r="CI41" s="1353">
        <v>3.7939222543699631</v>
      </c>
      <c r="CJ41" s="1353"/>
      <c r="CK41" s="174" t="str">
        <f t="shared" si="40"/>
        <v xml:space="preserve">  </v>
      </c>
      <c r="CL41" s="1154" t="str">
        <f t="shared" si="41"/>
        <v xml:space="preserve">  </v>
      </c>
      <c r="CM41" s="1347">
        <f t="shared" si="42"/>
        <v>5.4025452902228279</v>
      </c>
      <c r="CN41" s="1353"/>
      <c r="CO41" s="174" t="str">
        <f t="shared" si="43"/>
        <v xml:space="preserve">  </v>
      </c>
      <c r="CP41" s="1158" t="str">
        <f t="shared" ref="CP41:CP72" si="63">IF(CM41&lt;CP$5,"&lt;MDL",IF(CM41&lt;CP$6,"E, &lt;RL",IF(CM41&gt;CP$6,"  ",)))</f>
        <v xml:space="preserve">  </v>
      </c>
      <c r="CQ41" s="1353">
        <f t="shared" si="44"/>
        <v>1.5489890844217509</v>
      </c>
      <c r="CR41" s="1174">
        <f t="shared" si="52"/>
        <v>1.5919171883780114</v>
      </c>
    </row>
    <row r="42" spans="1:97" ht="38.25" x14ac:dyDescent="0.2">
      <c r="A42" s="1144" t="s">
        <v>2210</v>
      </c>
      <c r="B42" s="1161" t="s">
        <v>1316</v>
      </c>
      <c r="C42" s="957" t="s">
        <v>599</v>
      </c>
      <c r="D42" s="957">
        <v>9</v>
      </c>
      <c r="E42" s="1455"/>
      <c r="F42" s="955">
        <v>1</v>
      </c>
      <c r="G42" s="1163">
        <v>11452900</v>
      </c>
      <c r="H42" s="1163">
        <v>201104040820</v>
      </c>
      <c r="I42" s="1163"/>
      <c r="J42" s="957" t="s">
        <v>389</v>
      </c>
      <c r="K42" s="1165" t="s">
        <v>2616</v>
      </c>
      <c r="L42" s="1184" t="s">
        <v>746</v>
      </c>
      <c r="M42" s="957" t="s">
        <v>48</v>
      </c>
      <c r="N42" s="957"/>
      <c r="O42" s="959"/>
      <c r="P42" s="959">
        <v>40635</v>
      </c>
      <c r="Q42" s="1342">
        <v>0.34722222222222199</v>
      </c>
      <c r="R42" s="1105" t="s">
        <v>330</v>
      </c>
      <c r="S42" s="1468" t="s">
        <v>379</v>
      </c>
      <c r="T42" s="1345">
        <v>130</v>
      </c>
      <c r="U42" s="1345">
        <v>154.4</v>
      </c>
      <c r="V42" s="1189">
        <f t="shared" si="18"/>
        <v>24.400000000000006</v>
      </c>
      <c r="W42" s="1235">
        <v>180</v>
      </c>
      <c r="X42" s="1344">
        <f t="shared" si="47"/>
        <v>135.5555555555556</v>
      </c>
      <c r="Y42" s="1154" t="str">
        <f t="shared" si="20"/>
        <v xml:space="preserve">  </v>
      </c>
      <c r="Z42" s="1235" t="s">
        <v>419</v>
      </c>
      <c r="AA42" s="1345">
        <v>130.1</v>
      </c>
      <c r="AB42" s="1345">
        <v>153</v>
      </c>
      <c r="AC42" s="1189">
        <f t="shared" si="21"/>
        <v>22.900000000000006</v>
      </c>
      <c r="AD42" s="1235">
        <v>180</v>
      </c>
      <c r="AE42" s="1344">
        <f t="shared" si="22"/>
        <v>127.22222222222226</v>
      </c>
      <c r="AF42" s="1154" t="str">
        <f t="shared" si="23"/>
        <v xml:space="preserve">  </v>
      </c>
      <c r="AG42" s="1235" t="s">
        <v>452</v>
      </c>
      <c r="AH42" s="1345">
        <v>131.80000000000001</v>
      </c>
      <c r="AI42" s="1345">
        <v>155.79999999999998</v>
      </c>
      <c r="AJ42" s="1344">
        <f t="shared" si="24"/>
        <v>23.999999999999972</v>
      </c>
      <c r="AK42" s="1235">
        <v>180</v>
      </c>
      <c r="AL42" s="1344">
        <f t="shared" si="25"/>
        <v>133.33333333333317</v>
      </c>
      <c r="AM42" s="1154" t="str">
        <f t="shared" si="26"/>
        <v xml:space="preserve">  </v>
      </c>
      <c r="AN42" s="1307">
        <f t="shared" si="27"/>
        <v>132.03703703703698</v>
      </c>
      <c r="AO42" s="1307">
        <f t="shared" si="48"/>
        <v>4.3152519250855459</v>
      </c>
      <c r="AP42" s="1307">
        <f t="shared" si="29"/>
        <v>3.2682132391952257</v>
      </c>
      <c r="AQ42" s="1235">
        <f t="shared" si="30"/>
        <v>3</v>
      </c>
      <c r="AR42" s="1154" t="str">
        <f t="shared" si="53"/>
        <v xml:space="preserve">  </v>
      </c>
      <c r="AT42" s="23" t="s">
        <v>191</v>
      </c>
      <c r="AU42" s="23" t="s">
        <v>191</v>
      </c>
      <c r="AV42" s="23" t="s">
        <v>191</v>
      </c>
      <c r="AW42" s="1175" t="str">
        <f t="shared" si="54"/>
        <v xml:space="preserve">  </v>
      </c>
      <c r="AX42" s="1154" t="str">
        <f t="shared" si="55"/>
        <v xml:space="preserve">  </v>
      </c>
      <c r="AY42" s="23" t="s">
        <v>191</v>
      </c>
      <c r="AZ42" s="23" t="s">
        <v>191</v>
      </c>
      <c r="BA42" s="23" t="s">
        <v>191</v>
      </c>
      <c r="BB42" s="1175" t="str">
        <f t="shared" si="56"/>
        <v xml:space="preserve">  </v>
      </c>
      <c r="BC42" s="1154" t="str">
        <f t="shared" si="57"/>
        <v xml:space="preserve">  </v>
      </c>
      <c r="BD42" s="794" t="s">
        <v>191</v>
      </c>
      <c r="BE42" s="1419" t="s">
        <v>523</v>
      </c>
      <c r="BF42" s="1347">
        <v>1.2157175623104719</v>
      </c>
      <c r="BG42" s="1347">
        <v>2.1331443475428147E-2</v>
      </c>
      <c r="BH42" s="1175" t="str">
        <f t="shared" si="31"/>
        <v xml:space="preserve">  </v>
      </c>
      <c r="BI42" s="1154" t="str">
        <f t="shared" si="58"/>
        <v xml:space="preserve">  </v>
      </c>
      <c r="BJ42" s="1347" t="s">
        <v>494</v>
      </c>
      <c r="BK42" s="1347">
        <v>6.2007422599098083E-2</v>
      </c>
      <c r="BL42" s="1347"/>
      <c r="BM42" s="1175" t="str">
        <f t="shared" si="32"/>
        <v xml:space="preserve">  </v>
      </c>
      <c r="BN42" s="1158" t="str">
        <f t="shared" si="59"/>
        <v xml:space="preserve">  </v>
      </c>
      <c r="BO42" s="1157" t="str">
        <f t="shared" si="60"/>
        <v xml:space="preserve">  </v>
      </c>
      <c r="BP42" s="1348">
        <f t="shared" si="33"/>
        <v>5.1004792989296739</v>
      </c>
      <c r="BQ42" s="1104">
        <v>325.74518504996763</v>
      </c>
      <c r="BR42" s="1370"/>
      <c r="BS42" s="174" t="str">
        <f t="shared" si="34"/>
        <v xml:space="preserve">  </v>
      </c>
      <c r="BT42" s="1158" t="str">
        <f t="shared" si="35"/>
        <v xml:space="preserve">  </v>
      </c>
      <c r="BU42" s="1352">
        <f t="shared" si="49"/>
        <v>44.156569528995625</v>
      </c>
      <c r="BV42" s="1347"/>
      <c r="BW42" s="174" t="str">
        <f t="shared" si="50"/>
        <v xml:space="preserve">  </v>
      </c>
      <c r="BX42" s="1154" t="str">
        <f t="shared" si="51"/>
        <v xml:space="preserve">  </v>
      </c>
      <c r="BY42" s="1236">
        <v>2.8108557049695828</v>
      </c>
      <c r="BZ42" s="1353"/>
      <c r="CA42" s="1179">
        <v>1</v>
      </c>
      <c r="CB42" s="174" t="str">
        <f t="shared" si="37"/>
        <v xml:space="preserve">  </v>
      </c>
      <c r="CC42" s="1154" t="str">
        <f t="shared" si="38"/>
        <v xml:space="preserve">  </v>
      </c>
      <c r="CD42" s="1419">
        <f t="shared" si="46"/>
        <v>0.35760330913224148</v>
      </c>
      <c r="CE42" s="1347"/>
      <c r="CF42" s="174" t="str">
        <f t="shared" si="61"/>
        <v xml:space="preserve">  </v>
      </c>
      <c r="CG42" s="1158" t="str">
        <f t="shared" si="62"/>
        <v xml:space="preserve">  </v>
      </c>
      <c r="CH42" s="1348">
        <f t="shared" si="39"/>
        <v>0.86290015446841128</v>
      </c>
      <c r="CI42" s="1353">
        <v>2.799776613714354</v>
      </c>
      <c r="CJ42" s="1353"/>
      <c r="CK42" s="174" t="str">
        <f t="shared" si="40"/>
        <v>E, &lt;PRL</v>
      </c>
      <c r="CL42" s="1154" t="str">
        <f t="shared" si="41"/>
        <v xml:space="preserve">  </v>
      </c>
      <c r="CM42" s="1347">
        <f t="shared" si="42"/>
        <v>0.37330354849524672</v>
      </c>
      <c r="CN42" s="1353"/>
      <c r="CO42" s="174" t="str">
        <f t="shared" si="43"/>
        <v xml:space="preserve">  </v>
      </c>
      <c r="CP42" s="1158" t="str">
        <f t="shared" si="63"/>
        <v xml:space="preserve">  </v>
      </c>
      <c r="CQ42" s="1353">
        <f t="shared" si="44"/>
        <v>0.85949900173808647</v>
      </c>
      <c r="CR42" s="1174">
        <f t="shared" si="52"/>
        <v>0.84540885416860823</v>
      </c>
    </row>
    <row r="43" spans="1:97" ht="38.25" x14ac:dyDescent="0.2">
      <c r="A43" s="1144" t="s">
        <v>2214</v>
      </c>
      <c r="B43" s="1161" t="s">
        <v>1320</v>
      </c>
      <c r="C43" s="957" t="s">
        <v>599</v>
      </c>
      <c r="D43" s="957">
        <v>7</v>
      </c>
      <c r="E43" s="1455"/>
      <c r="F43" s="955">
        <v>1</v>
      </c>
      <c r="G43" s="1163">
        <v>11452900</v>
      </c>
      <c r="H43" s="1163">
        <v>201104261020</v>
      </c>
      <c r="I43" s="1163"/>
      <c r="J43" s="957" t="s">
        <v>389</v>
      </c>
      <c r="K43" s="1165" t="s">
        <v>2616</v>
      </c>
      <c r="L43" s="1184" t="s">
        <v>746</v>
      </c>
      <c r="M43" s="957" t="s">
        <v>48</v>
      </c>
      <c r="N43" s="957"/>
      <c r="O43" s="959"/>
      <c r="P43" s="959">
        <v>40659</v>
      </c>
      <c r="Q43" s="1342">
        <v>0.43055555555555602</v>
      </c>
      <c r="R43" s="1105" t="s">
        <v>334</v>
      </c>
      <c r="S43" s="1468" t="s">
        <v>383</v>
      </c>
      <c r="T43" s="1345">
        <v>130.9</v>
      </c>
      <c r="U43" s="1345">
        <v>150.10000000000002</v>
      </c>
      <c r="V43" s="1189">
        <f t="shared" si="18"/>
        <v>19.200000000000017</v>
      </c>
      <c r="W43" s="1235">
        <v>250</v>
      </c>
      <c r="X43" s="1344">
        <f t="shared" si="47"/>
        <v>76.800000000000068</v>
      </c>
      <c r="Y43" s="1154" t="str">
        <f t="shared" si="20"/>
        <v xml:space="preserve">  </v>
      </c>
      <c r="Z43" s="1235" t="s">
        <v>423</v>
      </c>
      <c r="AA43" s="1345">
        <v>130.5</v>
      </c>
      <c r="AB43" s="1345">
        <v>151.19999999999999</v>
      </c>
      <c r="AC43" s="1189">
        <f t="shared" si="21"/>
        <v>20.699999999999989</v>
      </c>
      <c r="AD43" s="1235">
        <v>250</v>
      </c>
      <c r="AE43" s="1344">
        <f t="shared" si="22"/>
        <v>82.799999999999955</v>
      </c>
      <c r="AF43" s="1154" t="str">
        <f t="shared" si="23"/>
        <v xml:space="preserve">  </v>
      </c>
      <c r="AG43" s="1235" t="s">
        <v>455</v>
      </c>
      <c r="AH43" s="1345">
        <v>132.19999999999999</v>
      </c>
      <c r="AI43" s="1345">
        <v>150.10000000000002</v>
      </c>
      <c r="AJ43" s="1344">
        <f t="shared" si="24"/>
        <v>17.900000000000034</v>
      </c>
      <c r="AK43" s="1235">
        <v>250</v>
      </c>
      <c r="AL43" s="1344">
        <f t="shared" si="25"/>
        <v>71.600000000000136</v>
      </c>
      <c r="AM43" s="1154" t="str">
        <f t="shared" si="26"/>
        <v xml:space="preserve">  </v>
      </c>
      <c r="AN43" s="1307">
        <f t="shared" si="27"/>
        <v>77.06666666666672</v>
      </c>
      <c r="AO43" s="1307">
        <f t="shared" si="48"/>
        <v>5.6047598818622291</v>
      </c>
      <c r="AP43" s="1307">
        <f t="shared" si="29"/>
        <v>7.2726123034544443</v>
      </c>
      <c r="AQ43" s="1235">
        <f t="shared" si="30"/>
        <v>3</v>
      </c>
      <c r="AR43" s="1154" t="str">
        <f t="shared" si="53"/>
        <v xml:space="preserve">  </v>
      </c>
      <c r="AT43" s="23" t="s">
        <v>191</v>
      </c>
      <c r="AU43" s="23" t="s">
        <v>191</v>
      </c>
      <c r="AV43" s="23" t="s">
        <v>191</v>
      </c>
      <c r="AW43" s="1175" t="str">
        <f t="shared" si="54"/>
        <v xml:space="preserve">  </v>
      </c>
      <c r="AX43" s="1154" t="str">
        <f t="shared" si="55"/>
        <v xml:space="preserve">  </v>
      </c>
      <c r="AY43" s="23" t="s">
        <v>191</v>
      </c>
      <c r="AZ43" s="23" t="s">
        <v>191</v>
      </c>
      <c r="BA43" s="23" t="s">
        <v>191</v>
      </c>
      <c r="BB43" s="1175" t="str">
        <f t="shared" si="56"/>
        <v xml:space="preserve">  </v>
      </c>
      <c r="BC43" s="1154" t="str">
        <f t="shared" si="57"/>
        <v xml:space="preserve">  </v>
      </c>
      <c r="BD43" s="794" t="s">
        <v>191</v>
      </c>
      <c r="BE43" s="1419" t="s">
        <v>527</v>
      </c>
      <c r="BF43" s="1347">
        <v>1.8538209010175841</v>
      </c>
      <c r="BG43" s="1456"/>
      <c r="BH43" s="1175" t="str">
        <f t="shared" si="31"/>
        <v xml:space="preserve">  </v>
      </c>
      <c r="BI43" s="1154" t="str">
        <f t="shared" si="58"/>
        <v xml:space="preserve">  </v>
      </c>
      <c r="BJ43" s="1347" t="s">
        <v>494</v>
      </c>
      <c r="BK43" s="1347">
        <v>0.64111536111123602</v>
      </c>
      <c r="BL43" s="1347"/>
      <c r="BM43" s="1175" t="str">
        <f t="shared" si="32"/>
        <v xml:space="preserve">  </v>
      </c>
      <c r="BN43" s="1158" t="str">
        <f t="shared" si="59"/>
        <v xml:space="preserve">  </v>
      </c>
      <c r="BO43" s="1157" t="str">
        <f t="shared" si="60"/>
        <v xml:space="preserve">  </v>
      </c>
      <c r="BP43" s="1348">
        <f t="shared" si="33"/>
        <v>34.583457374944913</v>
      </c>
      <c r="BQ43" s="1104">
        <v>347.0314230229074</v>
      </c>
      <c r="BR43" s="1370"/>
      <c r="BS43" s="174" t="str">
        <f t="shared" si="34"/>
        <v xml:space="preserve">  </v>
      </c>
      <c r="BT43" s="1158" t="str">
        <f t="shared" si="35"/>
        <v xml:space="preserve">  </v>
      </c>
      <c r="BU43" s="1352">
        <f t="shared" si="49"/>
        <v>26.65201328815931</v>
      </c>
      <c r="BV43" s="1347"/>
      <c r="BW43" s="174" t="str">
        <f t="shared" si="50"/>
        <v xml:space="preserve">  </v>
      </c>
      <c r="BX43" s="1154" t="str">
        <f t="shared" si="51"/>
        <v xml:space="preserve">  </v>
      </c>
      <c r="BY43" s="1236">
        <v>28.950998859242222</v>
      </c>
      <c r="BZ43" s="1353"/>
      <c r="CA43" s="1179">
        <v>1</v>
      </c>
      <c r="CB43" s="174" t="str">
        <f t="shared" si="37"/>
        <v xml:space="preserve">  </v>
      </c>
      <c r="CC43" s="1154" t="str">
        <f t="shared" si="38"/>
        <v xml:space="preserve">  </v>
      </c>
      <c r="CD43" s="1419">
        <f t="shared" si="46"/>
        <v>2.3971427055452548</v>
      </c>
      <c r="CE43" s="1347"/>
      <c r="CF43" s="174" t="str">
        <f t="shared" si="61"/>
        <v xml:space="preserve">  </v>
      </c>
      <c r="CG43" s="1158" t="str">
        <f t="shared" si="62"/>
        <v xml:space="preserve">  </v>
      </c>
      <c r="CH43" s="1348">
        <f t="shared" si="39"/>
        <v>8.3424718738888313</v>
      </c>
      <c r="CI43" s="1236">
        <v>2.273861946141527</v>
      </c>
      <c r="CJ43" s="1353"/>
      <c r="CK43" s="174" t="str">
        <f t="shared" si="40"/>
        <v>E, &lt;PRL</v>
      </c>
      <c r="CL43" s="1154" t="str">
        <f t="shared" si="41"/>
        <v xml:space="preserve">  </v>
      </c>
      <c r="CM43" s="1347">
        <f t="shared" si="42"/>
        <v>0.16280851534373364</v>
      </c>
      <c r="CN43" s="1353"/>
      <c r="CO43" s="174" t="str">
        <f t="shared" si="43"/>
        <v>E, &lt;PRL</v>
      </c>
      <c r="CP43" s="1158" t="str">
        <f t="shared" si="63"/>
        <v>E, &lt;RL</v>
      </c>
      <c r="CQ43" s="1353">
        <f t="shared" si="44"/>
        <v>0.65523229174305353</v>
      </c>
      <c r="CR43" s="1174">
        <f t="shared" si="52"/>
        <v>0.6108676053229517</v>
      </c>
    </row>
    <row r="44" spans="1:97" ht="38.25" x14ac:dyDescent="0.2">
      <c r="A44" s="1144" t="s">
        <v>2215</v>
      </c>
      <c r="B44" s="1208" t="s">
        <v>1321</v>
      </c>
      <c r="C44" s="1209" t="s">
        <v>600</v>
      </c>
      <c r="D44" s="1209">
        <v>7</v>
      </c>
      <c r="E44" s="1455"/>
      <c r="F44" s="955">
        <v>4</v>
      </c>
      <c r="G44" s="1210">
        <v>11452900</v>
      </c>
      <c r="H44" s="1210">
        <v>201104261025</v>
      </c>
      <c r="I44" s="1210"/>
      <c r="J44" s="1209" t="s">
        <v>389</v>
      </c>
      <c r="K44" s="1165" t="s">
        <v>2616</v>
      </c>
      <c r="L44" s="1184" t="s">
        <v>746</v>
      </c>
      <c r="M44" s="1209" t="s">
        <v>344</v>
      </c>
      <c r="N44" s="1209"/>
      <c r="O44" s="1407" t="s">
        <v>45</v>
      </c>
      <c r="P44" s="1407">
        <v>40659</v>
      </c>
      <c r="Q44" s="1357">
        <v>0.43402777777777801</v>
      </c>
      <c r="R44" s="1356" t="s">
        <v>335</v>
      </c>
      <c r="S44" s="1473" t="s">
        <v>384</v>
      </c>
      <c r="T44" s="1409">
        <v>130.30000000000001</v>
      </c>
      <c r="U44" s="1409">
        <v>142.6</v>
      </c>
      <c r="V44" s="1360">
        <f t="shared" si="18"/>
        <v>12.299999999999983</v>
      </c>
      <c r="W44" s="1362">
        <v>290</v>
      </c>
      <c r="X44" s="1359">
        <f t="shared" si="47"/>
        <v>42.413793103448221</v>
      </c>
      <c r="Y44" s="1154" t="str">
        <f t="shared" si="20"/>
        <v xml:space="preserve">  </v>
      </c>
      <c r="Z44" s="1362" t="s">
        <v>424</v>
      </c>
      <c r="AA44" s="1409">
        <v>130.80000000000001</v>
      </c>
      <c r="AB44" s="1409">
        <v>153.19999999999999</v>
      </c>
      <c r="AC44" s="1360">
        <f t="shared" si="21"/>
        <v>22.399999999999977</v>
      </c>
      <c r="AD44" s="1362">
        <v>285</v>
      </c>
      <c r="AE44" s="1359">
        <f t="shared" si="22"/>
        <v>78.596491228070107</v>
      </c>
      <c r="AF44" s="1154" t="str">
        <f t="shared" si="23"/>
        <v xml:space="preserve">  </v>
      </c>
      <c r="AG44" s="1362" t="s">
        <v>456</v>
      </c>
      <c r="AH44" s="1409">
        <v>130.4</v>
      </c>
      <c r="AI44" s="1409">
        <v>156.70000000000002</v>
      </c>
      <c r="AJ44" s="1359">
        <f t="shared" si="24"/>
        <v>26.300000000000011</v>
      </c>
      <c r="AK44" s="1362">
        <v>360</v>
      </c>
      <c r="AL44" s="1359">
        <f t="shared" si="25"/>
        <v>73.055555555555586</v>
      </c>
      <c r="AM44" s="1154" t="str">
        <f t="shared" si="26"/>
        <v xml:space="preserve">  </v>
      </c>
      <c r="AN44" s="1361">
        <f t="shared" si="27"/>
        <v>64.688613295691312</v>
      </c>
      <c r="AO44" s="1361">
        <f t="shared" si="48"/>
        <v>19.488488986560874</v>
      </c>
      <c r="AP44" s="1361">
        <f t="shared" si="29"/>
        <v>30.126614242724749</v>
      </c>
      <c r="AQ44" s="1362">
        <f t="shared" si="30"/>
        <v>3</v>
      </c>
      <c r="AR44" s="1154" t="str">
        <f t="shared" si="53"/>
        <v xml:space="preserve">  </v>
      </c>
      <c r="AS44" s="1362"/>
      <c r="AT44" s="72" t="s">
        <v>191</v>
      </c>
      <c r="AU44" s="72" t="s">
        <v>191</v>
      </c>
      <c r="AV44" s="72" t="s">
        <v>191</v>
      </c>
      <c r="AW44" s="1175" t="str">
        <f t="shared" si="54"/>
        <v xml:space="preserve">  </v>
      </c>
      <c r="AX44" s="1154" t="str">
        <f t="shared" si="55"/>
        <v xml:space="preserve">  </v>
      </c>
      <c r="AY44" s="72" t="s">
        <v>191</v>
      </c>
      <c r="AZ44" s="72" t="s">
        <v>191</v>
      </c>
      <c r="BA44" s="72" t="s">
        <v>191</v>
      </c>
      <c r="BB44" s="1175" t="str">
        <f t="shared" si="56"/>
        <v xml:space="preserve">  </v>
      </c>
      <c r="BC44" s="1154" t="str">
        <f t="shared" si="57"/>
        <v xml:space="preserve">  </v>
      </c>
      <c r="BD44" s="795" t="s">
        <v>191</v>
      </c>
      <c r="BE44" s="1464" t="s">
        <v>528</v>
      </c>
      <c r="BF44" s="1370">
        <v>1.932483496317341</v>
      </c>
      <c r="BG44" s="1456"/>
      <c r="BH44" s="1175" t="str">
        <f t="shared" si="31"/>
        <v xml:space="preserve">  </v>
      </c>
      <c r="BI44" s="1154" t="str">
        <f t="shared" si="58"/>
        <v xml:space="preserve">  </v>
      </c>
      <c r="BJ44" s="1370" t="s">
        <v>494</v>
      </c>
      <c r="BK44" s="1370">
        <v>0.62360351569881867</v>
      </c>
      <c r="BL44" s="1370"/>
      <c r="BM44" s="1175" t="str">
        <f t="shared" si="32"/>
        <v xml:space="preserve">  </v>
      </c>
      <c r="BN44" s="1158" t="str">
        <f t="shared" si="59"/>
        <v xml:space="preserve">  </v>
      </c>
      <c r="BO44" s="1157" t="str">
        <f t="shared" si="60"/>
        <v xml:space="preserve">  </v>
      </c>
      <c r="BP44" s="1369">
        <f t="shared" si="33"/>
        <v>32.269539009631686</v>
      </c>
      <c r="BQ44" s="1461">
        <v>451.09179414572361</v>
      </c>
      <c r="BR44" s="1370"/>
      <c r="BS44" s="174" t="str">
        <f t="shared" si="34"/>
        <v xml:space="preserve">  </v>
      </c>
      <c r="BT44" s="1158" t="str">
        <f t="shared" si="35"/>
        <v xml:space="preserve">  </v>
      </c>
      <c r="BU44" s="1366">
        <f t="shared" si="49"/>
        <v>19.132514027559978</v>
      </c>
      <c r="BV44" s="1370"/>
      <c r="BW44" s="174" t="str">
        <f t="shared" si="50"/>
        <v xml:space="preserve">  </v>
      </c>
      <c r="BX44" s="1154" t="str">
        <f t="shared" si="51"/>
        <v xml:space="preserve">  </v>
      </c>
      <c r="BY44" s="1367">
        <v>19.722625775316349</v>
      </c>
      <c r="BZ44" s="1368"/>
      <c r="CA44" s="1193">
        <v>1</v>
      </c>
      <c r="CB44" s="174" t="str">
        <f t="shared" si="37"/>
        <v xml:space="preserve">  </v>
      </c>
      <c r="CC44" s="1154" t="str">
        <f t="shared" si="38"/>
        <v xml:space="preserve">  </v>
      </c>
      <c r="CD44" s="1464">
        <f t="shared" si="46"/>
        <v>1.5501291837441609</v>
      </c>
      <c r="CE44" s="1370"/>
      <c r="CF44" s="174" t="str">
        <f t="shared" si="61"/>
        <v xml:space="preserve">  </v>
      </c>
      <c r="CG44" s="1158" t="str">
        <f t="shared" si="62"/>
        <v xml:space="preserve">  </v>
      </c>
      <c r="CH44" s="1369">
        <f t="shared" si="39"/>
        <v>4.3721978611176029</v>
      </c>
      <c r="CI44" s="1367">
        <v>2.2344183940350875</v>
      </c>
      <c r="CJ44" s="1368"/>
      <c r="CK44" s="174" t="str">
        <f t="shared" si="40"/>
        <v>E, &lt;PRL</v>
      </c>
      <c r="CL44" s="1154" t="str">
        <f t="shared" si="41"/>
        <v xml:space="preserve">  </v>
      </c>
      <c r="CM44" s="1370">
        <f t="shared" si="42"/>
        <v>0.16323667711978562</v>
      </c>
      <c r="CN44" s="1368"/>
      <c r="CO44" s="174" t="str">
        <f t="shared" si="43"/>
        <v>E, &lt;PRL</v>
      </c>
      <c r="CP44" s="1158" t="str">
        <f t="shared" si="63"/>
        <v>E, &lt;RL</v>
      </c>
      <c r="CQ44" s="1368">
        <f t="shared" si="44"/>
        <v>0.49533563302046379</v>
      </c>
      <c r="CR44" s="1293">
        <f t="shared" si="52"/>
        <v>0.85318989906212361</v>
      </c>
      <c r="CS44" s="1094"/>
    </row>
    <row r="45" spans="1:97" ht="38.25" x14ac:dyDescent="0.2">
      <c r="A45" s="1144" t="s">
        <v>2247</v>
      </c>
      <c r="B45" s="1161" t="s">
        <v>1353</v>
      </c>
      <c r="C45" s="957" t="s">
        <v>599</v>
      </c>
      <c r="D45" s="957">
        <v>9</v>
      </c>
      <c r="E45" s="1455"/>
      <c r="F45" s="955">
        <v>1</v>
      </c>
      <c r="G45" s="1163">
        <v>11452900</v>
      </c>
      <c r="H45" s="1163">
        <v>201203161510</v>
      </c>
      <c r="I45" s="1163"/>
      <c r="J45" s="1105" t="s">
        <v>612</v>
      </c>
      <c r="K45" s="1165" t="s">
        <v>2616</v>
      </c>
      <c r="L45" s="1184" t="s">
        <v>746</v>
      </c>
      <c r="M45" s="957" t="s">
        <v>48</v>
      </c>
      <c r="N45" s="957"/>
      <c r="O45" s="957"/>
      <c r="P45" s="1169">
        <v>40984</v>
      </c>
      <c r="Q45" s="960">
        <v>0.63194444444444442</v>
      </c>
      <c r="R45" s="1105" t="s">
        <v>613</v>
      </c>
      <c r="S45" s="1235" t="s">
        <v>613</v>
      </c>
      <c r="T45" s="1345">
        <v>130.5</v>
      </c>
      <c r="U45" s="1344">
        <v>140.19999999999999</v>
      </c>
      <c r="V45" s="1344">
        <f t="shared" si="18"/>
        <v>9.6999999999999886</v>
      </c>
      <c r="W45" s="1235">
        <v>388</v>
      </c>
      <c r="X45" s="1344">
        <f t="shared" si="47"/>
        <v>24.999999999999972</v>
      </c>
      <c r="Y45" s="1154" t="str">
        <f t="shared" si="20"/>
        <v xml:space="preserve">  </v>
      </c>
      <c r="Z45" s="1235" t="s">
        <v>613</v>
      </c>
      <c r="AA45" s="1345">
        <v>130.69999999999999</v>
      </c>
      <c r="AB45" s="1189">
        <v>139.9</v>
      </c>
      <c r="AC45" s="1344">
        <f t="shared" si="21"/>
        <v>9.2000000000000171</v>
      </c>
      <c r="AD45" s="1235">
        <v>352</v>
      </c>
      <c r="AE45" s="1344">
        <f t="shared" si="22"/>
        <v>26.136363636363686</v>
      </c>
      <c r="AF45" s="1154" t="str">
        <f t="shared" si="23"/>
        <v xml:space="preserve">  </v>
      </c>
      <c r="AG45" s="1235" t="s">
        <v>613</v>
      </c>
      <c r="AH45" s="1345">
        <v>132.69999999999999</v>
      </c>
      <c r="AI45" s="1189">
        <v>142.9</v>
      </c>
      <c r="AJ45" s="1344">
        <f t="shared" si="24"/>
        <v>10.200000000000017</v>
      </c>
      <c r="AK45" s="1235">
        <v>442</v>
      </c>
      <c r="AL45" s="1344">
        <f t="shared" si="25"/>
        <v>23.076923076923116</v>
      </c>
      <c r="AM45" s="1154" t="str">
        <f t="shared" si="26"/>
        <v xml:space="preserve">  </v>
      </c>
      <c r="AN45" s="1507">
        <f t="shared" si="27"/>
        <v>24.737762237762258</v>
      </c>
      <c r="AO45" s="1507">
        <f t="shared" si="48"/>
        <v>1.5464865395938923</v>
      </c>
      <c r="AP45" s="1507">
        <f t="shared" si="29"/>
        <v>6.2515215593477436</v>
      </c>
      <c r="AQ45" s="1506">
        <f t="shared" si="30"/>
        <v>3</v>
      </c>
      <c r="AR45" s="1154" t="str">
        <f t="shared" si="53"/>
        <v xml:space="preserve">  </v>
      </c>
      <c r="AS45" s="1506"/>
      <c r="AT45" s="23" t="s">
        <v>191</v>
      </c>
      <c r="AU45" s="23" t="s">
        <v>191</v>
      </c>
      <c r="AV45" s="23" t="s">
        <v>191</v>
      </c>
      <c r="AW45" s="1175" t="str">
        <f t="shared" si="54"/>
        <v xml:space="preserve">  </v>
      </c>
      <c r="AX45" s="1154" t="str">
        <f t="shared" si="55"/>
        <v xml:space="preserve">  </v>
      </c>
      <c r="AY45" s="23" t="s">
        <v>191</v>
      </c>
      <c r="AZ45" s="23" t="s">
        <v>191</v>
      </c>
      <c r="BA45" s="23" t="s">
        <v>191</v>
      </c>
      <c r="BB45" s="1175" t="str">
        <f t="shared" si="56"/>
        <v xml:space="preserve">  </v>
      </c>
      <c r="BC45" s="1154" t="str">
        <f t="shared" si="57"/>
        <v xml:space="preserve">  </v>
      </c>
      <c r="BD45" s="794" t="s">
        <v>191</v>
      </c>
      <c r="BF45" s="1347">
        <v>2.0303867842343792</v>
      </c>
      <c r="BH45" s="1175" t="str">
        <f t="shared" si="31"/>
        <v xml:space="preserve">  </v>
      </c>
      <c r="BI45" s="1154" t="str">
        <f t="shared" si="58"/>
        <v xml:space="preserve">  </v>
      </c>
      <c r="BK45" s="1346">
        <v>0.12067990953309375</v>
      </c>
      <c r="BL45" s="1346"/>
      <c r="BM45" s="1175" t="str">
        <f t="shared" si="32"/>
        <v xml:space="preserve">  </v>
      </c>
      <c r="BN45" s="1158" t="str">
        <f t="shared" si="59"/>
        <v xml:space="preserve">  </v>
      </c>
      <c r="BO45" s="1157" t="str">
        <f t="shared" si="60"/>
        <v xml:space="preserve">  </v>
      </c>
      <c r="BP45" s="1348">
        <f t="shared" si="33"/>
        <v>5.9436906539263097</v>
      </c>
      <c r="BQ45" s="1104">
        <v>338.01397843466378</v>
      </c>
      <c r="BR45" s="949"/>
      <c r="BS45" s="174" t="str">
        <f t="shared" si="34"/>
        <v xml:space="preserve">  </v>
      </c>
      <c r="BT45" s="1158" t="str">
        <f t="shared" si="35"/>
        <v xml:space="preserve">  </v>
      </c>
      <c r="BU45" s="1352">
        <f t="shared" si="49"/>
        <v>8.450349460866585</v>
      </c>
      <c r="BV45" s="1517">
        <v>0.23060739651506021</v>
      </c>
      <c r="BW45" s="174" t="str">
        <f t="shared" si="50"/>
        <v xml:space="preserve">  </v>
      </c>
      <c r="BX45" s="1154" t="str">
        <f t="shared" si="51"/>
        <v xml:space="preserve">  </v>
      </c>
      <c r="BY45" s="1236">
        <v>7.97054243103441</v>
      </c>
      <c r="BZ45" s="1235"/>
      <c r="CA45" s="1179">
        <v>1</v>
      </c>
      <c r="CB45" s="174" t="str">
        <f t="shared" si="37"/>
        <v xml:space="preserve">  </v>
      </c>
      <c r="CC45" s="1154" t="str">
        <f t="shared" si="38"/>
        <v xml:space="preserve">  </v>
      </c>
      <c r="CD45" s="1419">
        <f t="shared" si="46"/>
        <v>0.20832099535658158</v>
      </c>
      <c r="CE45" s="1097"/>
      <c r="CF45" s="174" t="str">
        <f t="shared" si="61"/>
        <v xml:space="preserve">  </v>
      </c>
      <c r="CG45" s="1158" t="str">
        <f t="shared" si="62"/>
        <v xml:space="preserve">  </v>
      </c>
      <c r="CH45" s="1389">
        <f t="shared" si="39"/>
        <v>2.358051127928448</v>
      </c>
      <c r="CI45" s="1236">
        <v>14.487883070686134</v>
      </c>
      <c r="CJ45" s="1097"/>
      <c r="CK45" s="174" t="str">
        <f t="shared" si="40"/>
        <v xml:space="preserve">  </v>
      </c>
      <c r="CL45" s="1154" t="str">
        <f t="shared" si="41"/>
        <v xml:space="preserve">  </v>
      </c>
      <c r="CM45" s="1419">
        <f t="shared" si="42"/>
        <v>0.33433576316968061</v>
      </c>
      <c r="CN45" s="1097"/>
      <c r="CO45" s="174" t="str">
        <f t="shared" si="43"/>
        <v xml:space="preserve">  </v>
      </c>
      <c r="CP45" s="1158" t="str">
        <f t="shared" si="63"/>
        <v xml:space="preserve">  </v>
      </c>
      <c r="CQ45" s="1236">
        <f t="shared" si="44"/>
        <v>4.2861786775148296</v>
      </c>
      <c r="CR45" s="1174">
        <f t="shared" si="52"/>
        <v>3.9564726253983156</v>
      </c>
    </row>
    <row r="46" spans="1:97" ht="38.25" x14ac:dyDescent="0.2">
      <c r="A46" s="1144" t="s">
        <v>2249</v>
      </c>
      <c r="B46" s="1161" t="s">
        <v>1355</v>
      </c>
      <c r="C46" s="957" t="s">
        <v>599</v>
      </c>
      <c r="D46" s="957">
        <v>9</v>
      </c>
      <c r="E46" s="1455"/>
      <c r="F46" s="955">
        <v>1</v>
      </c>
      <c r="G46" s="1163">
        <v>11452900</v>
      </c>
      <c r="H46" s="1163">
        <v>201203171410</v>
      </c>
      <c r="I46" s="1163"/>
      <c r="J46" s="1105" t="s">
        <v>615</v>
      </c>
      <c r="K46" s="1165" t="s">
        <v>2616</v>
      </c>
      <c r="L46" s="1184" t="s">
        <v>746</v>
      </c>
      <c r="M46" s="957" t="s">
        <v>48</v>
      </c>
      <c r="N46" s="957"/>
      <c r="O46" s="957"/>
      <c r="P46" s="1169">
        <v>40985</v>
      </c>
      <c r="Q46" s="960">
        <v>0.59027777777777779</v>
      </c>
      <c r="R46" s="1105" t="s">
        <v>616</v>
      </c>
      <c r="S46" s="1235" t="s">
        <v>616</v>
      </c>
      <c r="T46" s="1345">
        <v>131</v>
      </c>
      <c r="U46" s="1344">
        <v>139.6</v>
      </c>
      <c r="V46" s="1344">
        <f t="shared" si="18"/>
        <v>8.5999999999999943</v>
      </c>
      <c r="W46" s="1235">
        <v>396</v>
      </c>
      <c r="X46" s="1344">
        <f t="shared" si="47"/>
        <v>21.717171717171702</v>
      </c>
      <c r="Y46" s="1154" t="str">
        <f t="shared" si="20"/>
        <v xml:space="preserve">  </v>
      </c>
      <c r="Z46" s="1235" t="s">
        <v>616</v>
      </c>
      <c r="AA46" s="1345">
        <v>132.6</v>
      </c>
      <c r="AB46" s="1189">
        <v>144.30000000000001</v>
      </c>
      <c r="AC46" s="1344">
        <f t="shared" si="21"/>
        <v>11.700000000000017</v>
      </c>
      <c r="AD46" s="1235">
        <v>520</v>
      </c>
      <c r="AE46" s="1344">
        <f t="shared" si="22"/>
        <v>22.500000000000032</v>
      </c>
      <c r="AF46" s="1154" t="str">
        <f t="shared" si="23"/>
        <v xml:space="preserve">  </v>
      </c>
      <c r="AG46" s="1235" t="s">
        <v>616</v>
      </c>
      <c r="AH46" s="1345">
        <v>132.69999999999999</v>
      </c>
      <c r="AI46" s="1189">
        <v>143.5</v>
      </c>
      <c r="AJ46" s="1344">
        <f t="shared" si="24"/>
        <v>10.800000000000011</v>
      </c>
      <c r="AK46" s="1235">
        <v>495</v>
      </c>
      <c r="AL46" s="1344">
        <f t="shared" si="25"/>
        <v>21.818181818181841</v>
      </c>
      <c r="AM46" s="1154" t="str">
        <f t="shared" si="26"/>
        <v xml:space="preserve">  </v>
      </c>
      <c r="AN46" s="1507">
        <f t="shared" si="27"/>
        <v>22.011784511784526</v>
      </c>
      <c r="AO46" s="1507">
        <f t="shared" si="48"/>
        <v>0.42581279023374685</v>
      </c>
      <c r="AP46" s="1507">
        <f t="shared" si="29"/>
        <v>1.9344764619414569</v>
      </c>
      <c r="AQ46" s="1506">
        <f t="shared" si="30"/>
        <v>3</v>
      </c>
      <c r="AR46" s="1154" t="str">
        <f t="shared" si="53"/>
        <v xml:space="preserve">  </v>
      </c>
      <c r="AS46" s="1506"/>
      <c r="AT46" s="23" t="s">
        <v>191</v>
      </c>
      <c r="AU46" s="23" t="s">
        <v>191</v>
      </c>
      <c r="AV46" s="23" t="s">
        <v>191</v>
      </c>
      <c r="AW46" s="1175" t="str">
        <f t="shared" si="54"/>
        <v xml:space="preserve">  </v>
      </c>
      <c r="AX46" s="1154" t="str">
        <f t="shared" si="55"/>
        <v xml:space="preserve">  </v>
      </c>
      <c r="AY46" s="23" t="s">
        <v>191</v>
      </c>
      <c r="AZ46" s="23" t="s">
        <v>191</v>
      </c>
      <c r="BA46" s="23" t="s">
        <v>191</v>
      </c>
      <c r="BB46" s="1175" t="str">
        <f t="shared" si="56"/>
        <v xml:space="preserve">  </v>
      </c>
      <c r="BC46" s="1154" t="str">
        <f t="shared" si="57"/>
        <v xml:space="preserve">  </v>
      </c>
      <c r="BD46" s="794" t="s">
        <v>191</v>
      </c>
      <c r="BF46" s="1347">
        <v>5.9280625784074772</v>
      </c>
      <c r="BG46" s="1347">
        <v>6.3135006172932773E-2</v>
      </c>
      <c r="BH46" s="1175" t="str">
        <f t="shared" si="31"/>
        <v xml:space="preserve">  </v>
      </c>
      <c r="BI46" s="1154" t="str">
        <f t="shared" si="58"/>
        <v xml:space="preserve">  </v>
      </c>
      <c r="BK46" s="1346">
        <v>0.21745004040746205</v>
      </c>
      <c r="BL46" s="1346"/>
      <c r="BM46" s="1175" t="str">
        <f t="shared" si="32"/>
        <v xml:space="preserve">  </v>
      </c>
      <c r="BN46" s="1158" t="str">
        <f t="shared" si="59"/>
        <v xml:space="preserve">  </v>
      </c>
      <c r="BO46" s="1157" t="str">
        <f t="shared" si="60"/>
        <v xml:space="preserve">  </v>
      </c>
      <c r="BP46" s="1348">
        <f t="shared" si="33"/>
        <v>3.6681468444598999</v>
      </c>
      <c r="BQ46" s="1104">
        <v>504.86166760464408</v>
      </c>
      <c r="BR46" s="949"/>
      <c r="BS46" s="174" t="str">
        <f t="shared" si="34"/>
        <v xml:space="preserve">  </v>
      </c>
      <c r="BT46" s="1158" t="str">
        <f t="shared" si="35"/>
        <v xml:space="preserve">  </v>
      </c>
      <c r="BU46" s="1352">
        <f t="shared" si="49"/>
        <v>10.964167528787717</v>
      </c>
      <c r="BV46" s="1517">
        <v>5.4817457059848036E-2</v>
      </c>
      <c r="BW46" s="174" t="str">
        <f t="shared" si="50"/>
        <v xml:space="preserve">  </v>
      </c>
      <c r="BX46" s="1154" t="str">
        <f t="shared" si="51"/>
        <v xml:space="preserve">  </v>
      </c>
      <c r="BY46" s="1236">
        <v>7.5927741864398257</v>
      </c>
      <c r="BZ46" s="1384">
        <v>7.5474892509343139E-2</v>
      </c>
      <c r="CA46" s="1179">
        <v>1</v>
      </c>
      <c r="CB46" s="174" t="str">
        <f t="shared" si="37"/>
        <v xml:space="preserve">  </v>
      </c>
      <c r="CC46" s="1154" t="str">
        <f t="shared" si="38"/>
        <v xml:space="preserve">  </v>
      </c>
      <c r="CD46" s="1419">
        <v>0.17083741919489634</v>
      </c>
      <c r="CE46" s="1097">
        <v>1.6981850814602184E-3</v>
      </c>
      <c r="CF46" s="174" t="str">
        <f t="shared" si="61"/>
        <v xml:space="preserve">  </v>
      </c>
      <c r="CG46" s="1158" t="str">
        <f t="shared" si="62"/>
        <v xml:space="preserve">  </v>
      </c>
      <c r="CH46" s="1389">
        <f t="shared" si="39"/>
        <v>1.50393160614953</v>
      </c>
      <c r="CI46" s="1236">
        <v>15.242720962394321</v>
      </c>
      <c r="CJ46" s="1097"/>
      <c r="CK46" s="174" t="str">
        <f t="shared" si="40"/>
        <v xml:space="preserve">  </v>
      </c>
      <c r="CL46" s="1154" t="str">
        <f t="shared" si="41"/>
        <v xml:space="preserve">  </v>
      </c>
      <c r="CM46" s="1419">
        <f t="shared" si="42"/>
        <v>0.332568457361331</v>
      </c>
      <c r="CN46" s="1097"/>
      <c r="CO46" s="174" t="str">
        <f t="shared" si="43"/>
        <v xml:space="preserve">  </v>
      </c>
      <c r="CP46" s="1158" t="str">
        <f t="shared" si="63"/>
        <v xml:space="preserve">  </v>
      </c>
      <c r="CQ46" s="1236">
        <f t="shared" si="44"/>
        <v>3.0191876191976728</v>
      </c>
      <c r="CR46" s="1174">
        <f t="shared" si="52"/>
        <v>3.0332303523102255</v>
      </c>
    </row>
    <row r="47" spans="1:97" ht="38.25" x14ac:dyDescent="0.2">
      <c r="A47" s="1144" t="s">
        <v>2252</v>
      </c>
      <c r="B47" s="1161" t="s">
        <v>1358</v>
      </c>
      <c r="C47" s="957" t="s">
        <v>599</v>
      </c>
      <c r="D47" s="957">
        <v>9</v>
      </c>
      <c r="E47" s="1455"/>
      <c r="F47" s="955">
        <v>1</v>
      </c>
      <c r="G47" s="1163">
        <v>11452900</v>
      </c>
      <c r="H47" s="1163">
        <v>201203180950</v>
      </c>
      <c r="I47" s="1163"/>
      <c r="J47" s="1105" t="s">
        <v>621</v>
      </c>
      <c r="K47" s="1165" t="s">
        <v>2616</v>
      </c>
      <c r="L47" s="1184" t="s">
        <v>746</v>
      </c>
      <c r="M47" s="957" t="s">
        <v>48</v>
      </c>
      <c r="N47" s="957"/>
      <c r="O47" s="957"/>
      <c r="P47" s="1169">
        <v>40986</v>
      </c>
      <c r="Q47" s="960">
        <v>0.40972222222222227</v>
      </c>
      <c r="R47" s="1105" t="s">
        <v>622</v>
      </c>
      <c r="S47" s="1235" t="s">
        <v>622</v>
      </c>
      <c r="T47" s="1345">
        <v>131.5</v>
      </c>
      <c r="U47" s="1344">
        <v>140.80000000000001</v>
      </c>
      <c r="V47" s="1344">
        <f t="shared" si="18"/>
        <v>9.3000000000000114</v>
      </c>
      <c r="W47" s="1235">
        <v>296</v>
      </c>
      <c r="X47" s="1344">
        <f t="shared" si="47"/>
        <v>31.418918918918958</v>
      </c>
      <c r="Y47" s="1154" t="str">
        <f t="shared" si="20"/>
        <v xml:space="preserve">  </v>
      </c>
      <c r="Z47" s="1235" t="s">
        <v>622</v>
      </c>
      <c r="AA47" s="1345">
        <v>130.4</v>
      </c>
      <c r="AB47" s="1189">
        <v>143.69999999999999</v>
      </c>
      <c r="AC47" s="1344">
        <f t="shared" si="21"/>
        <v>13.299999999999983</v>
      </c>
      <c r="AD47" s="1235">
        <v>358</v>
      </c>
      <c r="AE47" s="1344">
        <f t="shared" si="22"/>
        <v>37.150837988826773</v>
      </c>
      <c r="AF47" s="1154" t="str">
        <f t="shared" si="23"/>
        <v xml:space="preserve">  </v>
      </c>
      <c r="AG47" s="1235" t="s">
        <v>622</v>
      </c>
      <c r="AH47" s="1345">
        <v>130.5</v>
      </c>
      <c r="AI47" s="1189">
        <v>140.5</v>
      </c>
      <c r="AJ47" s="1344">
        <f t="shared" si="24"/>
        <v>10</v>
      </c>
      <c r="AK47" s="1235">
        <v>314</v>
      </c>
      <c r="AL47" s="1344">
        <f t="shared" si="25"/>
        <v>31.847133757961782</v>
      </c>
      <c r="AM47" s="1154" t="str">
        <f t="shared" si="26"/>
        <v xml:space="preserve">  </v>
      </c>
      <c r="AN47" s="1507">
        <f t="shared" si="27"/>
        <v>33.472296888569169</v>
      </c>
      <c r="AO47" s="1507">
        <f t="shared" si="48"/>
        <v>3.1928968753793825</v>
      </c>
      <c r="AP47" s="1507">
        <f t="shared" si="29"/>
        <v>9.538923743442778</v>
      </c>
      <c r="AQ47" s="1506">
        <f t="shared" si="30"/>
        <v>3</v>
      </c>
      <c r="AR47" s="1154" t="str">
        <f t="shared" si="53"/>
        <v xml:space="preserve">  </v>
      </c>
      <c r="AS47" s="1506"/>
      <c r="AT47" s="23" t="s">
        <v>191</v>
      </c>
      <c r="AU47" s="23" t="s">
        <v>191</v>
      </c>
      <c r="AV47" s="23" t="s">
        <v>191</v>
      </c>
      <c r="AW47" s="1175" t="str">
        <f t="shared" si="54"/>
        <v xml:space="preserve">  </v>
      </c>
      <c r="AX47" s="1154" t="str">
        <f t="shared" si="55"/>
        <v xml:space="preserve">  </v>
      </c>
      <c r="AY47" s="23" t="s">
        <v>191</v>
      </c>
      <c r="AZ47" s="23" t="s">
        <v>191</v>
      </c>
      <c r="BA47" s="23" t="s">
        <v>191</v>
      </c>
      <c r="BB47" s="1175" t="str">
        <f t="shared" si="56"/>
        <v xml:space="preserve">  </v>
      </c>
      <c r="BC47" s="1154" t="str">
        <f t="shared" si="57"/>
        <v xml:space="preserve">  </v>
      </c>
      <c r="BD47" s="794" t="s">
        <v>191</v>
      </c>
      <c r="BF47" s="1347">
        <v>4.9958124563901363</v>
      </c>
      <c r="BH47" s="1175" t="str">
        <f t="shared" si="31"/>
        <v xml:space="preserve">  </v>
      </c>
      <c r="BI47" s="1154" t="str">
        <f t="shared" si="58"/>
        <v xml:space="preserve">  </v>
      </c>
      <c r="BK47" s="1346">
        <v>0.23890134516655639</v>
      </c>
      <c r="BM47" s="1175" t="str">
        <f t="shared" si="32"/>
        <v xml:space="preserve">  </v>
      </c>
      <c r="BN47" s="1158" t="str">
        <f t="shared" si="59"/>
        <v xml:space="preserve">  </v>
      </c>
      <c r="BO47" s="1157" t="str">
        <f t="shared" si="60"/>
        <v xml:space="preserve">  </v>
      </c>
      <c r="BP47" s="1348">
        <f t="shared" si="33"/>
        <v>4.782031896753411</v>
      </c>
      <c r="BQ47" s="1104">
        <v>388.8290225782838</v>
      </c>
      <c r="BR47" s="949"/>
      <c r="BS47" s="174" t="str">
        <f t="shared" si="34"/>
        <v xml:space="preserve">  </v>
      </c>
      <c r="BT47" s="1158" t="str">
        <f t="shared" si="35"/>
        <v xml:space="preserve">  </v>
      </c>
      <c r="BU47" s="1352">
        <f t="shared" si="49"/>
        <v>12.216587533709609</v>
      </c>
      <c r="BV47" s="949"/>
      <c r="BW47" s="174" t="str">
        <f t="shared" si="50"/>
        <v xml:space="preserve">  </v>
      </c>
      <c r="BX47" s="1154" t="str">
        <f t="shared" si="51"/>
        <v xml:space="preserve">  </v>
      </c>
      <c r="BY47" s="1236">
        <v>5.4815882232469431</v>
      </c>
      <c r="BZ47" s="1384">
        <v>6.9051014440125957E-2</v>
      </c>
      <c r="CA47" s="1179">
        <v>1</v>
      </c>
      <c r="CB47" s="174" t="str">
        <f t="shared" si="37"/>
        <v xml:space="preserve">  </v>
      </c>
      <c r="CC47" s="1154" t="str">
        <f t="shared" si="38"/>
        <v xml:space="preserve">  </v>
      </c>
      <c r="CD47" s="1419">
        <v>0.20364559600330789</v>
      </c>
      <c r="CE47" s="1097">
        <v>2.5653030504292629E-3</v>
      </c>
      <c r="CF47" s="174" t="str">
        <f t="shared" si="61"/>
        <v xml:space="preserve">  </v>
      </c>
      <c r="CG47" s="1158" t="str">
        <f t="shared" si="62"/>
        <v xml:space="preserve">  </v>
      </c>
      <c r="CH47" s="1389">
        <f t="shared" si="39"/>
        <v>1.4097682798725042</v>
      </c>
      <c r="CI47" s="1236">
        <v>13.093142824813869</v>
      </c>
      <c r="CJ47" s="1097"/>
      <c r="CK47" s="174" t="str">
        <f t="shared" si="40"/>
        <v xml:space="preserve">  </v>
      </c>
      <c r="CL47" s="1154" t="str">
        <f t="shared" si="41"/>
        <v xml:space="preserve">  </v>
      </c>
      <c r="CM47" s="1419">
        <f t="shared" si="42"/>
        <v>0.41697907085394487</v>
      </c>
      <c r="CN47" s="1097"/>
      <c r="CO47" s="174" t="str">
        <f t="shared" si="43"/>
        <v xml:space="preserve">  </v>
      </c>
      <c r="CP47" s="1158" t="str">
        <f t="shared" si="63"/>
        <v xml:space="preserve">  </v>
      </c>
      <c r="CQ47" s="1236">
        <f t="shared" si="44"/>
        <v>3.3673265277356701</v>
      </c>
      <c r="CR47" s="1174">
        <f t="shared" si="52"/>
        <v>3.4132205061631291</v>
      </c>
    </row>
    <row r="48" spans="1:97" ht="38.25" x14ac:dyDescent="0.2">
      <c r="A48" s="1144" t="s">
        <v>2255</v>
      </c>
      <c r="B48" s="1161" t="s">
        <v>1361</v>
      </c>
      <c r="C48" s="957" t="s">
        <v>599</v>
      </c>
      <c r="D48" s="957">
        <v>9</v>
      </c>
      <c r="E48" s="1455"/>
      <c r="F48" s="955">
        <v>1</v>
      </c>
      <c r="G48" s="1163">
        <v>11452900</v>
      </c>
      <c r="H48" s="1163">
        <v>201203201230</v>
      </c>
      <c r="I48" s="1163"/>
      <c r="J48" s="1105" t="s">
        <v>629</v>
      </c>
      <c r="K48" s="1165" t="s">
        <v>2616</v>
      </c>
      <c r="L48" s="1184" t="s">
        <v>746</v>
      </c>
      <c r="M48" s="957" t="s">
        <v>48</v>
      </c>
      <c r="N48" s="957"/>
      <c r="O48" s="957"/>
      <c r="P48" s="1169">
        <v>40988</v>
      </c>
      <c r="Q48" s="960">
        <v>0.52083333333333337</v>
      </c>
      <c r="R48" s="1105" t="s">
        <v>630</v>
      </c>
      <c r="S48" s="1235" t="s">
        <v>630</v>
      </c>
      <c r="T48" s="1097">
        <v>131.4</v>
      </c>
      <c r="U48" s="1344">
        <v>143.4</v>
      </c>
      <c r="V48" s="1344">
        <f t="shared" si="18"/>
        <v>12</v>
      </c>
      <c r="W48" s="1235">
        <v>782</v>
      </c>
      <c r="X48" s="1344">
        <f t="shared" si="47"/>
        <v>15.345268542199488</v>
      </c>
      <c r="Y48" s="1154" t="str">
        <f t="shared" si="20"/>
        <v xml:space="preserve">  </v>
      </c>
      <c r="Z48" s="1235" t="s">
        <v>630</v>
      </c>
      <c r="AA48" s="1345">
        <v>129.69999999999999</v>
      </c>
      <c r="AB48" s="1189">
        <v>142.80000000000001</v>
      </c>
      <c r="AC48" s="1344">
        <f t="shared" si="21"/>
        <v>13.100000000000023</v>
      </c>
      <c r="AD48" s="1235">
        <v>880</v>
      </c>
      <c r="AE48" s="1344">
        <f t="shared" si="22"/>
        <v>14.886363636363662</v>
      </c>
      <c r="AF48" s="1154" t="str">
        <f t="shared" si="23"/>
        <v xml:space="preserve">  </v>
      </c>
      <c r="AG48" s="1235" t="s">
        <v>630</v>
      </c>
      <c r="AH48" s="1345">
        <v>131.9</v>
      </c>
      <c r="AI48" s="1189">
        <v>144.30000000000001</v>
      </c>
      <c r="AJ48" s="1344">
        <f t="shared" si="24"/>
        <v>12.400000000000006</v>
      </c>
      <c r="AK48" s="1235">
        <v>782</v>
      </c>
      <c r="AL48" s="1344">
        <f t="shared" si="25"/>
        <v>15.856777493606145</v>
      </c>
      <c r="AM48" s="1154" t="str">
        <f t="shared" si="26"/>
        <v xml:space="preserve">  </v>
      </c>
      <c r="AN48" s="1507">
        <f t="shared" si="27"/>
        <v>15.36280322405643</v>
      </c>
      <c r="AO48" s="1507">
        <f t="shared" si="48"/>
        <v>0.48544449979676063</v>
      </c>
      <c r="AP48" s="1507">
        <f t="shared" si="29"/>
        <v>3.1598692811257836</v>
      </c>
      <c r="AQ48" s="1506">
        <f t="shared" si="30"/>
        <v>3</v>
      </c>
      <c r="AR48" s="1154" t="str">
        <f t="shared" si="53"/>
        <v xml:space="preserve">  </v>
      </c>
      <c r="AS48" s="1506"/>
      <c r="AT48" s="23" t="s">
        <v>191</v>
      </c>
      <c r="AU48" s="23" t="s">
        <v>191</v>
      </c>
      <c r="AV48" s="23" t="s">
        <v>191</v>
      </c>
      <c r="AW48" s="1175" t="str">
        <f t="shared" si="54"/>
        <v xml:space="preserve">  </v>
      </c>
      <c r="AX48" s="1154" t="str">
        <f t="shared" si="55"/>
        <v xml:space="preserve">  </v>
      </c>
      <c r="AY48" s="23" t="s">
        <v>191</v>
      </c>
      <c r="AZ48" s="23" t="s">
        <v>191</v>
      </c>
      <c r="BA48" s="23" t="s">
        <v>191</v>
      </c>
      <c r="BB48" s="1175" t="str">
        <f t="shared" si="56"/>
        <v xml:space="preserve">  </v>
      </c>
      <c r="BC48" s="1154" t="str">
        <f t="shared" si="57"/>
        <v xml:space="preserve">  </v>
      </c>
      <c r="BD48" s="794" t="s">
        <v>191</v>
      </c>
      <c r="BF48" s="1347">
        <v>3.3525829587508356</v>
      </c>
      <c r="BH48" s="1175" t="str">
        <f t="shared" si="31"/>
        <v xml:space="preserve">  </v>
      </c>
      <c r="BI48" s="1154" t="str">
        <f t="shared" si="58"/>
        <v xml:space="preserve">  </v>
      </c>
      <c r="BJ48" s="1520"/>
      <c r="BK48" s="1524">
        <v>0.17162225106856621</v>
      </c>
      <c r="BM48" s="1175" t="str">
        <f t="shared" si="32"/>
        <v xml:space="preserve">  </v>
      </c>
      <c r="BN48" s="1158" t="str">
        <f t="shared" si="59"/>
        <v xml:space="preserve">  </v>
      </c>
      <c r="BO48" s="1157" t="str">
        <f t="shared" si="60"/>
        <v xml:space="preserve">  </v>
      </c>
      <c r="BP48" s="1348">
        <f t="shared" si="33"/>
        <v>5.1191052743557535</v>
      </c>
      <c r="BQ48" s="1104">
        <v>343.02858741219046</v>
      </c>
      <c r="BR48" s="949"/>
      <c r="BS48" s="174" t="str">
        <f t="shared" si="34"/>
        <v xml:space="preserve">  </v>
      </c>
      <c r="BT48" s="1158" t="str">
        <f t="shared" si="35"/>
        <v xml:space="preserve">  </v>
      </c>
      <c r="BU48" s="1352">
        <f t="shared" si="49"/>
        <v>5.2638657914914129</v>
      </c>
      <c r="BV48" s="949"/>
      <c r="BW48" s="174" t="str">
        <f t="shared" si="50"/>
        <v xml:space="preserve">  </v>
      </c>
      <c r="BX48" s="1154" t="str">
        <f t="shared" si="51"/>
        <v xml:space="preserve">  </v>
      </c>
      <c r="BY48" s="1236">
        <v>7.2046603956765134</v>
      </c>
      <c r="CA48" s="1179">
        <v>1</v>
      </c>
      <c r="CB48" s="174" t="str">
        <f t="shared" si="37"/>
        <v xml:space="preserve">  </v>
      </c>
      <c r="CC48" s="1154" t="str">
        <f t="shared" si="38"/>
        <v xml:space="preserve">  </v>
      </c>
      <c r="CD48" s="1419">
        <f t="shared" ref="CD48:CD59" si="64">BY48*(AE48/1000)</f>
        <v>0.10725119452654827</v>
      </c>
      <c r="CF48" s="174" t="str">
        <f t="shared" si="61"/>
        <v xml:space="preserve">  </v>
      </c>
      <c r="CG48" s="1158" t="str">
        <f t="shared" si="62"/>
        <v>E, &lt;RL</v>
      </c>
      <c r="CH48" s="1389">
        <f t="shared" si="39"/>
        <v>2.1003090296434217</v>
      </c>
      <c r="CI48" s="1236">
        <v>16.672083393226512</v>
      </c>
      <c r="CJ48" s="1097"/>
      <c r="CK48" s="174" t="str">
        <f t="shared" si="40"/>
        <v xml:space="preserve">  </v>
      </c>
      <c r="CL48" s="1154" t="str">
        <f t="shared" si="41"/>
        <v xml:space="preserve">  </v>
      </c>
      <c r="CM48" s="1419">
        <f t="shared" si="42"/>
        <v>0.26436551672123892</v>
      </c>
      <c r="CN48" s="1097"/>
      <c r="CO48" s="174" t="str">
        <f t="shared" si="43"/>
        <v xml:space="preserve">  </v>
      </c>
      <c r="CP48" s="1158" t="str">
        <f t="shared" si="63"/>
        <v xml:space="preserve">  </v>
      </c>
      <c r="CQ48" s="1236">
        <f t="shared" si="44"/>
        <v>4.8602606327947182</v>
      </c>
      <c r="CR48" s="1174">
        <f t="shared" si="52"/>
        <v>5.0222693205545461</v>
      </c>
    </row>
    <row r="49" spans="1:97" ht="38.25" x14ac:dyDescent="0.2">
      <c r="A49" s="1144" t="s">
        <v>2258</v>
      </c>
      <c r="B49" s="1161" t="s">
        <v>1364</v>
      </c>
      <c r="C49" s="957" t="s">
        <v>599</v>
      </c>
      <c r="D49" s="957">
        <v>9</v>
      </c>
      <c r="E49" s="1455"/>
      <c r="F49" s="955">
        <v>1</v>
      </c>
      <c r="G49" s="1163">
        <v>11452900</v>
      </c>
      <c r="H49" s="1163">
        <v>201203281120</v>
      </c>
      <c r="I49" s="1163"/>
      <c r="J49" s="1105" t="s">
        <v>634</v>
      </c>
      <c r="K49" s="1165" t="s">
        <v>2616</v>
      </c>
      <c r="L49" s="1184" t="s">
        <v>746</v>
      </c>
      <c r="M49" s="957" t="s">
        <v>48</v>
      </c>
      <c r="N49" s="957"/>
      <c r="O49" s="957"/>
      <c r="P49" s="1169">
        <v>40996</v>
      </c>
      <c r="Q49" s="960">
        <v>0.47222222222222227</v>
      </c>
      <c r="R49" s="1105" t="s">
        <v>635</v>
      </c>
      <c r="S49" s="1235" t="s">
        <v>635</v>
      </c>
      <c r="T49" s="1097">
        <v>129.5</v>
      </c>
      <c r="U49" s="1344">
        <v>140</v>
      </c>
      <c r="V49" s="1344">
        <f t="shared" si="18"/>
        <v>10.5</v>
      </c>
      <c r="W49" s="1235">
        <v>640</v>
      </c>
      <c r="X49" s="1344">
        <f t="shared" si="47"/>
        <v>16.40625</v>
      </c>
      <c r="Y49" s="1154" t="str">
        <f t="shared" si="20"/>
        <v xml:space="preserve">  </v>
      </c>
      <c r="Z49" s="1235" t="s">
        <v>635</v>
      </c>
      <c r="AA49" s="1345">
        <v>130.69999999999999</v>
      </c>
      <c r="AB49" s="1189">
        <v>142.69999999999999</v>
      </c>
      <c r="AC49" s="1344">
        <f t="shared" si="21"/>
        <v>12</v>
      </c>
      <c r="AD49" s="1235">
        <v>750</v>
      </c>
      <c r="AE49" s="1344">
        <f t="shared" si="22"/>
        <v>16</v>
      </c>
      <c r="AF49" s="1154" t="str">
        <f t="shared" si="23"/>
        <v xml:space="preserve">  </v>
      </c>
      <c r="AG49" s="1235" t="s">
        <v>635</v>
      </c>
      <c r="AH49" s="1345">
        <v>131.80000000000001</v>
      </c>
      <c r="AI49" s="1189">
        <v>140.6</v>
      </c>
      <c r="AJ49" s="1344">
        <f t="shared" si="24"/>
        <v>8.7999999999999829</v>
      </c>
      <c r="AK49" s="1235">
        <v>540</v>
      </c>
      <c r="AL49" s="1344">
        <f t="shared" si="25"/>
        <v>16.296296296296262</v>
      </c>
      <c r="AM49" s="1154" t="str">
        <f t="shared" si="26"/>
        <v xml:space="preserve">  </v>
      </c>
      <c r="AN49" s="1507">
        <f t="shared" si="27"/>
        <v>16.23418209876542</v>
      </c>
      <c r="AO49" s="1507">
        <f t="shared" si="48"/>
        <v>0.21012709434096138</v>
      </c>
      <c r="AP49" s="1507">
        <f t="shared" si="29"/>
        <v>1.2943497434154148</v>
      </c>
      <c r="AQ49" s="1506">
        <f t="shared" si="30"/>
        <v>3</v>
      </c>
      <c r="AR49" s="1154" t="str">
        <f t="shared" si="53"/>
        <v xml:space="preserve">  </v>
      </c>
      <c r="AS49" s="1506"/>
      <c r="AT49" s="23" t="s">
        <v>191</v>
      </c>
      <c r="AU49" s="23" t="s">
        <v>191</v>
      </c>
      <c r="AV49" s="23" t="s">
        <v>191</v>
      </c>
      <c r="AW49" s="1175" t="str">
        <f t="shared" si="54"/>
        <v xml:space="preserve">  </v>
      </c>
      <c r="AX49" s="1154" t="str">
        <f t="shared" si="55"/>
        <v xml:space="preserve">  </v>
      </c>
      <c r="AY49" s="23" t="s">
        <v>191</v>
      </c>
      <c r="AZ49" s="23" t="s">
        <v>191</v>
      </c>
      <c r="BA49" s="23" t="s">
        <v>191</v>
      </c>
      <c r="BB49" s="1175" t="str">
        <f t="shared" si="56"/>
        <v xml:space="preserve">  </v>
      </c>
      <c r="BC49" s="1154" t="str">
        <f t="shared" si="57"/>
        <v xml:space="preserve">  </v>
      </c>
      <c r="BD49" s="794" t="s">
        <v>191</v>
      </c>
      <c r="BF49" s="1347">
        <v>1.833771983560823</v>
      </c>
      <c r="BH49" s="1175" t="str">
        <f t="shared" si="31"/>
        <v xml:space="preserve">  </v>
      </c>
      <c r="BI49" s="1154" t="str">
        <f t="shared" si="58"/>
        <v xml:space="preserve">  </v>
      </c>
      <c r="BJ49" s="1520"/>
      <c r="BK49" s="1524">
        <v>0.16349950024140508</v>
      </c>
      <c r="BM49" s="1175" t="str">
        <f t="shared" si="32"/>
        <v xml:space="preserve">  </v>
      </c>
      <c r="BN49" s="1158" t="str">
        <f t="shared" si="59"/>
        <v xml:space="preserve">  </v>
      </c>
      <c r="BO49" s="1157" t="str">
        <f t="shared" si="60"/>
        <v xml:space="preserve">  </v>
      </c>
      <c r="BP49" s="1348">
        <f t="shared" si="33"/>
        <v>8.9160212778429155</v>
      </c>
      <c r="BQ49" s="1104">
        <v>272.5161904978533</v>
      </c>
      <c r="BR49" s="949"/>
      <c r="BS49" s="174" t="str">
        <f t="shared" si="34"/>
        <v xml:space="preserve">  </v>
      </c>
      <c r="BT49" s="1158" t="str">
        <f t="shared" si="35"/>
        <v xml:space="preserve">  </v>
      </c>
      <c r="BU49" s="1352">
        <f t="shared" si="49"/>
        <v>4.4709687503554063</v>
      </c>
      <c r="BV49" s="949"/>
      <c r="BW49" s="174" t="str">
        <f t="shared" si="50"/>
        <v xml:space="preserve">  </v>
      </c>
      <c r="BX49" s="1154" t="str">
        <f t="shared" si="51"/>
        <v xml:space="preserve">  </v>
      </c>
      <c r="BY49" s="1236">
        <v>6.7583237748565423</v>
      </c>
      <c r="CA49" s="1179">
        <v>1</v>
      </c>
      <c r="CB49" s="174" t="str">
        <f t="shared" si="37"/>
        <v xml:space="preserve">  </v>
      </c>
      <c r="CC49" s="1154" t="str">
        <f t="shared" si="38"/>
        <v xml:space="preserve">  </v>
      </c>
      <c r="CD49" s="1419">
        <f t="shared" si="64"/>
        <v>0.10813318039770468</v>
      </c>
      <c r="CF49" s="174" t="str">
        <f t="shared" si="61"/>
        <v xml:space="preserve">  </v>
      </c>
      <c r="CG49" s="1158" t="str">
        <f t="shared" si="62"/>
        <v>E, &lt;RL</v>
      </c>
      <c r="CH49" s="1389">
        <f t="shared" si="39"/>
        <v>2.479971469772098</v>
      </c>
      <c r="CI49" s="1353">
        <v>12.181286519630136</v>
      </c>
      <c r="CK49" s="174" t="str">
        <f t="shared" si="40"/>
        <v xml:space="preserve">  </v>
      </c>
      <c r="CL49" s="1154" t="str">
        <f t="shared" si="41"/>
        <v xml:space="preserve">  </v>
      </c>
      <c r="CM49" s="1347">
        <f t="shared" si="42"/>
        <v>0.1985098543939722</v>
      </c>
      <c r="CO49" s="174" t="str">
        <f t="shared" si="43"/>
        <v>E, &lt;PRL</v>
      </c>
      <c r="CP49" s="1158" t="str">
        <f t="shared" si="63"/>
        <v>E, &lt;RL</v>
      </c>
      <c r="CQ49" s="1353">
        <f t="shared" si="44"/>
        <v>4.4699313084394854</v>
      </c>
      <c r="CR49" s="1174">
        <f t="shared" si="52"/>
        <v>4.4399740968485242</v>
      </c>
    </row>
    <row r="50" spans="1:97" ht="38.25" x14ac:dyDescent="0.2">
      <c r="A50" s="1144" t="s">
        <v>2263</v>
      </c>
      <c r="B50" s="1161" t="s">
        <v>1369</v>
      </c>
      <c r="C50" s="957" t="s">
        <v>599</v>
      </c>
      <c r="D50" s="957">
        <v>9</v>
      </c>
      <c r="E50" s="1455"/>
      <c r="F50" s="955">
        <v>1</v>
      </c>
      <c r="G50" s="1163">
        <v>11452900</v>
      </c>
      <c r="H50" s="1163">
        <v>201203291030</v>
      </c>
      <c r="I50" s="1163"/>
      <c r="J50" s="1105" t="s">
        <v>644</v>
      </c>
      <c r="K50" s="1165" t="s">
        <v>2616</v>
      </c>
      <c r="L50" s="1184" t="s">
        <v>746</v>
      </c>
      <c r="M50" s="957" t="s">
        <v>48</v>
      </c>
      <c r="N50" s="957"/>
      <c r="O50" s="957"/>
      <c r="P50" s="1169">
        <v>40997</v>
      </c>
      <c r="Q50" s="960">
        <v>0.4375</v>
      </c>
      <c r="R50" s="1105" t="s">
        <v>645</v>
      </c>
      <c r="S50" s="1235" t="s">
        <v>645</v>
      </c>
      <c r="T50" s="1097">
        <v>130.9</v>
      </c>
      <c r="U50" s="1344">
        <v>154.5</v>
      </c>
      <c r="V50" s="1344">
        <f t="shared" si="18"/>
        <v>23.599999999999994</v>
      </c>
      <c r="W50" s="1235">
        <v>120</v>
      </c>
      <c r="X50" s="1344">
        <f t="shared" si="47"/>
        <v>196.66666666666663</v>
      </c>
      <c r="Y50" s="1154" t="str">
        <f t="shared" si="20"/>
        <v xml:space="preserve">  </v>
      </c>
      <c r="Z50" s="1235" t="s">
        <v>645</v>
      </c>
      <c r="AA50" s="1345">
        <v>132.1</v>
      </c>
      <c r="AB50" s="1189">
        <v>157.6</v>
      </c>
      <c r="AC50" s="1344">
        <f t="shared" si="21"/>
        <v>25.5</v>
      </c>
      <c r="AD50" s="1235">
        <v>125</v>
      </c>
      <c r="AE50" s="1344">
        <f t="shared" si="22"/>
        <v>204</v>
      </c>
      <c r="AF50" s="1154" t="str">
        <f t="shared" si="23"/>
        <v xml:space="preserve">  </v>
      </c>
      <c r="AG50" s="1235" t="s">
        <v>645</v>
      </c>
      <c r="AH50" s="1345">
        <v>131.19999999999999</v>
      </c>
      <c r="AI50" s="1189">
        <v>149.79999999999998</v>
      </c>
      <c r="AJ50" s="1344">
        <f t="shared" si="24"/>
        <v>18.599999999999994</v>
      </c>
      <c r="AK50" s="1235">
        <v>95</v>
      </c>
      <c r="AL50" s="1344">
        <f t="shared" si="25"/>
        <v>195.78947368421046</v>
      </c>
      <c r="AM50" s="1154" t="str">
        <f t="shared" si="26"/>
        <v xml:space="preserve">  </v>
      </c>
      <c r="AN50" s="1507">
        <f t="shared" si="27"/>
        <v>198.81871345029239</v>
      </c>
      <c r="AO50" s="1507">
        <f t="shared" si="48"/>
        <v>4.5085102433901074</v>
      </c>
      <c r="AP50" s="1507">
        <f t="shared" si="29"/>
        <v>2.2676488370483803</v>
      </c>
      <c r="AQ50" s="1506">
        <f t="shared" si="30"/>
        <v>3</v>
      </c>
      <c r="AR50" s="1154" t="str">
        <f t="shared" si="53"/>
        <v xml:space="preserve">  </v>
      </c>
      <c r="AS50" s="1506"/>
      <c r="AT50" s="23" t="s">
        <v>191</v>
      </c>
      <c r="AU50" s="23" t="s">
        <v>191</v>
      </c>
      <c r="AV50" s="23" t="s">
        <v>191</v>
      </c>
      <c r="AW50" s="1175" t="str">
        <f t="shared" si="54"/>
        <v xml:space="preserve">  </v>
      </c>
      <c r="AX50" s="1154" t="str">
        <f t="shared" si="55"/>
        <v xml:space="preserve">  </v>
      </c>
      <c r="AY50" s="23" t="s">
        <v>191</v>
      </c>
      <c r="AZ50" s="23" t="s">
        <v>191</v>
      </c>
      <c r="BA50" s="23" t="s">
        <v>191</v>
      </c>
      <c r="BB50" s="1175" t="str">
        <f t="shared" si="56"/>
        <v xml:space="preserve">  </v>
      </c>
      <c r="BC50" s="1154" t="str">
        <f t="shared" si="57"/>
        <v xml:space="preserve">  </v>
      </c>
      <c r="BD50" s="794" t="s">
        <v>191</v>
      </c>
      <c r="BF50" s="1347">
        <v>5.6543079023729117</v>
      </c>
      <c r="BG50" s="1347"/>
      <c r="BH50" s="1175" t="str">
        <f t="shared" si="31"/>
        <v xml:space="preserve">  </v>
      </c>
      <c r="BI50" s="1154" t="str">
        <f t="shared" si="58"/>
        <v xml:space="preserve">  </v>
      </c>
      <c r="BK50" s="1346">
        <v>0.11857149155594664</v>
      </c>
      <c r="BL50" s="1346"/>
      <c r="BM50" s="1175" t="str">
        <f t="shared" si="32"/>
        <v xml:space="preserve">  </v>
      </c>
      <c r="BN50" s="1158" t="str">
        <f t="shared" si="59"/>
        <v xml:space="preserve">  </v>
      </c>
      <c r="BO50" s="1157" t="str">
        <f t="shared" si="60"/>
        <v xml:space="preserve">  </v>
      </c>
      <c r="BP50" s="1348">
        <f t="shared" si="33"/>
        <v>2.0970115813146011</v>
      </c>
      <c r="BQ50" s="1104">
        <v>285.40701892161428</v>
      </c>
      <c r="BR50" s="949"/>
      <c r="BS50" s="174" t="str">
        <f t="shared" si="34"/>
        <v xml:space="preserve">  </v>
      </c>
      <c r="BT50" s="1158" t="str">
        <f t="shared" si="35"/>
        <v xml:space="preserve">  </v>
      </c>
      <c r="BU50" s="1352">
        <f t="shared" si="49"/>
        <v>56.130047054584132</v>
      </c>
      <c r="BV50" s="949"/>
      <c r="BW50" s="174" t="str">
        <f t="shared" si="50"/>
        <v xml:space="preserve">  </v>
      </c>
      <c r="BX50" s="1154" t="str">
        <f t="shared" si="51"/>
        <v xml:space="preserve">  </v>
      </c>
      <c r="BY50" s="1236">
        <v>2.7786836426239474</v>
      </c>
      <c r="CA50" s="1179">
        <v>1</v>
      </c>
      <c r="CB50" s="174" t="str">
        <f t="shared" si="37"/>
        <v xml:space="preserve">  </v>
      </c>
      <c r="CC50" s="1154" t="str">
        <f t="shared" si="38"/>
        <v xml:space="preserve">  </v>
      </c>
      <c r="CD50" s="1419">
        <f t="shared" si="64"/>
        <v>0.56685146309528522</v>
      </c>
      <c r="CF50" s="174" t="str">
        <f t="shared" si="61"/>
        <v xml:space="preserve">  </v>
      </c>
      <c r="CG50" s="1158" t="str">
        <f t="shared" si="62"/>
        <v xml:space="preserve">  </v>
      </c>
      <c r="CH50" s="1389">
        <f t="shared" si="39"/>
        <v>0.97358630251034584</v>
      </c>
      <c r="CI50" s="1353">
        <v>8.4389557916331661</v>
      </c>
      <c r="CK50" s="174" t="str">
        <f t="shared" si="40"/>
        <v xml:space="preserve">  </v>
      </c>
      <c r="CL50" s="1154" t="str">
        <f t="shared" si="41"/>
        <v xml:space="preserve">  </v>
      </c>
      <c r="CM50" s="1347">
        <f t="shared" si="42"/>
        <v>1.6522587128881772</v>
      </c>
      <c r="CO50" s="174" t="str">
        <f t="shared" si="43"/>
        <v xml:space="preserve">  </v>
      </c>
      <c r="CP50" s="1158" t="str">
        <f t="shared" si="63"/>
        <v xml:space="preserve">  </v>
      </c>
      <c r="CQ50" s="1353">
        <f t="shared" si="44"/>
        <v>2.9568143851258566</v>
      </c>
      <c r="CR50" s="1174">
        <f t="shared" si="52"/>
        <v>2.9436260961645453</v>
      </c>
    </row>
    <row r="51" spans="1:97" ht="38.25" x14ac:dyDescent="0.2">
      <c r="A51" s="1144" t="s">
        <v>2264</v>
      </c>
      <c r="B51" s="1161" t="s">
        <v>1370</v>
      </c>
      <c r="C51" s="957" t="s">
        <v>599</v>
      </c>
      <c r="D51" s="957">
        <v>9</v>
      </c>
      <c r="E51" s="1455"/>
      <c r="F51" s="955">
        <v>1</v>
      </c>
      <c r="G51" s="1163">
        <v>11452900</v>
      </c>
      <c r="H51" s="1163">
        <v>201204041150</v>
      </c>
      <c r="I51" s="1163"/>
      <c r="J51" s="1105" t="s">
        <v>646</v>
      </c>
      <c r="K51" s="1165" t="s">
        <v>2616</v>
      </c>
      <c r="L51" s="1184" t="s">
        <v>746</v>
      </c>
      <c r="M51" s="957" t="s">
        <v>48</v>
      </c>
      <c r="N51" s="957"/>
      <c r="O51" s="957"/>
      <c r="P51" s="1169">
        <v>41003</v>
      </c>
      <c r="Q51" s="960">
        <v>0.49305555555555558</v>
      </c>
      <c r="R51" s="1105" t="s">
        <v>647</v>
      </c>
      <c r="S51" s="1235" t="s">
        <v>647</v>
      </c>
      <c r="T51" s="1097">
        <v>131.4</v>
      </c>
      <c r="U51" s="1344">
        <v>151.19999999999999</v>
      </c>
      <c r="V51" s="1344">
        <f t="shared" si="18"/>
        <v>19.799999999999983</v>
      </c>
      <c r="W51" s="1235">
        <v>490</v>
      </c>
      <c r="X51" s="1344">
        <f t="shared" si="47"/>
        <v>40.408163265306086</v>
      </c>
      <c r="Y51" s="1154" t="str">
        <f t="shared" si="20"/>
        <v xml:space="preserve">  </v>
      </c>
      <c r="Z51" s="1235" t="s">
        <v>647</v>
      </c>
      <c r="AA51" s="1345">
        <v>131.5</v>
      </c>
      <c r="AB51" s="1189">
        <v>149.29999999999998</v>
      </c>
      <c r="AC51" s="1344">
        <f t="shared" si="21"/>
        <v>17.799999999999983</v>
      </c>
      <c r="AD51" s="1235">
        <v>400</v>
      </c>
      <c r="AE51" s="1344">
        <f t="shared" si="22"/>
        <v>44.499999999999957</v>
      </c>
      <c r="AF51" s="1154" t="str">
        <f t="shared" si="23"/>
        <v xml:space="preserve">  </v>
      </c>
      <c r="AG51" s="1235" t="s">
        <v>647</v>
      </c>
      <c r="AH51" s="1345">
        <v>131.6</v>
      </c>
      <c r="AI51" s="1189">
        <v>150.4</v>
      </c>
      <c r="AJ51" s="1344">
        <f t="shared" si="24"/>
        <v>18.800000000000011</v>
      </c>
      <c r="AK51" s="1235">
        <v>460</v>
      </c>
      <c r="AL51" s="1344">
        <f t="shared" si="25"/>
        <v>40.869565217391326</v>
      </c>
      <c r="AM51" s="1154" t="str">
        <f t="shared" si="26"/>
        <v xml:space="preserve">  </v>
      </c>
      <c r="AN51" s="1507">
        <f t="shared" si="27"/>
        <v>41.925909494232457</v>
      </c>
      <c r="AO51" s="1507">
        <f t="shared" si="48"/>
        <v>2.2411335054518302</v>
      </c>
      <c r="AP51" s="1507">
        <f t="shared" si="29"/>
        <v>5.345461869491781</v>
      </c>
      <c r="AQ51" s="1506">
        <f t="shared" si="30"/>
        <v>3</v>
      </c>
      <c r="AR51" s="1154" t="str">
        <f t="shared" si="53"/>
        <v xml:space="preserve">  </v>
      </c>
      <c r="AS51" s="1506"/>
      <c r="AT51" s="23" t="s">
        <v>191</v>
      </c>
      <c r="AU51" s="23" t="s">
        <v>191</v>
      </c>
      <c r="AV51" s="23" t="s">
        <v>191</v>
      </c>
      <c r="AW51" s="1175" t="str">
        <f t="shared" si="54"/>
        <v xml:space="preserve">  </v>
      </c>
      <c r="AX51" s="1154" t="str">
        <f t="shared" si="55"/>
        <v xml:space="preserve">  </v>
      </c>
      <c r="AY51" s="23" t="s">
        <v>191</v>
      </c>
      <c r="AZ51" s="23" t="s">
        <v>191</v>
      </c>
      <c r="BA51" s="23" t="s">
        <v>191</v>
      </c>
      <c r="BB51" s="1175" t="str">
        <f t="shared" si="56"/>
        <v xml:space="preserve">  </v>
      </c>
      <c r="BC51" s="1154" t="str">
        <f t="shared" si="57"/>
        <v xml:space="preserve">  </v>
      </c>
      <c r="BD51" s="794" t="s">
        <v>191</v>
      </c>
      <c r="BF51" s="1347">
        <v>5.2680850219732118</v>
      </c>
      <c r="BG51" s="1347"/>
      <c r="BH51" s="1175" t="str">
        <f t="shared" si="31"/>
        <v xml:space="preserve">  </v>
      </c>
      <c r="BI51" s="1154" t="str">
        <f t="shared" si="58"/>
        <v xml:space="preserve">  </v>
      </c>
      <c r="BK51" s="1346">
        <v>0.25282910670624548</v>
      </c>
      <c r="BM51" s="1175" t="str">
        <f t="shared" si="32"/>
        <v xml:space="preserve">  </v>
      </c>
      <c r="BN51" s="1158" t="str">
        <f t="shared" si="59"/>
        <v xml:space="preserve">  </v>
      </c>
      <c r="BO51" s="1157" t="str">
        <f t="shared" si="60"/>
        <v xml:space="preserve">  </v>
      </c>
      <c r="BP51" s="1348">
        <f t="shared" si="33"/>
        <v>4.7992601799647092</v>
      </c>
      <c r="BQ51" s="1104">
        <v>305.02748120212533</v>
      </c>
      <c r="BR51" s="949"/>
      <c r="BS51" s="174" t="str">
        <f t="shared" si="34"/>
        <v xml:space="preserve">  </v>
      </c>
      <c r="BT51" s="1158" t="str">
        <f t="shared" si="35"/>
        <v xml:space="preserve">  </v>
      </c>
      <c r="BU51" s="1352">
        <f t="shared" si="49"/>
        <v>12.325600260820563</v>
      </c>
      <c r="BV51" s="949"/>
      <c r="BW51" s="174" t="str">
        <f t="shared" si="50"/>
        <v xml:space="preserve">  </v>
      </c>
      <c r="BX51" s="1154" t="str">
        <f t="shared" si="51"/>
        <v xml:space="preserve">  </v>
      </c>
      <c r="BY51" s="1236">
        <v>5.3419941672612392</v>
      </c>
      <c r="CA51" s="1179">
        <v>1</v>
      </c>
      <c r="CB51" s="174" t="str">
        <f t="shared" si="37"/>
        <v xml:space="preserve">  </v>
      </c>
      <c r="CC51" s="1154" t="str">
        <f t="shared" si="38"/>
        <v xml:space="preserve">  </v>
      </c>
      <c r="CD51" s="1419">
        <f t="shared" si="64"/>
        <v>0.23771874044312491</v>
      </c>
      <c r="CF51" s="174" t="str">
        <f t="shared" si="61"/>
        <v xml:space="preserve">  </v>
      </c>
      <c r="CG51" s="1158" t="str">
        <f t="shared" si="62"/>
        <v xml:space="preserve">  </v>
      </c>
      <c r="CH51" s="1389">
        <f t="shared" si="39"/>
        <v>1.7513156998865249</v>
      </c>
      <c r="CI51" s="1353">
        <v>11.281574475779031</v>
      </c>
      <c r="CK51" s="174" t="str">
        <f t="shared" si="40"/>
        <v xml:space="preserve">  </v>
      </c>
      <c r="CL51" s="1154" t="str">
        <f t="shared" si="41"/>
        <v xml:space="preserve">  </v>
      </c>
      <c r="CM51" s="1347">
        <f t="shared" si="42"/>
        <v>0.46107304379270847</v>
      </c>
      <c r="CO51" s="174" t="str">
        <f t="shared" si="43"/>
        <v xml:space="preserve">  </v>
      </c>
      <c r="CP51" s="1158" t="str">
        <f t="shared" si="63"/>
        <v xml:space="preserve">  </v>
      </c>
      <c r="CQ51" s="1353">
        <f t="shared" si="44"/>
        <v>3.6985436300093029</v>
      </c>
      <c r="CR51" s="1174">
        <f t="shared" si="52"/>
        <v>3.7407755730836354</v>
      </c>
    </row>
    <row r="52" spans="1:97" ht="38.25" x14ac:dyDescent="0.2">
      <c r="A52" s="1144" t="s">
        <v>2267</v>
      </c>
      <c r="B52" s="1161" t="s">
        <v>1373</v>
      </c>
      <c r="C52" s="957" t="s">
        <v>599</v>
      </c>
      <c r="D52" s="957">
        <v>9</v>
      </c>
      <c r="E52" s="1455"/>
      <c r="F52" s="955">
        <v>1</v>
      </c>
      <c r="G52" s="1163">
        <v>11452900</v>
      </c>
      <c r="H52" s="1163">
        <v>201204131310</v>
      </c>
      <c r="I52" s="1163"/>
      <c r="J52" s="1105" t="s">
        <v>652</v>
      </c>
      <c r="K52" s="1165" t="s">
        <v>2616</v>
      </c>
      <c r="L52" s="1184" t="s">
        <v>746</v>
      </c>
      <c r="M52" s="957" t="s">
        <v>48</v>
      </c>
      <c r="N52" s="957"/>
      <c r="O52" s="957"/>
      <c r="P52" s="1169">
        <v>41012</v>
      </c>
      <c r="Q52" s="960">
        <v>0.54861111111111105</v>
      </c>
      <c r="R52" s="1105" t="s">
        <v>653</v>
      </c>
      <c r="S52" s="1235" t="s">
        <v>653</v>
      </c>
      <c r="T52" s="1097">
        <v>131.5</v>
      </c>
      <c r="U52" s="1189">
        <v>143.30000000000001</v>
      </c>
      <c r="V52" s="1344">
        <f t="shared" si="18"/>
        <v>11.800000000000011</v>
      </c>
      <c r="W52" s="1189">
        <v>500</v>
      </c>
      <c r="X52" s="1344">
        <f t="shared" si="47"/>
        <v>23.600000000000023</v>
      </c>
      <c r="Y52" s="1154" t="str">
        <f t="shared" si="20"/>
        <v xml:space="preserve">  </v>
      </c>
      <c r="Z52" s="1235" t="s">
        <v>653</v>
      </c>
      <c r="AA52" s="1189">
        <v>130.80000000000001</v>
      </c>
      <c r="AB52" s="1189">
        <v>145.1</v>
      </c>
      <c r="AC52" s="1344">
        <f t="shared" si="21"/>
        <v>14.299999999999983</v>
      </c>
      <c r="AD52" s="1189">
        <v>430</v>
      </c>
      <c r="AE52" s="1344">
        <f t="shared" si="22"/>
        <v>33.255813953488335</v>
      </c>
      <c r="AF52" s="1154" t="str">
        <f t="shared" si="23"/>
        <v xml:space="preserve">  </v>
      </c>
      <c r="AG52" s="1235" t="s">
        <v>653</v>
      </c>
      <c r="AH52" s="1189">
        <v>133.9</v>
      </c>
      <c r="AI52" s="1189">
        <v>145.4</v>
      </c>
      <c r="AJ52" s="1344">
        <f t="shared" si="24"/>
        <v>11.5</v>
      </c>
      <c r="AK52" s="1189">
        <v>500</v>
      </c>
      <c r="AL52" s="1344">
        <f t="shared" si="25"/>
        <v>23</v>
      </c>
      <c r="AM52" s="1154" t="str">
        <f t="shared" si="26"/>
        <v xml:space="preserve">  </v>
      </c>
      <c r="AN52" s="1507">
        <f t="shared" si="27"/>
        <v>26.618604651162787</v>
      </c>
      <c r="AO52" s="1507">
        <f t="shared" si="48"/>
        <v>5.7558153629314219</v>
      </c>
      <c r="AP52" s="1507">
        <f t="shared" si="29"/>
        <v>21.623279801332444</v>
      </c>
      <c r="AQ52" s="1506">
        <f t="shared" si="30"/>
        <v>3</v>
      </c>
      <c r="AR52" s="1154" t="str">
        <f t="shared" si="53"/>
        <v xml:space="preserve">  </v>
      </c>
      <c r="AS52" s="1506"/>
      <c r="AT52" s="23" t="s">
        <v>191</v>
      </c>
      <c r="AU52" s="23" t="s">
        <v>191</v>
      </c>
      <c r="AV52" s="23" t="s">
        <v>191</v>
      </c>
      <c r="AW52" s="1175" t="str">
        <f t="shared" si="54"/>
        <v xml:space="preserve">  </v>
      </c>
      <c r="AX52" s="1154" t="str">
        <f t="shared" si="55"/>
        <v xml:space="preserve">  </v>
      </c>
      <c r="AY52" s="23" t="s">
        <v>191</v>
      </c>
      <c r="AZ52" s="23" t="s">
        <v>191</v>
      </c>
      <c r="BA52" s="23" t="s">
        <v>191</v>
      </c>
      <c r="BB52" s="1175" t="str">
        <f t="shared" si="56"/>
        <v xml:space="preserve">  </v>
      </c>
      <c r="BC52" s="1154" t="str">
        <f t="shared" si="57"/>
        <v xml:space="preserve">  </v>
      </c>
      <c r="BD52" s="794" t="s">
        <v>191</v>
      </c>
      <c r="BF52" s="1347">
        <v>1.3382438322419821</v>
      </c>
      <c r="BG52" s="1347"/>
      <c r="BH52" s="1175" t="str">
        <f t="shared" si="31"/>
        <v xml:space="preserve">  </v>
      </c>
      <c r="BI52" s="1154" t="str">
        <f t="shared" si="58"/>
        <v xml:space="preserve">  </v>
      </c>
      <c r="BK52" s="1346">
        <v>0.15290443691583855</v>
      </c>
      <c r="BM52" s="1175" t="str">
        <f t="shared" si="32"/>
        <v xml:space="preserve">  </v>
      </c>
      <c r="BN52" s="1158" t="str">
        <f t="shared" si="59"/>
        <v xml:space="preserve">  </v>
      </c>
      <c r="BO52" s="1157" t="str">
        <f t="shared" si="60"/>
        <v xml:space="preserve">  </v>
      </c>
      <c r="BP52" s="1348">
        <f t="shared" si="33"/>
        <v>11.425753157380536</v>
      </c>
      <c r="BQ52" s="1104">
        <v>398.68356042512204</v>
      </c>
      <c r="BR52" s="949"/>
      <c r="BS52" s="174" t="str">
        <f t="shared" si="34"/>
        <v xml:space="preserve">  </v>
      </c>
      <c r="BT52" s="1158" t="str">
        <f t="shared" si="35"/>
        <v xml:space="preserve">  </v>
      </c>
      <c r="BU52" s="1352">
        <f t="shared" si="49"/>
        <v>9.4089320260328897</v>
      </c>
      <c r="BV52" s="949"/>
      <c r="BW52" s="174" t="str">
        <f t="shared" si="50"/>
        <v xml:space="preserve">  </v>
      </c>
      <c r="BX52" s="1154" t="str">
        <f t="shared" si="51"/>
        <v xml:space="preserve">  </v>
      </c>
      <c r="BY52" s="1236">
        <v>6.3925861684640006</v>
      </c>
      <c r="CA52" s="1179">
        <v>1</v>
      </c>
      <c r="CB52" s="174" t="str">
        <f t="shared" si="37"/>
        <v xml:space="preserve">  </v>
      </c>
      <c r="CC52" s="1154" t="str">
        <f t="shared" si="38"/>
        <v xml:space="preserve">  </v>
      </c>
      <c r="CD52" s="1419">
        <f t="shared" si="64"/>
        <v>0.21259065630008162</v>
      </c>
      <c r="CF52" s="174" t="str">
        <f t="shared" si="61"/>
        <v xml:space="preserve">  </v>
      </c>
      <c r="CG52" s="1158" t="str">
        <f t="shared" si="62"/>
        <v xml:space="preserve">  </v>
      </c>
      <c r="CH52" s="1389">
        <f t="shared" si="39"/>
        <v>1.6034235677155821</v>
      </c>
      <c r="CI52" s="1353">
        <v>14.181741274779361</v>
      </c>
      <c r="CK52" s="174" t="str">
        <f t="shared" si="40"/>
        <v xml:space="preserve">  </v>
      </c>
      <c r="CL52" s="1154" t="str">
        <f t="shared" si="41"/>
        <v xml:space="preserve">  </v>
      </c>
      <c r="CM52" s="1347">
        <f t="shared" si="42"/>
        <v>0.32618004931992528</v>
      </c>
      <c r="CO52" s="174" t="str">
        <f t="shared" si="43"/>
        <v xml:space="preserve">  </v>
      </c>
      <c r="CP52" s="1158" t="str">
        <f t="shared" si="63"/>
        <v xml:space="preserve">  </v>
      </c>
      <c r="CQ52" s="1353">
        <f t="shared" si="44"/>
        <v>3.5571422256932701</v>
      </c>
      <c r="CR52" s="1174">
        <f t="shared" si="52"/>
        <v>3.4667064063959803</v>
      </c>
    </row>
    <row r="53" spans="1:97" ht="38.25" x14ac:dyDescent="0.2">
      <c r="A53" s="1144" t="s">
        <v>2277</v>
      </c>
      <c r="B53" s="1161" t="s">
        <v>1383</v>
      </c>
      <c r="C53" s="957" t="s">
        <v>599</v>
      </c>
      <c r="D53" s="957">
        <v>9</v>
      </c>
      <c r="E53" s="1455"/>
      <c r="F53" s="955">
        <v>1</v>
      </c>
      <c r="G53" s="1163">
        <v>11452900</v>
      </c>
      <c r="H53" s="1163">
        <v>201212021350</v>
      </c>
      <c r="I53" s="1163"/>
      <c r="J53" s="1105" t="s">
        <v>748</v>
      </c>
      <c r="K53" s="1165" t="s">
        <v>2616</v>
      </c>
      <c r="L53" s="1184" t="s">
        <v>746</v>
      </c>
      <c r="M53" s="957" t="s">
        <v>746</v>
      </c>
      <c r="N53" s="957"/>
      <c r="O53" s="957"/>
      <c r="P53" s="1169">
        <v>41245</v>
      </c>
      <c r="Q53" s="960">
        <v>0.57638888888888895</v>
      </c>
      <c r="R53" s="1105" t="s">
        <v>747</v>
      </c>
      <c r="S53" s="1527" t="s">
        <v>747</v>
      </c>
      <c r="T53" s="1528">
        <v>134.1</v>
      </c>
      <c r="U53" s="1171">
        <v>147.19999999999999</v>
      </c>
      <c r="V53" s="1344">
        <f t="shared" si="18"/>
        <v>13.099999999999994</v>
      </c>
      <c r="W53" s="1171">
        <v>75</v>
      </c>
      <c r="X53" s="1344">
        <f t="shared" si="47"/>
        <v>174.6666666666666</v>
      </c>
      <c r="Y53" s="1154" t="str">
        <f t="shared" si="20"/>
        <v xml:space="preserve">  </v>
      </c>
      <c r="Z53" s="1527" t="s">
        <v>747</v>
      </c>
      <c r="AA53" s="1528">
        <v>134.30000000000001</v>
      </c>
      <c r="AB53" s="1171">
        <v>159.89999999999998</v>
      </c>
      <c r="AC53" s="1344">
        <f t="shared" si="21"/>
        <v>25.599999999999966</v>
      </c>
      <c r="AD53" s="1171">
        <v>125</v>
      </c>
      <c r="AE53" s="1344">
        <f t="shared" si="22"/>
        <v>204.79999999999973</v>
      </c>
      <c r="AF53" s="1154" t="str">
        <f t="shared" si="23"/>
        <v xml:space="preserve">  </v>
      </c>
      <c r="AG53" s="1527" t="s">
        <v>747</v>
      </c>
      <c r="AH53" s="1528">
        <v>133.19999999999999</v>
      </c>
      <c r="AI53" s="1171">
        <v>146.80000000000001</v>
      </c>
      <c r="AJ53" s="1344">
        <f t="shared" si="24"/>
        <v>13.600000000000023</v>
      </c>
      <c r="AK53" s="1171">
        <v>60</v>
      </c>
      <c r="AL53" s="1344">
        <f t="shared" si="25"/>
        <v>226.66666666666706</v>
      </c>
      <c r="AM53" s="1154" t="str">
        <f t="shared" si="26"/>
        <v xml:space="preserve">  </v>
      </c>
      <c r="AN53" s="1507">
        <f t="shared" si="27"/>
        <v>202.04444444444448</v>
      </c>
      <c r="AO53" s="1507">
        <f t="shared" si="48"/>
        <v>26.109285988223082</v>
      </c>
      <c r="AP53" s="1507">
        <f t="shared" si="29"/>
        <v>12.922545858667384</v>
      </c>
      <c r="AQ53" s="1506">
        <f t="shared" si="30"/>
        <v>3</v>
      </c>
      <c r="AR53" s="1154" t="str">
        <f t="shared" si="53"/>
        <v xml:space="preserve">  </v>
      </c>
      <c r="AS53" s="1506"/>
      <c r="AT53" s="23" t="s">
        <v>191</v>
      </c>
      <c r="AU53" s="23" t="s">
        <v>191</v>
      </c>
      <c r="AV53" s="23" t="s">
        <v>191</v>
      </c>
      <c r="AW53" s="1175" t="str">
        <f t="shared" si="54"/>
        <v xml:space="preserve">  </v>
      </c>
      <c r="AX53" s="1154" t="str">
        <f t="shared" si="55"/>
        <v xml:space="preserve">  </v>
      </c>
      <c r="AY53" s="23" t="s">
        <v>191</v>
      </c>
      <c r="AZ53" s="23" t="s">
        <v>191</v>
      </c>
      <c r="BA53" s="23" t="s">
        <v>191</v>
      </c>
      <c r="BB53" s="1175" t="str">
        <f t="shared" si="56"/>
        <v xml:space="preserve">  </v>
      </c>
      <c r="BC53" s="1154" t="str">
        <f t="shared" si="57"/>
        <v xml:space="preserve">  </v>
      </c>
      <c r="BD53" s="794" t="s">
        <v>191</v>
      </c>
      <c r="BE53" s="588"/>
      <c r="BF53" s="1347">
        <v>11.575292854867264</v>
      </c>
      <c r="BH53" s="1175" t="str">
        <f t="shared" si="31"/>
        <v xml:space="preserve">  </v>
      </c>
      <c r="BI53" s="1154" t="str">
        <f t="shared" si="58"/>
        <v xml:space="preserve">  </v>
      </c>
      <c r="BK53" s="1443">
        <v>8.6197871490771294E-2</v>
      </c>
      <c r="BL53" s="953"/>
      <c r="BM53" s="1175" t="str">
        <f t="shared" si="32"/>
        <v xml:space="preserve">  </v>
      </c>
      <c r="BN53" s="1158" t="str">
        <f t="shared" si="59"/>
        <v xml:space="preserve">  </v>
      </c>
      <c r="BO53" s="1157" t="str">
        <f t="shared" si="60"/>
        <v xml:space="preserve">  </v>
      </c>
      <c r="BP53" s="1529">
        <f t="shared" si="33"/>
        <v>0.74467119382233327</v>
      </c>
      <c r="BQ53" s="1394">
        <v>334.61550114403423</v>
      </c>
      <c r="BR53" s="1530"/>
      <c r="BS53" s="174" t="str">
        <f t="shared" si="34"/>
        <v xml:space="preserve">  </v>
      </c>
      <c r="BT53" s="1158" t="str">
        <f t="shared" si="35"/>
        <v xml:space="preserve">  </v>
      </c>
      <c r="BU53" s="1394">
        <v>58.446174199824618</v>
      </c>
      <c r="BV53" s="953"/>
      <c r="BW53" s="174" t="str">
        <f t="shared" si="50"/>
        <v xml:space="preserve">  </v>
      </c>
      <c r="BX53" s="1154" t="str">
        <f t="shared" si="51"/>
        <v xml:space="preserve">  </v>
      </c>
      <c r="BY53" s="1307">
        <v>2.9860752044006857</v>
      </c>
      <c r="CA53" s="1179">
        <v>1</v>
      </c>
      <c r="CB53" s="174" t="str">
        <f t="shared" si="37"/>
        <v xml:space="preserve">  </v>
      </c>
      <c r="CC53" s="1154" t="str">
        <f t="shared" si="38"/>
        <v xml:space="preserve">  </v>
      </c>
      <c r="CD53" s="1419">
        <f t="shared" si="64"/>
        <v>0.61154820186125969</v>
      </c>
      <c r="CF53" s="174" t="str">
        <f t="shared" si="61"/>
        <v xml:space="preserve">  </v>
      </c>
      <c r="CG53" s="1158" t="str">
        <f t="shared" si="62"/>
        <v xml:space="preserve">  </v>
      </c>
      <c r="CH53" s="1389">
        <f t="shared" si="39"/>
        <v>0.89238998019859783</v>
      </c>
      <c r="CI53" s="1531">
        <v>9.4111162686922594</v>
      </c>
      <c r="CK53" s="174" t="str">
        <f t="shared" si="40"/>
        <v xml:space="preserve">  </v>
      </c>
      <c r="CL53" s="1154" t="str">
        <f t="shared" si="41"/>
        <v xml:space="preserve">  </v>
      </c>
      <c r="CM53" s="1347">
        <f t="shared" si="42"/>
        <v>2.1331863542369156</v>
      </c>
      <c r="CO53" s="174" t="str">
        <f t="shared" si="43"/>
        <v xml:space="preserve">  </v>
      </c>
      <c r="CP53" s="1158" t="str">
        <f t="shared" si="63"/>
        <v xml:space="preserve">  </v>
      </c>
      <c r="CQ53" s="1353">
        <f t="shared" si="44"/>
        <v>2.8125165261370459</v>
      </c>
      <c r="CR53" s="1174">
        <f t="shared" si="52"/>
        <v>3.6498306064373955</v>
      </c>
    </row>
    <row r="54" spans="1:97" ht="38.25" x14ac:dyDescent="0.2">
      <c r="A54" s="1144" t="s">
        <v>2282</v>
      </c>
      <c r="B54" s="1161" t="s">
        <v>1388</v>
      </c>
      <c r="C54" s="957" t="s">
        <v>599</v>
      </c>
      <c r="D54" s="957">
        <v>9</v>
      </c>
      <c r="E54" s="1455"/>
      <c r="F54" s="955">
        <v>1</v>
      </c>
      <c r="G54" s="1163">
        <v>11452900</v>
      </c>
      <c r="H54" s="1525">
        <v>201212031520</v>
      </c>
      <c r="I54" s="1525"/>
      <c r="J54" s="1536" t="s">
        <v>760</v>
      </c>
      <c r="K54" s="1165" t="s">
        <v>2616</v>
      </c>
      <c r="L54" s="1184" t="s">
        <v>746</v>
      </c>
      <c r="M54" s="1167" t="s">
        <v>746</v>
      </c>
      <c r="N54" s="1167"/>
      <c r="O54" s="1167"/>
      <c r="P54" s="1248">
        <v>41246</v>
      </c>
      <c r="Q54" s="1537">
        <v>0.63888888888888895</v>
      </c>
      <c r="R54" s="1536" t="s">
        <v>759</v>
      </c>
      <c r="S54" s="1538" t="s">
        <v>759</v>
      </c>
      <c r="T54" s="1539">
        <v>133.4</v>
      </c>
      <c r="U54" s="1540">
        <v>260.60000000000002</v>
      </c>
      <c r="V54" s="1541">
        <f t="shared" si="18"/>
        <v>127.20000000000002</v>
      </c>
      <c r="W54" s="1540">
        <v>120</v>
      </c>
      <c r="X54" s="1541">
        <f t="shared" si="47"/>
        <v>1060.0000000000002</v>
      </c>
      <c r="Y54" s="1154" t="str">
        <f t="shared" si="20"/>
        <v xml:space="preserve">  </v>
      </c>
      <c r="Z54" s="1538" t="s">
        <v>759</v>
      </c>
      <c r="AA54" s="1539">
        <v>133.9</v>
      </c>
      <c r="AB54" s="1540">
        <v>257.40000000000003</v>
      </c>
      <c r="AC54" s="1541">
        <f t="shared" si="21"/>
        <v>123.50000000000003</v>
      </c>
      <c r="AD54" s="1540">
        <v>90</v>
      </c>
      <c r="AE54" s="1541">
        <f t="shared" si="22"/>
        <v>1372.2222222222226</v>
      </c>
      <c r="AF54" s="1154" t="str">
        <f t="shared" si="23"/>
        <v xml:space="preserve">  </v>
      </c>
      <c r="AG54" s="1538" t="s">
        <v>759</v>
      </c>
      <c r="AH54" s="1539">
        <v>133.6</v>
      </c>
      <c r="AI54" s="1540">
        <v>249.5</v>
      </c>
      <c r="AJ54" s="1541">
        <f t="shared" si="24"/>
        <v>115.9</v>
      </c>
      <c r="AK54" s="1540">
        <v>90</v>
      </c>
      <c r="AL54" s="1541">
        <f t="shared" si="25"/>
        <v>1287.7777777777778</v>
      </c>
      <c r="AM54" s="1154" t="str">
        <f t="shared" si="26"/>
        <v xml:space="preserve">  </v>
      </c>
      <c r="AN54" s="1542">
        <f t="shared" si="27"/>
        <v>1240.0000000000002</v>
      </c>
      <c r="AO54" s="1542">
        <f t="shared" si="48"/>
        <v>161.50144287090109</v>
      </c>
      <c r="AP54" s="1542">
        <f t="shared" si="29"/>
        <v>13.024309908943636</v>
      </c>
      <c r="AQ54" s="1540">
        <f t="shared" si="30"/>
        <v>3</v>
      </c>
      <c r="AR54" s="1154" t="str">
        <f t="shared" si="53"/>
        <v xml:space="preserve">  </v>
      </c>
      <c r="AS54" s="1540"/>
      <c r="AT54" s="168" t="s">
        <v>191</v>
      </c>
      <c r="AU54" s="168" t="s">
        <v>191</v>
      </c>
      <c r="AV54" s="168" t="s">
        <v>191</v>
      </c>
      <c r="AW54" s="507" t="str">
        <f t="shared" si="54"/>
        <v xml:space="preserve">  </v>
      </c>
      <c r="AX54" s="1154" t="str">
        <f t="shared" si="55"/>
        <v xml:space="preserve">  </v>
      </c>
      <c r="AY54" s="168" t="s">
        <v>191</v>
      </c>
      <c r="AZ54" s="168" t="s">
        <v>191</v>
      </c>
      <c r="BA54" s="168" t="s">
        <v>191</v>
      </c>
      <c r="BB54" s="507" t="str">
        <f t="shared" si="56"/>
        <v xml:space="preserve">  </v>
      </c>
      <c r="BC54" s="1154" t="str">
        <f t="shared" si="57"/>
        <v xml:space="preserve">  </v>
      </c>
      <c r="BD54" s="799" t="s">
        <v>191</v>
      </c>
      <c r="BE54" s="589"/>
      <c r="BF54" s="1543">
        <v>10.762502465109913</v>
      </c>
      <c r="BG54" s="1544"/>
      <c r="BH54" s="507" t="str">
        <f t="shared" si="31"/>
        <v xml:space="preserve">  </v>
      </c>
      <c r="BI54" s="1154" t="str">
        <f t="shared" si="58"/>
        <v xml:space="preserve">  </v>
      </c>
      <c r="BJ54" s="1545"/>
      <c r="BK54" s="1543">
        <v>7.8121840633614964E-2</v>
      </c>
      <c r="BL54" s="1545"/>
      <c r="BM54" s="507" t="str">
        <f t="shared" si="32"/>
        <v xml:space="preserve">  </v>
      </c>
      <c r="BN54" s="1158" t="str">
        <f t="shared" si="59"/>
        <v xml:space="preserve">  </v>
      </c>
      <c r="BO54" s="1157" t="str">
        <f t="shared" si="60"/>
        <v xml:space="preserve">  </v>
      </c>
      <c r="BP54" s="1546">
        <f t="shared" si="33"/>
        <v>0.725870594565454</v>
      </c>
      <c r="BQ54" s="1547">
        <v>317.02197848392944</v>
      </c>
      <c r="BR54" s="1544"/>
      <c r="BS54" s="507" t="str">
        <f t="shared" si="34"/>
        <v xml:space="preserve">  </v>
      </c>
      <c r="BT54" s="1158" t="str">
        <f t="shared" si="35"/>
        <v xml:space="preserve">  </v>
      </c>
      <c r="BU54" s="1547">
        <v>336.04329719296521</v>
      </c>
      <c r="BV54" s="1545"/>
      <c r="BW54" s="507" t="str">
        <f t="shared" si="50"/>
        <v xml:space="preserve">  </v>
      </c>
      <c r="BX54" s="1154" t="str">
        <f t="shared" si="51"/>
        <v xml:space="preserve">  </v>
      </c>
      <c r="BY54" s="1542">
        <v>1.6449618862868776</v>
      </c>
      <c r="BZ54" s="1545"/>
      <c r="CA54" s="1179">
        <v>1</v>
      </c>
      <c r="CB54" s="507" t="str">
        <f t="shared" si="37"/>
        <v xml:space="preserve">  </v>
      </c>
      <c r="CC54" s="1154" t="str">
        <f t="shared" si="38"/>
        <v xml:space="preserve">  </v>
      </c>
      <c r="CD54" s="1548">
        <f t="shared" si="64"/>
        <v>2.2572532550714381</v>
      </c>
      <c r="CE54" s="1545"/>
      <c r="CF54" s="507" t="str">
        <f t="shared" si="61"/>
        <v xml:space="preserve">  </v>
      </c>
      <c r="CG54" s="1158" t="str">
        <f t="shared" si="62"/>
        <v xml:space="preserve">  </v>
      </c>
      <c r="CH54" s="1549">
        <f t="shared" si="39"/>
        <v>0.51887944619911086</v>
      </c>
      <c r="CI54" s="1548">
        <v>4.0674800231378239</v>
      </c>
      <c r="CJ54" s="1545"/>
      <c r="CK54" s="507" t="str">
        <f t="shared" si="40"/>
        <v xml:space="preserve">  </v>
      </c>
      <c r="CL54" s="1154" t="str">
        <f t="shared" si="41"/>
        <v xml:space="preserve">  </v>
      </c>
      <c r="CM54" s="1543">
        <f t="shared" si="42"/>
        <v>5.2380103853519318</v>
      </c>
      <c r="CN54" s="1545"/>
      <c r="CO54" s="507" t="str">
        <f t="shared" si="43"/>
        <v xml:space="preserve">  </v>
      </c>
      <c r="CP54" s="1158" t="str">
        <f t="shared" si="63"/>
        <v xml:space="preserve">  </v>
      </c>
      <c r="CQ54" s="1547">
        <f t="shared" si="44"/>
        <v>1.2830277706894109</v>
      </c>
      <c r="CR54" s="1550">
        <f t="shared" si="52"/>
        <v>1.5587308031750811</v>
      </c>
      <c r="CS54" s="1545"/>
    </row>
    <row r="55" spans="1:97" ht="38.25" x14ac:dyDescent="0.2">
      <c r="A55" s="1144" t="s">
        <v>2286</v>
      </c>
      <c r="B55" s="1161" t="s">
        <v>1392</v>
      </c>
      <c r="C55" s="957" t="s">
        <v>599</v>
      </c>
      <c r="D55" s="957">
        <v>9</v>
      </c>
      <c r="E55" s="1455"/>
      <c r="F55" s="955">
        <v>1</v>
      </c>
      <c r="G55" s="1163">
        <v>11452900</v>
      </c>
      <c r="H55" s="1163">
        <v>201212051430</v>
      </c>
      <c r="I55" s="1163"/>
      <c r="J55" s="1105" t="s">
        <v>768</v>
      </c>
      <c r="K55" s="1165" t="s">
        <v>2616</v>
      </c>
      <c r="L55" s="1184" t="s">
        <v>746</v>
      </c>
      <c r="M55" s="957" t="s">
        <v>746</v>
      </c>
      <c r="N55" s="957"/>
      <c r="O55" s="957"/>
      <c r="P55" s="1169">
        <v>41248</v>
      </c>
      <c r="Q55" s="960">
        <v>0.60416666666666663</v>
      </c>
      <c r="R55" s="1105" t="s">
        <v>767</v>
      </c>
      <c r="S55" s="1527" t="s">
        <v>767</v>
      </c>
      <c r="T55" s="1528">
        <v>133.9</v>
      </c>
      <c r="U55" s="1171">
        <v>146.5</v>
      </c>
      <c r="V55" s="1344">
        <f t="shared" si="18"/>
        <v>12.599999999999994</v>
      </c>
      <c r="W55" s="1171">
        <v>130</v>
      </c>
      <c r="X55" s="1344">
        <f t="shared" si="47"/>
        <v>96.923076923076877</v>
      </c>
      <c r="Y55" s="1154" t="str">
        <f t="shared" si="20"/>
        <v xml:space="preserve">  </v>
      </c>
      <c r="Z55" s="1527" t="s">
        <v>767</v>
      </c>
      <c r="AA55" s="1528">
        <v>133.9</v>
      </c>
      <c r="AB55" s="1171">
        <v>146.80000000000001</v>
      </c>
      <c r="AC55" s="1344">
        <f t="shared" si="21"/>
        <v>12.900000000000006</v>
      </c>
      <c r="AD55" s="1171">
        <v>130</v>
      </c>
      <c r="AE55" s="1344">
        <f t="shared" si="22"/>
        <v>99.230769230769269</v>
      </c>
      <c r="AF55" s="1154" t="str">
        <f t="shared" si="23"/>
        <v xml:space="preserve">  </v>
      </c>
      <c r="AG55" s="1527" t="s">
        <v>767</v>
      </c>
      <c r="AH55" s="1528">
        <v>133.1</v>
      </c>
      <c r="AI55" s="1171">
        <v>146.4</v>
      </c>
      <c r="AJ55" s="1344">
        <f t="shared" si="24"/>
        <v>13.300000000000011</v>
      </c>
      <c r="AK55" s="1171">
        <v>130</v>
      </c>
      <c r="AL55" s="1344">
        <f t="shared" si="25"/>
        <v>102.30769230769239</v>
      </c>
      <c r="AM55" s="1154" t="str">
        <f t="shared" si="26"/>
        <v xml:space="preserve">  </v>
      </c>
      <c r="AN55" s="1507">
        <f t="shared" si="27"/>
        <v>99.487179487179503</v>
      </c>
      <c r="AO55" s="1507">
        <f t="shared" si="48"/>
        <v>2.7014496802187149</v>
      </c>
      <c r="AP55" s="1507">
        <f t="shared" si="29"/>
        <v>2.7153746785703574</v>
      </c>
      <c r="AQ55" s="1506">
        <f t="shared" si="30"/>
        <v>3</v>
      </c>
      <c r="AR55" s="1154" t="str">
        <f t="shared" si="53"/>
        <v xml:space="preserve">  </v>
      </c>
      <c r="AS55" s="1506"/>
      <c r="AT55" s="23" t="s">
        <v>191</v>
      </c>
      <c r="AU55" s="23" t="s">
        <v>191</v>
      </c>
      <c r="AV55" s="23" t="s">
        <v>191</v>
      </c>
      <c r="AW55" s="1175" t="str">
        <f t="shared" si="54"/>
        <v xml:space="preserve">  </v>
      </c>
      <c r="AX55" s="1154" t="str">
        <f t="shared" si="55"/>
        <v xml:space="preserve">  </v>
      </c>
      <c r="AY55" s="23" t="s">
        <v>191</v>
      </c>
      <c r="AZ55" s="23" t="s">
        <v>191</v>
      </c>
      <c r="BA55" s="23" t="s">
        <v>191</v>
      </c>
      <c r="BB55" s="1175" t="str">
        <f t="shared" si="56"/>
        <v xml:space="preserve">  </v>
      </c>
      <c r="BC55" s="1154" t="str">
        <f t="shared" si="57"/>
        <v xml:space="preserve">  </v>
      </c>
      <c r="BD55" s="794" t="s">
        <v>191</v>
      </c>
      <c r="BE55" s="588"/>
      <c r="BF55" s="1347">
        <v>9.9312096036070443</v>
      </c>
      <c r="BH55" s="1175" t="str">
        <f t="shared" si="31"/>
        <v xml:space="preserve">  </v>
      </c>
      <c r="BI55" s="1154" t="str">
        <f t="shared" si="58"/>
        <v xml:space="preserve">  </v>
      </c>
      <c r="BK55" s="1443">
        <v>7.7983685385948576E-2</v>
      </c>
      <c r="BL55" s="954"/>
      <c r="BM55" s="1175" t="str">
        <f t="shared" si="32"/>
        <v xml:space="preserve">  </v>
      </c>
      <c r="BN55" s="1158" t="str">
        <f t="shared" si="59"/>
        <v xml:space="preserve">  </v>
      </c>
      <c r="BO55" s="1157" t="str">
        <f t="shared" si="60"/>
        <v xml:space="preserve">  </v>
      </c>
      <c r="BP55" s="1529">
        <f t="shared" si="33"/>
        <v>0.78523854090869938</v>
      </c>
      <c r="BQ55" s="1394">
        <v>275.99800145647515</v>
      </c>
      <c r="BR55" s="1530"/>
      <c r="BS55" s="174" t="str">
        <f t="shared" si="34"/>
        <v xml:space="preserve">  </v>
      </c>
      <c r="BT55" s="1158" t="str">
        <f t="shared" si="35"/>
        <v xml:space="preserve">  </v>
      </c>
      <c r="BU55" s="1394">
        <v>26.750575525781425</v>
      </c>
      <c r="BV55" s="953"/>
      <c r="BW55" s="174" t="str">
        <f t="shared" si="50"/>
        <v xml:space="preserve">  </v>
      </c>
      <c r="BX55" s="1154" t="str">
        <f t="shared" si="51"/>
        <v xml:space="preserve">  </v>
      </c>
      <c r="BY55" s="1307">
        <v>2.5380279230666876</v>
      </c>
      <c r="CA55" s="1179">
        <v>1</v>
      </c>
      <c r="CB55" s="174" t="str">
        <f t="shared" si="37"/>
        <v xml:space="preserve">  </v>
      </c>
      <c r="CC55" s="1154" t="str">
        <f t="shared" si="38"/>
        <v xml:space="preserve">  </v>
      </c>
      <c r="CD55" s="1419">
        <f t="shared" si="64"/>
        <v>0.25185046313507908</v>
      </c>
      <c r="CF55" s="174" t="str">
        <f t="shared" si="61"/>
        <v xml:space="preserve">  </v>
      </c>
      <c r="CG55" s="1158" t="str">
        <f t="shared" si="62"/>
        <v xml:space="preserve">  </v>
      </c>
      <c r="CH55" s="1389">
        <f t="shared" si="39"/>
        <v>0.91958199322937273</v>
      </c>
      <c r="CI55" s="1531">
        <v>7.7106721999690491</v>
      </c>
      <c r="CK55" s="174" t="str">
        <f t="shared" si="40"/>
        <v xml:space="preserve">  </v>
      </c>
      <c r="CL55" s="1154" t="str">
        <f t="shared" si="41"/>
        <v xml:space="preserve">  </v>
      </c>
      <c r="CM55" s="1347">
        <f t="shared" si="42"/>
        <v>0.78886107891991109</v>
      </c>
      <c r="CO55" s="174" t="str">
        <f t="shared" si="43"/>
        <v xml:space="preserve">  </v>
      </c>
      <c r="CP55" s="1158" t="str">
        <f t="shared" si="63"/>
        <v xml:space="preserve">  </v>
      </c>
      <c r="CQ55" s="1353">
        <f t="shared" si="44"/>
        <v>2.7937420413477234</v>
      </c>
      <c r="CR55" s="1174">
        <f t="shared" si="52"/>
        <v>2.9489499325337118</v>
      </c>
    </row>
    <row r="56" spans="1:97" ht="38.25" x14ac:dyDescent="0.2">
      <c r="A56" s="1144" t="s">
        <v>2289</v>
      </c>
      <c r="B56" s="1161" t="s">
        <v>1395</v>
      </c>
      <c r="C56" s="957" t="s">
        <v>599</v>
      </c>
      <c r="D56" s="957">
        <v>9</v>
      </c>
      <c r="E56" s="1455"/>
      <c r="F56" s="955">
        <v>1</v>
      </c>
      <c r="G56" s="1163">
        <v>11452900</v>
      </c>
      <c r="H56" s="1163">
        <v>201212221200</v>
      </c>
      <c r="I56" s="1163"/>
      <c r="J56" s="1105" t="s">
        <v>774</v>
      </c>
      <c r="K56" s="1165" t="s">
        <v>2616</v>
      </c>
      <c r="L56" s="1184" t="s">
        <v>746</v>
      </c>
      <c r="M56" s="957" t="s">
        <v>746</v>
      </c>
      <c r="N56" s="957"/>
      <c r="O56" s="957"/>
      <c r="P56" s="1169">
        <v>41265</v>
      </c>
      <c r="Q56" s="960">
        <v>0.5</v>
      </c>
      <c r="R56" s="1105" t="s">
        <v>773</v>
      </c>
      <c r="S56" s="1527" t="s">
        <v>773</v>
      </c>
      <c r="T56" s="1528">
        <v>134.30000000000001</v>
      </c>
      <c r="U56" s="1171">
        <v>151.29999999999998</v>
      </c>
      <c r="V56" s="1344">
        <f t="shared" si="18"/>
        <v>16.999999999999972</v>
      </c>
      <c r="W56" s="1171">
        <v>48</v>
      </c>
      <c r="X56" s="1344">
        <f t="shared" si="47"/>
        <v>354.16666666666606</v>
      </c>
      <c r="Y56" s="1154" t="str">
        <f t="shared" si="20"/>
        <v xml:space="preserve">  </v>
      </c>
      <c r="Z56" s="1527" t="s">
        <v>773</v>
      </c>
      <c r="AA56" s="1528">
        <v>132</v>
      </c>
      <c r="AB56" s="1171">
        <v>150.29999999999998</v>
      </c>
      <c r="AC56" s="1344">
        <f t="shared" si="21"/>
        <v>18.299999999999983</v>
      </c>
      <c r="AD56" s="1171">
        <v>52</v>
      </c>
      <c r="AE56" s="1344">
        <f t="shared" si="22"/>
        <v>351.92307692307662</v>
      </c>
      <c r="AF56" s="1154" t="str">
        <f t="shared" si="23"/>
        <v xml:space="preserve">  </v>
      </c>
      <c r="AG56" s="1527" t="s">
        <v>773</v>
      </c>
      <c r="AH56" s="1528">
        <v>133.5</v>
      </c>
      <c r="AI56" s="1171">
        <v>156.5</v>
      </c>
      <c r="AJ56" s="1344">
        <f t="shared" si="24"/>
        <v>23</v>
      </c>
      <c r="AK56" s="1171">
        <v>66</v>
      </c>
      <c r="AL56" s="1344">
        <f t="shared" si="25"/>
        <v>348.48484848484844</v>
      </c>
      <c r="AM56" s="1154" t="str">
        <f t="shared" si="26"/>
        <v xml:space="preserve">  </v>
      </c>
      <c r="AN56" s="1507">
        <f t="shared" si="27"/>
        <v>351.52486402486375</v>
      </c>
      <c r="AO56" s="1507">
        <f t="shared" si="48"/>
        <v>2.8617642455372985</v>
      </c>
      <c r="AP56" s="1507">
        <f t="shared" si="29"/>
        <v>0.81410009316862508</v>
      </c>
      <c r="AQ56" s="1506">
        <f t="shared" si="30"/>
        <v>3</v>
      </c>
      <c r="AR56" s="1154" t="str">
        <f t="shared" si="53"/>
        <v xml:space="preserve">  </v>
      </c>
      <c r="AS56" s="1506"/>
      <c r="AT56" s="23" t="s">
        <v>191</v>
      </c>
      <c r="AU56" s="23" t="s">
        <v>191</v>
      </c>
      <c r="AV56" s="23" t="s">
        <v>191</v>
      </c>
      <c r="AW56" s="1175" t="str">
        <f t="shared" si="54"/>
        <v xml:space="preserve">  </v>
      </c>
      <c r="AX56" s="1154" t="str">
        <f t="shared" si="55"/>
        <v xml:space="preserve">  </v>
      </c>
      <c r="AY56" s="23" t="s">
        <v>191</v>
      </c>
      <c r="AZ56" s="23" t="s">
        <v>191</v>
      </c>
      <c r="BA56" s="23" t="s">
        <v>191</v>
      </c>
      <c r="BB56" s="1175" t="str">
        <f t="shared" si="56"/>
        <v xml:space="preserve">  </v>
      </c>
      <c r="BC56" s="1154" t="str">
        <f t="shared" si="57"/>
        <v xml:space="preserve">  </v>
      </c>
      <c r="BD56" s="794" t="s">
        <v>191</v>
      </c>
      <c r="BE56" s="588"/>
      <c r="BF56" s="1347">
        <v>2.9897283435607491</v>
      </c>
      <c r="BH56" s="1175" t="str">
        <f t="shared" si="31"/>
        <v xml:space="preserve">  </v>
      </c>
      <c r="BI56" s="1154" t="str">
        <f t="shared" si="58"/>
        <v xml:space="preserve">  </v>
      </c>
      <c r="BK56" s="1443">
        <v>0.11194892393661456</v>
      </c>
      <c r="BL56" s="954"/>
      <c r="BM56" s="1175" t="str">
        <f t="shared" si="32"/>
        <v xml:space="preserve">  </v>
      </c>
      <c r="BN56" s="1158" t="str">
        <f t="shared" si="59"/>
        <v xml:space="preserve">  </v>
      </c>
      <c r="BO56" s="1157" t="str">
        <f t="shared" si="60"/>
        <v xml:space="preserve">  </v>
      </c>
      <c r="BP56" s="1529">
        <f t="shared" si="33"/>
        <v>3.7444513705644584</v>
      </c>
      <c r="BQ56" s="1394">
        <v>187.62892155102031</v>
      </c>
      <c r="BR56" s="1530"/>
      <c r="BS56" s="174" t="str">
        <f t="shared" si="34"/>
        <v xml:space="preserve">  </v>
      </c>
      <c r="BT56" s="1158" t="str">
        <f t="shared" si="35"/>
        <v xml:space="preserve">  </v>
      </c>
      <c r="BU56" s="1394">
        <v>66.451909715986247</v>
      </c>
      <c r="BV56" s="953"/>
      <c r="BW56" s="174" t="str">
        <f t="shared" si="50"/>
        <v xml:space="preserve">  </v>
      </c>
      <c r="BX56" s="1154" t="str">
        <f t="shared" si="51"/>
        <v xml:space="preserve">  </v>
      </c>
      <c r="BY56" s="1307">
        <v>2.1777754695364702</v>
      </c>
      <c r="CA56" s="1179">
        <v>1</v>
      </c>
      <c r="CB56" s="174" t="str">
        <f t="shared" si="37"/>
        <v xml:space="preserve">  </v>
      </c>
      <c r="CC56" s="1154" t="str">
        <f t="shared" si="38"/>
        <v xml:space="preserve">  </v>
      </c>
      <c r="CD56" s="1419">
        <f t="shared" si="64"/>
        <v>0.7664094440868725</v>
      </c>
      <c r="CF56" s="174" t="str">
        <f t="shared" si="61"/>
        <v xml:space="preserve">  </v>
      </c>
      <c r="CG56" s="1158" t="str">
        <f t="shared" si="62"/>
        <v xml:space="preserve">  </v>
      </c>
      <c r="CH56" s="1389">
        <f t="shared" si="39"/>
        <v>1.1606821866981132</v>
      </c>
      <c r="CI56" s="1531">
        <v>4.1822665222144257</v>
      </c>
      <c r="CK56" s="174" t="str">
        <f t="shared" si="40"/>
        <v xml:space="preserve">  </v>
      </c>
      <c r="CL56" s="1154" t="str">
        <f t="shared" si="41"/>
        <v xml:space="preserve">  </v>
      </c>
      <c r="CM56" s="1347">
        <f t="shared" si="42"/>
        <v>1.4574565153171481</v>
      </c>
      <c r="CO56" s="174" t="str">
        <f t="shared" si="43"/>
        <v xml:space="preserve">  </v>
      </c>
      <c r="CP56" s="1158" t="str">
        <f t="shared" si="63"/>
        <v xml:space="preserve">  </v>
      </c>
      <c r="CQ56" s="1353">
        <f t="shared" si="44"/>
        <v>2.2290095192372452</v>
      </c>
      <c r="CR56" s="1174">
        <f t="shared" si="52"/>
        <v>2.1932500082334427</v>
      </c>
    </row>
    <row r="57" spans="1:97" ht="38.25" x14ac:dyDescent="0.2">
      <c r="A57" s="1144" t="s">
        <v>2293</v>
      </c>
      <c r="B57" s="1161" t="s">
        <v>1399</v>
      </c>
      <c r="C57" s="957" t="s">
        <v>599</v>
      </c>
      <c r="D57" s="957">
        <v>9</v>
      </c>
      <c r="E57" s="1455"/>
      <c r="F57" s="955">
        <v>1</v>
      </c>
      <c r="G57" s="1163">
        <v>11452900</v>
      </c>
      <c r="H57" s="1163">
        <v>201212231130</v>
      </c>
      <c r="I57" s="1163"/>
      <c r="J57" s="1105" t="s">
        <v>782</v>
      </c>
      <c r="K57" s="1165" t="s">
        <v>2616</v>
      </c>
      <c r="L57" s="1184" t="s">
        <v>746</v>
      </c>
      <c r="M57" s="957" t="s">
        <v>746</v>
      </c>
      <c r="N57" s="957"/>
      <c r="O57" s="957"/>
      <c r="P57" s="1169">
        <v>41266</v>
      </c>
      <c r="Q57" s="960">
        <v>0.47916666666666669</v>
      </c>
      <c r="R57" s="1105" t="s">
        <v>781</v>
      </c>
      <c r="S57" s="1527" t="s">
        <v>781</v>
      </c>
      <c r="T57" s="1528">
        <v>132.69999999999999</v>
      </c>
      <c r="U57" s="1171">
        <v>153.4</v>
      </c>
      <c r="V57" s="1344">
        <f t="shared" si="18"/>
        <v>20.700000000000017</v>
      </c>
      <c r="W57" s="1171">
        <v>53</v>
      </c>
      <c r="X57" s="1344">
        <f t="shared" si="47"/>
        <v>390.56603773584936</v>
      </c>
      <c r="Y57" s="1154" t="str">
        <f t="shared" ref="Y57:Y92" si="65">IF(V57&lt;Y$5,"&lt;MDL",IF(V57&lt;Y$6,"E, &lt;RL",IF(V57&gt;Y$6,"  ",)))</f>
        <v xml:space="preserve">  </v>
      </c>
      <c r="Z57" s="1527" t="s">
        <v>781</v>
      </c>
      <c r="AA57" s="1528">
        <v>133.69999999999999</v>
      </c>
      <c r="AB57" s="1171">
        <v>157.1</v>
      </c>
      <c r="AC57" s="1344">
        <f t="shared" si="21"/>
        <v>23.400000000000006</v>
      </c>
      <c r="AD57" s="1171">
        <v>59</v>
      </c>
      <c r="AE57" s="1344">
        <f t="shared" si="22"/>
        <v>396.61016949152554</v>
      </c>
      <c r="AF57" s="1154" t="str">
        <f t="shared" ref="AF57:AF92" si="66">IF(AC57&lt;AF$5,"&lt;MDL",IF(AC57&lt;AF$6,"E, &lt;RL",IF(AC57&gt;AF$6,"  ",)))</f>
        <v xml:space="preserve">  </v>
      </c>
      <c r="AG57" s="1527" t="s">
        <v>781</v>
      </c>
      <c r="AH57" s="1528">
        <v>134.30000000000001</v>
      </c>
      <c r="AI57" s="1171">
        <v>148.9</v>
      </c>
      <c r="AJ57" s="1344">
        <f t="shared" si="24"/>
        <v>14.599999999999994</v>
      </c>
      <c r="AK57" s="1171">
        <v>39</v>
      </c>
      <c r="AL57" s="1344">
        <f t="shared" si="25"/>
        <v>374.35897435897419</v>
      </c>
      <c r="AM57" s="1154" t="str">
        <f t="shared" ref="AM57:AM92" si="67">IF(AJ57&lt;AM$5,"&lt;MDL",IF(AJ57&lt;AM$6,"E, &lt;RL",IF(AJ57&gt;AM$6,"  ",)))</f>
        <v xml:space="preserve">  </v>
      </c>
      <c r="AN57" s="1507">
        <f t="shared" si="27"/>
        <v>387.17839386211637</v>
      </c>
      <c r="AO57" s="1507">
        <f t="shared" si="48"/>
        <v>11.505912370088245</v>
      </c>
      <c r="AP57" s="1507">
        <f t="shared" si="29"/>
        <v>2.9717341030620061</v>
      </c>
      <c r="AQ57" s="1506">
        <f t="shared" si="30"/>
        <v>3</v>
      </c>
      <c r="AR57" s="1154" t="str">
        <f t="shared" si="53"/>
        <v xml:space="preserve">  </v>
      </c>
      <c r="AS57" s="1506"/>
      <c r="AT57" s="23" t="s">
        <v>191</v>
      </c>
      <c r="AU57" s="23" t="s">
        <v>191</v>
      </c>
      <c r="AV57" s="23" t="s">
        <v>191</v>
      </c>
      <c r="AW57" s="1175" t="str">
        <f t="shared" si="54"/>
        <v xml:space="preserve">  </v>
      </c>
      <c r="AX57" s="1154" t="str">
        <f t="shared" si="55"/>
        <v xml:space="preserve">  </v>
      </c>
      <c r="AY57" s="23" t="s">
        <v>191</v>
      </c>
      <c r="AZ57" s="23" t="s">
        <v>191</v>
      </c>
      <c r="BA57" s="23" t="s">
        <v>191</v>
      </c>
      <c r="BB57" s="1175" t="str">
        <f t="shared" si="56"/>
        <v xml:space="preserve">  </v>
      </c>
      <c r="BC57" s="1154" t="str">
        <f t="shared" si="57"/>
        <v xml:space="preserve">  </v>
      </c>
      <c r="BD57" s="794" t="s">
        <v>191</v>
      </c>
      <c r="BE57" s="588"/>
      <c r="BF57" s="1347">
        <v>11.408223307921665</v>
      </c>
      <c r="BH57" s="1175" t="str">
        <f t="shared" si="31"/>
        <v xml:space="preserve">  </v>
      </c>
      <c r="BI57" s="1154" t="str">
        <f t="shared" si="58"/>
        <v xml:space="preserve">  </v>
      </c>
      <c r="BK57" s="1443">
        <v>7.7120818273926181E-2</v>
      </c>
      <c r="BL57" s="954"/>
      <c r="BM57" s="1175" t="str">
        <f t="shared" si="32"/>
        <v xml:space="preserve">  </v>
      </c>
      <c r="BN57" s="1158" t="str">
        <f t="shared" si="59"/>
        <v xml:space="preserve">  </v>
      </c>
      <c r="BO57" s="1157" t="str">
        <f t="shared" si="60"/>
        <v xml:space="preserve">  </v>
      </c>
      <c r="BP57" s="1529">
        <f t="shared" ref="BP57:BP77" si="68">BK57/BF57*100</f>
        <v>0.67601077040957713</v>
      </c>
      <c r="BQ57" s="1394">
        <v>187.52572873410489</v>
      </c>
      <c r="BR57" s="1530"/>
      <c r="BS57" s="174" t="str">
        <f t="shared" si="34"/>
        <v xml:space="preserve">  </v>
      </c>
      <c r="BT57" s="1158" t="str">
        <f t="shared" ref="BT57:BT92" si="69">IF(BQ57&lt;BT$5,"&lt;MDL",IF(BQ57&lt;BT$6,"E, &lt;RL",IF(BQ57&gt;BT$6,"  ",)))</f>
        <v xml:space="preserve">  </v>
      </c>
      <c r="BU57" s="1394">
        <v>73.241180845207069</v>
      </c>
      <c r="BV57" s="953"/>
      <c r="BW57" s="174" t="str">
        <f t="shared" si="50"/>
        <v xml:space="preserve">  </v>
      </c>
      <c r="BX57" s="1154" t="str">
        <f t="shared" si="51"/>
        <v xml:space="preserve">  </v>
      </c>
      <c r="BY57" s="1307">
        <v>1.3866346887802965</v>
      </c>
      <c r="CA57" s="1179">
        <v>1</v>
      </c>
      <c r="CB57" s="174" t="str">
        <f t="shared" si="37"/>
        <v xml:space="preserve">  </v>
      </c>
      <c r="CC57" s="1154" t="str">
        <f t="shared" ref="CC57:CC77" si="70">IF(BY57&lt;CC$5,"&lt;MDL",IF(BY57&lt;CC$6,"E, &lt;RL",IF(BY57&gt;CC$6,"  ",)))</f>
        <v xml:space="preserve">  </v>
      </c>
      <c r="CD57" s="1419">
        <f t="shared" si="64"/>
        <v>0.54995341893998217</v>
      </c>
      <c r="CF57" s="174" t="str">
        <f t="shared" si="61"/>
        <v xml:space="preserve">  </v>
      </c>
      <c r="CG57" s="1158" t="str">
        <f t="shared" si="62"/>
        <v xml:space="preserve">  </v>
      </c>
      <c r="CH57" s="1389">
        <f t="shared" ref="CH57:CH77" si="71">BY57/BQ57*100</f>
        <v>0.73943703519554027</v>
      </c>
      <c r="CI57" s="1531">
        <v>4.083782265832606</v>
      </c>
      <c r="CK57" s="174" t="str">
        <f t="shared" si="40"/>
        <v xml:space="preserve">  </v>
      </c>
      <c r="CL57" s="1154" t="str">
        <f t="shared" ref="CL57:CL92" si="72">IF(CI57&lt;CL$5,"&lt;MDL",IF(CI57&lt;CL$6,"E, &lt;RL",IF(CI57&gt;CL$6,"  ",)))</f>
        <v xml:space="preserve">  </v>
      </c>
      <c r="CM57" s="1347">
        <f t="shared" si="42"/>
        <v>1.5288005405424621</v>
      </c>
      <c r="CO57" s="174" t="str">
        <f t="shared" si="43"/>
        <v xml:space="preserve">  </v>
      </c>
      <c r="CP57" s="1158" t="str">
        <f t="shared" si="63"/>
        <v xml:space="preserve">  </v>
      </c>
      <c r="CQ57" s="1353">
        <f t="shared" ref="CQ57:CQ77" si="73">CI57/BQ57*100</f>
        <v>2.177718382112277</v>
      </c>
      <c r="CR57" s="1174">
        <f t="shared" si="52"/>
        <v>2.0873510269769326</v>
      </c>
    </row>
    <row r="58" spans="1:97" ht="38.25" x14ac:dyDescent="0.2">
      <c r="A58" s="1144" t="s">
        <v>2300</v>
      </c>
      <c r="B58" s="1161" t="s">
        <v>1406</v>
      </c>
      <c r="C58" s="957" t="s">
        <v>599</v>
      </c>
      <c r="D58" s="957">
        <v>9</v>
      </c>
      <c r="E58" s="1455"/>
      <c r="F58" s="955">
        <v>1</v>
      </c>
      <c r="G58" s="1163">
        <v>11452900</v>
      </c>
      <c r="H58" s="1163">
        <v>201212271440</v>
      </c>
      <c r="I58" s="1163"/>
      <c r="J58" s="1105" t="s">
        <v>796</v>
      </c>
      <c r="K58" s="1165" t="s">
        <v>2616</v>
      </c>
      <c r="L58" s="1184" t="s">
        <v>746</v>
      </c>
      <c r="M58" s="957" t="s">
        <v>746</v>
      </c>
      <c r="N58" s="957"/>
      <c r="O58" s="957"/>
      <c r="P58" s="1169">
        <v>41270</v>
      </c>
      <c r="Q58" s="960">
        <v>0.61111111111111105</v>
      </c>
      <c r="R58" s="1105" t="s">
        <v>795</v>
      </c>
      <c r="S58" s="1527" t="s">
        <v>795</v>
      </c>
      <c r="T58" s="1528">
        <v>123.7</v>
      </c>
      <c r="U58" s="1171">
        <v>141.80000000000001</v>
      </c>
      <c r="V58" s="1344">
        <f t="shared" si="18"/>
        <v>18.100000000000009</v>
      </c>
      <c r="W58" s="1171">
        <v>125</v>
      </c>
      <c r="X58" s="1344">
        <f t="shared" si="47"/>
        <v>144.80000000000007</v>
      </c>
      <c r="Y58" s="1154" t="str">
        <f t="shared" si="65"/>
        <v xml:space="preserve">  </v>
      </c>
      <c r="Z58" s="1527" t="s">
        <v>795</v>
      </c>
      <c r="AA58" s="1528">
        <v>123</v>
      </c>
      <c r="AB58" s="1171">
        <v>140.69999999999999</v>
      </c>
      <c r="AC58" s="1344">
        <f t="shared" si="21"/>
        <v>17.699999999999989</v>
      </c>
      <c r="AD58" s="1171">
        <v>125</v>
      </c>
      <c r="AE58" s="1344">
        <f t="shared" si="22"/>
        <v>141.59999999999991</v>
      </c>
      <c r="AF58" s="1154" t="str">
        <f t="shared" si="66"/>
        <v xml:space="preserve">  </v>
      </c>
      <c r="AG58" s="1527" t="s">
        <v>795</v>
      </c>
      <c r="AH58" s="1528">
        <v>124.4</v>
      </c>
      <c r="AI58" s="1171">
        <v>142.6</v>
      </c>
      <c r="AJ58" s="1344">
        <f t="shared" si="24"/>
        <v>18.199999999999989</v>
      </c>
      <c r="AK58" s="1171">
        <v>125</v>
      </c>
      <c r="AL58" s="1344">
        <f t="shared" si="25"/>
        <v>145.59999999999991</v>
      </c>
      <c r="AM58" s="1154" t="str">
        <f t="shared" si="67"/>
        <v xml:space="preserve">  </v>
      </c>
      <c r="AN58" s="1507">
        <f t="shared" si="27"/>
        <v>143.99999999999997</v>
      </c>
      <c r="AO58" s="1507">
        <f t="shared" si="48"/>
        <v>2.1166010488517024</v>
      </c>
      <c r="AP58" s="1507">
        <f t="shared" si="29"/>
        <v>1.4698618394803491</v>
      </c>
      <c r="AQ58" s="1506">
        <f t="shared" si="30"/>
        <v>3</v>
      </c>
      <c r="AR58" s="1154" t="str">
        <f t="shared" si="53"/>
        <v xml:space="preserve">  </v>
      </c>
      <c r="AS58" s="1506"/>
      <c r="AT58" s="23" t="s">
        <v>191</v>
      </c>
      <c r="AU58" s="23" t="s">
        <v>191</v>
      </c>
      <c r="AV58" s="23" t="s">
        <v>191</v>
      </c>
      <c r="AW58" s="1175" t="str">
        <f t="shared" si="54"/>
        <v xml:space="preserve">  </v>
      </c>
      <c r="AX58" s="1154" t="str">
        <f t="shared" si="55"/>
        <v xml:space="preserve">  </v>
      </c>
      <c r="AY58" s="23" t="s">
        <v>191</v>
      </c>
      <c r="AZ58" s="23" t="s">
        <v>191</v>
      </c>
      <c r="BA58" s="23" t="s">
        <v>191</v>
      </c>
      <c r="BB58" s="1175" t="str">
        <f t="shared" si="56"/>
        <v xml:space="preserve">  </v>
      </c>
      <c r="BC58" s="1154" t="str">
        <f t="shared" si="57"/>
        <v xml:space="preserve">  </v>
      </c>
      <c r="BD58" s="794" t="s">
        <v>191</v>
      </c>
      <c r="BE58" s="588"/>
      <c r="BF58" s="1347">
        <v>5.2120093347454644</v>
      </c>
      <c r="BH58" s="1175" t="str">
        <f t="shared" si="31"/>
        <v xml:space="preserve">  </v>
      </c>
      <c r="BI58" s="1154" t="str">
        <f t="shared" si="58"/>
        <v xml:space="preserve">  </v>
      </c>
      <c r="BK58" s="1443">
        <v>7.4831774479568083E-2</v>
      </c>
      <c r="BL58" s="954"/>
      <c r="BM58" s="1175" t="str">
        <f t="shared" si="32"/>
        <v xml:space="preserve">  </v>
      </c>
      <c r="BN58" s="1158" t="str">
        <f t="shared" si="59"/>
        <v xml:space="preserve">  </v>
      </c>
      <c r="BO58" s="1157" t="str">
        <f t="shared" si="60"/>
        <v xml:space="preserve">  </v>
      </c>
      <c r="BP58" s="1529">
        <f t="shared" si="68"/>
        <v>1.4357567240086802</v>
      </c>
      <c r="BQ58" s="1394">
        <v>134.43103973069944</v>
      </c>
      <c r="BR58" s="1530"/>
      <c r="BS58" s="174" t="str">
        <f t="shared" si="34"/>
        <v xml:space="preserve">  </v>
      </c>
      <c r="BT58" s="1158" t="str">
        <f t="shared" si="69"/>
        <v xml:space="preserve">  </v>
      </c>
      <c r="BU58" s="1394">
        <v>19.465614553005288</v>
      </c>
      <c r="BV58" s="953"/>
      <c r="BW58" s="174" t="str">
        <f t="shared" si="50"/>
        <v xml:space="preserve">  </v>
      </c>
      <c r="BX58" s="1154" t="str">
        <f t="shared" si="51"/>
        <v xml:space="preserve">  </v>
      </c>
      <c r="BY58" s="1307">
        <v>1.3443305796310676</v>
      </c>
      <c r="CA58" s="1179">
        <v>1</v>
      </c>
      <c r="CB58" s="174" t="str">
        <f t="shared" si="37"/>
        <v xml:space="preserve">  </v>
      </c>
      <c r="CC58" s="1154" t="str">
        <f t="shared" si="70"/>
        <v xml:space="preserve">  </v>
      </c>
      <c r="CD58" s="1419">
        <f t="shared" si="64"/>
        <v>0.19035721007575906</v>
      </c>
      <c r="CF58" s="174" t="str">
        <f t="shared" si="61"/>
        <v xml:space="preserve">  </v>
      </c>
      <c r="CG58" s="1158" t="str">
        <f t="shared" si="62"/>
        <v xml:space="preserve">  </v>
      </c>
      <c r="CH58" s="1236">
        <f t="shared" si="71"/>
        <v>1.0000150131428827</v>
      </c>
      <c r="CI58" s="1531">
        <v>4.9358417451799532</v>
      </c>
      <c r="CK58" s="174" t="str">
        <f t="shared" si="40"/>
        <v xml:space="preserve">  </v>
      </c>
      <c r="CL58" s="1158" t="str">
        <f t="shared" si="72"/>
        <v xml:space="preserve">  </v>
      </c>
      <c r="CM58" s="1347">
        <f t="shared" si="42"/>
        <v>0.71865855809820067</v>
      </c>
      <c r="CO58" s="174" t="str">
        <f t="shared" si="43"/>
        <v xml:space="preserve">  </v>
      </c>
      <c r="CP58" s="1158" t="str">
        <f t="shared" si="63"/>
        <v xml:space="preserve">  </v>
      </c>
      <c r="CQ58" s="1353">
        <f t="shared" si="73"/>
        <v>3.6716533287756579</v>
      </c>
      <c r="CR58" s="1174">
        <f t="shared" si="52"/>
        <v>3.6919387062827012</v>
      </c>
    </row>
    <row r="59" spans="1:97" ht="38.25" x14ac:dyDescent="0.2">
      <c r="A59" s="1144" t="s">
        <v>2302</v>
      </c>
      <c r="B59" s="1161" t="s">
        <v>1408</v>
      </c>
      <c r="C59" s="957" t="s">
        <v>599</v>
      </c>
      <c r="D59" s="957">
        <v>9</v>
      </c>
      <c r="E59" s="1455"/>
      <c r="F59" s="955">
        <v>1</v>
      </c>
      <c r="G59" s="1163">
        <v>11452900</v>
      </c>
      <c r="H59" s="1163">
        <v>201301161050</v>
      </c>
      <c r="I59" s="1163"/>
      <c r="J59" s="1105" t="s">
        <v>863</v>
      </c>
      <c r="K59" s="1165" t="s">
        <v>2616</v>
      </c>
      <c r="L59" s="1184" t="s">
        <v>746</v>
      </c>
      <c r="M59" s="957" t="s">
        <v>48</v>
      </c>
      <c r="N59" s="957"/>
      <c r="O59" s="957"/>
      <c r="P59" s="1248">
        <v>41290</v>
      </c>
      <c r="Q59" s="960">
        <v>0.4513888888888889</v>
      </c>
      <c r="R59" s="1105" t="s">
        <v>912</v>
      </c>
      <c r="S59" s="1551" t="s">
        <v>912</v>
      </c>
      <c r="T59" s="1553">
        <v>131.6</v>
      </c>
      <c r="U59" s="1552">
        <v>142.19999999999999</v>
      </c>
      <c r="V59" s="1393">
        <f t="shared" si="18"/>
        <v>10.599999999999994</v>
      </c>
      <c r="W59" s="1171">
        <v>500</v>
      </c>
      <c r="X59" s="1393">
        <f t="shared" si="47"/>
        <v>21.199999999999989</v>
      </c>
      <c r="Y59" s="1154" t="str">
        <f t="shared" si="65"/>
        <v xml:space="preserve">  </v>
      </c>
      <c r="Z59" s="1551" t="s">
        <v>912</v>
      </c>
      <c r="AA59" s="1554">
        <v>123.8</v>
      </c>
      <c r="AB59" s="1552">
        <v>134.4</v>
      </c>
      <c r="AC59" s="1344">
        <f t="shared" si="21"/>
        <v>10.600000000000009</v>
      </c>
      <c r="AD59" s="1171">
        <v>500</v>
      </c>
      <c r="AE59" s="1307">
        <v>21.200000000000017</v>
      </c>
      <c r="AF59" s="1154" t="str">
        <f t="shared" si="66"/>
        <v xml:space="preserve">  </v>
      </c>
      <c r="AG59" s="1551" t="s">
        <v>912</v>
      </c>
      <c r="AH59" s="1554">
        <v>132.69999999999999</v>
      </c>
      <c r="AI59" s="1552">
        <v>142.19999999999999</v>
      </c>
      <c r="AJ59" s="1344">
        <f t="shared" si="24"/>
        <v>9.5</v>
      </c>
      <c r="AK59" s="1171">
        <v>500</v>
      </c>
      <c r="AL59" s="1393">
        <f t="shared" si="25"/>
        <v>19</v>
      </c>
      <c r="AM59" s="1154" t="str">
        <f t="shared" si="67"/>
        <v xml:space="preserve">  </v>
      </c>
      <c r="AN59" s="1507">
        <f t="shared" si="27"/>
        <v>20.466666666666669</v>
      </c>
      <c r="AO59" s="1507">
        <f t="shared" si="48"/>
        <v>1.2701705922171784</v>
      </c>
      <c r="AP59" s="1507">
        <f t="shared" si="29"/>
        <v>6.2060452388461478</v>
      </c>
      <c r="AQ59" s="1506">
        <f t="shared" si="30"/>
        <v>3</v>
      </c>
      <c r="AR59" s="1154" t="str">
        <f t="shared" si="53"/>
        <v xml:space="preserve">  </v>
      </c>
      <c r="AS59" s="1506"/>
      <c r="AT59" s="23" t="s">
        <v>191</v>
      </c>
      <c r="AU59" s="23" t="s">
        <v>191</v>
      </c>
      <c r="AV59" s="23" t="s">
        <v>191</v>
      </c>
      <c r="AW59" s="1175" t="str">
        <f t="shared" si="54"/>
        <v xml:space="preserve">  </v>
      </c>
      <c r="AX59" s="1154" t="str">
        <f t="shared" si="55"/>
        <v xml:space="preserve">  </v>
      </c>
      <c r="AY59" s="23" t="s">
        <v>191</v>
      </c>
      <c r="AZ59" s="23" t="s">
        <v>191</v>
      </c>
      <c r="BA59" s="23" t="s">
        <v>191</v>
      </c>
      <c r="BB59" s="1175" t="str">
        <f t="shared" si="56"/>
        <v xml:space="preserve">  </v>
      </c>
      <c r="BC59" s="1154" t="str">
        <f t="shared" si="57"/>
        <v xml:space="preserve">  </v>
      </c>
      <c r="BD59" s="794" t="s">
        <v>191</v>
      </c>
      <c r="BE59" s="1180"/>
      <c r="BF59" s="1347">
        <v>2.2629760355923185</v>
      </c>
      <c r="BG59" s="1347"/>
      <c r="BH59" s="1175" t="str">
        <f t="shared" si="31"/>
        <v xml:space="preserve">  </v>
      </c>
      <c r="BI59" s="1154" t="str">
        <f t="shared" si="58"/>
        <v xml:space="preserve">  </v>
      </c>
      <c r="BJ59" s="1180"/>
      <c r="BK59" s="1346">
        <v>0.16885571513727846</v>
      </c>
      <c r="BL59" s="1346"/>
      <c r="BM59" s="1175" t="str">
        <f t="shared" si="32"/>
        <v xml:space="preserve">  </v>
      </c>
      <c r="BN59" s="1158" t="str">
        <f t="shared" si="59"/>
        <v xml:space="preserve">  </v>
      </c>
      <c r="BO59" s="1157" t="str">
        <f t="shared" si="60"/>
        <v xml:space="preserve">  </v>
      </c>
      <c r="BP59" s="1349">
        <f t="shared" si="68"/>
        <v>7.4616660751814639</v>
      </c>
      <c r="BQ59" s="1494">
        <v>308.30631631785235</v>
      </c>
      <c r="BR59" s="949"/>
      <c r="BS59" s="174" t="str">
        <f t="shared" si="34"/>
        <v xml:space="preserve">  </v>
      </c>
      <c r="BT59" s="1158" t="str">
        <f t="shared" si="69"/>
        <v xml:space="preserve">  </v>
      </c>
      <c r="BU59" s="510">
        <f>BQ59*(X59/1000)</f>
        <v>6.5360939059384666</v>
      </c>
      <c r="BV59" s="949"/>
      <c r="BW59" s="174" t="str">
        <f t="shared" si="50"/>
        <v xml:space="preserve">  </v>
      </c>
      <c r="BX59" s="1154" t="str">
        <f t="shared" si="51"/>
        <v xml:space="preserve">  </v>
      </c>
      <c r="BY59" s="1307">
        <v>14.683997701288325</v>
      </c>
      <c r="BZ59" s="1352"/>
      <c r="CA59" s="1179">
        <v>1</v>
      </c>
      <c r="CB59" s="174" t="str">
        <f t="shared" si="37"/>
        <v xml:space="preserve">  </v>
      </c>
      <c r="CC59" s="1154" t="str">
        <f t="shared" si="70"/>
        <v xml:space="preserve">  </v>
      </c>
      <c r="CD59" s="1419">
        <f t="shared" si="64"/>
        <v>0.31130075126731277</v>
      </c>
      <c r="CF59" s="174" t="str">
        <f t="shared" si="61"/>
        <v xml:space="preserve">  </v>
      </c>
      <c r="CG59" s="1158" t="str">
        <f t="shared" si="62"/>
        <v xml:space="preserve">  </v>
      </c>
      <c r="CH59" s="1389">
        <f t="shared" si="71"/>
        <v>4.762794962056395</v>
      </c>
      <c r="CI59" s="1353">
        <v>9.3842807291012722</v>
      </c>
      <c r="CK59" s="174" t="str">
        <f t="shared" si="40"/>
        <v xml:space="preserve">  </v>
      </c>
      <c r="CL59" s="1154" t="str">
        <f t="shared" si="72"/>
        <v xml:space="preserve">  </v>
      </c>
      <c r="CM59" s="1347">
        <f t="shared" si="42"/>
        <v>0.17830133385292415</v>
      </c>
      <c r="CO59" s="174" t="str">
        <f t="shared" si="43"/>
        <v>E, &lt;PRL</v>
      </c>
      <c r="CP59" s="1158" t="str">
        <f t="shared" si="63"/>
        <v>E, &lt;RL</v>
      </c>
      <c r="CQ59" s="1353">
        <f t="shared" si="73"/>
        <v>3.0438172143792306</v>
      </c>
      <c r="CR59" s="1174">
        <f t="shared" si="52"/>
        <v>2.7279493902455378</v>
      </c>
    </row>
    <row r="60" spans="1:97" ht="38.25" x14ac:dyDescent="0.2">
      <c r="A60" s="1144" t="s">
        <v>2304</v>
      </c>
      <c r="B60" s="1161" t="s">
        <v>1410</v>
      </c>
      <c r="C60" s="957" t="s">
        <v>599</v>
      </c>
      <c r="D60" s="957">
        <v>7</v>
      </c>
      <c r="E60" s="1455"/>
      <c r="F60" s="955">
        <v>1</v>
      </c>
      <c r="G60" s="1163">
        <v>11452900</v>
      </c>
      <c r="H60" s="1163">
        <v>201302041050</v>
      </c>
      <c r="I60" s="1163"/>
      <c r="J60" s="1105" t="s">
        <v>864</v>
      </c>
      <c r="K60" s="1165" t="s">
        <v>2616</v>
      </c>
      <c r="L60" s="1184" t="s">
        <v>746</v>
      </c>
      <c r="M60" s="957" t="s">
        <v>48</v>
      </c>
      <c r="N60" s="957"/>
      <c r="O60" s="957"/>
      <c r="P60" s="1248">
        <v>41309</v>
      </c>
      <c r="Q60" s="960">
        <v>0.4513888888888889</v>
      </c>
      <c r="R60" s="1105" t="s">
        <v>913</v>
      </c>
      <c r="S60" s="1551" t="s">
        <v>913</v>
      </c>
      <c r="T60" s="1527">
        <v>131.4</v>
      </c>
      <c r="U60" s="1552">
        <v>153.19999999999999</v>
      </c>
      <c r="V60" s="1393">
        <f t="shared" si="18"/>
        <v>21.799999999999983</v>
      </c>
      <c r="W60" s="1171">
        <v>185</v>
      </c>
      <c r="X60" s="1393">
        <f t="shared" si="47"/>
        <v>117.83783783783775</v>
      </c>
      <c r="Y60" s="1154" t="str">
        <f t="shared" si="65"/>
        <v xml:space="preserve">  </v>
      </c>
      <c r="Z60" s="1551" t="s">
        <v>913</v>
      </c>
      <c r="AA60" s="1558">
        <v>131.80000000000001</v>
      </c>
      <c r="AB60" s="1552">
        <v>155.79999999999998</v>
      </c>
      <c r="AC60" s="1344">
        <f t="shared" si="21"/>
        <v>23.999999999999972</v>
      </c>
      <c r="AD60" s="1171">
        <v>250</v>
      </c>
      <c r="AE60" s="1307">
        <v>95.999999999999886</v>
      </c>
      <c r="AF60" s="1154" t="str">
        <f t="shared" si="66"/>
        <v xml:space="preserve">  </v>
      </c>
      <c r="AG60" s="1551" t="s">
        <v>913</v>
      </c>
      <c r="AH60" s="1558">
        <v>132.80000000000001</v>
      </c>
      <c r="AI60" s="1552">
        <v>152.60000000000002</v>
      </c>
      <c r="AJ60" s="1344">
        <f t="shared" si="24"/>
        <v>19.800000000000011</v>
      </c>
      <c r="AK60" s="1171">
        <v>204</v>
      </c>
      <c r="AL60" s="1393">
        <f t="shared" si="25"/>
        <v>97.058823529411825</v>
      </c>
      <c r="AM60" s="1154" t="str">
        <f t="shared" si="67"/>
        <v xml:space="preserve">  </v>
      </c>
      <c r="AN60" s="1507">
        <f t="shared" si="27"/>
        <v>103.63222045574982</v>
      </c>
      <c r="AO60" s="1507">
        <f t="shared" si="48"/>
        <v>12.313811380775579</v>
      </c>
      <c r="AP60" s="1507">
        <f t="shared" si="29"/>
        <v>11.882222851756307</v>
      </c>
      <c r="AQ60" s="1506">
        <f t="shared" si="30"/>
        <v>3</v>
      </c>
      <c r="AR60" s="1154" t="str">
        <f t="shared" si="53"/>
        <v xml:space="preserve">  </v>
      </c>
      <c r="AS60" s="1506"/>
      <c r="AT60" s="23" t="s">
        <v>191</v>
      </c>
      <c r="AU60" s="23" t="s">
        <v>191</v>
      </c>
      <c r="AV60" s="23" t="s">
        <v>191</v>
      </c>
      <c r="AW60" s="1175" t="str">
        <f t="shared" si="54"/>
        <v xml:space="preserve">  </v>
      </c>
      <c r="AX60" s="1154" t="str">
        <f t="shared" si="55"/>
        <v xml:space="preserve">  </v>
      </c>
      <c r="AY60" s="23" t="s">
        <v>191</v>
      </c>
      <c r="AZ60" s="23" t="s">
        <v>191</v>
      </c>
      <c r="BA60" s="23" t="s">
        <v>191</v>
      </c>
      <c r="BB60" s="1175" t="str">
        <f t="shared" si="56"/>
        <v xml:space="preserve">  </v>
      </c>
      <c r="BC60" s="1154" t="str">
        <f t="shared" si="57"/>
        <v xml:space="preserve">  </v>
      </c>
      <c r="BD60" s="794" t="s">
        <v>191</v>
      </c>
      <c r="BE60" s="1180"/>
      <c r="BF60" s="1347">
        <v>2.2160392119314318</v>
      </c>
      <c r="BG60" s="1347"/>
      <c r="BH60" s="1175" t="str">
        <f t="shared" si="31"/>
        <v xml:space="preserve">  </v>
      </c>
      <c r="BI60" s="1154" t="str">
        <f t="shared" si="58"/>
        <v xml:space="preserve">  </v>
      </c>
      <c r="BJ60" s="1180"/>
      <c r="BK60" s="1346">
        <v>0.22667769568352264</v>
      </c>
      <c r="BL60" s="1346"/>
      <c r="BM60" s="1175" t="str">
        <f t="shared" si="32"/>
        <v xml:space="preserve">  </v>
      </c>
      <c r="BN60" s="1158" t="str">
        <f t="shared" si="59"/>
        <v xml:space="preserve">  </v>
      </c>
      <c r="BO60" s="1157" t="str">
        <f t="shared" si="60"/>
        <v xml:space="preserve">  </v>
      </c>
      <c r="BP60" s="1349">
        <f t="shared" si="68"/>
        <v>10.228956891333944</v>
      </c>
      <c r="BQ60" s="1494">
        <v>790.57264695856418</v>
      </c>
      <c r="BR60" s="1353">
        <v>18.483343751725897</v>
      </c>
      <c r="BS60" s="174" t="str">
        <f t="shared" si="34"/>
        <v xml:space="preserve">  </v>
      </c>
      <c r="BT60" s="1158" t="str">
        <f t="shared" si="69"/>
        <v xml:space="preserve">  </v>
      </c>
      <c r="BU60" s="510">
        <v>93.735426914916957</v>
      </c>
      <c r="BV60" s="949">
        <v>0.57605554358352151</v>
      </c>
      <c r="BW60" s="174" t="str">
        <f t="shared" si="50"/>
        <v xml:space="preserve">  </v>
      </c>
      <c r="BX60" s="1154" t="str">
        <f t="shared" si="51"/>
        <v xml:space="preserve">  </v>
      </c>
      <c r="BY60" s="1307">
        <v>10.795240376082921</v>
      </c>
      <c r="BZ60" s="1352">
        <v>6.404435051244306E-2</v>
      </c>
      <c r="CA60" s="1179">
        <v>1</v>
      </c>
      <c r="CB60" s="174" t="str">
        <f t="shared" si="37"/>
        <v xml:space="preserve">  </v>
      </c>
      <c r="CC60" s="1154" t="str">
        <f t="shared" si="70"/>
        <v xml:space="preserve">  </v>
      </c>
      <c r="CD60" s="1419">
        <v>1.03634307610396</v>
      </c>
      <c r="CE60" s="949">
        <v>6.1482576491945773E-3</v>
      </c>
      <c r="CF60" s="174" t="str">
        <f t="shared" si="61"/>
        <v xml:space="preserve">  </v>
      </c>
      <c r="CG60" s="1158" t="str">
        <f t="shared" si="62"/>
        <v xml:space="preserve">  </v>
      </c>
      <c r="CH60" s="1389">
        <f t="shared" si="71"/>
        <v>1.3654963168297836</v>
      </c>
      <c r="CI60" s="1353">
        <v>9.6380076815959388</v>
      </c>
      <c r="CK60" s="174" t="str">
        <f t="shared" si="40"/>
        <v xml:space="preserve">  </v>
      </c>
      <c r="CL60" s="1154" t="str">
        <f t="shared" si="72"/>
        <v xml:space="preserve">  </v>
      </c>
      <c r="CM60" s="1347">
        <f t="shared" si="42"/>
        <v>0.93545368674313578</v>
      </c>
      <c r="CO60" s="174" t="str">
        <f t="shared" si="43"/>
        <v xml:space="preserve">  </v>
      </c>
      <c r="CP60" s="1158" t="str">
        <f t="shared" si="63"/>
        <v xml:space="preserve">  </v>
      </c>
      <c r="CQ60" s="1353">
        <f t="shared" si="73"/>
        <v>1.2191172713443361</v>
      </c>
      <c r="CR60" s="1174">
        <f t="shared" si="52"/>
        <v>0.99797239691695339</v>
      </c>
    </row>
    <row r="61" spans="1:97" ht="38.25" x14ac:dyDescent="0.2">
      <c r="A61" s="1144" t="s">
        <v>2305</v>
      </c>
      <c r="B61" s="1208" t="s">
        <v>1411</v>
      </c>
      <c r="C61" s="1209" t="s">
        <v>600</v>
      </c>
      <c r="D61" s="1209">
        <v>7</v>
      </c>
      <c r="E61" s="1455"/>
      <c r="F61" s="955">
        <v>4</v>
      </c>
      <c r="G61" s="1210">
        <v>11452900</v>
      </c>
      <c r="H61" s="1210">
        <v>201302041055</v>
      </c>
      <c r="I61" s="1210"/>
      <c r="J61" s="1209" t="s">
        <v>865</v>
      </c>
      <c r="K61" s="1165" t="s">
        <v>2616</v>
      </c>
      <c r="L61" s="1184" t="s">
        <v>746</v>
      </c>
      <c r="M61" s="1209" t="s">
        <v>48</v>
      </c>
      <c r="N61" s="1209"/>
      <c r="O61" s="1209" t="s">
        <v>45</v>
      </c>
      <c r="P61" s="1261">
        <v>41309</v>
      </c>
      <c r="Q61" s="1213">
        <v>0.4548611111111111</v>
      </c>
      <c r="R61" s="1209" t="s">
        <v>914</v>
      </c>
      <c r="S61" s="1551" t="s">
        <v>914</v>
      </c>
      <c r="T61" s="1559">
        <v>130.80000000000001</v>
      </c>
      <c r="U61" s="1560">
        <v>148.69999999999999</v>
      </c>
      <c r="V61" s="1561">
        <f t="shared" si="18"/>
        <v>17.899999999999977</v>
      </c>
      <c r="W61" s="1214">
        <v>172</v>
      </c>
      <c r="X61" s="1561">
        <f t="shared" si="47"/>
        <v>104.06976744186034</v>
      </c>
      <c r="Y61" s="1154" t="str">
        <f t="shared" si="65"/>
        <v xml:space="preserve">  </v>
      </c>
      <c r="Z61" s="1551" t="s">
        <v>914</v>
      </c>
      <c r="AA61" s="1562">
        <v>131.1</v>
      </c>
      <c r="AB61" s="1560">
        <v>148.9</v>
      </c>
      <c r="AC61" s="1359">
        <f t="shared" si="21"/>
        <v>17.800000000000011</v>
      </c>
      <c r="AD61" s="1214">
        <v>172</v>
      </c>
      <c r="AE61" s="1361">
        <v>103.48837209302333</v>
      </c>
      <c r="AF61" s="1154" t="str">
        <f t="shared" si="66"/>
        <v xml:space="preserve">  </v>
      </c>
      <c r="AG61" s="1551" t="s">
        <v>914</v>
      </c>
      <c r="AH61" s="1562">
        <v>131.5</v>
      </c>
      <c r="AI61" s="1560">
        <v>152.69999999999999</v>
      </c>
      <c r="AJ61" s="1359">
        <f t="shared" si="24"/>
        <v>21.199999999999989</v>
      </c>
      <c r="AK61" s="1214">
        <v>206</v>
      </c>
      <c r="AL61" s="1561">
        <f t="shared" si="25"/>
        <v>102.91262135922325</v>
      </c>
      <c r="AM61" s="1154" t="str">
        <f t="shared" si="67"/>
        <v xml:space="preserve">  </v>
      </c>
      <c r="AN61" s="1510">
        <f t="shared" si="27"/>
        <v>103.49025363136896</v>
      </c>
      <c r="AO61" s="1510">
        <f t="shared" si="48"/>
        <v>0.57857533587294996</v>
      </c>
      <c r="AP61" s="1510">
        <f t="shared" si="29"/>
        <v>0.55906263205598894</v>
      </c>
      <c r="AQ61" s="1509">
        <f t="shared" si="30"/>
        <v>3</v>
      </c>
      <c r="AR61" s="1154" t="str">
        <f t="shared" si="53"/>
        <v xml:space="preserve">  </v>
      </c>
      <c r="AS61" s="1509"/>
      <c r="AT61" s="72" t="s">
        <v>191</v>
      </c>
      <c r="AU61" s="72" t="s">
        <v>191</v>
      </c>
      <c r="AV61" s="72" t="s">
        <v>191</v>
      </c>
      <c r="AW61" s="1175" t="str">
        <f t="shared" si="54"/>
        <v xml:space="preserve">  </v>
      </c>
      <c r="AX61" s="1154" t="str">
        <f t="shared" si="55"/>
        <v xml:space="preserve">  </v>
      </c>
      <c r="AY61" s="72" t="s">
        <v>191</v>
      </c>
      <c r="AZ61" s="72" t="s">
        <v>191</v>
      </c>
      <c r="BA61" s="72" t="s">
        <v>191</v>
      </c>
      <c r="BB61" s="1175" t="str">
        <f t="shared" si="56"/>
        <v xml:space="preserve">  </v>
      </c>
      <c r="BC61" s="1154" t="str">
        <f t="shared" si="57"/>
        <v xml:space="preserve">  </v>
      </c>
      <c r="BD61" s="795" t="s">
        <v>191</v>
      </c>
      <c r="BE61" s="1297"/>
      <c r="BF61" s="1370">
        <v>2.2750087702770565</v>
      </c>
      <c r="BG61" s="1370"/>
      <c r="BH61" s="1175" t="str">
        <f t="shared" si="31"/>
        <v xml:space="preserve">  </v>
      </c>
      <c r="BI61" s="1154" t="str">
        <f t="shared" si="58"/>
        <v xml:space="preserve">  </v>
      </c>
      <c r="BJ61" s="1297"/>
      <c r="BK61" s="1363">
        <v>0.24475475332929403</v>
      </c>
      <c r="BL61" s="1363"/>
      <c r="BM61" s="1175" t="str">
        <f t="shared" si="32"/>
        <v xml:space="preserve">  </v>
      </c>
      <c r="BN61" s="1158" t="str">
        <f t="shared" si="59"/>
        <v xml:space="preserve">  </v>
      </c>
      <c r="BO61" s="1157" t="str">
        <f t="shared" si="60"/>
        <v xml:space="preserve">  </v>
      </c>
      <c r="BP61" s="1364">
        <f t="shared" si="68"/>
        <v>10.758409221406524</v>
      </c>
      <c r="BQ61" s="1494">
        <v>378.35439460728514</v>
      </c>
      <c r="BR61" s="1094"/>
      <c r="BS61" s="174" t="str">
        <f t="shared" si="34"/>
        <v xml:space="preserve">  </v>
      </c>
      <c r="BT61" s="1158" t="str">
        <f t="shared" si="69"/>
        <v xml:space="preserve">  </v>
      </c>
      <c r="BU61" s="510">
        <f>BQ61*(X61/1000)</f>
        <v>39.375253857386021</v>
      </c>
      <c r="BV61" s="1094"/>
      <c r="BW61" s="174" t="str">
        <f t="shared" si="50"/>
        <v xml:space="preserve">  </v>
      </c>
      <c r="BX61" s="1154" t="str">
        <f t="shared" si="51"/>
        <v xml:space="preserve">  </v>
      </c>
      <c r="BY61" s="1361">
        <v>12.041015166404458</v>
      </c>
      <c r="BZ61" s="1366"/>
      <c r="CA61" s="1193">
        <v>1</v>
      </c>
      <c r="CB61" s="174" t="str">
        <f t="shared" si="37"/>
        <v xml:space="preserve">  </v>
      </c>
      <c r="CC61" s="1154" t="str">
        <f t="shared" si="70"/>
        <v xml:space="preserve">  </v>
      </c>
      <c r="CD61" s="1464">
        <f>BY61*(AE61/1000)</f>
        <v>1.2461050579186019</v>
      </c>
      <c r="CE61" s="1094"/>
      <c r="CF61" s="174" t="str">
        <f t="shared" si="61"/>
        <v xml:space="preserve">  </v>
      </c>
      <c r="CG61" s="1158" t="str">
        <f t="shared" si="62"/>
        <v xml:space="preserve">  </v>
      </c>
      <c r="CH61" s="1511">
        <f t="shared" si="71"/>
        <v>3.1824700170068039</v>
      </c>
      <c r="CI61" s="1368">
        <v>11.703684962498729</v>
      </c>
      <c r="CJ61" s="1094"/>
      <c r="CK61" s="174" t="str">
        <f t="shared" si="40"/>
        <v xml:space="preserve">  </v>
      </c>
      <c r="CL61" s="1154" t="str">
        <f t="shared" si="72"/>
        <v xml:space="preserve">  </v>
      </c>
      <c r="CM61" s="1370">
        <f t="shared" si="42"/>
        <v>1.2044568990532667</v>
      </c>
      <c r="CN61" s="1094"/>
      <c r="CO61" s="174" t="str">
        <f t="shared" si="43"/>
        <v xml:space="preserve">  </v>
      </c>
      <c r="CP61" s="1158" t="str">
        <f t="shared" si="63"/>
        <v xml:space="preserve">  </v>
      </c>
      <c r="CQ61" s="1368">
        <f t="shared" si="73"/>
        <v>3.093312811827289</v>
      </c>
      <c r="CR61" s="1293">
        <f t="shared" si="52"/>
        <v>3.0589184349533647</v>
      </c>
      <c r="CS61" s="1094"/>
    </row>
    <row r="62" spans="1:97" ht="38.25" x14ac:dyDescent="0.2">
      <c r="A62" s="1144" t="s">
        <v>2308</v>
      </c>
      <c r="B62" s="1161" t="s">
        <v>1414</v>
      </c>
      <c r="C62" s="957" t="s">
        <v>599</v>
      </c>
      <c r="D62" s="957">
        <v>9</v>
      </c>
      <c r="E62" s="1455"/>
      <c r="F62" s="955">
        <v>1</v>
      </c>
      <c r="G62" s="1163">
        <v>11452900</v>
      </c>
      <c r="H62" s="1163">
        <v>201302211130</v>
      </c>
      <c r="I62" s="1163"/>
      <c r="J62" s="1105" t="s">
        <v>866</v>
      </c>
      <c r="K62" s="1165" t="s">
        <v>2616</v>
      </c>
      <c r="L62" s="1184" t="s">
        <v>746</v>
      </c>
      <c r="M62" s="957" t="s">
        <v>48</v>
      </c>
      <c r="N62" s="957"/>
      <c r="O62" s="957"/>
      <c r="P62" s="1248">
        <v>41326</v>
      </c>
      <c r="Q62" s="960">
        <v>0.47916666666666669</v>
      </c>
      <c r="R62" s="1105" t="s">
        <v>915</v>
      </c>
      <c r="S62" s="1551" t="s">
        <v>915</v>
      </c>
      <c r="T62" s="1527">
        <v>132.19999999999999</v>
      </c>
      <c r="U62" s="1552">
        <v>147.10000000000002</v>
      </c>
      <c r="V62" s="1393">
        <f t="shared" si="18"/>
        <v>14.900000000000034</v>
      </c>
      <c r="W62" s="1171">
        <v>520</v>
      </c>
      <c r="X62" s="1393">
        <f t="shared" si="47"/>
        <v>28.653846153846217</v>
      </c>
      <c r="Y62" s="1154" t="str">
        <f t="shared" si="65"/>
        <v xml:space="preserve">  </v>
      </c>
      <c r="Z62" s="1551" t="s">
        <v>915</v>
      </c>
      <c r="AA62" s="1558">
        <v>131.80000000000001</v>
      </c>
      <c r="AB62" s="1552">
        <v>145.19999999999999</v>
      </c>
      <c r="AC62" s="1344">
        <f t="shared" si="21"/>
        <v>13.399999999999977</v>
      </c>
      <c r="AD62" s="1171">
        <v>375</v>
      </c>
      <c r="AE62" s="1307">
        <v>35.73333333333327</v>
      </c>
      <c r="AF62" s="1154" t="str">
        <f t="shared" si="66"/>
        <v xml:space="preserve">  </v>
      </c>
      <c r="AG62" s="1551" t="s">
        <v>915</v>
      </c>
      <c r="AH62" s="1558">
        <v>133.30000000000001</v>
      </c>
      <c r="AI62" s="1552">
        <v>145.4</v>
      </c>
      <c r="AJ62" s="1344">
        <f t="shared" si="24"/>
        <v>12.099999999999994</v>
      </c>
      <c r="AK62" s="1171">
        <v>401</v>
      </c>
      <c r="AL62" s="1393">
        <f t="shared" si="25"/>
        <v>30.174563591022427</v>
      </c>
      <c r="AM62" s="1154" t="str">
        <f t="shared" si="67"/>
        <v xml:space="preserve">  </v>
      </c>
      <c r="AN62" s="1507">
        <f t="shared" si="27"/>
        <v>31.520581026067305</v>
      </c>
      <c r="AO62" s="1507">
        <f t="shared" si="48"/>
        <v>3.7267421272089627</v>
      </c>
      <c r="AP62" s="1507">
        <f t="shared" si="29"/>
        <v>11.82320251053422</v>
      </c>
      <c r="AQ62" s="1506">
        <f t="shared" si="30"/>
        <v>3</v>
      </c>
      <c r="AR62" s="1154" t="str">
        <f t="shared" si="53"/>
        <v xml:space="preserve">  </v>
      </c>
      <c r="AS62" s="1506"/>
      <c r="AT62" s="23" t="s">
        <v>191</v>
      </c>
      <c r="AU62" s="23" t="s">
        <v>191</v>
      </c>
      <c r="AV62" s="23" t="s">
        <v>191</v>
      </c>
      <c r="AW62" s="1175" t="str">
        <f t="shared" si="54"/>
        <v xml:space="preserve">  </v>
      </c>
      <c r="AX62" s="1154" t="str">
        <f t="shared" si="55"/>
        <v xml:space="preserve">  </v>
      </c>
      <c r="AY62" s="23" t="s">
        <v>191</v>
      </c>
      <c r="AZ62" s="23" t="s">
        <v>191</v>
      </c>
      <c r="BA62" s="23" t="s">
        <v>191</v>
      </c>
      <c r="BB62" s="1175" t="str">
        <f t="shared" si="56"/>
        <v xml:space="preserve">  </v>
      </c>
      <c r="BC62" s="1154" t="str">
        <f t="shared" si="57"/>
        <v xml:space="preserve">  </v>
      </c>
      <c r="BD62" s="794" t="s">
        <v>191</v>
      </c>
      <c r="BE62" s="1180"/>
      <c r="BF62" s="1347">
        <v>1.5970030547611509</v>
      </c>
      <c r="BG62" s="1347"/>
      <c r="BH62" s="1175" t="str">
        <f t="shared" si="31"/>
        <v xml:space="preserve">  </v>
      </c>
      <c r="BI62" s="1154" t="str">
        <f t="shared" si="58"/>
        <v xml:space="preserve">  </v>
      </c>
      <c r="BJ62" s="1180"/>
      <c r="BK62" s="1346">
        <v>0.13874346775965291</v>
      </c>
      <c r="BL62" s="1346"/>
      <c r="BM62" s="1175" t="str">
        <f t="shared" si="32"/>
        <v xml:space="preserve">  </v>
      </c>
      <c r="BN62" s="1158" t="str">
        <f t="shared" si="59"/>
        <v xml:space="preserve">  </v>
      </c>
      <c r="BO62" s="1157" t="str">
        <f t="shared" si="60"/>
        <v xml:space="preserve">  </v>
      </c>
      <c r="BP62" s="1349">
        <f t="shared" si="68"/>
        <v>8.6877396599847767</v>
      </c>
      <c r="BQ62" s="1494">
        <v>297.88328324991141</v>
      </c>
      <c r="BR62" s="949"/>
      <c r="BS62" s="174" t="str">
        <f t="shared" si="34"/>
        <v xml:space="preserve">  </v>
      </c>
      <c r="BT62" s="1158" t="str">
        <f t="shared" si="69"/>
        <v xml:space="preserve">  </v>
      </c>
      <c r="BU62" s="510">
        <f>BQ62*(X62/1000)</f>
        <v>8.535501770045558</v>
      </c>
      <c r="BV62" s="949"/>
      <c r="BW62" s="174" t="str">
        <f t="shared" si="50"/>
        <v xml:space="preserve">  </v>
      </c>
      <c r="BX62" s="1154" t="str">
        <f t="shared" si="51"/>
        <v xml:space="preserve">  </v>
      </c>
      <c r="BY62" s="1307">
        <v>10.779018431286751</v>
      </c>
      <c r="BZ62" s="1352"/>
      <c r="CA62" s="1179">
        <v>1</v>
      </c>
      <c r="CB62" s="174" t="str">
        <f t="shared" si="37"/>
        <v xml:space="preserve">  </v>
      </c>
      <c r="CC62" s="1154" t="str">
        <f t="shared" si="70"/>
        <v xml:space="preserve">  </v>
      </c>
      <c r="CD62" s="1419">
        <f>BY62*(AE62/1000)</f>
        <v>0.38517025861131254</v>
      </c>
      <c r="CF62" s="174" t="str">
        <f t="shared" si="61"/>
        <v xml:space="preserve">  </v>
      </c>
      <c r="CG62" s="1158" t="str">
        <f t="shared" si="62"/>
        <v xml:space="preserve">  </v>
      </c>
      <c r="CH62" s="1389">
        <f t="shared" si="71"/>
        <v>3.618537540504954</v>
      </c>
      <c r="CI62" s="1353">
        <v>9.14320292086588</v>
      </c>
      <c r="CK62" s="174" t="str">
        <f t="shared" si="40"/>
        <v xml:space="preserve">  </v>
      </c>
      <c r="CL62" s="1154" t="str">
        <f t="shared" si="72"/>
        <v xml:space="preserve">  </v>
      </c>
      <c r="CM62" s="1347">
        <f t="shared" si="42"/>
        <v>0.27589215796128952</v>
      </c>
      <c r="CO62" s="174" t="str">
        <f t="shared" si="43"/>
        <v xml:space="preserve">  </v>
      </c>
      <c r="CP62" s="1158" t="str">
        <f t="shared" si="63"/>
        <v xml:space="preserve">  </v>
      </c>
      <c r="CQ62" s="1353">
        <f t="shared" si="73"/>
        <v>3.069391078651138</v>
      </c>
      <c r="CR62" s="1174">
        <f t="shared" si="52"/>
        <v>3.2322898570474661</v>
      </c>
    </row>
    <row r="63" spans="1:97" ht="38.25" x14ac:dyDescent="0.2">
      <c r="A63" s="1144" t="s">
        <v>2325</v>
      </c>
      <c r="B63" s="1161" t="s">
        <v>1431</v>
      </c>
      <c r="C63" s="957" t="s">
        <v>599</v>
      </c>
      <c r="D63" s="957">
        <v>9</v>
      </c>
      <c r="E63" s="1455"/>
      <c r="F63" s="955">
        <v>1</v>
      </c>
      <c r="G63" s="1163">
        <v>11452900</v>
      </c>
      <c r="H63" s="1163">
        <v>201304011410</v>
      </c>
      <c r="I63" s="1163"/>
      <c r="J63" s="1105" t="s">
        <v>867</v>
      </c>
      <c r="K63" s="1165" t="s">
        <v>2616</v>
      </c>
      <c r="L63" s="1184" t="s">
        <v>746</v>
      </c>
      <c r="M63" s="957" t="s">
        <v>48</v>
      </c>
      <c r="N63" s="957"/>
      <c r="O63" s="957"/>
      <c r="P63" s="1248">
        <v>41365</v>
      </c>
      <c r="Q63" s="960">
        <v>0.59027777777777779</v>
      </c>
      <c r="R63" s="1105" t="s">
        <v>916</v>
      </c>
      <c r="S63" s="1551" t="s">
        <v>916</v>
      </c>
      <c r="T63" s="1527">
        <v>132.80000000000001</v>
      </c>
      <c r="U63" s="1552">
        <v>144.6</v>
      </c>
      <c r="V63" s="1393">
        <f t="shared" si="18"/>
        <v>11.799999999999983</v>
      </c>
      <c r="W63" s="1171">
        <v>450</v>
      </c>
      <c r="X63" s="1393">
        <f t="shared" si="47"/>
        <v>26.222222222222182</v>
      </c>
      <c r="Y63" s="1154" t="str">
        <f t="shared" si="65"/>
        <v xml:space="preserve">  </v>
      </c>
      <c r="Z63" s="1551" t="s">
        <v>916</v>
      </c>
      <c r="AA63" s="1558">
        <v>131.69999999999999</v>
      </c>
      <c r="AB63" s="1552">
        <v>141.80000000000001</v>
      </c>
      <c r="AC63" s="1344">
        <f t="shared" si="21"/>
        <v>10.100000000000023</v>
      </c>
      <c r="AD63" s="1171">
        <v>450</v>
      </c>
      <c r="AE63" s="1307">
        <v>22.444444444444496</v>
      </c>
      <c r="AF63" s="1154" t="str">
        <f t="shared" si="66"/>
        <v xml:space="preserve">  </v>
      </c>
      <c r="AG63" s="1551" t="s">
        <v>916</v>
      </c>
      <c r="AH63" s="1558">
        <v>131.5</v>
      </c>
      <c r="AI63" s="1552">
        <v>143.4</v>
      </c>
      <c r="AJ63" s="1344">
        <f t="shared" si="24"/>
        <v>11.900000000000006</v>
      </c>
      <c r="AK63" s="1171">
        <v>450</v>
      </c>
      <c r="AL63" s="1393">
        <f t="shared" si="25"/>
        <v>26.444444444444457</v>
      </c>
      <c r="AM63" s="1154" t="str">
        <f t="shared" si="67"/>
        <v xml:space="preserve">  </v>
      </c>
      <c r="AN63" s="1507">
        <f t="shared" si="27"/>
        <v>25.037037037037049</v>
      </c>
      <c r="AO63" s="1507">
        <f t="shared" si="48"/>
        <v>2.2479986526656703</v>
      </c>
      <c r="AP63" s="1507">
        <f t="shared" si="29"/>
        <v>8.9786928434871403</v>
      </c>
      <c r="AQ63" s="1506">
        <f t="shared" si="30"/>
        <v>3</v>
      </c>
      <c r="AR63" s="1154" t="str">
        <f t="shared" si="53"/>
        <v xml:space="preserve">  </v>
      </c>
      <c r="AS63" s="1506"/>
      <c r="AT63" s="23" t="s">
        <v>191</v>
      </c>
      <c r="AU63" s="23" t="s">
        <v>191</v>
      </c>
      <c r="AV63" s="23" t="s">
        <v>191</v>
      </c>
      <c r="AW63" s="1175" t="str">
        <f t="shared" si="54"/>
        <v xml:space="preserve">  </v>
      </c>
      <c r="AX63" s="1154" t="str">
        <f t="shared" si="55"/>
        <v xml:space="preserve">  </v>
      </c>
      <c r="AY63" s="23" t="s">
        <v>191</v>
      </c>
      <c r="AZ63" s="23" t="s">
        <v>191</v>
      </c>
      <c r="BA63" s="23" t="s">
        <v>191</v>
      </c>
      <c r="BB63" s="1175" t="str">
        <f t="shared" si="56"/>
        <v xml:space="preserve">  </v>
      </c>
      <c r="BC63" s="1154" t="str">
        <f t="shared" si="57"/>
        <v xml:space="preserve">  </v>
      </c>
      <c r="BD63" s="794" t="s">
        <v>191</v>
      </c>
      <c r="BE63" s="1180"/>
      <c r="BF63" s="1347">
        <v>2.6704613925482432</v>
      </c>
      <c r="BG63" s="1347"/>
      <c r="BH63" s="1175" t="str">
        <f t="shared" si="31"/>
        <v xml:space="preserve">  </v>
      </c>
      <c r="BI63" s="1154" t="str">
        <f t="shared" si="58"/>
        <v xml:space="preserve">  </v>
      </c>
      <c r="BJ63" s="1180"/>
      <c r="BK63" s="1346">
        <v>0.48062819697382164</v>
      </c>
      <c r="BL63" s="1346"/>
      <c r="BM63" s="1175" t="str">
        <f t="shared" si="32"/>
        <v xml:space="preserve">  </v>
      </c>
      <c r="BN63" s="1158" t="str">
        <f t="shared" si="59"/>
        <v xml:space="preserve">  </v>
      </c>
      <c r="BO63" s="1157" t="str">
        <f t="shared" si="60"/>
        <v xml:space="preserve">  </v>
      </c>
      <c r="BP63" s="1349">
        <f t="shared" si="68"/>
        <v>17.997945909833589</v>
      </c>
      <c r="BQ63" s="1494">
        <v>358.20016254061659</v>
      </c>
      <c r="BR63" s="949"/>
      <c r="BS63" s="174" t="str">
        <f t="shared" si="34"/>
        <v xml:space="preserve">  </v>
      </c>
      <c r="BT63" s="1158" t="str">
        <f t="shared" si="69"/>
        <v xml:space="preserve">  </v>
      </c>
      <c r="BU63" s="510">
        <f>BQ63*(X63/1000)</f>
        <v>9.3928042621761545</v>
      </c>
      <c r="BV63" s="949"/>
      <c r="BW63" s="174" t="str">
        <f t="shared" si="50"/>
        <v xml:space="preserve">  </v>
      </c>
      <c r="BX63" s="1154" t="str">
        <f t="shared" si="51"/>
        <v xml:space="preserve">  </v>
      </c>
      <c r="BY63" s="1307">
        <v>28.408694599558796</v>
      </c>
      <c r="BZ63" s="1352"/>
      <c r="CA63" s="1179">
        <v>1</v>
      </c>
      <c r="CB63" s="174" t="str">
        <f t="shared" si="37"/>
        <v xml:space="preserve">  </v>
      </c>
      <c r="CC63" s="1154" t="str">
        <f t="shared" si="70"/>
        <v xml:space="preserve">  </v>
      </c>
      <c r="CD63" s="1419">
        <f>BY63*(AE63/1000)</f>
        <v>0.6376173676789878</v>
      </c>
      <c r="CF63" s="174" t="str">
        <f t="shared" si="61"/>
        <v xml:space="preserve">  </v>
      </c>
      <c r="CG63" s="1158" t="str">
        <f t="shared" si="62"/>
        <v xml:space="preserve">  </v>
      </c>
      <c r="CH63" s="1389">
        <f t="shared" si="71"/>
        <v>7.9309552508473562</v>
      </c>
      <c r="CI63" s="1353">
        <v>11.843470973302781</v>
      </c>
      <c r="CK63" s="174" t="str">
        <f t="shared" si="40"/>
        <v xml:space="preserve">  </v>
      </c>
      <c r="CL63" s="1154" t="str">
        <f t="shared" si="72"/>
        <v xml:space="preserve">  </v>
      </c>
      <c r="CM63" s="1347">
        <f t="shared" si="42"/>
        <v>0.31319401018289589</v>
      </c>
      <c r="CO63" s="174" t="str">
        <f t="shared" si="43"/>
        <v xml:space="preserve">  </v>
      </c>
      <c r="CP63" s="1158" t="str">
        <f t="shared" si="63"/>
        <v xml:space="preserve">  </v>
      </c>
      <c r="CQ63" s="1353">
        <f t="shared" si="73"/>
        <v>3.3063834726651864</v>
      </c>
      <c r="CR63" s="1174">
        <f t="shared" si="52"/>
        <v>3.3344036715860841</v>
      </c>
    </row>
    <row r="64" spans="1:97" ht="38.25" x14ac:dyDescent="0.2">
      <c r="A64" s="1144" t="s">
        <v>2375</v>
      </c>
      <c r="B64" s="1161" t="s">
        <v>1481</v>
      </c>
      <c r="C64" s="957" t="s">
        <v>599</v>
      </c>
      <c r="D64" s="957">
        <v>9</v>
      </c>
      <c r="E64" s="1455">
        <v>1503021</v>
      </c>
      <c r="F64" s="955">
        <v>1</v>
      </c>
      <c r="G64" s="1163">
        <v>11452900</v>
      </c>
      <c r="H64" s="1163">
        <v>201412201350</v>
      </c>
      <c r="I64" s="1163" t="s">
        <v>672</v>
      </c>
      <c r="J64" s="1163"/>
      <c r="K64" s="1165" t="s">
        <v>2616</v>
      </c>
      <c r="L64" s="1184" t="s">
        <v>746</v>
      </c>
      <c r="M64" s="957"/>
      <c r="N64" s="957"/>
      <c r="O64" s="957"/>
      <c r="P64" s="1169">
        <v>41993</v>
      </c>
      <c r="Q64" s="960">
        <v>0.57638888888888895</v>
      </c>
      <c r="R64" s="957" t="s">
        <v>1002</v>
      </c>
      <c r="S64" s="1343" t="s">
        <v>1002</v>
      </c>
      <c r="T64" s="1602">
        <v>123</v>
      </c>
      <c r="U64" s="1552">
        <v>134.69999999999999</v>
      </c>
      <c r="V64" s="1393">
        <f t="shared" si="18"/>
        <v>11.699999999999989</v>
      </c>
      <c r="W64" s="1097">
        <v>103</v>
      </c>
      <c r="X64" s="1236">
        <f t="shared" si="47"/>
        <v>113.59223300970864</v>
      </c>
      <c r="Y64" s="1154" t="str">
        <f t="shared" si="65"/>
        <v xml:space="preserve">  </v>
      </c>
      <c r="Z64" s="1097"/>
      <c r="AA64" s="1097">
        <v>128.19999999999999</v>
      </c>
      <c r="AB64" s="1097">
        <v>140</v>
      </c>
      <c r="AC64" s="1343">
        <v>11.800000000000011</v>
      </c>
      <c r="AD64" s="1097">
        <v>93</v>
      </c>
      <c r="AE64" s="1393">
        <f t="shared" ref="AE64:AE69" si="74">AC64/(AD64/1000)</f>
        <v>126.88172043010765</v>
      </c>
      <c r="AF64" s="1154" t="str">
        <f t="shared" si="66"/>
        <v xml:space="preserve">  </v>
      </c>
      <c r="AG64" s="1097"/>
      <c r="AH64" s="1603">
        <v>122.8</v>
      </c>
      <c r="AI64" s="1604">
        <v>134.6</v>
      </c>
      <c r="AJ64" s="1343">
        <v>11.799999999999997</v>
      </c>
      <c r="AK64" s="1604">
        <v>95</v>
      </c>
      <c r="AL64" s="1393">
        <f t="shared" si="25"/>
        <v>124.21052631578944</v>
      </c>
      <c r="AM64" s="1154" t="str">
        <f t="shared" si="67"/>
        <v xml:space="preserve">  </v>
      </c>
      <c r="AN64" s="1393">
        <v>121.56149325186857</v>
      </c>
      <c r="AO64" s="1393">
        <v>7.029626668930959</v>
      </c>
      <c r="AP64" s="1393">
        <v>5.7827742000223452</v>
      </c>
      <c r="AQ64" s="1343">
        <v>3</v>
      </c>
      <c r="AR64" s="1154" t="str">
        <f t="shared" si="53"/>
        <v xml:space="preserve">  </v>
      </c>
      <c r="AS64" s="1343" t="s">
        <v>1068</v>
      </c>
      <c r="AT64" s="86" t="s">
        <v>191</v>
      </c>
      <c r="AU64" s="86" t="s">
        <v>191</v>
      </c>
      <c r="AV64" s="86" t="s">
        <v>191</v>
      </c>
      <c r="AW64" s="1323" t="str">
        <f t="shared" si="54"/>
        <v xml:space="preserve">  </v>
      </c>
      <c r="AX64" s="1154" t="str">
        <f t="shared" si="55"/>
        <v xml:space="preserve">  </v>
      </c>
      <c r="AY64" s="86" t="s">
        <v>191</v>
      </c>
      <c r="AZ64" s="86" t="s">
        <v>191</v>
      </c>
      <c r="BA64" s="86" t="s">
        <v>191</v>
      </c>
      <c r="BB64" s="1323"/>
      <c r="BC64" s="1154" t="str">
        <f t="shared" si="57"/>
        <v xml:space="preserve">  </v>
      </c>
      <c r="BD64" s="801" t="s">
        <v>191</v>
      </c>
      <c r="BE64" s="1203" t="s">
        <v>1002</v>
      </c>
      <c r="BF64" s="1312">
        <v>9.7746232967343545</v>
      </c>
      <c r="BG64" s="1312"/>
      <c r="BH64" s="1323"/>
      <c r="BI64" s="1154" t="str">
        <f t="shared" si="58"/>
        <v xml:space="preserve">  </v>
      </c>
      <c r="BJ64" s="1203" t="s">
        <v>1002</v>
      </c>
      <c r="BK64" s="1312">
        <v>5.9692550332110531E-2</v>
      </c>
      <c r="BL64" s="1312"/>
      <c r="BM64" s="1323"/>
      <c r="BN64" s="1158" t="str">
        <f t="shared" si="59"/>
        <v xml:space="preserve">  </v>
      </c>
      <c r="BO64" s="1157" t="str">
        <f t="shared" si="60"/>
        <v xml:space="preserve">  </v>
      </c>
      <c r="BP64" s="1310">
        <f t="shared" si="68"/>
        <v>0.61068901092130545</v>
      </c>
      <c r="BQ64" s="1344">
        <v>282.97149801819711</v>
      </c>
      <c r="BR64" s="1203"/>
      <c r="BS64" s="1323"/>
      <c r="BT64" s="1158" t="str">
        <f t="shared" si="69"/>
        <v xml:space="preserve">  </v>
      </c>
      <c r="BU64" s="1200">
        <v>32.143364337989347</v>
      </c>
      <c r="BV64" s="1203"/>
      <c r="BW64" s="1323"/>
      <c r="BX64" s="1154" t="str">
        <f t="shared" si="51"/>
        <v xml:space="preserve">  </v>
      </c>
      <c r="BY64" s="1312">
        <v>0.90978021556935207</v>
      </c>
      <c r="BZ64" s="1312"/>
      <c r="CA64" s="1605" t="s">
        <v>1073</v>
      </c>
      <c r="CB64" s="1594" t="s">
        <v>1032</v>
      </c>
      <c r="CC64" s="1154" t="str">
        <f t="shared" si="70"/>
        <v xml:space="preserve">  </v>
      </c>
      <c r="CD64" s="1595">
        <v>0.1154344789647138</v>
      </c>
      <c r="CE64" s="1594"/>
      <c r="CF64" s="1594" t="s">
        <v>1032</v>
      </c>
      <c r="CG64" s="1158" t="str">
        <f t="shared" si="62"/>
        <v>E, &lt;RL</v>
      </c>
      <c r="CH64" s="1239">
        <f t="shared" si="71"/>
        <v>0.32150948839053983</v>
      </c>
      <c r="CI64" s="1201">
        <v>7.2049918848623689</v>
      </c>
      <c r="CJ64" s="1203"/>
      <c r="CK64" s="1203"/>
      <c r="CL64" s="1154" t="str">
        <f t="shared" si="72"/>
        <v xml:space="preserve">  </v>
      </c>
      <c r="CM64" s="1312">
        <v>0.89493583411974675</v>
      </c>
      <c r="CN64" s="1203"/>
      <c r="CO64" s="1203"/>
      <c r="CP64" s="1158" t="str">
        <f t="shared" si="63"/>
        <v xml:space="preserve">  </v>
      </c>
      <c r="CQ64" s="1201">
        <f t="shared" si="73"/>
        <v>2.5461899644744559</v>
      </c>
      <c r="CR64" s="1201">
        <f t="shared" si="52"/>
        <v>2.7842008842305499</v>
      </c>
      <c r="CS64" s="1203"/>
    </row>
    <row r="65" spans="1:97" ht="38.25" x14ac:dyDescent="0.2">
      <c r="A65" s="1144" t="s">
        <v>2379</v>
      </c>
      <c r="B65" s="1161" t="s">
        <v>1485</v>
      </c>
      <c r="C65" s="957" t="s">
        <v>599</v>
      </c>
      <c r="D65" s="957">
        <v>9</v>
      </c>
      <c r="E65" s="1455">
        <v>1503017</v>
      </c>
      <c r="F65" s="955">
        <v>1</v>
      </c>
      <c r="G65" s="1163">
        <v>11452900</v>
      </c>
      <c r="H65" s="1163">
        <v>201501161230</v>
      </c>
      <c r="I65" s="1163" t="s">
        <v>672</v>
      </c>
      <c r="J65" s="1163"/>
      <c r="K65" s="1165" t="s">
        <v>2616</v>
      </c>
      <c r="L65" s="1184" t="s">
        <v>746</v>
      </c>
      <c r="M65" s="957"/>
      <c r="N65" s="957"/>
      <c r="O65" s="957"/>
      <c r="P65" s="1169">
        <v>42020</v>
      </c>
      <c r="Q65" s="960">
        <v>0.52083333333333337</v>
      </c>
      <c r="R65" s="957" t="s">
        <v>1036</v>
      </c>
      <c r="S65" s="1343" t="s">
        <v>1036</v>
      </c>
      <c r="T65" s="1602">
        <v>126.1</v>
      </c>
      <c r="U65" s="1552">
        <v>128.1</v>
      </c>
      <c r="V65" s="1393">
        <f t="shared" si="18"/>
        <v>2</v>
      </c>
      <c r="W65" s="1097">
        <v>140</v>
      </c>
      <c r="X65" s="1236">
        <f t="shared" si="47"/>
        <v>14.285714285714285</v>
      </c>
      <c r="Y65" s="1154" t="str">
        <f t="shared" si="65"/>
        <v xml:space="preserve">  </v>
      </c>
      <c r="Z65" s="1097"/>
      <c r="AA65" s="1097">
        <v>127</v>
      </c>
      <c r="AB65" s="1097">
        <v>129.80000000000001</v>
      </c>
      <c r="AC65" s="1343">
        <v>2.8000000000000114</v>
      </c>
      <c r="AD65" s="1097">
        <v>200</v>
      </c>
      <c r="AE65" s="1393">
        <f t="shared" si="74"/>
        <v>14.000000000000057</v>
      </c>
      <c r="AF65" s="1154" t="str">
        <f t="shared" si="66"/>
        <v xml:space="preserve">  </v>
      </c>
      <c r="AG65" s="1097"/>
      <c r="AH65" s="1393">
        <v>124.6</v>
      </c>
      <c r="AI65" s="1604">
        <v>126.8</v>
      </c>
      <c r="AJ65" s="1343">
        <v>2.2000000000000028</v>
      </c>
      <c r="AK65" s="1343">
        <v>138</v>
      </c>
      <c r="AL65" s="1393">
        <f t="shared" si="25"/>
        <v>15.942028985507266</v>
      </c>
      <c r="AM65" s="1154" t="str">
        <f t="shared" si="67"/>
        <v xml:space="preserve">  </v>
      </c>
      <c r="AN65" s="1393">
        <v>14.742581090407201</v>
      </c>
      <c r="AO65" s="1393">
        <v>1.0485297339895885</v>
      </c>
      <c r="AP65" s="1393">
        <v>7.1122534619928439</v>
      </c>
      <c r="AQ65" s="1343">
        <v>3</v>
      </c>
      <c r="AR65" s="1154" t="str">
        <f t="shared" si="53"/>
        <v xml:space="preserve">  </v>
      </c>
      <c r="AS65" s="1343"/>
      <c r="AT65" s="86" t="s">
        <v>191</v>
      </c>
      <c r="AU65" s="86" t="s">
        <v>191</v>
      </c>
      <c r="AV65" s="86" t="s">
        <v>191</v>
      </c>
      <c r="AW65" s="1323" t="str">
        <f t="shared" si="54"/>
        <v xml:space="preserve">  </v>
      </c>
      <c r="AX65" s="1154" t="str">
        <f t="shared" si="55"/>
        <v xml:space="preserve">  </v>
      </c>
      <c r="AY65" s="86" t="s">
        <v>191</v>
      </c>
      <c r="AZ65" s="86" t="s">
        <v>191</v>
      </c>
      <c r="BA65" s="86" t="s">
        <v>191</v>
      </c>
      <c r="BB65" s="1323"/>
      <c r="BC65" s="1154" t="str">
        <f t="shared" si="57"/>
        <v xml:space="preserve">  </v>
      </c>
      <c r="BD65" s="801" t="s">
        <v>191</v>
      </c>
      <c r="BE65" s="1203" t="s">
        <v>1036</v>
      </c>
      <c r="BF65" s="1312">
        <v>5.0331491815531768</v>
      </c>
      <c r="BG65" s="1312"/>
      <c r="BH65" s="1274"/>
      <c r="BI65" s="1154" t="str">
        <f t="shared" si="58"/>
        <v xml:space="preserve">  </v>
      </c>
      <c r="BJ65" s="1203" t="s">
        <v>1036</v>
      </c>
      <c r="BK65" s="1595">
        <v>9.7219223951737127E-2</v>
      </c>
      <c r="BL65" s="1595"/>
      <c r="BM65" s="1323" t="s">
        <v>1072</v>
      </c>
      <c r="BN65" s="1158" t="str">
        <f t="shared" si="59"/>
        <v xml:space="preserve">  </v>
      </c>
      <c r="BO65" s="1157" t="str">
        <f t="shared" si="60"/>
        <v xml:space="preserve">  </v>
      </c>
      <c r="BP65" s="1310">
        <f t="shared" si="68"/>
        <v>1.931578430221222</v>
      </c>
      <c r="BQ65" s="1344">
        <v>321.98741027273161</v>
      </c>
      <c r="BR65" s="1203"/>
      <c r="BS65" s="1323"/>
      <c r="BT65" s="1158" t="str">
        <f t="shared" si="69"/>
        <v xml:space="preserve">  </v>
      </c>
      <c r="BU65" s="1200">
        <v>4.5998201467533084</v>
      </c>
      <c r="BV65" s="1203"/>
      <c r="BW65" s="1323"/>
      <c r="BX65" s="1154" t="str">
        <f t="shared" si="51"/>
        <v xml:space="preserve">  </v>
      </c>
      <c r="BY65" s="1312">
        <v>25.070900387975801</v>
      </c>
      <c r="BZ65" s="1312"/>
      <c r="CA65" s="1605" t="s">
        <v>1073</v>
      </c>
      <c r="CB65" s="1594"/>
      <c r="CC65" s="1154" t="str">
        <f t="shared" si="70"/>
        <v xml:space="preserve">  </v>
      </c>
      <c r="CD65" s="1595">
        <v>0.35099260543166083</v>
      </c>
      <c r="CE65" s="1594"/>
      <c r="CF65" s="1594"/>
      <c r="CG65" s="1158" t="str">
        <f t="shared" si="62"/>
        <v xml:space="preserve">  </v>
      </c>
      <c r="CH65" s="1239">
        <f t="shared" si="71"/>
        <v>7.7862983421432856</v>
      </c>
      <c r="CI65" s="1201">
        <v>13.623042210030789</v>
      </c>
      <c r="CJ65" s="1203"/>
      <c r="CK65" s="1203"/>
      <c r="CL65" s="1154" t="str">
        <f t="shared" si="72"/>
        <v xml:space="preserve">  </v>
      </c>
      <c r="CM65" s="1312">
        <v>0.2171789337830998</v>
      </c>
      <c r="CN65" s="1203"/>
      <c r="CO65" s="1203"/>
      <c r="CP65" s="1158" t="str">
        <f t="shared" si="63"/>
        <v xml:space="preserve">  </v>
      </c>
      <c r="CQ65" s="1201">
        <f t="shared" si="73"/>
        <v>4.2309238732320997</v>
      </c>
      <c r="CR65" s="1201">
        <f t="shared" si="52"/>
        <v>4.721465771577857</v>
      </c>
      <c r="CS65" s="1203"/>
    </row>
    <row r="66" spans="1:97" ht="38.25" x14ac:dyDescent="0.2">
      <c r="A66" s="1144" t="s">
        <v>2381</v>
      </c>
      <c r="B66" s="1161" t="s">
        <v>1487</v>
      </c>
      <c r="C66" s="957" t="s">
        <v>599</v>
      </c>
      <c r="D66" s="957">
        <v>9</v>
      </c>
      <c r="E66" s="1455">
        <v>1503015</v>
      </c>
      <c r="F66" s="955">
        <v>1</v>
      </c>
      <c r="G66" s="1163">
        <v>11452900</v>
      </c>
      <c r="H66" s="1163">
        <v>201501291050</v>
      </c>
      <c r="I66" s="1163" t="s">
        <v>672</v>
      </c>
      <c r="J66" s="1163"/>
      <c r="K66" s="1165" t="s">
        <v>2616</v>
      </c>
      <c r="L66" s="1184" t="s">
        <v>746</v>
      </c>
      <c r="M66" s="957"/>
      <c r="N66" s="957"/>
      <c r="O66" s="957"/>
      <c r="P66" s="1169">
        <v>42033</v>
      </c>
      <c r="Q66" s="960">
        <v>0.4513888888888889</v>
      </c>
      <c r="R66" s="957" t="s">
        <v>1038</v>
      </c>
      <c r="S66" s="1343" t="s">
        <v>1038</v>
      </c>
      <c r="T66" s="1602">
        <v>125.9</v>
      </c>
      <c r="U66" s="1552">
        <v>138.6</v>
      </c>
      <c r="V66" s="1393">
        <f t="shared" si="18"/>
        <v>12.699999999999989</v>
      </c>
      <c r="W66" s="1097">
        <v>88</v>
      </c>
      <c r="X66" s="1236">
        <f t="shared" si="47"/>
        <v>144.3181818181817</v>
      </c>
      <c r="Y66" s="1154" t="str">
        <f t="shared" si="65"/>
        <v xml:space="preserve">  </v>
      </c>
      <c r="Z66" s="1097"/>
      <c r="AA66" s="1097">
        <v>126.7</v>
      </c>
      <c r="AB66" s="1097">
        <v>139.69999999999999</v>
      </c>
      <c r="AC66" s="1343">
        <v>12.999999999999986</v>
      </c>
      <c r="AD66" s="1097">
        <v>84</v>
      </c>
      <c r="AE66" s="1393">
        <f t="shared" si="74"/>
        <v>154.76190476190459</v>
      </c>
      <c r="AF66" s="1154" t="str">
        <f t="shared" si="66"/>
        <v xml:space="preserve">  </v>
      </c>
      <c r="AG66" s="1097"/>
      <c r="AH66" s="1393">
        <v>128.30000000000001</v>
      </c>
      <c r="AI66" s="1604">
        <v>142.19999999999999</v>
      </c>
      <c r="AJ66" s="1343">
        <v>13.899999999999977</v>
      </c>
      <c r="AK66" s="1343">
        <v>86</v>
      </c>
      <c r="AL66" s="1393">
        <f t="shared" si="25"/>
        <v>161.62790697674393</v>
      </c>
      <c r="AM66" s="1154" t="str">
        <f t="shared" si="67"/>
        <v xml:space="preserve">  </v>
      </c>
      <c r="AN66" s="1393">
        <v>153.56933118561008</v>
      </c>
      <c r="AO66" s="1393">
        <v>8.7162675536835987</v>
      </c>
      <c r="AP66" s="1393">
        <v>5.6757866211898564</v>
      </c>
      <c r="AQ66" s="1343">
        <v>3</v>
      </c>
      <c r="AR66" s="1154" t="str">
        <f t="shared" si="53"/>
        <v xml:space="preserve">  </v>
      </c>
      <c r="AS66" s="1343"/>
      <c r="AT66" s="86" t="s">
        <v>191</v>
      </c>
      <c r="AU66" s="86" t="s">
        <v>191</v>
      </c>
      <c r="AV66" s="86" t="s">
        <v>191</v>
      </c>
      <c r="AW66" s="1323" t="str">
        <f t="shared" si="54"/>
        <v xml:space="preserve">  </v>
      </c>
      <c r="AX66" s="1154" t="str">
        <f t="shared" si="55"/>
        <v xml:space="preserve">  </v>
      </c>
      <c r="AY66" s="86" t="s">
        <v>191</v>
      </c>
      <c r="AZ66" s="86" t="s">
        <v>191</v>
      </c>
      <c r="BA66" s="86" t="s">
        <v>191</v>
      </c>
      <c r="BB66" s="1323"/>
      <c r="BC66" s="1154" t="str">
        <f t="shared" si="57"/>
        <v xml:space="preserve">  </v>
      </c>
      <c r="BD66" s="801" t="s">
        <v>191</v>
      </c>
      <c r="BE66" s="1203" t="s">
        <v>1038</v>
      </c>
      <c r="BF66" s="1312">
        <v>9.1024472656302642</v>
      </c>
      <c r="BG66" s="1312">
        <v>0.10384449408717167</v>
      </c>
      <c r="BH66" s="1274"/>
      <c r="BI66" s="1154" t="str">
        <f t="shared" si="58"/>
        <v xml:space="preserve">  </v>
      </c>
      <c r="BJ66" s="1203" t="s">
        <v>1038</v>
      </c>
      <c r="BK66" s="1595">
        <v>1.1217390170915302</v>
      </c>
      <c r="BL66" s="1595"/>
      <c r="BM66" s="1323" t="s">
        <v>1072</v>
      </c>
      <c r="BN66" s="1158" t="str">
        <f t="shared" si="59"/>
        <v xml:space="preserve">  </v>
      </c>
      <c r="BO66" s="1157" t="str">
        <f t="shared" si="60"/>
        <v xml:space="preserve">  </v>
      </c>
      <c r="BP66" s="1310">
        <f t="shared" si="68"/>
        <v>12.323488226370511</v>
      </c>
      <c r="BQ66" s="1344">
        <v>402.55407952599649</v>
      </c>
      <c r="BR66" s="1203"/>
      <c r="BS66" s="1323"/>
      <c r="BT66" s="1158" t="str">
        <f t="shared" si="69"/>
        <v xml:space="preserve">  </v>
      </c>
      <c r="BU66" s="1200">
        <v>58.095872840683541</v>
      </c>
      <c r="BV66" s="1203"/>
      <c r="BW66" s="1323"/>
      <c r="BX66" s="1154" t="str">
        <f t="shared" si="51"/>
        <v xml:space="preserve">  </v>
      </c>
      <c r="BY66" s="1312">
        <v>19.059484730866256</v>
      </c>
      <c r="BZ66" s="1312"/>
      <c r="CA66" s="1605" t="s">
        <v>1073</v>
      </c>
      <c r="CB66" s="1594"/>
      <c r="CC66" s="1154" t="str">
        <f t="shared" si="70"/>
        <v xml:space="preserve">  </v>
      </c>
      <c r="CD66" s="1595">
        <v>2.949682160729298</v>
      </c>
      <c r="CE66" s="1594"/>
      <c r="CF66" s="1594"/>
      <c r="CG66" s="1158" t="str">
        <f t="shared" si="62"/>
        <v xml:space="preserve">  </v>
      </c>
      <c r="CH66" s="1239">
        <f t="shared" si="71"/>
        <v>4.734639567759098</v>
      </c>
      <c r="CI66" s="1201">
        <v>9.8127507095009907</v>
      </c>
      <c r="CJ66" s="1203"/>
      <c r="CK66" s="1203"/>
      <c r="CL66" s="1154" t="str">
        <f t="shared" si="72"/>
        <v xml:space="preserve">  </v>
      </c>
      <c r="CM66" s="1312">
        <v>1.5860143588612041</v>
      </c>
      <c r="CN66" s="1203"/>
      <c r="CO66" s="1203"/>
      <c r="CP66" s="1158" t="str">
        <f t="shared" si="63"/>
        <v xml:space="preserve">  </v>
      </c>
      <c r="CQ66" s="1201">
        <f t="shared" si="73"/>
        <v>2.4376229700753274</v>
      </c>
      <c r="CR66" s="1201">
        <f t="shared" si="52"/>
        <v>2.7299948882953102</v>
      </c>
      <c r="CS66" s="1203"/>
    </row>
    <row r="67" spans="1:97" ht="38.25" x14ac:dyDescent="0.2">
      <c r="A67" s="1144" t="s">
        <v>2385</v>
      </c>
      <c r="B67" s="1161" t="s">
        <v>1491</v>
      </c>
      <c r="C67" s="957" t="s">
        <v>599</v>
      </c>
      <c r="D67" s="957">
        <v>9</v>
      </c>
      <c r="E67" s="1455">
        <v>1503009</v>
      </c>
      <c r="F67" s="955">
        <v>1</v>
      </c>
      <c r="G67" s="1163">
        <v>11452900</v>
      </c>
      <c r="H67" s="1163">
        <v>201502081130</v>
      </c>
      <c r="I67" s="1163" t="s">
        <v>672</v>
      </c>
      <c r="J67" s="1163"/>
      <c r="K67" s="1165" t="s">
        <v>2616</v>
      </c>
      <c r="L67" s="1184" t="s">
        <v>746</v>
      </c>
      <c r="M67" s="957"/>
      <c r="N67" s="957"/>
      <c r="O67" s="957"/>
      <c r="P67" s="1169">
        <v>42043</v>
      </c>
      <c r="Q67" s="960">
        <v>0.47916666666666669</v>
      </c>
      <c r="R67" s="957" t="s">
        <v>1042</v>
      </c>
      <c r="S67" s="1343" t="s">
        <v>1042</v>
      </c>
      <c r="T67" s="1602">
        <v>126.8</v>
      </c>
      <c r="U67" s="1552">
        <v>183.60000000000002</v>
      </c>
      <c r="V67" s="1393">
        <f t="shared" si="18"/>
        <v>56.800000000000026</v>
      </c>
      <c r="W67" s="1097">
        <v>72</v>
      </c>
      <c r="X67" s="1236">
        <f t="shared" si="47"/>
        <v>788.88888888888926</v>
      </c>
      <c r="Y67" s="1154" t="str">
        <f t="shared" si="65"/>
        <v xml:space="preserve">  </v>
      </c>
      <c r="Z67" s="1097"/>
      <c r="AA67" s="1590">
        <v>127.3</v>
      </c>
      <c r="AB67" s="1552">
        <v>174.4</v>
      </c>
      <c r="AC67" s="1343">
        <v>47.100000000000009</v>
      </c>
      <c r="AD67" s="1393">
        <v>58</v>
      </c>
      <c r="AE67" s="1393">
        <f t="shared" si="74"/>
        <v>812.06896551724151</v>
      </c>
      <c r="AF67" s="1154" t="str">
        <f t="shared" si="66"/>
        <v xml:space="preserve">  </v>
      </c>
      <c r="AG67" s="1097"/>
      <c r="AH67" s="1393">
        <v>123.7</v>
      </c>
      <c r="AI67" s="1604">
        <v>169.9</v>
      </c>
      <c r="AJ67" s="1343">
        <v>46.2</v>
      </c>
      <c r="AK67" s="1343">
        <v>60</v>
      </c>
      <c r="AL67" s="1393">
        <f t="shared" si="25"/>
        <v>770.00000000000011</v>
      </c>
      <c r="AM67" s="1154" t="str">
        <f t="shared" si="67"/>
        <v xml:space="preserve">  </v>
      </c>
      <c r="AN67" s="1393">
        <v>790.31928480204363</v>
      </c>
      <c r="AO67" s="1393">
        <v>21.070927584565133</v>
      </c>
      <c r="AP67" s="1393">
        <v>2.6661284862665227</v>
      </c>
      <c r="AQ67" s="1343">
        <v>3</v>
      </c>
      <c r="AR67" s="1154" t="str">
        <f t="shared" si="53"/>
        <v xml:space="preserve">  </v>
      </c>
      <c r="AS67" s="1343"/>
      <c r="AT67" s="86" t="s">
        <v>191</v>
      </c>
      <c r="AU67" s="86" t="s">
        <v>191</v>
      </c>
      <c r="AV67" s="86" t="s">
        <v>191</v>
      </c>
      <c r="AW67" s="1323" t="str">
        <f t="shared" si="54"/>
        <v xml:space="preserve">  </v>
      </c>
      <c r="AX67" s="1154" t="str">
        <f t="shared" si="55"/>
        <v xml:space="preserve">  </v>
      </c>
      <c r="AY67" s="86" t="s">
        <v>191</v>
      </c>
      <c r="AZ67" s="86" t="s">
        <v>191</v>
      </c>
      <c r="BA67" s="86" t="s">
        <v>191</v>
      </c>
      <c r="BB67" s="1323"/>
      <c r="BC67" s="1154" t="str">
        <f t="shared" si="57"/>
        <v xml:space="preserve">  </v>
      </c>
      <c r="BD67" s="801" t="s">
        <v>191</v>
      </c>
      <c r="BE67" s="1203" t="s">
        <v>1042</v>
      </c>
      <c r="BF67" s="1312">
        <v>14.239396523659964</v>
      </c>
      <c r="BG67" s="1312"/>
      <c r="BH67" s="1274"/>
      <c r="BI67" s="1154" t="str">
        <f t="shared" si="58"/>
        <v xml:space="preserve">  </v>
      </c>
      <c r="BJ67" s="1203" t="s">
        <v>1042</v>
      </c>
      <c r="BK67" s="1595">
        <v>5.7378569295443257E-2</v>
      </c>
      <c r="BL67" s="1595"/>
      <c r="BM67" s="1323" t="s">
        <v>1072</v>
      </c>
      <c r="BN67" s="1158" t="str">
        <f t="shared" si="59"/>
        <v xml:space="preserve">  </v>
      </c>
      <c r="BO67" s="1157" t="str">
        <f t="shared" si="60"/>
        <v xml:space="preserve">  </v>
      </c>
      <c r="BP67" s="1310">
        <f t="shared" si="68"/>
        <v>0.40295646799429946</v>
      </c>
      <c r="BQ67" s="1344">
        <v>324.32228653535037</v>
      </c>
      <c r="BR67" s="1203"/>
      <c r="BS67" s="1323"/>
      <c r="BT67" s="1158" t="str">
        <f t="shared" si="69"/>
        <v xml:space="preserve">  </v>
      </c>
      <c r="BU67" s="1200">
        <v>255.85424826677655</v>
      </c>
      <c r="BV67" s="1203"/>
      <c r="BW67" s="1323"/>
      <c r="BX67" s="1154" t="str">
        <f t="shared" si="51"/>
        <v xml:space="preserve">  </v>
      </c>
      <c r="BY67" s="1312">
        <v>0.69449879700459605</v>
      </c>
      <c r="BZ67" s="1312"/>
      <c r="CA67" s="1605" t="s">
        <v>1073</v>
      </c>
      <c r="CB67" s="1594"/>
      <c r="CC67" s="1154" t="str">
        <f t="shared" si="70"/>
        <v>E, &lt;RL</v>
      </c>
      <c r="CD67" s="1595">
        <v>0.563980919636491</v>
      </c>
      <c r="CE67" s="1594"/>
      <c r="CF67" s="1594"/>
      <c r="CG67" s="1158" t="str">
        <f t="shared" si="62"/>
        <v xml:space="preserve">  </v>
      </c>
      <c r="CH67" s="1239">
        <f t="shared" si="71"/>
        <v>0.21413847454756929</v>
      </c>
      <c r="CI67" s="1595">
        <v>6.6857495782950025</v>
      </c>
      <c r="CJ67" s="1203"/>
      <c r="CK67" s="1203"/>
      <c r="CL67" s="1154" t="str">
        <f t="shared" si="72"/>
        <v xml:space="preserve">  </v>
      </c>
      <c r="CM67" s="1312">
        <v>5.1480271752871518</v>
      </c>
      <c r="CN67" s="1203"/>
      <c r="CO67" s="1203"/>
      <c r="CP67" s="1158" t="str">
        <f t="shared" si="63"/>
        <v xml:space="preserve">  </v>
      </c>
      <c r="CQ67" s="1201">
        <f t="shared" si="73"/>
        <v>2.0614524057896562</v>
      </c>
      <c r="CR67" s="1201">
        <f t="shared" si="52"/>
        <v>2.0120936862144099</v>
      </c>
      <c r="CS67" s="1203"/>
    </row>
    <row r="68" spans="1:97" ht="38.25" x14ac:dyDescent="0.2">
      <c r="A68" s="1144" t="s">
        <v>2390</v>
      </c>
      <c r="B68" s="1161" t="s">
        <v>1496</v>
      </c>
      <c r="C68" s="957" t="s">
        <v>599</v>
      </c>
      <c r="D68" s="957">
        <v>9</v>
      </c>
      <c r="E68" s="1455">
        <v>1503003</v>
      </c>
      <c r="F68" s="955">
        <v>1</v>
      </c>
      <c r="G68" s="1163">
        <v>11452900</v>
      </c>
      <c r="H68" s="1163">
        <v>201502091420</v>
      </c>
      <c r="I68" s="1163" t="s">
        <v>672</v>
      </c>
      <c r="J68" s="1163"/>
      <c r="K68" s="1165" t="s">
        <v>2616</v>
      </c>
      <c r="L68" s="1166" t="s">
        <v>746</v>
      </c>
      <c r="M68" s="957"/>
      <c r="N68" s="957"/>
      <c r="O68" s="957"/>
      <c r="P68" s="1169">
        <v>42044</v>
      </c>
      <c r="Q68" s="960">
        <v>0.59722222222222221</v>
      </c>
      <c r="R68" s="957" t="s">
        <v>1047</v>
      </c>
      <c r="S68" s="1343" t="s">
        <v>1047</v>
      </c>
      <c r="T68" s="1602">
        <v>126.2</v>
      </c>
      <c r="U68" s="1552">
        <v>150.79999999999998</v>
      </c>
      <c r="V68" s="1393">
        <f t="shared" si="18"/>
        <v>24.59999999999998</v>
      </c>
      <c r="W68" s="1097">
        <v>90</v>
      </c>
      <c r="X68" s="1236">
        <f t="shared" si="47"/>
        <v>273.33333333333314</v>
      </c>
      <c r="Y68" s="1154" t="str">
        <f t="shared" si="65"/>
        <v xml:space="preserve">  </v>
      </c>
      <c r="Z68" s="1097"/>
      <c r="AA68" s="1590">
        <v>126</v>
      </c>
      <c r="AB68" s="1552">
        <v>157.1</v>
      </c>
      <c r="AC68" s="1343">
        <v>31.099999999999994</v>
      </c>
      <c r="AD68" s="1393">
        <v>100</v>
      </c>
      <c r="AE68" s="1393">
        <f t="shared" si="74"/>
        <v>310.99999999999994</v>
      </c>
      <c r="AF68" s="1154" t="str">
        <f t="shared" si="66"/>
        <v xml:space="preserve">  </v>
      </c>
      <c r="AG68" s="1097"/>
      <c r="AH68" s="1393">
        <v>126.6</v>
      </c>
      <c r="AI68" s="1604">
        <v>151.60000000000002</v>
      </c>
      <c r="AJ68" s="1343">
        <v>25.000000000000028</v>
      </c>
      <c r="AK68" s="1343">
        <v>82</v>
      </c>
      <c r="AL68" s="1393">
        <f t="shared" si="25"/>
        <v>304.87804878048814</v>
      </c>
      <c r="AM68" s="1154" t="str">
        <f t="shared" si="67"/>
        <v xml:space="preserve">  </v>
      </c>
      <c r="AN68" s="1393">
        <v>296.40379403794037</v>
      </c>
      <c r="AO68" s="1393">
        <v>20.212723456418274</v>
      </c>
      <c r="AP68" s="1393">
        <v>6.8193200839497345</v>
      </c>
      <c r="AQ68" s="1343">
        <v>3</v>
      </c>
      <c r="AR68" s="1154" t="str">
        <f t="shared" si="53"/>
        <v xml:space="preserve">  </v>
      </c>
      <c r="AS68" s="1343"/>
      <c r="AT68" s="86" t="s">
        <v>191</v>
      </c>
      <c r="AU68" s="86" t="s">
        <v>191</v>
      </c>
      <c r="AV68" s="86" t="s">
        <v>191</v>
      </c>
      <c r="AW68" s="1323" t="str">
        <f t="shared" si="54"/>
        <v xml:space="preserve">  </v>
      </c>
      <c r="AX68" s="1154" t="str">
        <f t="shared" si="55"/>
        <v xml:space="preserve">  </v>
      </c>
      <c r="AY68" s="86" t="s">
        <v>191</v>
      </c>
      <c r="AZ68" s="86" t="s">
        <v>191</v>
      </c>
      <c r="BA68" s="86" t="s">
        <v>191</v>
      </c>
      <c r="BB68" s="1323"/>
      <c r="BC68" s="1154" t="str">
        <f t="shared" si="57"/>
        <v xml:space="preserve">  </v>
      </c>
      <c r="BD68" s="801" t="s">
        <v>191</v>
      </c>
      <c r="BE68" s="1203" t="s">
        <v>1047</v>
      </c>
      <c r="BF68" s="1312">
        <v>7.0908225665363638</v>
      </c>
      <c r="BG68" s="1312"/>
      <c r="BH68" s="1323"/>
      <c r="BI68" s="1154" t="str">
        <f t="shared" si="58"/>
        <v xml:space="preserve">  </v>
      </c>
      <c r="BJ68" s="1203" t="s">
        <v>1047</v>
      </c>
      <c r="BK68" s="1595">
        <v>6.0237203144597483E-2</v>
      </c>
      <c r="BL68" s="1595"/>
      <c r="BM68" s="1323" t="s">
        <v>1072</v>
      </c>
      <c r="BN68" s="1158" t="str">
        <f t="shared" si="59"/>
        <v xml:space="preserve">  </v>
      </c>
      <c r="BO68" s="1157" t="str">
        <f t="shared" si="60"/>
        <v xml:space="preserve">  </v>
      </c>
      <c r="BP68" s="1310">
        <f t="shared" si="68"/>
        <v>0.84950938455115499</v>
      </c>
      <c r="BQ68" s="1344">
        <v>250.20135972281568</v>
      </c>
      <c r="BR68" s="1203"/>
      <c r="BS68" s="1323"/>
      <c r="BT68" s="1158" t="str">
        <f t="shared" si="69"/>
        <v xml:space="preserve">  </v>
      </c>
      <c r="BU68" s="1200">
        <v>68.388371657569564</v>
      </c>
      <c r="BV68" s="1203"/>
      <c r="BW68" s="1323"/>
      <c r="BX68" s="1154" t="str">
        <f t="shared" si="51"/>
        <v xml:space="preserve">  </v>
      </c>
      <c r="BY68" s="1312">
        <v>1.0785587300729547</v>
      </c>
      <c r="BZ68" s="1312"/>
      <c r="CA68" s="1605" t="s">
        <v>1073</v>
      </c>
      <c r="CB68" s="1594"/>
      <c r="CC68" s="1154" t="str">
        <f t="shared" si="70"/>
        <v xml:space="preserve">  </v>
      </c>
      <c r="CD68" s="1595">
        <v>0.33543176505268874</v>
      </c>
      <c r="CE68" s="1594"/>
      <c r="CF68" s="1594"/>
      <c r="CG68" s="1158" t="str">
        <f t="shared" si="62"/>
        <v xml:space="preserve">  </v>
      </c>
      <c r="CH68" s="1239">
        <f t="shared" si="71"/>
        <v>0.43107628642299567</v>
      </c>
      <c r="CI68" s="1595">
        <v>5.211230677241165</v>
      </c>
      <c r="CJ68" s="1203"/>
      <c r="CK68" s="1203"/>
      <c r="CL68" s="1154" t="str">
        <f t="shared" si="72"/>
        <v xml:space="preserve">  </v>
      </c>
      <c r="CM68" s="1312">
        <v>1.5887898406223084</v>
      </c>
      <c r="CN68" s="1203"/>
      <c r="CO68" s="1203"/>
      <c r="CP68" s="1158" t="str">
        <f t="shared" si="63"/>
        <v xml:space="preserve">  </v>
      </c>
      <c r="CQ68" s="1201">
        <f t="shared" si="73"/>
        <v>2.0828146909410887</v>
      </c>
      <c r="CR68" s="1201">
        <f t="shared" si="52"/>
        <v>2.3231871180931289</v>
      </c>
      <c r="CS68" s="1203"/>
    </row>
    <row r="69" spans="1:97" ht="38.25" x14ac:dyDescent="0.2">
      <c r="A69" s="1144" t="s">
        <v>2394</v>
      </c>
      <c r="B69" s="1161" t="s">
        <v>1500</v>
      </c>
      <c r="C69" s="957" t="s">
        <v>599</v>
      </c>
      <c r="D69" s="957">
        <v>9</v>
      </c>
      <c r="E69" s="1455">
        <v>1502999</v>
      </c>
      <c r="F69" s="955">
        <v>1</v>
      </c>
      <c r="G69" s="1163">
        <v>11452900</v>
      </c>
      <c r="H69" s="1163">
        <v>201502101500</v>
      </c>
      <c r="I69" s="1163" t="s">
        <v>672</v>
      </c>
      <c r="J69" s="1163"/>
      <c r="K69" s="1165" t="s">
        <v>2616</v>
      </c>
      <c r="L69" s="1166" t="s">
        <v>746</v>
      </c>
      <c r="M69" s="957"/>
      <c r="N69" s="957"/>
      <c r="O69" s="957"/>
      <c r="P69" s="1169">
        <v>42045</v>
      </c>
      <c r="Q69" s="960">
        <v>0.625</v>
      </c>
      <c r="R69" s="957" t="s">
        <v>1051</v>
      </c>
      <c r="S69" s="1343" t="s">
        <v>1051</v>
      </c>
      <c r="T69" s="1602">
        <v>126.6</v>
      </c>
      <c r="U69" s="1552">
        <v>144.5</v>
      </c>
      <c r="V69" s="1393">
        <f t="shared" si="18"/>
        <v>17.900000000000006</v>
      </c>
      <c r="W69" s="1097">
        <v>108</v>
      </c>
      <c r="X69" s="1236">
        <f t="shared" si="47"/>
        <v>165.74074074074079</v>
      </c>
      <c r="Y69" s="1154" t="str">
        <f t="shared" si="65"/>
        <v xml:space="preserve">  </v>
      </c>
      <c r="Z69" s="1097"/>
      <c r="AA69" s="1590">
        <v>125</v>
      </c>
      <c r="AB69" s="1552">
        <v>148.9</v>
      </c>
      <c r="AC69" s="1343">
        <v>23.900000000000006</v>
      </c>
      <c r="AD69" s="1393">
        <v>90</v>
      </c>
      <c r="AE69" s="1393">
        <f t="shared" si="74"/>
        <v>265.55555555555566</v>
      </c>
      <c r="AF69" s="1154" t="str">
        <f t="shared" si="66"/>
        <v xml:space="preserve">  </v>
      </c>
      <c r="AG69" s="1097"/>
      <c r="AH69" s="1393">
        <v>127.1</v>
      </c>
      <c r="AI69" s="1604">
        <v>155.20000000000002</v>
      </c>
      <c r="AJ69" s="1343">
        <v>28.100000000000023</v>
      </c>
      <c r="AK69" s="1343">
        <v>104</v>
      </c>
      <c r="AL69" s="1393">
        <f t="shared" si="25"/>
        <v>270.19230769230791</v>
      </c>
      <c r="AM69" s="1154" t="str">
        <f t="shared" si="67"/>
        <v xml:space="preserve">  </v>
      </c>
      <c r="AN69" s="1393">
        <v>233.82953466286813</v>
      </c>
      <c r="AO69" s="1393">
        <v>59.01218315671683</v>
      </c>
      <c r="AP69" s="1393">
        <v>25.237266644609157</v>
      </c>
      <c r="AQ69" s="1343">
        <v>3</v>
      </c>
      <c r="AR69" s="1154" t="str">
        <f t="shared" si="53"/>
        <v xml:space="preserve">  </v>
      </c>
      <c r="AS69" s="1343"/>
      <c r="AT69" s="86" t="s">
        <v>191</v>
      </c>
      <c r="AU69" s="86" t="s">
        <v>191</v>
      </c>
      <c r="AV69" s="86" t="s">
        <v>191</v>
      </c>
      <c r="AW69" s="1323" t="str">
        <f t="shared" si="54"/>
        <v xml:space="preserve">  </v>
      </c>
      <c r="AX69" s="1154" t="str">
        <f t="shared" si="55"/>
        <v xml:space="preserve">  </v>
      </c>
      <c r="AY69" s="86" t="s">
        <v>191</v>
      </c>
      <c r="AZ69" s="86" t="s">
        <v>191</v>
      </c>
      <c r="BA69" s="86" t="s">
        <v>191</v>
      </c>
      <c r="BB69" s="1323"/>
      <c r="BC69" s="1154" t="str">
        <f t="shared" si="57"/>
        <v xml:space="preserve">  </v>
      </c>
      <c r="BD69" s="801" t="s">
        <v>191</v>
      </c>
      <c r="BE69" s="1203"/>
      <c r="BF69" s="1312">
        <v>11.457596867533535</v>
      </c>
      <c r="BG69" s="1312"/>
      <c r="BH69" s="1323"/>
      <c r="BI69" s="1154" t="str">
        <f t="shared" si="58"/>
        <v xml:space="preserve">  </v>
      </c>
      <c r="BJ69" s="1203" t="s">
        <v>1051</v>
      </c>
      <c r="BK69" s="1595">
        <v>7.3222174043091587E-2</v>
      </c>
      <c r="BL69" s="1595"/>
      <c r="BM69" s="1323" t="s">
        <v>1072</v>
      </c>
      <c r="BN69" s="1158" t="str">
        <f t="shared" si="59"/>
        <v xml:space="preserve">  </v>
      </c>
      <c r="BO69" s="1157" t="str">
        <f t="shared" si="60"/>
        <v xml:space="preserve">  </v>
      </c>
      <c r="BP69" s="1310">
        <f t="shared" si="68"/>
        <v>0.63907095780769996</v>
      </c>
      <c r="BQ69" s="1344">
        <v>267.32622854855043</v>
      </c>
      <c r="BR69" s="1203"/>
      <c r="BS69" s="1323"/>
      <c r="BT69" s="1158" t="str">
        <f t="shared" si="69"/>
        <v xml:space="preserve">  </v>
      </c>
      <c r="BU69" s="1200">
        <v>44.306847139065326</v>
      </c>
      <c r="BV69" s="1203"/>
      <c r="BW69" s="1323"/>
      <c r="BX69" s="1154" t="str">
        <f t="shared" si="51"/>
        <v xml:space="preserve">  </v>
      </c>
      <c r="BY69" s="1312">
        <v>0.69911590397811052</v>
      </c>
      <c r="BZ69" s="1312"/>
      <c r="CA69" s="1605" t="s">
        <v>1073</v>
      </c>
      <c r="CB69" s="1594"/>
      <c r="CC69" s="1154" t="str">
        <f t="shared" si="70"/>
        <v>E, &lt;RL</v>
      </c>
      <c r="CD69" s="1595">
        <v>0.1856541122786316</v>
      </c>
      <c r="CE69" s="1594"/>
      <c r="CF69" s="1594"/>
      <c r="CG69" s="1158" t="str">
        <f t="shared" si="62"/>
        <v xml:space="preserve">  </v>
      </c>
      <c r="CH69" s="1239">
        <f t="shared" si="71"/>
        <v>0.26152162762852155</v>
      </c>
      <c r="CI69" s="1595">
        <v>4.7669269640444742</v>
      </c>
      <c r="CJ69" s="1203"/>
      <c r="CK69" s="1203"/>
      <c r="CL69" s="1154" t="str">
        <f t="shared" si="72"/>
        <v xml:space="preserve">  </v>
      </c>
      <c r="CM69" s="1312">
        <v>1.2879869970158639</v>
      </c>
      <c r="CN69" s="1203"/>
      <c r="CO69" s="1203"/>
      <c r="CP69" s="1158" t="str">
        <f t="shared" si="63"/>
        <v xml:space="preserve">  </v>
      </c>
      <c r="CQ69" s="1201">
        <f t="shared" si="73"/>
        <v>1.7831871529877692</v>
      </c>
      <c r="CR69" s="1201">
        <f t="shared" si="52"/>
        <v>2.9069705478552241</v>
      </c>
      <c r="CS69" s="1203"/>
    </row>
    <row r="70" spans="1:97" ht="38.25" x14ac:dyDescent="0.2">
      <c r="A70" s="1144" t="s">
        <v>2433</v>
      </c>
      <c r="B70" s="1161" t="s">
        <v>1539</v>
      </c>
      <c r="C70" s="957" t="s">
        <v>599</v>
      </c>
      <c r="D70" s="957">
        <v>9</v>
      </c>
      <c r="E70" s="1455">
        <v>1601652</v>
      </c>
      <c r="F70" s="955">
        <v>1</v>
      </c>
      <c r="G70" s="1163">
        <v>11452900</v>
      </c>
      <c r="H70" s="1163">
        <v>201601201330</v>
      </c>
      <c r="I70" s="1163" t="s">
        <v>672</v>
      </c>
      <c r="J70" s="1163"/>
      <c r="K70" s="1165" t="s">
        <v>2616</v>
      </c>
      <c r="L70" s="1166" t="s">
        <v>746</v>
      </c>
      <c r="M70" s="957" t="s">
        <v>1120</v>
      </c>
      <c r="N70" s="957"/>
      <c r="O70" s="957"/>
      <c r="P70" s="1169">
        <v>42389</v>
      </c>
      <c r="Q70" s="960">
        <v>0.5625</v>
      </c>
      <c r="R70" s="957" t="s">
        <v>1108</v>
      </c>
      <c r="S70" s="1343" t="s">
        <v>1108</v>
      </c>
      <c r="T70" s="1602">
        <v>123.4</v>
      </c>
      <c r="U70" s="1552">
        <v>142.30000000000001</v>
      </c>
      <c r="V70" s="1393">
        <v>18.900000000000006</v>
      </c>
      <c r="W70" s="1097">
        <v>104</v>
      </c>
      <c r="X70" s="1236">
        <v>181.73076923076928</v>
      </c>
      <c r="Y70" s="1154" t="str">
        <f t="shared" si="65"/>
        <v xml:space="preserve">  </v>
      </c>
      <c r="Z70" s="1343" t="s">
        <v>1108</v>
      </c>
      <c r="AA70" s="1590">
        <v>127.6</v>
      </c>
      <c r="AB70" s="1552">
        <v>146.19999999999999</v>
      </c>
      <c r="AC70" s="1343">
        <v>18.599999999999994</v>
      </c>
      <c r="AD70" s="1393">
        <v>106</v>
      </c>
      <c r="AE70" s="1393">
        <v>175.47169811320751</v>
      </c>
      <c r="AF70" s="1154" t="str">
        <f t="shared" si="66"/>
        <v xml:space="preserve">  </v>
      </c>
      <c r="AG70" s="1343" t="s">
        <v>1108</v>
      </c>
      <c r="AH70" s="1393">
        <v>131.6</v>
      </c>
      <c r="AI70" s="1604">
        <v>150.19999999999999</v>
      </c>
      <c r="AJ70" s="1343">
        <v>18.599999999999994</v>
      </c>
      <c r="AK70" s="1343">
        <v>104</v>
      </c>
      <c r="AL70" s="1393">
        <v>178.84615384615381</v>
      </c>
      <c r="AM70" s="1154" t="str">
        <f t="shared" si="67"/>
        <v xml:space="preserve">  </v>
      </c>
      <c r="AN70" s="1393">
        <v>178.68287373004353</v>
      </c>
      <c r="AO70" s="1393">
        <v>3.1327285408907897</v>
      </c>
      <c r="AP70" s="1393">
        <v>1.7532338021514908</v>
      </c>
      <c r="AQ70" s="1343">
        <v>3</v>
      </c>
      <c r="AR70" s="1154" t="str">
        <f t="shared" si="53"/>
        <v xml:space="preserve">  </v>
      </c>
      <c r="AS70" s="1343"/>
      <c r="AT70" s="86" t="s">
        <v>191</v>
      </c>
      <c r="AU70" s="86" t="s">
        <v>191</v>
      </c>
      <c r="AV70" s="86" t="s">
        <v>191</v>
      </c>
      <c r="AW70" s="1323" t="str">
        <f t="shared" si="54"/>
        <v xml:space="preserve">  </v>
      </c>
      <c r="AX70" s="1154" t="str">
        <f t="shared" si="55"/>
        <v xml:space="preserve">  </v>
      </c>
      <c r="AY70" s="86" t="s">
        <v>191</v>
      </c>
      <c r="AZ70" s="86" t="s">
        <v>191</v>
      </c>
      <c r="BA70" s="86" t="s">
        <v>191</v>
      </c>
      <c r="BB70" s="1323"/>
      <c r="BC70" s="1154" t="str">
        <f t="shared" si="57"/>
        <v xml:space="preserve">  </v>
      </c>
      <c r="BD70" s="801" t="s">
        <v>191</v>
      </c>
      <c r="BE70" s="1203" t="s">
        <v>1108</v>
      </c>
      <c r="BF70" s="1312">
        <v>8.7137592423681536</v>
      </c>
      <c r="BG70" s="1312"/>
      <c r="BH70" s="1323"/>
      <c r="BI70" s="1154" t="str">
        <f t="shared" si="58"/>
        <v xml:space="preserve">  </v>
      </c>
      <c r="BJ70" s="1203" t="s">
        <v>1108</v>
      </c>
      <c r="BK70" s="1595">
        <v>7.3251058040919706E-2</v>
      </c>
      <c r="BL70" s="1595"/>
      <c r="BM70" s="1203"/>
      <c r="BN70" s="1158" t="str">
        <f t="shared" si="59"/>
        <v xml:space="preserve">  </v>
      </c>
      <c r="BO70" s="1157" t="str">
        <f t="shared" si="60"/>
        <v xml:space="preserve">  </v>
      </c>
      <c r="BP70" s="1310">
        <f t="shared" si="68"/>
        <v>0.84063669885159842</v>
      </c>
      <c r="BQ70" s="1189">
        <v>178.60376393603596</v>
      </c>
      <c r="BR70" s="1203"/>
      <c r="BS70" s="1323"/>
      <c r="BT70" s="1158" t="str">
        <f t="shared" si="69"/>
        <v xml:space="preserve">  </v>
      </c>
      <c r="BU70" s="1306">
        <v>32.457799407606551</v>
      </c>
      <c r="BV70" s="1203"/>
      <c r="BW70" s="1323"/>
      <c r="BX70" s="1154" t="str">
        <f t="shared" ref="BX70:BX92" si="75">IF(BU70&lt;BX$5,"&lt;MDL",IF(BU70&lt;BX$6,"E, &lt;RL",IF(BU70&gt;BX$6,"  ",)))</f>
        <v xml:space="preserve">  </v>
      </c>
      <c r="BY70" s="1312">
        <v>1.4246119313000123</v>
      </c>
      <c r="BZ70" s="1312">
        <v>0.11030777035701067</v>
      </c>
      <c r="CA70" s="1594"/>
      <c r="CB70" s="1594" t="s">
        <v>1132</v>
      </c>
      <c r="CC70" s="1154" t="str">
        <f t="shared" si="70"/>
        <v xml:space="preserve">  </v>
      </c>
      <c r="CD70" s="1595">
        <v>0.24997907473754941</v>
      </c>
      <c r="CE70" s="1595">
        <v>1.9355891779626405E-2</v>
      </c>
      <c r="CF70" s="1594" t="s">
        <v>1132</v>
      </c>
      <c r="CG70" s="1158" t="str">
        <f t="shared" si="62"/>
        <v xml:space="preserve">  </v>
      </c>
      <c r="CH70" s="1239">
        <f t="shared" si="71"/>
        <v>0.79763824675621842</v>
      </c>
      <c r="CI70" s="1346">
        <v>5.0656236388842473</v>
      </c>
      <c r="CJ70" s="1203"/>
      <c r="CK70" s="1203" t="s">
        <v>602</v>
      </c>
      <c r="CL70" s="1154" t="str">
        <f t="shared" si="72"/>
        <v xml:space="preserve">  </v>
      </c>
      <c r="CM70" s="1346">
        <v>0.90596730464660558</v>
      </c>
      <c r="CN70" s="1203"/>
      <c r="CO70" s="1203"/>
      <c r="CP70" s="1158" t="str">
        <f t="shared" si="63"/>
        <v xml:space="preserve">  </v>
      </c>
      <c r="CQ70" s="1201">
        <f t="shared" si="73"/>
        <v>2.8362356577761814</v>
      </c>
      <c r="CR70" s="1201">
        <f t="shared" si="52"/>
        <v>2.7912160441606839</v>
      </c>
      <c r="CS70" s="1203"/>
    </row>
    <row r="71" spans="1:97" ht="38.25" x14ac:dyDescent="0.2">
      <c r="A71" s="1144" t="s">
        <v>2435</v>
      </c>
      <c r="B71" s="1161" t="s">
        <v>1541</v>
      </c>
      <c r="C71" s="957" t="s">
        <v>599</v>
      </c>
      <c r="D71" s="957">
        <v>9</v>
      </c>
      <c r="E71" s="1455">
        <v>1601650</v>
      </c>
      <c r="F71" s="955">
        <v>1</v>
      </c>
      <c r="G71" s="1163">
        <v>11452900</v>
      </c>
      <c r="H71" s="1163">
        <v>201601231100</v>
      </c>
      <c r="I71" s="1163" t="s">
        <v>672</v>
      </c>
      <c r="J71" s="1163"/>
      <c r="K71" s="1165" t="s">
        <v>2616</v>
      </c>
      <c r="L71" s="1166" t="s">
        <v>746</v>
      </c>
      <c r="M71" s="957" t="s">
        <v>1120</v>
      </c>
      <c r="N71" s="957"/>
      <c r="O71" s="957"/>
      <c r="P71" s="1169">
        <v>42392</v>
      </c>
      <c r="Q71" s="960">
        <v>0.45833333333333331</v>
      </c>
      <c r="R71" s="957" t="s">
        <v>1110</v>
      </c>
      <c r="S71" s="1343" t="s">
        <v>1110</v>
      </c>
      <c r="T71" s="1602">
        <v>131.9</v>
      </c>
      <c r="U71" s="1552">
        <v>141.69999999999999</v>
      </c>
      <c r="V71" s="1393">
        <v>9.7999999999999829</v>
      </c>
      <c r="W71" s="1097">
        <v>172</v>
      </c>
      <c r="X71" s="1236">
        <v>56.976744186046417</v>
      </c>
      <c r="Y71" s="1154" t="str">
        <f t="shared" si="65"/>
        <v xml:space="preserve">  </v>
      </c>
      <c r="Z71" s="1343" t="s">
        <v>1110</v>
      </c>
      <c r="AA71" s="1590">
        <v>127.5</v>
      </c>
      <c r="AB71" s="1552">
        <v>136.80000000000001</v>
      </c>
      <c r="AC71" s="1343">
        <v>9.3000000000000114</v>
      </c>
      <c r="AD71" s="1393">
        <v>162</v>
      </c>
      <c r="AE71" s="1393">
        <v>57.407407407407476</v>
      </c>
      <c r="AF71" s="1154" t="str">
        <f t="shared" si="66"/>
        <v xml:space="preserve">  </v>
      </c>
      <c r="AG71" s="1343" t="s">
        <v>1110</v>
      </c>
      <c r="AH71" s="1393">
        <v>126.6</v>
      </c>
      <c r="AI71" s="1604">
        <v>138.6</v>
      </c>
      <c r="AJ71" s="1343">
        <v>12</v>
      </c>
      <c r="AK71" s="1343">
        <v>208</v>
      </c>
      <c r="AL71" s="1393">
        <v>57.692307692307693</v>
      </c>
      <c r="AM71" s="1154" t="str">
        <f t="shared" si="67"/>
        <v xml:space="preserve">  </v>
      </c>
      <c r="AN71" s="1393">
        <v>57.358819761920529</v>
      </c>
      <c r="AO71" s="1393">
        <v>0.36024762642341823</v>
      </c>
      <c r="AP71" s="1393">
        <v>0.62805969146279406</v>
      </c>
      <c r="AQ71" s="1343">
        <v>3</v>
      </c>
      <c r="AR71" s="1154" t="str">
        <f t="shared" si="53"/>
        <v xml:space="preserve">  </v>
      </c>
      <c r="AS71" s="1343"/>
      <c r="AT71" s="86" t="s">
        <v>191</v>
      </c>
      <c r="AU71" s="86" t="s">
        <v>191</v>
      </c>
      <c r="AV71" s="86" t="s">
        <v>191</v>
      </c>
      <c r="AW71" s="1323" t="str">
        <f t="shared" si="54"/>
        <v xml:space="preserve">  </v>
      </c>
      <c r="AX71" s="1154" t="str">
        <f t="shared" si="55"/>
        <v xml:space="preserve">  </v>
      </c>
      <c r="AY71" s="86" t="s">
        <v>191</v>
      </c>
      <c r="AZ71" s="86" t="s">
        <v>191</v>
      </c>
      <c r="BA71" s="86" t="s">
        <v>191</v>
      </c>
      <c r="BB71" s="1323"/>
      <c r="BC71" s="1154" t="str">
        <f t="shared" si="57"/>
        <v xml:space="preserve">  </v>
      </c>
      <c r="BD71" s="801" t="s">
        <v>191</v>
      </c>
      <c r="BE71" s="1203" t="s">
        <v>1110</v>
      </c>
      <c r="BF71" s="1312">
        <v>6.3233058836375173</v>
      </c>
      <c r="BG71" s="1312"/>
      <c r="BH71" s="1323"/>
      <c r="BI71" s="1154" t="str">
        <f t="shared" si="58"/>
        <v xml:space="preserve">  </v>
      </c>
      <c r="BJ71" s="1203" t="s">
        <v>1110</v>
      </c>
      <c r="BK71" s="1595">
        <v>7.2656728061643763E-2</v>
      </c>
      <c r="BL71" s="1595"/>
      <c r="BM71" s="1203"/>
      <c r="BN71" s="1158" t="str">
        <f t="shared" si="59"/>
        <v xml:space="preserve">  </v>
      </c>
      <c r="BO71" s="1157" t="str">
        <f t="shared" si="60"/>
        <v xml:space="preserve">  </v>
      </c>
      <c r="BP71" s="1310">
        <f t="shared" si="68"/>
        <v>1.149030734851112</v>
      </c>
      <c r="BQ71" s="1189">
        <v>210.68474199499025</v>
      </c>
      <c r="BR71" s="1203"/>
      <c r="BS71" s="1323"/>
      <c r="BT71" s="1158" t="str">
        <f t="shared" si="69"/>
        <v xml:space="preserve">  </v>
      </c>
      <c r="BU71" s="1306">
        <v>12.004130648551749</v>
      </c>
      <c r="BV71" s="1203"/>
      <c r="BW71" s="1323"/>
      <c r="BX71" s="1154" t="str">
        <f t="shared" si="75"/>
        <v xml:space="preserve">  </v>
      </c>
      <c r="BY71" s="1312">
        <v>1.2808479277058002</v>
      </c>
      <c r="BZ71" s="1312"/>
      <c r="CA71" s="1594"/>
      <c r="CB71" s="1594" t="s">
        <v>1033</v>
      </c>
      <c r="CC71" s="1154" t="str">
        <f t="shared" si="70"/>
        <v xml:space="preserve">  </v>
      </c>
      <c r="CD71" s="1595">
        <v>7.3530158812740401E-2</v>
      </c>
      <c r="CE71" s="1595"/>
      <c r="CF71" s="1594" t="s">
        <v>1033</v>
      </c>
      <c r="CG71" s="1158" t="str">
        <f t="shared" si="62"/>
        <v>&lt;MDL</v>
      </c>
      <c r="CH71" s="1239">
        <f t="shared" si="71"/>
        <v>0.6079452719629107</v>
      </c>
      <c r="CI71" s="1346">
        <v>6.7210694440716168</v>
      </c>
      <c r="CJ71" s="1203"/>
      <c r="CK71" s="1203" t="s">
        <v>602</v>
      </c>
      <c r="CL71" s="1154" t="str">
        <f t="shared" si="72"/>
        <v xml:space="preserve">  </v>
      </c>
      <c r="CM71" s="1346">
        <v>0.38775400638874719</v>
      </c>
      <c r="CN71" s="1203"/>
      <c r="CO71" s="1203"/>
      <c r="CP71" s="1158" t="str">
        <f t="shared" si="63"/>
        <v xml:space="preserve">  </v>
      </c>
      <c r="CQ71" s="1201">
        <f t="shared" si="73"/>
        <v>3.1901073520698682</v>
      </c>
      <c r="CR71" s="1201">
        <f t="shared" si="52"/>
        <v>3.2301714946390407</v>
      </c>
      <c r="CS71" s="1203"/>
    </row>
    <row r="72" spans="1:97" ht="38.25" x14ac:dyDescent="0.2">
      <c r="A72" s="1144" t="s">
        <v>2436</v>
      </c>
      <c r="B72" s="1161" t="s">
        <v>1542</v>
      </c>
      <c r="C72" s="957" t="s">
        <v>599</v>
      </c>
      <c r="D72" s="957">
        <v>9</v>
      </c>
      <c r="E72" s="1455">
        <v>1601649</v>
      </c>
      <c r="F72" s="955">
        <v>1</v>
      </c>
      <c r="G72" s="1163">
        <v>11452900</v>
      </c>
      <c r="H72" s="1163">
        <v>201601240840</v>
      </c>
      <c r="I72" s="1163" t="s">
        <v>672</v>
      </c>
      <c r="J72" s="1163"/>
      <c r="K72" s="1165" t="s">
        <v>2616</v>
      </c>
      <c r="L72" s="1166" t="s">
        <v>746</v>
      </c>
      <c r="M72" s="957" t="s">
        <v>1120</v>
      </c>
      <c r="N72" s="957"/>
      <c r="O72" s="957"/>
      <c r="P72" s="1169">
        <v>42393</v>
      </c>
      <c r="Q72" s="960">
        <v>0.3611111111111111</v>
      </c>
      <c r="R72" s="957" t="s">
        <v>1111</v>
      </c>
      <c r="S72" s="1343" t="s">
        <v>1111</v>
      </c>
      <c r="T72" s="1602">
        <v>124.9</v>
      </c>
      <c r="U72" s="1552">
        <v>133.89999999999998</v>
      </c>
      <c r="V72" s="1393">
        <v>8.9999999999999716</v>
      </c>
      <c r="W72" s="1097">
        <v>278</v>
      </c>
      <c r="X72" s="1236">
        <v>32.374100719424355</v>
      </c>
      <c r="Y72" s="1154" t="str">
        <f t="shared" si="65"/>
        <v xml:space="preserve">  </v>
      </c>
      <c r="Z72" s="1343" t="s">
        <v>1111</v>
      </c>
      <c r="AA72" s="1590">
        <v>125.9</v>
      </c>
      <c r="AB72" s="1552">
        <v>136</v>
      </c>
      <c r="AC72" s="1343">
        <v>10.099999999999994</v>
      </c>
      <c r="AD72" s="1393">
        <v>314</v>
      </c>
      <c r="AE72" s="1393">
        <v>32.16560509554138</v>
      </c>
      <c r="AF72" s="1154" t="str">
        <f t="shared" si="66"/>
        <v xml:space="preserve">  </v>
      </c>
      <c r="AG72" s="1343" t="s">
        <v>1111</v>
      </c>
      <c r="AH72" s="1393">
        <v>126.2</v>
      </c>
      <c r="AI72" s="1604">
        <v>135.30000000000001</v>
      </c>
      <c r="AJ72" s="1343">
        <v>9.1000000000000085</v>
      </c>
      <c r="AK72" s="1343">
        <v>276</v>
      </c>
      <c r="AL72" s="1393">
        <v>32.971014492753653</v>
      </c>
      <c r="AM72" s="1154" t="str">
        <f t="shared" si="67"/>
        <v xml:space="preserve">  </v>
      </c>
      <c r="AN72" s="1393">
        <v>32.503573435906468</v>
      </c>
      <c r="AO72" s="1393">
        <v>0.41802327987135046</v>
      </c>
      <c r="AP72" s="1393">
        <v>1.2860840691736468</v>
      </c>
      <c r="AQ72" s="1343">
        <v>3</v>
      </c>
      <c r="AR72" s="1154" t="str">
        <f t="shared" si="53"/>
        <v xml:space="preserve">  </v>
      </c>
      <c r="AS72" s="1343"/>
      <c r="AT72" s="86" t="s">
        <v>191</v>
      </c>
      <c r="AU72" s="86" t="s">
        <v>191</v>
      </c>
      <c r="AV72" s="86" t="s">
        <v>191</v>
      </c>
      <c r="AW72" s="1323" t="str">
        <f t="shared" si="54"/>
        <v xml:space="preserve">  </v>
      </c>
      <c r="AX72" s="1154" t="str">
        <f t="shared" si="55"/>
        <v xml:space="preserve">  </v>
      </c>
      <c r="AY72" s="86" t="s">
        <v>191</v>
      </c>
      <c r="AZ72" s="86" t="s">
        <v>191</v>
      </c>
      <c r="BA72" s="86" t="s">
        <v>191</v>
      </c>
      <c r="BB72" s="1323"/>
      <c r="BC72" s="1154" t="str">
        <f t="shared" si="57"/>
        <v xml:space="preserve">  </v>
      </c>
      <c r="BD72" s="801" t="s">
        <v>191</v>
      </c>
      <c r="BE72" s="1203" t="s">
        <v>1111</v>
      </c>
      <c r="BF72" s="1312">
        <v>4.6731344802758157</v>
      </c>
      <c r="BG72" s="1312"/>
      <c r="BH72" s="1323"/>
      <c r="BI72" s="1154" t="str">
        <f t="shared" si="58"/>
        <v xml:space="preserve">  </v>
      </c>
      <c r="BJ72" s="1203" t="s">
        <v>1111</v>
      </c>
      <c r="BK72" s="1595">
        <v>7.568359454475504E-2</v>
      </c>
      <c r="BL72" s="1595"/>
      <c r="BM72" s="1203"/>
      <c r="BN72" s="1158" t="str">
        <f t="shared" si="59"/>
        <v xml:space="preserve">  </v>
      </c>
      <c r="BO72" s="1157" t="str">
        <f t="shared" si="60"/>
        <v xml:space="preserve">  </v>
      </c>
      <c r="BP72" s="1310">
        <f t="shared" si="68"/>
        <v>1.6195466846545377</v>
      </c>
      <c r="BQ72" s="1189">
        <v>216.83727066164815</v>
      </c>
      <c r="BR72" s="1203"/>
      <c r="BS72" s="1323"/>
      <c r="BT72" s="1158" t="str">
        <f t="shared" si="69"/>
        <v xml:space="preserve">  </v>
      </c>
      <c r="BU72" s="1306">
        <v>7.0199116401252768</v>
      </c>
      <c r="BV72" s="1203"/>
      <c r="BW72" s="1323"/>
      <c r="BX72" s="1154" t="str">
        <f t="shared" si="75"/>
        <v xml:space="preserve">  </v>
      </c>
      <c r="BY72" s="1312">
        <v>1.9402501672753183</v>
      </c>
      <c r="BZ72" s="1312"/>
      <c r="CA72" s="1594"/>
      <c r="CB72" s="1594" t="s">
        <v>1132</v>
      </c>
      <c r="CC72" s="1154" t="str">
        <f t="shared" si="70"/>
        <v xml:space="preserve">  </v>
      </c>
      <c r="CD72" s="1595">
        <v>6.2409320667136024E-2</v>
      </c>
      <c r="CE72" s="1595"/>
      <c r="CF72" s="1594"/>
      <c r="CG72" s="1158" t="str">
        <f t="shared" si="62"/>
        <v>&lt;MDL</v>
      </c>
      <c r="CH72" s="1239">
        <f t="shared" si="71"/>
        <v>0.89479551248497113</v>
      </c>
      <c r="CI72" s="1346">
        <v>8.5316235317577398</v>
      </c>
      <c r="CJ72" s="1203"/>
      <c r="CK72" s="1203" t="s">
        <v>602</v>
      </c>
      <c r="CL72" s="1154" t="str">
        <f t="shared" si="72"/>
        <v xml:space="preserve">  </v>
      </c>
      <c r="CM72" s="1346">
        <v>0.28129628311230254</v>
      </c>
      <c r="CN72" s="1203"/>
      <c r="CO72" s="1203"/>
      <c r="CP72" s="1158" t="str">
        <f t="shared" si="63"/>
        <v xml:space="preserve">  </v>
      </c>
      <c r="CQ72" s="1201">
        <f t="shared" si="73"/>
        <v>3.9345743034510177</v>
      </c>
      <c r="CR72" s="1201">
        <f t="shared" si="52"/>
        <v>4.0071199971298004</v>
      </c>
      <c r="CS72" s="1203"/>
    </row>
    <row r="73" spans="1:97" ht="38.25" x14ac:dyDescent="0.2">
      <c r="A73" s="1144" t="s">
        <v>2439</v>
      </c>
      <c r="B73" s="1161" t="s">
        <v>1545</v>
      </c>
      <c r="C73" s="957" t="s">
        <v>599</v>
      </c>
      <c r="D73" s="957">
        <v>9</v>
      </c>
      <c r="E73" s="1455">
        <v>1601647</v>
      </c>
      <c r="F73" s="955">
        <v>1</v>
      </c>
      <c r="G73" s="1163">
        <v>11452900</v>
      </c>
      <c r="H73" s="1163">
        <v>201602021500</v>
      </c>
      <c r="I73" s="1163" t="s">
        <v>672</v>
      </c>
      <c r="J73" s="1163"/>
      <c r="K73" s="1165" t="s">
        <v>2616</v>
      </c>
      <c r="L73" s="1166" t="s">
        <v>746</v>
      </c>
      <c r="M73" s="957" t="s">
        <v>1120</v>
      </c>
      <c r="N73" s="957"/>
      <c r="O73" s="957"/>
      <c r="P73" s="1169">
        <v>42402</v>
      </c>
      <c r="Q73" s="960">
        <v>0.625</v>
      </c>
      <c r="R73" s="957" t="s">
        <v>1114</v>
      </c>
      <c r="S73" s="1343" t="s">
        <v>1114</v>
      </c>
      <c r="T73" s="1602">
        <v>130.69999999999999</v>
      </c>
      <c r="U73" s="1552">
        <v>141.6</v>
      </c>
      <c r="V73" s="1393">
        <v>10.900000000000006</v>
      </c>
      <c r="W73" s="1097">
        <v>138</v>
      </c>
      <c r="X73" s="1236">
        <v>78.985507246376841</v>
      </c>
      <c r="Y73" s="1154" t="str">
        <f t="shared" si="65"/>
        <v xml:space="preserve">  </v>
      </c>
      <c r="Z73" s="1343" t="s">
        <v>1114</v>
      </c>
      <c r="AA73" s="1590">
        <v>125.1</v>
      </c>
      <c r="AB73" s="1552">
        <v>136.69999999999999</v>
      </c>
      <c r="AC73" s="1343">
        <v>11.599999999999994</v>
      </c>
      <c r="AD73" s="1393">
        <v>154</v>
      </c>
      <c r="AE73" s="1393">
        <v>75.324675324675283</v>
      </c>
      <c r="AF73" s="1154" t="str">
        <f t="shared" si="66"/>
        <v xml:space="preserve">  </v>
      </c>
      <c r="AG73" s="1343" t="s">
        <v>1114</v>
      </c>
      <c r="AH73" s="1393">
        <v>126.4</v>
      </c>
      <c r="AI73" s="1604">
        <v>137.6</v>
      </c>
      <c r="AJ73" s="1343">
        <v>11.199999999999989</v>
      </c>
      <c r="AK73" s="1343">
        <v>141</v>
      </c>
      <c r="AL73" s="1393">
        <v>79.4326241134751</v>
      </c>
      <c r="AM73" s="1154" t="str">
        <f t="shared" si="67"/>
        <v xml:space="preserve">  </v>
      </c>
      <c r="AN73" s="1393">
        <v>77.914268894842408</v>
      </c>
      <c r="AO73" s="1393">
        <v>2.2537689582561757</v>
      </c>
      <c r="AP73" s="1393">
        <v>2.8926267168058679</v>
      </c>
      <c r="AQ73" s="1343">
        <v>3</v>
      </c>
      <c r="AR73" s="1154" t="str">
        <f t="shared" ref="AR73:AR92" si="76">IF(AN73&lt;AR$5,"&lt;MDL",IF(AN73&lt;AR$6,"E, &lt;RL",IF(AN73&gt;AR$6,"  ",)))</f>
        <v xml:space="preserve">  </v>
      </c>
      <c r="AS73" s="1343"/>
      <c r="AT73" s="86" t="s">
        <v>191</v>
      </c>
      <c r="AU73" s="86" t="s">
        <v>191</v>
      </c>
      <c r="AV73" s="86" t="s">
        <v>191</v>
      </c>
      <c r="AW73" s="1323" t="str">
        <f t="shared" ref="AW73:AW99" si="77">IF(AU73&lt;AW$7,"E, &lt;PRL",IF(AU73&gt;AW$7,"  ",))</f>
        <v xml:space="preserve">  </v>
      </c>
      <c r="AX73" s="1154" t="str">
        <f t="shared" ref="AX73:AX92" si="78">IF(AU73&lt;AX$5,"&lt;MDL",IF(AU73&lt;AX$6,"E, &lt;RL",IF(AU73&gt;AX$6,"  ",)))</f>
        <v xml:space="preserve">  </v>
      </c>
      <c r="AY73" s="86" t="s">
        <v>191</v>
      </c>
      <c r="AZ73" s="86" t="s">
        <v>191</v>
      </c>
      <c r="BA73" s="86" t="s">
        <v>191</v>
      </c>
      <c r="BB73" s="1323"/>
      <c r="BC73" s="1154" t="str">
        <f t="shared" ref="BC73:BC92" si="79">IF(AZ73&lt;BC$5,"&lt;MDL",IF(AZ73&lt;BC$6,"E, &lt;RL",IF(AZ73&gt;BC$6,"  ",)))</f>
        <v xml:space="preserve">  </v>
      </c>
      <c r="BD73" s="801" t="s">
        <v>191</v>
      </c>
      <c r="BE73" s="1203" t="s">
        <v>1114</v>
      </c>
      <c r="BF73" s="1312">
        <v>4.3860570337310758</v>
      </c>
      <c r="BG73" s="1312"/>
      <c r="BH73" s="1323"/>
      <c r="BI73" s="1154" t="str">
        <f t="shared" ref="BI73:BI92" si="80">IF(BF73&lt;BI$5,"&lt;MDL",IF(BF73&lt;BI$6,"E, &lt;RL",IF(BF73&gt;BI$6,"  ",)))</f>
        <v xml:space="preserve">  </v>
      </c>
      <c r="BJ73" s="1203" t="s">
        <v>1114</v>
      </c>
      <c r="BK73" s="1595">
        <v>0.14359932735114381</v>
      </c>
      <c r="BL73" s="1595"/>
      <c r="BM73" s="1203"/>
      <c r="BN73" s="1158" t="str">
        <f t="shared" ref="BN73:BN92" si="81">IF(BK73&lt;BN$5,"&lt;MDL",IF(BK73&lt;BN$6,"E, &lt;RL",IF(BK73&gt;BN$6,"  ",)))</f>
        <v xml:space="preserve">  </v>
      </c>
      <c r="BO73" s="1157" t="str">
        <f t="shared" ref="BO73:BO92" si="82">IF(BK73&lt;BO$5,"&lt;MDL",IF(BK73&lt;BO$6,"E, &lt;RL",IF(BK73&gt;BO$6,"  ",)))</f>
        <v xml:space="preserve">  </v>
      </c>
      <c r="BP73" s="1310">
        <f t="shared" si="68"/>
        <v>3.2739958976089403</v>
      </c>
      <c r="BQ73" s="1189">
        <v>289.32822542015344</v>
      </c>
      <c r="BR73" s="1203"/>
      <c r="BS73" s="1323"/>
      <c r="BT73" s="1158" t="str">
        <f t="shared" si="69"/>
        <v xml:space="preserve">  </v>
      </c>
      <c r="BU73" s="1306">
        <v>22.852736645504883</v>
      </c>
      <c r="BV73" s="1203"/>
      <c r="BW73" s="1323"/>
      <c r="BX73" s="1154" t="str">
        <f t="shared" si="75"/>
        <v xml:space="preserve">  </v>
      </c>
      <c r="BY73" s="1312">
        <v>3.3680394543444008</v>
      </c>
      <c r="BZ73" s="1312"/>
      <c r="CA73" s="1594"/>
      <c r="CB73" s="1594" t="s">
        <v>1132</v>
      </c>
      <c r="CC73" s="1154" t="str">
        <f t="shared" si="70"/>
        <v xml:space="preserve">  </v>
      </c>
      <c r="CD73" s="1595">
        <v>0.25369647837918863</v>
      </c>
      <c r="CE73" s="1595"/>
      <c r="CF73" s="1594" t="s">
        <v>1132</v>
      </c>
      <c r="CG73" s="1158" t="str">
        <f t="shared" ref="CG73:CG92" si="83">IF(CD73&lt;CG$5,"&lt;MDL",IF(CD73&lt;CG$6,"E, &lt;RL",IF(CD73&gt;CG$6,"  ",)))</f>
        <v xml:space="preserve">  </v>
      </c>
      <c r="CH73" s="1239">
        <f t="shared" si="71"/>
        <v>1.164089486759696</v>
      </c>
      <c r="CI73" s="1346">
        <v>7.06654497624353</v>
      </c>
      <c r="CJ73" s="1203"/>
      <c r="CK73" s="1203" t="s">
        <v>602</v>
      </c>
      <c r="CL73" s="1154" t="str">
        <f t="shared" si="72"/>
        <v xml:space="preserve">  </v>
      </c>
      <c r="CM73" s="1346">
        <v>0.5613142108789182</v>
      </c>
      <c r="CN73" s="1203"/>
      <c r="CO73" s="1203"/>
      <c r="CP73" s="1158" t="str">
        <f t="shared" ref="CP73:CP92" si="84">IF(CM73&lt;CP$5,"&lt;MDL",IF(CM73&lt;CP$6,"E, &lt;RL",IF(CM73&gt;CP$6,"  ",)))</f>
        <v xml:space="preserve">  </v>
      </c>
      <c r="CQ73" s="1201">
        <f t="shared" si="73"/>
        <v>2.4423973727353125</v>
      </c>
      <c r="CR73" s="1201">
        <f t="shared" si="52"/>
        <v>2.4562231630553022</v>
      </c>
      <c r="CS73" s="1203"/>
    </row>
    <row r="74" spans="1:97" ht="38.25" x14ac:dyDescent="0.2">
      <c r="A74" s="1144" t="s">
        <v>2440</v>
      </c>
      <c r="B74" s="1161" t="s">
        <v>1546</v>
      </c>
      <c r="C74" s="957" t="s">
        <v>599</v>
      </c>
      <c r="D74" s="957">
        <v>7</v>
      </c>
      <c r="E74" s="1455">
        <v>1601646</v>
      </c>
      <c r="F74" s="955">
        <v>1</v>
      </c>
      <c r="G74" s="1163">
        <v>11452900</v>
      </c>
      <c r="H74" s="1163">
        <v>201602031400</v>
      </c>
      <c r="I74" s="1163" t="s">
        <v>672</v>
      </c>
      <c r="J74" s="1163"/>
      <c r="K74" s="1165" t="s">
        <v>2616</v>
      </c>
      <c r="L74" s="1166" t="s">
        <v>746</v>
      </c>
      <c r="M74" s="957" t="s">
        <v>1120</v>
      </c>
      <c r="N74" s="957"/>
      <c r="O74" s="957"/>
      <c r="P74" s="1169">
        <v>42403</v>
      </c>
      <c r="Q74" s="960">
        <v>0.58333333333333337</v>
      </c>
      <c r="R74" s="957" t="s">
        <v>1115</v>
      </c>
      <c r="S74" s="1343" t="s">
        <v>1115</v>
      </c>
      <c r="T74" s="1602">
        <v>128.69999999999999</v>
      </c>
      <c r="U74" s="1552">
        <v>138.69999999999999</v>
      </c>
      <c r="V74" s="1393">
        <v>10</v>
      </c>
      <c r="W74" s="1097">
        <v>122</v>
      </c>
      <c r="X74" s="1236">
        <v>81.967213114754102</v>
      </c>
      <c r="Y74" s="1154" t="str">
        <f t="shared" si="65"/>
        <v xml:space="preserve">  </v>
      </c>
      <c r="Z74" s="1343" t="s">
        <v>1115</v>
      </c>
      <c r="AA74" s="1590">
        <v>128.9</v>
      </c>
      <c r="AB74" s="1552">
        <v>138.69999999999999</v>
      </c>
      <c r="AC74" s="1343">
        <v>9.7999999999999829</v>
      </c>
      <c r="AD74" s="1393">
        <v>122</v>
      </c>
      <c r="AE74" s="1393">
        <v>80.327868852458877</v>
      </c>
      <c r="AF74" s="1154" t="str">
        <f t="shared" si="66"/>
        <v xml:space="preserve">  </v>
      </c>
      <c r="AG74" s="1343" t="s">
        <v>1115</v>
      </c>
      <c r="AH74" s="1393">
        <v>122.6</v>
      </c>
      <c r="AI74" s="1604">
        <v>132.6</v>
      </c>
      <c r="AJ74" s="1343">
        <v>10</v>
      </c>
      <c r="AK74" s="1343">
        <v>124</v>
      </c>
      <c r="AL74" s="1393">
        <v>80.645161290322577</v>
      </c>
      <c r="AM74" s="1154" t="str">
        <f t="shared" si="67"/>
        <v xml:space="preserve">  </v>
      </c>
      <c r="AN74" s="1393">
        <v>80.980081085845185</v>
      </c>
      <c r="AO74" s="1393">
        <v>0.86947734568230617</v>
      </c>
      <c r="AP74" s="1393">
        <v>1.0736928563464792</v>
      </c>
      <c r="AQ74" s="1343">
        <v>3</v>
      </c>
      <c r="AR74" s="1154" t="str">
        <f t="shared" si="76"/>
        <v xml:space="preserve">  </v>
      </c>
      <c r="AS74" s="1343"/>
      <c r="AT74" s="86" t="s">
        <v>191</v>
      </c>
      <c r="AU74" s="86" t="s">
        <v>191</v>
      </c>
      <c r="AV74" s="86" t="s">
        <v>191</v>
      </c>
      <c r="AW74" s="1323" t="str">
        <f t="shared" si="77"/>
        <v xml:space="preserve">  </v>
      </c>
      <c r="AX74" s="1154" t="str">
        <f t="shared" si="78"/>
        <v xml:space="preserve">  </v>
      </c>
      <c r="AY74" s="86" t="s">
        <v>191</v>
      </c>
      <c r="AZ74" s="86" t="s">
        <v>191</v>
      </c>
      <c r="BA74" s="86" t="s">
        <v>191</v>
      </c>
      <c r="BB74" s="1323"/>
      <c r="BC74" s="1154" t="str">
        <f t="shared" si="79"/>
        <v xml:space="preserve">  </v>
      </c>
      <c r="BD74" s="801" t="s">
        <v>191</v>
      </c>
      <c r="BE74" s="1203" t="s">
        <v>1115</v>
      </c>
      <c r="BF74" s="1312">
        <v>6.8067065499635397</v>
      </c>
      <c r="BG74" s="1312"/>
      <c r="BH74" s="1323"/>
      <c r="BI74" s="1154" t="str">
        <f t="shared" si="80"/>
        <v xml:space="preserve">  </v>
      </c>
      <c r="BJ74" s="1203" t="s">
        <v>1115</v>
      </c>
      <c r="BK74" s="1595">
        <v>0.2549875212310852</v>
      </c>
      <c r="BL74" s="1595"/>
      <c r="BM74" s="1203"/>
      <c r="BN74" s="1158" t="str">
        <f t="shared" si="81"/>
        <v xml:space="preserve">  </v>
      </c>
      <c r="BO74" s="1157" t="str">
        <f t="shared" si="82"/>
        <v xml:space="preserve">  </v>
      </c>
      <c r="BP74" s="1310">
        <f t="shared" si="68"/>
        <v>3.7461218484944241</v>
      </c>
      <c r="BQ74" s="1436">
        <v>332.07027366607724</v>
      </c>
      <c r="BR74" s="1436"/>
      <c r="BS74" s="1323"/>
      <c r="BT74" s="1158" t="str">
        <f t="shared" si="69"/>
        <v xml:space="preserve">  </v>
      </c>
      <c r="BU74" s="1306">
        <v>27.218874890662072</v>
      </c>
      <c r="BV74" s="1203"/>
      <c r="BW74" s="1323"/>
      <c r="BX74" s="1154" t="str">
        <f t="shared" si="75"/>
        <v xml:space="preserve">  </v>
      </c>
      <c r="BY74" s="1312">
        <v>4.3444736132911528</v>
      </c>
      <c r="BZ74" s="1312"/>
      <c r="CA74" s="1594"/>
      <c r="CB74" s="1594" t="s">
        <v>1132</v>
      </c>
      <c r="CC74" s="1154" t="str">
        <f t="shared" si="70"/>
        <v xml:space="preserve">  </v>
      </c>
      <c r="CD74" s="1595">
        <v>0.3489823066414196</v>
      </c>
      <c r="CE74" s="1595"/>
      <c r="CF74" s="1594" t="s">
        <v>1132</v>
      </c>
      <c r="CG74" s="1158" t="str">
        <f t="shared" si="83"/>
        <v xml:space="preserve">  </v>
      </c>
      <c r="CH74" s="1239">
        <f t="shared" si="71"/>
        <v>1.308299464847571</v>
      </c>
      <c r="CI74" s="1346">
        <v>7.9145303733927461</v>
      </c>
      <c r="CJ74" s="1203"/>
      <c r="CK74" s="1203" t="s">
        <v>602</v>
      </c>
      <c r="CL74" s="1154" t="str">
        <f t="shared" si="72"/>
        <v xml:space="preserve">  </v>
      </c>
      <c r="CM74" s="1346">
        <v>0.63826857849941498</v>
      </c>
      <c r="CN74" s="1203"/>
      <c r="CO74" s="1203"/>
      <c r="CP74" s="1158" t="str">
        <f t="shared" si="84"/>
        <v xml:space="preserve">  </v>
      </c>
      <c r="CQ74" s="1201">
        <f t="shared" si="73"/>
        <v>2.3833902041323425</v>
      </c>
      <c r="CR74" s="1201">
        <f t="shared" si="52"/>
        <v>2.3449484266463365</v>
      </c>
      <c r="CS74" s="1203"/>
    </row>
    <row r="75" spans="1:97" ht="38.25" x14ac:dyDescent="0.2">
      <c r="A75" s="1144" t="s">
        <v>2441</v>
      </c>
      <c r="B75" s="1208" t="s">
        <v>1547</v>
      </c>
      <c r="C75" s="957" t="s">
        <v>600</v>
      </c>
      <c r="D75" s="1209">
        <v>7</v>
      </c>
      <c r="E75" s="1455">
        <v>1600428</v>
      </c>
      <c r="F75" s="955">
        <v>4</v>
      </c>
      <c r="G75" s="1163">
        <v>11452900</v>
      </c>
      <c r="H75" s="1210">
        <v>201602031401</v>
      </c>
      <c r="I75" s="1163" t="s">
        <v>672</v>
      </c>
      <c r="J75" s="1163"/>
      <c r="K75" s="1165" t="s">
        <v>2616</v>
      </c>
      <c r="L75" s="1166" t="s">
        <v>746</v>
      </c>
      <c r="M75" s="957" t="s">
        <v>1120</v>
      </c>
      <c r="N75" s="957"/>
      <c r="O75" s="957" t="s">
        <v>45</v>
      </c>
      <c r="P75" s="1169">
        <v>42403</v>
      </c>
      <c r="Q75" s="960">
        <v>0.58402777777777781</v>
      </c>
      <c r="R75" s="957" t="s">
        <v>1730</v>
      </c>
      <c r="S75" s="1358" t="s">
        <v>1116</v>
      </c>
      <c r="T75" s="1596">
        <v>131.80000000000001</v>
      </c>
      <c r="U75" s="1560">
        <v>141.6</v>
      </c>
      <c r="V75" s="1561">
        <v>9.7999999999999829</v>
      </c>
      <c r="W75" s="1408">
        <v>126</v>
      </c>
      <c r="X75" s="1367">
        <v>77.777777777777644</v>
      </c>
      <c r="Y75" s="1154" t="str">
        <f t="shared" si="65"/>
        <v xml:space="preserve">  </v>
      </c>
      <c r="Z75" s="1358" t="s">
        <v>1116</v>
      </c>
      <c r="AA75" s="1589">
        <v>123.5</v>
      </c>
      <c r="AB75" s="1560">
        <v>133</v>
      </c>
      <c r="AC75" s="1358">
        <v>9.5</v>
      </c>
      <c r="AD75" s="1561">
        <v>120</v>
      </c>
      <c r="AE75" s="1561">
        <v>79.166666666666671</v>
      </c>
      <c r="AF75" s="1154" t="str">
        <f t="shared" si="66"/>
        <v xml:space="preserve">  </v>
      </c>
      <c r="AG75" s="1358" t="s">
        <v>1116</v>
      </c>
      <c r="AH75" s="1561">
        <v>129</v>
      </c>
      <c r="AI75" s="1608">
        <v>139.19999999999999</v>
      </c>
      <c r="AJ75" s="1358">
        <v>10.199999999999989</v>
      </c>
      <c r="AK75" s="1358">
        <v>124</v>
      </c>
      <c r="AL75" s="1561">
        <v>82.25806451612894</v>
      </c>
      <c r="AM75" s="1154" t="str">
        <f t="shared" si="67"/>
        <v xml:space="preserve">  </v>
      </c>
      <c r="AN75" s="1561">
        <v>79.734169653524418</v>
      </c>
      <c r="AO75" s="1561">
        <v>2.2934225612675418</v>
      </c>
      <c r="AP75" s="1561">
        <v>2.8763359187577211</v>
      </c>
      <c r="AQ75" s="1358">
        <v>3</v>
      </c>
      <c r="AR75" s="1154" t="str">
        <f t="shared" si="76"/>
        <v xml:space="preserve">  </v>
      </c>
      <c r="AS75" s="1358"/>
      <c r="AT75" s="272" t="s">
        <v>191</v>
      </c>
      <c r="AU75" s="272" t="s">
        <v>191</v>
      </c>
      <c r="AV75" s="272" t="s">
        <v>191</v>
      </c>
      <c r="AW75" s="1323" t="str">
        <f t="shared" si="77"/>
        <v xml:space="preserve">  </v>
      </c>
      <c r="AX75" s="1154" t="str">
        <f t="shared" si="78"/>
        <v xml:space="preserve">  </v>
      </c>
      <c r="AY75" s="272" t="s">
        <v>191</v>
      </c>
      <c r="AZ75" s="272" t="s">
        <v>191</v>
      </c>
      <c r="BA75" s="272" t="s">
        <v>191</v>
      </c>
      <c r="BB75" s="1323"/>
      <c r="BC75" s="1154" t="str">
        <f t="shared" si="79"/>
        <v xml:space="preserve">  </v>
      </c>
      <c r="BD75" s="802" t="s">
        <v>191</v>
      </c>
      <c r="BE75" s="1222" t="s">
        <v>1116</v>
      </c>
      <c r="BF75" s="1610">
        <v>6.3580738220849362</v>
      </c>
      <c r="BG75" s="1610"/>
      <c r="BH75" s="1323"/>
      <c r="BI75" s="1154" t="str">
        <f t="shared" si="80"/>
        <v xml:space="preserve">  </v>
      </c>
      <c r="BJ75" s="1222" t="s">
        <v>1116</v>
      </c>
      <c r="BK75" s="1613">
        <v>0.24303993281612685</v>
      </c>
      <c r="BL75" s="1613"/>
      <c r="BM75" s="1222"/>
      <c r="BN75" s="1158" t="str">
        <f t="shared" si="81"/>
        <v xml:space="preserve">  </v>
      </c>
      <c r="BO75" s="1157" t="str">
        <f t="shared" si="82"/>
        <v xml:space="preserve">  </v>
      </c>
      <c r="BP75" s="1611">
        <f t="shared" si="68"/>
        <v>3.8225402789744476</v>
      </c>
      <c r="BQ75" s="1360">
        <v>333.56843664081998</v>
      </c>
      <c r="BR75" s="1222"/>
      <c r="BS75" s="1323"/>
      <c r="BT75" s="1158" t="str">
        <f t="shared" si="69"/>
        <v xml:space="preserve">  </v>
      </c>
      <c r="BU75" s="1306">
        <v>25.944211738730395</v>
      </c>
      <c r="BV75" s="1222"/>
      <c r="BW75" s="1323"/>
      <c r="BX75" s="1154" t="str">
        <f t="shared" si="75"/>
        <v xml:space="preserve">  </v>
      </c>
      <c r="BY75" s="1312">
        <v>4.9057560318795899</v>
      </c>
      <c r="BZ75" s="1610"/>
      <c r="CA75" s="1591"/>
      <c r="CB75" s="1591" t="s">
        <v>1132</v>
      </c>
      <c r="CC75" s="1154" t="str">
        <f t="shared" si="70"/>
        <v xml:space="preserve">  </v>
      </c>
      <c r="CD75" s="1613">
        <v>0.38837235252380126</v>
      </c>
      <c r="CE75" s="1613"/>
      <c r="CF75" s="1591" t="s">
        <v>1132</v>
      </c>
      <c r="CG75" s="1158" t="str">
        <f t="shared" si="83"/>
        <v xml:space="preserve">  </v>
      </c>
      <c r="CH75" s="1322">
        <f t="shared" si="71"/>
        <v>1.4706895176542176</v>
      </c>
      <c r="CI75" s="1363">
        <v>9.9762987899908673</v>
      </c>
      <c r="CJ75" s="1222"/>
      <c r="CK75" s="1222" t="s">
        <v>602</v>
      </c>
      <c r="CL75" s="1154" t="str">
        <f t="shared" si="72"/>
        <v xml:space="preserve">  </v>
      </c>
      <c r="CM75" s="1363">
        <v>0.82063102949924782</v>
      </c>
      <c r="CN75" s="1222"/>
      <c r="CO75" s="1222"/>
      <c r="CP75" s="1158" t="str">
        <f t="shared" si="84"/>
        <v xml:space="preserve">  </v>
      </c>
      <c r="CQ75" s="1218">
        <f t="shared" si="73"/>
        <v>2.9907802100392225</v>
      </c>
      <c r="CR75" s="1218">
        <f t="shared" si="52"/>
        <v>3.1630601760553092</v>
      </c>
      <c r="CS75" s="1222"/>
    </row>
    <row r="76" spans="1:97" ht="38.25" x14ac:dyDescent="0.2">
      <c r="A76" s="1144" t="s">
        <v>2442</v>
      </c>
      <c r="B76" s="1161" t="s">
        <v>1548</v>
      </c>
      <c r="C76" s="957" t="s">
        <v>599</v>
      </c>
      <c r="D76" s="957">
        <v>9</v>
      </c>
      <c r="E76" s="1455">
        <v>1601645</v>
      </c>
      <c r="F76" s="955">
        <v>1</v>
      </c>
      <c r="G76" s="1163">
        <v>11452900</v>
      </c>
      <c r="H76" s="1163">
        <v>201602041240</v>
      </c>
      <c r="I76" s="1163" t="s">
        <v>672</v>
      </c>
      <c r="J76" s="1163"/>
      <c r="K76" s="1165" t="s">
        <v>2616</v>
      </c>
      <c r="L76" s="1166" t="s">
        <v>746</v>
      </c>
      <c r="M76" s="957" t="s">
        <v>1120</v>
      </c>
      <c r="N76" s="957"/>
      <c r="O76" s="957"/>
      <c r="P76" s="1169">
        <v>42404</v>
      </c>
      <c r="Q76" s="960">
        <v>0.52777777777777779</v>
      </c>
      <c r="R76" s="957" t="s">
        <v>1117</v>
      </c>
      <c r="S76" s="1343" t="s">
        <v>1117</v>
      </c>
      <c r="T76" s="1602">
        <v>130.80000000000001</v>
      </c>
      <c r="U76" s="1552">
        <v>147.4</v>
      </c>
      <c r="V76" s="1393">
        <v>16.599999999999994</v>
      </c>
      <c r="W76" s="1097">
        <v>72</v>
      </c>
      <c r="X76" s="1236">
        <v>230.55555555555549</v>
      </c>
      <c r="Y76" s="1154" t="str">
        <f t="shared" si="65"/>
        <v xml:space="preserve">  </v>
      </c>
      <c r="Z76" s="1343" t="s">
        <v>1117</v>
      </c>
      <c r="AA76" s="1590">
        <v>124.3</v>
      </c>
      <c r="AB76" s="1552">
        <v>143.80000000000001</v>
      </c>
      <c r="AC76" s="1343">
        <v>19.500000000000014</v>
      </c>
      <c r="AD76" s="1393">
        <v>90</v>
      </c>
      <c r="AE76" s="1393">
        <v>216.66666666666683</v>
      </c>
      <c r="AF76" s="1154" t="str">
        <f t="shared" si="66"/>
        <v xml:space="preserve">  </v>
      </c>
      <c r="AG76" s="1343" t="s">
        <v>1117</v>
      </c>
      <c r="AH76" s="1393">
        <v>123.3</v>
      </c>
      <c r="AI76" s="1604">
        <v>137.6</v>
      </c>
      <c r="AJ76" s="1343">
        <v>14.299999999999997</v>
      </c>
      <c r="AK76" s="1343">
        <v>64</v>
      </c>
      <c r="AL76" s="1393">
        <v>223.43749999999994</v>
      </c>
      <c r="AM76" s="1154" t="str">
        <f t="shared" si="67"/>
        <v xml:space="preserve">  </v>
      </c>
      <c r="AN76" s="1393">
        <v>223.55324074074073</v>
      </c>
      <c r="AO76" s="1393">
        <v>6.9451677864018615</v>
      </c>
      <c r="AP76" s="1393">
        <v>3.106717560161123</v>
      </c>
      <c r="AQ76" s="1343">
        <v>3</v>
      </c>
      <c r="AR76" s="1154" t="str">
        <f t="shared" si="76"/>
        <v xml:space="preserve">  </v>
      </c>
      <c r="AS76" s="1343"/>
      <c r="AT76" s="86" t="s">
        <v>191</v>
      </c>
      <c r="AU76" s="86" t="s">
        <v>191</v>
      </c>
      <c r="AV76" s="86" t="s">
        <v>191</v>
      </c>
      <c r="AW76" s="1323" t="str">
        <f t="shared" si="77"/>
        <v xml:space="preserve">  </v>
      </c>
      <c r="AX76" s="1154" t="str">
        <f t="shared" si="78"/>
        <v xml:space="preserve">  </v>
      </c>
      <c r="AY76" s="86" t="s">
        <v>191</v>
      </c>
      <c r="AZ76" s="86" t="s">
        <v>191</v>
      </c>
      <c r="BA76" s="86" t="s">
        <v>191</v>
      </c>
      <c r="BB76" s="1323"/>
      <c r="BC76" s="1154" t="str">
        <f t="shared" si="79"/>
        <v xml:space="preserve">  </v>
      </c>
      <c r="BD76" s="801" t="s">
        <v>191</v>
      </c>
      <c r="BE76" s="1203" t="s">
        <v>1117</v>
      </c>
      <c r="BF76" s="1312">
        <v>7.4843351192013774</v>
      </c>
      <c r="BG76" s="1312"/>
      <c r="BH76" s="1323"/>
      <c r="BI76" s="1154" t="str">
        <f t="shared" si="80"/>
        <v xml:space="preserve">  </v>
      </c>
      <c r="BJ76" s="1203" t="s">
        <v>1117</v>
      </c>
      <c r="BK76" s="1595">
        <v>0.24820905070862978</v>
      </c>
      <c r="BL76" s="1595"/>
      <c r="BM76" s="1203"/>
      <c r="BN76" s="1158" t="str">
        <f t="shared" si="81"/>
        <v xml:space="preserve">  </v>
      </c>
      <c r="BO76" s="1157" t="str">
        <f t="shared" si="82"/>
        <v xml:space="preserve">  </v>
      </c>
      <c r="BP76" s="1310">
        <f t="shared" si="68"/>
        <v>3.3163807707091979</v>
      </c>
      <c r="BQ76" s="1189">
        <v>368.95017043651535</v>
      </c>
      <c r="BR76" s="1203"/>
      <c r="BS76" s="1323"/>
      <c r="BT76" s="1158" t="str">
        <f t="shared" si="69"/>
        <v xml:space="preserve">  </v>
      </c>
      <c r="BU76" s="1306">
        <v>85.063511517307674</v>
      </c>
      <c r="BV76" s="1203"/>
      <c r="BW76" s="1323"/>
      <c r="BX76" s="1154" t="str">
        <f t="shared" si="75"/>
        <v xml:space="preserve">  </v>
      </c>
      <c r="BY76" s="1312">
        <v>3.8324082249435385</v>
      </c>
      <c r="BZ76" s="1312"/>
      <c r="CA76" s="1594"/>
      <c r="CB76" s="1594" t="s">
        <v>1132</v>
      </c>
      <c r="CC76" s="1154" t="str">
        <f t="shared" si="70"/>
        <v xml:space="preserve">  </v>
      </c>
      <c r="CD76" s="1595">
        <v>0.83035511540443407</v>
      </c>
      <c r="CE76" s="1595"/>
      <c r="CF76" s="1594" t="s">
        <v>1132</v>
      </c>
      <c r="CG76" s="1158" t="str">
        <f t="shared" si="83"/>
        <v xml:space="preserve">  </v>
      </c>
      <c r="CH76" s="1239">
        <f t="shared" si="71"/>
        <v>1.0387332848794482</v>
      </c>
      <c r="CI76" s="1346">
        <v>7.9593345746407245</v>
      </c>
      <c r="CJ76" s="1203"/>
      <c r="CK76" s="1203" t="s">
        <v>602</v>
      </c>
      <c r="CL76" s="1154" t="str">
        <f t="shared" si="72"/>
        <v xml:space="preserve">  </v>
      </c>
      <c r="CM76" s="1346">
        <v>1.7784138190212864</v>
      </c>
      <c r="CN76" s="1203"/>
      <c r="CO76" s="1203"/>
      <c r="CP76" s="1158" t="str">
        <f t="shared" si="84"/>
        <v xml:space="preserve">  </v>
      </c>
      <c r="CQ76" s="1201">
        <f t="shared" si="73"/>
        <v>2.1572925593783601</v>
      </c>
      <c r="CR76" s="1201">
        <f t="shared" si="52"/>
        <v>2.0906894005421308</v>
      </c>
      <c r="CS76" s="1203"/>
    </row>
    <row r="77" spans="1:97" ht="38.25" x14ac:dyDescent="0.2">
      <c r="A77" s="1144" t="s">
        <v>2448</v>
      </c>
      <c r="B77" s="1161" t="s">
        <v>1554</v>
      </c>
      <c r="C77" s="957" t="s">
        <v>599</v>
      </c>
      <c r="D77" s="957">
        <v>9</v>
      </c>
      <c r="E77" s="1455">
        <v>1602320</v>
      </c>
      <c r="F77" s="955">
        <v>1</v>
      </c>
      <c r="G77" s="1163">
        <v>11452900</v>
      </c>
      <c r="H77" s="1163">
        <v>201603071340</v>
      </c>
      <c r="I77" s="1163" t="s">
        <v>672</v>
      </c>
      <c r="J77" s="1163"/>
      <c r="K77" s="1165" t="s">
        <v>2616</v>
      </c>
      <c r="L77" s="1166" t="s">
        <v>746</v>
      </c>
      <c r="M77" s="957" t="s">
        <v>1137</v>
      </c>
      <c r="N77" s="957"/>
      <c r="O77" s="957"/>
      <c r="P77" s="1169">
        <v>42436</v>
      </c>
      <c r="Q77" s="960">
        <v>0.56944444444444442</v>
      </c>
      <c r="R77" s="957" t="s">
        <v>1145</v>
      </c>
      <c r="S77" s="1566" t="s">
        <v>1145</v>
      </c>
      <c r="T77" s="1602">
        <v>129.1</v>
      </c>
      <c r="U77" s="1566">
        <v>181.9</v>
      </c>
      <c r="V77" s="1393">
        <v>52.800000000000011</v>
      </c>
      <c r="W77" s="1236">
        <v>48</v>
      </c>
      <c r="X77" s="1236">
        <v>1100.0000000000002</v>
      </c>
      <c r="Y77" s="1154" t="str">
        <f t="shared" si="65"/>
        <v xml:space="preserve">  </v>
      </c>
      <c r="Z77" s="1566" t="s">
        <v>1145</v>
      </c>
      <c r="AA77" s="1602">
        <v>131.5</v>
      </c>
      <c r="AB77" s="1566">
        <v>152.60000000000002</v>
      </c>
      <c r="AC77" s="1393">
        <v>21.100000000000023</v>
      </c>
      <c r="AD77" s="1393">
        <v>30</v>
      </c>
      <c r="AE77" s="1393">
        <v>703.33333333333417</v>
      </c>
      <c r="AF77" s="1154" t="str">
        <f t="shared" si="66"/>
        <v xml:space="preserve">  </v>
      </c>
      <c r="AG77" s="1566" t="s">
        <v>1145</v>
      </c>
      <c r="AH77" s="1566">
        <v>131.80000000000001</v>
      </c>
      <c r="AI77" s="1393">
        <v>149.5</v>
      </c>
      <c r="AJ77" s="1236">
        <v>17.699999999999989</v>
      </c>
      <c r="AK77" s="1236">
        <v>24</v>
      </c>
      <c r="AL77" s="1189">
        <v>737.49999999999955</v>
      </c>
      <c r="AM77" s="1154" t="str">
        <f t="shared" si="67"/>
        <v xml:space="preserve">  </v>
      </c>
      <c r="AN77" s="1602">
        <v>846.94444444444468</v>
      </c>
      <c r="AO77" s="1566">
        <v>219.81736948186344</v>
      </c>
      <c r="AP77" s="1393">
        <v>25.954166288445656</v>
      </c>
      <c r="AQ77" s="1344">
        <v>3</v>
      </c>
      <c r="AR77" s="1154" t="str">
        <f t="shared" si="76"/>
        <v xml:space="preserve">  </v>
      </c>
      <c r="AS77" s="1343"/>
      <c r="AT77" s="86" t="s">
        <v>191</v>
      </c>
      <c r="AU77" s="86" t="s">
        <v>191</v>
      </c>
      <c r="AV77" s="86" t="s">
        <v>191</v>
      </c>
      <c r="AW77" s="1323" t="str">
        <f t="shared" si="77"/>
        <v xml:space="preserve">  </v>
      </c>
      <c r="AX77" s="1154" t="str">
        <f t="shared" si="78"/>
        <v xml:space="preserve">  </v>
      </c>
      <c r="AY77" s="86" t="s">
        <v>191</v>
      </c>
      <c r="AZ77" s="86" t="s">
        <v>191</v>
      </c>
      <c r="BA77" s="86" t="s">
        <v>191</v>
      </c>
      <c r="BB77" s="1323"/>
      <c r="BC77" s="1154" t="str">
        <f t="shared" si="79"/>
        <v xml:space="preserve">  </v>
      </c>
      <c r="BD77" s="801" t="s">
        <v>191</v>
      </c>
      <c r="BE77" s="1203" t="s">
        <v>1145</v>
      </c>
      <c r="BF77" s="1312">
        <v>7.0963523914979971</v>
      </c>
      <c r="BG77" s="1312"/>
      <c r="BH77" s="1323"/>
      <c r="BI77" s="1154" t="str">
        <f t="shared" si="80"/>
        <v xml:space="preserve">  </v>
      </c>
      <c r="BJ77" s="1203" t="s">
        <v>1145</v>
      </c>
      <c r="BK77" s="1595">
        <v>6.2770111499733799E-2</v>
      </c>
      <c r="BL77" s="1595"/>
      <c r="BM77" s="1203"/>
      <c r="BN77" s="1158" t="str">
        <f t="shared" si="81"/>
        <v xml:space="preserve">  </v>
      </c>
      <c r="BO77" s="1157" t="str">
        <f t="shared" si="82"/>
        <v xml:space="preserve">  </v>
      </c>
      <c r="BP77" s="1310">
        <f t="shared" si="68"/>
        <v>0.88454050809169871</v>
      </c>
      <c r="BQ77" s="1189">
        <v>168.0933872144843</v>
      </c>
      <c r="BR77" s="1203"/>
      <c r="BS77" s="1323"/>
      <c r="BT77" s="1158" t="str">
        <f t="shared" si="69"/>
        <v xml:space="preserve">  </v>
      </c>
      <c r="BU77" s="1306">
        <v>184.90272593593278</v>
      </c>
      <c r="BV77" s="1203"/>
      <c r="BW77" s="1323"/>
      <c r="BX77" s="1154" t="str">
        <f t="shared" si="75"/>
        <v xml:space="preserve">  </v>
      </c>
      <c r="BY77" s="1312">
        <v>0.70578945013269201</v>
      </c>
      <c r="BZ77" s="1312">
        <v>3.95935062247178E-2</v>
      </c>
      <c r="CA77" s="1594"/>
      <c r="CB77" s="1594" t="s">
        <v>1032</v>
      </c>
      <c r="CC77" s="1154" t="str">
        <f t="shared" si="70"/>
        <v>E, &lt;RL</v>
      </c>
      <c r="CD77" s="1595">
        <v>0.49640524659332685</v>
      </c>
      <c r="CE77" s="1595">
        <v>2.7847432711384817E-2</v>
      </c>
      <c r="CF77" s="1312" t="s">
        <v>1032</v>
      </c>
      <c r="CG77" s="1158" t="str">
        <f t="shared" si="83"/>
        <v xml:space="preserve">  </v>
      </c>
      <c r="CH77" s="1239">
        <f t="shared" si="71"/>
        <v>0.41987936695696232</v>
      </c>
      <c r="CI77" s="1419">
        <v>4.4681066145499901</v>
      </c>
      <c r="CJ77" s="1419"/>
      <c r="CK77" s="1419"/>
      <c r="CL77" s="1154" t="str">
        <f t="shared" si="72"/>
        <v xml:space="preserve">  </v>
      </c>
      <c r="CM77" s="1419">
        <v>3.2952286282306158</v>
      </c>
      <c r="CN77" s="1419"/>
      <c r="CO77" s="1419" t="s">
        <v>602</v>
      </c>
      <c r="CP77" s="1158" t="str">
        <f t="shared" si="84"/>
        <v xml:space="preserve">  </v>
      </c>
      <c r="CQ77" s="1201">
        <f t="shared" si="73"/>
        <v>2.6581096904477048</v>
      </c>
      <c r="CR77" s="1201">
        <f t="shared" si="52"/>
        <v>1.7821417242774369</v>
      </c>
      <c r="CS77" s="1203"/>
    </row>
    <row r="78" spans="1:97" ht="38.25" x14ac:dyDescent="0.2">
      <c r="A78" s="1144" t="s">
        <v>2450</v>
      </c>
      <c r="B78" s="1208" t="s">
        <v>1556</v>
      </c>
      <c r="C78" s="957" t="s">
        <v>601</v>
      </c>
      <c r="D78" s="1105">
        <v>2</v>
      </c>
      <c r="E78" s="1455">
        <v>1600533</v>
      </c>
      <c r="F78" s="955">
        <v>4</v>
      </c>
      <c r="G78" s="1163">
        <v>11452900</v>
      </c>
      <c r="H78" s="1210">
        <v>201603081355</v>
      </c>
      <c r="I78" s="1163" t="s">
        <v>672</v>
      </c>
      <c r="J78" s="1163"/>
      <c r="K78" s="1165" t="s">
        <v>2616</v>
      </c>
      <c r="L78" s="1166" t="s">
        <v>746</v>
      </c>
      <c r="M78" s="957" t="s">
        <v>1137</v>
      </c>
      <c r="N78" s="957"/>
      <c r="O78" s="957" t="s">
        <v>137</v>
      </c>
      <c r="P78" s="1169">
        <v>42437</v>
      </c>
      <c r="Q78" s="960">
        <v>0.57986111111111105</v>
      </c>
      <c r="R78" s="957" t="s">
        <v>1147</v>
      </c>
      <c r="S78" s="1633" t="s">
        <v>1728</v>
      </c>
      <c r="T78" s="1596">
        <v>130.69999999999999</v>
      </c>
      <c r="U78" s="1634">
        <v>130.6</v>
      </c>
      <c r="V78" s="1561">
        <v>-9.9999999999994316E-2</v>
      </c>
      <c r="W78" s="1367">
        <v>162</v>
      </c>
      <c r="X78" s="1367">
        <v>-0.61728395061724883</v>
      </c>
      <c r="Y78" s="1154" t="str">
        <f t="shared" si="65"/>
        <v>&lt;MDL</v>
      </c>
      <c r="Z78" s="1633" t="s">
        <v>1728</v>
      </c>
      <c r="AA78" s="1596">
        <v>131.80000000000001</v>
      </c>
      <c r="AB78" s="1634">
        <v>131.89999999999998</v>
      </c>
      <c r="AC78" s="1561">
        <v>9.9999999999965894E-2</v>
      </c>
      <c r="AD78" s="1561">
        <v>116</v>
      </c>
      <c r="AE78" s="1561">
        <v>0.86206896551694734</v>
      </c>
      <c r="AF78" s="1154" t="str">
        <f t="shared" si="66"/>
        <v>&lt;MDL</v>
      </c>
      <c r="AG78" s="1633" t="s">
        <v>1728</v>
      </c>
      <c r="AH78" s="1634">
        <v>123.5</v>
      </c>
      <c r="AI78" s="1561">
        <v>123.39999999999999</v>
      </c>
      <c r="AJ78" s="1367">
        <v>-0.10000000000000853</v>
      </c>
      <c r="AK78" s="1367">
        <v>122</v>
      </c>
      <c r="AL78" s="1360">
        <v>-0.81967213114761084</v>
      </c>
      <c r="AM78" s="1154" t="str">
        <f t="shared" si="67"/>
        <v>&lt;MDL</v>
      </c>
      <c r="AN78" s="1596">
        <v>-0.19162903874930412</v>
      </c>
      <c r="AO78" s="1634">
        <v>0.91812300758155951</v>
      </c>
      <c r="AP78" s="1561">
        <v>-479.11475921072724</v>
      </c>
      <c r="AQ78" s="1359">
        <v>3</v>
      </c>
      <c r="AR78" s="1154" t="str">
        <f t="shared" si="76"/>
        <v>&lt;MDL</v>
      </c>
      <c r="AS78" s="1358"/>
      <c r="AT78" s="272" t="s">
        <v>191</v>
      </c>
      <c r="AU78" s="272" t="s">
        <v>191</v>
      </c>
      <c r="AV78" s="272" t="s">
        <v>191</v>
      </c>
      <c r="AW78" s="1323" t="str">
        <f t="shared" si="77"/>
        <v xml:space="preserve">  </v>
      </c>
      <c r="AX78" s="1154" t="str">
        <f t="shared" si="78"/>
        <v xml:space="preserve">  </v>
      </c>
      <c r="AY78" s="272" t="s">
        <v>191</v>
      </c>
      <c r="AZ78" s="272" t="s">
        <v>191</v>
      </c>
      <c r="BA78" s="272" t="s">
        <v>191</v>
      </c>
      <c r="BB78" s="1323"/>
      <c r="BC78" s="1154" t="str">
        <f t="shared" si="79"/>
        <v xml:space="preserve">  </v>
      </c>
      <c r="BD78" s="802" t="s">
        <v>191</v>
      </c>
      <c r="BE78" s="1222" t="s">
        <v>1147</v>
      </c>
      <c r="BF78" s="1610">
        <v>-2.2499203526714348E-2</v>
      </c>
      <c r="BG78" s="1610"/>
      <c r="BH78" s="1323"/>
      <c r="BI78" s="1154" t="str">
        <f t="shared" si="80"/>
        <v>&lt;MDL</v>
      </c>
      <c r="BJ78" s="1222" t="s">
        <v>1147</v>
      </c>
      <c r="BK78" s="1613">
        <v>4.3505769796062591E-4</v>
      </c>
      <c r="BL78" s="1222"/>
      <c r="BM78" s="1613" t="s">
        <v>88</v>
      </c>
      <c r="BN78" s="1158" t="str">
        <f t="shared" si="81"/>
        <v>&lt;MDL</v>
      </c>
      <c r="BO78" s="1157" t="str">
        <f t="shared" si="82"/>
        <v>&lt;MDL</v>
      </c>
      <c r="BP78" s="1611"/>
      <c r="BQ78" s="1360"/>
      <c r="BR78" s="1222"/>
      <c r="BS78" s="1323"/>
      <c r="BT78" s="1158" t="str">
        <f t="shared" si="69"/>
        <v>&lt;MDL</v>
      </c>
      <c r="BU78" s="1533"/>
      <c r="BV78" s="1158"/>
      <c r="BW78" s="1158"/>
      <c r="BX78" s="1154" t="str">
        <f t="shared" si="75"/>
        <v>&lt;MDL</v>
      </c>
      <c r="BY78" s="1485">
        <v>4.7774865060416234</v>
      </c>
      <c r="BZ78" s="1610"/>
      <c r="CA78" s="1591"/>
      <c r="CB78" s="1591" t="s">
        <v>1033</v>
      </c>
      <c r="CC78" s="1154" t="s">
        <v>88</v>
      </c>
      <c r="CD78" s="1613">
        <v>4.1185228500358821E-2</v>
      </c>
      <c r="CE78" s="1613"/>
      <c r="CF78" s="1610" t="s">
        <v>1033</v>
      </c>
      <c r="CG78" s="1158" t="str">
        <f t="shared" si="83"/>
        <v>&lt;MDL</v>
      </c>
      <c r="CH78" s="1597" t="s">
        <v>2618</v>
      </c>
      <c r="CI78" s="1464">
        <v>-3.1013916500994033E-3</v>
      </c>
      <c r="CJ78" s="1464"/>
      <c r="CK78" s="1464"/>
      <c r="CL78" s="1154" t="str">
        <f t="shared" si="72"/>
        <v>&lt;MDL</v>
      </c>
      <c r="CM78" s="1464">
        <v>-2.5421243033601666E-2</v>
      </c>
      <c r="CN78" s="1464"/>
      <c r="CO78" s="1464" t="s">
        <v>88</v>
      </c>
      <c r="CP78" s="1158" t="str">
        <f t="shared" si="84"/>
        <v>&lt;MDL</v>
      </c>
      <c r="CQ78" s="1218"/>
      <c r="CR78" s="1174" t="s">
        <v>2618</v>
      </c>
      <c r="CS78" s="1222"/>
    </row>
    <row r="79" spans="1:97" ht="38.25" x14ac:dyDescent="0.2">
      <c r="A79" s="1144" t="s">
        <v>2451</v>
      </c>
      <c r="B79" s="1161" t="s">
        <v>1557</v>
      </c>
      <c r="C79" s="957" t="s">
        <v>599</v>
      </c>
      <c r="D79" s="957">
        <v>9</v>
      </c>
      <c r="E79" s="1455">
        <v>1602322</v>
      </c>
      <c r="F79" s="955">
        <v>1</v>
      </c>
      <c r="G79" s="1163">
        <v>11452900</v>
      </c>
      <c r="H79" s="1163">
        <v>201603081420</v>
      </c>
      <c r="I79" s="1163" t="s">
        <v>672</v>
      </c>
      <c r="J79" s="1163"/>
      <c r="K79" s="1165" t="s">
        <v>2616</v>
      </c>
      <c r="L79" s="1166" t="s">
        <v>746</v>
      </c>
      <c r="M79" s="957" t="s">
        <v>1137</v>
      </c>
      <c r="N79" s="957"/>
      <c r="O79" s="957"/>
      <c r="P79" s="1169">
        <v>42437</v>
      </c>
      <c r="Q79" s="960">
        <v>0.59722222222222221</v>
      </c>
      <c r="R79" s="957" t="s">
        <v>1148</v>
      </c>
      <c r="S79" s="1566" t="s">
        <v>1148</v>
      </c>
      <c r="T79" s="1602">
        <v>124.9</v>
      </c>
      <c r="U79" s="1566">
        <v>162.6</v>
      </c>
      <c r="V79" s="1393">
        <v>37.699999999999989</v>
      </c>
      <c r="W79" s="1236">
        <v>46</v>
      </c>
      <c r="X79" s="1236">
        <v>819.56521739130415</v>
      </c>
      <c r="Y79" s="1154" t="str">
        <f t="shared" si="65"/>
        <v xml:space="preserve">  </v>
      </c>
      <c r="Z79" s="1566" t="s">
        <v>1148</v>
      </c>
      <c r="AA79" s="1602">
        <v>131.5</v>
      </c>
      <c r="AB79" s="1566">
        <v>145.5</v>
      </c>
      <c r="AC79" s="1393">
        <v>14</v>
      </c>
      <c r="AD79" s="1393">
        <v>18</v>
      </c>
      <c r="AE79" s="1393">
        <v>777.77777777777783</v>
      </c>
      <c r="AF79" s="1154" t="str">
        <f t="shared" si="66"/>
        <v xml:space="preserve">  </v>
      </c>
      <c r="AG79" s="1566" t="s">
        <v>1148</v>
      </c>
      <c r="AH79" s="1566">
        <v>124.2</v>
      </c>
      <c r="AI79" s="1393">
        <v>141.69999999999999</v>
      </c>
      <c r="AJ79" s="1236">
        <v>17.499999999999986</v>
      </c>
      <c r="AK79" s="1236">
        <v>22</v>
      </c>
      <c r="AL79" s="1189">
        <v>795.45454545454481</v>
      </c>
      <c r="AM79" s="1154" t="str">
        <f t="shared" si="67"/>
        <v xml:space="preserve">  </v>
      </c>
      <c r="AN79" s="1602">
        <v>797.59918020787552</v>
      </c>
      <c r="AO79" s="1566">
        <v>20.976108338593765</v>
      </c>
      <c r="AP79" s="1393">
        <v>2.6299059551599382</v>
      </c>
      <c r="AQ79" s="1344">
        <v>3</v>
      </c>
      <c r="AR79" s="1154" t="str">
        <f t="shared" si="76"/>
        <v xml:space="preserve">  </v>
      </c>
      <c r="AS79" s="1343"/>
      <c r="AT79" s="86" t="s">
        <v>191</v>
      </c>
      <c r="AU79" s="86" t="s">
        <v>191</v>
      </c>
      <c r="AV79" s="86" t="s">
        <v>191</v>
      </c>
      <c r="AW79" s="1323" t="str">
        <f t="shared" si="77"/>
        <v xml:space="preserve">  </v>
      </c>
      <c r="AX79" s="1154" t="str">
        <f t="shared" si="78"/>
        <v xml:space="preserve">  </v>
      </c>
      <c r="AY79" s="86" t="s">
        <v>191</v>
      </c>
      <c r="AZ79" s="86" t="s">
        <v>191</v>
      </c>
      <c r="BA79" s="86" t="s">
        <v>191</v>
      </c>
      <c r="BB79" s="1323"/>
      <c r="BC79" s="1154" t="str">
        <f t="shared" si="79"/>
        <v xml:space="preserve">  </v>
      </c>
      <c r="BD79" s="801" t="s">
        <v>191</v>
      </c>
      <c r="BE79" s="1203" t="s">
        <v>1148</v>
      </c>
      <c r="BF79" s="1312">
        <v>10.617317194047541</v>
      </c>
      <c r="BG79" s="1312">
        <v>5.6078760185096499E-3</v>
      </c>
      <c r="BH79" s="1323"/>
      <c r="BI79" s="1154" t="str">
        <f t="shared" si="80"/>
        <v xml:space="preserve">  </v>
      </c>
      <c r="BJ79" s="1203" t="s">
        <v>1148</v>
      </c>
      <c r="BK79" s="1595">
        <v>7.7030574232075377E-2</v>
      </c>
      <c r="BL79" s="1595">
        <v>8.5981686969347562E-3</v>
      </c>
      <c r="BM79" s="1203"/>
      <c r="BN79" s="1158" t="str">
        <f t="shared" si="81"/>
        <v xml:space="preserve">  </v>
      </c>
      <c r="BO79" s="1157" t="str">
        <f t="shared" si="82"/>
        <v xml:space="preserve">  </v>
      </c>
      <c r="BP79" s="1310">
        <f t="shared" ref="BP79:BP91" si="85">BK79/BF79*100</f>
        <v>0.72551825309751095</v>
      </c>
      <c r="BQ79" s="1189">
        <v>229.29503703418655</v>
      </c>
      <c r="BR79" s="1203"/>
      <c r="BS79" s="1323"/>
      <c r="BT79" s="1158" t="str">
        <f t="shared" si="69"/>
        <v xml:space="preserve">  </v>
      </c>
      <c r="BU79" s="1306">
        <v>187.92223687367022</v>
      </c>
      <c r="BV79" s="1203"/>
      <c r="BW79" s="1323"/>
      <c r="BX79" s="1154" t="str">
        <f t="shared" si="75"/>
        <v xml:space="preserve">  </v>
      </c>
      <c r="BY79" s="1312">
        <v>0.81744404722639863</v>
      </c>
      <c r="BZ79" s="1312">
        <v>6.12949638908179E-2</v>
      </c>
      <c r="CA79" s="1594"/>
      <c r="CB79" s="1594" t="s">
        <v>1032</v>
      </c>
      <c r="CC79" s="1154" t="str">
        <f t="shared" ref="CC79:CC92" si="86">IF(BY79&lt;CC$5,"&lt;MDL",IF(BY79&lt;CC$6,"E, &lt;RL",IF(BY79&gt;CC$6,"  ",)))</f>
        <v xml:space="preserve">  </v>
      </c>
      <c r="CD79" s="1595">
        <v>0.63578981450942051</v>
      </c>
      <c r="CE79" s="1595">
        <v>4.7673860803969459E-2</v>
      </c>
      <c r="CF79" s="1312" t="s">
        <v>1032</v>
      </c>
      <c r="CG79" s="1158" t="str">
        <f t="shared" si="83"/>
        <v xml:space="preserve">  </v>
      </c>
      <c r="CH79" s="1239">
        <f t="shared" ref="CH79:CH105" si="87">BY79/BQ79*100</f>
        <v>0.35650315759103085</v>
      </c>
      <c r="CI79" s="1419">
        <v>4.2533371201363286</v>
      </c>
      <c r="CJ79" s="1419"/>
      <c r="CK79" s="1419"/>
      <c r="CL79" s="1154" t="str">
        <f t="shared" si="72"/>
        <v xml:space="preserve">  </v>
      </c>
      <c r="CM79" s="1419">
        <v>3.3833363455629857</v>
      </c>
      <c r="CN79" s="1419"/>
      <c r="CO79" s="1419" t="s">
        <v>602</v>
      </c>
      <c r="CP79" s="1158" t="str">
        <f t="shared" si="84"/>
        <v xml:space="preserve">  </v>
      </c>
      <c r="CQ79" s="1201">
        <f t="shared" ref="CQ79:CQ105" si="88">CI79/BQ79*100</f>
        <v>1.8549625736130437</v>
      </c>
      <c r="CR79" s="1201">
        <f t="shared" ref="CR79:CR105" si="89">100*CM79/BU79</f>
        <v>1.8003916949101755</v>
      </c>
      <c r="CS79" s="1203"/>
    </row>
    <row r="80" spans="1:97" ht="38.25" x14ac:dyDescent="0.2">
      <c r="A80" s="1144" t="s">
        <v>2452</v>
      </c>
      <c r="B80" s="1161" t="s">
        <v>1558</v>
      </c>
      <c r="C80" s="957" t="s">
        <v>599</v>
      </c>
      <c r="D80" s="957">
        <v>9</v>
      </c>
      <c r="E80" s="1455">
        <v>1602323</v>
      </c>
      <c r="F80" s="955">
        <v>1</v>
      </c>
      <c r="G80" s="1163">
        <v>11452900</v>
      </c>
      <c r="H80" s="1163">
        <v>201603091400</v>
      </c>
      <c r="I80" s="1163" t="s">
        <v>672</v>
      </c>
      <c r="J80" s="1163"/>
      <c r="K80" s="1165" t="s">
        <v>2616</v>
      </c>
      <c r="L80" s="1166" t="s">
        <v>746</v>
      </c>
      <c r="M80" s="957" t="s">
        <v>1137</v>
      </c>
      <c r="N80" s="957"/>
      <c r="O80" s="957"/>
      <c r="P80" s="1169">
        <v>42438</v>
      </c>
      <c r="Q80" s="960">
        <v>0.58333333333333337</v>
      </c>
      <c r="R80" s="957" t="s">
        <v>1149</v>
      </c>
      <c r="S80" s="1566" t="s">
        <v>1149</v>
      </c>
      <c r="T80" s="1602">
        <v>130.9</v>
      </c>
      <c r="U80" s="1566">
        <v>152.60000000000002</v>
      </c>
      <c r="V80" s="1393">
        <v>21.700000000000017</v>
      </c>
      <c r="W80" s="1236">
        <v>78</v>
      </c>
      <c r="X80" s="1236">
        <v>278.2051282051284</v>
      </c>
      <c r="Y80" s="1154" t="str">
        <f t="shared" si="65"/>
        <v xml:space="preserve">  </v>
      </c>
      <c r="Z80" s="1566" t="s">
        <v>1149</v>
      </c>
      <c r="AA80" s="1602">
        <v>126.1</v>
      </c>
      <c r="AB80" s="1566">
        <v>144.4</v>
      </c>
      <c r="AC80" s="1393">
        <v>18.300000000000011</v>
      </c>
      <c r="AD80" s="1393">
        <v>66</v>
      </c>
      <c r="AE80" s="1393">
        <v>277.27272727272742</v>
      </c>
      <c r="AF80" s="1154" t="str">
        <f t="shared" si="66"/>
        <v xml:space="preserve">  </v>
      </c>
      <c r="AG80" s="1566" t="s">
        <v>1149</v>
      </c>
      <c r="AH80" s="1566">
        <v>127.7</v>
      </c>
      <c r="AI80" s="1393">
        <v>147.60000000000002</v>
      </c>
      <c r="AJ80" s="1236">
        <v>19.90000000000002</v>
      </c>
      <c r="AK80" s="1236">
        <v>74</v>
      </c>
      <c r="AL80" s="1189">
        <v>268.91891891891919</v>
      </c>
      <c r="AM80" s="1154" t="str">
        <f t="shared" si="67"/>
        <v xml:space="preserve">  </v>
      </c>
      <c r="AN80" s="1602">
        <v>274.79892479892504</v>
      </c>
      <c r="AO80" s="1566">
        <v>5.1135305549456511</v>
      </c>
      <c r="AP80" s="1393">
        <v>1.8608262600326064</v>
      </c>
      <c r="AQ80" s="1344">
        <v>3</v>
      </c>
      <c r="AR80" s="1154" t="str">
        <f t="shared" si="76"/>
        <v xml:space="preserve">  </v>
      </c>
      <c r="AS80" s="1343"/>
      <c r="AT80" s="86" t="s">
        <v>191</v>
      </c>
      <c r="AU80" s="86" t="s">
        <v>191</v>
      </c>
      <c r="AV80" s="86" t="s">
        <v>191</v>
      </c>
      <c r="AW80" s="1323" t="str">
        <f t="shared" si="77"/>
        <v xml:space="preserve">  </v>
      </c>
      <c r="AX80" s="1154" t="str">
        <f t="shared" si="78"/>
        <v xml:space="preserve">  </v>
      </c>
      <c r="AY80" s="86" t="s">
        <v>191</v>
      </c>
      <c r="AZ80" s="86" t="s">
        <v>191</v>
      </c>
      <c r="BA80" s="86" t="s">
        <v>191</v>
      </c>
      <c r="BB80" s="1323"/>
      <c r="BC80" s="1154" t="str">
        <f t="shared" si="79"/>
        <v xml:space="preserve">  </v>
      </c>
      <c r="BD80" s="801" t="s">
        <v>191</v>
      </c>
      <c r="BE80" s="1203" t="s">
        <v>1149</v>
      </c>
      <c r="BF80" s="1312">
        <v>9.763862033926646</v>
      </c>
      <c r="BG80" s="1312"/>
      <c r="BH80" s="1323"/>
      <c r="BI80" s="1154" t="str">
        <f t="shared" si="80"/>
        <v xml:space="preserve">  </v>
      </c>
      <c r="BJ80" s="1203" t="s">
        <v>1149</v>
      </c>
      <c r="BK80" s="1595">
        <v>6.8939687617700862E-2</v>
      </c>
      <c r="BL80" s="1595"/>
      <c r="BM80" s="1203"/>
      <c r="BN80" s="1158" t="str">
        <f t="shared" si="81"/>
        <v xml:space="preserve">  </v>
      </c>
      <c r="BO80" s="1157" t="str">
        <f t="shared" si="82"/>
        <v xml:space="preserve">  </v>
      </c>
      <c r="BP80" s="1310">
        <f t="shared" si="85"/>
        <v>0.7060698663925713</v>
      </c>
      <c r="BQ80" s="1189">
        <v>233.89359128397098</v>
      </c>
      <c r="BR80" s="1203"/>
      <c r="BS80" s="1323"/>
      <c r="BT80" s="1158" t="str">
        <f t="shared" si="69"/>
        <v xml:space="preserve">  </v>
      </c>
      <c r="BU80" s="1306">
        <v>65.070396549515053</v>
      </c>
      <c r="BV80" s="1203"/>
      <c r="BW80" s="1323"/>
      <c r="BX80" s="1154" t="str">
        <f t="shared" si="75"/>
        <v xml:space="preserve">  </v>
      </c>
      <c r="BY80" s="1312">
        <v>0.66312904696025698</v>
      </c>
      <c r="BZ80" s="1312"/>
      <c r="CA80" s="1594"/>
      <c r="CB80" s="1594" t="s">
        <v>1032</v>
      </c>
      <c r="CC80" s="1154" t="str">
        <f t="shared" si="86"/>
        <v>E, &lt;RL</v>
      </c>
      <c r="CD80" s="1595">
        <v>0.183867599384435</v>
      </c>
      <c r="CE80" s="1595"/>
      <c r="CF80" s="1312" t="s">
        <v>1032</v>
      </c>
      <c r="CG80" s="1158" t="str">
        <f t="shared" si="83"/>
        <v xml:space="preserve">  </v>
      </c>
      <c r="CH80" s="1239">
        <f t="shared" si="87"/>
        <v>0.28351740777503809</v>
      </c>
      <c r="CI80" s="1419">
        <v>4.5196159725066636</v>
      </c>
      <c r="CJ80" s="1419"/>
      <c r="CK80" s="1419"/>
      <c r="CL80" s="1154" t="str">
        <f t="shared" si="72"/>
        <v xml:space="preserve">  </v>
      </c>
      <c r="CM80" s="1419">
        <v>1.2154102412551715</v>
      </c>
      <c r="CN80" s="1419"/>
      <c r="CO80" s="1419" t="s">
        <v>602</v>
      </c>
      <c r="CP80" s="1158" t="str">
        <f t="shared" si="84"/>
        <v xml:space="preserve">  </v>
      </c>
      <c r="CQ80" s="1201">
        <f t="shared" si="88"/>
        <v>1.9323385252652703</v>
      </c>
      <c r="CR80" s="1201">
        <f t="shared" si="89"/>
        <v>1.8678389954644123</v>
      </c>
      <c r="CS80" s="1203"/>
    </row>
    <row r="81" spans="1:97" ht="38.25" x14ac:dyDescent="0.2">
      <c r="A81" s="1144" t="s">
        <v>2453</v>
      </c>
      <c r="B81" s="1161" t="s">
        <v>1559</v>
      </c>
      <c r="C81" s="957" t="s">
        <v>599</v>
      </c>
      <c r="D81" s="957">
        <v>9</v>
      </c>
      <c r="E81" s="1455">
        <v>1602324</v>
      </c>
      <c r="F81" s="955">
        <v>1</v>
      </c>
      <c r="G81" s="1163">
        <v>11452900</v>
      </c>
      <c r="H81" s="1163">
        <v>201603101540</v>
      </c>
      <c r="I81" s="1163" t="s">
        <v>672</v>
      </c>
      <c r="J81" s="1163"/>
      <c r="K81" s="1165" t="s">
        <v>2616</v>
      </c>
      <c r="L81" s="1166" t="s">
        <v>746</v>
      </c>
      <c r="M81" s="957" t="s">
        <v>1137</v>
      </c>
      <c r="N81" s="957"/>
      <c r="O81" s="957"/>
      <c r="P81" s="1169">
        <v>42439</v>
      </c>
      <c r="Q81" s="960">
        <v>0.65277777777777779</v>
      </c>
      <c r="R81" s="957" t="s">
        <v>1150</v>
      </c>
      <c r="S81" s="1566" t="s">
        <v>1150</v>
      </c>
      <c r="T81" s="1602">
        <v>132.19999999999999</v>
      </c>
      <c r="U81" s="1566">
        <v>151.29999999999998</v>
      </c>
      <c r="V81" s="1393">
        <v>19.099999999999994</v>
      </c>
      <c r="W81" s="1236">
        <v>152</v>
      </c>
      <c r="X81" s="1236">
        <v>125.65789473684207</v>
      </c>
      <c r="Y81" s="1154" t="str">
        <f t="shared" si="65"/>
        <v xml:space="preserve">  </v>
      </c>
      <c r="Z81" s="1566" t="s">
        <v>1150</v>
      </c>
      <c r="AA81" s="1602">
        <v>124</v>
      </c>
      <c r="AB81" s="1566">
        <v>136.6</v>
      </c>
      <c r="AC81" s="1393">
        <v>12.599999999999994</v>
      </c>
      <c r="AD81" s="1393">
        <v>102</v>
      </c>
      <c r="AE81" s="1393">
        <v>123.52941176470584</v>
      </c>
      <c r="AF81" s="1154" t="str">
        <f t="shared" si="66"/>
        <v xml:space="preserve">  </v>
      </c>
      <c r="AG81" s="1566" t="s">
        <v>1150</v>
      </c>
      <c r="AH81" s="1635">
        <v>125.3</v>
      </c>
      <c r="AI81" s="1344">
        <v>139.80000000000001</v>
      </c>
      <c r="AJ81" s="1189">
        <v>14.500000000000014</v>
      </c>
      <c r="AK81" s="1189">
        <v>116</v>
      </c>
      <c r="AL81" s="1189">
        <v>125.00000000000011</v>
      </c>
      <c r="AM81" s="1154" t="str">
        <f t="shared" si="67"/>
        <v xml:space="preserve">  </v>
      </c>
      <c r="AN81" s="1602">
        <v>124.72910216718269</v>
      </c>
      <c r="AO81" s="1566">
        <v>1.0897931764960516</v>
      </c>
      <c r="AP81" s="1393">
        <v>0.87372806952088022</v>
      </c>
      <c r="AQ81" s="1344">
        <v>3</v>
      </c>
      <c r="AR81" s="1154" t="str">
        <f t="shared" si="76"/>
        <v xml:space="preserve">  </v>
      </c>
      <c r="AS81" s="1343"/>
      <c r="AT81" s="86" t="s">
        <v>191</v>
      </c>
      <c r="AU81" s="86" t="s">
        <v>191</v>
      </c>
      <c r="AV81" s="86" t="s">
        <v>191</v>
      </c>
      <c r="AW81" s="1323" t="str">
        <f t="shared" si="77"/>
        <v xml:space="preserve">  </v>
      </c>
      <c r="AX81" s="1154" t="str">
        <f t="shared" si="78"/>
        <v xml:space="preserve">  </v>
      </c>
      <c r="AY81" s="86" t="s">
        <v>191</v>
      </c>
      <c r="AZ81" s="86" t="s">
        <v>191</v>
      </c>
      <c r="BA81" s="86" t="s">
        <v>191</v>
      </c>
      <c r="BB81" s="1323"/>
      <c r="BC81" s="1154" t="str">
        <f t="shared" si="79"/>
        <v xml:space="preserve">  </v>
      </c>
      <c r="BD81" s="801" t="s">
        <v>191</v>
      </c>
      <c r="BE81" s="1203" t="s">
        <v>1150</v>
      </c>
      <c r="BF81" s="1312">
        <v>8.4533945222002167</v>
      </c>
      <c r="BG81" s="1312"/>
      <c r="BH81" s="1323"/>
      <c r="BI81" s="1154" t="str">
        <f t="shared" si="80"/>
        <v xml:space="preserve">  </v>
      </c>
      <c r="BJ81" s="1203" t="s">
        <v>1150</v>
      </c>
      <c r="BK81" s="1595">
        <v>0.10675548309092875</v>
      </c>
      <c r="BL81" s="1595"/>
      <c r="BM81" s="1203"/>
      <c r="BN81" s="1158" t="str">
        <f t="shared" si="81"/>
        <v xml:space="preserve">  </v>
      </c>
      <c r="BO81" s="1157" t="str">
        <f t="shared" si="82"/>
        <v xml:space="preserve">  </v>
      </c>
      <c r="BP81" s="1310">
        <f t="shared" si="85"/>
        <v>1.2628711792708671</v>
      </c>
      <c r="BQ81" s="1189">
        <v>257.62531401525177</v>
      </c>
      <c r="BR81" s="1203"/>
      <c r="BS81" s="1323"/>
      <c r="BT81" s="1158" t="str">
        <f t="shared" si="69"/>
        <v xml:space="preserve">  </v>
      </c>
      <c r="BU81" s="1306">
        <v>32.372654590074397</v>
      </c>
      <c r="BV81" s="1203"/>
      <c r="BW81" s="1323"/>
      <c r="BX81" s="1154" t="str">
        <f t="shared" si="75"/>
        <v xml:space="preserve">  </v>
      </c>
      <c r="BY81" s="1312">
        <v>0.98963736126264501</v>
      </c>
      <c r="BZ81" s="1312"/>
      <c r="CA81" s="1594"/>
      <c r="CB81" s="1594" t="s">
        <v>1032</v>
      </c>
      <c r="CC81" s="1154" t="str">
        <f t="shared" si="86"/>
        <v xml:space="preserve">  </v>
      </c>
      <c r="CD81" s="1595">
        <v>0.12224932109715027</v>
      </c>
      <c r="CE81" s="1595"/>
      <c r="CF81" s="1312" t="s">
        <v>1032</v>
      </c>
      <c r="CG81" s="1158" t="str">
        <f t="shared" si="83"/>
        <v>E, &lt;RL</v>
      </c>
      <c r="CH81" s="1239">
        <f t="shared" si="87"/>
        <v>0.38413824551575593</v>
      </c>
      <c r="CI81" s="1419">
        <v>6.7375059984918009</v>
      </c>
      <c r="CJ81" s="1419"/>
      <c r="CK81" s="1419"/>
      <c r="CL81" s="1154" t="str">
        <f t="shared" si="72"/>
        <v xml:space="preserve">  </v>
      </c>
      <c r="CM81" s="1419">
        <v>0.84218824981147589</v>
      </c>
      <c r="CN81" s="1419"/>
      <c r="CO81" s="1419" t="s">
        <v>602</v>
      </c>
      <c r="CP81" s="1158" t="str">
        <f t="shared" si="84"/>
        <v xml:space="preserve">  </v>
      </c>
      <c r="CQ81" s="1201">
        <f t="shared" si="88"/>
        <v>2.6152344633699047</v>
      </c>
      <c r="CR81" s="1201">
        <f t="shared" si="89"/>
        <v>2.601542136336557</v>
      </c>
      <c r="CS81" s="1203"/>
    </row>
    <row r="82" spans="1:97" ht="38.25" x14ac:dyDescent="0.2">
      <c r="A82" s="1144" t="s">
        <v>2464</v>
      </c>
      <c r="B82" s="1161" t="s">
        <v>1570</v>
      </c>
      <c r="C82" s="957" t="s">
        <v>599</v>
      </c>
      <c r="D82" s="957">
        <v>9</v>
      </c>
      <c r="E82" s="1455">
        <v>1602325</v>
      </c>
      <c r="F82" s="955">
        <v>1</v>
      </c>
      <c r="G82" s="1163">
        <v>11452900</v>
      </c>
      <c r="H82" s="1163">
        <v>201603121420</v>
      </c>
      <c r="I82" s="1163" t="s">
        <v>672</v>
      </c>
      <c r="J82" s="1163"/>
      <c r="K82" s="1165" t="s">
        <v>2616</v>
      </c>
      <c r="L82" s="1166" t="s">
        <v>746</v>
      </c>
      <c r="M82" s="957" t="s">
        <v>1137</v>
      </c>
      <c r="N82" s="957"/>
      <c r="O82" s="957"/>
      <c r="P82" s="1169">
        <v>42441</v>
      </c>
      <c r="Q82" s="960">
        <v>0.59722222222222221</v>
      </c>
      <c r="R82" s="957" t="s">
        <v>1161</v>
      </c>
      <c r="S82" s="1566" t="s">
        <v>1161</v>
      </c>
      <c r="T82" s="1602">
        <v>133.6</v>
      </c>
      <c r="U82" s="1566">
        <v>159.6</v>
      </c>
      <c r="V82" s="1393">
        <v>26</v>
      </c>
      <c r="W82" s="1236">
        <v>46</v>
      </c>
      <c r="X82" s="1236">
        <v>565.21739130434787</v>
      </c>
      <c r="Y82" s="1154" t="str">
        <f t="shared" si="65"/>
        <v xml:space="preserve">  </v>
      </c>
      <c r="Z82" s="1566" t="s">
        <v>1161</v>
      </c>
      <c r="AA82" s="1602">
        <v>133.30000000000001</v>
      </c>
      <c r="AB82" s="1566">
        <v>173.2</v>
      </c>
      <c r="AC82" s="1393">
        <v>39.899999999999977</v>
      </c>
      <c r="AD82" s="1393">
        <v>72</v>
      </c>
      <c r="AE82" s="1393">
        <v>554.1666666666664</v>
      </c>
      <c r="AF82" s="1154" t="str">
        <f t="shared" si="66"/>
        <v xml:space="preserve">  </v>
      </c>
      <c r="AG82" s="1566" t="s">
        <v>1161</v>
      </c>
      <c r="AH82" s="1635">
        <v>131.5</v>
      </c>
      <c r="AI82" s="1344">
        <v>157.9</v>
      </c>
      <c r="AJ82" s="1189">
        <v>26.400000000000006</v>
      </c>
      <c r="AK82" s="1189">
        <v>48</v>
      </c>
      <c r="AL82" s="1189">
        <v>550.00000000000011</v>
      </c>
      <c r="AM82" s="1154" t="str">
        <f t="shared" si="67"/>
        <v xml:space="preserve">  </v>
      </c>
      <c r="AN82" s="1602">
        <v>556.4613526570048</v>
      </c>
      <c r="AO82" s="1566">
        <v>7.8639326912875562</v>
      </c>
      <c r="AP82" s="1393">
        <v>1.4132037478862933</v>
      </c>
      <c r="AQ82" s="1344">
        <v>3</v>
      </c>
      <c r="AR82" s="1154" t="str">
        <f t="shared" si="76"/>
        <v xml:space="preserve">  </v>
      </c>
      <c r="AS82" s="1343"/>
      <c r="AT82" s="86" t="s">
        <v>191</v>
      </c>
      <c r="AU82" s="86" t="s">
        <v>191</v>
      </c>
      <c r="AV82" s="86" t="s">
        <v>191</v>
      </c>
      <c r="AW82" s="1323" t="str">
        <f t="shared" si="77"/>
        <v xml:space="preserve">  </v>
      </c>
      <c r="AX82" s="1154" t="str">
        <f t="shared" si="78"/>
        <v xml:space="preserve">  </v>
      </c>
      <c r="AY82" s="86" t="s">
        <v>191</v>
      </c>
      <c r="AZ82" s="86" t="s">
        <v>191</v>
      </c>
      <c r="BA82" s="86" t="s">
        <v>191</v>
      </c>
      <c r="BB82" s="1323"/>
      <c r="BC82" s="1154" t="str">
        <f t="shared" si="79"/>
        <v xml:space="preserve">  </v>
      </c>
      <c r="BD82" s="801" t="s">
        <v>191</v>
      </c>
      <c r="BE82" s="1203" t="s">
        <v>1161</v>
      </c>
      <c r="BF82" s="1312">
        <v>8.4975232774827045</v>
      </c>
      <c r="BG82" s="1312"/>
      <c r="BH82" s="1323"/>
      <c r="BI82" s="1154" t="str">
        <f t="shared" si="80"/>
        <v xml:space="preserve">  </v>
      </c>
      <c r="BJ82" s="1203" t="s">
        <v>1161</v>
      </c>
      <c r="BK82" s="1595">
        <v>9.1104825400648445E-2</v>
      </c>
      <c r="BL82" s="1595"/>
      <c r="BM82" s="1203"/>
      <c r="BN82" s="1158" t="str">
        <f t="shared" si="81"/>
        <v xml:space="preserve">  </v>
      </c>
      <c r="BO82" s="1157" t="str">
        <f t="shared" si="82"/>
        <v xml:space="preserve">  </v>
      </c>
      <c r="BP82" s="1310">
        <f t="shared" si="85"/>
        <v>1.0721338727257623</v>
      </c>
      <c r="BQ82" s="1189">
        <v>201.99441659707347</v>
      </c>
      <c r="BR82" s="1203"/>
      <c r="BS82" s="1323"/>
      <c r="BT82" s="1158" t="str">
        <f t="shared" si="69"/>
        <v xml:space="preserve">  </v>
      </c>
      <c r="BU82" s="1306">
        <v>114.17075720704152</v>
      </c>
      <c r="BV82" s="1203"/>
      <c r="BW82" s="1323"/>
      <c r="BX82" s="1154" t="str">
        <f t="shared" si="75"/>
        <v xml:space="preserve">  </v>
      </c>
      <c r="BY82" s="1312">
        <v>0.77002190038076179</v>
      </c>
      <c r="BZ82" s="1312"/>
      <c r="CA82" s="1594"/>
      <c r="CB82" s="1594"/>
      <c r="CC82" s="1154" t="str">
        <f t="shared" si="86"/>
        <v>E, &lt;RL</v>
      </c>
      <c r="CD82" s="1595">
        <v>0.42672046979433875</v>
      </c>
      <c r="CE82" s="1595"/>
      <c r="CF82" s="1594" t="s">
        <v>1132</v>
      </c>
      <c r="CG82" s="1158" t="str">
        <f t="shared" si="83"/>
        <v xml:space="preserve">  </v>
      </c>
      <c r="CH82" s="1239">
        <f t="shared" si="87"/>
        <v>0.38120949744702892</v>
      </c>
      <c r="CI82" s="1419">
        <v>4.0082418946427669</v>
      </c>
      <c r="CJ82" s="1419"/>
      <c r="CK82" s="1419"/>
      <c r="CL82" s="1154" t="str">
        <f t="shared" si="72"/>
        <v xml:space="preserve">  </v>
      </c>
      <c r="CM82" s="1419">
        <v>2.2045330420535225</v>
      </c>
      <c r="CN82" s="1419"/>
      <c r="CO82" s="1419" t="s">
        <v>602</v>
      </c>
      <c r="CP82" s="1158" t="str">
        <f t="shared" si="84"/>
        <v xml:space="preserve">  </v>
      </c>
      <c r="CQ82" s="1201">
        <f t="shared" si="88"/>
        <v>1.9843330138367989</v>
      </c>
      <c r="CR82" s="1201">
        <f t="shared" si="89"/>
        <v>1.9309086634642705</v>
      </c>
      <c r="CS82" s="1203"/>
    </row>
    <row r="83" spans="1:97" ht="38.25" x14ac:dyDescent="0.2">
      <c r="A83" s="1144" t="s">
        <v>2468</v>
      </c>
      <c r="B83" s="1161" t="s">
        <v>1574</v>
      </c>
      <c r="C83" s="957" t="s">
        <v>599</v>
      </c>
      <c r="D83" s="957">
        <v>7</v>
      </c>
      <c r="E83" s="1455">
        <v>1602326</v>
      </c>
      <c r="F83" s="955">
        <v>1</v>
      </c>
      <c r="G83" s="1163">
        <v>11452900</v>
      </c>
      <c r="H83" s="1163">
        <v>201603131310</v>
      </c>
      <c r="I83" s="1163" t="s">
        <v>672</v>
      </c>
      <c r="J83" s="1163"/>
      <c r="K83" s="1165" t="s">
        <v>2616</v>
      </c>
      <c r="L83" s="1166" t="s">
        <v>746</v>
      </c>
      <c r="M83" s="957" t="s">
        <v>1137</v>
      </c>
      <c r="N83" s="957"/>
      <c r="O83" s="957"/>
      <c r="P83" s="1169">
        <v>42442</v>
      </c>
      <c r="Q83" s="960">
        <v>0.54861111111111105</v>
      </c>
      <c r="R83" s="957" t="s">
        <v>1165</v>
      </c>
      <c r="S83" s="1566" t="s">
        <v>1165</v>
      </c>
      <c r="T83" s="1602">
        <v>126.8</v>
      </c>
      <c r="U83" s="1566">
        <v>154.70000000000002</v>
      </c>
      <c r="V83" s="1393">
        <v>27.90000000000002</v>
      </c>
      <c r="W83" s="1236">
        <v>80</v>
      </c>
      <c r="X83" s="1236">
        <v>348.75000000000023</v>
      </c>
      <c r="Y83" s="1154" t="str">
        <f t="shared" si="65"/>
        <v xml:space="preserve">  </v>
      </c>
      <c r="Z83" s="1566" t="s">
        <v>1165</v>
      </c>
      <c r="AA83" s="1602">
        <v>123.3</v>
      </c>
      <c r="AB83" s="1566">
        <v>163.1</v>
      </c>
      <c r="AC83" s="1393">
        <v>39.799999999999997</v>
      </c>
      <c r="AD83" s="1393">
        <v>116</v>
      </c>
      <c r="AE83" s="1393">
        <v>343.10344827586204</v>
      </c>
      <c r="AF83" s="1154" t="str">
        <f t="shared" si="66"/>
        <v xml:space="preserve">  </v>
      </c>
      <c r="AG83" s="1566" t="s">
        <v>1165</v>
      </c>
      <c r="AH83" s="1635">
        <v>122.3</v>
      </c>
      <c r="AI83" s="1344">
        <v>146.4</v>
      </c>
      <c r="AJ83" s="1189">
        <v>24.100000000000009</v>
      </c>
      <c r="AK83" s="1189">
        <v>66</v>
      </c>
      <c r="AL83" s="1189">
        <v>365.15151515151524</v>
      </c>
      <c r="AM83" s="1154" t="str">
        <f t="shared" si="67"/>
        <v xml:space="preserve">  </v>
      </c>
      <c r="AN83" s="1602">
        <v>352.33498780912583</v>
      </c>
      <c r="AO83" s="1566">
        <v>11.452878085092998</v>
      </c>
      <c r="AP83" s="1393">
        <v>3.2505650819150231</v>
      </c>
      <c r="AQ83" s="1344">
        <v>3</v>
      </c>
      <c r="AR83" s="1154" t="str">
        <f t="shared" si="76"/>
        <v xml:space="preserve">  </v>
      </c>
      <c r="AS83" s="1343"/>
      <c r="AT83" s="86" t="s">
        <v>191</v>
      </c>
      <c r="AU83" s="86" t="s">
        <v>191</v>
      </c>
      <c r="AV83" s="86" t="s">
        <v>191</v>
      </c>
      <c r="AW83" s="1323" t="str">
        <f t="shared" si="77"/>
        <v xml:space="preserve">  </v>
      </c>
      <c r="AX83" s="1154" t="str">
        <f t="shared" si="78"/>
        <v xml:space="preserve">  </v>
      </c>
      <c r="AY83" s="86" t="s">
        <v>191</v>
      </c>
      <c r="AZ83" s="86" t="s">
        <v>191</v>
      </c>
      <c r="BA83" s="86" t="s">
        <v>191</v>
      </c>
      <c r="BB83" s="1323"/>
      <c r="BC83" s="1154" t="str">
        <f t="shared" si="79"/>
        <v xml:space="preserve">  </v>
      </c>
      <c r="BD83" s="801" t="s">
        <v>191</v>
      </c>
      <c r="BE83" s="1203" t="s">
        <v>1165</v>
      </c>
      <c r="BF83" s="1312">
        <v>10.224428183271886</v>
      </c>
      <c r="BG83" s="1312"/>
      <c r="BH83" s="1323"/>
      <c r="BI83" s="1154" t="str">
        <f t="shared" si="80"/>
        <v xml:space="preserve">  </v>
      </c>
      <c r="BJ83" s="1203" t="s">
        <v>1165</v>
      </c>
      <c r="BK83" s="1595">
        <v>6.7571333031466688E-2</v>
      </c>
      <c r="BL83" s="1595"/>
      <c r="BM83" s="1203"/>
      <c r="BN83" s="1158" t="str">
        <f t="shared" si="81"/>
        <v xml:space="preserve">  </v>
      </c>
      <c r="BO83" s="1157" t="str">
        <f t="shared" si="82"/>
        <v xml:space="preserve">  </v>
      </c>
      <c r="BP83" s="1310">
        <f t="shared" si="85"/>
        <v>0.66088129155251596</v>
      </c>
      <c r="BQ83" s="1189">
        <v>195.90092427502407</v>
      </c>
      <c r="BR83" s="1203"/>
      <c r="BS83" s="1323"/>
      <c r="BT83" s="1158" t="str">
        <f t="shared" si="69"/>
        <v xml:space="preserve">  </v>
      </c>
      <c r="BU83" s="1306">
        <v>68.320447340914697</v>
      </c>
      <c r="BV83" s="1203"/>
      <c r="BW83" s="1323"/>
      <c r="BX83" s="1154" t="str">
        <f t="shared" si="75"/>
        <v xml:space="preserve">  </v>
      </c>
      <c r="BY83" s="1312">
        <v>0.80477460650665333</v>
      </c>
      <c r="BZ83" s="1312"/>
      <c r="CA83" s="1594"/>
      <c r="CB83" s="1594"/>
      <c r="CC83" s="1154" t="str">
        <f t="shared" si="86"/>
        <v xml:space="preserve">  </v>
      </c>
      <c r="CD83" s="1595">
        <v>0.27612094257728276</v>
      </c>
      <c r="CE83" s="1595"/>
      <c r="CF83" s="1594" t="s">
        <v>1132</v>
      </c>
      <c r="CG83" s="1158" t="str">
        <f t="shared" si="83"/>
        <v xml:space="preserve">  </v>
      </c>
      <c r="CH83" s="1239">
        <f t="shared" si="87"/>
        <v>0.41080694717745964</v>
      </c>
      <c r="CI83" s="1419">
        <v>4.1362337429833351</v>
      </c>
      <c r="CJ83" s="1419"/>
      <c r="CK83" s="1419"/>
      <c r="CL83" s="1154" t="str">
        <f t="shared" si="72"/>
        <v xml:space="preserve">  </v>
      </c>
      <c r="CM83" s="1419">
        <v>1.5103520182711878</v>
      </c>
      <c r="CN83" s="1419"/>
      <c r="CO83" s="1419" t="s">
        <v>602</v>
      </c>
      <c r="CP83" s="1158" t="str">
        <f t="shared" si="84"/>
        <v xml:space="preserve">  </v>
      </c>
      <c r="CQ83" s="1201">
        <f t="shared" si="88"/>
        <v>2.1113906217086056</v>
      </c>
      <c r="CR83" s="1201">
        <f t="shared" si="89"/>
        <v>2.210688127866943</v>
      </c>
      <c r="CS83" s="1203"/>
    </row>
    <row r="84" spans="1:97" ht="38.25" x14ac:dyDescent="0.2">
      <c r="A84" s="1144" t="s">
        <v>2469</v>
      </c>
      <c r="B84" s="1208" t="s">
        <v>1575</v>
      </c>
      <c r="C84" s="957" t="s">
        <v>600</v>
      </c>
      <c r="D84" s="1209">
        <v>7</v>
      </c>
      <c r="E84" s="1455">
        <v>1600575</v>
      </c>
      <c r="F84" s="955">
        <v>4</v>
      </c>
      <c r="G84" s="1163">
        <v>11452900</v>
      </c>
      <c r="H84" s="1210">
        <v>201603131311</v>
      </c>
      <c r="I84" s="1163" t="s">
        <v>672</v>
      </c>
      <c r="J84" s="1163"/>
      <c r="K84" s="1165" t="s">
        <v>2616</v>
      </c>
      <c r="L84" s="1166" t="s">
        <v>746</v>
      </c>
      <c r="M84" s="957" t="s">
        <v>1137</v>
      </c>
      <c r="N84" s="957"/>
      <c r="O84" s="957" t="s">
        <v>45</v>
      </c>
      <c r="P84" s="1169">
        <v>42442</v>
      </c>
      <c r="Q84" s="960">
        <v>0.5493055555555556</v>
      </c>
      <c r="R84" s="957" t="s">
        <v>1166</v>
      </c>
      <c r="S84" s="1634" t="s">
        <v>1166</v>
      </c>
      <c r="T84" s="1596">
        <v>131</v>
      </c>
      <c r="U84" s="1634">
        <v>158.9</v>
      </c>
      <c r="V84" s="1561">
        <v>27.900000000000006</v>
      </c>
      <c r="W84" s="1367">
        <v>73</v>
      </c>
      <c r="X84" s="1367">
        <v>382.19178082191792</v>
      </c>
      <c r="Y84" s="1154" t="str">
        <f t="shared" si="65"/>
        <v xml:space="preserve">  </v>
      </c>
      <c r="Z84" s="1634" t="s">
        <v>1166</v>
      </c>
      <c r="AA84" s="1596">
        <v>128</v>
      </c>
      <c r="AB84" s="1634">
        <v>153</v>
      </c>
      <c r="AC84" s="1561">
        <v>25</v>
      </c>
      <c r="AD84" s="1561">
        <v>72</v>
      </c>
      <c r="AE84" s="1561">
        <v>347.22222222222223</v>
      </c>
      <c r="AF84" s="1154" t="str">
        <f t="shared" si="66"/>
        <v xml:space="preserve">  </v>
      </c>
      <c r="AG84" s="1634" t="s">
        <v>1166</v>
      </c>
      <c r="AH84" s="1637">
        <v>132.80000000000001</v>
      </c>
      <c r="AI84" s="1359">
        <v>154.5</v>
      </c>
      <c r="AJ84" s="1360">
        <v>21.699999999999989</v>
      </c>
      <c r="AK84" s="1360">
        <v>60</v>
      </c>
      <c r="AL84" s="1360">
        <v>361.66666666666652</v>
      </c>
      <c r="AM84" s="1154" t="str">
        <f t="shared" si="67"/>
        <v xml:space="preserve">  </v>
      </c>
      <c r="AN84" s="1596">
        <v>363.69355657026887</v>
      </c>
      <c r="AO84" s="1634">
        <v>17.572669665573912</v>
      </c>
      <c r="AP84" s="1561">
        <v>4.83172422170166</v>
      </c>
      <c r="AQ84" s="1359">
        <v>3</v>
      </c>
      <c r="AR84" s="1154" t="str">
        <f t="shared" si="76"/>
        <v xml:space="preserve">  </v>
      </c>
      <c r="AS84" s="1358"/>
      <c r="AT84" s="272" t="s">
        <v>191</v>
      </c>
      <c r="AU84" s="272" t="s">
        <v>191</v>
      </c>
      <c r="AV84" s="272" t="s">
        <v>191</v>
      </c>
      <c r="AW84" s="1323" t="str">
        <f t="shared" si="77"/>
        <v xml:space="preserve">  </v>
      </c>
      <c r="AX84" s="1154" t="str">
        <f t="shared" si="78"/>
        <v xml:space="preserve">  </v>
      </c>
      <c r="AY84" s="272" t="s">
        <v>191</v>
      </c>
      <c r="AZ84" s="272" t="s">
        <v>191</v>
      </c>
      <c r="BA84" s="272" t="s">
        <v>191</v>
      </c>
      <c r="BB84" s="1323"/>
      <c r="BC84" s="1154" t="str">
        <f t="shared" si="79"/>
        <v xml:space="preserve">  </v>
      </c>
      <c r="BD84" s="802" t="s">
        <v>191</v>
      </c>
      <c r="BE84" s="1222" t="s">
        <v>1166</v>
      </c>
      <c r="BF84" s="1610">
        <v>7.9630395831391807</v>
      </c>
      <c r="BG84" s="1610"/>
      <c r="BH84" s="1323"/>
      <c r="BI84" s="1154" t="str">
        <f t="shared" si="80"/>
        <v xml:space="preserve">  </v>
      </c>
      <c r="BJ84" s="1222" t="s">
        <v>1166</v>
      </c>
      <c r="BK84" s="1613">
        <v>8.5660386381851278E-2</v>
      </c>
      <c r="BL84" s="1613"/>
      <c r="BM84" s="1222"/>
      <c r="BN84" s="1158" t="str">
        <f t="shared" si="81"/>
        <v xml:space="preserve">  </v>
      </c>
      <c r="BO84" s="1157" t="str">
        <f t="shared" si="82"/>
        <v xml:space="preserve">  </v>
      </c>
      <c r="BP84" s="1611">
        <f t="shared" si="85"/>
        <v>1.0757247340981111</v>
      </c>
      <c r="BQ84" s="1360">
        <v>162.53044046556113</v>
      </c>
      <c r="BR84" s="1222"/>
      <c r="BS84" s="1323"/>
      <c r="BT84" s="1158" t="str">
        <f t="shared" si="69"/>
        <v xml:space="preserve">  </v>
      </c>
      <c r="BU84" s="1306">
        <v>62.117798479303517</v>
      </c>
      <c r="BV84" s="1222"/>
      <c r="BW84" s="1323"/>
      <c r="BX84" s="1154" t="str">
        <f t="shared" si="75"/>
        <v xml:space="preserve">  </v>
      </c>
      <c r="BY84" s="1312">
        <v>0.76918821215980737</v>
      </c>
      <c r="BZ84" s="1610"/>
      <c r="CA84" s="1591"/>
      <c r="CB84" s="1591"/>
      <c r="CC84" s="1154" t="str">
        <f t="shared" si="86"/>
        <v>E, &lt;RL</v>
      </c>
      <c r="CD84" s="1613">
        <v>0.26707924033326635</v>
      </c>
      <c r="CE84" s="1613"/>
      <c r="CF84" s="1591" t="s">
        <v>1132</v>
      </c>
      <c r="CG84" s="1158" t="str">
        <f t="shared" si="83"/>
        <v xml:space="preserve">  </v>
      </c>
      <c r="CH84" s="1322">
        <f t="shared" si="87"/>
        <v>0.47325793860922449</v>
      </c>
      <c r="CI84" s="1464">
        <v>4.8057141850415412</v>
      </c>
      <c r="CJ84" s="1464"/>
      <c r="CK84" s="1464"/>
      <c r="CL84" s="1154" t="str">
        <f t="shared" si="72"/>
        <v xml:space="preserve">  </v>
      </c>
      <c r="CM84" s="1464">
        <v>1.7380666302566901</v>
      </c>
      <c r="CN84" s="1464"/>
      <c r="CO84" s="1464" t="s">
        <v>602</v>
      </c>
      <c r="CP84" s="1158" t="str">
        <f t="shared" si="84"/>
        <v xml:space="preserve">  </v>
      </c>
      <c r="CQ84" s="1218">
        <f t="shared" si="88"/>
        <v>2.9568086884375564</v>
      </c>
      <c r="CR84" s="1218">
        <f t="shared" si="89"/>
        <v>2.798017110725167</v>
      </c>
      <c r="CS84" s="1222"/>
    </row>
    <row r="85" spans="1:97" ht="38.25" x14ac:dyDescent="0.2">
      <c r="A85" s="1144" t="s">
        <v>2472</v>
      </c>
      <c r="B85" s="1161" t="s">
        <v>1578</v>
      </c>
      <c r="C85" s="957" t="s">
        <v>599</v>
      </c>
      <c r="D85" s="957">
        <v>9</v>
      </c>
      <c r="E85" s="1455">
        <v>1602328</v>
      </c>
      <c r="F85" s="955">
        <v>1</v>
      </c>
      <c r="G85" s="1163">
        <v>11452900</v>
      </c>
      <c r="H85" s="1163">
        <v>201603141330</v>
      </c>
      <c r="I85" s="1163" t="s">
        <v>672</v>
      </c>
      <c r="J85" s="1163"/>
      <c r="K85" s="1165" t="s">
        <v>2616</v>
      </c>
      <c r="L85" s="1166" t="s">
        <v>746</v>
      </c>
      <c r="M85" s="957" t="s">
        <v>1137</v>
      </c>
      <c r="N85" s="957"/>
      <c r="O85" s="957"/>
      <c r="P85" s="1169">
        <v>42443</v>
      </c>
      <c r="Q85" s="960">
        <v>0.5625</v>
      </c>
      <c r="R85" s="957" t="s">
        <v>1169</v>
      </c>
      <c r="S85" s="1566" t="s">
        <v>1169</v>
      </c>
      <c r="T85" s="1602">
        <v>131.4</v>
      </c>
      <c r="U85" s="1566">
        <v>153.9</v>
      </c>
      <c r="V85" s="1393">
        <v>22.5</v>
      </c>
      <c r="W85" s="1236">
        <v>62</v>
      </c>
      <c r="X85" s="1236">
        <v>362.90322580645159</v>
      </c>
      <c r="Y85" s="1154" t="str">
        <f t="shared" si="65"/>
        <v xml:space="preserve">  </v>
      </c>
      <c r="Z85" s="1566" t="s">
        <v>1169</v>
      </c>
      <c r="AA85" s="1602">
        <v>134.5</v>
      </c>
      <c r="AB85" s="1566">
        <v>157.9</v>
      </c>
      <c r="AC85" s="1393">
        <v>23.400000000000006</v>
      </c>
      <c r="AD85" s="1393">
        <v>58</v>
      </c>
      <c r="AE85" s="1393">
        <v>403.44827586206907</v>
      </c>
      <c r="AF85" s="1154" t="str">
        <f t="shared" si="66"/>
        <v xml:space="preserve">  </v>
      </c>
      <c r="AG85" s="1566" t="s">
        <v>1169</v>
      </c>
      <c r="AH85" s="1635">
        <v>131.30000000000001</v>
      </c>
      <c r="AI85" s="1344">
        <v>154.4</v>
      </c>
      <c r="AJ85" s="1189">
        <v>23.099999999999994</v>
      </c>
      <c r="AK85" s="1189">
        <v>64</v>
      </c>
      <c r="AL85" s="1189">
        <v>360.93749999999989</v>
      </c>
      <c r="AM85" s="1154" t="str">
        <f t="shared" si="67"/>
        <v xml:space="preserve">  </v>
      </c>
      <c r="AN85" s="1602">
        <v>375.76300055617349</v>
      </c>
      <c r="AO85" s="1566">
        <v>23.996288693440913</v>
      </c>
      <c r="AP85" s="1393">
        <v>6.3860168930745127</v>
      </c>
      <c r="AQ85" s="1344">
        <v>3</v>
      </c>
      <c r="AR85" s="1154" t="str">
        <f t="shared" si="76"/>
        <v xml:space="preserve">  </v>
      </c>
      <c r="AS85" s="1343"/>
      <c r="AT85" s="86" t="s">
        <v>191</v>
      </c>
      <c r="AU85" s="86" t="s">
        <v>191</v>
      </c>
      <c r="AV85" s="86" t="s">
        <v>191</v>
      </c>
      <c r="AW85" s="1323" t="str">
        <f t="shared" si="77"/>
        <v xml:space="preserve">  </v>
      </c>
      <c r="AX85" s="1154" t="str">
        <f t="shared" si="78"/>
        <v xml:space="preserve">  </v>
      </c>
      <c r="AY85" s="86" t="s">
        <v>191</v>
      </c>
      <c r="AZ85" s="86" t="s">
        <v>191</v>
      </c>
      <c r="BA85" s="86" t="s">
        <v>191</v>
      </c>
      <c r="BB85" s="1323"/>
      <c r="BC85" s="1154" t="str">
        <f t="shared" si="79"/>
        <v xml:space="preserve">  </v>
      </c>
      <c r="BD85" s="801" t="s">
        <v>191</v>
      </c>
      <c r="BE85" s="1203" t="s">
        <v>1169</v>
      </c>
      <c r="BF85" s="1312">
        <v>6.1457912173174698</v>
      </c>
      <c r="BG85" s="1312"/>
      <c r="BH85" s="1323"/>
      <c r="BI85" s="1154" t="str">
        <f t="shared" si="80"/>
        <v xml:space="preserve">  </v>
      </c>
      <c r="BJ85" s="1203" t="s">
        <v>1169</v>
      </c>
      <c r="BK85" s="1595">
        <v>6.5628119493202977E-2</v>
      </c>
      <c r="BL85" s="1595"/>
      <c r="BM85" s="1203"/>
      <c r="BN85" s="1158" t="str">
        <f t="shared" si="81"/>
        <v xml:space="preserve">  </v>
      </c>
      <c r="BO85" s="1157" t="str">
        <f t="shared" si="82"/>
        <v xml:space="preserve">  </v>
      </c>
      <c r="BP85" s="1310">
        <f t="shared" si="85"/>
        <v>1.0678546857933859</v>
      </c>
      <c r="BQ85" s="1189">
        <v>194.83826664242017</v>
      </c>
      <c r="BR85" s="1203"/>
      <c r="BS85" s="1323"/>
      <c r="BT85" s="1158" t="str">
        <f t="shared" si="69"/>
        <v xml:space="preserve">  </v>
      </c>
      <c r="BU85" s="1306">
        <v>70.707435475071833</v>
      </c>
      <c r="BV85" s="1203"/>
      <c r="BW85" s="1323"/>
      <c r="BX85" s="1154" t="str">
        <f t="shared" si="75"/>
        <v xml:space="preserve">  </v>
      </c>
      <c r="BY85" s="1312">
        <v>0.74363622156896569</v>
      </c>
      <c r="BZ85" s="1312"/>
      <c r="CA85" s="1594"/>
      <c r="CB85" s="1594"/>
      <c r="CC85" s="1154" t="str">
        <f t="shared" si="86"/>
        <v>E, &lt;RL</v>
      </c>
      <c r="CD85" s="1595">
        <v>0.30001875146058277</v>
      </c>
      <c r="CE85" s="1595"/>
      <c r="CF85" s="1594" t="s">
        <v>1132</v>
      </c>
      <c r="CG85" s="1158" t="str">
        <f t="shared" si="83"/>
        <v xml:space="preserve">  </v>
      </c>
      <c r="CH85" s="1239">
        <f t="shared" si="87"/>
        <v>0.38166846502167623</v>
      </c>
      <c r="CI85" s="1419">
        <v>3.6514004837325427</v>
      </c>
      <c r="CJ85" s="1419"/>
      <c r="CK85" s="1419"/>
      <c r="CL85" s="1154" t="str">
        <f t="shared" si="72"/>
        <v xml:space="preserve">  </v>
      </c>
      <c r="CM85" s="1419">
        <v>1.3179273620972143</v>
      </c>
      <c r="CN85" s="1419"/>
      <c r="CO85" s="1419" t="s">
        <v>602</v>
      </c>
      <c r="CP85" s="1158" t="str">
        <f t="shared" si="84"/>
        <v xml:space="preserve">  </v>
      </c>
      <c r="CQ85" s="1201">
        <f t="shared" si="88"/>
        <v>1.8740674235384316</v>
      </c>
      <c r="CR85" s="1201">
        <f t="shared" si="89"/>
        <v>1.8639162249942645</v>
      </c>
      <c r="CS85" s="1203"/>
    </row>
    <row r="86" spans="1:97" ht="38.25" x14ac:dyDescent="0.2">
      <c r="A86" s="1144" t="s">
        <v>2475</v>
      </c>
      <c r="B86" s="1161" t="s">
        <v>1581</v>
      </c>
      <c r="C86" s="957" t="s">
        <v>599</v>
      </c>
      <c r="D86" s="957">
        <v>9</v>
      </c>
      <c r="E86" s="1455">
        <v>1602329</v>
      </c>
      <c r="F86" s="955">
        <v>1</v>
      </c>
      <c r="G86" s="1163">
        <v>11452900</v>
      </c>
      <c r="H86" s="1163">
        <v>201603151320</v>
      </c>
      <c r="I86" s="1163" t="s">
        <v>672</v>
      </c>
      <c r="J86" s="1163"/>
      <c r="K86" s="1165" t="s">
        <v>2616</v>
      </c>
      <c r="L86" s="1166" t="s">
        <v>746</v>
      </c>
      <c r="M86" s="957" t="s">
        <v>1137</v>
      </c>
      <c r="N86" s="957"/>
      <c r="O86" s="957"/>
      <c r="P86" s="1169">
        <v>42444</v>
      </c>
      <c r="Q86" s="960">
        <v>0.55555555555555558</v>
      </c>
      <c r="R86" s="957" t="s">
        <v>1172</v>
      </c>
      <c r="S86" s="1566" t="s">
        <v>1172</v>
      </c>
      <c r="T86" s="1602">
        <v>132.1</v>
      </c>
      <c r="U86" s="1566">
        <v>153.79999999999998</v>
      </c>
      <c r="V86" s="1393">
        <v>21.699999999999989</v>
      </c>
      <c r="W86" s="1236">
        <v>84</v>
      </c>
      <c r="X86" s="1236">
        <v>258.3333333333332</v>
      </c>
      <c r="Y86" s="1154" t="str">
        <f t="shared" si="65"/>
        <v xml:space="preserve">  </v>
      </c>
      <c r="Z86" s="1566" t="s">
        <v>1172</v>
      </c>
      <c r="AA86" s="1602">
        <v>133.9</v>
      </c>
      <c r="AB86" s="1566">
        <v>155.6</v>
      </c>
      <c r="AC86" s="1393">
        <v>21.699999999999989</v>
      </c>
      <c r="AD86" s="1393">
        <v>88</v>
      </c>
      <c r="AE86" s="1393">
        <v>246.59090909090898</v>
      </c>
      <c r="AF86" s="1154" t="str">
        <f t="shared" si="66"/>
        <v xml:space="preserve">  </v>
      </c>
      <c r="AG86" s="1566" t="s">
        <v>1172</v>
      </c>
      <c r="AH86" s="1635">
        <v>133.69999999999999</v>
      </c>
      <c r="AI86" s="1344">
        <v>149.60000000000002</v>
      </c>
      <c r="AJ86" s="1189">
        <v>15.900000000000034</v>
      </c>
      <c r="AK86" s="1189">
        <v>86</v>
      </c>
      <c r="AL86" s="1189">
        <v>184.88372093023298</v>
      </c>
      <c r="AM86" s="1154" t="str">
        <f t="shared" si="67"/>
        <v xml:space="preserve">  </v>
      </c>
      <c r="AN86" s="1602">
        <v>229.93598778482502</v>
      </c>
      <c r="AO86" s="1566">
        <v>39.455686451072069</v>
      </c>
      <c r="AP86" s="1393">
        <v>17.159421990086585</v>
      </c>
      <c r="AQ86" s="1344">
        <v>3</v>
      </c>
      <c r="AR86" s="1154" t="str">
        <f t="shared" si="76"/>
        <v xml:space="preserve">  </v>
      </c>
      <c r="AS86" s="1343"/>
      <c r="AT86" s="86" t="s">
        <v>191</v>
      </c>
      <c r="AU86" s="86" t="s">
        <v>191</v>
      </c>
      <c r="AV86" s="86" t="s">
        <v>191</v>
      </c>
      <c r="AW86" s="1323" t="str">
        <f t="shared" si="77"/>
        <v xml:space="preserve">  </v>
      </c>
      <c r="AX86" s="1154" t="str">
        <f t="shared" si="78"/>
        <v xml:space="preserve">  </v>
      </c>
      <c r="AY86" s="86" t="s">
        <v>191</v>
      </c>
      <c r="AZ86" s="86" t="s">
        <v>191</v>
      </c>
      <c r="BA86" s="86" t="s">
        <v>191</v>
      </c>
      <c r="BB86" s="1323"/>
      <c r="BC86" s="1154" t="str">
        <f t="shared" si="79"/>
        <v xml:space="preserve">  </v>
      </c>
      <c r="BD86" s="801" t="s">
        <v>191</v>
      </c>
      <c r="BE86" s="1203" t="s">
        <v>1172</v>
      </c>
      <c r="BF86" s="1312">
        <v>6.4807360920939736</v>
      </c>
      <c r="BG86" s="1312"/>
      <c r="BH86" s="1323"/>
      <c r="BI86" s="1154" t="str">
        <f t="shared" si="80"/>
        <v xml:space="preserve">  </v>
      </c>
      <c r="BJ86" s="1203" t="s">
        <v>1172</v>
      </c>
      <c r="BK86" s="1595">
        <v>6.3555696747991247E-2</v>
      </c>
      <c r="BL86" s="1595"/>
      <c r="BM86" s="1203"/>
      <c r="BN86" s="1158" t="str">
        <f t="shared" si="81"/>
        <v xml:space="preserve">  </v>
      </c>
      <c r="BO86" s="1157" t="str">
        <f t="shared" si="82"/>
        <v xml:space="preserve">  </v>
      </c>
      <c r="BP86" s="1310">
        <f t="shared" si="85"/>
        <v>0.9806863887811228</v>
      </c>
      <c r="BQ86" s="1189">
        <v>187.11154674861518</v>
      </c>
      <c r="BR86" s="1203"/>
      <c r="BS86" s="1323"/>
      <c r="BT86" s="1158" t="str">
        <f t="shared" si="69"/>
        <v xml:space="preserve">  </v>
      </c>
      <c r="BU86" s="1306">
        <v>48.337149576725565</v>
      </c>
      <c r="BV86" s="1203"/>
      <c r="BW86" s="1323"/>
      <c r="BX86" s="1154" t="str">
        <f t="shared" si="75"/>
        <v xml:space="preserve">  </v>
      </c>
      <c r="BY86" s="1312">
        <v>0.64539554142421907</v>
      </c>
      <c r="BZ86" s="1312"/>
      <c r="CA86" s="1594"/>
      <c r="CB86" s="1594" t="str">
        <f>CF86</f>
        <v>&lt; RL, Est.</v>
      </c>
      <c r="CC86" s="1154" t="str">
        <f t="shared" si="86"/>
        <v>E, &lt;RL</v>
      </c>
      <c r="CD86" s="1595">
        <v>0.15914867328301743</v>
      </c>
      <c r="CE86" s="1595"/>
      <c r="CF86" s="1594" t="s">
        <v>1032</v>
      </c>
      <c r="CG86" s="1158" t="str">
        <f t="shared" si="83"/>
        <v xml:space="preserve">  </v>
      </c>
      <c r="CH86" s="1239">
        <f t="shared" si="87"/>
        <v>0.34492555517768742</v>
      </c>
      <c r="CI86" s="1419">
        <v>4.7261523242273933</v>
      </c>
      <c r="CJ86" s="1419"/>
      <c r="CK86" s="1419"/>
      <c r="CL86" s="1154" t="str">
        <f t="shared" si="72"/>
        <v xml:space="preserve">  </v>
      </c>
      <c r="CM86" s="1419">
        <v>0.87378862738622942</v>
      </c>
      <c r="CN86" s="1419"/>
      <c r="CO86" s="1419" t="s">
        <v>602</v>
      </c>
      <c r="CP86" s="1158" t="str">
        <f t="shared" si="84"/>
        <v xml:space="preserve">  </v>
      </c>
      <c r="CQ86" s="1201">
        <f t="shared" si="88"/>
        <v>2.5258474991802569</v>
      </c>
      <c r="CR86" s="1201">
        <f t="shared" si="89"/>
        <v>1.8076958096158826</v>
      </c>
      <c r="CS86" s="1203"/>
    </row>
    <row r="87" spans="1:97" ht="38.25" x14ac:dyDescent="0.2">
      <c r="A87" s="1144" t="s">
        <v>2480</v>
      </c>
      <c r="B87" s="1161" t="s">
        <v>1586</v>
      </c>
      <c r="C87" s="957" t="s">
        <v>599</v>
      </c>
      <c r="D87" s="957">
        <v>9</v>
      </c>
      <c r="E87" s="1455">
        <v>1602685</v>
      </c>
      <c r="F87" s="955">
        <v>1</v>
      </c>
      <c r="G87" s="1163">
        <v>11452900</v>
      </c>
      <c r="H87" s="1163">
        <v>201603171420</v>
      </c>
      <c r="I87" s="1163" t="s">
        <v>672</v>
      </c>
      <c r="J87" s="1163"/>
      <c r="K87" s="1165" t="s">
        <v>2616</v>
      </c>
      <c r="L87" s="1166" t="s">
        <v>746</v>
      </c>
      <c r="M87" s="957" t="s">
        <v>1137</v>
      </c>
      <c r="N87" s="957"/>
      <c r="O87" s="957"/>
      <c r="P87" s="1169">
        <v>42446</v>
      </c>
      <c r="Q87" s="960">
        <v>0.59722222222222221</v>
      </c>
      <c r="R87" s="957" t="s">
        <v>1177</v>
      </c>
      <c r="S87" s="1566" t="s">
        <v>1177</v>
      </c>
      <c r="T87" s="1602">
        <v>130.30000000000001</v>
      </c>
      <c r="U87" s="1566">
        <v>156.20000000000002</v>
      </c>
      <c r="V87" s="1393">
        <v>25.900000000000006</v>
      </c>
      <c r="W87" s="1236">
        <v>112</v>
      </c>
      <c r="X87" s="1236">
        <v>231.25000000000006</v>
      </c>
      <c r="Y87" s="1154" t="str">
        <f t="shared" si="65"/>
        <v xml:space="preserve">  </v>
      </c>
      <c r="Z87" s="1566" t="s">
        <v>1177</v>
      </c>
      <c r="AA87" s="1602">
        <v>131.80000000000001</v>
      </c>
      <c r="AB87" s="1566">
        <v>160.80000000000001</v>
      </c>
      <c r="AC87" s="1393">
        <v>29</v>
      </c>
      <c r="AD87" s="1393">
        <v>130</v>
      </c>
      <c r="AE87" s="1393">
        <v>223.07692307692307</v>
      </c>
      <c r="AF87" s="1154" t="str">
        <f t="shared" si="66"/>
        <v xml:space="preserve">  </v>
      </c>
      <c r="AG87" s="1566" t="s">
        <v>1177</v>
      </c>
      <c r="AH87" s="1635">
        <v>133</v>
      </c>
      <c r="AI87" s="1344">
        <v>162.80000000000001</v>
      </c>
      <c r="AJ87" s="1189">
        <v>29.800000000000011</v>
      </c>
      <c r="AK87" s="1189">
        <v>122</v>
      </c>
      <c r="AL87" s="1189">
        <v>244.26229508196732</v>
      </c>
      <c r="AM87" s="1154" t="str">
        <f t="shared" si="67"/>
        <v xml:space="preserve">  </v>
      </c>
      <c r="AN87" s="1602">
        <v>232.86307271963014</v>
      </c>
      <c r="AO87" s="1566">
        <v>10.684404496608098</v>
      </c>
      <c r="AP87" s="1393">
        <v>4.588277725542274</v>
      </c>
      <c r="AQ87" s="1344">
        <v>3</v>
      </c>
      <c r="AR87" s="1154" t="str">
        <f t="shared" si="76"/>
        <v xml:space="preserve">  </v>
      </c>
      <c r="AS87" s="1343"/>
      <c r="AT87" s="86" t="s">
        <v>191</v>
      </c>
      <c r="AU87" s="86" t="s">
        <v>191</v>
      </c>
      <c r="AV87" s="86" t="s">
        <v>191</v>
      </c>
      <c r="AW87" s="1323" t="str">
        <f t="shared" si="77"/>
        <v xml:space="preserve">  </v>
      </c>
      <c r="AX87" s="1154" t="str">
        <f t="shared" si="78"/>
        <v xml:space="preserve">  </v>
      </c>
      <c r="AY87" s="86" t="s">
        <v>191</v>
      </c>
      <c r="AZ87" s="86" t="s">
        <v>191</v>
      </c>
      <c r="BA87" s="86" t="s">
        <v>191</v>
      </c>
      <c r="BB87" s="1323"/>
      <c r="BC87" s="1154" t="str">
        <f t="shared" si="79"/>
        <v xml:space="preserve">  </v>
      </c>
      <c r="BD87" s="801" t="s">
        <v>191</v>
      </c>
      <c r="BE87" s="1203" t="s">
        <v>1177</v>
      </c>
      <c r="BF87" s="1312">
        <v>2.8080493110673892</v>
      </c>
      <c r="BG87" s="1312"/>
      <c r="BH87" s="1323"/>
      <c r="BI87" s="1154" t="str">
        <f t="shared" si="80"/>
        <v xml:space="preserve">  </v>
      </c>
      <c r="BJ87" s="1203" t="s">
        <v>1177</v>
      </c>
      <c r="BK87" s="1595">
        <v>5.4242700599894146E-2</v>
      </c>
      <c r="BL87" s="1595"/>
      <c r="BM87" s="1203"/>
      <c r="BN87" s="1158" t="str">
        <f t="shared" si="81"/>
        <v xml:space="preserve">  </v>
      </c>
      <c r="BO87" s="1157" t="str">
        <f t="shared" si="82"/>
        <v xml:space="preserve">  </v>
      </c>
      <c r="BP87" s="1310">
        <f t="shared" si="85"/>
        <v>1.9316861846445117</v>
      </c>
      <c r="BQ87" s="1189">
        <v>131.49039266991289</v>
      </c>
      <c r="BR87" s="1203"/>
      <c r="BS87" s="1323"/>
      <c r="BT87" s="1158" t="str">
        <f t="shared" si="69"/>
        <v xml:space="preserve">  </v>
      </c>
      <c r="BU87" s="1306">
        <v>30.407153304917362</v>
      </c>
      <c r="BV87" s="1203"/>
      <c r="BW87" s="1323"/>
      <c r="BX87" s="1154" t="str">
        <f t="shared" si="75"/>
        <v xml:space="preserve">  </v>
      </c>
      <c r="BY87" s="1312">
        <v>1.2305953371561227</v>
      </c>
      <c r="BZ87" s="1312"/>
      <c r="CA87" s="1594"/>
      <c r="CB87" s="1594"/>
      <c r="CC87" s="1154" t="str">
        <f t="shared" si="86"/>
        <v xml:space="preserve">  </v>
      </c>
      <c r="CD87" s="1595">
        <v>0.27451742136559654</v>
      </c>
      <c r="CE87" s="1595"/>
      <c r="CF87" s="1594" t="s">
        <v>1132</v>
      </c>
      <c r="CG87" s="1158" t="str">
        <f t="shared" si="83"/>
        <v xml:space="preserve">  </v>
      </c>
      <c r="CH87" s="1239">
        <f t="shared" si="87"/>
        <v>0.93588231974129821</v>
      </c>
      <c r="CI87" s="1419">
        <v>2.624597260454733</v>
      </c>
      <c r="CJ87" s="1419"/>
      <c r="CK87" s="1419"/>
      <c r="CL87" s="1154" t="str">
        <f t="shared" si="72"/>
        <v xml:space="preserve">  </v>
      </c>
      <c r="CM87" s="1419">
        <v>0.6410901505045169</v>
      </c>
      <c r="CN87" s="1419"/>
      <c r="CO87" s="1419" t="s">
        <v>602</v>
      </c>
      <c r="CP87" s="1158" t="str">
        <f t="shared" si="84"/>
        <v xml:space="preserve">  </v>
      </c>
      <c r="CQ87" s="1201">
        <f t="shared" si="88"/>
        <v>1.9960372823917216</v>
      </c>
      <c r="CR87" s="1201">
        <f t="shared" si="89"/>
        <v>2.1083530709888634</v>
      </c>
      <c r="CS87" s="1203"/>
    </row>
    <row r="88" spans="1:97" ht="38.25" x14ac:dyDescent="0.2">
      <c r="A88" s="1144" t="s">
        <v>2482</v>
      </c>
      <c r="B88" s="1161" t="s">
        <v>1731</v>
      </c>
      <c r="C88" s="957" t="s">
        <v>599</v>
      </c>
      <c r="D88" s="957">
        <v>9</v>
      </c>
      <c r="E88" s="1455">
        <v>1603009</v>
      </c>
      <c r="F88" s="955">
        <v>1</v>
      </c>
      <c r="G88" s="1163">
        <v>11452900</v>
      </c>
      <c r="H88" s="1163">
        <v>201604061300</v>
      </c>
      <c r="I88" s="1163" t="s">
        <v>672</v>
      </c>
      <c r="J88" s="1163"/>
      <c r="K88" s="1165" t="s">
        <v>2616</v>
      </c>
      <c r="L88" s="1166" t="s">
        <v>746</v>
      </c>
      <c r="M88" s="957" t="s">
        <v>1137</v>
      </c>
      <c r="N88" s="957"/>
      <c r="O88" s="957"/>
      <c r="P88" s="1169">
        <v>42466</v>
      </c>
      <c r="Q88" s="960">
        <v>0.54166666666666663</v>
      </c>
      <c r="R88" s="957" t="s">
        <v>1589</v>
      </c>
      <c r="S88" s="1097"/>
      <c r="T88" s="1602">
        <v>123.9</v>
      </c>
      <c r="U88" s="1552">
        <v>129</v>
      </c>
      <c r="V88" s="1393">
        <v>5.0999999999999943</v>
      </c>
      <c r="W88" s="1097">
        <v>176</v>
      </c>
      <c r="X88" s="1236">
        <v>28.977272727272698</v>
      </c>
      <c r="Y88" s="1154" t="str">
        <f t="shared" si="65"/>
        <v xml:space="preserve">  </v>
      </c>
      <c r="Z88" s="957" t="s">
        <v>1589</v>
      </c>
      <c r="AA88" s="1590">
        <v>126.9</v>
      </c>
      <c r="AB88" s="1552">
        <v>133.70000000000002</v>
      </c>
      <c r="AC88" s="1343">
        <v>6.8000000000000114</v>
      </c>
      <c r="AD88" s="1393">
        <v>224</v>
      </c>
      <c r="AE88" s="1393">
        <v>30.357142857142907</v>
      </c>
      <c r="AF88" s="1154" t="str">
        <f t="shared" si="66"/>
        <v xml:space="preserve">  </v>
      </c>
      <c r="AG88" s="957" t="s">
        <v>1589</v>
      </c>
      <c r="AH88" s="1344">
        <v>125.8</v>
      </c>
      <c r="AI88" s="1638">
        <v>131.80000000000001</v>
      </c>
      <c r="AJ88" s="1344">
        <v>6.0000000000000142</v>
      </c>
      <c r="AK88" s="1344">
        <v>210</v>
      </c>
      <c r="AL88" s="1344">
        <v>28.57142857142864</v>
      </c>
      <c r="AM88" s="1154" t="str">
        <f t="shared" si="67"/>
        <v xml:space="preserve">  </v>
      </c>
      <c r="AN88" s="1344">
        <v>29.301948051948084</v>
      </c>
      <c r="AO88" s="1344">
        <v>0.93608462619081789</v>
      </c>
      <c r="AP88" s="1344">
        <v>3.194615677194145</v>
      </c>
      <c r="AQ88" s="1343">
        <v>3</v>
      </c>
      <c r="AR88" s="1154" t="str">
        <f t="shared" si="76"/>
        <v xml:space="preserve">  </v>
      </c>
      <c r="AS88" s="1343"/>
      <c r="AT88" s="86" t="s">
        <v>191</v>
      </c>
      <c r="AU88" s="86" t="s">
        <v>191</v>
      </c>
      <c r="AV88" s="86" t="s">
        <v>191</v>
      </c>
      <c r="AW88" s="1323" t="str">
        <f t="shared" si="77"/>
        <v xml:space="preserve">  </v>
      </c>
      <c r="AX88" s="1154" t="str">
        <f t="shared" si="78"/>
        <v xml:space="preserve">  </v>
      </c>
      <c r="AY88" s="86" t="s">
        <v>191</v>
      </c>
      <c r="AZ88" s="86" t="s">
        <v>191</v>
      </c>
      <c r="BA88" s="86" t="s">
        <v>191</v>
      </c>
      <c r="BB88" s="1323"/>
      <c r="BC88" s="1154" t="str">
        <f t="shared" si="79"/>
        <v xml:space="preserve">  </v>
      </c>
      <c r="BD88" s="801" t="s">
        <v>191</v>
      </c>
      <c r="BE88" s="1203" t="s">
        <v>1589</v>
      </c>
      <c r="BF88" s="1312">
        <v>2.8272061456189879</v>
      </c>
      <c r="BG88" s="1312">
        <v>3.5112510290708165E-2</v>
      </c>
      <c r="BH88" s="1323"/>
      <c r="BI88" s="1154" t="str">
        <f t="shared" si="80"/>
        <v xml:space="preserve">  </v>
      </c>
      <c r="BJ88" s="1203" t="s">
        <v>1589</v>
      </c>
      <c r="BK88" s="1595">
        <v>0.20164293844556208</v>
      </c>
      <c r="BL88" s="1595">
        <v>8.1283871499618493E-3</v>
      </c>
      <c r="BM88" s="1203"/>
      <c r="BN88" s="1158" t="str">
        <f t="shared" si="81"/>
        <v xml:space="preserve">  </v>
      </c>
      <c r="BO88" s="1157" t="str">
        <f t="shared" si="82"/>
        <v xml:space="preserve">  </v>
      </c>
      <c r="BP88" s="1310">
        <f t="shared" si="85"/>
        <v>7.1322333094820864</v>
      </c>
      <c r="BQ88" s="1189">
        <v>195.93843848831085</v>
      </c>
      <c r="BR88" s="1203"/>
      <c r="BS88" s="1323"/>
      <c r="BT88" s="1158" t="str">
        <f t="shared" si="69"/>
        <v xml:space="preserve">  </v>
      </c>
      <c r="BU88" s="1306">
        <v>5.6777615698317287</v>
      </c>
      <c r="BV88" s="1203"/>
      <c r="BW88" s="1323"/>
      <c r="BX88" s="1154" t="str">
        <f t="shared" si="75"/>
        <v xml:space="preserve">  </v>
      </c>
      <c r="BY88" s="1312">
        <v>16.935685364626643</v>
      </c>
      <c r="BZ88" s="1312"/>
      <c r="CA88" s="1594"/>
      <c r="CB88" s="1594"/>
      <c r="CC88" s="1154" t="str">
        <f t="shared" si="86"/>
        <v xml:space="preserve">  </v>
      </c>
      <c r="CD88" s="1595">
        <v>0.51411901999759457</v>
      </c>
      <c r="CE88" s="1595"/>
      <c r="CF88" s="1594"/>
      <c r="CG88" s="1158" t="str">
        <f t="shared" si="83"/>
        <v xml:space="preserve">  </v>
      </c>
      <c r="CH88" s="1239">
        <f t="shared" si="87"/>
        <v>8.6433705888888053</v>
      </c>
      <c r="CI88" s="1419">
        <v>9.203175129281103</v>
      </c>
      <c r="CJ88" s="1419"/>
      <c r="CK88" s="1419"/>
      <c r="CL88" s="1154" t="str">
        <f t="shared" si="72"/>
        <v xml:space="preserve">  </v>
      </c>
      <c r="CM88" s="1419">
        <v>0.26294786083660354</v>
      </c>
      <c r="CN88" s="1419"/>
      <c r="CO88" s="1419"/>
      <c r="CP88" s="1158" t="str">
        <f t="shared" si="84"/>
        <v xml:space="preserve">  </v>
      </c>
      <c r="CQ88" s="1201">
        <f t="shared" si="88"/>
        <v>4.6969727840462197</v>
      </c>
      <c r="CR88" s="1201">
        <f t="shared" si="89"/>
        <v>4.6311888514965682</v>
      </c>
      <c r="CS88" s="1203"/>
    </row>
    <row r="89" spans="1:97" ht="38.25" x14ac:dyDescent="0.2">
      <c r="A89" s="1144" t="s">
        <v>2493</v>
      </c>
      <c r="B89" s="1167" t="s">
        <v>1889</v>
      </c>
      <c r="C89" s="957" t="s">
        <v>599</v>
      </c>
      <c r="D89" s="957">
        <v>9</v>
      </c>
      <c r="E89" s="1455">
        <v>1701224</v>
      </c>
      <c r="F89" s="955">
        <v>1</v>
      </c>
      <c r="G89" s="1163">
        <v>11452900</v>
      </c>
      <c r="H89" s="1163">
        <v>201612151640</v>
      </c>
      <c r="I89" s="1163" t="s">
        <v>672</v>
      </c>
      <c r="J89" s="1163" t="s">
        <v>1785</v>
      </c>
      <c r="K89" s="1165" t="s">
        <v>2616</v>
      </c>
      <c r="L89" s="1166" t="s">
        <v>746</v>
      </c>
      <c r="M89" s="957"/>
      <c r="N89" s="957"/>
      <c r="O89" s="957"/>
      <c r="P89" s="1169">
        <v>42719</v>
      </c>
      <c r="Q89" s="960">
        <v>0.69444444444444453</v>
      </c>
      <c r="R89" s="957" t="s">
        <v>1776</v>
      </c>
      <c r="S89" s="1343" t="s">
        <v>1776</v>
      </c>
      <c r="T89" s="1602">
        <v>128.69999999999999</v>
      </c>
      <c r="U89" s="1552">
        <v>137.1</v>
      </c>
      <c r="V89" s="1393">
        <v>8.4000000000000057</v>
      </c>
      <c r="W89" s="1097">
        <v>576</v>
      </c>
      <c r="X89" s="1236">
        <v>14.583333333333345</v>
      </c>
      <c r="Y89" s="1154" t="str">
        <f t="shared" si="65"/>
        <v xml:space="preserve">  </v>
      </c>
      <c r="Z89" s="1343" t="s">
        <v>1776</v>
      </c>
      <c r="AA89" s="1189">
        <v>126.2</v>
      </c>
      <c r="AB89" s="1189">
        <v>132.6</v>
      </c>
      <c r="AC89" s="1189">
        <v>6.3999999999999915</v>
      </c>
      <c r="AD89" s="1189">
        <v>446</v>
      </c>
      <c r="AE89" s="1189">
        <v>14.349775784753344</v>
      </c>
      <c r="AF89" s="1154" t="str">
        <f t="shared" si="66"/>
        <v xml:space="preserve">  </v>
      </c>
      <c r="AG89" s="1343" t="s">
        <v>1776</v>
      </c>
      <c r="AH89" s="1344">
        <v>127.7</v>
      </c>
      <c r="AI89" s="1638">
        <v>135.9</v>
      </c>
      <c r="AJ89" s="1344">
        <v>8.2000000000000028</v>
      </c>
      <c r="AK89" s="1344">
        <v>568</v>
      </c>
      <c r="AL89" s="1344">
        <v>14.436619718309865</v>
      </c>
      <c r="AM89" s="1154" t="str">
        <f t="shared" si="67"/>
        <v xml:space="preserve">  </v>
      </c>
      <c r="AN89" s="1344">
        <v>14.456576278798851</v>
      </c>
      <c r="AO89" s="1344">
        <v>0.11805075329953522</v>
      </c>
      <c r="AP89" s="1344">
        <v>0.81658859624087754</v>
      </c>
      <c r="AQ89" s="1343">
        <v>3</v>
      </c>
      <c r="AR89" s="1154" t="str">
        <f t="shared" si="76"/>
        <v xml:space="preserve">  </v>
      </c>
      <c r="AS89" s="1343"/>
      <c r="AT89" s="86" t="s">
        <v>191</v>
      </c>
      <c r="AU89" s="86" t="s">
        <v>191</v>
      </c>
      <c r="AV89" s="86" t="s">
        <v>191</v>
      </c>
      <c r="AW89" s="1323" t="str">
        <f t="shared" si="77"/>
        <v xml:space="preserve">  </v>
      </c>
      <c r="AX89" s="1154" t="str">
        <f t="shared" si="78"/>
        <v xml:space="preserve">  </v>
      </c>
      <c r="AY89" s="86" t="s">
        <v>191</v>
      </c>
      <c r="AZ89" s="86" t="s">
        <v>191</v>
      </c>
      <c r="BA89" s="86" t="s">
        <v>191</v>
      </c>
      <c r="BB89" s="1323"/>
      <c r="BC89" s="1154" t="str">
        <f t="shared" si="79"/>
        <v xml:space="preserve">  </v>
      </c>
      <c r="BD89" s="801" t="s">
        <v>191</v>
      </c>
      <c r="BE89" s="1203" t="s">
        <v>1776</v>
      </c>
      <c r="BF89" s="1312">
        <v>5.9413961904141805</v>
      </c>
      <c r="BG89" s="1312"/>
      <c r="BH89" s="1203"/>
      <c r="BI89" s="1154" t="str">
        <f t="shared" si="80"/>
        <v xml:space="preserve">  </v>
      </c>
      <c r="BJ89" s="957" t="s">
        <v>1776</v>
      </c>
      <c r="BK89" s="1595">
        <v>7.7773477899088256E-2</v>
      </c>
      <c r="BL89" s="1595"/>
      <c r="BM89" s="1203"/>
      <c r="BN89" s="1158" t="str">
        <f t="shared" si="81"/>
        <v xml:space="preserve">  </v>
      </c>
      <c r="BO89" s="1157" t="str">
        <f t="shared" si="82"/>
        <v xml:space="preserve">  </v>
      </c>
      <c r="BP89" s="1310">
        <f t="shared" si="85"/>
        <v>1.3090101283696178</v>
      </c>
      <c r="BQ89" s="1642">
        <v>354.07131732098111</v>
      </c>
      <c r="BR89" s="1203"/>
      <c r="BS89" s="1203"/>
      <c r="BT89" s="1158" t="str">
        <f t="shared" si="69"/>
        <v xml:space="preserve">  </v>
      </c>
      <c r="BU89" s="1642">
        <v>5.1635400442643125</v>
      </c>
      <c r="BV89" s="1203"/>
      <c r="BW89" s="1203"/>
      <c r="BX89" s="1154" t="str">
        <f t="shared" si="75"/>
        <v xml:space="preserve">  </v>
      </c>
      <c r="BY89" s="1312">
        <v>7.6719925636387627</v>
      </c>
      <c r="BZ89" s="1312"/>
      <c r="CA89" s="1594"/>
      <c r="CB89" s="1594"/>
      <c r="CC89" s="1154" t="str">
        <f t="shared" si="86"/>
        <v xml:space="preserve">  </v>
      </c>
      <c r="CD89" s="1595">
        <v>0.1100913731105112</v>
      </c>
      <c r="CE89" s="1595"/>
      <c r="CF89" s="1594"/>
      <c r="CG89" s="1158" t="str">
        <f t="shared" si="83"/>
        <v>E, &lt;RL</v>
      </c>
      <c r="CH89" s="1239">
        <f t="shared" si="87"/>
        <v>2.1667930126866972</v>
      </c>
      <c r="CI89" s="1312">
        <v>10.420415703730258</v>
      </c>
      <c r="CJ89" s="1203"/>
      <c r="CK89" s="1203"/>
      <c r="CL89" s="1154" t="str">
        <f t="shared" si="72"/>
        <v xml:space="preserve">  </v>
      </c>
      <c r="CM89" s="1312">
        <v>0.150435578821458</v>
      </c>
      <c r="CN89" s="1203" t="s">
        <v>602</v>
      </c>
      <c r="CO89" s="1203"/>
      <c r="CP89" s="1158" t="str">
        <f t="shared" si="84"/>
        <v>E, &lt;RL</v>
      </c>
      <c r="CQ89" s="1201">
        <f t="shared" si="88"/>
        <v>2.9430273490026013</v>
      </c>
      <c r="CR89" s="1201">
        <f t="shared" si="89"/>
        <v>2.9134194279864767</v>
      </c>
      <c r="CS89" s="1203"/>
    </row>
    <row r="90" spans="1:97" ht="38.25" x14ac:dyDescent="0.2">
      <c r="A90" s="1144" t="s">
        <v>2496</v>
      </c>
      <c r="B90" s="1167" t="s">
        <v>1892</v>
      </c>
      <c r="C90" s="957" t="s">
        <v>599</v>
      </c>
      <c r="D90" s="957">
        <v>9</v>
      </c>
      <c r="E90" s="1455">
        <v>1701219</v>
      </c>
      <c r="F90" s="955">
        <v>1</v>
      </c>
      <c r="G90" s="1163">
        <v>11452900</v>
      </c>
      <c r="H90" s="1163">
        <v>201612161720</v>
      </c>
      <c r="I90" s="1163" t="s">
        <v>672</v>
      </c>
      <c r="J90" s="1163" t="s">
        <v>1788</v>
      </c>
      <c r="K90" s="1165" t="s">
        <v>2616</v>
      </c>
      <c r="L90" s="1166" t="s">
        <v>746</v>
      </c>
      <c r="M90" s="957"/>
      <c r="N90" s="957"/>
      <c r="O90" s="957"/>
      <c r="P90" s="1169">
        <v>42720</v>
      </c>
      <c r="Q90" s="960">
        <v>0.72222222222222221</v>
      </c>
      <c r="R90" s="957" t="s">
        <v>1779</v>
      </c>
      <c r="S90" s="1343" t="s">
        <v>1779</v>
      </c>
      <c r="T90" s="1602">
        <v>128.1</v>
      </c>
      <c r="U90" s="1552">
        <v>152.69999999999999</v>
      </c>
      <c r="V90" s="1393">
        <v>24.599999999999994</v>
      </c>
      <c r="W90" s="1097">
        <v>118</v>
      </c>
      <c r="X90" s="1236">
        <v>208.47457627118641</v>
      </c>
      <c r="Y90" s="1154" t="str">
        <f t="shared" si="65"/>
        <v xml:space="preserve">  </v>
      </c>
      <c r="Z90" s="1343" t="s">
        <v>1779</v>
      </c>
      <c r="AA90" s="1189">
        <v>126.9</v>
      </c>
      <c r="AB90" s="1189">
        <v>155.70000000000002</v>
      </c>
      <c r="AC90" s="1189">
        <v>28.800000000000011</v>
      </c>
      <c r="AD90" s="1189">
        <v>136</v>
      </c>
      <c r="AE90" s="1189">
        <v>211.76470588235301</v>
      </c>
      <c r="AF90" s="1154" t="str">
        <f t="shared" si="66"/>
        <v xml:space="preserve">  </v>
      </c>
      <c r="AG90" s="1343" t="s">
        <v>1779</v>
      </c>
      <c r="AH90" s="1344">
        <v>128.80000000000001</v>
      </c>
      <c r="AI90" s="1638">
        <v>155</v>
      </c>
      <c r="AJ90" s="1344">
        <v>26.199999999999989</v>
      </c>
      <c r="AK90" s="1344">
        <v>122</v>
      </c>
      <c r="AL90" s="1344">
        <v>214.75409836065566</v>
      </c>
      <c r="AM90" s="1154" t="str">
        <f t="shared" si="67"/>
        <v xml:space="preserve">  </v>
      </c>
      <c r="AN90" s="1344">
        <v>211.66446017139836</v>
      </c>
      <c r="AO90" s="1344">
        <v>3.1409610503724301</v>
      </c>
      <c r="AP90" s="1344">
        <v>1.4839340755783903</v>
      </c>
      <c r="AQ90" s="1343">
        <v>3</v>
      </c>
      <c r="AR90" s="1154" t="str">
        <f t="shared" si="76"/>
        <v xml:space="preserve">  </v>
      </c>
      <c r="AS90" s="1343"/>
      <c r="AT90" s="86" t="s">
        <v>191</v>
      </c>
      <c r="AU90" s="86" t="s">
        <v>191</v>
      </c>
      <c r="AV90" s="86" t="s">
        <v>191</v>
      </c>
      <c r="AW90" s="1323" t="str">
        <f t="shared" si="77"/>
        <v xml:space="preserve">  </v>
      </c>
      <c r="AX90" s="1154" t="str">
        <f t="shared" si="78"/>
        <v xml:space="preserve">  </v>
      </c>
      <c r="AY90" s="86" t="s">
        <v>191</v>
      </c>
      <c r="AZ90" s="86" t="s">
        <v>191</v>
      </c>
      <c r="BA90" s="86" t="s">
        <v>191</v>
      </c>
      <c r="BB90" s="1323"/>
      <c r="BC90" s="1154" t="str">
        <f t="shared" si="79"/>
        <v xml:space="preserve">  </v>
      </c>
      <c r="BD90" s="801" t="s">
        <v>191</v>
      </c>
      <c r="BE90" s="1203" t="s">
        <v>1779</v>
      </c>
      <c r="BF90" s="1312">
        <v>3.5866569223307292</v>
      </c>
      <c r="BG90" s="1312"/>
      <c r="BH90" s="1203"/>
      <c r="BI90" s="1154" t="str">
        <f t="shared" si="80"/>
        <v xml:space="preserve">  </v>
      </c>
      <c r="BJ90" s="957" t="s">
        <v>1779</v>
      </c>
      <c r="BK90" s="1595">
        <v>6.9151101769376055E-2</v>
      </c>
      <c r="BL90" s="1595"/>
      <c r="BM90" s="1203"/>
      <c r="BN90" s="1158" t="str">
        <f t="shared" si="81"/>
        <v xml:space="preserve">  </v>
      </c>
      <c r="BO90" s="1157" t="str">
        <f t="shared" si="82"/>
        <v xml:space="preserve">  </v>
      </c>
      <c r="BP90" s="1310">
        <f t="shared" si="85"/>
        <v>1.9280099342325545</v>
      </c>
      <c r="BQ90" s="1642">
        <v>185.61908497195637</v>
      </c>
      <c r="BR90" s="1203"/>
      <c r="BS90" s="1203"/>
      <c r="BT90" s="1158" t="str">
        <f t="shared" si="69"/>
        <v xml:space="preserve">  </v>
      </c>
      <c r="BU90" s="1642">
        <v>38.696860087373949</v>
      </c>
      <c r="BV90" s="1203"/>
      <c r="BW90" s="1203"/>
      <c r="BX90" s="1154" t="str">
        <f t="shared" si="75"/>
        <v xml:space="preserve">  </v>
      </c>
      <c r="BY90" s="1312">
        <v>2.4496843908167727</v>
      </c>
      <c r="BZ90" s="1312"/>
      <c r="CA90" s="1594"/>
      <c r="CB90" s="1594"/>
      <c r="CC90" s="1154" t="str">
        <f t="shared" si="86"/>
        <v xml:space="preserve">  </v>
      </c>
      <c r="CD90" s="1595">
        <v>0.51875669452590456</v>
      </c>
      <c r="CE90" s="1595"/>
      <c r="CF90" s="1594"/>
      <c r="CG90" s="1158" t="str">
        <f t="shared" si="83"/>
        <v xml:space="preserve">  </v>
      </c>
      <c r="CH90" s="1239">
        <f t="shared" si="87"/>
        <v>1.3197373487682449</v>
      </c>
      <c r="CI90" s="1312">
        <v>3.89944198670955</v>
      </c>
      <c r="CJ90" s="1203"/>
      <c r="CK90" s="1203"/>
      <c r="CL90" s="1154" t="str">
        <f t="shared" si="72"/>
        <v xml:space="preserve">  </v>
      </c>
      <c r="CM90" s="1312">
        <v>0.83742114796549305</v>
      </c>
      <c r="CN90" s="1203" t="s">
        <v>602</v>
      </c>
      <c r="CO90" s="1203"/>
      <c r="CP90" s="1158" t="str">
        <f t="shared" si="84"/>
        <v xml:space="preserve">  </v>
      </c>
      <c r="CQ90" s="1201">
        <f t="shared" si="88"/>
        <v>2.1007764300199434</v>
      </c>
      <c r="CR90" s="1201">
        <f t="shared" si="89"/>
        <v>2.1640545152104669</v>
      </c>
      <c r="CS90" s="1203"/>
    </row>
    <row r="91" spans="1:97" ht="38.25" x14ac:dyDescent="0.2">
      <c r="A91" s="1144" t="s">
        <v>2499</v>
      </c>
      <c r="B91" s="1167" t="s">
        <v>1895</v>
      </c>
      <c r="C91" s="957" t="s">
        <v>599</v>
      </c>
      <c r="D91" s="957">
        <v>9</v>
      </c>
      <c r="E91" s="1455">
        <v>1701216</v>
      </c>
      <c r="F91" s="955">
        <v>1</v>
      </c>
      <c r="G91" s="1163">
        <v>11452900</v>
      </c>
      <c r="H91" s="1163">
        <v>201612171600</v>
      </c>
      <c r="I91" s="1163" t="s">
        <v>672</v>
      </c>
      <c r="J91" s="1163" t="s">
        <v>1791</v>
      </c>
      <c r="K91" s="1165" t="s">
        <v>2616</v>
      </c>
      <c r="L91" s="1166" t="s">
        <v>746</v>
      </c>
      <c r="M91" s="957"/>
      <c r="N91" s="957"/>
      <c r="O91" s="957"/>
      <c r="P91" s="1169">
        <v>42721</v>
      </c>
      <c r="Q91" s="960">
        <v>0.66666666666666663</v>
      </c>
      <c r="R91" s="957" t="s">
        <v>1782</v>
      </c>
      <c r="S91" s="1343" t="s">
        <v>1782</v>
      </c>
      <c r="T91" s="1602">
        <v>129.1</v>
      </c>
      <c r="U91" s="1552">
        <v>146.69999999999999</v>
      </c>
      <c r="V91" s="1393">
        <v>17.599999999999994</v>
      </c>
      <c r="W91" s="1097">
        <v>94</v>
      </c>
      <c r="X91" s="1236">
        <v>187.23404255319141</v>
      </c>
      <c r="Y91" s="1154" t="str">
        <f t="shared" si="65"/>
        <v xml:space="preserve">  </v>
      </c>
      <c r="Z91" s="1343" t="s">
        <v>1782</v>
      </c>
      <c r="AA91" s="1189">
        <v>128.19999999999999</v>
      </c>
      <c r="AB91" s="1189">
        <v>145.1</v>
      </c>
      <c r="AC91" s="1189">
        <v>16.900000000000006</v>
      </c>
      <c r="AD91" s="1189">
        <v>88</v>
      </c>
      <c r="AE91" s="1189">
        <v>192.04545454545462</v>
      </c>
      <c r="AF91" s="1154" t="str">
        <f t="shared" si="66"/>
        <v xml:space="preserve">  </v>
      </c>
      <c r="AG91" s="1343" t="s">
        <v>1782</v>
      </c>
      <c r="AH91" s="1344">
        <v>128.80000000000001</v>
      </c>
      <c r="AI91" s="1638">
        <v>145.80000000000001</v>
      </c>
      <c r="AJ91" s="1344">
        <v>17</v>
      </c>
      <c r="AK91" s="1344">
        <v>88</v>
      </c>
      <c r="AL91" s="1189">
        <v>193.18181818181819</v>
      </c>
      <c r="AM91" s="1154" t="str">
        <f t="shared" si="67"/>
        <v xml:space="preserve">  </v>
      </c>
      <c r="AN91" s="1344">
        <v>190.82043842682143</v>
      </c>
      <c r="AO91" s="1344">
        <v>3.157452628354863</v>
      </c>
      <c r="AP91" s="1344">
        <v>1.6546721380507299</v>
      </c>
      <c r="AQ91" s="1343">
        <v>3</v>
      </c>
      <c r="AR91" s="1154" t="str">
        <f t="shared" si="76"/>
        <v xml:space="preserve">  </v>
      </c>
      <c r="AS91" s="1343"/>
      <c r="AT91" s="86" t="s">
        <v>191</v>
      </c>
      <c r="AU91" s="86" t="s">
        <v>191</v>
      </c>
      <c r="AV91" s="86" t="s">
        <v>191</v>
      </c>
      <c r="AW91" s="1323" t="str">
        <f t="shared" si="77"/>
        <v xml:space="preserve">  </v>
      </c>
      <c r="AX91" s="1154" t="str">
        <f t="shared" si="78"/>
        <v xml:space="preserve">  </v>
      </c>
      <c r="AY91" s="86" t="s">
        <v>191</v>
      </c>
      <c r="AZ91" s="86" t="s">
        <v>191</v>
      </c>
      <c r="BA91" s="86" t="s">
        <v>191</v>
      </c>
      <c r="BB91" s="1323"/>
      <c r="BC91" s="1154" t="str">
        <f t="shared" si="79"/>
        <v xml:space="preserve">  </v>
      </c>
      <c r="BD91" s="801" t="s">
        <v>191</v>
      </c>
      <c r="BE91" s="1203" t="s">
        <v>1782</v>
      </c>
      <c r="BF91" s="1312">
        <v>12.425790801861568</v>
      </c>
      <c r="BG91" s="1312"/>
      <c r="BH91" s="1203"/>
      <c r="BI91" s="1154" t="str">
        <f t="shared" si="80"/>
        <v xml:space="preserve">  </v>
      </c>
      <c r="BJ91" s="957" t="s">
        <v>1782</v>
      </c>
      <c r="BK91" s="1595">
        <v>9.0403643660558419E-2</v>
      </c>
      <c r="BL91" s="1595"/>
      <c r="BM91" s="1203"/>
      <c r="BN91" s="1158" t="str">
        <f t="shared" si="81"/>
        <v xml:space="preserve">  </v>
      </c>
      <c r="BO91" s="1157" t="str">
        <f t="shared" si="82"/>
        <v xml:space="preserve">  </v>
      </c>
      <c r="BP91" s="1310">
        <f t="shared" si="85"/>
        <v>0.72754841202553167</v>
      </c>
      <c r="BQ91" s="1642">
        <v>310.28665317998787</v>
      </c>
      <c r="BR91" s="1203"/>
      <c r="BS91" s="1203"/>
      <c r="BT91" s="1158" t="str">
        <f t="shared" si="69"/>
        <v xml:space="preserve">  </v>
      </c>
      <c r="BU91" s="1642">
        <v>58.096224425189192</v>
      </c>
      <c r="BV91" s="1203"/>
      <c r="BW91" s="1203"/>
      <c r="BX91" s="1154" t="str">
        <f t="shared" si="75"/>
        <v xml:space="preserve">  </v>
      </c>
      <c r="BY91" s="1312">
        <v>3.9118377172839804</v>
      </c>
      <c r="BZ91" s="1312"/>
      <c r="CA91" s="1594"/>
      <c r="CB91" s="1594"/>
      <c r="CC91" s="1154" t="str">
        <f t="shared" si="86"/>
        <v xml:space="preserve">  </v>
      </c>
      <c r="CD91" s="1595">
        <v>0.75125065252385648</v>
      </c>
      <c r="CE91" s="1595"/>
      <c r="CF91" s="1594"/>
      <c r="CG91" s="1158" t="str">
        <f t="shared" si="83"/>
        <v xml:space="preserve">  </v>
      </c>
      <c r="CH91" s="1239">
        <f t="shared" si="87"/>
        <v>1.2607173647958496</v>
      </c>
      <c r="CI91" s="1312">
        <v>4.9170503768241254</v>
      </c>
      <c r="CJ91" s="1203"/>
      <c r="CK91" s="1203"/>
      <c r="CL91" s="1154" t="str">
        <f t="shared" si="72"/>
        <v xml:space="preserve">  </v>
      </c>
      <c r="CM91" s="1312">
        <v>0.94988473188647882</v>
      </c>
      <c r="CN91" s="1203" t="s">
        <v>602</v>
      </c>
      <c r="CO91" s="1203"/>
      <c r="CP91" s="1158" t="str">
        <f t="shared" si="84"/>
        <v xml:space="preserve">  </v>
      </c>
      <c r="CQ91" s="1201">
        <f t="shared" si="88"/>
        <v>1.5846799488252219</v>
      </c>
      <c r="CR91" s="1201">
        <f t="shared" si="89"/>
        <v>1.635019730257429</v>
      </c>
      <c r="CS91" s="1203"/>
    </row>
    <row r="92" spans="1:97" x14ac:dyDescent="0.2">
      <c r="A92" s="1144" t="s">
        <v>2183</v>
      </c>
      <c r="B92" s="1208" t="s">
        <v>1289</v>
      </c>
      <c r="C92" s="1209" t="s">
        <v>600</v>
      </c>
      <c r="D92" s="1209">
        <v>5</v>
      </c>
      <c r="E92" s="1455"/>
      <c r="F92" s="955">
        <v>4</v>
      </c>
      <c r="G92" s="1210">
        <v>11452900</v>
      </c>
      <c r="H92" s="1210">
        <v>201103151010</v>
      </c>
      <c r="I92" s="1210"/>
      <c r="J92" s="1209" t="s">
        <v>389</v>
      </c>
      <c r="K92" s="1457" t="s">
        <v>1120</v>
      </c>
      <c r="L92" s="1458" t="s">
        <v>746</v>
      </c>
      <c r="M92" s="1209" t="s">
        <v>388</v>
      </c>
      <c r="N92" s="1209"/>
      <c r="O92" s="1209" t="s">
        <v>346</v>
      </c>
      <c r="P92" s="1209"/>
      <c r="Q92" s="1357">
        <v>0.42361111111111099</v>
      </c>
      <c r="R92" s="1356" t="s">
        <v>387</v>
      </c>
      <c r="S92" s="1362" t="s">
        <v>353</v>
      </c>
      <c r="T92" s="1409">
        <v>133.19999999999999</v>
      </c>
      <c r="U92" s="1409">
        <v>197.5</v>
      </c>
      <c r="V92" s="1360">
        <f>U92-T92</f>
        <v>64.300000000000011</v>
      </c>
      <c r="W92" s="1362">
        <v>250</v>
      </c>
      <c r="X92" s="1359">
        <f>V92/(W92/1000)</f>
        <v>257.20000000000005</v>
      </c>
      <c r="Y92" s="1154" t="str">
        <f t="shared" si="65"/>
        <v xml:space="preserve">  </v>
      </c>
      <c r="Z92" s="1362" t="s">
        <v>393</v>
      </c>
      <c r="AA92" s="1409">
        <v>130.9</v>
      </c>
      <c r="AB92" s="1409">
        <v>195.3</v>
      </c>
      <c r="AC92" s="1360">
        <f>AB92-AA92</f>
        <v>64.400000000000006</v>
      </c>
      <c r="AD92" s="1459"/>
      <c r="AE92" s="1450"/>
      <c r="AF92" s="1154" t="str">
        <f t="shared" si="66"/>
        <v xml:space="preserve">  </v>
      </c>
      <c r="AG92" s="1362" t="s">
        <v>428</v>
      </c>
      <c r="AH92" s="1409">
        <v>133.6</v>
      </c>
      <c r="AI92" s="1409">
        <v>201.6</v>
      </c>
      <c r="AJ92" s="1359">
        <f>AI92-AH92</f>
        <v>68</v>
      </c>
      <c r="AK92" s="1362">
        <v>250</v>
      </c>
      <c r="AL92" s="1359">
        <f>AJ92/(AK92/1000)</f>
        <v>272</v>
      </c>
      <c r="AM92" s="1154" t="str">
        <f t="shared" si="67"/>
        <v xml:space="preserve">  </v>
      </c>
      <c r="AN92" s="1361">
        <f>AVERAGE(X92,AE92,AL92)</f>
        <v>264.60000000000002</v>
      </c>
      <c r="AO92" s="1361">
        <f>STDEV(X92,AE92,AL92)</f>
        <v>10.465180361560872</v>
      </c>
      <c r="AP92" s="1361">
        <f>AO92/AN92*100</f>
        <v>3.9550946188816596</v>
      </c>
      <c r="AQ92" s="1362">
        <f>COUNT(X92,AE92,AL92)</f>
        <v>2</v>
      </c>
      <c r="AR92" s="1154" t="str">
        <f t="shared" si="76"/>
        <v xml:space="preserve">  </v>
      </c>
      <c r="AS92" s="1362"/>
      <c r="AT92" s="72" t="s">
        <v>191</v>
      </c>
      <c r="AU92" s="72" t="s">
        <v>191</v>
      </c>
      <c r="AV92" s="72" t="s">
        <v>191</v>
      </c>
      <c r="AW92" s="1175" t="str">
        <f t="shared" si="77"/>
        <v xml:space="preserve">  </v>
      </c>
      <c r="AX92" s="1154" t="str">
        <f t="shared" si="78"/>
        <v xml:space="preserve">  </v>
      </c>
      <c r="AY92" s="72" t="s">
        <v>191</v>
      </c>
      <c r="AZ92" s="72" t="s">
        <v>191</v>
      </c>
      <c r="BA92" s="72" t="s">
        <v>191</v>
      </c>
      <c r="BB92" s="1175" t="str">
        <f t="shared" ref="BB92:BB105" si="90">IF(AZ92&lt;BB$7,"E, &lt;PRL",IF(AZ92&gt;BB$7,"  ",))</f>
        <v xml:space="preserve">  </v>
      </c>
      <c r="BC92" s="1154" t="str">
        <f t="shared" si="79"/>
        <v xml:space="preserve">  </v>
      </c>
      <c r="BD92" s="795" t="s">
        <v>191</v>
      </c>
      <c r="BE92" s="470"/>
      <c r="BF92" s="470" t="s">
        <v>960</v>
      </c>
      <c r="BG92" s="470"/>
      <c r="BH92" s="1175"/>
      <c r="BI92" s="1154" t="str">
        <f t="shared" si="80"/>
        <v xml:space="preserve">  </v>
      </c>
      <c r="BJ92" s="1370" t="s">
        <v>494</v>
      </c>
      <c r="BK92" s="23" t="s">
        <v>960</v>
      </c>
      <c r="BL92" s="470"/>
      <c r="BM92" s="1175"/>
      <c r="BN92" s="1158" t="str">
        <f t="shared" si="81"/>
        <v xml:space="preserve">  </v>
      </c>
      <c r="BO92" s="1157" t="str">
        <f t="shared" si="82"/>
        <v xml:space="preserve">  </v>
      </c>
      <c r="BP92" s="1460"/>
      <c r="BQ92" s="1461">
        <v>174.12778533319013</v>
      </c>
      <c r="BR92" s="1370"/>
      <c r="BS92" s="174" t="str">
        <f>IF(BQ92&lt;BS$7,"E, &lt;PRL",IF(BQ92&gt;BS$7,"  ",))</f>
        <v xml:space="preserve">  </v>
      </c>
      <c r="BT92" s="1158" t="str">
        <f t="shared" si="69"/>
        <v xml:space="preserve">  </v>
      </c>
      <c r="BU92" s="1366">
        <f>BQ92*(X92/1000)</f>
        <v>44.785666387696509</v>
      </c>
      <c r="BV92" s="1370"/>
      <c r="BW92" s="174" t="str">
        <f>IF(BU92&lt;BW$7,"E, &lt;PRL",IF(BU92&gt;BW$7,"  ",))</f>
        <v xml:space="preserve">  </v>
      </c>
      <c r="BX92" s="1154" t="str">
        <f t="shared" si="75"/>
        <v xml:space="preserve">  </v>
      </c>
      <c r="BY92" s="1367">
        <v>2.1809359049142767</v>
      </c>
      <c r="BZ92" s="1367"/>
      <c r="CA92" s="1193">
        <v>1</v>
      </c>
      <c r="CB92" s="174" t="str">
        <f>IF(BY92&lt;CB$7,"E, &lt;PRL",IF(BY92&gt;CB$7,"  ",))</f>
        <v xml:space="preserve">  </v>
      </c>
      <c r="CC92" s="1154" t="str">
        <f t="shared" si="86"/>
        <v xml:space="preserve">  </v>
      </c>
      <c r="CD92" s="1462" t="s">
        <v>484</v>
      </c>
      <c r="CE92" s="1463"/>
      <c r="CF92" s="174" t="str">
        <f>IF(CD92&lt;CF$7,"E, &lt;PRL",IF(CD92&gt;CF$7,"  ",))</f>
        <v xml:space="preserve">  </v>
      </c>
      <c r="CG92" s="1158" t="str">
        <f t="shared" si="83"/>
        <v xml:space="preserve">  </v>
      </c>
      <c r="CH92" s="1369">
        <f t="shared" si="87"/>
        <v>1.2524916116868414</v>
      </c>
      <c r="CI92" s="1368">
        <v>3.1373320786375172</v>
      </c>
      <c r="CJ92" s="1368"/>
      <c r="CK92" s="174" t="str">
        <f>IF(CI92&lt;CK$7,"E, &lt;PRL",IF(CI92&gt;CK$7,"  ",))</f>
        <v xml:space="preserve">  </v>
      </c>
      <c r="CL92" s="1154" t="str">
        <f t="shared" si="72"/>
        <v xml:space="preserve">  </v>
      </c>
      <c r="CM92" s="1370">
        <f>CI92*(AL92/1000)</f>
        <v>0.8533543253894047</v>
      </c>
      <c r="CN92" s="1368"/>
      <c r="CO92" s="174" t="str">
        <f>IF(CM92&lt;CO$7,"E, &lt;PRL",IF(CM92&gt;CO$7,"  ",))</f>
        <v xml:space="preserve">  </v>
      </c>
      <c r="CP92" s="1158" t="str">
        <f t="shared" si="84"/>
        <v xml:space="preserve">  </v>
      </c>
      <c r="CQ92" s="1368">
        <f t="shared" si="88"/>
        <v>1.8017412170230576</v>
      </c>
      <c r="CR92" s="1293">
        <f t="shared" si="89"/>
        <v>1.90541839436342</v>
      </c>
      <c r="CS92" s="1094"/>
    </row>
    <row r="93" spans="1:97" x14ac:dyDescent="0.2">
      <c r="A93" s="1144" t="s">
        <v>2516</v>
      </c>
      <c r="B93" s="1167" t="s">
        <v>1912</v>
      </c>
      <c r="C93" s="957" t="s">
        <v>599</v>
      </c>
      <c r="D93" s="957">
        <v>9</v>
      </c>
      <c r="E93" s="1455">
        <v>1701662</v>
      </c>
      <c r="F93" s="955">
        <v>1</v>
      </c>
      <c r="G93" s="1163">
        <v>11452900</v>
      </c>
      <c r="H93" s="1163">
        <v>201701101750</v>
      </c>
      <c r="I93" s="1163"/>
      <c r="J93" s="1163"/>
      <c r="K93" s="1165" t="s">
        <v>1120</v>
      </c>
      <c r="L93" s="1166" t="s">
        <v>746</v>
      </c>
      <c r="M93" s="957"/>
      <c r="N93" s="957"/>
      <c r="O93" s="957"/>
      <c r="P93" s="1169">
        <v>42744</v>
      </c>
      <c r="Q93" s="960">
        <v>0.74305555555555547</v>
      </c>
      <c r="R93" s="957" t="s">
        <v>1804</v>
      </c>
      <c r="S93" s="1566" t="s">
        <v>1804</v>
      </c>
      <c r="T93" s="1566">
        <v>128.6</v>
      </c>
      <c r="U93" s="1602">
        <v>156.79999999999998</v>
      </c>
      <c r="V93" s="1566">
        <v>28.199999999999989</v>
      </c>
      <c r="W93" s="1393">
        <v>18</v>
      </c>
      <c r="X93" s="1393">
        <v>1566.6666666666661</v>
      </c>
      <c r="Y93" s="1154"/>
      <c r="Z93" s="1566" t="s">
        <v>1804</v>
      </c>
      <c r="AA93" s="1189">
        <v>126.3</v>
      </c>
      <c r="AB93" s="1189">
        <v>185</v>
      </c>
      <c r="AC93" s="1189">
        <v>58.7</v>
      </c>
      <c r="AD93" s="1189">
        <v>34</v>
      </c>
      <c r="AE93" s="1189">
        <v>1726.4705882352941</v>
      </c>
      <c r="AF93" s="1154"/>
      <c r="AG93" s="1566" t="s">
        <v>1804</v>
      </c>
      <c r="AH93" s="1664">
        <v>127.8</v>
      </c>
      <c r="AI93" s="1635">
        <v>159.6</v>
      </c>
      <c r="AJ93" s="1344">
        <v>31.799999999999997</v>
      </c>
      <c r="AK93" s="1344">
        <v>16</v>
      </c>
      <c r="AL93" s="1344">
        <v>1987.4999999999998</v>
      </c>
      <c r="AM93" s="1154"/>
      <c r="AN93" s="1344">
        <v>1760.2124183006533</v>
      </c>
      <c r="AO93" s="1344">
        <v>212.43600667784847</v>
      </c>
      <c r="AP93" s="1344">
        <v>12.06877104542523</v>
      </c>
      <c r="AQ93" s="1343">
        <v>3</v>
      </c>
      <c r="AR93" s="1154"/>
      <c r="AS93" s="1343"/>
      <c r="AT93" s="86" t="s">
        <v>191</v>
      </c>
      <c r="AU93" s="86" t="s">
        <v>191</v>
      </c>
      <c r="AV93" s="86" t="s">
        <v>191</v>
      </c>
      <c r="AW93" s="1323" t="str">
        <f t="shared" si="77"/>
        <v xml:space="preserve">  </v>
      </c>
      <c r="AX93" s="1154"/>
      <c r="AY93" s="86" t="s">
        <v>191</v>
      </c>
      <c r="AZ93" s="86" t="s">
        <v>191</v>
      </c>
      <c r="BA93" s="86" t="s">
        <v>191</v>
      </c>
      <c r="BB93" s="1323" t="str">
        <f t="shared" si="90"/>
        <v xml:space="preserve">  </v>
      </c>
      <c r="BC93" s="1154"/>
      <c r="BD93" s="801" t="s">
        <v>191</v>
      </c>
      <c r="BE93" s="1203" t="s">
        <v>1804</v>
      </c>
      <c r="BF93" s="1312">
        <v>10.376734558719013</v>
      </c>
      <c r="BG93" s="1312"/>
      <c r="BH93" s="1203"/>
      <c r="BI93" s="1154"/>
      <c r="BJ93" s="1092" t="s">
        <v>1804</v>
      </c>
      <c r="BK93" s="1595">
        <v>4.8997456233728025E-2</v>
      </c>
      <c r="BL93" s="1595"/>
      <c r="BM93" s="1203"/>
      <c r="BN93" s="1158"/>
      <c r="BO93" s="1157"/>
      <c r="BP93" s="1310">
        <f t="shared" ref="BP93:BP105" si="91">BK93/BF93*100</f>
        <v>0.47218569537907362</v>
      </c>
      <c r="BQ93" s="1200">
        <v>312.40398471041749</v>
      </c>
      <c r="BT93" s="1158"/>
      <c r="BU93" s="1200">
        <v>489.43290937965395</v>
      </c>
      <c r="BV93" s="1203"/>
      <c r="BW93" s="1203"/>
      <c r="BX93" s="1154"/>
      <c r="BY93" s="1312">
        <v>1.287213949797068</v>
      </c>
      <c r="BZ93" s="1203"/>
      <c r="CA93" s="1594"/>
      <c r="CB93" s="1594"/>
      <c r="CC93" s="1154"/>
      <c r="CD93" s="1312">
        <v>2.2223370250908205</v>
      </c>
      <c r="CE93" s="1595"/>
      <c r="CF93" s="1594"/>
      <c r="CG93" s="1158"/>
      <c r="CH93" s="1239">
        <f t="shared" si="87"/>
        <v>0.41203506126538347</v>
      </c>
      <c r="CI93" s="1312">
        <v>3.7293807905470167</v>
      </c>
      <c r="CJ93" s="1203"/>
      <c r="CK93" s="1203"/>
      <c r="CL93" s="1154"/>
      <c r="CM93" s="1312">
        <v>7.4121443212121942</v>
      </c>
      <c r="CN93" s="1203"/>
      <c r="CO93" s="1203"/>
      <c r="CP93" s="1158"/>
      <c r="CQ93" s="1201">
        <f t="shared" si="88"/>
        <v>1.1937686371074818</v>
      </c>
      <c r="CR93" s="1201">
        <f t="shared" si="89"/>
        <v>1.514435212500715</v>
      </c>
      <c r="CS93" s="1203"/>
    </row>
    <row r="94" spans="1:97" x14ac:dyDescent="0.2">
      <c r="A94" s="1144" t="s">
        <v>2519</v>
      </c>
      <c r="B94" s="1117" t="s">
        <v>1915</v>
      </c>
      <c r="C94" s="957" t="s">
        <v>599</v>
      </c>
      <c r="D94" s="957">
        <v>9</v>
      </c>
      <c r="E94" s="1455">
        <v>1701663</v>
      </c>
      <c r="F94" s="955">
        <v>1</v>
      </c>
      <c r="G94" s="1163">
        <v>11452900</v>
      </c>
      <c r="H94" s="1163">
        <v>201701101540</v>
      </c>
      <c r="I94" s="1163"/>
      <c r="J94" s="1163"/>
      <c r="K94" s="1165" t="s">
        <v>1120</v>
      </c>
      <c r="L94" s="1166" t="s">
        <v>746</v>
      </c>
      <c r="M94" s="957"/>
      <c r="N94" s="957"/>
      <c r="O94" s="957"/>
      <c r="P94" s="1169">
        <v>42745</v>
      </c>
      <c r="Q94" s="960">
        <v>0.65277777777777779</v>
      </c>
      <c r="R94" s="957" t="s">
        <v>1807</v>
      </c>
      <c r="S94" s="1566" t="s">
        <v>1807</v>
      </c>
      <c r="T94" s="1566">
        <v>129.4</v>
      </c>
      <c r="U94" s="1602">
        <v>164.1</v>
      </c>
      <c r="V94" s="1566">
        <v>34.699999999999989</v>
      </c>
      <c r="W94" s="1393">
        <v>70</v>
      </c>
      <c r="X94" s="1393">
        <v>495.7142857142855</v>
      </c>
      <c r="Y94" s="1154"/>
      <c r="Z94" s="1566" t="s">
        <v>1807</v>
      </c>
      <c r="AA94" s="1189">
        <v>126.2</v>
      </c>
      <c r="AB94" s="1189">
        <v>159.70000000000002</v>
      </c>
      <c r="AC94" s="1189">
        <v>33.500000000000014</v>
      </c>
      <c r="AD94" s="1189">
        <v>66</v>
      </c>
      <c r="AE94" s="1189">
        <v>507.57575757575779</v>
      </c>
      <c r="AF94" s="1154"/>
      <c r="AG94" s="1566" t="s">
        <v>1807</v>
      </c>
      <c r="AH94" s="1664">
        <v>129.1</v>
      </c>
      <c r="AI94" s="1635">
        <v>166.4</v>
      </c>
      <c r="AJ94" s="1344">
        <v>37.300000000000011</v>
      </c>
      <c r="AK94" s="1344">
        <v>74</v>
      </c>
      <c r="AL94" s="1344">
        <v>504.05405405405423</v>
      </c>
      <c r="AM94" s="1154"/>
      <c r="AN94" s="1344">
        <v>502.44803244803251</v>
      </c>
      <c r="AO94" s="1344">
        <v>6.0916424492398775</v>
      </c>
      <c r="AP94" s="1344">
        <v>1.2123925373058213</v>
      </c>
      <c r="AQ94" s="1343">
        <v>3</v>
      </c>
      <c r="AR94" s="1154"/>
      <c r="AS94" s="1343"/>
      <c r="AT94" s="86" t="s">
        <v>191</v>
      </c>
      <c r="AU94" s="86" t="s">
        <v>191</v>
      </c>
      <c r="AV94" s="86" t="s">
        <v>191</v>
      </c>
      <c r="AW94" s="1323" t="str">
        <f t="shared" si="77"/>
        <v xml:space="preserve">  </v>
      </c>
      <c r="AX94" s="1154"/>
      <c r="AY94" s="86" t="s">
        <v>191</v>
      </c>
      <c r="AZ94" s="86" t="s">
        <v>191</v>
      </c>
      <c r="BA94" s="86" t="s">
        <v>191</v>
      </c>
      <c r="BB94" s="1323" t="str">
        <f t="shared" si="90"/>
        <v xml:space="preserve">  </v>
      </c>
      <c r="BC94" s="1154"/>
      <c r="BD94" s="801" t="s">
        <v>191</v>
      </c>
      <c r="BE94" s="1203" t="s">
        <v>1807</v>
      </c>
      <c r="BF94" s="1312">
        <v>6.8513471377901238</v>
      </c>
      <c r="BG94" s="1312"/>
      <c r="BH94" s="1203"/>
      <c r="BI94" s="1154"/>
      <c r="BJ94" s="1092" t="s">
        <v>1807</v>
      </c>
      <c r="BK94" s="1595">
        <v>4.5573905289339675E-2</v>
      </c>
      <c r="BL94" s="1092"/>
      <c r="BM94" s="1203"/>
      <c r="BN94" s="1158"/>
      <c r="BO94" s="1157"/>
      <c r="BP94" s="1310">
        <f t="shared" si="91"/>
        <v>0.66518166971815951</v>
      </c>
      <c r="BQ94" s="1200">
        <v>295.82478187407526</v>
      </c>
      <c r="BT94" s="1158"/>
      <c r="BU94" s="1200">
        <v>146.64457044329154</v>
      </c>
      <c r="BV94" s="1203"/>
      <c r="BW94" s="1203"/>
      <c r="BX94" s="1154"/>
      <c r="BY94" s="1312">
        <v>1.6905405347146547</v>
      </c>
      <c r="BZ94" s="1203">
        <v>0.11957171577364767</v>
      </c>
      <c r="CA94" s="1594"/>
      <c r="CB94" s="1594"/>
      <c r="CC94" s="1154"/>
      <c r="CD94" s="1312">
        <v>0.85807739262031724</v>
      </c>
      <c r="CE94" s="1595">
        <v>6.0691704218442388E-2</v>
      </c>
      <c r="CF94" s="1594"/>
      <c r="CG94" s="1158"/>
      <c r="CH94" s="1239">
        <f t="shared" si="87"/>
        <v>0.57146684060913899</v>
      </c>
      <c r="CI94" s="1312">
        <v>3.851555627143108</v>
      </c>
      <c r="CJ94" s="1203"/>
      <c r="CK94" s="1203"/>
      <c r="CL94" s="1154"/>
      <c r="CM94" s="1312">
        <v>1.9413922282761891</v>
      </c>
      <c r="CN94" s="1203"/>
      <c r="CO94" s="1203"/>
      <c r="CP94" s="1158"/>
      <c r="CQ94" s="1201">
        <f t="shared" si="88"/>
        <v>1.3019719317439107</v>
      </c>
      <c r="CR94" s="1201">
        <f t="shared" si="89"/>
        <v>1.3238759692278814</v>
      </c>
      <c r="CS94" s="1203"/>
    </row>
    <row r="95" spans="1:97" x14ac:dyDescent="0.2">
      <c r="A95" s="1144" t="s">
        <v>2528</v>
      </c>
      <c r="B95" s="1167" t="s">
        <v>1924</v>
      </c>
      <c r="C95" s="957" t="s">
        <v>599</v>
      </c>
      <c r="D95" s="957">
        <v>9</v>
      </c>
      <c r="E95" s="1455">
        <v>1701664</v>
      </c>
      <c r="F95" s="955">
        <v>1</v>
      </c>
      <c r="G95" s="1163">
        <v>11452900</v>
      </c>
      <c r="H95" s="1163">
        <v>201701111640</v>
      </c>
      <c r="I95" s="1163"/>
      <c r="J95" s="1163"/>
      <c r="K95" s="1165" t="s">
        <v>1120</v>
      </c>
      <c r="L95" s="1166" t="s">
        <v>746</v>
      </c>
      <c r="M95" s="957"/>
      <c r="N95" s="957"/>
      <c r="O95" s="957"/>
      <c r="P95" s="1169">
        <v>42746</v>
      </c>
      <c r="Q95" s="960">
        <v>0.69444444444444453</v>
      </c>
      <c r="R95" s="957" t="s">
        <v>1812</v>
      </c>
      <c r="S95" s="1566" t="s">
        <v>1812</v>
      </c>
      <c r="T95" s="1566">
        <v>127.3</v>
      </c>
      <c r="U95" s="1602">
        <v>207.2</v>
      </c>
      <c r="V95" s="1566">
        <v>79.899999999999991</v>
      </c>
      <c r="W95" s="1393">
        <v>50</v>
      </c>
      <c r="X95" s="1393">
        <v>1597.9999999999998</v>
      </c>
      <c r="Y95" s="1154"/>
      <c r="Z95" s="1566" t="s">
        <v>1812</v>
      </c>
      <c r="AA95" s="1189">
        <v>128.80000000000001</v>
      </c>
      <c r="AB95" s="1189">
        <v>209.7</v>
      </c>
      <c r="AC95" s="1189">
        <v>80.899999999999977</v>
      </c>
      <c r="AD95" s="1189">
        <v>48</v>
      </c>
      <c r="AE95" s="1189">
        <v>1685.4166666666661</v>
      </c>
      <c r="AF95" s="1154"/>
      <c r="AG95" s="1566" t="s">
        <v>1812</v>
      </c>
      <c r="AH95" s="1664">
        <v>128.4</v>
      </c>
      <c r="AI95" s="1635">
        <v>209.2</v>
      </c>
      <c r="AJ95" s="1344">
        <v>80.799999999999983</v>
      </c>
      <c r="AK95" s="1344">
        <v>48</v>
      </c>
      <c r="AL95" s="1344">
        <v>1683.333333333333</v>
      </c>
      <c r="AM95" s="1154"/>
      <c r="AN95" s="1344">
        <v>1655.583333333333</v>
      </c>
      <c r="AO95" s="1344">
        <v>49.879507593577593</v>
      </c>
      <c r="AP95" s="1344">
        <v>3.0128056129407117</v>
      </c>
      <c r="AQ95" s="1343">
        <v>3</v>
      </c>
      <c r="AR95" s="1154"/>
      <c r="AS95" s="1343"/>
      <c r="AT95" s="86" t="s">
        <v>191</v>
      </c>
      <c r="AU95" s="86" t="s">
        <v>191</v>
      </c>
      <c r="AV95" s="86" t="s">
        <v>191</v>
      </c>
      <c r="AW95" s="1323" t="str">
        <f t="shared" si="77"/>
        <v xml:space="preserve">  </v>
      </c>
      <c r="AX95" s="1154"/>
      <c r="AY95" s="86" t="s">
        <v>191</v>
      </c>
      <c r="AZ95" s="86" t="s">
        <v>191</v>
      </c>
      <c r="BA95" s="86" t="s">
        <v>191</v>
      </c>
      <c r="BB95" s="1323" t="str">
        <f t="shared" si="90"/>
        <v xml:space="preserve">  </v>
      </c>
      <c r="BC95" s="1154"/>
      <c r="BD95" s="801" t="s">
        <v>191</v>
      </c>
      <c r="BE95" s="1203" t="s">
        <v>1812</v>
      </c>
      <c r="BF95" s="1312">
        <v>8.3539193236601381</v>
      </c>
      <c r="BG95" s="1312"/>
      <c r="BH95" s="1203"/>
      <c r="BI95" s="1154"/>
      <c r="BJ95" s="1092" t="s">
        <v>1812</v>
      </c>
      <c r="BK95" s="1595">
        <v>4.6782366613502602E-2</v>
      </c>
      <c r="BL95" s="1092"/>
      <c r="BM95" s="1203"/>
      <c r="BN95" s="1158"/>
      <c r="BO95" s="1157"/>
      <c r="BP95" s="1310">
        <f t="shared" si="91"/>
        <v>0.56000500843962719</v>
      </c>
      <c r="BQ95" s="1200">
        <v>266.91873045062164</v>
      </c>
      <c r="BT95" s="1158"/>
      <c r="BU95" s="1200">
        <v>426.53613126009321</v>
      </c>
      <c r="BV95" s="1203"/>
      <c r="BW95" s="1203"/>
      <c r="BX95" s="1154"/>
      <c r="BY95" s="1312">
        <v>0.92969737059231805</v>
      </c>
      <c r="BZ95" s="1203"/>
      <c r="CA95" s="1594"/>
      <c r="CB95" s="1594"/>
      <c r="CC95" s="1154"/>
      <c r="CD95" s="1312">
        <v>1.5669274433524694</v>
      </c>
      <c r="CE95" s="1595"/>
      <c r="CF95" s="1594"/>
      <c r="CG95" s="1158"/>
      <c r="CH95" s="1239">
        <f t="shared" si="87"/>
        <v>0.34830728028069446</v>
      </c>
      <c r="CI95" s="1312">
        <v>3.6156801566888763</v>
      </c>
      <c r="CJ95" s="1203"/>
      <c r="CK95" s="1203"/>
      <c r="CL95" s="1154"/>
      <c r="CM95" s="1312">
        <v>6.0863949304262741</v>
      </c>
      <c r="CN95" s="1203"/>
      <c r="CO95" s="1203"/>
      <c r="CP95" s="1158"/>
      <c r="CQ95" s="1201">
        <f t="shared" si="88"/>
        <v>1.3545996380938712</v>
      </c>
      <c r="CR95" s="1201">
        <f t="shared" si="89"/>
        <v>1.4269353717926683</v>
      </c>
      <c r="CS95" s="1203"/>
    </row>
    <row r="96" spans="1:97" x14ac:dyDescent="0.2">
      <c r="A96" s="1144" t="s">
        <v>2560</v>
      </c>
      <c r="B96" s="1167" t="s">
        <v>1956</v>
      </c>
      <c r="C96" s="957" t="s">
        <v>599</v>
      </c>
      <c r="D96" s="957">
        <v>9</v>
      </c>
      <c r="E96" s="1455">
        <v>1702290</v>
      </c>
      <c r="F96" s="955">
        <v>1</v>
      </c>
      <c r="G96" s="1163">
        <v>11452900</v>
      </c>
      <c r="H96" s="1163">
        <v>201702011410</v>
      </c>
      <c r="I96" s="1163"/>
      <c r="J96" s="1163"/>
      <c r="K96" s="1165" t="s">
        <v>1120</v>
      </c>
      <c r="L96" s="1166" t="s">
        <v>746</v>
      </c>
      <c r="M96" s="957"/>
      <c r="N96" s="957"/>
      <c r="O96" s="957"/>
      <c r="P96" s="1169">
        <v>42767</v>
      </c>
      <c r="Q96" s="960">
        <v>0.59027777777777779</v>
      </c>
      <c r="R96" s="957" t="s">
        <v>1846</v>
      </c>
      <c r="S96" s="1566" t="s">
        <v>1846</v>
      </c>
      <c r="T96" s="1566">
        <v>126.9</v>
      </c>
      <c r="U96" s="1602">
        <v>150.4</v>
      </c>
      <c r="V96" s="1566">
        <v>23.5</v>
      </c>
      <c r="W96" s="1393">
        <v>236</v>
      </c>
      <c r="X96" s="1393">
        <v>99.576271186440678</v>
      </c>
      <c r="Y96" s="1154"/>
      <c r="Z96" s="1566" t="s">
        <v>1846</v>
      </c>
      <c r="AA96" s="1189">
        <v>131.30000000000001</v>
      </c>
      <c r="AB96" s="1189">
        <v>155.20000000000002</v>
      </c>
      <c r="AC96" s="1189">
        <v>23.900000000000006</v>
      </c>
      <c r="AD96" s="1189">
        <v>236</v>
      </c>
      <c r="AE96" s="1189">
        <v>101.27118644067799</v>
      </c>
      <c r="AF96" s="1154"/>
      <c r="AG96" s="1566" t="s">
        <v>1846</v>
      </c>
      <c r="AH96" s="1344">
        <v>129</v>
      </c>
      <c r="AI96" s="1638">
        <v>152.4</v>
      </c>
      <c r="AJ96" s="1344">
        <v>23.400000000000006</v>
      </c>
      <c r="AK96" s="1344">
        <v>228</v>
      </c>
      <c r="AL96" s="1344">
        <v>102.63157894736844</v>
      </c>
      <c r="AM96" s="1154"/>
      <c r="AN96" s="1344">
        <v>101.15967885816237</v>
      </c>
      <c r="AO96" s="1344">
        <v>1.5307030522655956</v>
      </c>
      <c r="AP96" s="1344">
        <v>1.5131553100438557</v>
      </c>
      <c r="AQ96" s="1343">
        <v>3</v>
      </c>
      <c r="AR96" s="1154"/>
      <c r="AS96" s="1343"/>
      <c r="AT96" s="86" t="s">
        <v>191</v>
      </c>
      <c r="AU96" s="86" t="s">
        <v>191</v>
      </c>
      <c r="AV96" s="86" t="s">
        <v>191</v>
      </c>
      <c r="AW96" s="1323" t="str">
        <f t="shared" si="77"/>
        <v xml:space="preserve">  </v>
      </c>
      <c r="AX96" s="1154"/>
      <c r="AY96" s="86" t="s">
        <v>191</v>
      </c>
      <c r="AZ96" s="86" t="s">
        <v>191</v>
      </c>
      <c r="BA96" s="86" t="s">
        <v>191</v>
      </c>
      <c r="BB96" s="1323" t="str">
        <f t="shared" si="90"/>
        <v xml:space="preserve">  </v>
      </c>
      <c r="BC96" s="1154"/>
      <c r="BD96" s="801" t="s">
        <v>191</v>
      </c>
      <c r="BE96" s="1203" t="s">
        <v>1846</v>
      </c>
      <c r="BF96" s="1312">
        <v>1.3083488009440918</v>
      </c>
      <c r="BG96" s="1312">
        <v>2.9674679700413265E-3</v>
      </c>
      <c r="BH96" s="1203"/>
      <c r="BI96" s="1154"/>
      <c r="BJ96" s="1203" t="s">
        <v>1846</v>
      </c>
      <c r="BK96" s="1599">
        <v>1.6117598248164729E-2</v>
      </c>
      <c r="BL96" s="1203"/>
      <c r="BM96" s="1203"/>
      <c r="BN96" s="1158"/>
      <c r="BO96" s="1157"/>
      <c r="BP96" s="1310">
        <f t="shared" si="91"/>
        <v>1.231903773407705</v>
      </c>
      <c r="BQ96" s="1201">
        <v>195.87993029606534</v>
      </c>
      <c r="BR96" s="1366"/>
      <c r="BS96" s="1666"/>
      <c r="BT96" s="1158"/>
      <c r="BU96" s="1201">
        <v>19.504993059142102</v>
      </c>
      <c r="BV96" s="1203"/>
      <c r="BW96" s="1203"/>
      <c r="BX96" s="1154"/>
      <c r="BY96" s="1312">
        <v>1.86682156450965</v>
      </c>
      <c r="BZ96" s="1312"/>
      <c r="CA96" s="1312"/>
      <c r="CB96" s="1203"/>
      <c r="CC96" s="1154"/>
      <c r="CD96" s="1312">
        <v>0.18905523471093491</v>
      </c>
      <c r="CE96" s="1203"/>
      <c r="CF96" s="1203"/>
      <c r="CG96" s="1158"/>
      <c r="CH96" s="1239">
        <f t="shared" si="87"/>
        <v>0.95304381704037644</v>
      </c>
      <c r="CI96" s="1312">
        <v>2.1361555055709505</v>
      </c>
      <c r="CJ96" s="1203"/>
      <c r="CK96" s="1203"/>
      <c r="CL96" s="1154"/>
      <c r="CM96" s="1312">
        <v>0.21923701241386073</v>
      </c>
      <c r="CN96" s="1203"/>
      <c r="CO96" s="1203"/>
      <c r="CP96" s="1158"/>
      <c r="CQ96" s="1201">
        <f t="shared" si="88"/>
        <v>1.0905433253637724</v>
      </c>
      <c r="CR96" s="1201">
        <f t="shared" si="89"/>
        <v>1.1240045651341726</v>
      </c>
      <c r="CS96" s="1203"/>
    </row>
    <row r="97" spans="1:97" x14ac:dyDescent="0.2">
      <c r="A97" s="1144" t="s">
        <v>2568</v>
      </c>
      <c r="B97" s="1117" t="s">
        <v>1964</v>
      </c>
      <c r="C97" s="957" t="s">
        <v>599</v>
      </c>
      <c r="D97" s="957">
        <v>7</v>
      </c>
      <c r="E97" s="1455">
        <v>1702440</v>
      </c>
      <c r="F97" s="955">
        <v>1</v>
      </c>
      <c r="G97" s="1163">
        <v>11452900</v>
      </c>
      <c r="H97" s="1163">
        <v>20170208</v>
      </c>
      <c r="I97" s="1163"/>
      <c r="J97" s="1163"/>
      <c r="K97" s="1165" t="s">
        <v>1120</v>
      </c>
      <c r="L97" s="1166" t="s">
        <v>746</v>
      </c>
      <c r="M97" s="957"/>
      <c r="N97" s="957"/>
      <c r="O97" s="957"/>
      <c r="P97" s="1169">
        <v>42774</v>
      </c>
      <c r="Q97" s="960">
        <v>0.61111111111111105</v>
      </c>
      <c r="R97" s="957" t="s">
        <v>1870</v>
      </c>
      <c r="S97" s="1566" t="s">
        <v>1870</v>
      </c>
      <c r="T97" s="1566">
        <v>126.9</v>
      </c>
      <c r="U97" s="1602">
        <v>194.3</v>
      </c>
      <c r="V97" s="1566">
        <v>67.400000000000006</v>
      </c>
      <c r="W97" s="1393">
        <v>92</v>
      </c>
      <c r="X97" s="1393">
        <v>732.60869565217399</v>
      </c>
      <c r="Y97" s="1154"/>
      <c r="Z97" s="1566" t="s">
        <v>1870</v>
      </c>
      <c r="AA97" s="1189">
        <v>127.5</v>
      </c>
      <c r="AB97" s="1189">
        <v>185.6</v>
      </c>
      <c r="AC97" s="1189">
        <v>58.099999999999994</v>
      </c>
      <c r="AD97" s="1189">
        <v>80</v>
      </c>
      <c r="AE97" s="1189">
        <v>726.24999999999989</v>
      </c>
      <c r="AF97" s="1154"/>
      <c r="AG97" s="1566" t="s">
        <v>1870</v>
      </c>
      <c r="AH97" s="1344">
        <v>128.4</v>
      </c>
      <c r="AI97" s="1638">
        <v>188.29999999999998</v>
      </c>
      <c r="AJ97" s="1344">
        <v>59.899999999999977</v>
      </c>
      <c r="AK97" s="1344">
        <v>84</v>
      </c>
      <c r="AL97" s="1344">
        <v>713.09523809523773</v>
      </c>
      <c r="AM97" s="1154"/>
      <c r="AN97" s="1344">
        <v>723.98464458247054</v>
      </c>
      <c r="AO97" s="1344">
        <v>9.9520165209059712</v>
      </c>
      <c r="AP97" s="1344">
        <v>1.3746170716984478</v>
      </c>
      <c r="AQ97" s="1343">
        <v>3</v>
      </c>
      <c r="AR97" s="1154"/>
      <c r="AS97" s="1343"/>
      <c r="AT97" s="272" t="s">
        <v>191</v>
      </c>
      <c r="AU97" s="272" t="s">
        <v>191</v>
      </c>
      <c r="AV97" s="272" t="s">
        <v>191</v>
      </c>
      <c r="AW97" s="1323" t="str">
        <f t="shared" si="77"/>
        <v xml:space="preserve">  </v>
      </c>
      <c r="AX97" s="1154"/>
      <c r="AY97" s="272" t="s">
        <v>191</v>
      </c>
      <c r="AZ97" s="272" t="s">
        <v>191</v>
      </c>
      <c r="BA97" s="272" t="s">
        <v>191</v>
      </c>
      <c r="BB97" s="1323" t="str">
        <f t="shared" si="90"/>
        <v xml:space="preserve">  </v>
      </c>
      <c r="BC97" s="1154"/>
      <c r="BD97" s="802" t="s">
        <v>191</v>
      </c>
      <c r="BE97" s="1203" t="s">
        <v>1870</v>
      </c>
      <c r="BF97" s="1312">
        <v>7.0300283854605743</v>
      </c>
      <c r="BG97" s="1312"/>
      <c r="BH97" s="1203"/>
      <c r="BI97" s="1154"/>
      <c r="BJ97" s="1203" t="s">
        <v>1870</v>
      </c>
      <c r="BK97" s="1599">
        <v>3.8708034028574652E-2</v>
      </c>
      <c r="BL97" s="1599"/>
      <c r="BM97" s="1203"/>
      <c r="BN97" s="1158"/>
      <c r="BO97" s="1157"/>
      <c r="BP97" s="1310">
        <f t="shared" si="91"/>
        <v>0.55060992511253826</v>
      </c>
      <c r="BQ97" s="1201">
        <v>268.93309929699586</v>
      </c>
      <c r="BR97" s="1366"/>
      <c r="BS97" s="1666"/>
      <c r="BT97" s="1158"/>
      <c r="BU97" s="1201">
        <v>197.02272709366872</v>
      </c>
      <c r="BV97" s="1203"/>
      <c r="BW97" s="1203"/>
      <c r="BX97" s="1154"/>
      <c r="BY97" s="1312">
        <v>1.2302421827846513</v>
      </c>
      <c r="BZ97" s="1312"/>
      <c r="CA97" s="1312"/>
      <c r="CB97" s="1203"/>
      <c r="CC97" s="1154"/>
      <c r="CD97" s="1312">
        <v>0.89346338524735258</v>
      </c>
      <c r="CE97" s="1203"/>
      <c r="CF97" s="1203"/>
      <c r="CG97" s="1158"/>
      <c r="CH97" s="1239">
        <f t="shared" si="87"/>
        <v>0.45745287062119316</v>
      </c>
      <c r="CI97" s="1312">
        <v>3.899970322017138</v>
      </c>
      <c r="CJ97" s="1203"/>
      <c r="CK97" s="1203"/>
      <c r="CL97" s="1154"/>
      <c r="CM97" s="1312">
        <v>2.7810502653431719</v>
      </c>
      <c r="CN97" s="1203"/>
      <c r="CO97" s="1203"/>
      <c r="CP97" s="1158"/>
      <c r="CQ97" s="1201">
        <f t="shared" si="88"/>
        <v>1.4501637515842598</v>
      </c>
      <c r="CR97" s="1201">
        <f t="shared" si="89"/>
        <v>1.4115377988961662</v>
      </c>
      <c r="CS97" s="1203"/>
    </row>
    <row r="98" spans="1:97" x14ac:dyDescent="0.2">
      <c r="A98" s="1144" t="s">
        <v>2569</v>
      </c>
      <c r="B98" s="1117" t="s">
        <v>1965</v>
      </c>
      <c r="C98" s="1209" t="s">
        <v>600</v>
      </c>
      <c r="D98" s="1209">
        <v>7</v>
      </c>
      <c r="E98" s="1614">
        <v>1700284</v>
      </c>
      <c r="F98" s="1669">
        <v>4</v>
      </c>
      <c r="G98" s="1210">
        <v>11452900</v>
      </c>
      <c r="H98" s="1210">
        <v>20170208</v>
      </c>
      <c r="I98" s="1210"/>
      <c r="J98" s="1210"/>
      <c r="K98" s="1457" t="s">
        <v>1120</v>
      </c>
      <c r="L98" s="1481" t="s">
        <v>1879</v>
      </c>
      <c r="M98" s="1209"/>
      <c r="N98" s="1209"/>
      <c r="O98" s="1209" t="s">
        <v>45</v>
      </c>
      <c r="P98" s="1288">
        <v>42774</v>
      </c>
      <c r="Q98" s="1213">
        <v>0.6118055555555556</v>
      </c>
      <c r="R98" s="1209" t="s">
        <v>1871</v>
      </c>
      <c r="S98" s="1634" t="s">
        <v>1871</v>
      </c>
      <c r="T98" s="1566">
        <v>128</v>
      </c>
      <c r="U98" s="1602">
        <v>209.3</v>
      </c>
      <c r="V98" s="1566">
        <v>81.300000000000011</v>
      </c>
      <c r="W98" s="1393">
        <v>110</v>
      </c>
      <c r="X98" s="1393">
        <v>739.09090909090924</v>
      </c>
      <c r="Y98" s="1154"/>
      <c r="Z98" s="1634" t="s">
        <v>1871</v>
      </c>
      <c r="AA98" s="1189">
        <v>126.4</v>
      </c>
      <c r="AB98" s="1189">
        <v>187.79999999999998</v>
      </c>
      <c r="AC98" s="1189">
        <v>61.399999999999977</v>
      </c>
      <c r="AD98" s="1189">
        <v>94</v>
      </c>
      <c r="AE98" s="1189">
        <v>653.19148936170188</v>
      </c>
      <c r="AF98" s="1154"/>
      <c r="AG98" s="1634" t="s">
        <v>1871</v>
      </c>
      <c r="AH98" s="1359">
        <v>129.19999999999999</v>
      </c>
      <c r="AI98" s="1639">
        <v>207.5</v>
      </c>
      <c r="AJ98" s="1359">
        <v>78.300000000000011</v>
      </c>
      <c r="AK98" s="1359">
        <v>104</v>
      </c>
      <c r="AL98" s="1359">
        <v>752.88461538461547</v>
      </c>
      <c r="AM98" s="1154"/>
      <c r="AN98" s="1359">
        <v>715.05567127907545</v>
      </c>
      <c r="AO98" s="1359">
        <v>54.018046397094771</v>
      </c>
      <c r="AP98" s="1359">
        <v>7.5543833252127781</v>
      </c>
      <c r="AQ98" s="1343">
        <v>3</v>
      </c>
      <c r="AR98" s="1154"/>
      <c r="AS98" s="1358"/>
      <c r="AT98" s="272" t="s">
        <v>191</v>
      </c>
      <c r="AU98" s="272" t="s">
        <v>191</v>
      </c>
      <c r="AV98" s="272" t="s">
        <v>191</v>
      </c>
      <c r="AW98" s="1323" t="str">
        <f t="shared" si="77"/>
        <v xml:space="preserve">  </v>
      </c>
      <c r="AX98" s="1154"/>
      <c r="AY98" s="272" t="s">
        <v>191</v>
      </c>
      <c r="AZ98" s="272" t="s">
        <v>191</v>
      </c>
      <c r="BA98" s="272" t="s">
        <v>191</v>
      </c>
      <c r="BB98" s="1323" t="str">
        <f t="shared" si="90"/>
        <v xml:space="preserve">  </v>
      </c>
      <c r="BC98" s="1154"/>
      <c r="BD98" s="802" t="s">
        <v>191</v>
      </c>
      <c r="BE98" s="1203" t="s">
        <v>1871</v>
      </c>
      <c r="BF98" s="1312">
        <v>5.7155195922857311</v>
      </c>
      <c r="BG98" s="1312"/>
      <c r="BH98" s="1203"/>
      <c r="BI98" s="1154"/>
      <c r="BJ98" s="1203" t="s">
        <v>1871</v>
      </c>
      <c r="BK98" s="1599">
        <v>4.270368622870168E-2</v>
      </c>
      <c r="BL98" s="1599"/>
      <c r="BM98" s="1203"/>
      <c r="BN98" s="1158"/>
      <c r="BO98" s="1157"/>
      <c r="BP98" s="1310">
        <f t="shared" si="91"/>
        <v>0.74715317722537578</v>
      </c>
      <c r="BQ98" s="1201">
        <v>264.65813560152424</v>
      </c>
      <c r="BR98" s="1366"/>
      <c r="BS98" s="1666"/>
      <c r="BT98" s="1158"/>
      <c r="BU98" s="1201">
        <v>195.60642204003568</v>
      </c>
      <c r="BV98" s="1203"/>
      <c r="BW98" s="1203"/>
      <c r="BX98" s="1154"/>
      <c r="BY98" s="1312">
        <v>1.1917238482607397</v>
      </c>
      <c r="BZ98" s="1312"/>
      <c r="CA98" s="1312"/>
      <c r="CB98" s="1203"/>
      <c r="CC98" s="1154"/>
      <c r="CD98" s="1312">
        <v>0.77842387535329149</v>
      </c>
      <c r="CE98" s="1203"/>
      <c r="CF98" s="1203"/>
      <c r="CG98" s="1158"/>
      <c r="CH98" s="1239">
        <f t="shared" si="87"/>
        <v>0.45028800854814016</v>
      </c>
      <c r="CI98" s="1312">
        <v>3.7391490458762453</v>
      </c>
      <c r="CJ98" s="1203"/>
      <c r="CK98" s="1203"/>
      <c r="CL98" s="1154"/>
      <c r="CM98" s="1312">
        <v>2.8151477912702889</v>
      </c>
      <c r="CN98" s="1203"/>
      <c r="CO98" s="1203"/>
      <c r="CP98" s="1158"/>
      <c r="CQ98" s="1201">
        <f t="shared" si="88"/>
        <v>1.4128222574294862</v>
      </c>
      <c r="CR98" s="1201">
        <f t="shared" si="89"/>
        <v>1.4391898598779642</v>
      </c>
      <c r="CS98" s="1222"/>
    </row>
    <row r="99" spans="1:97" x14ac:dyDescent="0.2">
      <c r="A99" s="1144" t="s">
        <v>2574</v>
      </c>
      <c r="B99" s="1167" t="s">
        <v>1970</v>
      </c>
      <c r="C99" s="957" t="s">
        <v>599</v>
      </c>
      <c r="D99" s="957">
        <v>9</v>
      </c>
      <c r="E99" s="1455">
        <v>1702434</v>
      </c>
      <c r="F99" s="955">
        <v>1</v>
      </c>
      <c r="G99" s="1163">
        <v>11452900</v>
      </c>
      <c r="H99" s="1163">
        <v>20170210</v>
      </c>
      <c r="I99" s="1163"/>
      <c r="J99" s="1163"/>
      <c r="K99" s="1165" t="s">
        <v>1120</v>
      </c>
      <c r="L99" s="1166" t="s">
        <v>746</v>
      </c>
      <c r="M99" s="957"/>
      <c r="N99" s="957"/>
      <c r="O99" s="957"/>
      <c r="P99" s="1169">
        <v>42776</v>
      </c>
      <c r="Q99" s="960">
        <v>0.63888888888888895</v>
      </c>
      <c r="R99" s="957" t="s">
        <v>1876</v>
      </c>
      <c r="S99" s="1566" t="s">
        <v>1876</v>
      </c>
      <c r="T99" s="1566">
        <v>129</v>
      </c>
      <c r="U99" s="1602">
        <v>173.2</v>
      </c>
      <c r="V99" s="1566">
        <v>44.199999999999989</v>
      </c>
      <c r="W99" s="1393">
        <v>46</v>
      </c>
      <c r="X99" s="1393">
        <v>960.86956521739103</v>
      </c>
      <c r="Y99" s="1154"/>
      <c r="Z99" s="1566" t="s">
        <v>1876</v>
      </c>
      <c r="AA99" s="1189">
        <v>127.5</v>
      </c>
      <c r="AB99" s="1189">
        <v>182.4</v>
      </c>
      <c r="AC99" s="1189">
        <v>54.900000000000006</v>
      </c>
      <c r="AD99" s="1189">
        <v>60</v>
      </c>
      <c r="AE99" s="1189">
        <v>915.00000000000011</v>
      </c>
      <c r="AF99" s="1154"/>
      <c r="AG99" s="1566" t="s">
        <v>1876</v>
      </c>
      <c r="AH99" s="1344">
        <v>129.19999999999999</v>
      </c>
      <c r="AI99" s="1638">
        <v>166.7</v>
      </c>
      <c r="AJ99" s="1344">
        <v>37.5</v>
      </c>
      <c r="AK99" s="1344">
        <v>38</v>
      </c>
      <c r="AL99" s="1344">
        <v>986.84210526315792</v>
      </c>
      <c r="AM99" s="1154"/>
      <c r="AN99" s="1344">
        <v>954.23722349351635</v>
      </c>
      <c r="AO99" s="1344">
        <v>36.377369197309314</v>
      </c>
      <c r="AP99" s="1344">
        <v>3.8121934778576034</v>
      </c>
      <c r="AQ99" s="1343">
        <v>3</v>
      </c>
      <c r="AR99" s="1154"/>
      <c r="AS99" s="1343"/>
      <c r="AT99" s="86" t="s">
        <v>191</v>
      </c>
      <c r="AU99" s="86" t="s">
        <v>191</v>
      </c>
      <c r="AV99" s="86" t="s">
        <v>191</v>
      </c>
      <c r="AW99" s="1323" t="str">
        <f t="shared" si="77"/>
        <v xml:space="preserve">  </v>
      </c>
      <c r="AX99" s="1154"/>
      <c r="AY99" s="86" t="s">
        <v>191</v>
      </c>
      <c r="AZ99" s="86" t="s">
        <v>191</v>
      </c>
      <c r="BA99" s="86" t="s">
        <v>191</v>
      </c>
      <c r="BB99" s="1323" t="str">
        <f t="shared" si="90"/>
        <v xml:space="preserve">  </v>
      </c>
      <c r="BC99" s="1154"/>
      <c r="BD99" s="801" t="s">
        <v>191</v>
      </c>
      <c r="BE99" s="1203" t="s">
        <v>1876</v>
      </c>
      <c r="BF99" s="1312">
        <v>6.0844013384169857</v>
      </c>
      <c r="BG99" s="1312"/>
      <c r="BH99" s="1203"/>
      <c r="BI99" s="1154"/>
      <c r="BJ99" s="1203" t="s">
        <v>1876</v>
      </c>
      <c r="BK99" s="1599">
        <v>4.2441574982429668E-2</v>
      </c>
      <c r="BL99" s="1599"/>
      <c r="BM99" s="1203"/>
      <c r="BN99" s="1158"/>
      <c r="BO99" s="1157"/>
      <c r="BP99" s="1310">
        <f t="shared" si="91"/>
        <v>0.69754726261157429</v>
      </c>
      <c r="BQ99" s="1201">
        <v>277.73418561754659</v>
      </c>
      <c r="BR99" s="1366"/>
      <c r="BS99" s="1666"/>
      <c r="BT99" s="1158"/>
      <c r="BU99" s="1201">
        <v>266.86632618033821</v>
      </c>
      <c r="BV99" s="1203"/>
      <c r="BW99" s="1203"/>
      <c r="BX99" s="1154"/>
      <c r="BY99" s="1312">
        <v>0.99324838225093681</v>
      </c>
      <c r="BZ99" s="1312"/>
      <c r="CA99" s="1312"/>
      <c r="CB99" s="1203"/>
      <c r="CC99" s="1154"/>
      <c r="CD99" s="1312">
        <v>0.90882226975960723</v>
      </c>
      <c r="CE99" s="1203"/>
      <c r="CF99" s="1203"/>
      <c r="CG99" s="1158"/>
      <c r="CH99" s="1239">
        <f t="shared" si="87"/>
        <v>0.35762554042183625</v>
      </c>
      <c r="CI99" s="1312">
        <v>2.8019385031440032</v>
      </c>
      <c r="CJ99" s="1203"/>
      <c r="CK99" s="1203"/>
      <c r="CL99" s="1154"/>
      <c r="CM99" s="1312">
        <v>2.7650708912605295</v>
      </c>
      <c r="CN99" s="1203"/>
      <c r="CO99" s="1203"/>
      <c r="CP99" s="1158"/>
      <c r="CQ99" s="1201">
        <f t="shared" si="88"/>
        <v>1.0088561827251645</v>
      </c>
      <c r="CR99" s="1201">
        <f t="shared" si="89"/>
        <v>1.0361258128131157</v>
      </c>
      <c r="CS99" s="1203"/>
    </row>
    <row r="100" spans="1:97" ht="25.5" x14ac:dyDescent="0.2">
      <c r="A100" s="1144" t="s">
        <v>2595</v>
      </c>
      <c r="B100" s="1199" t="s">
        <v>1290</v>
      </c>
      <c r="C100" s="957" t="s">
        <v>599</v>
      </c>
      <c r="D100" s="957">
        <v>9</v>
      </c>
      <c r="E100" s="1455">
        <v>1703196</v>
      </c>
      <c r="F100" s="955"/>
      <c r="G100" s="1163">
        <v>11452900</v>
      </c>
      <c r="H100" s="1163" t="s">
        <v>2022</v>
      </c>
      <c r="I100" s="1163"/>
      <c r="J100" s="1163"/>
      <c r="K100" s="1165" t="s">
        <v>1120</v>
      </c>
      <c r="L100" s="1166" t="s">
        <v>746</v>
      </c>
      <c r="M100" s="957"/>
      <c r="N100" s="957"/>
      <c r="O100" s="957"/>
      <c r="P100" s="1169">
        <v>42787</v>
      </c>
      <c r="Q100" s="960">
        <v>0.57638888888888895</v>
      </c>
      <c r="R100" s="957" t="s">
        <v>1996</v>
      </c>
      <c r="S100" s="1678" t="s">
        <v>1996</v>
      </c>
      <c r="T100" s="1678">
        <v>129.6</v>
      </c>
      <c r="U100" s="1678">
        <v>198.1</v>
      </c>
      <c r="V100" s="1678">
        <v>68.5</v>
      </c>
      <c r="W100" s="1678">
        <v>70</v>
      </c>
      <c r="X100" s="1678">
        <v>978.57142857142844</v>
      </c>
      <c r="Y100" s="1154"/>
      <c r="Z100" s="1678" t="s">
        <v>1996</v>
      </c>
      <c r="AA100" s="1678">
        <v>127.4</v>
      </c>
      <c r="AB100" s="1678">
        <v>195.70000000000002</v>
      </c>
      <c r="AC100" s="1678">
        <v>68.300000000000011</v>
      </c>
      <c r="AD100" s="1678">
        <v>70</v>
      </c>
      <c r="AE100" s="1678">
        <v>975.71428571428578</v>
      </c>
      <c r="AF100" s="1154"/>
      <c r="AG100" s="1678" t="s">
        <v>1996</v>
      </c>
      <c r="AH100" s="1678">
        <v>129.30000000000001</v>
      </c>
      <c r="AI100" s="1678">
        <v>196.70000000000002</v>
      </c>
      <c r="AJ100" s="1678">
        <v>67.400000000000006</v>
      </c>
      <c r="AK100" s="1678">
        <v>68</v>
      </c>
      <c r="AL100" s="1678">
        <v>991.17647058823536</v>
      </c>
      <c r="AM100" s="1154"/>
      <c r="AN100" s="1678">
        <v>981.82072829131664</v>
      </c>
      <c r="AO100" s="1678">
        <v>8.2272870237580378</v>
      </c>
      <c r="AP100" s="1678">
        <v>0.83796224572241007</v>
      </c>
      <c r="AQ100" s="1343">
        <v>3</v>
      </c>
      <c r="AR100" s="1154"/>
      <c r="AS100" s="1097"/>
      <c r="AT100" s="86" t="s">
        <v>191</v>
      </c>
      <c r="AU100" s="86" t="s">
        <v>191</v>
      </c>
      <c r="AV100" s="86" t="s">
        <v>191</v>
      </c>
      <c r="AW100" s="1323"/>
      <c r="AX100" s="1154"/>
      <c r="AY100" s="86" t="s">
        <v>191</v>
      </c>
      <c r="AZ100" s="86" t="s">
        <v>191</v>
      </c>
      <c r="BA100" s="86" t="s">
        <v>191</v>
      </c>
      <c r="BB100" s="1323" t="str">
        <f t="shared" si="90"/>
        <v xml:space="preserve">  </v>
      </c>
      <c r="BC100" s="1154"/>
      <c r="BD100" s="801" t="s">
        <v>191</v>
      </c>
      <c r="BE100" s="1681" t="s">
        <v>1996</v>
      </c>
      <c r="BF100" s="1667">
        <v>5.2517538409983313</v>
      </c>
      <c r="BG100" s="1682">
        <v>1.4552785178922645</v>
      </c>
      <c r="BH100" s="1682" t="s">
        <v>2040</v>
      </c>
      <c r="BI100" s="1154"/>
      <c r="BJ100" s="1203" t="s">
        <v>1996</v>
      </c>
      <c r="BK100" s="1599">
        <v>2.9978748966133423E-2</v>
      </c>
      <c r="BL100" s="1203"/>
      <c r="BM100" s="1203"/>
      <c r="BN100" s="1158"/>
      <c r="BO100" s="1157"/>
      <c r="BP100" s="1310">
        <f t="shared" si="91"/>
        <v>0.57083309450076236</v>
      </c>
      <c r="BQ100" s="1201">
        <v>322.70334076535022</v>
      </c>
      <c r="BR100" s="1366"/>
      <c r="BS100" s="1666"/>
      <c r="BT100" s="1158"/>
      <c r="BU100" s="1201">
        <v>315.78826917752127</v>
      </c>
      <c r="BV100" s="1203"/>
      <c r="BW100" s="1203"/>
      <c r="BX100" s="1154"/>
      <c r="BY100" s="1312">
        <v>1.1490971611808467</v>
      </c>
      <c r="CA100" s="1678"/>
      <c r="CB100" s="1678"/>
      <c r="CC100" s="1154"/>
      <c r="CD100" s="1312">
        <v>1.1211905158378832</v>
      </c>
      <c r="CE100" s="1203"/>
      <c r="CF100" s="1203"/>
      <c r="CG100" s="1158"/>
      <c r="CH100" s="1239">
        <f t="shared" si="87"/>
        <v>0.35608468088850637</v>
      </c>
      <c r="CI100" s="1312">
        <v>4.3540611518381018</v>
      </c>
      <c r="CJ100" s="1203"/>
      <c r="CK100" s="1203"/>
      <c r="CL100" s="1154" t="s">
        <v>602</v>
      </c>
      <c r="CM100" s="1312">
        <v>4.3156429652042361</v>
      </c>
      <c r="CN100" s="1203"/>
      <c r="CO100" s="1203"/>
      <c r="CP100" s="1158" t="s">
        <v>602</v>
      </c>
      <c r="CQ100" s="1201">
        <f t="shared" si="88"/>
        <v>1.3492457628457288</v>
      </c>
      <c r="CR100" s="1201">
        <f t="shared" si="89"/>
        <v>1.3666254849948798</v>
      </c>
      <c r="CS100" s="1203"/>
    </row>
    <row r="101" spans="1:97" x14ac:dyDescent="0.2">
      <c r="A101" s="1144" t="s">
        <v>2600</v>
      </c>
      <c r="B101" s="1199" t="s">
        <v>1295</v>
      </c>
      <c r="C101" s="957" t="s">
        <v>599</v>
      </c>
      <c r="D101" s="957">
        <v>7</v>
      </c>
      <c r="E101" s="1455" t="s">
        <v>1864</v>
      </c>
      <c r="F101" s="955"/>
      <c r="G101" s="1163">
        <v>11452900</v>
      </c>
      <c r="H101" s="1163" t="s">
        <v>2027</v>
      </c>
      <c r="I101" s="1163"/>
      <c r="J101" s="1163"/>
      <c r="K101" s="1165" t="s">
        <v>1120</v>
      </c>
      <c r="L101" s="1166" t="s">
        <v>746</v>
      </c>
      <c r="M101" s="957"/>
      <c r="N101" s="957"/>
      <c r="O101" s="957"/>
      <c r="P101" s="1169">
        <v>42810</v>
      </c>
      <c r="Q101" s="960">
        <v>0.69444444444444453</v>
      </c>
      <c r="R101" s="957" t="s">
        <v>2001</v>
      </c>
      <c r="S101" s="1678" t="s">
        <v>2001</v>
      </c>
      <c r="T101" s="1678">
        <v>126.7</v>
      </c>
      <c r="U101" s="1678">
        <v>147.60000000000002</v>
      </c>
      <c r="V101" s="1678">
        <v>20.90000000000002</v>
      </c>
      <c r="W101" s="1678">
        <v>338</v>
      </c>
      <c r="X101" s="1678">
        <v>61.834319526627276</v>
      </c>
      <c r="Y101" s="1154"/>
      <c r="Z101" s="1678" t="s">
        <v>2001</v>
      </c>
      <c r="AA101" s="1678">
        <v>128.5</v>
      </c>
      <c r="AB101" s="1678">
        <v>149.79999999999998</v>
      </c>
      <c r="AC101" s="1678">
        <v>21.299999999999983</v>
      </c>
      <c r="AD101" s="1678">
        <v>352</v>
      </c>
      <c r="AE101" s="1678">
        <v>60.511363636363591</v>
      </c>
      <c r="AF101" s="1154"/>
      <c r="AG101" s="1678" t="s">
        <v>2001</v>
      </c>
      <c r="AH101" s="1678">
        <v>128.6</v>
      </c>
      <c r="AI101" s="1678">
        <v>149.10000000000002</v>
      </c>
      <c r="AJ101" s="1678">
        <v>20.500000000000028</v>
      </c>
      <c r="AK101" s="1678">
        <v>338</v>
      </c>
      <c r="AL101" s="1678">
        <v>60.650887573964575</v>
      </c>
      <c r="AM101" s="1154"/>
      <c r="AN101" s="1678">
        <v>60.99885691231848</v>
      </c>
      <c r="AO101" s="1678">
        <v>0.72688724519122383</v>
      </c>
      <c r="AP101" s="1678">
        <v>1.191640765065602</v>
      </c>
      <c r="AQ101" s="1343">
        <v>3</v>
      </c>
      <c r="AR101" s="1154"/>
      <c r="AS101" s="1097"/>
      <c r="AT101" s="86" t="s">
        <v>191</v>
      </c>
      <c r="AU101" s="86" t="s">
        <v>191</v>
      </c>
      <c r="AV101" s="86" t="s">
        <v>191</v>
      </c>
      <c r="AW101" s="1323"/>
      <c r="AX101" s="1154"/>
      <c r="AY101" s="86" t="s">
        <v>191</v>
      </c>
      <c r="AZ101" s="86" t="s">
        <v>191</v>
      </c>
      <c r="BA101" s="86" t="s">
        <v>191</v>
      </c>
      <c r="BB101" s="1323" t="str">
        <f t="shared" si="90"/>
        <v xml:space="preserve">  </v>
      </c>
      <c r="BC101" s="1154"/>
      <c r="BD101" s="801" t="s">
        <v>191</v>
      </c>
      <c r="BE101" s="1203" t="s">
        <v>2001</v>
      </c>
      <c r="BF101" s="1312">
        <v>1.5313931896262853</v>
      </c>
      <c r="BG101" s="1678"/>
      <c r="BH101" s="1678"/>
      <c r="BI101" s="1154"/>
      <c r="BJ101" s="1203" t="s">
        <v>2001</v>
      </c>
      <c r="BK101" s="1599">
        <v>2.8373629173151095E-2</v>
      </c>
      <c r="BL101" s="1203"/>
      <c r="BM101" s="1203"/>
      <c r="BN101" s="1158"/>
      <c r="BO101" s="1157"/>
      <c r="BP101" s="1310">
        <f t="shared" si="91"/>
        <v>1.8527984429704349</v>
      </c>
      <c r="BQ101" s="1201">
        <v>226.01569536183899</v>
      </c>
      <c r="BR101" s="1366"/>
      <c r="BS101" s="1666"/>
      <c r="BT101" s="1158"/>
      <c r="BU101" s="1201">
        <v>13.975526725036802</v>
      </c>
      <c r="BV101" s="1203"/>
      <c r="BW101" s="1203"/>
      <c r="BX101" s="1154"/>
      <c r="BY101" s="1312">
        <v>2.5214806357158466</v>
      </c>
      <c r="CA101" s="1678"/>
      <c r="CB101" s="1678"/>
      <c r="CC101" s="1154"/>
      <c r="CD101" s="1312">
        <v>0.15257823164985085</v>
      </c>
      <c r="CE101" s="1203"/>
      <c r="CF101" s="1203"/>
      <c r="CG101" s="1158"/>
      <c r="CH101" s="1239">
        <f t="shared" si="87"/>
        <v>1.1156219180615272</v>
      </c>
      <c r="CI101" s="1312">
        <v>3.4618707796760217</v>
      </c>
      <c r="CJ101" s="1203"/>
      <c r="CK101" s="1203"/>
      <c r="CL101" s="1154" t="s">
        <v>602</v>
      </c>
      <c r="CM101" s="1312">
        <v>0.20996553545372348</v>
      </c>
      <c r="CN101" s="1203"/>
      <c r="CO101" s="1203"/>
      <c r="CP101" s="1158" t="s">
        <v>602</v>
      </c>
      <c r="CQ101" s="1201">
        <f t="shared" si="88"/>
        <v>1.5316948560292472</v>
      </c>
      <c r="CR101" s="1201">
        <f t="shared" si="89"/>
        <v>1.5023801219425634</v>
      </c>
      <c r="CS101" s="1203"/>
    </row>
    <row r="102" spans="1:97" x14ac:dyDescent="0.2">
      <c r="A102" s="1144" t="s">
        <v>2601</v>
      </c>
      <c r="B102" s="1199" t="s">
        <v>1296</v>
      </c>
      <c r="C102" s="957" t="s">
        <v>599</v>
      </c>
      <c r="D102" s="957">
        <v>7</v>
      </c>
      <c r="E102" s="1455" t="s">
        <v>1864</v>
      </c>
      <c r="F102" s="955"/>
      <c r="G102" s="1163">
        <v>11452900</v>
      </c>
      <c r="H102" s="1163" t="s">
        <v>2028</v>
      </c>
      <c r="I102" s="1163"/>
      <c r="J102" s="1163"/>
      <c r="K102" s="1165" t="s">
        <v>1120</v>
      </c>
      <c r="L102" s="1166" t="s">
        <v>746</v>
      </c>
      <c r="M102" s="957"/>
      <c r="N102" s="957"/>
      <c r="O102" s="1209" t="s">
        <v>45</v>
      </c>
      <c r="P102" s="1169">
        <v>42810</v>
      </c>
      <c r="Q102" s="960">
        <v>0.69513888888888886</v>
      </c>
      <c r="R102" s="957" t="s">
        <v>2002</v>
      </c>
      <c r="S102" s="1678" t="s">
        <v>2002</v>
      </c>
      <c r="T102" s="1678">
        <v>127.3</v>
      </c>
      <c r="U102" s="1678">
        <v>146.9</v>
      </c>
      <c r="V102" s="1678">
        <v>19.600000000000009</v>
      </c>
      <c r="W102" s="1678">
        <v>326</v>
      </c>
      <c r="X102" s="1678">
        <v>60.122699386503093</v>
      </c>
      <c r="Y102" s="1154"/>
      <c r="Z102" s="1678" t="s">
        <v>2002</v>
      </c>
      <c r="AA102" s="1678">
        <v>127.6</v>
      </c>
      <c r="AB102" s="1678">
        <v>147.60000000000002</v>
      </c>
      <c r="AC102" s="1678">
        <v>20.000000000000028</v>
      </c>
      <c r="AD102" s="1678">
        <v>334</v>
      </c>
      <c r="AE102" s="1678">
        <v>59.880239520958163</v>
      </c>
      <c r="AF102" s="1154"/>
      <c r="AG102" s="1678" t="s">
        <v>2002</v>
      </c>
      <c r="AH102" s="1678">
        <v>127.4</v>
      </c>
      <c r="AI102" s="1678">
        <v>146.9</v>
      </c>
      <c r="AJ102" s="1678">
        <v>19.5</v>
      </c>
      <c r="AK102" s="1678">
        <v>320</v>
      </c>
      <c r="AL102" s="1678">
        <v>60.9375</v>
      </c>
      <c r="AM102" s="1154"/>
      <c r="AN102" s="1678">
        <v>60.313479635820421</v>
      </c>
      <c r="AO102" s="1678">
        <v>0.55384813602929928</v>
      </c>
      <c r="AP102" s="1678">
        <v>0.91828251225679003</v>
      </c>
      <c r="AQ102" s="1343">
        <v>3</v>
      </c>
      <c r="AR102" s="1154"/>
      <c r="AS102" s="1097"/>
      <c r="AT102" s="86" t="s">
        <v>191</v>
      </c>
      <c r="AU102" s="86" t="s">
        <v>191</v>
      </c>
      <c r="AV102" s="86" t="s">
        <v>191</v>
      </c>
      <c r="AW102" s="1323"/>
      <c r="AX102" s="1154"/>
      <c r="AY102" s="86" t="s">
        <v>191</v>
      </c>
      <c r="AZ102" s="86" t="s">
        <v>191</v>
      </c>
      <c r="BA102" s="86" t="s">
        <v>191</v>
      </c>
      <c r="BB102" s="1323" t="str">
        <f t="shared" si="90"/>
        <v xml:space="preserve">  </v>
      </c>
      <c r="BC102" s="1154"/>
      <c r="BD102" s="801" t="s">
        <v>191</v>
      </c>
      <c r="BE102" s="1203" t="s">
        <v>2002</v>
      </c>
      <c r="BF102" s="1312">
        <v>1.7664127848189124</v>
      </c>
      <c r="BG102" s="1678"/>
      <c r="BH102" s="1678"/>
      <c r="BI102" s="1154"/>
      <c r="BJ102" s="1203" t="s">
        <v>2002</v>
      </c>
      <c r="BK102" s="1599">
        <v>2.9997579447531748E-2</v>
      </c>
      <c r="BL102" s="1203"/>
      <c r="BM102" s="1203"/>
      <c r="BN102" s="1158"/>
      <c r="BO102" s="1157"/>
      <c r="BP102" s="1310">
        <f t="shared" si="91"/>
        <v>1.6982202407806402</v>
      </c>
      <c r="BQ102" s="1201">
        <v>241.82823215921044</v>
      </c>
      <c r="BR102" s="1366"/>
      <c r="BS102" s="1666"/>
      <c r="BT102" s="1158"/>
      <c r="BU102" s="1201">
        <v>14.53936610527769</v>
      </c>
      <c r="BV102" s="1203"/>
      <c r="BW102" s="1203"/>
      <c r="BX102" s="1154"/>
      <c r="BY102" s="1312">
        <v>2.2617906434570725</v>
      </c>
      <c r="CA102" s="1678"/>
      <c r="CB102" s="1678"/>
      <c r="CC102" s="1154"/>
      <c r="CD102" s="1312">
        <v>0.13543656547647154</v>
      </c>
      <c r="CE102" s="1203"/>
      <c r="CF102" s="1203"/>
      <c r="CG102" s="1158"/>
      <c r="CH102" s="1239">
        <f t="shared" si="87"/>
        <v>0.93528808578809619</v>
      </c>
      <c r="CI102" s="1312">
        <v>3.3443159160557046</v>
      </c>
      <c r="CJ102" s="1203"/>
      <c r="CK102" s="1203"/>
      <c r="CL102" s="1154" t="s">
        <v>602</v>
      </c>
      <c r="CM102" s="1312">
        <v>0.20379425113464447</v>
      </c>
      <c r="CN102" s="1203"/>
      <c r="CO102" s="1203"/>
      <c r="CP102" s="1158" t="s">
        <v>602</v>
      </c>
      <c r="CQ102" s="1201">
        <f t="shared" si="88"/>
        <v>1.3829303080931987</v>
      </c>
      <c r="CR102" s="1201">
        <f t="shared" si="89"/>
        <v>1.4016721888629557</v>
      </c>
      <c r="CS102" s="1203"/>
    </row>
    <row r="103" spans="1:97" x14ac:dyDescent="0.2">
      <c r="A103" s="1144" t="s">
        <v>2607</v>
      </c>
      <c r="B103" s="1199" t="s">
        <v>1302</v>
      </c>
      <c r="C103" s="957" t="s">
        <v>599</v>
      </c>
      <c r="D103" s="957">
        <v>9</v>
      </c>
      <c r="E103" s="1455" t="s">
        <v>1864</v>
      </c>
      <c r="F103" s="955"/>
      <c r="G103" s="1163">
        <v>11452900</v>
      </c>
      <c r="H103" s="1163" t="s">
        <v>2034</v>
      </c>
      <c r="I103" s="1163"/>
      <c r="J103" s="1163"/>
      <c r="K103" s="1165" t="s">
        <v>1120</v>
      </c>
      <c r="L103" s="1166" t="s">
        <v>746</v>
      </c>
      <c r="M103" s="957"/>
      <c r="N103" s="957"/>
      <c r="O103" s="957"/>
      <c r="P103" s="1169">
        <v>42829</v>
      </c>
      <c r="Q103" s="960">
        <v>0.65972222222222221</v>
      </c>
      <c r="R103" s="957" t="s">
        <v>2008</v>
      </c>
      <c r="S103" s="1678" t="s">
        <v>2008</v>
      </c>
      <c r="T103" s="1678">
        <v>125.7</v>
      </c>
      <c r="U103" s="1678">
        <v>141.19999999999999</v>
      </c>
      <c r="V103" s="1678">
        <v>15.499999999999986</v>
      </c>
      <c r="W103" s="1678">
        <v>698</v>
      </c>
      <c r="X103" s="1678">
        <v>22.206303724928347</v>
      </c>
      <c r="Y103" s="1154"/>
      <c r="Z103" s="1678" t="s">
        <v>2008</v>
      </c>
      <c r="AA103" s="1678">
        <v>127.5</v>
      </c>
      <c r="AB103" s="1678">
        <v>144</v>
      </c>
      <c r="AC103" s="1678">
        <v>16.5</v>
      </c>
      <c r="AD103" s="1678">
        <v>768</v>
      </c>
      <c r="AE103" s="1678">
        <v>21.484375</v>
      </c>
      <c r="AF103" s="1154"/>
      <c r="AG103" s="1678" t="s">
        <v>2008</v>
      </c>
      <c r="AH103" s="1678">
        <v>126.1</v>
      </c>
      <c r="AI103" s="1678">
        <v>146.30000000000001</v>
      </c>
      <c r="AJ103" s="1678">
        <v>20.200000000000017</v>
      </c>
      <c r="AK103" s="1678">
        <v>910</v>
      </c>
      <c r="AL103" s="1678">
        <v>22.197802197802215</v>
      </c>
      <c r="AM103" s="1154"/>
      <c r="AN103" s="1678">
        <v>21.962826974243523</v>
      </c>
      <c r="AO103" s="1678">
        <v>0.41437336754913551</v>
      </c>
      <c r="AP103" s="1678">
        <v>1.8867032374069324</v>
      </c>
      <c r="AQ103" s="1343">
        <v>3</v>
      </c>
      <c r="AR103" s="1154"/>
      <c r="AS103" s="1097"/>
      <c r="AT103" s="86" t="s">
        <v>191</v>
      </c>
      <c r="AU103" s="86" t="s">
        <v>191</v>
      </c>
      <c r="AV103" s="86" t="s">
        <v>191</v>
      </c>
      <c r="AW103" s="1323"/>
      <c r="AX103" s="1154"/>
      <c r="AY103" s="86" t="s">
        <v>191</v>
      </c>
      <c r="AZ103" s="86" t="s">
        <v>191</v>
      </c>
      <c r="BA103" s="86" t="s">
        <v>191</v>
      </c>
      <c r="BB103" s="1323" t="str">
        <f t="shared" si="90"/>
        <v xml:space="preserve">  </v>
      </c>
      <c r="BC103" s="1154"/>
      <c r="BD103" s="801" t="s">
        <v>191</v>
      </c>
      <c r="BE103" s="1203" t="s">
        <v>2008</v>
      </c>
      <c r="BF103" s="1312">
        <v>1.744377041919889</v>
      </c>
      <c r="BG103" s="1678"/>
      <c r="BH103" s="1678"/>
      <c r="BI103" s="1154"/>
      <c r="BJ103" s="1203" t="s">
        <v>2008</v>
      </c>
      <c r="BK103" s="1599">
        <v>0.12330226791204173</v>
      </c>
      <c r="BL103" s="1203"/>
      <c r="BM103" s="1203"/>
      <c r="BN103" s="1158"/>
      <c r="BO103" s="1157"/>
      <c r="BP103" s="1310">
        <f t="shared" si="91"/>
        <v>7.0685559915609364</v>
      </c>
      <c r="BQ103" s="1201">
        <v>296.36407959600598</v>
      </c>
      <c r="BR103" s="1366"/>
      <c r="BS103" s="1666"/>
      <c r="BT103" s="1158"/>
      <c r="BU103" s="1201">
        <v>6.5811507646677487</v>
      </c>
      <c r="BV103" s="1203"/>
      <c r="BW103" s="1203"/>
      <c r="BX103" s="1154"/>
      <c r="BY103" s="1312">
        <v>12.797196445044642</v>
      </c>
      <c r="CA103" s="1678"/>
      <c r="CB103" s="1678"/>
      <c r="CC103" s="1154"/>
      <c r="CD103" s="1312">
        <v>0.27493976737400577</v>
      </c>
      <c r="CE103" s="1203"/>
      <c r="CF103" s="1203"/>
      <c r="CG103" s="1158"/>
      <c r="CH103" s="1239">
        <f t="shared" si="87"/>
        <v>4.3180659621400039</v>
      </c>
      <c r="CI103" s="1312">
        <v>3.8930992645406719</v>
      </c>
      <c r="CJ103" s="1203"/>
      <c r="CK103" s="1203"/>
      <c r="CL103" s="1154" t="s">
        <v>602</v>
      </c>
      <c r="CM103" s="1312">
        <v>8.6418247410683116E-2</v>
      </c>
      <c r="CN103" s="1203"/>
      <c r="CO103" s="1203"/>
      <c r="CP103" s="1158" t="s">
        <v>602</v>
      </c>
      <c r="CQ103" s="1201">
        <f t="shared" si="88"/>
        <v>1.3136204866148489</v>
      </c>
      <c r="CR103" s="1201">
        <f t="shared" si="89"/>
        <v>1.3131175762548568</v>
      </c>
      <c r="CS103" s="1203"/>
    </row>
    <row r="104" spans="1:97" x14ac:dyDescent="0.2">
      <c r="A104" s="1144" t="s">
        <v>2610</v>
      </c>
      <c r="B104" s="1199" t="s">
        <v>1305</v>
      </c>
      <c r="C104" s="957" t="s">
        <v>599</v>
      </c>
      <c r="D104" s="957">
        <v>7</v>
      </c>
      <c r="E104" s="1455" t="s">
        <v>1864</v>
      </c>
      <c r="F104" s="955"/>
      <c r="G104" s="1163">
        <v>11452900</v>
      </c>
      <c r="H104" s="1163" t="s">
        <v>2037</v>
      </c>
      <c r="I104" s="1163"/>
      <c r="J104" s="1163"/>
      <c r="K104" s="1165" t="s">
        <v>1120</v>
      </c>
      <c r="L104" s="1166" t="s">
        <v>746</v>
      </c>
      <c r="M104" s="957"/>
      <c r="N104" s="957"/>
      <c r="O104" s="957"/>
      <c r="P104" s="1169">
        <v>42851</v>
      </c>
      <c r="Q104" s="960">
        <v>0.60416666666666663</v>
      </c>
      <c r="R104" s="957" t="s">
        <v>2011</v>
      </c>
      <c r="S104" s="1678" t="s">
        <v>2011</v>
      </c>
      <c r="T104" s="1678">
        <v>128</v>
      </c>
      <c r="U104" s="1678">
        <v>136.1</v>
      </c>
      <c r="V104" s="1678">
        <v>8.0999999999999943</v>
      </c>
      <c r="W104" s="1678">
        <v>558</v>
      </c>
      <c r="X104" s="1678">
        <v>14.516129032258053</v>
      </c>
      <c r="Y104" s="1154"/>
      <c r="Z104" s="1678" t="s">
        <v>2011</v>
      </c>
      <c r="AA104" s="1678">
        <v>127.8</v>
      </c>
      <c r="AB104" s="1678">
        <v>135.80000000000001</v>
      </c>
      <c r="AC104" s="1678">
        <v>8.0000000000000142</v>
      </c>
      <c r="AD104" s="1678">
        <v>558</v>
      </c>
      <c r="AE104" s="1678">
        <v>14.336917562724038</v>
      </c>
      <c r="AF104" s="1154"/>
      <c r="AG104" s="1678" t="s">
        <v>2011</v>
      </c>
      <c r="AH104" s="1678">
        <v>127.6</v>
      </c>
      <c r="AI104" s="1678">
        <v>136</v>
      </c>
      <c r="AJ104" s="1678">
        <v>8.4000000000000057</v>
      </c>
      <c r="AK104" s="1678">
        <v>560</v>
      </c>
      <c r="AL104" s="1678">
        <v>15.000000000000009</v>
      </c>
      <c r="AM104" s="1154"/>
      <c r="AN104" s="1678">
        <v>14.617682198327365</v>
      </c>
      <c r="AO104" s="1678">
        <v>0.34300781887587733</v>
      </c>
      <c r="AP104" s="1678">
        <v>2.3465267216927601</v>
      </c>
      <c r="AQ104" s="1343">
        <v>3</v>
      </c>
      <c r="AR104" s="1154"/>
      <c r="AS104" s="1097"/>
      <c r="AT104" s="86" t="s">
        <v>191</v>
      </c>
      <c r="AU104" s="86" t="s">
        <v>191</v>
      </c>
      <c r="AV104" s="86" t="s">
        <v>191</v>
      </c>
      <c r="AW104" s="1323"/>
      <c r="AX104" s="1154"/>
      <c r="AY104" s="86" t="s">
        <v>191</v>
      </c>
      <c r="AZ104" s="86" t="s">
        <v>191</v>
      </c>
      <c r="BA104" s="86" t="s">
        <v>191</v>
      </c>
      <c r="BB104" s="1323" t="str">
        <f t="shared" si="90"/>
        <v xml:space="preserve">  </v>
      </c>
      <c r="BC104" s="1154"/>
      <c r="BD104" s="801" t="s">
        <v>191</v>
      </c>
      <c r="BE104" s="1203" t="s">
        <v>2011</v>
      </c>
      <c r="BF104" s="1312">
        <v>2.1878883328879808</v>
      </c>
      <c r="BG104" s="1678"/>
      <c r="BH104" s="1678"/>
      <c r="BI104" s="1154"/>
      <c r="BJ104" s="1203" t="s">
        <v>2011</v>
      </c>
      <c r="BK104" s="1599">
        <v>0.13028114631561105</v>
      </c>
      <c r="BL104" s="1203"/>
      <c r="BM104" s="1203"/>
      <c r="BN104" s="1158"/>
      <c r="BO104" s="1157"/>
      <c r="BP104" s="1310">
        <f t="shared" si="91"/>
        <v>5.9546524544807014</v>
      </c>
      <c r="BQ104" s="1201">
        <v>209.96163928601584</v>
      </c>
      <c r="BR104" s="1366"/>
      <c r="BS104" s="1666"/>
      <c r="BT104" s="1158"/>
      <c r="BU104" s="1201">
        <v>3.0478302477002277</v>
      </c>
      <c r="BV104" s="1203"/>
      <c r="BW104" s="1203"/>
      <c r="BX104" s="1154"/>
      <c r="BY104" s="1312">
        <v>20.320150922224762</v>
      </c>
      <c r="CA104" s="1678"/>
      <c r="CB104" s="1678"/>
      <c r="CC104" s="1154"/>
      <c r="CD104" s="1312">
        <v>0.29132832863404701</v>
      </c>
      <c r="CE104" s="1203"/>
      <c r="CF104" s="1203"/>
      <c r="CG104" s="1158"/>
      <c r="CH104" s="1239">
        <f t="shared" si="87"/>
        <v>9.678030230343202</v>
      </c>
      <c r="CI104" s="1312">
        <v>6.8502269288956077</v>
      </c>
      <c r="CJ104" s="1203"/>
      <c r="CK104" s="1203"/>
      <c r="CL104" s="1154" t="s">
        <v>602</v>
      </c>
      <c r="CM104" s="1312">
        <v>0.10275340393343418</v>
      </c>
      <c r="CN104" s="1203"/>
      <c r="CO104" s="1203"/>
      <c r="CP104" s="1158" t="s">
        <v>602</v>
      </c>
      <c r="CQ104" s="1201">
        <f t="shared" si="88"/>
        <v>3.2626088042511561</v>
      </c>
      <c r="CR104" s="1201">
        <f t="shared" si="89"/>
        <v>3.3713624310595329</v>
      </c>
      <c r="CS104" s="1203"/>
    </row>
    <row r="105" spans="1:97" x14ac:dyDescent="0.2">
      <c r="A105" s="1144" t="s">
        <v>2611</v>
      </c>
      <c r="B105" s="1199" t="s">
        <v>1306</v>
      </c>
      <c r="C105" s="957" t="s">
        <v>599</v>
      </c>
      <c r="D105" s="957">
        <v>7</v>
      </c>
      <c r="E105" s="1455" t="s">
        <v>1864</v>
      </c>
      <c r="F105" s="955"/>
      <c r="G105" s="1163">
        <v>11452900</v>
      </c>
      <c r="H105" s="1163" t="s">
        <v>2038</v>
      </c>
      <c r="I105" s="1163"/>
      <c r="J105" s="1163"/>
      <c r="K105" s="1165" t="s">
        <v>1120</v>
      </c>
      <c r="L105" s="1166" t="s">
        <v>746</v>
      </c>
      <c r="M105" s="957"/>
      <c r="N105" s="957"/>
      <c r="O105" s="1209" t="s">
        <v>45</v>
      </c>
      <c r="P105" s="1169">
        <v>42851</v>
      </c>
      <c r="Q105" s="960">
        <v>0.60486111111111118</v>
      </c>
      <c r="R105" s="957" t="s">
        <v>2012</v>
      </c>
      <c r="S105" s="1678" t="s">
        <v>2012</v>
      </c>
      <c r="T105" s="1678">
        <v>128.6</v>
      </c>
      <c r="U105" s="1678">
        <v>145.6</v>
      </c>
      <c r="V105" s="1678">
        <v>17</v>
      </c>
      <c r="W105" s="1678">
        <v>692</v>
      </c>
      <c r="X105" s="1678">
        <v>24.566473988439309</v>
      </c>
      <c r="Y105" s="1154"/>
      <c r="Z105" s="1678" t="s">
        <v>2012</v>
      </c>
      <c r="AA105" s="1678">
        <v>127</v>
      </c>
      <c r="AB105" s="1678">
        <v>149.29999999999998</v>
      </c>
      <c r="AC105" s="1678">
        <v>22.299999999999983</v>
      </c>
      <c r="AD105" s="1678">
        <v>926</v>
      </c>
      <c r="AE105" s="1678">
        <v>24.082073434125249</v>
      </c>
      <c r="AF105" s="1154"/>
      <c r="AG105" s="1678" t="s">
        <v>2012</v>
      </c>
      <c r="AH105" s="1678">
        <v>126.9</v>
      </c>
      <c r="AI105" s="1678">
        <v>143.6</v>
      </c>
      <c r="AJ105" s="1678">
        <v>16.699999999999989</v>
      </c>
      <c r="AK105" s="1678">
        <v>670</v>
      </c>
      <c r="AL105" s="1678">
        <v>24.925373134328339</v>
      </c>
      <c r="AM105" s="1154"/>
      <c r="AN105" s="1678">
        <v>24.524640185630968</v>
      </c>
      <c r="AO105" s="1678">
        <v>0.42320343380425324</v>
      </c>
      <c r="AP105" s="1678">
        <v>1.7256254550564576</v>
      </c>
      <c r="AQ105" s="1343">
        <v>3</v>
      </c>
      <c r="AR105" s="1154"/>
      <c r="AS105" s="1097"/>
      <c r="AT105" s="86" t="s">
        <v>191</v>
      </c>
      <c r="AU105" s="86" t="s">
        <v>191</v>
      </c>
      <c r="AV105" s="86" t="s">
        <v>191</v>
      </c>
      <c r="AW105" s="1323"/>
      <c r="AX105" s="1154"/>
      <c r="AY105" s="86" t="s">
        <v>191</v>
      </c>
      <c r="AZ105" s="86" t="s">
        <v>191</v>
      </c>
      <c r="BA105" s="86" t="s">
        <v>191</v>
      </c>
      <c r="BB105" s="1323" t="str">
        <f t="shared" si="90"/>
        <v xml:space="preserve">  </v>
      </c>
      <c r="BC105" s="1154"/>
      <c r="BD105" s="801" t="s">
        <v>191</v>
      </c>
      <c r="BE105" s="1203" t="s">
        <v>2012</v>
      </c>
      <c r="BF105" s="1312">
        <v>1.9040988257392644</v>
      </c>
      <c r="BG105" s="1678"/>
      <c r="BH105" s="1678"/>
      <c r="BI105" s="1154"/>
      <c r="BJ105" s="1203" t="s">
        <v>2012</v>
      </c>
      <c r="BK105" s="1599">
        <v>0.14304507013827483</v>
      </c>
      <c r="BL105" s="1203"/>
      <c r="BM105" s="1203"/>
      <c r="BN105" s="1158"/>
      <c r="BO105" s="1157"/>
      <c r="BP105" s="1310">
        <f t="shared" si="91"/>
        <v>7.5124814008925052</v>
      </c>
      <c r="BQ105" s="1201">
        <v>254.82643550005588</v>
      </c>
      <c r="BR105" s="1366"/>
      <c r="BS105" s="1666"/>
      <c r="BT105" s="1158"/>
      <c r="BU105" s="1201">
        <v>6.2601869992788304</v>
      </c>
      <c r="BV105" s="1203"/>
      <c r="BW105" s="1203"/>
      <c r="BX105" s="1154"/>
      <c r="BY105" s="1312">
        <v>14.622487799370722</v>
      </c>
      <c r="CA105" s="1678"/>
      <c r="CB105" s="1678"/>
      <c r="CC105" s="1154"/>
      <c r="CD105" s="1312">
        <v>0.35213982497404633</v>
      </c>
      <c r="CE105" s="1203"/>
      <c r="CF105" s="1203"/>
      <c r="CG105" s="1158"/>
      <c r="CH105" s="1239">
        <f t="shared" si="87"/>
        <v>5.7382146285868822</v>
      </c>
      <c r="CI105" s="1312">
        <v>4.9387264804732478</v>
      </c>
      <c r="CJ105" s="1203"/>
      <c r="CK105" s="1203"/>
      <c r="CL105" s="1154" t="s">
        <v>602</v>
      </c>
      <c r="CM105" s="1312">
        <v>0.12309960033418385</v>
      </c>
      <c r="CN105" s="1203"/>
      <c r="CO105" s="1203"/>
      <c r="CP105" s="1158" t="s">
        <v>602</v>
      </c>
      <c r="CQ105" s="1201">
        <f t="shared" si="88"/>
        <v>1.9380746235302437</v>
      </c>
      <c r="CR105" s="1201">
        <f t="shared" si="89"/>
        <v>1.9663885495491564</v>
      </c>
      <c r="CS105" s="1203"/>
    </row>
    <row r="106" spans="1:97" x14ac:dyDescent="0.2">
      <c r="B106" s="957"/>
      <c r="C106" s="957"/>
      <c r="D106" s="957"/>
      <c r="E106" s="1455"/>
      <c r="F106" s="1105"/>
      <c r="G106" s="957"/>
      <c r="H106" s="1163"/>
      <c r="I106" s="1163"/>
      <c r="J106" s="1105"/>
      <c r="K106" s="1183"/>
      <c r="L106" s="1183"/>
      <c r="M106" s="957"/>
      <c r="N106" s="957"/>
      <c r="O106" s="957"/>
      <c r="S106" s="1235"/>
      <c r="T106" s="1235"/>
      <c r="U106" s="1235"/>
      <c r="V106" s="1235"/>
      <c r="W106" s="1235"/>
      <c r="X106" s="1235"/>
      <c r="Y106" s="1745"/>
      <c r="Z106" s="1235"/>
      <c r="AA106" s="1235"/>
      <c r="AB106" s="1235"/>
      <c r="AC106" s="1235"/>
      <c r="AD106" s="1235"/>
      <c r="AE106" s="1235"/>
      <c r="AF106" s="1745"/>
      <c r="AG106" s="1235"/>
      <c r="AH106" s="1235"/>
      <c r="AI106" s="1235"/>
      <c r="AJ106" s="1235"/>
      <c r="AK106" s="1235"/>
      <c r="AL106" s="1235"/>
      <c r="AM106" s="1745"/>
      <c r="AR106" s="1745"/>
      <c r="AT106" s="1808"/>
      <c r="AU106" s="1230"/>
      <c r="AV106" s="1230"/>
      <c r="AW106" s="1785"/>
      <c r="AX106" s="1745"/>
      <c r="AY106" s="1808"/>
      <c r="AZ106" s="1232"/>
      <c r="BA106" s="1232"/>
      <c r="BB106" s="1232"/>
      <c r="BC106" s="1745"/>
      <c r="BD106" s="1809"/>
      <c r="BE106" s="1203"/>
      <c r="BF106" s="1230"/>
      <c r="BG106" s="1230"/>
      <c r="BH106" s="1230"/>
      <c r="BI106" s="1745"/>
      <c r="BJ106" s="1232"/>
      <c r="BK106" s="1232"/>
      <c r="BL106" s="1232"/>
      <c r="BM106" s="1232"/>
      <c r="BN106" s="1746"/>
      <c r="BO106" s="1747"/>
      <c r="BP106" s="1786"/>
      <c r="BQ106" s="1230"/>
      <c r="BR106" s="1230"/>
      <c r="BS106" s="1319"/>
      <c r="BT106" s="1746"/>
      <c r="BU106" s="1232"/>
      <c r="BV106" s="1232"/>
      <c r="BW106" s="1232"/>
      <c r="BX106" s="1745"/>
      <c r="BY106" s="1232"/>
      <c r="BZ106" s="1232"/>
      <c r="CA106" s="1232"/>
      <c r="CB106" s="1232"/>
      <c r="CC106" s="1745"/>
      <c r="CD106" s="1232"/>
      <c r="CE106" s="1203"/>
      <c r="CF106" s="1232"/>
      <c r="CG106" s="1746"/>
      <c r="CH106" s="1809"/>
      <c r="CI106" s="1203"/>
      <c r="CJ106" s="1203"/>
      <c r="CK106" s="1203"/>
      <c r="CL106" s="1745"/>
      <c r="CM106" s="1203"/>
      <c r="CN106" s="1203"/>
      <c r="CO106" s="1203"/>
      <c r="CP106" s="1746"/>
      <c r="CQ106" s="1203"/>
      <c r="CR106" s="1203"/>
      <c r="CS106" s="1203"/>
    </row>
    <row r="107" spans="1:97" x14ac:dyDescent="0.2">
      <c r="B107" s="957"/>
      <c r="C107" s="957"/>
      <c r="D107" s="957"/>
      <c r="E107" s="1455"/>
      <c r="F107" s="1105"/>
      <c r="G107" s="957"/>
      <c r="H107" s="1163"/>
      <c r="I107" s="1163"/>
      <c r="J107" s="1105"/>
      <c r="K107" s="1183"/>
      <c r="L107" s="1183"/>
      <c r="M107" s="957"/>
      <c r="N107" s="957"/>
      <c r="O107" s="957"/>
      <c r="S107" s="1235"/>
      <c r="T107" s="1235"/>
      <c r="U107" s="1235"/>
      <c r="V107" s="1235"/>
      <c r="W107" s="1235"/>
      <c r="X107" s="1235"/>
      <c r="Y107" s="1745"/>
      <c r="Z107" s="1235"/>
      <c r="AA107" s="1235"/>
      <c r="AB107" s="1235"/>
      <c r="AC107" s="1235"/>
      <c r="AD107" s="1235"/>
      <c r="AE107" s="1235"/>
      <c r="AF107" s="1745"/>
      <c r="AG107" s="1235"/>
      <c r="AH107" s="1235"/>
      <c r="AI107" s="1235"/>
      <c r="AJ107" s="1235"/>
      <c r="AK107" s="1235"/>
      <c r="AL107" s="1235"/>
      <c r="AM107" s="1745"/>
      <c r="AR107" s="1745"/>
      <c r="AT107" s="1808"/>
      <c r="AU107" s="1230"/>
      <c r="AV107" s="1230"/>
      <c r="AW107" s="1785"/>
      <c r="AX107" s="1745"/>
      <c r="AY107" s="1808"/>
      <c r="AZ107" s="1232"/>
      <c r="BA107" s="1232"/>
      <c r="BB107" s="1232"/>
      <c r="BC107" s="1745"/>
      <c r="BD107" s="1809"/>
      <c r="BE107" s="1203"/>
      <c r="BF107" s="1230"/>
      <c r="BG107" s="1230"/>
      <c r="BH107" s="1230"/>
      <c r="BI107" s="1745"/>
      <c r="BJ107" s="1232"/>
      <c r="BK107" s="1232"/>
      <c r="BL107" s="1232"/>
      <c r="BM107" s="1232"/>
      <c r="BN107" s="1746"/>
      <c r="BO107" s="1747"/>
      <c r="BP107" s="1786"/>
      <c r="BQ107" s="1230"/>
      <c r="BR107" s="1230"/>
      <c r="BS107" s="1319"/>
      <c r="BT107" s="1746"/>
      <c r="BU107" s="1232"/>
      <c r="BV107" s="1232"/>
      <c r="BW107" s="1232"/>
      <c r="BX107" s="1745"/>
      <c r="BY107" s="1232"/>
      <c r="BZ107" s="1232"/>
      <c r="CA107" s="1232"/>
      <c r="CB107" s="1232"/>
      <c r="CC107" s="1745"/>
      <c r="CD107" s="1232"/>
      <c r="CE107" s="1203"/>
      <c r="CF107" s="1232"/>
      <c r="CG107" s="1746"/>
      <c r="CH107" s="1809"/>
      <c r="CI107" s="1203"/>
      <c r="CJ107" s="1203"/>
      <c r="CK107" s="1203"/>
      <c r="CL107" s="1745"/>
      <c r="CM107" s="1203"/>
      <c r="CN107" s="1203"/>
      <c r="CO107" s="1203"/>
      <c r="CP107" s="1746"/>
      <c r="CQ107" s="1203"/>
      <c r="CR107" s="1203"/>
      <c r="CS107" s="1203"/>
    </row>
    <row r="108" spans="1:97" x14ac:dyDescent="0.2">
      <c r="B108" s="957"/>
      <c r="C108" s="957"/>
      <c r="D108" s="957"/>
      <c r="E108" s="1455"/>
      <c r="F108" s="1105"/>
      <c r="G108" s="957"/>
      <c r="H108" s="1163"/>
      <c r="I108" s="1163"/>
      <c r="J108" s="1105"/>
      <c r="K108" s="1183"/>
      <c r="L108" s="1183"/>
      <c r="M108" s="957"/>
      <c r="N108" s="957"/>
      <c r="O108" s="957"/>
      <c r="S108" s="1235"/>
      <c r="T108" s="1235"/>
      <c r="U108" s="1235"/>
      <c r="V108" s="1235"/>
      <c r="W108" s="1235"/>
      <c r="X108" s="1235"/>
      <c r="Y108" s="1745"/>
      <c r="Z108" s="1235"/>
      <c r="AA108" s="1235"/>
      <c r="AB108" s="1235"/>
      <c r="AC108" s="1235"/>
      <c r="AD108" s="1235"/>
      <c r="AE108" s="1235"/>
      <c r="AF108" s="1745"/>
      <c r="AG108" s="1235"/>
      <c r="AH108" s="1235"/>
      <c r="AI108" s="1235"/>
      <c r="AJ108" s="1235"/>
      <c r="AK108" s="1235"/>
      <c r="AL108" s="1235"/>
      <c r="AM108" s="1745"/>
      <c r="AR108" s="1745"/>
      <c r="AT108" s="1808"/>
      <c r="AU108" s="1230"/>
      <c r="AV108" s="1230"/>
      <c r="AW108" s="1785"/>
      <c r="AX108" s="1745"/>
      <c r="AY108" s="1808"/>
      <c r="AZ108" s="1232"/>
      <c r="BA108" s="1232"/>
      <c r="BB108" s="1232"/>
      <c r="BC108" s="1745"/>
      <c r="BD108" s="1809"/>
      <c r="BE108" s="1203"/>
      <c r="BF108" s="1230"/>
      <c r="BG108" s="1230"/>
      <c r="BH108" s="1230"/>
      <c r="BI108" s="1745"/>
      <c r="BJ108" s="1232"/>
      <c r="BK108" s="1232"/>
      <c r="BL108" s="1232"/>
      <c r="BM108" s="1232"/>
      <c r="BN108" s="1746"/>
      <c r="BO108" s="1747"/>
      <c r="BP108" s="1786"/>
      <c r="BQ108" s="1230"/>
      <c r="BR108" s="1230"/>
      <c r="BS108" s="1319"/>
      <c r="BT108" s="1746"/>
      <c r="BU108" s="1232"/>
      <c r="BV108" s="1232"/>
      <c r="BW108" s="1232"/>
      <c r="BX108" s="1745"/>
      <c r="BY108" s="1232"/>
      <c r="BZ108" s="1232"/>
      <c r="CA108" s="1232"/>
      <c r="CB108" s="1232"/>
      <c r="CC108" s="1745"/>
      <c r="CD108" s="1232"/>
      <c r="CE108" s="1203"/>
      <c r="CF108" s="1232"/>
      <c r="CG108" s="1746"/>
      <c r="CH108" s="1809"/>
      <c r="CI108" s="1203"/>
      <c r="CJ108" s="1203"/>
      <c r="CK108" s="1203"/>
      <c r="CL108" s="1745"/>
      <c r="CM108" s="1203"/>
      <c r="CN108" s="1203"/>
      <c r="CO108" s="1203"/>
      <c r="CP108" s="1746"/>
      <c r="CQ108" s="1203"/>
      <c r="CR108" s="1203"/>
      <c r="CS108" s="1203"/>
    </row>
    <row r="109" spans="1:97" x14ac:dyDescent="0.2">
      <c r="B109" s="957"/>
      <c r="C109" s="957"/>
      <c r="D109" s="957"/>
      <c r="E109" s="1455"/>
      <c r="F109" s="1105"/>
      <c r="G109" s="957"/>
      <c r="H109" s="1163"/>
      <c r="I109" s="1163"/>
      <c r="J109" s="1105"/>
      <c r="K109" s="1183"/>
      <c r="L109" s="1183"/>
      <c r="M109" s="957"/>
      <c r="N109" s="957"/>
      <c r="O109" s="957"/>
      <c r="S109" s="1235"/>
      <c r="T109" s="1235"/>
      <c r="U109" s="1235"/>
      <c r="V109" s="1235"/>
      <c r="W109" s="1235"/>
      <c r="X109" s="1235"/>
      <c r="Y109" s="1745"/>
      <c r="Z109" s="1235"/>
      <c r="AA109" s="1235"/>
      <c r="AB109" s="1235"/>
      <c r="AC109" s="1235"/>
      <c r="AD109" s="1235"/>
      <c r="AE109" s="1235"/>
      <c r="AF109" s="1745"/>
      <c r="AG109" s="1235"/>
      <c r="AH109" s="1235"/>
      <c r="AI109" s="1235"/>
      <c r="AJ109" s="1235"/>
      <c r="AK109" s="1235"/>
      <c r="AL109" s="1235"/>
      <c r="AM109" s="1745"/>
      <c r="AR109" s="1745"/>
      <c r="AT109" s="1808"/>
      <c r="AU109" s="1230"/>
      <c r="AV109" s="1230"/>
      <c r="AW109" s="1785"/>
      <c r="AX109" s="1745"/>
      <c r="AY109" s="1808"/>
      <c r="AZ109" s="1232"/>
      <c r="BA109" s="1232"/>
      <c r="BB109" s="1232"/>
      <c r="BC109" s="1745"/>
      <c r="BD109" s="1809"/>
      <c r="BE109" s="1203"/>
      <c r="BF109" s="1230"/>
      <c r="BG109" s="1230"/>
      <c r="BH109" s="1230"/>
      <c r="BI109" s="1745"/>
      <c r="BJ109" s="1232"/>
      <c r="BK109" s="1232"/>
      <c r="BL109" s="1232"/>
      <c r="BM109" s="1232"/>
      <c r="BN109" s="1746"/>
      <c r="BO109" s="1747"/>
      <c r="BP109" s="1786"/>
      <c r="BQ109" s="1230"/>
      <c r="BR109" s="1230"/>
      <c r="BS109" s="1319"/>
      <c r="BT109" s="1746"/>
      <c r="BU109" s="1232"/>
      <c r="BV109" s="1232"/>
      <c r="BW109" s="1232"/>
      <c r="BX109" s="1745"/>
      <c r="BY109" s="1232"/>
      <c r="BZ109" s="1232"/>
      <c r="CA109" s="1232"/>
      <c r="CB109" s="1232"/>
      <c r="CC109" s="1745"/>
      <c r="CD109" s="1232"/>
      <c r="CE109" s="1203"/>
      <c r="CF109" s="1232"/>
      <c r="CG109" s="1746"/>
      <c r="CH109" s="1809"/>
      <c r="CI109" s="1203"/>
      <c r="CJ109" s="1203"/>
      <c r="CK109" s="1203"/>
      <c r="CL109" s="1745"/>
      <c r="CM109" s="1203"/>
      <c r="CN109" s="1203"/>
      <c r="CO109" s="1203"/>
      <c r="CP109" s="1746"/>
      <c r="CQ109" s="1203"/>
      <c r="CR109" s="1203"/>
      <c r="CS109" s="1203"/>
    </row>
    <row r="110" spans="1:97" x14ac:dyDescent="0.2">
      <c r="B110" s="957"/>
      <c r="C110" s="957"/>
      <c r="D110" s="957"/>
      <c r="E110" s="1455"/>
      <c r="F110" s="1105"/>
      <c r="G110" s="957"/>
      <c r="H110" s="1163"/>
      <c r="I110" s="1163"/>
      <c r="J110" s="1105"/>
      <c r="K110" s="1183"/>
      <c r="L110" s="1183"/>
      <c r="M110" s="957"/>
      <c r="N110" s="957"/>
      <c r="O110" s="957"/>
      <c r="S110" s="1235"/>
      <c r="T110" s="1235"/>
      <c r="U110" s="1235"/>
      <c r="V110" s="1235"/>
      <c r="W110" s="1235"/>
      <c r="X110" s="1235"/>
      <c r="Y110" s="1745"/>
      <c r="Z110" s="1235"/>
      <c r="AA110" s="1235"/>
      <c r="AB110" s="1235"/>
      <c r="AC110" s="1235"/>
      <c r="AD110" s="1235"/>
      <c r="AE110" s="1235"/>
      <c r="AF110" s="1745"/>
      <c r="AG110" s="1235"/>
      <c r="AH110" s="1235"/>
      <c r="AI110" s="1235"/>
      <c r="AJ110" s="1235"/>
      <c r="AK110" s="1235"/>
      <c r="AL110" s="1235"/>
      <c r="AM110" s="1745"/>
      <c r="AR110" s="1745"/>
      <c r="AT110" s="1808"/>
      <c r="AU110" s="1230"/>
      <c r="AV110" s="1230"/>
      <c r="AW110" s="1785"/>
      <c r="AX110" s="1745"/>
      <c r="AY110" s="1808"/>
      <c r="AZ110" s="1232"/>
      <c r="BA110" s="1232"/>
      <c r="BB110" s="1232"/>
      <c r="BC110" s="1745"/>
      <c r="BD110" s="1809"/>
      <c r="BE110" s="1203"/>
      <c r="BF110" s="1230"/>
      <c r="BG110" s="1230"/>
      <c r="BH110" s="1230"/>
      <c r="BI110" s="1745"/>
      <c r="BJ110" s="1232"/>
      <c r="BK110" s="1232"/>
      <c r="BL110" s="1232"/>
      <c r="BM110" s="1232"/>
      <c r="BN110" s="1746"/>
      <c r="BO110" s="1747"/>
      <c r="BP110" s="1786"/>
      <c r="BQ110" s="1230"/>
      <c r="BR110" s="1230"/>
      <c r="BS110" s="1319"/>
      <c r="BT110" s="1746"/>
      <c r="BU110" s="1232"/>
      <c r="BV110" s="1232"/>
      <c r="BW110" s="1232"/>
      <c r="BX110" s="1745"/>
      <c r="BY110" s="1232"/>
      <c r="BZ110" s="1232"/>
      <c r="CA110" s="1232"/>
      <c r="CB110" s="1232"/>
      <c r="CC110" s="1745"/>
      <c r="CD110" s="1232"/>
      <c r="CE110" s="1203"/>
      <c r="CF110" s="1232"/>
      <c r="CG110" s="1746"/>
      <c r="CH110" s="1809"/>
      <c r="CI110" s="1203"/>
      <c r="CJ110" s="1203"/>
      <c r="CK110" s="1203"/>
      <c r="CL110" s="1745"/>
      <c r="CM110" s="1203"/>
      <c r="CN110" s="1203"/>
      <c r="CO110" s="1203"/>
      <c r="CP110" s="1746"/>
      <c r="CQ110" s="1203"/>
      <c r="CR110" s="1203"/>
      <c r="CS110" s="1203"/>
    </row>
    <row r="111" spans="1:97" x14ac:dyDescent="0.2">
      <c r="B111" s="957"/>
      <c r="C111" s="957"/>
      <c r="D111" s="957"/>
      <c r="E111" s="1455"/>
      <c r="F111" s="1105"/>
      <c r="G111" s="957"/>
      <c r="H111" s="1163"/>
      <c r="I111" s="1163"/>
      <c r="J111" s="1105"/>
      <c r="K111" s="1183"/>
      <c r="L111" s="1183"/>
      <c r="M111" s="957"/>
      <c r="N111" s="957"/>
      <c r="O111" s="957"/>
      <c r="S111" s="1235"/>
      <c r="T111" s="1235"/>
      <c r="U111" s="1235"/>
      <c r="V111" s="1235"/>
      <c r="W111" s="1235"/>
      <c r="X111" s="1235"/>
      <c r="Y111" s="1745"/>
      <c r="Z111" s="1235"/>
      <c r="AA111" s="1235"/>
      <c r="AB111" s="1235"/>
      <c r="AC111" s="1235"/>
      <c r="AD111" s="1235"/>
      <c r="AE111" s="1235"/>
      <c r="AF111" s="1745"/>
      <c r="AG111" s="1235"/>
      <c r="AH111" s="1235"/>
      <c r="AI111" s="1235"/>
      <c r="AJ111" s="1235"/>
      <c r="AK111" s="1235"/>
      <c r="AL111" s="1235"/>
      <c r="AM111" s="1745"/>
      <c r="AR111" s="1745"/>
      <c r="AT111" s="1808"/>
      <c r="AU111" s="1230"/>
      <c r="AV111" s="1230"/>
      <c r="AW111" s="1785"/>
      <c r="AX111" s="1745"/>
      <c r="AY111" s="1808"/>
      <c r="AZ111" s="1232"/>
      <c r="BA111" s="1232"/>
      <c r="BB111" s="1232"/>
      <c r="BC111" s="1745"/>
      <c r="BD111" s="1809"/>
      <c r="BE111" s="1203"/>
      <c r="BF111" s="1230"/>
      <c r="BG111" s="1230"/>
      <c r="BH111" s="1230"/>
      <c r="BI111" s="1745"/>
      <c r="BJ111" s="1232"/>
      <c r="BK111" s="1232"/>
      <c r="BL111" s="1232"/>
      <c r="BM111" s="1232"/>
      <c r="BN111" s="1746"/>
      <c r="BO111" s="1747"/>
      <c r="BP111" s="1786"/>
      <c r="BQ111" s="1230"/>
      <c r="BR111" s="1230"/>
      <c r="BS111" s="1319"/>
      <c r="BT111" s="1746"/>
      <c r="BU111" s="1232"/>
      <c r="BV111" s="1232"/>
      <c r="BW111" s="1232"/>
      <c r="BX111" s="1745"/>
      <c r="BY111" s="1232"/>
      <c r="BZ111" s="1232"/>
      <c r="CA111" s="1232"/>
      <c r="CB111" s="1232"/>
      <c r="CC111" s="1745"/>
      <c r="CD111" s="1232"/>
      <c r="CE111" s="1203"/>
      <c r="CF111" s="1232"/>
      <c r="CG111" s="1746"/>
      <c r="CH111" s="1809"/>
      <c r="CI111" s="1203"/>
      <c r="CJ111" s="1203"/>
      <c r="CK111" s="1203"/>
      <c r="CL111" s="1745"/>
      <c r="CM111" s="1203"/>
      <c r="CN111" s="1203"/>
      <c r="CO111" s="1203"/>
      <c r="CP111" s="1746"/>
      <c r="CQ111" s="1203"/>
      <c r="CR111" s="1203"/>
      <c r="CS111" s="1203"/>
    </row>
    <row r="112" spans="1:97" x14ac:dyDescent="0.2">
      <c r="B112" s="957"/>
      <c r="C112" s="957"/>
      <c r="D112" s="957"/>
      <c r="E112" s="1455"/>
      <c r="F112" s="1105"/>
      <c r="G112" s="957"/>
      <c r="H112" s="1163"/>
      <c r="I112" s="1163"/>
      <c r="J112" s="1105"/>
      <c r="K112" s="1183"/>
      <c r="L112" s="1183"/>
      <c r="M112" s="957"/>
      <c r="N112" s="957"/>
      <c r="O112" s="957"/>
      <c r="S112" s="1235"/>
      <c r="T112" s="1235"/>
      <c r="U112" s="1235"/>
      <c r="V112" s="1235"/>
      <c r="W112" s="1235"/>
      <c r="X112" s="1235"/>
      <c r="Y112" s="1745"/>
      <c r="Z112" s="1235"/>
      <c r="AA112" s="1235"/>
      <c r="AB112" s="1235"/>
      <c r="AC112" s="1235"/>
      <c r="AD112" s="1235"/>
      <c r="AE112" s="1235"/>
      <c r="AF112" s="1745"/>
      <c r="AG112" s="1235"/>
      <c r="AH112" s="1235"/>
      <c r="AI112" s="1235"/>
      <c r="AJ112" s="1235"/>
      <c r="AK112" s="1235"/>
      <c r="AL112" s="1235"/>
      <c r="AM112" s="1745"/>
      <c r="AR112" s="1745"/>
      <c r="AT112" s="1808"/>
      <c r="AU112" s="1230"/>
      <c r="AV112" s="1230"/>
      <c r="AW112" s="1785"/>
      <c r="AX112" s="1745"/>
      <c r="AY112" s="1808"/>
      <c r="AZ112" s="1232"/>
      <c r="BA112" s="1232"/>
      <c r="BB112" s="1232"/>
      <c r="BC112" s="1745"/>
      <c r="BD112" s="1809"/>
      <c r="BE112" s="1203"/>
      <c r="BF112" s="1230"/>
      <c r="BG112" s="1230"/>
      <c r="BH112" s="1230"/>
      <c r="BI112" s="1745"/>
      <c r="BJ112" s="1232"/>
      <c r="BK112" s="1232"/>
      <c r="BL112" s="1232"/>
      <c r="BM112" s="1232"/>
      <c r="BN112" s="1746"/>
      <c r="BO112" s="1747"/>
      <c r="BP112" s="1786"/>
      <c r="BQ112" s="1230"/>
      <c r="BR112" s="1230"/>
      <c r="BS112" s="1319"/>
      <c r="BT112" s="1746"/>
      <c r="BU112" s="1232"/>
      <c r="BV112" s="1232"/>
      <c r="BW112" s="1232"/>
      <c r="BX112" s="1745"/>
      <c r="BY112" s="1232"/>
      <c r="BZ112" s="1232"/>
      <c r="CA112" s="1232"/>
      <c r="CB112" s="1232"/>
      <c r="CC112" s="1745"/>
      <c r="CD112" s="1232"/>
      <c r="CE112" s="1203"/>
      <c r="CF112" s="1232"/>
      <c r="CG112" s="1746"/>
      <c r="CH112" s="1809"/>
      <c r="CI112" s="1203"/>
      <c r="CJ112" s="1203"/>
      <c r="CK112" s="1203"/>
      <c r="CL112" s="1745"/>
      <c r="CM112" s="1203"/>
      <c r="CN112" s="1203"/>
      <c r="CO112" s="1203"/>
      <c r="CP112" s="1746"/>
      <c r="CQ112" s="1203"/>
      <c r="CR112" s="1203"/>
      <c r="CS112" s="1203"/>
    </row>
    <row r="113" spans="2:97" x14ac:dyDescent="0.2">
      <c r="B113" s="957"/>
      <c r="C113" s="957"/>
      <c r="D113" s="957"/>
      <c r="E113" s="1455"/>
      <c r="F113" s="1105"/>
      <c r="G113" s="957"/>
      <c r="H113" s="1163"/>
      <c r="I113" s="1163"/>
      <c r="J113" s="1105"/>
      <c r="K113" s="1183"/>
      <c r="L113" s="1183"/>
      <c r="M113" s="957"/>
      <c r="N113" s="957"/>
      <c r="O113" s="957"/>
      <c r="S113" s="1235"/>
      <c r="T113" s="1235"/>
      <c r="U113" s="1235"/>
      <c r="V113" s="1235"/>
      <c r="W113" s="1235"/>
      <c r="X113" s="1235"/>
      <c r="Y113" s="1745"/>
      <c r="Z113" s="1235"/>
      <c r="AA113" s="1235"/>
      <c r="AB113" s="1235"/>
      <c r="AC113" s="1235"/>
      <c r="AD113" s="1235"/>
      <c r="AE113" s="1235"/>
      <c r="AF113" s="1745"/>
      <c r="AG113" s="1235"/>
      <c r="AH113" s="1235"/>
      <c r="AI113" s="1235"/>
      <c r="AJ113" s="1235"/>
      <c r="AK113" s="1235"/>
      <c r="AL113" s="1235"/>
      <c r="AM113" s="1745"/>
      <c r="AR113" s="1745"/>
      <c r="AT113" s="1808"/>
      <c r="AU113" s="1230"/>
      <c r="AV113" s="1230"/>
      <c r="AW113" s="1785"/>
      <c r="AX113" s="1745"/>
      <c r="AY113" s="1808"/>
      <c r="AZ113" s="1232"/>
      <c r="BA113" s="1232"/>
      <c r="BB113" s="1232"/>
      <c r="BC113" s="1745"/>
      <c r="BD113" s="1809"/>
      <c r="BE113" s="1203"/>
      <c r="BF113" s="1230"/>
      <c r="BG113" s="1230"/>
      <c r="BH113" s="1230"/>
      <c r="BI113" s="1745"/>
      <c r="BJ113" s="1232"/>
      <c r="BK113" s="1232"/>
      <c r="BL113" s="1232"/>
      <c r="BM113" s="1232"/>
      <c r="BN113" s="1746"/>
      <c r="BO113" s="1747"/>
      <c r="BP113" s="1786"/>
      <c r="BQ113" s="1230"/>
      <c r="BR113" s="1230"/>
      <c r="BS113" s="1319"/>
      <c r="BT113" s="1746"/>
      <c r="BU113" s="1232"/>
      <c r="BV113" s="1232"/>
      <c r="BW113" s="1232"/>
      <c r="BX113" s="1745"/>
      <c r="BY113" s="1232"/>
      <c r="BZ113" s="1232"/>
      <c r="CA113" s="1232"/>
      <c r="CB113" s="1232"/>
      <c r="CC113" s="1745"/>
      <c r="CD113" s="1232"/>
      <c r="CE113" s="1203"/>
      <c r="CF113" s="1232"/>
      <c r="CG113" s="1746"/>
      <c r="CH113" s="1809"/>
      <c r="CI113" s="1203"/>
      <c r="CJ113" s="1203"/>
      <c r="CK113" s="1203"/>
      <c r="CL113" s="1745"/>
      <c r="CM113" s="1203"/>
      <c r="CN113" s="1203"/>
      <c r="CO113" s="1203"/>
      <c r="CP113" s="1746"/>
      <c r="CQ113" s="1203"/>
      <c r="CR113" s="1203"/>
      <c r="CS113" s="1203"/>
    </row>
    <row r="114" spans="2:97" x14ac:dyDescent="0.2">
      <c r="B114" s="957"/>
      <c r="C114" s="957"/>
      <c r="D114" s="957"/>
      <c r="E114" s="1455"/>
      <c r="F114" s="1105"/>
      <c r="G114" s="957"/>
      <c r="H114" s="1163"/>
      <c r="I114" s="1163"/>
      <c r="J114" s="1105"/>
      <c r="K114" s="1183"/>
      <c r="L114" s="1183"/>
      <c r="M114" s="957"/>
      <c r="N114" s="957"/>
      <c r="O114" s="957"/>
      <c r="S114" s="1235"/>
      <c r="T114" s="1235"/>
      <c r="U114" s="1235"/>
      <c r="V114" s="1235"/>
      <c r="W114" s="1235"/>
      <c r="X114" s="1235"/>
      <c r="Y114" s="1745"/>
      <c r="Z114" s="1235"/>
      <c r="AA114" s="1235"/>
      <c r="AB114" s="1235"/>
      <c r="AC114" s="1235"/>
      <c r="AD114" s="1235"/>
      <c r="AE114" s="1235"/>
      <c r="AF114" s="1745"/>
      <c r="AG114" s="1235"/>
      <c r="AH114" s="1235"/>
      <c r="AI114" s="1235"/>
      <c r="AJ114" s="1235"/>
      <c r="AK114" s="1235"/>
      <c r="AL114" s="1235"/>
      <c r="AM114" s="1745"/>
      <c r="AR114" s="1745"/>
      <c r="AT114" s="1808"/>
      <c r="AU114" s="1230"/>
      <c r="AV114" s="1230"/>
      <c r="AW114" s="1785"/>
      <c r="AX114" s="1745"/>
      <c r="AY114" s="1808"/>
      <c r="AZ114" s="1232"/>
      <c r="BA114" s="1232"/>
      <c r="BB114" s="1232"/>
      <c r="BC114" s="1745"/>
      <c r="BD114" s="1809"/>
      <c r="BE114" s="1203"/>
      <c r="BF114" s="1230"/>
      <c r="BG114" s="1230"/>
      <c r="BH114" s="1230"/>
      <c r="BI114" s="1745"/>
      <c r="BJ114" s="1232"/>
      <c r="BK114" s="1232"/>
      <c r="BL114" s="1232"/>
      <c r="BM114" s="1232"/>
      <c r="BN114" s="1746"/>
      <c r="BO114" s="1747"/>
      <c r="BP114" s="1786"/>
      <c r="BQ114" s="1230"/>
      <c r="BR114" s="1230"/>
      <c r="BS114" s="1319"/>
      <c r="BT114" s="1746"/>
      <c r="BU114" s="1232"/>
      <c r="BV114" s="1232"/>
      <c r="BW114" s="1232"/>
      <c r="BX114" s="1745"/>
      <c r="BY114" s="1232"/>
      <c r="BZ114" s="1232"/>
      <c r="CA114" s="1232"/>
      <c r="CB114" s="1232"/>
      <c r="CC114" s="1745"/>
      <c r="CD114" s="1232"/>
      <c r="CE114" s="1203"/>
      <c r="CF114" s="1232"/>
      <c r="CG114" s="1746"/>
      <c r="CH114" s="1809"/>
      <c r="CI114" s="1203"/>
      <c r="CJ114" s="1203"/>
      <c r="CK114" s="1203"/>
      <c r="CL114" s="1745"/>
      <c r="CM114" s="1203"/>
      <c r="CN114" s="1203"/>
      <c r="CO114" s="1203"/>
      <c r="CP114" s="1746"/>
      <c r="CQ114" s="1203"/>
      <c r="CR114" s="1203"/>
      <c r="CS114" s="1203"/>
    </row>
    <row r="115" spans="2:97" x14ac:dyDescent="0.2">
      <c r="B115" s="957"/>
      <c r="C115" s="957"/>
      <c r="D115" s="957"/>
      <c r="E115" s="1455"/>
      <c r="F115" s="1105"/>
      <c r="G115" s="957"/>
      <c r="H115" s="1163"/>
      <c r="I115" s="1163"/>
      <c r="J115" s="1105"/>
      <c r="K115" s="1183"/>
      <c r="L115" s="1183"/>
      <c r="M115" s="957"/>
      <c r="N115" s="957"/>
      <c r="O115" s="957"/>
      <c r="S115" s="1235"/>
      <c r="T115" s="1235"/>
      <c r="U115" s="1235"/>
      <c r="V115" s="1235"/>
      <c r="W115" s="1235"/>
      <c r="X115" s="1235"/>
      <c r="Y115" s="1745"/>
      <c r="Z115" s="1235"/>
      <c r="AA115" s="1235"/>
      <c r="AB115" s="1235"/>
      <c r="AC115" s="1235"/>
      <c r="AD115" s="1235"/>
      <c r="AE115" s="1235"/>
      <c r="AF115" s="1745"/>
      <c r="AG115" s="1235"/>
      <c r="AH115" s="1235"/>
      <c r="AI115" s="1235"/>
      <c r="AJ115" s="1235"/>
      <c r="AK115" s="1235"/>
      <c r="AL115" s="1235"/>
      <c r="AM115" s="1745"/>
      <c r="AR115" s="1745"/>
      <c r="AT115" s="1808"/>
      <c r="AU115" s="1230"/>
      <c r="AV115" s="1230"/>
      <c r="AW115" s="1785"/>
      <c r="AX115" s="1745"/>
      <c r="AY115" s="1808"/>
      <c r="AZ115" s="1232"/>
      <c r="BA115" s="1232"/>
      <c r="BB115" s="1232"/>
      <c r="BC115" s="1745"/>
      <c r="BD115" s="1809"/>
      <c r="BE115" s="1203"/>
      <c r="BF115" s="1230"/>
      <c r="BG115" s="1230"/>
      <c r="BH115" s="1230"/>
      <c r="BI115" s="1745"/>
      <c r="BJ115" s="1232"/>
      <c r="BK115" s="1232"/>
      <c r="BL115" s="1232"/>
      <c r="BM115" s="1232"/>
      <c r="BN115" s="1746"/>
      <c r="BO115" s="1747"/>
      <c r="BP115" s="1786"/>
      <c r="BQ115" s="1230"/>
      <c r="BR115" s="1230"/>
      <c r="BS115" s="1319"/>
      <c r="BT115" s="1746"/>
      <c r="BU115" s="1232"/>
      <c r="BV115" s="1232"/>
      <c r="BW115" s="1232"/>
      <c r="BX115" s="1745"/>
      <c r="BY115" s="1232"/>
      <c r="BZ115" s="1232"/>
      <c r="CA115" s="1232"/>
      <c r="CB115" s="1232"/>
      <c r="CC115" s="1745"/>
      <c r="CD115" s="1232"/>
      <c r="CE115" s="1203"/>
      <c r="CF115" s="1232"/>
      <c r="CG115" s="1746"/>
      <c r="CH115" s="1809"/>
      <c r="CI115" s="1203"/>
      <c r="CJ115" s="1203"/>
      <c r="CK115" s="1203"/>
      <c r="CL115" s="1745"/>
      <c r="CM115" s="1203"/>
      <c r="CN115" s="1203"/>
      <c r="CO115" s="1203"/>
      <c r="CP115" s="1746"/>
      <c r="CQ115" s="1203"/>
      <c r="CR115" s="1203"/>
      <c r="CS115" s="1203"/>
    </row>
    <row r="116" spans="2:97" x14ac:dyDescent="0.2">
      <c r="B116" s="957"/>
      <c r="C116" s="957"/>
      <c r="D116" s="957"/>
      <c r="E116" s="1455"/>
      <c r="F116" s="1105"/>
      <c r="G116" s="957"/>
      <c r="H116" s="1163"/>
      <c r="I116" s="1163"/>
      <c r="J116" s="1105"/>
      <c r="K116" s="1183"/>
      <c r="L116" s="1183"/>
      <c r="M116" s="957"/>
      <c r="N116" s="957"/>
      <c r="O116" s="957"/>
      <c r="S116" s="1235"/>
      <c r="T116" s="1235"/>
      <c r="U116" s="1235"/>
      <c r="V116" s="1235"/>
      <c r="W116" s="1235"/>
      <c r="X116" s="1235"/>
      <c r="Y116" s="1745"/>
      <c r="Z116" s="1235"/>
      <c r="AA116" s="1235"/>
      <c r="AB116" s="1235"/>
      <c r="AC116" s="1235"/>
      <c r="AD116" s="1235"/>
      <c r="AE116" s="1235"/>
      <c r="AF116" s="1745"/>
      <c r="AG116" s="1235"/>
      <c r="AH116" s="1235"/>
      <c r="AI116" s="1235"/>
      <c r="AJ116" s="1235"/>
      <c r="AK116" s="1235"/>
      <c r="AL116" s="1235"/>
      <c r="AM116" s="1745"/>
      <c r="AR116" s="1745"/>
      <c r="AT116" s="1808"/>
      <c r="AU116" s="1230"/>
      <c r="AV116" s="1230"/>
      <c r="AW116" s="1785"/>
      <c r="AX116" s="1745"/>
      <c r="AY116" s="1808"/>
      <c r="AZ116" s="1232"/>
      <c r="BA116" s="1232"/>
      <c r="BB116" s="1232"/>
      <c r="BC116" s="1745"/>
      <c r="BD116" s="1809"/>
      <c r="BE116" s="1203"/>
      <c r="BF116" s="1230"/>
      <c r="BG116" s="1230"/>
      <c r="BH116" s="1230"/>
      <c r="BI116" s="1745"/>
      <c r="BJ116" s="1232"/>
      <c r="BK116" s="1232"/>
      <c r="BL116" s="1232"/>
      <c r="BM116" s="1232"/>
      <c r="BN116" s="1746"/>
      <c r="BO116" s="1747"/>
      <c r="BP116" s="1786"/>
      <c r="BQ116" s="1230"/>
      <c r="BR116" s="1230"/>
      <c r="BS116" s="1319"/>
      <c r="BT116" s="1746"/>
      <c r="BU116" s="1232"/>
      <c r="BV116" s="1232"/>
      <c r="BW116" s="1232"/>
      <c r="BX116" s="1745"/>
      <c r="BY116" s="1232"/>
      <c r="BZ116" s="1232"/>
      <c r="CA116" s="1232"/>
      <c r="CB116" s="1232"/>
      <c r="CC116" s="1745"/>
      <c r="CD116" s="1232"/>
      <c r="CE116" s="1203"/>
      <c r="CF116" s="1232"/>
      <c r="CG116" s="1746"/>
      <c r="CH116" s="1809"/>
      <c r="CI116" s="1203"/>
      <c r="CJ116" s="1203"/>
      <c r="CK116" s="1203"/>
      <c r="CL116" s="1745"/>
      <c r="CM116" s="1203"/>
      <c r="CN116" s="1203"/>
      <c r="CO116" s="1203"/>
      <c r="CP116" s="1746"/>
      <c r="CQ116" s="1203"/>
      <c r="CR116" s="1203"/>
      <c r="CS116" s="1203"/>
    </row>
    <row r="117" spans="2:97" x14ac:dyDescent="0.2">
      <c r="B117" s="957"/>
      <c r="C117" s="957"/>
      <c r="D117" s="957"/>
      <c r="E117" s="1105"/>
      <c r="F117" s="1105"/>
      <c r="G117" s="957"/>
      <c r="H117" s="1163"/>
      <c r="I117" s="1163"/>
      <c r="J117" s="1105"/>
      <c r="K117" s="1183"/>
      <c r="L117" s="1183"/>
      <c r="M117" s="957"/>
      <c r="N117" s="957"/>
      <c r="O117" s="957"/>
      <c r="S117" s="1235"/>
      <c r="T117" s="1235"/>
      <c r="U117" s="1235"/>
      <c r="V117" s="1235"/>
      <c r="W117" s="1235"/>
      <c r="X117" s="1235"/>
      <c r="Y117" s="1745"/>
      <c r="Z117" s="1235"/>
      <c r="AA117" s="1235"/>
      <c r="AB117" s="1235"/>
      <c r="AC117" s="1235"/>
      <c r="AD117" s="1235"/>
      <c r="AE117" s="1235"/>
      <c r="AF117" s="1745"/>
      <c r="AG117" s="1235"/>
      <c r="AH117" s="1235"/>
      <c r="AI117" s="1235"/>
      <c r="AJ117" s="1235"/>
      <c r="AK117" s="1235"/>
      <c r="AL117" s="1235"/>
      <c r="AM117" s="1745"/>
      <c r="AR117" s="1745"/>
      <c r="AT117" s="1808"/>
      <c r="AU117" s="1230"/>
      <c r="AV117" s="1230"/>
      <c r="AW117" s="1785"/>
      <c r="AX117" s="1745"/>
      <c r="AY117" s="1808"/>
      <c r="AZ117" s="1232"/>
      <c r="BA117" s="1232"/>
      <c r="BB117" s="1232"/>
      <c r="BC117" s="1745"/>
      <c r="BD117" s="1809"/>
      <c r="BE117" s="1203"/>
      <c r="BF117" s="1230"/>
      <c r="BG117" s="1230"/>
      <c r="BH117" s="1230"/>
      <c r="BI117" s="1745"/>
      <c r="BJ117" s="1232"/>
      <c r="BK117" s="1232"/>
      <c r="BL117" s="1232"/>
      <c r="BM117" s="1232"/>
      <c r="BN117" s="1746"/>
      <c r="BO117" s="1747"/>
      <c r="BP117" s="1786"/>
      <c r="BQ117" s="1230"/>
      <c r="BR117" s="1230"/>
      <c r="BS117" s="1319"/>
      <c r="BT117" s="1746"/>
      <c r="BU117" s="1232"/>
      <c r="BV117" s="1232"/>
      <c r="BW117" s="1232"/>
      <c r="BX117" s="1745"/>
      <c r="BY117" s="1232"/>
      <c r="BZ117" s="1232"/>
      <c r="CA117" s="1232"/>
      <c r="CB117" s="1232"/>
      <c r="CC117" s="1745"/>
      <c r="CD117" s="1232"/>
      <c r="CE117" s="1203"/>
      <c r="CF117" s="1232"/>
      <c r="CG117" s="1746"/>
      <c r="CH117" s="1809"/>
      <c r="CI117" s="1203"/>
      <c r="CJ117" s="1203"/>
      <c r="CK117" s="1203"/>
      <c r="CL117" s="1745"/>
      <c r="CM117" s="1203"/>
      <c r="CN117" s="1203"/>
      <c r="CO117" s="1203"/>
      <c r="CP117" s="1746"/>
      <c r="CQ117" s="1203"/>
      <c r="CR117" s="1203"/>
      <c r="CS117" s="1203"/>
    </row>
    <row r="118" spans="2:97" x14ac:dyDescent="0.2">
      <c r="B118" s="957"/>
      <c r="C118" s="957"/>
      <c r="D118" s="957"/>
      <c r="E118" s="1105"/>
      <c r="F118" s="1105"/>
      <c r="G118" s="957"/>
      <c r="H118" s="1163"/>
      <c r="I118" s="1163"/>
      <c r="J118" s="1105"/>
      <c r="K118" s="1183"/>
      <c r="L118" s="1183"/>
      <c r="M118" s="957"/>
      <c r="N118" s="957"/>
      <c r="O118" s="957"/>
      <c r="S118" s="1235"/>
      <c r="T118" s="1235"/>
      <c r="U118" s="1235"/>
      <c r="V118" s="1235"/>
      <c r="W118" s="1235"/>
      <c r="X118" s="1235"/>
      <c r="Y118" s="1745"/>
      <c r="Z118" s="1235"/>
      <c r="AA118" s="1235"/>
      <c r="AB118" s="1235"/>
      <c r="AC118" s="1235"/>
      <c r="AD118" s="1235"/>
      <c r="AE118" s="1235"/>
      <c r="AF118" s="1745"/>
      <c r="AG118" s="1235"/>
      <c r="AH118" s="1235"/>
      <c r="AI118" s="1235"/>
      <c r="AJ118" s="1235"/>
      <c r="AK118" s="1235"/>
      <c r="AL118" s="1235"/>
      <c r="AM118" s="1745"/>
      <c r="AR118" s="1745"/>
      <c r="AT118" s="1808"/>
      <c r="AU118" s="1230"/>
      <c r="AV118" s="1230"/>
      <c r="AW118" s="1785"/>
      <c r="AX118" s="1745"/>
      <c r="AY118" s="1808"/>
      <c r="AZ118" s="1232"/>
      <c r="BA118" s="1232"/>
      <c r="BB118" s="1232"/>
      <c r="BC118" s="1745"/>
      <c r="BD118" s="1809"/>
      <c r="BE118" s="1203"/>
      <c r="BF118" s="1230"/>
      <c r="BG118" s="1230"/>
      <c r="BH118" s="1230"/>
      <c r="BI118" s="1745"/>
      <c r="BJ118" s="1232"/>
      <c r="BK118" s="1232"/>
      <c r="BL118" s="1232"/>
      <c r="BM118" s="1232"/>
      <c r="BN118" s="1746"/>
      <c r="BO118" s="1747"/>
      <c r="BP118" s="1786"/>
      <c r="BQ118" s="1230"/>
      <c r="BR118" s="1230"/>
      <c r="BS118" s="1319"/>
      <c r="BT118" s="1746"/>
      <c r="BU118" s="1232"/>
      <c r="BV118" s="1232"/>
      <c r="BW118" s="1232"/>
      <c r="BX118" s="1745"/>
      <c r="BY118" s="1232"/>
      <c r="BZ118" s="1232"/>
      <c r="CA118" s="1232"/>
      <c r="CB118" s="1232"/>
      <c r="CC118" s="1745"/>
      <c r="CD118" s="1232"/>
      <c r="CE118" s="1203"/>
      <c r="CF118" s="1232"/>
      <c r="CG118" s="1746"/>
      <c r="CH118" s="1809"/>
      <c r="CI118" s="1203"/>
      <c r="CJ118" s="1203"/>
      <c r="CK118" s="1203"/>
      <c r="CL118" s="1745"/>
      <c r="CM118" s="1203"/>
      <c r="CN118" s="1203"/>
      <c r="CO118" s="1203"/>
      <c r="CP118" s="1746"/>
      <c r="CQ118" s="1203"/>
      <c r="CR118" s="1203"/>
      <c r="CS118" s="1203"/>
    </row>
    <row r="119" spans="2:97" x14ac:dyDescent="0.2">
      <c r="B119" s="957"/>
      <c r="C119" s="957"/>
      <c r="D119" s="957"/>
      <c r="E119" s="1105"/>
      <c r="F119" s="1105"/>
      <c r="G119" s="957"/>
      <c r="H119" s="1163"/>
      <c r="I119" s="1163"/>
      <c r="J119" s="1105"/>
      <c r="K119" s="1183"/>
      <c r="L119" s="1183"/>
      <c r="M119" s="957"/>
      <c r="N119" s="957"/>
      <c r="O119" s="957"/>
      <c r="S119" s="1235"/>
      <c r="T119" s="1235"/>
      <c r="U119" s="1235"/>
      <c r="V119" s="1235"/>
      <c r="W119" s="1235"/>
      <c r="X119" s="1235"/>
      <c r="Y119" s="1745"/>
      <c r="Z119" s="1235"/>
      <c r="AA119" s="1235"/>
      <c r="AB119" s="1235"/>
      <c r="AC119" s="1235"/>
      <c r="AD119" s="1235"/>
      <c r="AE119" s="1235"/>
      <c r="AF119" s="1745"/>
      <c r="AG119" s="1235"/>
      <c r="AH119" s="1235"/>
      <c r="AI119" s="1235"/>
      <c r="AJ119" s="1235"/>
      <c r="AK119" s="1235"/>
      <c r="AL119" s="1235"/>
      <c r="AM119" s="1745"/>
      <c r="AR119" s="1745"/>
      <c r="AT119" s="1808"/>
      <c r="AU119" s="1230"/>
      <c r="AV119" s="1230"/>
      <c r="AW119" s="1785"/>
      <c r="AX119" s="1745"/>
      <c r="AY119" s="1808"/>
      <c r="AZ119" s="1232"/>
      <c r="BA119" s="1232"/>
      <c r="BB119" s="1232"/>
      <c r="BC119" s="1745"/>
      <c r="BD119" s="1809"/>
      <c r="BE119" s="1203"/>
      <c r="BF119" s="1230"/>
      <c r="BG119" s="1230"/>
      <c r="BH119" s="1230"/>
      <c r="BI119" s="1745"/>
      <c r="BJ119" s="1232"/>
      <c r="BK119" s="1232"/>
      <c r="BL119" s="1232"/>
      <c r="BM119" s="1232"/>
      <c r="BN119" s="1746"/>
      <c r="BO119" s="1747"/>
      <c r="BP119" s="1786"/>
      <c r="BQ119" s="1230"/>
      <c r="BR119" s="1230"/>
      <c r="BS119" s="1319"/>
      <c r="BT119" s="1746"/>
      <c r="BU119" s="1232"/>
      <c r="BV119" s="1232"/>
      <c r="BW119" s="1232"/>
      <c r="BX119" s="1745"/>
      <c r="BY119" s="1232"/>
      <c r="BZ119" s="1232"/>
      <c r="CA119" s="1232"/>
      <c r="CB119" s="1232"/>
      <c r="CC119" s="1745"/>
      <c r="CD119" s="1232"/>
      <c r="CE119" s="1203"/>
      <c r="CF119" s="1232"/>
      <c r="CG119" s="1746"/>
      <c r="CH119" s="1809"/>
      <c r="CI119" s="1203"/>
      <c r="CJ119" s="1203"/>
      <c r="CK119" s="1203"/>
      <c r="CL119" s="1745"/>
      <c r="CM119" s="1203"/>
      <c r="CN119" s="1203"/>
      <c r="CO119" s="1203"/>
      <c r="CP119" s="1746"/>
      <c r="CQ119" s="1203"/>
      <c r="CR119" s="1203"/>
      <c r="CS119" s="1203"/>
    </row>
    <row r="120" spans="2:97" x14ac:dyDescent="0.2">
      <c r="B120" s="957"/>
      <c r="C120" s="957"/>
      <c r="D120" s="957"/>
      <c r="E120" s="1105"/>
      <c r="F120" s="1105"/>
      <c r="G120" s="957"/>
      <c r="H120" s="1163"/>
      <c r="I120" s="1163"/>
      <c r="J120" s="1105"/>
      <c r="K120" s="1183"/>
      <c r="L120" s="1183"/>
      <c r="M120" s="957"/>
      <c r="N120" s="957"/>
      <c r="O120" s="957"/>
      <c r="S120" s="1235"/>
      <c r="T120" s="1235"/>
      <c r="U120" s="1235"/>
      <c r="V120" s="1235"/>
      <c r="W120" s="1235"/>
      <c r="X120" s="1235"/>
      <c r="Y120" s="1745"/>
      <c r="Z120" s="1235"/>
      <c r="AA120" s="1235"/>
      <c r="AB120" s="1235"/>
      <c r="AC120" s="1235"/>
      <c r="AD120" s="1235"/>
      <c r="AE120" s="1235"/>
      <c r="AF120" s="1745"/>
      <c r="AG120" s="1235"/>
      <c r="AH120" s="1235"/>
      <c r="AI120" s="1235"/>
      <c r="AJ120" s="1235"/>
      <c r="AK120" s="1235"/>
      <c r="AL120" s="1235"/>
      <c r="AM120" s="1745"/>
      <c r="AR120" s="1745"/>
      <c r="AT120" s="1808"/>
      <c r="AU120" s="1230"/>
      <c r="AV120" s="1230"/>
      <c r="AW120" s="1785"/>
      <c r="AX120" s="1745"/>
      <c r="AY120" s="1808"/>
      <c r="AZ120" s="1232"/>
      <c r="BA120" s="1232"/>
      <c r="BB120" s="1232"/>
      <c r="BC120" s="1745"/>
      <c r="BD120" s="1809"/>
      <c r="BE120" s="1203"/>
      <c r="BF120" s="1230"/>
      <c r="BG120" s="1230"/>
      <c r="BH120" s="1230"/>
      <c r="BI120" s="1745"/>
      <c r="BJ120" s="1232"/>
      <c r="BK120" s="1232"/>
      <c r="BL120" s="1232"/>
      <c r="BM120" s="1232"/>
      <c r="BN120" s="1746"/>
      <c r="BO120" s="1747"/>
      <c r="BP120" s="1786"/>
      <c r="BQ120" s="1230"/>
      <c r="BR120" s="1230"/>
      <c r="BS120" s="1319"/>
      <c r="BT120" s="1746"/>
      <c r="BU120" s="1232"/>
      <c r="BV120" s="1232"/>
      <c r="BW120" s="1232"/>
      <c r="BX120" s="1745"/>
      <c r="BY120" s="1232"/>
      <c r="BZ120" s="1232"/>
      <c r="CA120" s="1232"/>
      <c r="CB120" s="1232"/>
      <c r="CC120" s="1745"/>
      <c r="CD120" s="1232"/>
      <c r="CE120" s="1203"/>
      <c r="CF120" s="1232"/>
      <c r="CG120" s="1746"/>
      <c r="CH120" s="1809"/>
      <c r="CI120" s="1203"/>
      <c r="CJ120" s="1203"/>
      <c r="CK120" s="1203"/>
      <c r="CL120" s="1745"/>
      <c r="CM120" s="1203"/>
      <c r="CN120" s="1203"/>
      <c r="CO120" s="1203"/>
      <c r="CP120" s="1746"/>
      <c r="CQ120" s="1203"/>
      <c r="CR120" s="1203"/>
      <c r="CS120" s="1203"/>
    </row>
    <row r="121" spans="2:97" x14ac:dyDescent="0.2">
      <c r="B121" s="957"/>
      <c r="C121" s="957"/>
      <c r="D121" s="957"/>
      <c r="E121" s="1105"/>
      <c r="F121" s="1105"/>
      <c r="G121" s="957"/>
      <c r="H121" s="1163"/>
      <c r="I121" s="1163"/>
      <c r="J121" s="1105"/>
      <c r="K121" s="1183"/>
      <c r="L121" s="1183"/>
      <c r="M121" s="957"/>
      <c r="N121" s="957"/>
      <c r="O121" s="957"/>
      <c r="S121" s="1235"/>
      <c r="T121" s="1235"/>
      <c r="U121" s="1235"/>
      <c r="V121" s="1235"/>
      <c r="W121" s="1235"/>
      <c r="X121" s="1235"/>
      <c r="Y121" s="1745"/>
      <c r="Z121" s="1235"/>
      <c r="AA121" s="1235"/>
      <c r="AB121" s="1235"/>
      <c r="AC121" s="1235"/>
      <c r="AD121" s="1235"/>
      <c r="AE121" s="1235"/>
      <c r="AF121" s="1745"/>
      <c r="AG121" s="1235"/>
      <c r="AH121" s="1235"/>
      <c r="AI121" s="1235"/>
      <c r="AJ121" s="1235"/>
      <c r="AK121" s="1235"/>
      <c r="AL121" s="1235"/>
      <c r="AM121" s="1745"/>
      <c r="AR121" s="1745"/>
      <c r="AT121" s="1808"/>
      <c r="AU121" s="1230"/>
      <c r="AV121" s="1230"/>
      <c r="AW121" s="1785"/>
      <c r="AX121" s="1745"/>
      <c r="AY121" s="1808"/>
      <c r="AZ121" s="1232"/>
      <c r="BA121" s="1232"/>
      <c r="BB121" s="1232"/>
      <c r="BC121" s="1745"/>
      <c r="BD121" s="1809"/>
      <c r="BE121" s="1203"/>
      <c r="BF121" s="1230"/>
      <c r="BG121" s="1230"/>
      <c r="BH121" s="1230"/>
      <c r="BI121" s="1745"/>
      <c r="BJ121" s="1232"/>
      <c r="BK121" s="1232"/>
      <c r="BL121" s="1232"/>
      <c r="BM121" s="1232"/>
      <c r="BN121" s="1746"/>
      <c r="BO121" s="1747"/>
      <c r="BP121" s="1786"/>
      <c r="BQ121" s="1230"/>
      <c r="BR121" s="1230"/>
      <c r="BS121" s="1319"/>
      <c r="BT121" s="1746"/>
      <c r="BU121" s="1232"/>
      <c r="BV121" s="1232"/>
      <c r="BW121" s="1232"/>
      <c r="BX121" s="1745"/>
      <c r="BY121" s="1232"/>
      <c r="BZ121" s="1232"/>
      <c r="CA121" s="1232"/>
      <c r="CB121" s="1232"/>
      <c r="CC121" s="1745"/>
      <c r="CD121" s="1232"/>
      <c r="CE121" s="1203"/>
      <c r="CF121" s="1232"/>
      <c r="CG121" s="1746"/>
      <c r="CH121" s="1809"/>
      <c r="CI121" s="1203"/>
      <c r="CJ121" s="1203"/>
      <c r="CK121" s="1203"/>
      <c r="CL121" s="1745"/>
      <c r="CM121" s="1203"/>
      <c r="CN121" s="1203"/>
      <c r="CO121" s="1203"/>
      <c r="CP121" s="1746"/>
      <c r="CQ121" s="1203"/>
      <c r="CR121" s="1203"/>
      <c r="CS121" s="1203"/>
    </row>
    <row r="122" spans="2:97" x14ac:dyDescent="0.2">
      <c r="B122" s="957"/>
      <c r="C122" s="957"/>
      <c r="D122" s="957"/>
      <c r="E122" s="1105"/>
      <c r="F122" s="1105"/>
      <c r="G122" s="957"/>
      <c r="H122" s="1163"/>
      <c r="I122" s="1163"/>
      <c r="J122" s="1105"/>
      <c r="K122" s="1183"/>
      <c r="L122" s="1183"/>
      <c r="M122" s="957"/>
      <c r="N122" s="957"/>
      <c r="O122" s="957"/>
      <c r="S122" s="1235"/>
      <c r="T122" s="1235"/>
      <c r="U122" s="1235"/>
      <c r="V122" s="1235"/>
      <c r="W122" s="1235"/>
      <c r="X122" s="1235"/>
      <c r="Y122" s="1745"/>
      <c r="Z122" s="1235"/>
      <c r="AA122" s="1235"/>
      <c r="AB122" s="1235"/>
      <c r="AC122" s="1235"/>
      <c r="AD122" s="1235"/>
      <c r="AE122" s="1235"/>
      <c r="AF122" s="1745"/>
      <c r="AG122" s="1235"/>
      <c r="AH122" s="1235"/>
      <c r="AI122" s="1235"/>
      <c r="AJ122" s="1235"/>
      <c r="AK122" s="1235"/>
      <c r="AL122" s="1235"/>
      <c r="AM122" s="1745"/>
      <c r="AR122" s="1745"/>
      <c r="AT122" s="1808"/>
      <c r="AU122" s="1230"/>
      <c r="AV122" s="1230"/>
      <c r="AW122" s="1785"/>
      <c r="AX122" s="1745"/>
      <c r="AY122" s="1808"/>
      <c r="AZ122" s="1232"/>
      <c r="BA122" s="1232"/>
      <c r="BB122" s="1232"/>
      <c r="BC122" s="1745"/>
      <c r="BD122" s="1809"/>
      <c r="BE122" s="1203"/>
      <c r="BF122" s="1230"/>
      <c r="BG122" s="1230"/>
      <c r="BH122" s="1230"/>
      <c r="BI122" s="1745"/>
      <c r="BJ122" s="1232"/>
      <c r="BK122" s="1232"/>
      <c r="BL122" s="1232"/>
      <c r="BM122" s="1232"/>
      <c r="BN122" s="1746"/>
      <c r="BO122" s="1747"/>
      <c r="BP122" s="1786"/>
      <c r="BQ122" s="1230"/>
      <c r="BR122" s="1230"/>
      <c r="BS122" s="1319"/>
      <c r="BT122" s="1746"/>
      <c r="BU122" s="1232"/>
      <c r="BV122" s="1232"/>
      <c r="BW122" s="1232"/>
      <c r="BX122" s="1745"/>
      <c r="BY122" s="1232"/>
      <c r="BZ122" s="1232"/>
      <c r="CA122" s="1232"/>
      <c r="CB122" s="1232"/>
      <c r="CC122" s="1745"/>
      <c r="CD122" s="1232"/>
      <c r="CE122" s="1203"/>
      <c r="CF122" s="1232"/>
      <c r="CG122" s="1746"/>
      <c r="CH122" s="1809"/>
      <c r="CI122" s="1203"/>
      <c r="CJ122" s="1203"/>
      <c r="CK122" s="1203"/>
      <c r="CL122" s="1745"/>
      <c r="CM122" s="1203"/>
      <c r="CN122" s="1203"/>
      <c r="CO122" s="1203"/>
      <c r="CP122" s="1746"/>
      <c r="CQ122" s="1203"/>
      <c r="CR122" s="1203"/>
      <c r="CS122" s="1203"/>
    </row>
    <row r="123" spans="2:97" x14ac:dyDescent="0.2">
      <c r="B123" s="957"/>
      <c r="C123" s="957"/>
      <c r="D123" s="957"/>
      <c r="E123" s="1105"/>
      <c r="F123" s="1105"/>
      <c r="G123" s="957"/>
      <c r="H123" s="1163"/>
      <c r="I123" s="1163"/>
      <c r="J123" s="1105"/>
      <c r="K123" s="1183"/>
      <c r="L123" s="1183"/>
      <c r="M123" s="957"/>
      <c r="N123" s="957"/>
      <c r="O123" s="957"/>
      <c r="S123" s="1235"/>
      <c r="T123" s="1235"/>
      <c r="U123" s="1235"/>
      <c r="V123" s="1235"/>
      <c r="W123" s="1235"/>
      <c r="X123" s="1235"/>
      <c r="Y123" s="1745"/>
      <c r="Z123" s="1235"/>
      <c r="AA123" s="1235"/>
      <c r="AB123" s="1235"/>
      <c r="AC123" s="1235"/>
      <c r="AD123" s="1235"/>
      <c r="AE123" s="1235"/>
      <c r="AF123" s="1745"/>
      <c r="AG123" s="1235"/>
      <c r="AH123" s="1235"/>
      <c r="AI123" s="1235"/>
      <c r="AJ123" s="1235"/>
      <c r="AK123" s="1235"/>
      <c r="AL123" s="1235"/>
      <c r="AM123" s="1745"/>
      <c r="AR123" s="1745"/>
      <c r="AT123" s="1808"/>
      <c r="AU123" s="1230"/>
      <c r="AV123" s="1230"/>
      <c r="AW123" s="1785"/>
      <c r="AX123" s="1745"/>
      <c r="AY123" s="1808"/>
      <c r="AZ123" s="1232"/>
      <c r="BA123" s="1232"/>
      <c r="BB123" s="1232"/>
      <c r="BC123" s="1745"/>
      <c r="BD123" s="1809"/>
      <c r="BE123" s="1203"/>
      <c r="BF123" s="1230"/>
      <c r="BG123" s="1230"/>
      <c r="BH123" s="1230"/>
      <c r="BI123" s="1745"/>
      <c r="BJ123" s="1232"/>
      <c r="BK123" s="1232"/>
      <c r="BL123" s="1232"/>
      <c r="BM123" s="1232"/>
      <c r="BN123" s="1746"/>
      <c r="BO123" s="1747"/>
      <c r="BP123" s="1786"/>
      <c r="BQ123" s="1230"/>
      <c r="BR123" s="1230"/>
      <c r="BS123" s="1319"/>
      <c r="BT123" s="1746"/>
      <c r="BU123" s="1232"/>
      <c r="BV123" s="1232"/>
      <c r="BW123" s="1232"/>
      <c r="BX123" s="1745"/>
      <c r="BY123" s="1232"/>
      <c r="BZ123" s="1232"/>
      <c r="CA123" s="1232"/>
      <c r="CB123" s="1232"/>
      <c r="CC123" s="1745"/>
      <c r="CD123" s="1232"/>
      <c r="CE123" s="1203"/>
      <c r="CF123" s="1232"/>
      <c r="CG123" s="1746"/>
      <c r="CH123" s="1809"/>
      <c r="CI123" s="1203"/>
      <c r="CJ123" s="1203"/>
      <c r="CK123" s="1203"/>
      <c r="CL123" s="1745"/>
      <c r="CM123" s="1203"/>
      <c r="CN123" s="1203"/>
      <c r="CO123" s="1203"/>
      <c r="CP123" s="1746"/>
      <c r="CQ123" s="1203"/>
      <c r="CR123" s="1203"/>
      <c r="CS123" s="1203"/>
    </row>
    <row r="124" spans="2:97" x14ac:dyDescent="0.2">
      <c r="B124" s="957"/>
      <c r="C124" s="957"/>
      <c r="D124" s="957"/>
      <c r="E124" s="1105"/>
      <c r="F124" s="1105"/>
      <c r="G124" s="957"/>
      <c r="H124" s="1163"/>
      <c r="I124" s="1163"/>
      <c r="J124" s="1105"/>
      <c r="K124" s="1183"/>
      <c r="L124" s="1183"/>
      <c r="M124" s="957"/>
      <c r="N124" s="957"/>
      <c r="O124" s="957"/>
      <c r="S124" s="1235"/>
      <c r="T124" s="1235"/>
      <c r="U124" s="1235"/>
      <c r="V124" s="1235"/>
      <c r="W124" s="1235"/>
      <c r="X124" s="1235"/>
      <c r="Y124" s="1745"/>
      <c r="Z124" s="1235"/>
      <c r="AA124" s="1235"/>
      <c r="AB124" s="1235"/>
      <c r="AC124" s="1235"/>
      <c r="AD124" s="1235"/>
      <c r="AE124" s="1235"/>
      <c r="AF124" s="1745"/>
      <c r="AG124" s="1235"/>
      <c r="AH124" s="1235"/>
      <c r="AI124" s="1235"/>
      <c r="AJ124" s="1235"/>
      <c r="AK124" s="1235"/>
      <c r="AL124" s="1235"/>
      <c r="AM124" s="1745"/>
      <c r="AR124" s="1745"/>
      <c r="AT124" s="1808"/>
      <c r="AU124" s="1230"/>
      <c r="AV124" s="1230"/>
      <c r="AW124" s="1785"/>
      <c r="AX124" s="1745"/>
      <c r="AY124" s="1808"/>
      <c r="AZ124" s="1232"/>
      <c r="BA124" s="1232"/>
      <c r="BB124" s="1232"/>
      <c r="BC124" s="1745"/>
      <c r="BD124" s="1809"/>
      <c r="BE124" s="1203"/>
      <c r="BF124" s="1230"/>
      <c r="BG124" s="1230"/>
      <c r="BH124" s="1230"/>
      <c r="BI124" s="1745"/>
      <c r="BJ124" s="1232"/>
      <c r="BK124" s="1232"/>
      <c r="BL124" s="1232"/>
      <c r="BM124" s="1232"/>
      <c r="BN124" s="1746"/>
      <c r="BO124" s="1747"/>
      <c r="BP124" s="1786"/>
      <c r="BQ124" s="1230"/>
      <c r="BR124" s="1230"/>
      <c r="BS124" s="1319"/>
      <c r="BT124" s="1746"/>
      <c r="BU124" s="1232"/>
      <c r="BV124" s="1232"/>
      <c r="BW124" s="1232"/>
      <c r="BX124" s="1745"/>
      <c r="BY124" s="1232"/>
      <c r="BZ124" s="1232"/>
      <c r="CA124" s="1232"/>
      <c r="CB124" s="1232"/>
      <c r="CC124" s="1745"/>
      <c r="CD124" s="1232"/>
      <c r="CE124" s="1203"/>
      <c r="CF124" s="1232"/>
      <c r="CG124" s="1746"/>
      <c r="CH124" s="1809"/>
      <c r="CI124" s="1203"/>
      <c r="CJ124" s="1203"/>
      <c r="CK124" s="1203"/>
      <c r="CL124" s="1745"/>
      <c r="CM124" s="1203"/>
      <c r="CN124" s="1203"/>
      <c r="CO124" s="1203"/>
      <c r="CP124" s="1746"/>
      <c r="CQ124" s="1203"/>
      <c r="CR124" s="1203"/>
      <c r="CS124" s="1203"/>
    </row>
    <row r="125" spans="2:97" x14ac:dyDescent="0.2">
      <c r="B125" s="957"/>
      <c r="C125" s="957"/>
      <c r="D125" s="957"/>
      <c r="E125" s="1105"/>
      <c r="F125" s="1105"/>
      <c r="G125" s="957"/>
      <c r="H125" s="1163"/>
      <c r="I125" s="1163"/>
      <c r="J125" s="1105"/>
      <c r="K125" s="1183"/>
      <c r="L125" s="1183"/>
      <c r="M125" s="957"/>
      <c r="N125" s="957"/>
      <c r="O125" s="957"/>
      <c r="S125" s="1235"/>
      <c r="T125" s="1235"/>
      <c r="U125" s="1235"/>
      <c r="V125" s="1235"/>
      <c r="W125" s="1235"/>
      <c r="X125" s="1235"/>
      <c r="Y125" s="1745"/>
      <c r="Z125" s="1235"/>
      <c r="AA125" s="1235"/>
      <c r="AB125" s="1235"/>
      <c r="AC125" s="1235"/>
      <c r="AD125" s="1235"/>
      <c r="AE125" s="1235"/>
      <c r="AF125" s="1745"/>
      <c r="AG125" s="1235"/>
      <c r="AH125" s="1235"/>
      <c r="AI125" s="1235"/>
      <c r="AJ125" s="1235"/>
      <c r="AK125" s="1235"/>
      <c r="AL125" s="1235"/>
      <c r="AM125" s="1745"/>
      <c r="AR125" s="1745"/>
      <c r="AT125" s="1808"/>
      <c r="AU125" s="1230"/>
      <c r="AV125" s="1230"/>
      <c r="AW125" s="1785"/>
      <c r="AX125" s="1745"/>
      <c r="AY125" s="1808"/>
      <c r="AZ125" s="1232"/>
      <c r="BA125" s="1232"/>
      <c r="BB125" s="1232"/>
      <c r="BC125" s="1745"/>
      <c r="BD125" s="1809"/>
      <c r="BE125" s="1203"/>
      <c r="BF125" s="1230"/>
      <c r="BG125" s="1230"/>
      <c r="BH125" s="1230"/>
      <c r="BI125" s="1745"/>
      <c r="BJ125" s="1232"/>
      <c r="BK125" s="1232"/>
      <c r="BL125" s="1232"/>
      <c r="BM125" s="1232"/>
      <c r="BN125" s="1746"/>
      <c r="BO125" s="1747"/>
      <c r="BP125" s="1786"/>
      <c r="BQ125" s="1230"/>
      <c r="BR125" s="1230"/>
      <c r="BS125" s="1319"/>
      <c r="BT125" s="1746"/>
      <c r="BU125" s="1232"/>
      <c r="BV125" s="1232"/>
      <c r="BW125" s="1232"/>
      <c r="BX125" s="1745"/>
      <c r="BY125" s="1232"/>
      <c r="BZ125" s="1232"/>
      <c r="CA125" s="1232"/>
      <c r="CB125" s="1232"/>
      <c r="CC125" s="1745"/>
      <c r="CD125" s="1232"/>
      <c r="CE125" s="1203"/>
      <c r="CF125" s="1232"/>
      <c r="CG125" s="1746"/>
      <c r="CH125" s="1809"/>
      <c r="CI125" s="1203"/>
      <c r="CJ125" s="1203"/>
      <c r="CK125" s="1203"/>
      <c r="CL125" s="1745"/>
      <c r="CM125" s="1203"/>
      <c r="CN125" s="1203"/>
      <c r="CO125" s="1203"/>
      <c r="CP125" s="1746"/>
      <c r="CQ125" s="1203"/>
      <c r="CR125" s="1203"/>
      <c r="CS125" s="1203"/>
    </row>
    <row r="126" spans="2:97" x14ac:dyDescent="0.2">
      <c r="B126" s="957"/>
      <c r="C126" s="957"/>
      <c r="D126" s="957"/>
      <c r="E126" s="1105"/>
      <c r="F126" s="1105"/>
      <c r="G126" s="957"/>
      <c r="H126" s="1163"/>
      <c r="I126" s="1163"/>
      <c r="J126" s="1105"/>
      <c r="K126" s="1183"/>
      <c r="L126" s="1183"/>
      <c r="M126" s="957"/>
      <c r="N126" s="957"/>
      <c r="O126" s="957"/>
      <c r="S126" s="1235"/>
      <c r="T126" s="1235"/>
      <c r="U126" s="1235"/>
      <c r="V126" s="1235"/>
      <c r="W126" s="1235"/>
      <c r="X126" s="1235"/>
      <c r="Y126" s="1745"/>
      <c r="Z126" s="1235"/>
      <c r="AA126" s="1235"/>
      <c r="AB126" s="1235"/>
      <c r="AC126" s="1235"/>
      <c r="AD126" s="1235"/>
      <c r="AE126" s="1235"/>
      <c r="AF126" s="1745"/>
      <c r="AG126" s="1235"/>
      <c r="AH126" s="1235"/>
      <c r="AI126" s="1235"/>
      <c r="AJ126" s="1235"/>
      <c r="AK126" s="1235"/>
      <c r="AL126" s="1235"/>
      <c r="AM126" s="1745"/>
      <c r="AR126" s="1745"/>
      <c r="AT126" s="1808"/>
      <c r="AU126" s="1230"/>
      <c r="AV126" s="1230"/>
      <c r="AW126" s="1785"/>
      <c r="AX126" s="1745"/>
      <c r="AY126" s="1808"/>
      <c r="AZ126" s="1232"/>
      <c r="BA126" s="1232"/>
      <c r="BB126" s="1232"/>
      <c r="BC126" s="1745"/>
      <c r="BD126" s="1809"/>
      <c r="BE126" s="1203"/>
      <c r="BF126" s="1230"/>
      <c r="BG126" s="1230"/>
      <c r="BH126" s="1230"/>
      <c r="BI126" s="1745"/>
      <c r="BJ126" s="1232"/>
      <c r="BK126" s="1232"/>
      <c r="BL126" s="1232"/>
      <c r="BM126" s="1232"/>
      <c r="BN126" s="1746"/>
      <c r="BO126" s="1747"/>
      <c r="BP126" s="1786"/>
      <c r="BQ126" s="1230"/>
      <c r="BR126" s="1230"/>
      <c r="BS126" s="1319"/>
      <c r="BT126" s="1746"/>
      <c r="BU126" s="1232"/>
      <c r="BV126" s="1232"/>
      <c r="BW126" s="1232"/>
      <c r="BX126" s="1745"/>
      <c r="BY126" s="1232"/>
      <c r="BZ126" s="1232"/>
      <c r="CA126" s="1232"/>
      <c r="CB126" s="1232"/>
      <c r="CC126" s="1745"/>
      <c r="CD126" s="1232"/>
      <c r="CE126" s="1203"/>
      <c r="CF126" s="1232"/>
      <c r="CG126" s="1746"/>
      <c r="CH126" s="1809"/>
      <c r="CI126" s="1203"/>
      <c r="CJ126" s="1203"/>
      <c r="CK126" s="1203"/>
      <c r="CL126" s="1745"/>
      <c r="CM126" s="1203"/>
      <c r="CN126" s="1203"/>
      <c r="CO126" s="1203"/>
      <c r="CP126" s="1746"/>
      <c r="CQ126" s="1203"/>
      <c r="CR126" s="1203"/>
      <c r="CS126" s="1203"/>
    </row>
    <row r="127" spans="2:97" x14ac:dyDescent="0.2">
      <c r="B127" s="957"/>
      <c r="C127" s="957"/>
      <c r="D127" s="957"/>
      <c r="E127" s="1105"/>
      <c r="F127" s="1105"/>
      <c r="G127" s="957"/>
      <c r="H127" s="1163"/>
      <c r="I127" s="1163"/>
      <c r="J127" s="1105"/>
      <c r="K127" s="1183"/>
      <c r="L127" s="1183"/>
      <c r="M127" s="957"/>
      <c r="N127" s="957"/>
      <c r="O127" s="957"/>
      <c r="S127" s="1235"/>
      <c r="T127" s="1235"/>
      <c r="U127" s="1235"/>
      <c r="V127" s="1235"/>
      <c r="W127" s="1235"/>
      <c r="X127" s="1235"/>
      <c r="Y127" s="1745"/>
      <c r="Z127" s="1235"/>
      <c r="AA127" s="1235"/>
      <c r="AB127" s="1235"/>
      <c r="AC127" s="1235"/>
      <c r="AD127" s="1235"/>
      <c r="AE127" s="1235"/>
      <c r="AF127" s="1745"/>
      <c r="AG127" s="1235"/>
      <c r="AH127" s="1235"/>
      <c r="AI127" s="1235"/>
      <c r="AJ127" s="1235"/>
      <c r="AK127" s="1235"/>
      <c r="AL127" s="1235"/>
      <c r="AM127" s="1745"/>
      <c r="AR127" s="1745"/>
      <c r="AT127" s="1808"/>
      <c r="AU127" s="1230"/>
      <c r="AV127" s="1230"/>
      <c r="AW127" s="1785"/>
      <c r="AX127" s="1745"/>
      <c r="AY127" s="1808"/>
      <c r="AZ127" s="1232"/>
      <c r="BA127" s="1232"/>
      <c r="BB127" s="1232"/>
      <c r="BC127" s="1745"/>
      <c r="BD127" s="1809"/>
      <c r="BE127" s="1203"/>
      <c r="BF127" s="1230"/>
      <c r="BG127" s="1230"/>
      <c r="BH127" s="1230"/>
      <c r="BI127" s="1745"/>
      <c r="BJ127" s="1232"/>
      <c r="BK127" s="1232"/>
      <c r="BL127" s="1232"/>
      <c r="BM127" s="1232"/>
      <c r="BN127" s="1746"/>
      <c r="BO127" s="1747"/>
      <c r="BP127" s="1786"/>
      <c r="BQ127" s="1230"/>
      <c r="BR127" s="1230"/>
      <c r="BS127" s="1319"/>
      <c r="BT127" s="1746"/>
      <c r="BU127" s="1232"/>
      <c r="BV127" s="1232"/>
      <c r="BW127" s="1232"/>
      <c r="BX127" s="1745"/>
      <c r="BY127" s="1232"/>
      <c r="BZ127" s="1232"/>
      <c r="CA127" s="1232"/>
      <c r="CB127" s="1232"/>
      <c r="CC127" s="1745"/>
      <c r="CD127" s="1232"/>
      <c r="CE127" s="1203"/>
      <c r="CF127" s="1232"/>
      <c r="CG127" s="1746"/>
      <c r="CH127" s="1809"/>
      <c r="CI127" s="1203"/>
      <c r="CJ127" s="1203"/>
      <c r="CK127" s="1203"/>
      <c r="CL127" s="1745"/>
      <c r="CM127" s="1203"/>
      <c r="CN127" s="1203"/>
      <c r="CO127" s="1203"/>
      <c r="CP127" s="1746"/>
      <c r="CQ127" s="1203"/>
      <c r="CR127" s="1203"/>
      <c r="CS127" s="1203"/>
    </row>
    <row r="128" spans="2:97" x14ac:dyDescent="0.2">
      <c r="B128" s="957"/>
      <c r="C128" s="957"/>
      <c r="D128" s="957"/>
      <c r="E128" s="1105"/>
      <c r="F128" s="1105"/>
      <c r="G128" s="957"/>
      <c r="H128" s="1163"/>
      <c r="I128" s="1163"/>
      <c r="J128" s="1105"/>
      <c r="K128" s="1183"/>
      <c r="L128" s="1183"/>
      <c r="M128" s="957"/>
      <c r="N128" s="957"/>
      <c r="O128" s="957"/>
      <c r="S128" s="1235"/>
      <c r="T128" s="1235"/>
      <c r="U128" s="1235"/>
      <c r="V128" s="1235"/>
      <c r="W128" s="1235"/>
      <c r="X128" s="1235"/>
      <c r="Y128" s="1745"/>
      <c r="Z128" s="1235"/>
      <c r="AA128" s="1235"/>
      <c r="AB128" s="1235"/>
      <c r="AC128" s="1235"/>
      <c r="AD128" s="1235"/>
      <c r="AE128" s="1235"/>
      <c r="AF128" s="1745"/>
      <c r="AG128" s="1235"/>
      <c r="AH128" s="1235"/>
      <c r="AI128" s="1235"/>
      <c r="AJ128" s="1235"/>
      <c r="AK128" s="1235"/>
      <c r="AL128" s="1235"/>
      <c r="AM128" s="1745"/>
      <c r="AR128" s="1745"/>
      <c r="AT128" s="1808"/>
      <c r="AU128" s="1230"/>
      <c r="AV128" s="1230"/>
      <c r="AW128" s="1785"/>
      <c r="AX128" s="1745"/>
      <c r="AY128" s="1808"/>
      <c r="AZ128" s="1232"/>
      <c r="BA128" s="1232"/>
      <c r="BB128" s="1232"/>
      <c r="BC128" s="1745"/>
      <c r="BD128" s="1809"/>
      <c r="BE128" s="1203"/>
      <c r="BF128" s="1230"/>
      <c r="BG128" s="1230"/>
      <c r="BH128" s="1230"/>
      <c r="BI128" s="1745"/>
      <c r="BJ128" s="1232"/>
      <c r="BK128" s="1232"/>
      <c r="BL128" s="1232"/>
      <c r="BM128" s="1232"/>
      <c r="BN128" s="1746"/>
      <c r="BO128" s="1747"/>
      <c r="BP128" s="1786"/>
      <c r="BQ128" s="1230"/>
      <c r="BR128" s="1230"/>
      <c r="BS128" s="1319"/>
      <c r="BT128" s="1746"/>
      <c r="BU128" s="1232"/>
      <c r="BV128" s="1232"/>
      <c r="BW128" s="1232"/>
      <c r="BX128" s="1745"/>
      <c r="BY128" s="1232"/>
      <c r="BZ128" s="1232"/>
      <c r="CA128" s="1232"/>
      <c r="CB128" s="1232"/>
      <c r="CC128" s="1745"/>
      <c r="CD128" s="1232"/>
      <c r="CE128" s="1203"/>
      <c r="CF128" s="1232"/>
      <c r="CG128" s="1746"/>
      <c r="CH128" s="1809"/>
      <c r="CI128" s="1203"/>
      <c r="CJ128" s="1203"/>
      <c r="CK128" s="1203"/>
      <c r="CL128" s="1745"/>
      <c r="CM128" s="1203"/>
      <c r="CN128" s="1203"/>
      <c r="CO128" s="1203"/>
      <c r="CP128" s="1746"/>
      <c r="CQ128" s="1203"/>
      <c r="CR128" s="1203"/>
      <c r="CS128" s="1203"/>
    </row>
    <row r="129" spans="2:97" x14ac:dyDescent="0.2">
      <c r="B129" s="957"/>
      <c r="C129" s="957"/>
      <c r="D129" s="957"/>
      <c r="E129" s="1105"/>
      <c r="F129" s="1105"/>
      <c r="G129" s="957"/>
      <c r="H129" s="1163"/>
      <c r="I129" s="1163"/>
      <c r="J129" s="1105"/>
      <c r="K129" s="1183"/>
      <c r="L129" s="1183"/>
      <c r="M129" s="957"/>
      <c r="N129" s="957"/>
      <c r="O129" s="957"/>
      <c r="S129" s="1235"/>
      <c r="T129" s="1235"/>
      <c r="U129" s="1235"/>
      <c r="V129" s="1235"/>
      <c r="W129" s="1235"/>
      <c r="X129" s="1235"/>
      <c r="Y129" s="1745"/>
      <c r="Z129" s="1235"/>
      <c r="AA129" s="1235"/>
      <c r="AB129" s="1235"/>
      <c r="AC129" s="1235"/>
      <c r="AD129" s="1235"/>
      <c r="AE129" s="1235"/>
      <c r="AF129" s="1745"/>
      <c r="AG129" s="1235"/>
      <c r="AH129" s="1235"/>
      <c r="AI129" s="1235"/>
      <c r="AJ129" s="1235"/>
      <c r="AK129" s="1235"/>
      <c r="AL129" s="1235"/>
      <c r="AM129" s="1745"/>
      <c r="AR129" s="1745"/>
      <c r="AT129" s="1808"/>
      <c r="AU129" s="1230"/>
      <c r="AV129" s="1230"/>
      <c r="AW129" s="1785"/>
      <c r="AX129" s="1745"/>
      <c r="AY129" s="1808"/>
      <c r="AZ129" s="1232"/>
      <c r="BA129" s="1232"/>
      <c r="BB129" s="1232"/>
      <c r="BC129" s="1745"/>
      <c r="BD129" s="1809"/>
      <c r="BE129" s="1203"/>
      <c r="BF129" s="1230"/>
      <c r="BG129" s="1230"/>
      <c r="BH129" s="1230"/>
      <c r="BI129" s="1745"/>
      <c r="BJ129" s="1232"/>
      <c r="BK129" s="1232"/>
      <c r="BL129" s="1232"/>
      <c r="BM129" s="1232"/>
      <c r="BN129" s="1746"/>
      <c r="BO129" s="1747"/>
      <c r="BP129" s="1786"/>
      <c r="BQ129" s="1230"/>
      <c r="BR129" s="1230"/>
      <c r="BS129" s="1319"/>
      <c r="BT129" s="1746"/>
      <c r="BU129" s="1232"/>
      <c r="BV129" s="1232"/>
      <c r="BW129" s="1232"/>
      <c r="BX129" s="1745"/>
      <c r="BY129" s="1232"/>
      <c r="BZ129" s="1232"/>
      <c r="CA129" s="1232"/>
      <c r="CB129" s="1232"/>
      <c r="CC129" s="1745"/>
      <c r="CD129" s="1232"/>
      <c r="CE129" s="1203"/>
      <c r="CF129" s="1232"/>
      <c r="CG129" s="1746"/>
      <c r="CH129" s="1809"/>
      <c r="CI129" s="1203"/>
      <c r="CJ129" s="1203"/>
      <c r="CK129" s="1203"/>
      <c r="CL129" s="1745"/>
      <c r="CM129" s="1203"/>
      <c r="CN129" s="1203"/>
      <c r="CO129" s="1203"/>
      <c r="CP129" s="1746"/>
      <c r="CQ129" s="1203"/>
      <c r="CR129" s="1203"/>
      <c r="CS129" s="1203"/>
    </row>
    <row r="130" spans="2:97" x14ac:dyDescent="0.2">
      <c r="B130" s="957"/>
      <c r="C130" s="957"/>
      <c r="D130" s="957"/>
      <c r="E130" s="1105"/>
      <c r="F130" s="1105"/>
      <c r="G130" s="957"/>
      <c r="H130" s="1163"/>
      <c r="I130" s="1163"/>
      <c r="J130" s="1105"/>
      <c r="K130" s="1183"/>
      <c r="L130" s="1183"/>
      <c r="M130" s="957"/>
      <c r="N130" s="957"/>
      <c r="O130" s="957"/>
      <c r="S130" s="1235"/>
      <c r="T130" s="1235"/>
      <c r="U130" s="1235"/>
      <c r="V130" s="1235"/>
      <c r="W130" s="1235"/>
      <c r="X130" s="1235"/>
      <c r="Y130" s="1745"/>
      <c r="Z130" s="1235"/>
      <c r="AA130" s="1235"/>
      <c r="AB130" s="1235"/>
      <c r="AC130" s="1235"/>
      <c r="AD130" s="1235"/>
      <c r="AE130" s="1235"/>
      <c r="AF130" s="1745"/>
      <c r="AG130" s="1235"/>
      <c r="AH130" s="1235"/>
      <c r="AI130" s="1235"/>
      <c r="AJ130" s="1235"/>
      <c r="AK130" s="1235"/>
      <c r="AL130" s="1235"/>
      <c r="AM130" s="1745"/>
      <c r="AR130" s="1745"/>
      <c r="AT130" s="1808"/>
      <c r="AU130" s="1230"/>
      <c r="AV130" s="1230"/>
      <c r="AW130" s="1785"/>
      <c r="AX130" s="1745"/>
      <c r="AY130" s="1808"/>
      <c r="AZ130" s="1232"/>
      <c r="BA130" s="1232"/>
      <c r="BB130" s="1232"/>
      <c r="BC130" s="1745"/>
      <c r="BD130" s="1809"/>
      <c r="BE130" s="1203"/>
      <c r="BF130" s="1230"/>
      <c r="BG130" s="1230"/>
      <c r="BH130" s="1230"/>
      <c r="BI130" s="1745"/>
      <c r="BJ130" s="1232"/>
      <c r="BK130" s="1232"/>
      <c r="BL130" s="1232"/>
      <c r="BM130" s="1232"/>
      <c r="BN130" s="1746"/>
      <c r="BO130" s="1747"/>
      <c r="BP130" s="1786"/>
      <c r="BQ130" s="1230"/>
      <c r="BR130" s="1230"/>
      <c r="BS130" s="1319"/>
      <c r="BT130" s="1746"/>
      <c r="BU130" s="1232"/>
      <c r="BV130" s="1232"/>
      <c r="BW130" s="1232"/>
      <c r="BX130" s="1745"/>
      <c r="BY130" s="1232"/>
      <c r="BZ130" s="1232"/>
      <c r="CA130" s="1232"/>
      <c r="CB130" s="1232"/>
      <c r="CC130" s="1745"/>
      <c r="CD130" s="1232"/>
      <c r="CE130" s="1203"/>
      <c r="CF130" s="1232"/>
      <c r="CG130" s="1746"/>
      <c r="CH130" s="1809"/>
      <c r="CI130" s="1203"/>
      <c r="CJ130" s="1203"/>
      <c r="CK130" s="1203"/>
      <c r="CL130" s="1745"/>
      <c r="CM130" s="1203"/>
      <c r="CN130" s="1203"/>
      <c r="CO130" s="1203"/>
      <c r="CP130" s="1746"/>
      <c r="CQ130" s="1203"/>
      <c r="CR130" s="1203"/>
      <c r="CS130" s="1203"/>
    </row>
    <row r="131" spans="2:97" x14ac:dyDescent="0.2">
      <c r="B131" s="957"/>
      <c r="C131" s="957"/>
      <c r="D131" s="957"/>
      <c r="E131" s="1105"/>
      <c r="F131" s="1105"/>
      <c r="G131" s="957"/>
      <c r="H131" s="1163"/>
      <c r="I131" s="1163"/>
      <c r="J131" s="1105"/>
      <c r="K131" s="1183"/>
      <c r="L131" s="1183"/>
      <c r="M131" s="957"/>
      <c r="N131" s="957"/>
      <c r="O131" s="957"/>
      <c r="S131" s="1235"/>
      <c r="T131" s="1235"/>
      <c r="U131" s="1235"/>
      <c r="V131" s="1235"/>
      <c r="W131" s="1235"/>
      <c r="X131" s="1235"/>
      <c r="Y131" s="1745"/>
      <c r="Z131" s="1235"/>
      <c r="AA131" s="1235"/>
      <c r="AB131" s="1235"/>
      <c r="AC131" s="1235"/>
      <c r="AD131" s="1235"/>
      <c r="AE131" s="1235"/>
      <c r="AF131" s="1745"/>
      <c r="AG131" s="1235"/>
      <c r="AH131" s="1235"/>
      <c r="AI131" s="1235"/>
      <c r="AJ131" s="1235"/>
      <c r="AK131" s="1235"/>
      <c r="AL131" s="1235"/>
      <c r="AM131" s="1745"/>
      <c r="AR131" s="1745"/>
      <c r="AT131" s="1808"/>
      <c r="AU131" s="1230"/>
      <c r="AV131" s="1230"/>
      <c r="AW131" s="1785"/>
      <c r="AX131" s="1745"/>
      <c r="AY131" s="1808"/>
      <c r="AZ131" s="1232"/>
      <c r="BA131" s="1232"/>
      <c r="BB131" s="1232"/>
      <c r="BC131" s="1745"/>
      <c r="BD131" s="1809"/>
      <c r="BE131" s="1203"/>
      <c r="BF131" s="1230"/>
      <c r="BG131" s="1230"/>
      <c r="BH131" s="1230"/>
      <c r="BI131" s="1745"/>
      <c r="BJ131" s="1232"/>
      <c r="BK131" s="1232"/>
      <c r="BL131" s="1232"/>
      <c r="BM131" s="1232"/>
      <c r="BN131" s="1746"/>
      <c r="BO131" s="1747"/>
      <c r="BP131" s="1786"/>
      <c r="BQ131" s="1230"/>
      <c r="BR131" s="1230"/>
      <c r="BS131" s="1319"/>
      <c r="BT131" s="1746"/>
      <c r="BU131" s="1232"/>
      <c r="BV131" s="1232"/>
      <c r="BW131" s="1232"/>
      <c r="BX131" s="1745"/>
      <c r="BY131" s="1232"/>
      <c r="BZ131" s="1232"/>
      <c r="CA131" s="1232"/>
      <c r="CB131" s="1232"/>
      <c r="CC131" s="1745"/>
      <c r="CD131" s="1232"/>
      <c r="CE131" s="1203"/>
      <c r="CF131" s="1232"/>
      <c r="CG131" s="1746"/>
      <c r="CH131" s="1809"/>
      <c r="CI131" s="1203"/>
      <c r="CJ131" s="1203"/>
      <c r="CK131" s="1203"/>
      <c r="CL131" s="1745"/>
      <c r="CM131" s="1203"/>
      <c r="CN131" s="1203"/>
      <c r="CO131" s="1203"/>
      <c r="CP131" s="1746"/>
      <c r="CQ131" s="1203"/>
      <c r="CR131" s="1203"/>
      <c r="CS131" s="1203"/>
    </row>
    <row r="132" spans="2:97" x14ac:dyDescent="0.2">
      <c r="B132" s="957"/>
      <c r="C132" s="957"/>
      <c r="D132" s="957"/>
      <c r="E132" s="1105"/>
      <c r="F132" s="1105"/>
      <c r="G132" s="957"/>
      <c r="H132" s="1163"/>
      <c r="I132" s="1163"/>
      <c r="J132" s="1105"/>
      <c r="K132" s="1183"/>
      <c r="L132" s="1183"/>
      <c r="M132" s="957"/>
      <c r="N132" s="957"/>
      <c r="O132" s="957"/>
      <c r="S132" s="1235"/>
      <c r="T132" s="1235"/>
      <c r="U132" s="1235"/>
      <c r="V132" s="1235"/>
      <c r="W132" s="1235"/>
      <c r="X132" s="1235"/>
      <c r="Y132" s="1745"/>
      <c r="Z132" s="1235"/>
      <c r="AA132" s="1235"/>
      <c r="AB132" s="1235"/>
      <c r="AC132" s="1235"/>
      <c r="AD132" s="1235"/>
      <c r="AE132" s="1235"/>
      <c r="AF132" s="1745"/>
      <c r="AG132" s="1235"/>
      <c r="AH132" s="1235"/>
      <c r="AI132" s="1235"/>
      <c r="AJ132" s="1235"/>
      <c r="AK132" s="1235"/>
      <c r="AL132" s="1235"/>
      <c r="AM132" s="1745"/>
      <c r="AR132" s="1745"/>
      <c r="AT132" s="1808"/>
      <c r="AU132" s="1230"/>
      <c r="AV132" s="1230"/>
      <c r="AW132" s="1785"/>
      <c r="AX132" s="1745"/>
      <c r="AY132" s="1808"/>
      <c r="AZ132" s="1232"/>
      <c r="BA132" s="1232"/>
      <c r="BB132" s="1232"/>
      <c r="BC132" s="1745"/>
      <c r="BD132" s="1809"/>
      <c r="BE132" s="1203"/>
      <c r="BF132" s="1230"/>
      <c r="BG132" s="1230"/>
      <c r="BH132" s="1230"/>
      <c r="BI132" s="1745"/>
      <c r="BJ132" s="1232"/>
      <c r="BK132" s="1232"/>
      <c r="BL132" s="1232"/>
      <c r="BM132" s="1232"/>
      <c r="BN132" s="1746"/>
      <c r="BO132" s="1747"/>
      <c r="BP132" s="1786"/>
      <c r="BQ132" s="1230"/>
      <c r="BR132" s="1230"/>
      <c r="BS132" s="1319"/>
      <c r="BT132" s="1746"/>
      <c r="BU132" s="1232"/>
      <c r="BV132" s="1232"/>
      <c r="BW132" s="1232"/>
      <c r="BX132" s="1745"/>
      <c r="BY132" s="1232"/>
      <c r="BZ132" s="1232"/>
      <c r="CA132" s="1232"/>
      <c r="CB132" s="1232"/>
      <c r="CC132" s="1745"/>
      <c r="CD132" s="1232"/>
      <c r="CE132" s="1203"/>
      <c r="CF132" s="1232"/>
      <c r="CG132" s="1746"/>
      <c r="CH132" s="1809"/>
      <c r="CI132" s="1203"/>
      <c r="CJ132" s="1203"/>
      <c r="CK132" s="1203"/>
      <c r="CL132" s="1745"/>
      <c r="CM132" s="1203"/>
      <c r="CN132" s="1203"/>
      <c r="CO132" s="1203"/>
      <c r="CP132" s="1746"/>
      <c r="CQ132" s="1203"/>
      <c r="CR132" s="1203"/>
      <c r="CS132" s="1203"/>
    </row>
    <row r="133" spans="2:97" x14ac:dyDescent="0.2">
      <c r="B133" s="957"/>
      <c r="C133" s="957"/>
      <c r="D133" s="957"/>
      <c r="E133" s="1105"/>
      <c r="F133" s="1105"/>
      <c r="G133" s="957"/>
      <c r="H133" s="1163"/>
      <c r="I133" s="1163"/>
      <c r="J133" s="1105"/>
      <c r="K133" s="1183"/>
      <c r="L133" s="1183"/>
      <c r="M133" s="957"/>
      <c r="N133" s="957"/>
      <c r="O133" s="957"/>
      <c r="S133" s="1235"/>
      <c r="T133" s="1235"/>
      <c r="U133" s="1235"/>
      <c r="V133" s="1235"/>
      <c r="W133" s="1235"/>
      <c r="X133" s="1235"/>
      <c r="Y133" s="1745"/>
      <c r="Z133" s="1235"/>
      <c r="AA133" s="1235"/>
      <c r="AB133" s="1235"/>
      <c r="AC133" s="1235"/>
      <c r="AD133" s="1235"/>
      <c r="AE133" s="1235"/>
      <c r="AF133" s="1745"/>
      <c r="AG133" s="1235"/>
      <c r="AH133" s="1235"/>
      <c r="AI133" s="1235"/>
      <c r="AJ133" s="1235"/>
      <c r="AK133" s="1235"/>
      <c r="AL133" s="1235"/>
      <c r="AM133" s="1745"/>
      <c r="AR133" s="1745"/>
      <c r="AT133" s="1808"/>
      <c r="AU133" s="1230"/>
      <c r="AV133" s="1230"/>
      <c r="AW133" s="1785"/>
      <c r="AX133" s="1745"/>
      <c r="AY133" s="1808"/>
      <c r="AZ133" s="1232"/>
      <c r="BA133" s="1232"/>
      <c r="BB133" s="1232"/>
      <c r="BC133" s="1745"/>
      <c r="BD133" s="1809"/>
      <c r="BE133" s="1203"/>
      <c r="BF133" s="1230"/>
      <c r="BG133" s="1230"/>
      <c r="BH133" s="1230"/>
      <c r="BI133" s="1745"/>
      <c r="BJ133" s="1232"/>
      <c r="BK133" s="1232"/>
      <c r="BL133" s="1232"/>
      <c r="BM133" s="1232"/>
      <c r="BN133" s="1746"/>
      <c r="BO133" s="1747"/>
      <c r="BP133" s="1786"/>
      <c r="BQ133" s="1230"/>
      <c r="BR133" s="1230"/>
      <c r="BS133" s="1319"/>
      <c r="BT133" s="1746"/>
      <c r="BU133" s="1232"/>
      <c r="BV133" s="1232"/>
      <c r="BW133" s="1232"/>
      <c r="BX133" s="1745"/>
      <c r="BY133" s="1232"/>
      <c r="BZ133" s="1232"/>
      <c r="CA133" s="1232"/>
      <c r="CB133" s="1232"/>
      <c r="CC133" s="1745"/>
      <c r="CD133" s="1232"/>
      <c r="CE133" s="1203"/>
      <c r="CF133" s="1232"/>
      <c r="CG133" s="1746"/>
      <c r="CH133" s="1809"/>
      <c r="CI133" s="1203"/>
      <c r="CJ133" s="1203"/>
      <c r="CK133" s="1203"/>
      <c r="CL133" s="1745"/>
      <c r="CM133" s="1203"/>
      <c r="CN133" s="1203"/>
      <c r="CO133" s="1203"/>
      <c r="CP133" s="1746"/>
      <c r="CQ133" s="1203"/>
      <c r="CR133" s="1203"/>
      <c r="CS133" s="1203"/>
    </row>
    <row r="134" spans="2:97" x14ac:dyDescent="0.2">
      <c r="B134" s="957"/>
      <c r="C134" s="957"/>
      <c r="D134" s="957"/>
      <c r="E134" s="1105"/>
      <c r="F134" s="1105"/>
      <c r="G134" s="957"/>
      <c r="H134" s="1163"/>
      <c r="I134" s="1163"/>
      <c r="J134" s="1105"/>
      <c r="K134" s="1183"/>
      <c r="L134" s="1183"/>
      <c r="M134" s="957"/>
      <c r="N134" s="957"/>
      <c r="O134" s="957"/>
      <c r="S134" s="1235"/>
      <c r="T134" s="1235"/>
      <c r="U134" s="1235"/>
      <c r="V134" s="1235"/>
      <c r="W134" s="1235"/>
      <c r="X134" s="1235"/>
      <c r="Y134" s="1745"/>
      <c r="Z134" s="1235"/>
      <c r="AA134" s="1235"/>
      <c r="AB134" s="1235"/>
      <c r="AC134" s="1235"/>
      <c r="AD134" s="1235"/>
      <c r="AE134" s="1235"/>
      <c r="AF134" s="1745"/>
      <c r="AG134" s="1235"/>
      <c r="AH134" s="1235"/>
      <c r="AI134" s="1235"/>
      <c r="AJ134" s="1235"/>
      <c r="AK134" s="1235"/>
      <c r="AL134" s="1235"/>
      <c r="AM134" s="1745"/>
      <c r="AR134" s="1745"/>
      <c r="AT134" s="1808"/>
      <c r="AU134" s="1230"/>
      <c r="AV134" s="1230"/>
      <c r="AW134" s="1785"/>
      <c r="AX134" s="1745"/>
      <c r="AY134" s="1808"/>
      <c r="AZ134" s="1232"/>
      <c r="BA134" s="1232"/>
      <c r="BB134" s="1232"/>
      <c r="BC134" s="1745"/>
      <c r="BD134" s="1809"/>
      <c r="BE134" s="1203"/>
      <c r="BF134" s="1230"/>
      <c r="BG134" s="1230"/>
      <c r="BH134" s="1230"/>
      <c r="BI134" s="1745"/>
      <c r="BJ134" s="1232"/>
      <c r="BK134" s="1232"/>
      <c r="BL134" s="1232"/>
      <c r="BM134" s="1232"/>
      <c r="BN134" s="1746"/>
      <c r="BO134" s="1747"/>
      <c r="BP134" s="1786"/>
      <c r="BQ134" s="1230"/>
      <c r="BR134" s="1230"/>
      <c r="BS134" s="1319"/>
      <c r="BT134" s="1746"/>
      <c r="BU134" s="1232"/>
      <c r="BV134" s="1232"/>
      <c r="BW134" s="1232"/>
      <c r="BX134" s="1745"/>
      <c r="BY134" s="1232"/>
      <c r="BZ134" s="1232"/>
      <c r="CA134" s="1232"/>
      <c r="CB134" s="1232"/>
      <c r="CC134" s="1745"/>
      <c r="CD134" s="1232"/>
      <c r="CE134" s="1203"/>
      <c r="CF134" s="1232"/>
      <c r="CG134" s="1746"/>
      <c r="CH134" s="1809"/>
      <c r="CI134" s="1203"/>
      <c r="CJ134" s="1203"/>
      <c r="CK134" s="1203"/>
      <c r="CL134" s="1745"/>
      <c r="CM134" s="1203"/>
      <c r="CN134" s="1203"/>
      <c r="CO134" s="1203"/>
      <c r="CP134" s="1746"/>
      <c r="CQ134" s="1203"/>
      <c r="CR134" s="1203"/>
      <c r="CS134" s="1203"/>
    </row>
    <row r="135" spans="2:97" x14ac:dyDescent="0.2">
      <c r="B135" s="957"/>
      <c r="C135" s="957"/>
      <c r="D135" s="957"/>
      <c r="E135" s="1105"/>
      <c r="F135" s="1105"/>
      <c r="G135" s="957"/>
      <c r="H135" s="1163"/>
      <c r="I135" s="1163"/>
      <c r="J135" s="1105"/>
      <c r="K135" s="1183"/>
      <c r="L135" s="1183"/>
      <c r="M135" s="957"/>
      <c r="N135" s="957"/>
      <c r="O135" s="957"/>
      <c r="S135" s="1235"/>
      <c r="T135" s="1235"/>
      <c r="U135" s="1235"/>
      <c r="V135" s="1235"/>
      <c r="W135" s="1235"/>
      <c r="X135" s="1235"/>
      <c r="Y135" s="1745"/>
      <c r="Z135" s="1235"/>
      <c r="AA135" s="1235"/>
      <c r="AB135" s="1235"/>
      <c r="AC135" s="1235"/>
      <c r="AD135" s="1235"/>
      <c r="AE135" s="1235"/>
      <c r="AF135" s="1745"/>
      <c r="AG135" s="1235"/>
      <c r="AH135" s="1235"/>
      <c r="AI135" s="1235"/>
      <c r="AJ135" s="1235"/>
      <c r="AK135" s="1235"/>
      <c r="AL135" s="1235"/>
      <c r="AM135" s="1745"/>
      <c r="AR135" s="1745"/>
      <c r="AT135" s="1808"/>
      <c r="AU135" s="1230"/>
      <c r="AV135" s="1230"/>
      <c r="AW135" s="1785"/>
      <c r="AX135" s="1745"/>
      <c r="AY135" s="1808"/>
      <c r="AZ135" s="1232"/>
      <c r="BA135" s="1232"/>
      <c r="BB135" s="1232"/>
      <c r="BC135" s="1745"/>
      <c r="BD135" s="1809"/>
      <c r="BE135" s="1203"/>
      <c r="BF135" s="1230"/>
      <c r="BG135" s="1230"/>
      <c r="BH135" s="1230"/>
      <c r="BI135" s="1745"/>
      <c r="BJ135" s="1232"/>
      <c r="BK135" s="1232"/>
      <c r="BL135" s="1232"/>
      <c r="BM135" s="1232"/>
      <c r="BN135" s="1746"/>
      <c r="BO135" s="1747"/>
      <c r="BP135" s="1786"/>
      <c r="BQ135" s="1230"/>
      <c r="BR135" s="1230"/>
      <c r="BS135" s="1319"/>
      <c r="BT135" s="1746"/>
      <c r="BU135" s="1232"/>
      <c r="BV135" s="1232"/>
      <c r="BW135" s="1232"/>
      <c r="BX135" s="1745"/>
      <c r="BY135" s="1232"/>
      <c r="BZ135" s="1232"/>
      <c r="CA135" s="1232"/>
      <c r="CB135" s="1232"/>
      <c r="CC135" s="1745"/>
      <c r="CD135" s="1232"/>
      <c r="CE135" s="1203"/>
      <c r="CF135" s="1232"/>
      <c r="CG135" s="1746"/>
      <c r="CH135" s="1809"/>
      <c r="CI135" s="1203"/>
      <c r="CJ135" s="1203"/>
      <c r="CK135" s="1203"/>
      <c r="CL135" s="1745"/>
      <c r="CM135" s="1203"/>
      <c r="CN135" s="1203"/>
      <c r="CO135" s="1203"/>
      <c r="CP135" s="1746"/>
      <c r="CQ135" s="1203"/>
      <c r="CR135" s="1203"/>
      <c r="CS135" s="1203"/>
    </row>
    <row r="136" spans="2:97" x14ac:dyDescent="0.2">
      <c r="B136" s="957"/>
      <c r="C136" s="957"/>
      <c r="D136" s="957"/>
      <c r="E136" s="1105"/>
      <c r="F136" s="1105"/>
      <c r="G136" s="957"/>
      <c r="H136" s="1163"/>
      <c r="I136" s="1163"/>
      <c r="J136" s="1105"/>
      <c r="K136" s="1183"/>
      <c r="L136" s="1183"/>
      <c r="M136" s="957"/>
      <c r="N136" s="957"/>
      <c r="O136" s="957"/>
      <c r="S136" s="1232"/>
      <c r="T136" s="1232"/>
      <c r="U136" s="1232"/>
      <c r="V136" s="1232"/>
      <c r="W136" s="1232"/>
      <c r="X136" s="1232"/>
      <c r="Y136" s="1740"/>
      <c r="Z136" s="1232"/>
      <c r="AA136" s="1232"/>
      <c r="AB136" s="1232"/>
      <c r="AC136" s="1232"/>
      <c r="AD136" s="1232"/>
      <c r="AE136" s="1232"/>
      <c r="AF136" s="1740"/>
      <c r="AG136" s="1232"/>
      <c r="AH136" s="1232"/>
      <c r="AI136" s="1232"/>
      <c r="AJ136" s="1232"/>
      <c r="AK136" s="1232"/>
      <c r="AL136" s="1232"/>
      <c r="AM136" s="1740"/>
      <c r="AN136" s="1232"/>
      <c r="AO136" s="1232"/>
      <c r="AP136" s="1232"/>
      <c r="AQ136" s="1232"/>
      <c r="AR136" s="1740"/>
      <c r="AS136" s="1232"/>
      <c r="AT136" s="1808"/>
      <c r="AU136" s="1230"/>
      <c r="AV136" s="1230"/>
      <c r="AW136" s="1785"/>
      <c r="AX136" s="1740"/>
      <c r="AY136" s="1808"/>
      <c r="AZ136" s="1232"/>
      <c r="BA136" s="1232"/>
      <c r="BB136" s="1232"/>
      <c r="BC136" s="1740"/>
      <c r="BD136" s="1809"/>
      <c r="BE136" s="1203"/>
      <c r="BF136" s="1230"/>
      <c r="BG136" s="1230"/>
      <c r="BH136" s="1230"/>
      <c r="BI136" s="1740"/>
      <c r="BJ136" s="1232"/>
      <c r="BK136" s="1232"/>
      <c r="BL136" s="1232"/>
      <c r="BM136" s="1232"/>
      <c r="BN136" s="1743"/>
      <c r="BO136" s="1744"/>
      <c r="BP136" s="1786"/>
      <c r="BQ136" s="1230"/>
      <c r="BR136" s="1230"/>
      <c r="BS136" s="1319"/>
      <c r="BT136" s="1743"/>
      <c r="BU136" s="1232"/>
      <c r="BV136" s="1232"/>
      <c r="BW136" s="1232"/>
      <c r="BX136" s="1740"/>
      <c r="BY136" s="1232"/>
      <c r="BZ136" s="1232"/>
      <c r="CA136" s="1232"/>
      <c r="CB136" s="1232"/>
      <c r="CC136" s="1740"/>
      <c r="CD136" s="1232"/>
      <c r="CE136" s="1203"/>
      <c r="CF136" s="1232"/>
      <c r="CG136" s="1743"/>
      <c r="CH136" s="1809"/>
      <c r="CI136" s="1203"/>
      <c r="CJ136" s="1203"/>
      <c r="CK136" s="1203"/>
      <c r="CL136" s="1740"/>
      <c r="CM136" s="1203"/>
      <c r="CN136" s="1203"/>
      <c r="CO136" s="1203"/>
      <c r="CP136" s="1743"/>
      <c r="CQ136" s="1203"/>
      <c r="CR136" s="1203"/>
      <c r="CS136" s="1203"/>
    </row>
    <row r="137" spans="2:97" x14ac:dyDescent="0.2">
      <c r="B137" s="957"/>
      <c r="C137" s="957"/>
      <c r="D137" s="957"/>
      <c r="E137" s="1105"/>
      <c r="F137" s="1105"/>
      <c r="G137" s="957"/>
      <c r="H137" s="1163"/>
      <c r="I137" s="1163"/>
      <c r="J137" s="1105"/>
      <c r="K137" s="1183"/>
      <c r="L137" s="1183"/>
      <c r="M137" s="957"/>
      <c r="N137" s="957"/>
      <c r="O137" s="957"/>
      <c r="S137" s="1232"/>
      <c r="T137" s="1232"/>
      <c r="U137" s="1232"/>
      <c r="V137" s="1232"/>
      <c r="W137" s="1232"/>
      <c r="X137" s="1232"/>
      <c r="Y137" s="1740"/>
      <c r="Z137" s="1232"/>
      <c r="AA137" s="1232"/>
      <c r="AB137" s="1232"/>
      <c r="AC137" s="1232"/>
      <c r="AD137" s="1232"/>
      <c r="AE137" s="1232"/>
      <c r="AF137" s="1740"/>
      <c r="AG137" s="1232"/>
      <c r="AH137" s="1232"/>
      <c r="AI137" s="1232"/>
      <c r="AJ137" s="1232"/>
      <c r="AK137" s="1232"/>
      <c r="AL137" s="1232"/>
      <c r="AM137" s="1740"/>
      <c r="AN137" s="1232"/>
      <c r="AO137" s="1232"/>
      <c r="AP137" s="1232"/>
      <c r="AQ137" s="1232"/>
      <c r="AR137" s="1740"/>
      <c r="AS137" s="1232"/>
      <c r="AT137" s="1808"/>
      <c r="AU137" s="1230"/>
      <c r="AV137" s="1230"/>
      <c r="AW137" s="1785"/>
      <c r="AX137" s="1740"/>
      <c r="AY137" s="1808"/>
      <c r="AZ137" s="1232"/>
      <c r="BA137" s="1232"/>
      <c r="BB137" s="1232"/>
      <c r="BC137" s="1740"/>
      <c r="BD137" s="1809"/>
      <c r="BE137" s="1203"/>
      <c r="BF137" s="1230"/>
      <c r="BG137" s="1230"/>
      <c r="BH137" s="1230"/>
      <c r="BI137" s="1740"/>
      <c r="BJ137" s="1232"/>
      <c r="BK137" s="1232"/>
      <c r="BL137" s="1232"/>
      <c r="BM137" s="1232"/>
      <c r="BN137" s="1743"/>
      <c r="BO137" s="1744"/>
      <c r="BP137" s="1786"/>
      <c r="BQ137" s="1230"/>
      <c r="BR137" s="1230"/>
      <c r="BS137" s="1319"/>
      <c r="BT137" s="1743"/>
      <c r="BU137" s="1232"/>
      <c r="BV137" s="1232"/>
      <c r="BW137" s="1232"/>
      <c r="BX137" s="1740"/>
      <c r="BY137" s="1232"/>
      <c r="BZ137" s="1232"/>
      <c r="CA137" s="1232"/>
      <c r="CB137" s="1232"/>
      <c r="CC137" s="1740"/>
      <c r="CD137" s="1232"/>
      <c r="CE137" s="1203"/>
      <c r="CF137" s="1232"/>
      <c r="CG137" s="1743"/>
      <c r="CH137" s="1809"/>
      <c r="CI137" s="1203"/>
      <c r="CJ137" s="1203"/>
      <c r="CK137" s="1203"/>
      <c r="CL137" s="1740"/>
      <c r="CM137" s="1203"/>
      <c r="CN137" s="1203"/>
      <c r="CO137" s="1203"/>
      <c r="CP137" s="1743"/>
      <c r="CQ137" s="1203"/>
      <c r="CR137" s="1203"/>
      <c r="CS137" s="1203"/>
    </row>
    <row r="138" spans="2:97" x14ac:dyDescent="0.2">
      <c r="B138" s="957"/>
      <c r="C138" s="957"/>
      <c r="D138" s="957"/>
      <c r="E138" s="1105"/>
      <c r="F138" s="1105"/>
      <c r="G138" s="957"/>
      <c r="H138" s="1163"/>
      <c r="I138" s="1163"/>
      <c r="J138" s="1105"/>
      <c r="K138" s="1183"/>
      <c r="L138" s="1183"/>
      <c r="M138" s="957"/>
      <c r="N138" s="957"/>
      <c r="O138" s="957"/>
      <c r="S138" s="1232"/>
      <c r="T138" s="1232"/>
      <c r="U138" s="1232"/>
      <c r="V138" s="1232"/>
      <c r="W138" s="1232"/>
      <c r="X138" s="1232"/>
      <c r="Y138" s="1740"/>
      <c r="Z138" s="1232"/>
      <c r="AA138" s="1232"/>
      <c r="AB138" s="1232"/>
      <c r="AC138" s="1232"/>
      <c r="AD138" s="1232"/>
      <c r="AE138" s="1232"/>
      <c r="AF138" s="1740"/>
      <c r="AG138" s="1232"/>
      <c r="AH138" s="1232"/>
      <c r="AI138" s="1232"/>
      <c r="AJ138" s="1232"/>
      <c r="AK138" s="1232"/>
      <c r="AL138" s="1232"/>
      <c r="AM138" s="1740"/>
      <c r="AN138" s="1232"/>
      <c r="AO138" s="1232"/>
      <c r="AP138" s="1232"/>
      <c r="AQ138" s="1232"/>
      <c r="AR138" s="1740"/>
      <c r="AS138" s="1232"/>
      <c r="AT138" s="1808"/>
      <c r="AU138" s="1230"/>
      <c r="AV138" s="1230"/>
      <c r="AW138" s="1785"/>
      <c r="AX138" s="1740"/>
      <c r="AY138" s="1808"/>
      <c r="AZ138" s="1232"/>
      <c r="BA138" s="1232"/>
      <c r="BB138" s="1232"/>
      <c r="BC138" s="1740"/>
      <c r="BD138" s="1809"/>
      <c r="BE138" s="1203"/>
      <c r="BF138" s="1230"/>
      <c r="BG138" s="1230"/>
      <c r="BH138" s="1230"/>
      <c r="BI138" s="1740"/>
      <c r="BJ138" s="1232"/>
      <c r="BK138" s="1232"/>
      <c r="BL138" s="1232"/>
      <c r="BM138" s="1232"/>
      <c r="BN138" s="1743"/>
      <c r="BO138" s="1744"/>
      <c r="BP138" s="1786"/>
      <c r="BQ138" s="1230"/>
      <c r="BR138" s="1230"/>
      <c r="BS138" s="1319"/>
      <c r="BT138" s="1743"/>
      <c r="BU138" s="1232"/>
      <c r="BV138" s="1232"/>
      <c r="BW138" s="1232"/>
      <c r="BX138" s="1740"/>
      <c r="BY138" s="1232"/>
      <c r="BZ138" s="1232"/>
      <c r="CA138" s="1232"/>
      <c r="CB138" s="1232"/>
      <c r="CC138" s="1740"/>
      <c r="CD138" s="1232"/>
      <c r="CE138" s="1203"/>
      <c r="CF138" s="1232"/>
      <c r="CG138" s="1743"/>
      <c r="CH138" s="1809"/>
      <c r="CI138" s="1203"/>
      <c r="CJ138" s="1203"/>
      <c r="CK138" s="1203"/>
      <c r="CL138" s="1740"/>
      <c r="CM138" s="1203"/>
      <c r="CN138" s="1203"/>
      <c r="CO138" s="1203"/>
      <c r="CP138" s="1743"/>
      <c r="CQ138" s="1203"/>
      <c r="CR138" s="1203"/>
      <c r="CS138" s="1203"/>
    </row>
    <row r="139" spans="2:97" x14ac:dyDescent="0.2">
      <c r="B139" s="957"/>
      <c r="C139" s="957"/>
      <c r="D139" s="957"/>
      <c r="E139" s="1105"/>
      <c r="F139" s="1105"/>
      <c r="G139" s="957"/>
      <c r="H139" s="1163"/>
      <c r="I139" s="1163"/>
      <c r="J139" s="1105"/>
      <c r="K139" s="1183"/>
      <c r="L139" s="1183"/>
      <c r="M139" s="957"/>
      <c r="N139" s="957"/>
      <c r="O139" s="957"/>
      <c r="S139" s="1232"/>
      <c r="T139" s="1232"/>
      <c r="U139" s="1232"/>
      <c r="V139" s="1232"/>
      <c r="W139" s="1232"/>
      <c r="X139" s="1232"/>
      <c r="Y139" s="1740"/>
      <c r="Z139" s="1232"/>
      <c r="AA139" s="1232"/>
      <c r="AB139" s="1232"/>
      <c r="AC139" s="1232"/>
      <c r="AD139" s="1232"/>
      <c r="AE139" s="1232"/>
      <c r="AF139" s="1740"/>
      <c r="AG139" s="1232"/>
      <c r="AH139" s="1232"/>
      <c r="AI139" s="1232"/>
      <c r="AJ139" s="1232"/>
      <c r="AK139" s="1232"/>
      <c r="AL139" s="1232"/>
      <c r="AM139" s="1740"/>
      <c r="AN139" s="1232"/>
      <c r="AO139" s="1232"/>
      <c r="AP139" s="1232"/>
      <c r="AQ139" s="1232"/>
      <c r="AR139" s="1740"/>
      <c r="AS139" s="1232"/>
      <c r="AT139" s="1808"/>
      <c r="AU139" s="1230"/>
      <c r="AV139" s="1230"/>
      <c r="AW139" s="1785"/>
      <c r="AX139" s="1740"/>
      <c r="AY139" s="1808"/>
      <c r="AZ139" s="1232"/>
      <c r="BA139" s="1232"/>
      <c r="BB139" s="1232"/>
      <c r="BC139" s="1740"/>
      <c r="BD139" s="1809"/>
      <c r="BE139" s="1203"/>
      <c r="BF139" s="1230"/>
      <c r="BG139" s="1230"/>
      <c r="BH139" s="1230"/>
      <c r="BI139" s="1740"/>
      <c r="BJ139" s="1232"/>
      <c r="BK139" s="1232"/>
      <c r="BL139" s="1232"/>
      <c r="BM139" s="1232"/>
      <c r="BN139" s="1743"/>
      <c r="BO139" s="1744"/>
      <c r="BP139" s="1786"/>
      <c r="BQ139" s="1230"/>
      <c r="BR139" s="1230"/>
      <c r="BS139" s="1319"/>
      <c r="BT139" s="1743"/>
      <c r="BU139" s="1232"/>
      <c r="BV139" s="1232"/>
      <c r="BW139" s="1232"/>
      <c r="BX139" s="1740"/>
      <c r="BY139" s="1232"/>
      <c r="BZ139" s="1232"/>
      <c r="CA139" s="1232"/>
      <c r="CB139" s="1232"/>
      <c r="CC139" s="1740"/>
      <c r="CD139" s="1232"/>
      <c r="CE139" s="1203"/>
      <c r="CF139" s="1232"/>
      <c r="CG139" s="1743"/>
      <c r="CH139" s="1809"/>
      <c r="CI139" s="1203"/>
      <c r="CJ139" s="1203"/>
      <c r="CK139" s="1203"/>
      <c r="CL139" s="1740"/>
      <c r="CM139" s="1203"/>
      <c r="CN139" s="1203"/>
      <c r="CO139" s="1203"/>
      <c r="CP139" s="1743"/>
      <c r="CQ139" s="1203"/>
      <c r="CR139" s="1203"/>
      <c r="CS139" s="1203"/>
    </row>
    <row r="140" spans="2:97" x14ac:dyDescent="0.2">
      <c r="B140" s="957"/>
      <c r="C140" s="957"/>
      <c r="D140" s="957"/>
      <c r="E140" s="1105"/>
      <c r="F140" s="1105"/>
      <c r="G140" s="957"/>
      <c r="H140" s="1163"/>
      <c r="I140" s="1163"/>
      <c r="J140" s="1105"/>
      <c r="K140" s="1183"/>
      <c r="L140" s="1183"/>
      <c r="M140" s="957"/>
      <c r="N140" s="957"/>
      <c r="O140" s="957"/>
      <c r="S140" s="1232"/>
      <c r="T140" s="1232"/>
      <c r="U140" s="1232"/>
      <c r="V140" s="1232"/>
      <c r="W140" s="1232"/>
      <c r="X140" s="1232"/>
      <c r="Y140" s="1740"/>
      <c r="Z140" s="1232"/>
      <c r="AA140" s="1232"/>
      <c r="AB140" s="1232"/>
      <c r="AC140" s="1232"/>
      <c r="AD140" s="1232"/>
      <c r="AE140" s="1232"/>
      <c r="AF140" s="1740"/>
      <c r="AG140" s="1232"/>
      <c r="AH140" s="1232"/>
      <c r="AI140" s="1232"/>
      <c r="AJ140" s="1232"/>
      <c r="AK140" s="1232"/>
      <c r="AL140" s="1232"/>
      <c r="AM140" s="1740"/>
      <c r="AN140" s="1232"/>
      <c r="AO140" s="1232"/>
      <c r="AP140" s="1232"/>
      <c r="AQ140" s="1232"/>
      <c r="AR140" s="1740"/>
      <c r="AS140" s="1232"/>
      <c r="AT140" s="1808"/>
      <c r="AU140" s="1230"/>
      <c r="AV140" s="1230"/>
      <c r="AW140" s="1785"/>
      <c r="AX140" s="1740"/>
      <c r="AY140" s="1808"/>
      <c r="AZ140" s="1232"/>
      <c r="BA140" s="1232"/>
      <c r="BB140" s="1232"/>
      <c r="BC140" s="1740"/>
      <c r="BD140" s="1809"/>
      <c r="BE140" s="1203"/>
      <c r="BF140" s="1230"/>
      <c r="BG140" s="1230"/>
      <c r="BH140" s="1230"/>
      <c r="BI140" s="1740"/>
      <c r="BJ140" s="1232"/>
      <c r="BK140" s="1232"/>
      <c r="BL140" s="1232"/>
      <c r="BM140" s="1232"/>
      <c r="BN140" s="1743"/>
      <c r="BO140" s="1744"/>
      <c r="BP140" s="1786"/>
      <c r="BQ140" s="1230"/>
      <c r="BR140" s="1230"/>
      <c r="BS140" s="1319"/>
      <c r="BT140" s="1743"/>
      <c r="BU140" s="1232"/>
      <c r="BV140" s="1232"/>
      <c r="BW140" s="1232"/>
      <c r="BX140" s="1740"/>
      <c r="BY140" s="1232"/>
      <c r="BZ140" s="1232"/>
      <c r="CA140" s="1232"/>
      <c r="CB140" s="1232"/>
      <c r="CC140" s="1740"/>
      <c r="CD140" s="1232"/>
      <c r="CE140" s="1203"/>
      <c r="CF140" s="1232"/>
      <c r="CG140" s="1743"/>
      <c r="CH140" s="1809"/>
      <c r="CI140" s="1203"/>
      <c r="CJ140" s="1203"/>
      <c r="CK140" s="1203"/>
      <c r="CL140" s="1740"/>
      <c r="CM140" s="1203"/>
      <c r="CN140" s="1203"/>
      <c r="CO140" s="1203"/>
      <c r="CP140" s="1743"/>
      <c r="CQ140" s="1203"/>
      <c r="CR140" s="1203"/>
      <c r="CS140" s="1203"/>
    </row>
    <row r="141" spans="2:97" x14ac:dyDescent="0.2">
      <c r="B141" s="957"/>
      <c r="C141" s="957"/>
      <c r="D141" s="957"/>
      <c r="E141" s="1105"/>
      <c r="F141" s="1105"/>
      <c r="G141" s="957"/>
      <c r="H141" s="1163"/>
      <c r="I141" s="1163"/>
      <c r="J141" s="1105"/>
      <c r="K141" s="1183"/>
      <c r="L141" s="1183"/>
      <c r="M141" s="957"/>
      <c r="N141" s="957"/>
      <c r="O141" s="957"/>
      <c r="S141" s="1232"/>
      <c r="T141" s="1232"/>
      <c r="U141" s="1232"/>
      <c r="V141" s="1232"/>
      <c r="W141" s="1232"/>
      <c r="X141" s="1232"/>
      <c r="Y141" s="1740"/>
      <c r="Z141" s="1232"/>
      <c r="AA141" s="1232"/>
      <c r="AB141" s="1232"/>
      <c r="AC141" s="1232"/>
      <c r="AD141" s="1232"/>
      <c r="AE141" s="1232"/>
      <c r="AF141" s="1740"/>
      <c r="AG141" s="1232"/>
      <c r="AH141" s="1232"/>
      <c r="AI141" s="1232"/>
      <c r="AJ141" s="1232"/>
      <c r="AK141" s="1232"/>
      <c r="AL141" s="1232"/>
      <c r="AM141" s="1740"/>
      <c r="AN141" s="1232"/>
      <c r="AO141" s="1232"/>
      <c r="AP141" s="1232"/>
      <c r="AQ141" s="1232"/>
      <c r="AR141" s="1740"/>
      <c r="AS141" s="1232"/>
      <c r="AT141" s="1808"/>
      <c r="AU141" s="1230"/>
      <c r="AV141" s="1230"/>
      <c r="AW141" s="1785"/>
      <c r="AX141" s="1740"/>
      <c r="AY141" s="1808"/>
      <c r="AZ141" s="1232"/>
      <c r="BA141" s="1232"/>
      <c r="BB141" s="1232"/>
      <c r="BC141" s="1740"/>
      <c r="BD141" s="1809"/>
      <c r="BE141" s="1203"/>
      <c r="BF141" s="1230"/>
      <c r="BG141" s="1230"/>
      <c r="BH141" s="1230"/>
      <c r="BI141" s="1740"/>
      <c r="BJ141" s="1232"/>
      <c r="BK141" s="1232"/>
      <c r="BL141" s="1232"/>
      <c r="BM141" s="1232"/>
      <c r="BN141" s="1743"/>
      <c r="BO141" s="1744"/>
      <c r="BP141" s="1786"/>
      <c r="BQ141" s="1230"/>
      <c r="BR141" s="1230"/>
      <c r="BS141" s="1319"/>
      <c r="BT141" s="1743"/>
      <c r="BU141" s="1232"/>
      <c r="BV141" s="1232"/>
      <c r="BW141" s="1232"/>
      <c r="BX141" s="1740"/>
      <c r="BY141" s="1232"/>
      <c r="BZ141" s="1232"/>
      <c r="CA141" s="1232"/>
      <c r="CB141" s="1232"/>
      <c r="CC141" s="1740"/>
      <c r="CD141" s="1232"/>
      <c r="CE141" s="1203"/>
      <c r="CF141" s="1232"/>
      <c r="CG141" s="1743"/>
      <c r="CH141" s="1809"/>
      <c r="CI141" s="1203"/>
      <c r="CJ141" s="1203"/>
      <c r="CK141" s="1203"/>
      <c r="CL141" s="1740"/>
      <c r="CM141" s="1203"/>
      <c r="CN141" s="1203"/>
      <c r="CO141" s="1203"/>
      <c r="CP141" s="1743"/>
      <c r="CQ141" s="1203"/>
      <c r="CR141" s="1203"/>
      <c r="CS141" s="1203"/>
    </row>
    <row r="142" spans="2:97" x14ac:dyDescent="0.2">
      <c r="B142" s="957"/>
      <c r="C142" s="957"/>
      <c r="D142" s="957"/>
      <c r="E142" s="1105"/>
      <c r="F142" s="1105"/>
      <c r="G142" s="957"/>
      <c r="H142" s="1163"/>
      <c r="I142" s="1163"/>
      <c r="J142" s="1105"/>
      <c r="K142" s="1183"/>
      <c r="L142" s="1183"/>
      <c r="M142" s="957"/>
      <c r="N142" s="957"/>
      <c r="O142" s="957"/>
      <c r="S142" s="1232"/>
      <c r="T142" s="1232"/>
      <c r="U142" s="1232"/>
      <c r="V142" s="1232"/>
      <c r="W142" s="1232"/>
      <c r="X142" s="1232"/>
      <c r="Y142" s="1740"/>
      <c r="Z142" s="1232"/>
      <c r="AA142" s="1232"/>
      <c r="AB142" s="1232"/>
      <c r="AC142" s="1232"/>
      <c r="AD142" s="1232"/>
      <c r="AE142" s="1232"/>
      <c r="AF142" s="1740"/>
      <c r="AG142" s="1232"/>
      <c r="AH142" s="1232"/>
      <c r="AI142" s="1232"/>
      <c r="AJ142" s="1232"/>
      <c r="AK142" s="1232"/>
      <c r="AL142" s="1232"/>
      <c r="AM142" s="1740"/>
      <c r="AN142" s="1232"/>
      <c r="AO142" s="1232"/>
      <c r="AP142" s="1232"/>
      <c r="AQ142" s="1232"/>
      <c r="AR142" s="1740"/>
      <c r="AS142" s="1232"/>
      <c r="AT142" s="1808"/>
      <c r="AU142" s="1230"/>
      <c r="AV142" s="1230"/>
      <c r="AW142" s="1785"/>
      <c r="AX142" s="1740"/>
      <c r="AY142" s="1808"/>
      <c r="AZ142" s="1232"/>
      <c r="BA142" s="1232"/>
      <c r="BB142" s="1232"/>
      <c r="BC142" s="1740"/>
      <c r="BD142" s="1809"/>
      <c r="BE142" s="1203"/>
      <c r="BF142" s="1230"/>
      <c r="BG142" s="1230"/>
      <c r="BH142" s="1230"/>
      <c r="BI142" s="1740"/>
      <c r="BJ142" s="1232"/>
      <c r="BK142" s="1232"/>
      <c r="BL142" s="1232"/>
      <c r="BM142" s="1232"/>
      <c r="BN142" s="1743"/>
      <c r="BO142" s="1744"/>
      <c r="BP142" s="1786"/>
      <c r="BQ142" s="1230"/>
      <c r="BR142" s="1230"/>
      <c r="BS142" s="1319"/>
      <c r="BT142" s="1743"/>
      <c r="BU142" s="1232"/>
      <c r="BV142" s="1232"/>
      <c r="BW142" s="1232"/>
      <c r="BX142" s="1740"/>
      <c r="BY142" s="1232"/>
      <c r="BZ142" s="1232"/>
      <c r="CA142" s="1232"/>
      <c r="CB142" s="1232"/>
      <c r="CC142" s="1740"/>
      <c r="CD142" s="1232"/>
      <c r="CE142" s="1203"/>
      <c r="CF142" s="1232"/>
      <c r="CG142" s="1743"/>
      <c r="CH142" s="1809"/>
      <c r="CI142" s="1203"/>
      <c r="CJ142" s="1203"/>
      <c r="CK142" s="1203"/>
      <c r="CL142" s="1740"/>
      <c r="CM142" s="1203"/>
      <c r="CN142" s="1203"/>
      <c r="CO142" s="1203"/>
      <c r="CP142" s="1743"/>
      <c r="CQ142" s="1203"/>
      <c r="CR142" s="1203"/>
      <c r="CS142" s="1203"/>
    </row>
    <row r="143" spans="2:97" x14ac:dyDescent="0.2">
      <c r="B143" s="957"/>
      <c r="C143" s="957"/>
      <c r="D143" s="957"/>
      <c r="E143" s="1105"/>
      <c r="F143" s="1105"/>
      <c r="G143" s="957"/>
      <c r="H143" s="1163"/>
      <c r="I143" s="1163"/>
      <c r="J143" s="1105"/>
      <c r="K143" s="1183"/>
      <c r="L143" s="1183"/>
      <c r="M143" s="957"/>
      <c r="N143" s="957"/>
      <c r="O143" s="957"/>
      <c r="S143" s="1232"/>
      <c r="T143" s="1232"/>
      <c r="U143" s="1232"/>
      <c r="V143" s="1232"/>
      <c r="W143" s="1232"/>
      <c r="X143" s="1232"/>
      <c r="Y143" s="1740"/>
      <c r="Z143" s="1232"/>
      <c r="AA143" s="1232"/>
      <c r="AB143" s="1232"/>
      <c r="AC143" s="1232"/>
      <c r="AD143" s="1232"/>
      <c r="AE143" s="1232"/>
      <c r="AF143" s="1740"/>
      <c r="AG143" s="1232"/>
      <c r="AH143" s="1232"/>
      <c r="AI143" s="1232"/>
      <c r="AJ143" s="1232"/>
      <c r="AK143" s="1232"/>
      <c r="AL143" s="1232"/>
      <c r="AM143" s="1740"/>
      <c r="AN143" s="1232"/>
      <c r="AO143" s="1232"/>
      <c r="AP143" s="1232"/>
      <c r="AQ143" s="1232"/>
      <c r="AR143" s="1740"/>
      <c r="AS143" s="1232"/>
      <c r="AT143" s="1808"/>
      <c r="AU143" s="1230"/>
      <c r="AV143" s="1230"/>
      <c r="AW143" s="1785"/>
      <c r="AX143" s="1740"/>
      <c r="AY143" s="1808"/>
      <c r="AZ143" s="1232"/>
      <c r="BA143" s="1232"/>
      <c r="BB143" s="1232"/>
      <c r="BC143" s="1740"/>
      <c r="BD143" s="1809"/>
      <c r="BE143" s="1203"/>
      <c r="BF143" s="1230"/>
      <c r="BG143" s="1230"/>
      <c r="BH143" s="1230"/>
      <c r="BI143" s="1740"/>
      <c r="BJ143" s="1232"/>
      <c r="BK143" s="1232"/>
      <c r="BL143" s="1232"/>
      <c r="BM143" s="1232"/>
      <c r="BN143" s="1743"/>
      <c r="BO143" s="1744"/>
      <c r="BP143" s="1786"/>
      <c r="BQ143" s="1230"/>
      <c r="BR143" s="1230"/>
      <c r="BS143" s="1319"/>
      <c r="BT143" s="1743"/>
      <c r="BU143" s="1232"/>
      <c r="BV143" s="1232"/>
      <c r="BW143" s="1232"/>
      <c r="BX143" s="1740"/>
      <c r="BY143" s="1232"/>
      <c r="BZ143" s="1232"/>
      <c r="CA143" s="1232"/>
      <c r="CB143" s="1232"/>
      <c r="CC143" s="1740"/>
      <c r="CD143" s="1232"/>
      <c r="CE143" s="1203"/>
      <c r="CF143" s="1232"/>
      <c r="CG143" s="1743"/>
      <c r="CH143" s="1809"/>
      <c r="CI143" s="1203"/>
      <c r="CJ143" s="1203"/>
      <c r="CK143" s="1203"/>
      <c r="CL143" s="1740"/>
      <c r="CM143" s="1203"/>
      <c r="CN143" s="1203"/>
      <c r="CO143" s="1203"/>
      <c r="CP143" s="1743"/>
      <c r="CQ143" s="1203"/>
      <c r="CR143" s="1203"/>
      <c r="CS143" s="1203"/>
    </row>
    <row r="144" spans="2:97" x14ac:dyDescent="0.2">
      <c r="B144" s="957"/>
      <c r="C144" s="957"/>
      <c r="D144" s="957"/>
      <c r="E144" s="1105"/>
      <c r="F144" s="1105"/>
      <c r="G144" s="957"/>
      <c r="H144" s="1163"/>
      <c r="I144" s="1163"/>
      <c r="J144" s="1105"/>
      <c r="K144" s="1183"/>
      <c r="L144" s="1183"/>
      <c r="M144" s="957"/>
      <c r="N144" s="957"/>
      <c r="O144" s="957"/>
      <c r="S144" s="1232"/>
      <c r="T144" s="1232"/>
      <c r="U144" s="1232"/>
      <c r="V144" s="1232"/>
      <c r="W144" s="1232"/>
      <c r="X144" s="1232"/>
      <c r="Y144" s="1740"/>
      <c r="Z144" s="1232"/>
      <c r="AA144" s="1232"/>
      <c r="AB144" s="1232"/>
      <c r="AC144" s="1232"/>
      <c r="AD144" s="1232"/>
      <c r="AE144" s="1232"/>
      <c r="AF144" s="1740"/>
      <c r="AG144" s="1232"/>
      <c r="AH144" s="1232"/>
      <c r="AI144" s="1232"/>
      <c r="AJ144" s="1232"/>
      <c r="AK144" s="1232"/>
      <c r="AL144" s="1232"/>
      <c r="AM144" s="1740"/>
      <c r="AN144" s="1232"/>
      <c r="AO144" s="1232"/>
      <c r="AP144" s="1232"/>
      <c r="AQ144" s="1232"/>
      <c r="AR144" s="1740"/>
      <c r="AS144" s="1232"/>
      <c r="AT144" s="1808"/>
      <c r="AU144" s="1230"/>
      <c r="AV144" s="1230"/>
      <c r="AW144" s="1785"/>
      <c r="AX144" s="1740"/>
      <c r="AY144" s="1808"/>
      <c r="AZ144" s="1232"/>
      <c r="BA144" s="1232"/>
      <c r="BB144" s="1232"/>
      <c r="BC144" s="1740"/>
      <c r="BD144" s="1809"/>
      <c r="BE144" s="1203"/>
      <c r="BF144" s="1230"/>
      <c r="BG144" s="1230"/>
      <c r="BH144" s="1230"/>
      <c r="BI144" s="1740"/>
      <c r="BJ144" s="1232"/>
      <c r="BK144" s="1232"/>
      <c r="BL144" s="1232"/>
      <c r="BM144" s="1232"/>
      <c r="BN144" s="1743"/>
      <c r="BO144" s="1744"/>
      <c r="BP144" s="1786"/>
      <c r="BQ144" s="1230"/>
      <c r="BR144" s="1230"/>
      <c r="BS144" s="1319"/>
      <c r="BT144" s="1743"/>
      <c r="BU144" s="1232"/>
      <c r="BV144" s="1232"/>
      <c r="BW144" s="1232"/>
      <c r="BX144" s="1740"/>
      <c r="BY144" s="1232"/>
      <c r="BZ144" s="1232"/>
      <c r="CA144" s="1232"/>
      <c r="CB144" s="1232"/>
      <c r="CC144" s="1740"/>
      <c r="CD144" s="1232"/>
      <c r="CE144" s="1203"/>
      <c r="CF144" s="1232"/>
      <c r="CG144" s="1743"/>
      <c r="CH144" s="1809"/>
      <c r="CI144" s="1203"/>
      <c r="CJ144" s="1203"/>
      <c r="CK144" s="1203"/>
      <c r="CL144" s="1740"/>
      <c r="CM144" s="1203"/>
      <c r="CN144" s="1203"/>
      <c r="CO144" s="1203"/>
      <c r="CP144" s="1743"/>
      <c r="CQ144" s="1203"/>
      <c r="CR144" s="1203"/>
      <c r="CS144" s="1203"/>
    </row>
    <row r="145" spans="2:97" x14ac:dyDescent="0.2">
      <c r="B145" s="957"/>
      <c r="C145" s="957"/>
      <c r="D145" s="957"/>
      <c r="E145" s="1105"/>
      <c r="F145" s="1105"/>
      <c r="G145" s="957"/>
      <c r="H145" s="1163"/>
      <c r="I145" s="1163"/>
      <c r="J145" s="1105"/>
      <c r="K145" s="1183"/>
      <c r="L145" s="1183"/>
      <c r="M145" s="957"/>
      <c r="N145" s="957"/>
      <c r="O145" s="957"/>
      <c r="S145" s="1232"/>
      <c r="T145" s="1232"/>
      <c r="U145" s="1232"/>
      <c r="V145" s="1232"/>
      <c r="W145" s="1232"/>
      <c r="X145" s="1232"/>
      <c r="Y145" s="1740"/>
      <c r="Z145" s="1232"/>
      <c r="AA145" s="1232"/>
      <c r="AB145" s="1232"/>
      <c r="AC145" s="1232"/>
      <c r="AD145" s="1232"/>
      <c r="AE145" s="1232"/>
      <c r="AF145" s="1740"/>
      <c r="AG145" s="1232"/>
      <c r="AH145" s="1232"/>
      <c r="AI145" s="1232"/>
      <c r="AJ145" s="1232"/>
      <c r="AK145" s="1232"/>
      <c r="AL145" s="1232"/>
      <c r="AM145" s="1740"/>
      <c r="AN145" s="1232"/>
      <c r="AO145" s="1232"/>
      <c r="AP145" s="1232"/>
      <c r="AQ145" s="1232"/>
      <c r="AR145" s="1740"/>
      <c r="AS145" s="1232"/>
      <c r="AT145" s="1808"/>
      <c r="AU145" s="1230"/>
      <c r="AV145" s="1230"/>
      <c r="AW145" s="1785"/>
      <c r="AX145" s="1740"/>
      <c r="AY145" s="1808"/>
      <c r="AZ145" s="1232"/>
      <c r="BA145" s="1232"/>
      <c r="BB145" s="1232"/>
      <c r="BC145" s="1740"/>
      <c r="BD145" s="1809"/>
      <c r="BE145" s="1203"/>
      <c r="BF145" s="1230"/>
      <c r="BG145" s="1230"/>
      <c r="BH145" s="1230"/>
      <c r="BI145" s="1740"/>
      <c r="BJ145" s="1232"/>
      <c r="BK145" s="1232"/>
      <c r="BL145" s="1232"/>
      <c r="BM145" s="1232"/>
      <c r="BN145" s="1743"/>
      <c r="BO145" s="1744"/>
      <c r="BP145" s="1786"/>
      <c r="BQ145" s="1230"/>
      <c r="BR145" s="1230"/>
      <c r="BS145" s="1319"/>
      <c r="BT145" s="1743"/>
      <c r="BU145" s="1232"/>
      <c r="BV145" s="1232"/>
      <c r="BW145" s="1232"/>
      <c r="BX145" s="1740"/>
      <c r="BY145" s="1232"/>
      <c r="BZ145" s="1232"/>
      <c r="CA145" s="1232"/>
      <c r="CB145" s="1232"/>
      <c r="CC145" s="1740"/>
      <c r="CD145" s="1232"/>
      <c r="CE145" s="1203"/>
      <c r="CF145" s="1232"/>
      <c r="CG145" s="1743"/>
      <c r="CH145" s="1809"/>
      <c r="CI145" s="1203"/>
      <c r="CJ145" s="1203"/>
      <c r="CK145" s="1203"/>
      <c r="CL145" s="1740"/>
      <c r="CM145" s="1203"/>
      <c r="CN145" s="1203"/>
      <c r="CO145" s="1203"/>
      <c r="CP145" s="1743"/>
      <c r="CQ145" s="1203"/>
      <c r="CR145" s="1203"/>
      <c r="CS145" s="1203"/>
    </row>
    <row r="146" spans="2:97" x14ac:dyDescent="0.2">
      <c r="B146" s="957"/>
      <c r="C146" s="957"/>
      <c r="D146" s="957"/>
      <c r="E146" s="1105"/>
      <c r="F146" s="1105"/>
      <c r="G146" s="957"/>
      <c r="H146" s="1163"/>
      <c r="I146" s="1163"/>
      <c r="J146" s="1105"/>
      <c r="K146" s="1183"/>
      <c r="L146" s="1183"/>
      <c r="M146" s="957"/>
      <c r="N146" s="957"/>
      <c r="O146" s="957"/>
      <c r="S146" s="1232"/>
      <c r="T146" s="1232"/>
      <c r="U146" s="1232"/>
      <c r="V146" s="1232"/>
      <c r="W146" s="1232"/>
      <c r="X146" s="1232"/>
      <c r="Y146" s="1740"/>
      <c r="Z146" s="1232"/>
      <c r="AA146" s="1232"/>
      <c r="AB146" s="1232"/>
      <c r="AC146" s="1232"/>
      <c r="AD146" s="1232"/>
      <c r="AE146" s="1232"/>
      <c r="AF146" s="1740"/>
      <c r="AG146" s="1232"/>
      <c r="AH146" s="1232"/>
      <c r="AI146" s="1232"/>
      <c r="AJ146" s="1232"/>
      <c r="AK146" s="1232"/>
      <c r="AL146" s="1232"/>
      <c r="AM146" s="1740"/>
      <c r="AN146" s="1232"/>
      <c r="AO146" s="1232"/>
      <c r="AP146" s="1232"/>
      <c r="AQ146" s="1232"/>
      <c r="AR146" s="1740"/>
      <c r="AS146" s="1232"/>
      <c r="AT146" s="1808"/>
      <c r="AU146" s="1230"/>
      <c r="AV146" s="1230"/>
      <c r="AW146" s="1785"/>
      <c r="AX146" s="1740"/>
      <c r="AY146" s="1808"/>
      <c r="AZ146" s="1232"/>
      <c r="BA146" s="1232"/>
      <c r="BB146" s="1232"/>
      <c r="BC146" s="1740"/>
      <c r="BD146" s="1809"/>
      <c r="BE146" s="1203"/>
      <c r="BF146" s="1230"/>
      <c r="BG146" s="1230"/>
      <c r="BH146" s="1230"/>
      <c r="BI146" s="1740"/>
      <c r="BJ146" s="1232"/>
      <c r="BK146" s="1232"/>
      <c r="BL146" s="1232"/>
      <c r="BM146" s="1232"/>
      <c r="BN146" s="1743"/>
      <c r="BO146" s="1744"/>
      <c r="BP146" s="1786"/>
      <c r="BQ146" s="1230"/>
      <c r="BR146" s="1230"/>
      <c r="BS146" s="1319"/>
      <c r="BT146" s="1743"/>
      <c r="BU146" s="1232"/>
      <c r="BV146" s="1232"/>
      <c r="BW146" s="1232"/>
      <c r="BX146" s="1740"/>
      <c r="BY146" s="1232"/>
      <c r="BZ146" s="1232"/>
      <c r="CA146" s="1232"/>
      <c r="CB146" s="1232"/>
      <c r="CC146" s="1740"/>
      <c r="CD146" s="1232"/>
      <c r="CE146" s="1203"/>
      <c r="CF146" s="1232"/>
      <c r="CG146" s="1743"/>
      <c r="CH146" s="1809"/>
      <c r="CI146" s="1203"/>
      <c r="CJ146" s="1203"/>
      <c r="CK146" s="1203"/>
      <c r="CL146" s="1740"/>
      <c r="CM146" s="1203"/>
      <c r="CN146" s="1203"/>
      <c r="CO146" s="1203"/>
      <c r="CP146" s="1743"/>
      <c r="CQ146" s="1203"/>
      <c r="CR146" s="1203"/>
      <c r="CS146" s="1203"/>
    </row>
    <row r="147" spans="2:97" x14ac:dyDescent="0.2">
      <c r="B147" s="957"/>
      <c r="C147" s="957"/>
      <c r="D147" s="957"/>
      <c r="E147" s="1105"/>
      <c r="F147" s="1105"/>
      <c r="G147" s="957"/>
      <c r="H147" s="1163"/>
      <c r="I147" s="1163"/>
      <c r="J147" s="1105"/>
      <c r="K147" s="1183"/>
      <c r="L147" s="1183"/>
      <c r="M147" s="957"/>
      <c r="N147" s="957"/>
      <c r="O147" s="957"/>
      <c r="S147" s="1232"/>
      <c r="T147" s="1232"/>
      <c r="U147" s="1232"/>
      <c r="V147" s="1232"/>
      <c r="W147" s="1232"/>
      <c r="X147" s="1232"/>
      <c r="Y147" s="1740"/>
      <c r="Z147" s="1232"/>
      <c r="AA147" s="1232"/>
      <c r="AB147" s="1232"/>
      <c r="AC147" s="1232"/>
      <c r="AD147" s="1232"/>
      <c r="AE147" s="1232"/>
      <c r="AF147" s="1740"/>
      <c r="AG147" s="1232"/>
      <c r="AH147" s="1232"/>
      <c r="AI147" s="1232"/>
      <c r="AJ147" s="1232"/>
      <c r="AK147" s="1232"/>
      <c r="AL147" s="1232"/>
      <c r="AM147" s="1740"/>
      <c r="AN147" s="1232"/>
      <c r="AO147" s="1232"/>
      <c r="AP147" s="1232"/>
      <c r="AQ147" s="1232"/>
      <c r="AR147" s="1740"/>
      <c r="AS147" s="1232"/>
      <c r="AT147" s="1808"/>
      <c r="AU147" s="1230"/>
      <c r="AV147" s="1230"/>
      <c r="AW147" s="1785"/>
      <c r="AX147" s="1740"/>
      <c r="AY147" s="1808"/>
      <c r="AZ147" s="1232"/>
      <c r="BA147" s="1232"/>
      <c r="BB147" s="1232"/>
      <c r="BC147" s="1740"/>
      <c r="BD147" s="1809"/>
      <c r="BE147" s="1203"/>
      <c r="BF147" s="1230"/>
      <c r="BG147" s="1230"/>
      <c r="BH147" s="1230"/>
      <c r="BI147" s="1740"/>
      <c r="BJ147" s="1232"/>
      <c r="BK147" s="1232"/>
      <c r="BL147" s="1232"/>
      <c r="BM147" s="1232"/>
      <c r="BN147" s="1743"/>
      <c r="BO147" s="1744"/>
      <c r="BP147" s="1786"/>
      <c r="BQ147" s="1230"/>
      <c r="BR147" s="1230"/>
      <c r="BS147" s="1319"/>
      <c r="BT147" s="1743"/>
      <c r="BU147" s="1232"/>
      <c r="BV147" s="1232"/>
      <c r="BW147" s="1232"/>
      <c r="BX147" s="1740"/>
      <c r="BY147" s="1232"/>
      <c r="BZ147" s="1232"/>
      <c r="CA147" s="1232"/>
      <c r="CB147" s="1232"/>
      <c r="CC147" s="1740"/>
      <c r="CD147" s="1232"/>
      <c r="CE147" s="1203"/>
      <c r="CF147" s="1232"/>
      <c r="CG147" s="1743"/>
      <c r="CH147" s="1809"/>
      <c r="CI147" s="1203"/>
      <c r="CJ147" s="1203"/>
      <c r="CK147" s="1203"/>
      <c r="CL147" s="1740"/>
      <c r="CM147" s="1203"/>
      <c r="CN147" s="1203"/>
      <c r="CO147" s="1203"/>
      <c r="CP147" s="1743"/>
      <c r="CQ147" s="1203"/>
      <c r="CR147" s="1203"/>
      <c r="CS147" s="1203"/>
    </row>
    <row r="148" spans="2:97" x14ac:dyDescent="0.2">
      <c r="B148" s="957"/>
      <c r="C148" s="957"/>
      <c r="D148" s="957"/>
      <c r="E148" s="1105"/>
      <c r="F148" s="1105"/>
      <c r="G148" s="957"/>
      <c r="H148" s="1163"/>
      <c r="I148" s="1163"/>
      <c r="J148" s="1105"/>
      <c r="K148" s="1183"/>
      <c r="L148" s="1183"/>
      <c r="M148" s="957"/>
      <c r="N148" s="957"/>
      <c r="O148" s="957"/>
      <c r="S148" s="1232"/>
      <c r="T148" s="1232"/>
      <c r="U148" s="1232"/>
      <c r="V148" s="1232"/>
      <c r="W148" s="1232"/>
      <c r="X148" s="1232"/>
      <c r="Y148" s="1740"/>
      <c r="Z148" s="1232"/>
      <c r="AA148" s="1232"/>
      <c r="AB148" s="1232"/>
      <c r="AC148" s="1232"/>
      <c r="AD148" s="1232"/>
      <c r="AE148" s="1232"/>
      <c r="AF148" s="1740"/>
      <c r="AG148" s="1232"/>
      <c r="AH148" s="1232"/>
      <c r="AI148" s="1232"/>
      <c r="AJ148" s="1232"/>
      <c r="AK148" s="1232"/>
      <c r="AL148" s="1232"/>
      <c r="AM148" s="1740"/>
      <c r="AN148" s="1232"/>
      <c r="AO148" s="1232"/>
      <c r="AP148" s="1232"/>
      <c r="AQ148" s="1232"/>
      <c r="AR148" s="1740"/>
      <c r="AS148" s="1232"/>
      <c r="AT148" s="1808"/>
      <c r="AU148" s="1230"/>
      <c r="AV148" s="1230"/>
      <c r="AW148" s="1785"/>
      <c r="AX148" s="1740"/>
      <c r="AY148" s="1808"/>
      <c r="AZ148" s="1232"/>
      <c r="BA148" s="1232"/>
      <c r="BB148" s="1232"/>
      <c r="BC148" s="1740"/>
      <c r="BD148" s="1809"/>
      <c r="BE148" s="1203"/>
      <c r="BF148" s="1230"/>
      <c r="BG148" s="1230"/>
      <c r="BH148" s="1230"/>
      <c r="BI148" s="1740"/>
      <c r="BJ148" s="1232"/>
      <c r="BK148" s="1232"/>
      <c r="BL148" s="1232"/>
      <c r="BM148" s="1232"/>
      <c r="BN148" s="1743"/>
      <c r="BO148" s="1744"/>
      <c r="BP148" s="1786"/>
      <c r="BQ148" s="1230"/>
      <c r="BR148" s="1230"/>
      <c r="BS148" s="1319"/>
      <c r="BT148" s="1743"/>
      <c r="BU148" s="1232"/>
      <c r="BV148" s="1232"/>
      <c r="BW148" s="1232"/>
      <c r="BX148" s="1740"/>
      <c r="BY148" s="1232"/>
      <c r="BZ148" s="1232"/>
      <c r="CA148" s="1232"/>
      <c r="CB148" s="1232"/>
      <c r="CC148" s="1740"/>
      <c r="CD148" s="1232"/>
      <c r="CE148" s="1203"/>
      <c r="CF148" s="1232"/>
      <c r="CG148" s="1743"/>
      <c r="CH148" s="1809"/>
      <c r="CI148" s="1203"/>
      <c r="CJ148" s="1203"/>
      <c r="CK148" s="1203"/>
      <c r="CL148" s="1740"/>
      <c r="CM148" s="1203"/>
      <c r="CN148" s="1203"/>
      <c r="CO148" s="1203"/>
      <c r="CP148" s="1743"/>
      <c r="CQ148" s="1203"/>
      <c r="CR148" s="1203"/>
      <c r="CS148" s="1203"/>
    </row>
    <row r="149" spans="2:97" x14ac:dyDescent="0.2">
      <c r="B149" s="957"/>
      <c r="C149" s="957"/>
      <c r="D149" s="957"/>
      <c r="E149" s="1105"/>
      <c r="F149" s="1105"/>
      <c r="G149" s="957"/>
      <c r="H149" s="1163"/>
      <c r="I149" s="1163"/>
      <c r="J149" s="1105"/>
      <c r="K149" s="1183"/>
      <c r="L149" s="1183"/>
      <c r="M149" s="957"/>
      <c r="N149" s="957"/>
      <c r="O149" s="957"/>
      <c r="S149" s="1232"/>
      <c r="T149" s="1232"/>
      <c r="U149" s="1232"/>
      <c r="V149" s="1232"/>
      <c r="W149" s="1232"/>
      <c r="X149" s="1232"/>
      <c r="Y149" s="1740"/>
      <c r="Z149" s="1232"/>
      <c r="AA149" s="1232"/>
      <c r="AB149" s="1232"/>
      <c r="AC149" s="1232"/>
      <c r="AD149" s="1232"/>
      <c r="AE149" s="1232"/>
      <c r="AF149" s="1740"/>
      <c r="AG149" s="1232"/>
      <c r="AH149" s="1232"/>
      <c r="AI149" s="1232"/>
      <c r="AJ149" s="1232"/>
      <c r="AK149" s="1232"/>
      <c r="AL149" s="1232"/>
      <c r="AM149" s="1740"/>
      <c r="AN149" s="1232"/>
      <c r="AO149" s="1232"/>
      <c r="AP149" s="1232"/>
      <c r="AQ149" s="1232"/>
      <c r="AR149" s="1740"/>
      <c r="AS149" s="1232"/>
      <c r="AT149" s="1808"/>
      <c r="AU149" s="1230"/>
      <c r="AV149" s="1230"/>
      <c r="AW149" s="1785"/>
      <c r="AX149" s="1740"/>
      <c r="AY149" s="1808"/>
      <c r="AZ149" s="1232"/>
      <c r="BA149" s="1232"/>
      <c r="BB149" s="1232"/>
      <c r="BC149" s="1740"/>
      <c r="BD149" s="1809"/>
      <c r="BE149" s="1203"/>
      <c r="BF149" s="1230"/>
      <c r="BG149" s="1230"/>
      <c r="BH149" s="1230"/>
      <c r="BI149" s="1740"/>
      <c r="BJ149" s="1232"/>
      <c r="BK149" s="1232"/>
      <c r="BL149" s="1232"/>
      <c r="BM149" s="1232"/>
      <c r="BN149" s="1743"/>
      <c r="BO149" s="1744"/>
      <c r="BP149" s="1786"/>
      <c r="BQ149" s="1230"/>
      <c r="BR149" s="1230"/>
      <c r="BS149" s="1319"/>
      <c r="BT149" s="1743"/>
      <c r="BU149" s="1232"/>
      <c r="BV149" s="1232"/>
      <c r="BW149" s="1232"/>
      <c r="BX149" s="1740"/>
      <c r="BY149" s="1232"/>
      <c r="BZ149" s="1232"/>
      <c r="CA149" s="1232"/>
      <c r="CB149" s="1232"/>
      <c r="CC149" s="1740"/>
      <c r="CD149" s="1232"/>
      <c r="CE149" s="1203"/>
      <c r="CF149" s="1232"/>
      <c r="CG149" s="1743"/>
      <c r="CH149" s="1809"/>
      <c r="CI149" s="1203"/>
      <c r="CJ149" s="1203"/>
      <c r="CK149" s="1203"/>
      <c r="CL149" s="1740"/>
      <c r="CM149" s="1203"/>
      <c r="CN149" s="1203"/>
      <c r="CO149" s="1203"/>
      <c r="CP149" s="1743"/>
      <c r="CQ149" s="1203"/>
      <c r="CR149" s="1203"/>
      <c r="CS149" s="1203"/>
    </row>
    <row r="150" spans="2:97" x14ac:dyDescent="0.2">
      <c r="B150" s="957"/>
      <c r="C150" s="957"/>
      <c r="D150" s="957"/>
      <c r="E150" s="1105"/>
      <c r="F150" s="1105"/>
      <c r="G150" s="957"/>
      <c r="H150" s="1163"/>
      <c r="I150" s="1163"/>
      <c r="J150" s="1105"/>
      <c r="K150" s="1183"/>
      <c r="L150" s="1183"/>
      <c r="M150" s="957"/>
      <c r="N150" s="957"/>
      <c r="O150" s="957"/>
      <c r="S150" s="1232"/>
      <c r="T150" s="1232"/>
      <c r="U150" s="1232"/>
      <c r="V150" s="1232"/>
      <c r="W150" s="1232"/>
      <c r="X150" s="1232"/>
      <c r="Y150" s="1740"/>
      <c r="Z150" s="1232"/>
      <c r="AA150" s="1232"/>
      <c r="AB150" s="1232"/>
      <c r="AC150" s="1232"/>
      <c r="AD150" s="1232"/>
      <c r="AE150" s="1232"/>
      <c r="AF150" s="1740"/>
      <c r="AG150" s="1232"/>
      <c r="AH150" s="1232"/>
      <c r="AI150" s="1232"/>
      <c r="AJ150" s="1232"/>
      <c r="AK150" s="1232"/>
      <c r="AL150" s="1232"/>
      <c r="AM150" s="1740"/>
      <c r="AN150" s="1232"/>
      <c r="AO150" s="1232"/>
      <c r="AP150" s="1232"/>
      <c r="AQ150" s="1232"/>
      <c r="AR150" s="1740"/>
      <c r="AS150" s="1232"/>
      <c r="AT150" s="1808"/>
      <c r="AU150" s="1230"/>
      <c r="AV150" s="1230"/>
      <c r="AW150" s="1785"/>
      <c r="AX150" s="1740"/>
      <c r="AY150" s="1808"/>
      <c r="AZ150" s="1232"/>
      <c r="BA150" s="1232"/>
      <c r="BB150" s="1232"/>
      <c r="BC150" s="1740"/>
      <c r="BD150" s="1809"/>
      <c r="BE150" s="1203"/>
      <c r="BF150" s="1230"/>
      <c r="BG150" s="1230"/>
      <c r="BH150" s="1230"/>
      <c r="BI150" s="1740"/>
      <c r="BJ150" s="1232"/>
      <c r="BK150" s="1232"/>
      <c r="BL150" s="1232"/>
      <c r="BM150" s="1232"/>
      <c r="BN150" s="1743"/>
      <c r="BO150" s="1744"/>
      <c r="BP150" s="1786"/>
      <c r="BQ150" s="1230"/>
      <c r="BR150" s="1230"/>
      <c r="BS150" s="1319"/>
      <c r="BT150" s="1743"/>
      <c r="BU150" s="1232"/>
      <c r="BV150" s="1232"/>
      <c r="BW150" s="1232"/>
      <c r="BX150" s="1740"/>
      <c r="BY150" s="1232"/>
      <c r="BZ150" s="1232"/>
      <c r="CA150" s="1232"/>
      <c r="CB150" s="1232"/>
      <c r="CC150" s="1740"/>
      <c r="CD150" s="1232"/>
      <c r="CE150" s="1203"/>
      <c r="CF150" s="1232"/>
      <c r="CG150" s="1743"/>
      <c r="CH150" s="1809"/>
      <c r="CI150" s="1203"/>
      <c r="CJ150" s="1203"/>
      <c r="CK150" s="1203"/>
      <c r="CL150" s="1740"/>
      <c r="CM150" s="1203"/>
      <c r="CN150" s="1203"/>
      <c r="CO150" s="1203"/>
      <c r="CP150" s="1743"/>
      <c r="CQ150" s="1203"/>
      <c r="CR150" s="1203"/>
      <c r="CS150" s="1203"/>
    </row>
    <row r="151" spans="2:97" x14ac:dyDescent="0.2">
      <c r="B151" s="957"/>
      <c r="C151" s="957"/>
      <c r="D151" s="957"/>
      <c r="E151" s="1105"/>
      <c r="F151" s="1105"/>
      <c r="G151" s="957"/>
      <c r="H151" s="1163"/>
      <c r="I151" s="1163"/>
      <c r="J151" s="1105"/>
      <c r="K151" s="1183"/>
      <c r="L151" s="1183"/>
      <c r="M151" s="957"/>
      <c r="N151" s="957"/>
      <c r="O151" s="957"/>
      <c r="S151" s="1232"/>
      <c r="T151" s="1232"/>
      <c r="U151" s="1232"/>
      <c r="V151" s="1232"/>
      <c r="W151" s="1232"/>
      <c r="X151" s="1232"/>
      <c r="Y151" s="1740"/>
      <c r="Z151" s="1232"/>
      <c r="AA151" s="1232"/>
      <c r="AB151" s="1232"/>
      <c r="AC151" s="1232"/>
      <c r="AD151" s="1232"/>
      <c r="AE151" s="1232"/>
      <c r="AF151" s="1740"/>
      <c r="AG151" s="1232"/>
      <c r="AH151" s="1232"/>
      <c r="AI151" s="1232"/>
      <c r="AJ151" s="1232"/>
      <c r="AK151" s="1232"/>
      <c r="AL151" s="1232"/>
      <c r="AM151" s="1740"/>
      <c r="AN151" s="1232"/>
      <c r="AO151" s="1232"/>
      <c r="AP151" s="1232"/>
      <c r="AQ151" s="1232"/>
      <c r="AR151" s="1740"/>
      <c r="AS151" s="1232"/>
      <c r="AT151" s="1808"/>
      <c r="AU151" s="1230"/>
      <c r="AV151" s="1230"/>
      <c r="AW151" s="1785"/>
      <c r="AX151" s="1740"/>
      <c r="AY151" s="1808"/>
      <c r="AZ151" s="1232"/>
      <c r="BA151" s="1232"/>
      <c r="BB151" s="1232"/>
      <c r="BC151" s="1740"/>
      <c r="BD151" s="1809"/>
      <c r="BE151" s="1203"/>
      <c r="BF151" s="1230"/>
      <c r="BG151" s="1230"/>
      <c r="BH151" s="1230"/>
      <c r="BI151" s="1740"/>
      <c r="BJ151" s="1232"/>
      <c r="BK151" s="1232"/>
      <c r="BL151" s="1232"/>
      <c r="BM151" s="1232"/>
      <c r="BN151" s="1743"/>
      <c r="BO151" s="1744"/>
      <c r="BP151" s="1786"/>
      <c r="BQ151" s="1230"/>
      <c r="BR151" s="1230"/>
      <c r="BS151" s="1319"/>
      <c r="BT151" s="1743"/>
      <c r="BU151" s="1232"/>
      <c r="BV151" s="1232"/>
      <c r="BW151" s="1232"/>
      <c r="BX151" s="1740"/>
      <c r="BY151" s="1232"/>
      <c r="BZ151" s="1232"/>
      <c r="CA151" s="1232"/>
      <c r="CB151" s="1232"/>
      <c r="CC151" s="1740"/>
      <c r="CD151" s="1232"/>
      <c r="CE151" s="1203"/>
      <c r="CF151" s="1232"/>
      <c r="CG151" s="1743"/>
      <c r="CH151" s="1809"/>
      <c r="CI151" s="1203"/>
      <c r="CJ151" s="1203"/>
      <c r="CK151" s="1203"/>
      <c r="CL151" s="1740"/>
      <c r="CM151" s="1203"/>
      <c r="CN151" s="1203"/>
      <c r="CO151" s="1203"/>
      <c r="CP151" s="1743"/>
      <c r="CQ151" s="1203"/>
      <c r="CR151" s="1203"/>
      <c r="CS151" s="1203"/>
    </row>
    <row r="152" spans="2:97" x14ac:dyDescent="0.2">
      <c r="B152" s="957"/>
      <c r="C152" s="957"/>
      <c r="D152" s="957"/>
      <c r="E152" s="1105"/>
      <c r="F152" s="1105"/>
      <c r="G152" s="957"/>
      <c r="H152" s="1163"/>
      <c r="I152" s="1163"/>
      <c r="J152" s="1105"/>
      <c r="K152" s="1183"/>
      <c r="L152" s="1183"/>
      <c r="M152" s="957"/>
      <c r="N152" s="957"/>
      <c r="O152" s="957"/>
      <c r="S152" s="1232"/>
      <c r="T152" s="1232"/>
      <c r="U152" s="1232"/>
      <c r="V152" s="1232"/>
      <c r="W152" s="1232"/>
      <c r="X152" s="1232"/>
      <c r="Y152" s="1740"/>
      <c r="Z152" s="1232"/>
      <c r="AA152" s="1232"/>
      <c r="AB152" s="1232"/>
      <c r="AC152" s="1232"/>
      <c r="AD152" s="1232"/>
      <c r="AE152" s="1232"/>
      <c r="AF152" s="1740"/>
      <c r="AG152" s="1232"/>
      <c r="AH152" s="1232"/>
      <c r="AI152" s="1232"/>
      <c r="AJ152" s="1232"/>
      <c r="AK152" s="1232"/>
      <c r="AL152" s="1232"/>
      <c r="AM152" s="1740"/>
      <c r="AN152" s="1232"/>
      <c r="AO152" s="1232"/>
      <c r="AP152" s="1232"/>
      <c r="AQ152" s="1232"/>
      <c r="AR152" s="1740"/>
      <c r="AS152" s="1232"/>
      <c r="AT152" s="1808"/>
      <c r="AU152" s="1230"/>
      <c r="AV152" s="1230"/>
      <c r="AW152" s="1785"/>
      <c r="AX152" s="1740"/>
      <c r="AY152" s="1808"/>
      <c r="AZ152" s="1232"/>
      <c r="BA152" s="1232"/>
      <c r="BB152" s="1232"/>
      <c r="BC152" s="1740"/>
      <c r="BD152" s="1809"/>
      <c r="BE152" s="1203"/>
      <c r="BF152" s="1230"/>
      <c r="BG152" s="1230"/>
      <c r="BH152" s="1230"/>
      <c r="BI152" s="1740"/>
      <c r="BJ152" s="1232"/>
      <c r="BK152" s="1232"/>
      <c r="BL152" s="1232"/>
      <c r="BM152" s="1232"/>
      <c r="BN152" s="1743"/>
      <c r="BO152" s="1744"/>
      <c r="BP152" s="1786"/>
      <c r="BQ152" s="1230"/>
      <c r="BR152" s="1230"/>
      <c r="BS152" s="1319"/>
      <c r="BT152" s="1743"/>
      <c r="BU152" s="1232"/>
      <c r="BV152" s="1232"/>
      <c r="BW152" s="1232"/>
      <c r="BX152" s="1740"/>
      <c r="BY152" s="1232"/>
      <c r="BZ152" s="1232"/>
      <c r="CA152" s="1232"/>
      <c r="CB152" s="1232"/>
      <c r="CC152" s="1740"/>
      <c r="CD152" s="1232"/>
      <c r="CE152" s="1203"/>
      <c r="CF152" s="1232"/>
      <c r="CG152" s="1743"/>
      <c r="CH152" s="1809"/>
      <c r="CI152" s="1203"/>
      <c r="CJ152" s="1203"/>
      <c r="CK152" s="1203"/>
      <c r="CL152" s="1740"/>
      <c r="CM152" s="1203"/>
      <c r="CN152" s="1203"/>
      <c r="CO152" s="1203"/>
      <c r="CP152" s="1743"/>
      <c r="CQ152" s="1203"/>
      <c r="CR152" s="1203"/>
      <c r="CS152" s="1203"/>
    </row>
    <row r="153" spans="2:97" x14ac:dyDescent="0.2">
      <c r="B153" s="957"/>
      <c r="C153" s="957"/>
      <c r="D153" s="957"/>
      <c r="E153" s="1105"/>
      <c r="F153" s="1105"/>
      <c r="G153" s="957"/>
      <c r="H153" s="1163"/>
      <c r="I153" s="1163"/>
      <c r="J153" s="1105"/>
      <c r="K153" s="1183"/>
      <c r="L153" s="1183"/>
      <c r="M153" s="957"/>
      <c r="N153" s="957"/>
      <c r="O153" s="957"/>
      <c r="S153" s="1232"/>
      <c r="T153" s="1232"/>
      <c r="U153" s="1232"/>
      <c r="V153" s="1232"/>
      <c r="W153" s="1232"/>
      <c r="X153" s="1232"/>
      <c r="Y153" s="1740"/>
      <c r="Z153" s="1232"/>
      <c r="AA153" s="1232"/>
      <c r="AB153" s="1232"/>
      <c r="AC153" s="1232"/>
      <c r="AD153" s="1232"/>
      <c r="AE153" s="1232"/>
      <c r="AF153" s="1740"/>
      <c r="AG153" s="1232"/>
      <c r="AH153" s="1232"/>
      <c r="AI153" s="1232"/>
      <c r="AJ153" s="1232"/>
      <c r="AK153" s="1232"/>
      <c r="AL153" s="1232"/>
      <c r="AM153" s="1740"/>
      <c r="AN153" s="1232"/>
      <c r="AO153" s="1232"/>
      <c r="AP153" s="1232"/>
      <c r="AQ153" s="1232"/>
      <c r="AR153" s="1740"/>
      <c r="AS153" s="1232"/>
      <c r="AT153" s="1808"/>
      <c r="AU153" s="1230"/>
      <c r="AV153" s="1230"/>
      <c r="AW153" s="1785"/>
      <c r="AX153" s="1740"/>
      <c r="AY153" s="1808"/>
      <c r="AZ153" s="1232"/>
      <c r="BA153" s="1232"/>
      <c r="BB153" s="1232"/>
      <c r="BC153" s="1740"/>
      <c r="BD153" s="1809"/>
      <c r="BE153" s="1203"/>
      <c r="BF153" s="1230"/>
      <c r="BG153" s="1230"/>
      <c r="BH153" s="1230"/>
      <c r="BI153" s="1740"/>
      <c r="BJ153" s="1232"/>
      <c r="BK153" s="1232"/>
      <c r="BL153" s="1232"/>
      <c r="BM153" s="1232"/>
      <c r="BN153" s="1743"/>
      <c r="BO153" s="1744"/>
      <c r="BP153" s="1786"/>
      <c r="BQ153" s="1230"/>
      <c r="BR153" s="1230"/>
      <c r="BS153" s="1319"/>
      <c r="BT153" s="1743"/>
      <c r="BU153" s="1232"/>
      <c r="BV153" s="1232"/>
      <c r="BW153" s="1232"/>
      <c r="BX153" s="1740"/>
      <c r="BY153" s="1232"/>
      <c r="BZ153" s="1232"/>
      <c r="CA153" s="1232"/>
      <c r="CB153" s="1232"/>
      <c r="CC153" s="1740"/>
      <c r="CD153" s="1232"/>
      <c r="CE153" s="1203"/>
      <c r="CF153" s="1232"/>
      <c r="CG153" s="1743"/>
      <c r="CH153" s="1809"/>
      <c r="CI153" s="1203"/>
      <c r="CJ153" s="1203"/>
      <c r="CK153" s="1203"/>
      <c r="CL153" s="1740"/>
      <c r="CM153" s="1203"/>
      <c r="CN153" s="1203"/>
      <c r="CO153" s="1203"/>
      <c r="CP153" s="1743"/>
      <c r="CQ153" s="1203"/>
      <c r="CR153" s="1203"/>
      <c r="CS153" s="1203"/>
    </row>
    <row r="154" spans="2:97" x14ac:dyDescent="0.2">
      <c r="B154" s="957"/>
      <c r="C154" s="957"/>
      <c r="D154" s="957"/>
      <c r="E154" s="1105"/>
      <c r="F154" s="1105"/>
      <c r="G154" s="957"/>
      <c r="H154" s="1163"/>
      <c r="I154" s="1163"/>
      <c r="J154" s="1105"/>
      <c r="K154" s="1183"/>
      <c r="L154" s="1183"/>
      <c r="M154" s="957"/>
      <c r="N154" s="957"/>
      <c r="O154" s="957"/>
      <c r="S154" s="1232"/>
      <c r="T154" s="1232"/>
      <c r="U154" s="1232"/>
      <c r="V154" s="1232"/>
      <c r="W154" s="1232"/>
      <c r="X154" s="1232"/>
      <c r="Y154" s="1740"/>
      <c r="Z154" s="1232"/>
      <c r="AA154" s="1232"/>
      <c r="AB154" s="1232"/>
      <c r="AC154" s="1232"/>
      <c r="AD154" s="1232"/>
      <c r="AE154" s="1232"/>
      <c r="AF154" s="1740"/>
      <c r="AG154" s="1232"/>
      <c r="AH154" s="1232"/>
      <c r="AI154" s="1232"/>
      <c r="AJ154" s="1232"/>
      <c r="AK154" s="1232"/>
      <c r="AL154" s="1232"/>
      <c r="AM154" s="1740"/>
      <c r="AN154" s="1232"/>
      <c r="AO154" s="1232"/>
      <c r="AP154" s="1232"/>
      <c r="AQ154" s="1232"/>
      <c r="AR154" s="1740"/>
      <c r="AS154" s="1232"/>
      <c r="AT154" s="1808"/>
      <c r="AU154" s="1230"/>
      <c r="AV154" s="1230"/>
      <c r="AW154" s="1785"/>
      <c r="AX154" s="1740"/>
      <c r="AY154" s="1808"/>
      <c r="AZ154" s="1232"/>
      <c r="BA154" s="1232"/>
      <c r="BB154" s="1232"/>
      <c r="BC154" s="1740"/>
      <c r="BD154" s="1809"/>
      <c r="BE154" s="1203"/>
      <c r="BF154" s="1230"/>
      <c r="BG154" s="1230"/>
      <c r="BH154" s="1230"/>
      <c r="BI154" s="1740"/>
      <c r="BJ154" s="1232"/>
      <c r="BK154" s="1232"/>
      <c r="BL154" s="1232"/>
      <c r="BM154" s="1232"/>
      <c r="BN154" s="1743"/>
      <c r="BO154" s="1744"/>
      <c r="BP154" s="1786"/>
      <c r="BQ154" s="1230"/>
      <c r="BR154" s="1230"/>
      <c r="BS154" s="1319"/>
      <c r="BT154" s="1743"/>
      <c r="BU154" s="1232"/>
      <c r="BV154" s="1232"/>
      <c r="BW154" s="1232"/>
      <c r="BX154" s="1740"/>
      <c r="BY154" s="1232"/>
      <c r="BZ154" s="1232"/>
      <c r="CA154" s="1232"/>
      <c r="CB154" s="1232"/>
      <c r="CC154" s="1740"/>
      <c r="CD154" s="1232"/>
      <c r="CE154" s="1203"/>
      <c r="CF154" s="1232"/>
      <c r="CG154" s="1743"/>
      <c r="CH154" s="1809"/>
      <c r="CI154" s="1203"/>
      <c r="CJ154" s="1203"/>
      <c r="CK154" s="1203"/>
      <c r="CL154" s="1740"/>
      <c r="CM154" s="1203"/>
      <c r="CN154" s="1203"/>
      <c r="CO154" s="1203"/>
      <c r="CP154" s="1743"/>
      <c r="CQ154" s="1203"/>
      <c r="CR154" s="1203"/>
      <c r="CS154" s="1203"/>
    </row>
    <row r="155" spans="2:97" x14ac:dyDescent="0.2">
      <c r="B155" s="957"/>
      <c r="C155" s="957"/>
      <c r="D155" s="957"/>
      <c r="E155" s="1105"/>
      <c r="F155" s="1105"/>
      <c r="G155" s="957"/>
      <c r="H155" s="1163"/>
      <c r="I155" s="1163"/>
      <c r="J155" s="1105"/>
      <c r="K155" s="1183"/>
      <c r="L155" s="1183"/>
      <c r="M155" s="957"/>
      <c r="N155" s="957"/>
      <c r="O155" s="957"/>
      <c r="S155" s="1232"/>
      <c r="T155" s="1232"/>
      <c r="U155" s="1232"/>
      <c r="V155" s="1232"/>
      <c r="W155" s="1232"/>
      <c r="X155" s="1232"/>
      <c r="Y155" s="1740"/>
      <c r="Z155" s="1232"/>
      <c r="AA155" s="1232"/>
      <c r="AB155" s="1232"/>
      <c r="AC155" s="1232"/>
      <c r="AD155" s="1232"/>
      <c r="AE155" s="1232"/>
      <c r="AF155" s="1740"/>
      <c r="AG155" s="1232"/>
      <c r="AH155" s="1232"/>
      <c r="AI155" s="1232"/>
      <c r="AJ155" s="1232"/>
      <c r="AK155" s="1232"/>
      <c r="AL155" s="1232"/>
      <c r="AM155" s="1740"/>
      <c r="AN155" s="1232"/>
      <c r="AO155" s="1232"/>
      <c r="AP155" s="1232"/>
      <c r="AQ155" s="1232"/>
      <c r="AR155" s="1740"/>
      <c r="AS155" s="1232"/>
      <c r="AT155" s="1808"/>
      <c r="AU155" s="1230"/>
      <c r="AV155" s="1230"/>
      <c r="AW155" s="1785"/>
      <c r="AX155" s="1740"/>
      <c r="AY155" s="1808"/>
      <c r="AZ155" s="1232"/>
      <c r="BA155" s="1232"/>
      <c r="BB155" s="1232"/>
      <c r="BC155" s="1740"/>
      <c r="BD155" s="1809"/>
      <c r="BE155" s="1203"/>
      <c r="BF155" s="1230"/>
      <c r="BG155" s="1230"/>
      <c r="BH155" s="1230"/>
      <c r="BI155" s="1740"/>
      <c r="BJ155" s="1232"/>
      <c r="BK155" s="1232"/>
      <c r="BL155" s="1232"/>
      <c r="BM155" s="1232"/>
      <c r="BN155" s="1743"/>
      <c r="BO155" s="1744"/>
      <c r="BP155" s="1786"/>
      <c r="BQ155" s="1230"/>
      <c r="BR155" s="1230"/>
      <c r="BS155" s="1319"/>
      <c r="BT155" s="1743"/>
      <c r="BU155" s="1232"/>
      <c r="BV155" s="1232"/>
      <c r="BW155" s="1232"/>
      <c r="BX155" s="1740"/>
      <c r="BY155" s="1232"/>
      <c r="BZ155" s="1232"/>
      <c r="CA155" s="1232"/>
      <c r="CB155" s="1232"/>
      <c r="CC155" s="1740"/>
      <c r="CD155" s="1232"/>
      <c r="CE155" s="1203"/>
      <c r="CF155" s="1232"/>
      <c r="CG155" s="1743"/>
      <c r="CH155" s="1809"/>
      <c r="CI155" s="1203"/>
      <c r="CJ155" s="1203"/>
      <c r="CK155" s="1203"/>
      <c r="CL155" s="1740"/>
      <c r="CM155" s="1203"/>
      <c r="CN155" s="1203"/>
      <c r="CO155" s="1203"/>
      <c r="CP155" s="1743"/>
      <c r="CQ155" s="1203"/>
      <c r="CR155" s="1203"/>
      <c r="CS155" s="1203"/>
    </row>
    <row r="156" spans="2:97" x14ac:dyDescent="0.2">
      <c r="B156" s="957"/>
      <c r="C156" s="957"/>
      <c r="D156" s="957"/>
      <c r="E156" s="1105"/>
      <c r="F156" s="1105"/>
      <c r="G156" s="957"/>
      <c r="H156" s="1163"/>
      <c r="I156" s="1163"/>
      <c r="J156" s="1105"/>
      <c r="K156" s="1183"/>
      <c r="L156" s="1183"/>
      <c r="M156" s="957"/>
      <c r="N156" s="957"/>
      <c r="O156" s="957"/>
      <c r="S156" s="1232"/>
      <c r="T156" s="1232"/>
      <c r="U156" s="1232"/>
      <c r="V156" s="1232"/>
      <c r="W156" s="1232"/>
      <c r="X156" s="1232"/>
      <c r="Y156" s="1740"/>
      <c r="Z156" s="1232"/>
      <c r="AA156" s="1232"/>
      <c r="AB156" s="1232"/>
      <c r="AC156" s="1232"/>
      <c r="AD156" s="1232"/>
      <c r="AE156" s="1232"/>
      <c r="AF156" s="1740"/>
      <c r="AG156" s="1232"/>
      <c r="AH156" s="1232"/>
      <c r="AI156" s="1232"/>
      <c r="AJ156" s="1232"/>
      <c r="AK156" s="1232"/>
      <c r="AL156" s="1232"/>
      <c r="AM156" s="1740"/>
      <c r="AN156" s="1232"/>
      <c r="AO156" s="1232"/>
      <c r="AP156" s="1232"/>
      <c r="AQ156" s="1232"/>
      <c r="AR156" s="1740"/>
      <c r="AS156" s="1232"/>
      <c r="AT156" s="1808"/>
      <c r="AU156" s="1230"/>
      <c r="AV156" s="1230"/>
      <c r="AW156" s="1785"/>
      <c r="AX156" s="1740"/>
      <c r="AY156" s="1808"/>
      <c r="AZ156" s="1232"/>
      <c r="BA156" s="1232"/>
      <c r="BB156" s="1232"/>
      <c r="BC156" s="1740"/>
      <c r="BD156" s="1809"/>
      <c r="BE156" s="1203"/>
      <c r="BF156" s="1230"/>
      <c r="BG156" s="1230"/>
      <c r="BH156" s="1230"/>
      <c r="BI156" s="1740"/>
      <c r="BJ156" s="1232"/>
      <c r="BK156" s="1232"/>
      <c r="BL156" s="1232"/>
      <c r="BM156" s="1232"/>
      <c r="BN156" s="1743"/>
      <c r="BO156" s="1744"/>
      <c r="BP156" s="1786"/>
      <c r="BQ156" s="1230"/>
      <c r="BR156" s="1230"/>
      <c r="BS156" s="1319"/>
      <c r="BT156" s="1743"/>
      <c r="BU156" s="1232"/>
      <c r="BV156" s="1232"/>
      <c r="BW156" s="1232"/>
      <c r="BX156" s="1740"/>
      <c r="BY156" s="1232"/>
      <c r="BZ156" s="1232"/>
      <c r="CA156" s="1232"/>
      <c r="CB156" s="1232"/>
      <c r="CC156" s="1740"/>
      <c r="CD156" s="1232"/>
      <c r="CE156" s="1203"/>
      <c r="CF156" s="1232"/>
      <c r="CG156" s="1743"/>
      <c r="CH156" s="1809"/>
      <c r="CI156" s="1203"/>
      <c r="CJ156" s="1203"/>
      <c r="CK156" s="1203"/>
      <c r="CL156" s="1740"/>
      <c r="CM156" s="1203"/>
      <c r="CN156" s="1203"/>
      <c r="CO156" s="1203"/>
      <c r="CP156" s="1743"/>
      <c r="CQ156" s="1203"/>
      <c r="CR156" s="1203"/>
      <c r="CS156" s="1203"/>
    </row>
    <row r="157" spans="2:97" x14ac:dyDescent="0.2">
      <c r="B157" s="957"/>
      <c r="C157" s="957"/>
      <c r="D157" s="957"/>
      <c r="E157" s="1105"/>
      <c r="F157" s="1105"/>
      <c r="G157" s="957"/>
      <c r="H157" s="1163"/>
      <c r="I157" s="1163"/>
      <c r="J157" s="1105"/>
      <c r="K157" s="1183"/>
      <c r="L157" s="1183"/>
      <c r="M157" s="957"/>
      <c r="N157" s="957"/>
      <c r="O157" s="957"/>
      <c r="S157" s="1232"/>
      <c r="T157" s="1232"/>
      <c r="U157" s="1232"/>
      <c r="V157" s="1232"/>
      <c r="W157" s="1232"/>
      <c r="X157" s="1232"/>
      <c r="Y157" s="1740"/>
      <c r="Z157" s="1232"/>
      <c r="AA157" s="1232"/>
      <c r="AB157" s="1232"/>
      <c r="AC157" s="1232"/>
      <c r="AD157" s="1232"/>
      <c r="AE157" s="1232"/>
      <c r="AF157" s="1740"/>
      <c r="AG157" s="1232"/>
      <c r="AH157" s="1232"/>
      <c r="AI157" s="1232"/>
      <c r="AJ157" s="1232"/>
      <c r="AK157" s="1232"/>
      <c r="AL157" s="1232"/>
      <c r="AM157" s="1740"/>
      <c r="AN157" s="1232"/>
      <c r="AO157" s="1232"/>
      <c r="AP157" s="1232"/>
      <c r="AQ157" s="1232"/>
      <c r="AR157" s="1740"/>
      <c r="AS157" s="1232"/>
      <c r="AT157" s="1808"/>
      <c r="AU157" s="1230"/>
      <c r="AV157" s="1230"/>
      <c r="AW157" s="1785"/>
      <c r="AX157" s="1740"/>
      <c r="AY157" s="1808"/>
      <c r="AZ157" s="1232"/>
      <c r="BA157" s="1232"/>
      <c r="BB157" s="1232"/>
      <c r="BC157" s="1740"/>
      <c r="BD157" s="1809"/>
      <c r="BE157" s="1203"/>
      <c r="BF157" s="1230"/>
      <c r="BG157" s="1230"/>
      <c r="BH157" s="1230"/>
      <c r="BI157" s="1740"/>
      <c r="BJ157" s="1232"/>
      <c r="BK157" s="1232"/>
      <c r="BL157" s="1232"/>
      <c r="BM157" s="1232"/>
      <c r="BN157" s="1743"/>
      <c r="BO157" s="1744"/>
      <c r="BP157" s="1786"/>
      <c r="BQ157" s="1230"/>
      <c r="BR157" s="1230"/>
      <c r="BS157" s="1319"/>
      <c r="BT157" s="1743"/>
      <c r="BU157" s="1232"/>
      <c r="BV157" s="1232"/>
      <c r="BW157" s="1232"/>
      <c r="BX157" s="1740"/>
      <c r="BY157" s="1232"/>
      <c r="BZ157" s="1232"/>
      <c r="CA157" s="1232"/>
      <c r="CB157" s="1232"/>
      <c r="CC157" s="1740"/>
      <c r="CD157" s="1232"/>
      <c r="CE157" s="1203"/>
      <c r="CF157" s="1232"/>
      <c r="CG157" s="1743"/>
      <c r="CH157" s="1809"/>
      <c r="CI157" s="1203"/>
      <c r="CJ157" s="1203"/>
      <c r="CK157" s="1203"/>
      <c r="CL157" s="1740"/>
      <c r="CM157" s="1203"/>
      <c r="CN157" s="1203"/>
      <c r="CO157" s="1203"/>
      <c r="CP157" s="1743"/>
      <c r="CQ157" s="1203"/>
      <c r="CR157" s="1203"/>
      <c r="CS157" s="1203"/>
    </row>
    <row r="158" spans="2:97" x14ac:dyDescent="0.2">
      <c r="B158" s="957"/>
      <c r="C158" s="957"/>
      <c r="D158" s="957"/>
      <c r="E158" s="1105"/>
      <c r="F158" s="1105"/>
      <c r="G158" s="957"/>
      <c r="H158" s="1163"/>
      <c r="I158" s="1163"/>
      <c r="J158" s="1105"/>
      <c r="K158" s="1183"/>
      <c r="L158" s="1183"/>
      <c r="M158" s="957"/>
      <c r="N158" s="957"/>
      <c r="O158" s="957"/>
      <c r="S158" s="1232"/>
      <c r="T158" s="1232"/>
      <c r="U158" s="1232"/>
      <c r="V158" s="1232"/>
      <c r="W158" s="1232"/>
      <c r="X158" s="1232"/>
      <c r="Y158" s="1740"/>
      <c r="Z158" s="1232"/>
      <c r="AA158" s="1232"/>
      <c r="AB158" s="1232"/>
      <c r="AC158" s="1232"/>
      <c r="AD158" s="1232"/>
      <c r="AE158" s="1232"/>
      <c r="AF158" s="1740"/>
      <c r="AG158" s="1232"/>
      <c r="AH158" s="1232"/>
      <c r="AI158" s="1232"/>
      <c r="AJ158" s="1232"/>
      <c r="AK158" s="1232"/>
      <c r="AL158" s="1232"/>
      <c r="AM158" s="1740"/>
      <c r="AN158" s="1232"/>
      <c r="AO158" s="1232"/>
      <c r="AP158" s="1232"/>
      <c r="AQ158" s="1232"/>
      <c r="AR158" s="1740"/>
      <c r="AS158" s="1232"/>
      <c r="AT158" s="1808"/>
      <c r="AU158" s="1230"/>
      <c r="AV158" s="1230"/>
      <c r="AW158" s="1785"/>
      <c r="AX158" s="1740"/>
      <c r="AY158" s="1808"/>
      <c r="AZ158" s="1232"/>
      <c r="BA158" s="1232"/>
      <c r="BB158" s="1232"/>
      <c r="BC158" s="1740"/>
      <c r="BD158" s="1809"/>
      <c r="BE158" s="1203"/>
      <c r="BF158" s="1230"/>
      <c r="BG158" s="1230"/>
      <c r="BH158" s="1230"/>
      <c r="BI158" s="1740"/>
      <c r="BJ158" s="1232"/>
      <c r="BK158" s="1232"/>
      <c r="BL158" s="1232"/>
      <c r="BM158" s="1232"/>
      <c r="BN158" s="1743"/>
      <c r="BO158" s="1744"/>
      <c r="BP158" s="1786"/>
      <c r="BQ158" s="1230"/>
      <c r="BR158" s="1230"/>
      <c r="BS158" s="1319"/>
      <c r="BT158" s="1743"/>
      <c r="BU158" s="1232"/>
      <c r="BV158" s="1232"/>
      <c r="BW158" s="1232"/>
      <c r="BX158" s="1740"/>
      <c r="BY158" s="1232"/>
      <c r="BZ158" s="1232"/>
      <c r="CA158" s="1232"/>
      <c r="CB158" s="1232"/>
      <c r="CC158" s="1740"/>
      <c r="CD158" s="1232"/>
      <c r="CE158" s="1203"/>
      <c r="CF158" s="1232"/>
      <c r="CG158" s="1743"/>
      <c r="CH158" s="1809"/>
      <c r="CI158" s="1203"/>
      <c r="CJ158" s="1203"/>
      <c r="CK158" s="1203"/>
      <c r="CL158" s="1740"/>
      <c r="CM158" s="1203"/>
      <c r="CN158" s="1203"/>
      <c r="CO158" s="1203"/>
      <c r="CP158" s="1743"/>
      <c r="CQ158" s="1203"/>
      <c r="CR158" s="1203"/>
      <c r="CS158" s="1203"/>
    </row>
    <row r="159" spans="2:97" x14ac:dyDescent="0.2">
      <c r="B159" s="957"/>
      <c r="C159" s="957"/>
      <c r="D159" s="957"/>
      <c r="E159" s="1105"/>
      <c r="F159" s="1105"/>
      <c r="G159" s="957"/>
      <c r="H159" s="1163"/>
      <c r="I159" s="1163"/>
      <c r="J159" s="1105"/>
      <c r="K159" s="1183"/>
      <c r="L159" s="1183"/>
      <c r="M159" s="957"/>
      <c r="N159" s="957"/>
      <c r="O159" s="957"/>
      <c r="S159" s="1232"/>
      <c r="T159" s="1232"/>
      <c r="U159" s="1232"/>
      <c r="V159" s="1232"/>
      <c r="W159" s="1232"/>
      <c r="X159" s="1232"/>
      <c r="Y159" s="1740"/>
      <c r="Z159" s="1232"/>
      <c r="AA159" s="1232"/>
      <c r="AB159" s="1232"/>
      <c r="AC159" s="1232"/>
      <c r="AD159" s="1232"/>
      <c r="AE159" s="1232"/>
      <c r="AF159" s="1740"/>
      <c r="AG159" s="1232"/>
      <c r="AH159" s="1232"/>
      <c r="AI159" s="1232"/>
      <c r="AJ159" s="1232"/>
      <c r="AK159" s="1232"/>
      <c r="AL159" s="1232"/>
      <c r="AM159" s="1740"/>
      <c r="AN159" s="1232"/>
      <c r="AO159" s="1232"/>
      <c r="AP159" s="1232"/>
      <c r="AQ159" s="1232"/>
      <c r="AR159" s="1740"/>
      <c r="AS159" s="1232"/>
      <c r="AT159" s="1808"/>
      <c r="AU159" s="1230"/>
      <c r="AV159" s="1230"/>
      <c r="AW159" s="1785"/>
      <c r="AX159" s="1740"/>
      <c r="AY159" s="1808"/>
      <c r="AZ159" s="1232"/>
      <c r="BA159" s="1232"/>
      <c r="BB159" s="1232"/>
      <c r="BC159" s="1740"/>
      <c r="BD159" s="1809"/>
      <c r="BE159" s="1203"/>
      <c r="BF159" s="1230"/>
      <c r="BG159" s="1230"/>
      <c r="BH159" s="1230"/>
      <c r="BI159" s="1740"/>
      <c r="BJ159" s="1232"/>
      <c r="BK159" s="1232"/>
      <c r="BL159" s="1232"/>
      <c r="BM159" s="1232"/>
      <c r="BN159" s="1743"/>
      <c r="BO159" s="1744"/>
      <c r="BP159" s="1786"/>
      <c r="BQ159" s="1230"/>
      <c r="BR159" s="1230"/>
      <c r="BS159" s="1319"/>
      <c r="BT159" s="1743"/>
      <c r="BU159" s="1232"/>
      <c r="BV159" s="1232"/>
      <c r="BW159" s="1232"/>
      <c r="BX159" s="1740"/>
      <c r="BY159" s="1232"/>
      <c r="BZ159" s="1232"/>
      <c r="CA159" s="1232"/>
      <c r="CB159" s="1232"/>
      <c r="CC159" s="1740"/>
      <c r="CD159" s="1232"/>
      <c r="CE159" s="1203"/>
      <c r="CF159" s="1232"/>
      <c r="CG159" s="1743"/>
      <c r="CH159" s="1809"/>
      <c r="CI159" s="1203"/>
      <c r="CJ159" s="1203"/>
      <c r="CK159" s="1203"/>
      <c r="CL159" s="1740"/>
      <c r="CM159" s="1203"/>
      <c r="CN159" s="1203"/>
      <c r="CO159" s="1203"/>
      <c r="CP159" s="1743"/>
      <c r="CQ159" s="1203"/>
      <c r="CR159" s="1203"/>
      <c r="CS159" s="1203"/>
    </row>
    <row r="160" spans="2:97" x14ac:dyDescent="0.2">
      <c r="B160" s="957"/>
      <c r="C160" s="957"/>
      <c r="D160" s="957"/>
      <c r="E160" s="1105"/>
      <c r="F160" s="1105"/>
      <c r="G160" s="957"/>
      <c r="H160" s="1163"/>
      <c r="I160" s="1163"/>
      <c r="J160" s="1105"/>
      <c r="K160" s="1183"/>
      <c r="L160" s="1183"/>
      <c r="M160" s="957"/>
      <c r="N160" s="957"/>
      <c r="O160" s="957"/>
      <c r="S160" s="1232"/>
      <c r="T160" s="1232"/>
      <c r="U160" s="1232"/>
      <c r="V160" s="1232"/>
      <c r="W160" s="1232"/>
      <c r="X160" s="1232"/>
      <c r="Y160" s="1740"/>
      <c r="Z160" s="1232"/>
      <c r="AA160" s="1232"/>
      <c r="AB160" s="1232"/>
      <c r="AC160" s="1232"/>
      <c r="AD160" s="1232"/>
      <c r="AE160" s="1232"/>
      <c r="AF160" s="1740"/>
      <c r="AG160" s="1232"/>
      <c r="AH160" s="1232"/>
      <c r="AI160" s="1232"/>
      <c r="AJ160" s="1232"/>
      <c r="AK160" s="1232"/>
      <c r="AL160" s="1232"/>
      <c r="AM160" s="1740"/>
      <c r="AN160" s="1232"/>
      <c r="AO160" s="1232"/>
      <c r="AP160" s="1232"/>
      <c r="AQ160" s="1232"/>
      <c r="AR160" s="1740"/>
      <c r="AS160" s="1232"/>
      <c r="AT160" s="1808"/>
      <c r="AU160" s="1230"/>
      <c r="AV160" s="1230"/>
      <c r="AW160" s="1785"/>
      <c r="AX160" s="1740"/>
      <c r="AY160" s="1808"/>
      <c r="AZ160" s="1232"/>
      <c r="BA160" s="1232"/>
      <c r="BB160" s="1232"/>
      <c r="BC160" s="1740"/>
      <c r="BD160" s="1809"/>
      <c r="BE160" s="1203"/>
      <c r="BF160" s="1230"/>
      <c r="BG160" s="1230"/>
      <c r="BH160" s="1230"/>
      <c r="BI160" s="1740"/>
      <c r="BJ160" s="1232"/>
      <c r="BK160" s="1232"/>
      <c r="BL160" s="1232"/>
      <c r="BM160" s="1232"/>
      <c r="BN160" s="1743"/>
      <c r="BO160" s="1744"/>
      <c r="BP160" s="1786"/>
      <c r="BQ160" s="1230"/>
      <c r="BR160" s="1230"/>
      <c r="BS160" s="1319"/>
      <c r="BT160" s="1743"/>
      <c r="BU160" s="1232"/>
      <c r="BV160" s="1232"/>
      <c r="BW160" s="1232"/>
      <c r="BX160" s="1740"/>
      <c r="BY160" s="1232"/>
      <c r="BZ160" s="1232"/>
      <c r="CA160" s="1232"/>
      <c r="CB160" s="1232"/>
      <c r="CC160" s="1740"/>
      <c r="CD160" s="1232"/>
      <c r="CE160" s="1203"/>
      <c r="CF160" s="1232"/>
      <c r="CG160" s="1743"/>
      <c r="CH160" s="1809"/>
      <c r="CI160" s="1203"/>
      <c r="CJ160" s="1203"/>
      <c r="CK160" s="1203"/>
      <c r="CL160" s="1740"/>
      <c r="CM160" s="1203"/>
      <c r="CN160" s="1203"/>
      <c r="CO160" s="1203"/>
      <c r="CP160" s="1743"/>
      <c r="CQ160" s="1203"/>
      <c r="CR160" s="1203"/>
      <c r="CS160" s="1203"/>
    </row>
  </sheetData>
  <mergeCells count="1">
    <mergeCell ref="BE2:BG2"/>
  </mergeCells>
  <conditionalFormatting sqref="AN7:AQ7 AU2:AU3 AS7 CC9:CC57 CG9:CG57 CP9:CP57 CL9:CL57 AX9:AX105 BC9:BC105 BI9:BI105 AF9:AF105 AM9:AM105 AR9:AR105 Y9:Y105 BN9:BO105 BT9:BT105 BX9:BX105 CC92:CC105 CG92:CG105 CP92:CP105 CL92:CL105">
    <cfRule type="cellIs" dxfId="6" priority="45" stopIfTrue="1" operator="equal">
      <formula>0</formula>
    </cfRule>
  </conditionalFormatting>
  <conditionalFormatting sqref="CC59:CC67 CC69:CC72 CC74:CC91">
    <cfRule type="cellIs" dxfId="5" priority="26" stopIfTrue="1" operator="equal">
      <formula>0</formula>
    </cfRule>
  </conditionalFormatting>
  <conditionalFormatting sqref="CC68">
    <cfRule type="cellIs" dxfId="4" priority="25" stopIfTrue="1" operator="equal">
      <formula>0</formula>
    </cfRule>
  </conditionalFormatting>
  <conditionalFormatting sqref="CG59:CG91">
    <cfRule type="cellIs" dxfId="3" priority="22" stopIfTrue="1" operator="equal">
      <formula>0</formula>
    </cfRule>
  </conditionalFormatting>
  <conditionalFormatting sqref="CP59:CP91">
    <cfRule type="cellIs" dxfId="2" priority="19" stopIfTrue="1" operator="equal">
      <formula>0</formula>
    </cfRule>
  </conditionalFormatting>
  <conditionalFormatting sqref="CL59:CL91">
    <cfRule type="cellIs" dxfId="1" priority="16" stopIfTrue="1" operator="equal">
      <formula>0</formula>
    </cfRule>
  </conditionalFormatting>
  <conditionalFormatting sqref="CC73">
    <cfRule type="cellIs" dxfId="0" priority="7" stopIfTrue="1" operator="equal">
      <formula>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M22" sqref="M22"/>
    </sheetView>
  </sheetViews>
  <sheetFormatPr defaultRowHeight="15" x14ac:dyDescent="0.25"/>
  <cols>
    <col min="1" max="1" width="27.28515625" style="949" customWidth="1"/>
    <col min="2" max="2" width="16.7109375" style="949" customWidth="1"/>
    <col min="3" max="3" width="15.5703125" style="950" customWidth="1"/>
    <col min="4" max="4" width="11" style="951" customWidth="1"/>
    <col min="5" max="5" width="9.140625" style="951" customWidth="1"/>
    <col min="6" max="6" width="12.7109375" style="952" customWidth="1"/>
    <col min="7" max="7" width="12.42578125" style="952" customWidth="1"/>
    <col min="8" max="8" width="17" style="952" customWidth="1"/>
    <col min="9" max="9" width="10.85546875" style="952" customWidth="1"/>
    <col min="10" max="10" width="10.5703125" style="953" customWidth="1"/>
    <col min="11" max="11" width="9.85546875" style="953" customWidth="1"/>
    <col min="12" max="12" width="9.140625" style="952"/>
    <col min="15" max="28" width="9.140625" style="987"/>
  </cols>
  <sheetData>
    <row r="1" spans="1:27" x14ac:dyDescent="0.25">
      <c r="A1" s="967" t="s">
        <v>2644</v>
      </c>
    </row>
    <row r="2" spans="1:27" x14ac:dyDescent="0.25">
      <c r="C2" s="954"/>
      <c r="D2" s="951" t="s">
        <v>2624</v>
      </c>
    </row>
    <row r="3" spans="1:27" ht="39" x14ac:dyDescent="0.25">
      <c r="A3" s="949" t="s">
        <v>2625</v>
      </c>
      <c r="B3" s="949" t="s">
        <v>2626</v>
      </c>
      <c r="C3" s="954" t="s">
        <v>2627</v>
      </c>
      <c r="D3" s="951" t="s">
        <v>2628</v>
      </c>
      <c r="E3" s="951" t="s">
        <v>2629</v>
      </c>
      <c r="F3" s="952" t="s">
        <v>2630</v>
      </c>
      <c r="G3" s="952" t="s">
        <v>2631</v>
      </c>
      <c r="H3" s="954" t="s">
        <v>2632</v>
      </c>
      <c r="I3" s="954" t="s">
        <v>2633</v>
      </c>
      <c r="J3" s="953" t="s">
        <v>2634</v>
      </c>
      <c r="K3" s="953" t="s">
        <v>2635</v>
      </c>
      <c r="L3" s="969" t="s">
        <v>2659</v>
      </c>
      <c r="M3" s="969" t="s">
        <v>2660</v>
      </c>
      <c r="N3" s="972" t="s">
        <v>2672</v>
      </c>
      <c r="O3" s="969" t="s">
        <v>2664</v>
      </c>
      <c r="P3" s="969" t="s">
        <v>2665</v>
      </c>
      <c r="Q3" s="969" t="s">
        <v>2662</v>
      </c>
      <c r="R3" s="969" t="s">
        <v>2663</v>
      </c>
      <c r="S3" s="969" t="s">
        <v>2670</v>
      </c>
      <c r="T3" s="969" t="s">
        <v>2671</v>
      </c>
      <c r="U3" s="969" t="s">
        <v>2668</v>
      </c>
      <c r="V3" s="969" t="s">
        <v>2669</v>
      </c>
      <c r="W3" s="969" t="s">
        <v>2666</v>
      </c>
      <c r="X3" s="969" t="s">
        <v>2667</v>
      </c>
      <c r="Y3" s="969"/>
    </row>
    <row r="4" spans="1:27" x14ac:dyDescent="0.25">
      <c r="A4" s="955" t="s">
        <v>1694</v>
      </c>
      <c r="B4" s="956">
        <v>11452600</v>
      </c>
      <c r="C4" s="957" t="s">
        <v>2614</v>
      </c>
      <c r="E4" s="958"/>
      <c r="F4" s="959">
        <v>41266</v>
      </c>
      <c r="G4" s="960">
        <v>0.375</v>
      </c>
      <c r="H4" s="961" t="s">
        <v>775</v>
      </c>
      <c r="I4" s="957" t="s">
        <v>599</v>
      </c>
      <c r="J4" s="962"/>
      <c r="K4" s="963" t="s">
        <v>2636</v>
      </c>
      <c r="L4" s="964">
        <v>222.35924956906942</v>
      </c>
      <c r="O4" s="984">
        <v>0.14008058924661829</v>
      </c>
      <c r="P4" s="988"/>
      <c r="Q4" s="984">
        <v>1.4581498255307712</v>
      </c>
      <c r="R4" s="988"/>
      <c r="S4" s="984">
        <v>3.1206455407010232</v>
      </c>
      <c r="T4" s="988"/>
      <c r="U4" s="984">
        <v>-26.866905625985702</v>
      </c>
      <c r="V4" s="988"/>
      <c r="W4" s="984">
        <v>12.144257856151436</v>
      </c>
      <c r="X4" s="988"/>
    </row>
    <row r="5" spans="1:27" x14ac:dyDescent="0.25">
      <c r="A5" s="955" t="s">
        <v>1694</v>
      </c>
      <c r="B5" s="956">
        <v>11452600</v>
      </c>
      <c r="C5" s="957" t="s">
        <v>2614</v>
      </c>
      <c r="E5" s="958"/>
      <c r="F5" s="959">
        <v>41266</v>
      </c>
      <c r="G5" s="960">
        <v>0.375</v>
      </c>
      <c r="H5" s="961" t="s">
        <v>775</v>
      </c>
      <c r="I5" s="957" t="s">
        <v>599</v>
      </c>
      <c r="J5" s="962"/>
      <c r="K5" s="953" t="s">
        <v>2637</v>
      </c>
      <c r="L5" s="964">
        <v>237.64879614175217</v>
      </c>
      <c r="O5" s="984">
        <v>0.16179489740865735</v>
      </c>
      <c r="P5" s="988"/>
      <c r="Q5" s="984">
        <v>2.3814417205575937</v>
      </c>
      <c r="R5" s="988"/>
      <c r="S5" s="984">
        <v>2.0958778133555578</v>
      </c>
      <c r="T5" s="988"/>
      <c r="U5" s="984">
        <v>-27.246813235680733</v>
      </c>
      <c r="V5" s="988"/>
      <c r="W5" s="984">
        <v>17.172041383767365</v>
      </c>
      <c r="X5" s="988"/>
    </row>
    <row r="6" spans="1:27" x14ac:dyDescent="0.25">
      <c r="A6" s="955" t="s">
        <v>1694</v>
      </c>
      <c r="B6" s="956">
        <v>11452600</v>
      </c>
      <c r="C6" s="957" t="s">
        <v>2614</v>
      </c>
      <c r="E6" s="958"/>
      <c r="F6" s="959">
        <v>41266</v>
      </c>
      <c r="G6" s="960">
        <v>0.375</v>
      </c>
      <c r="H6" s="961" t="s">
        <v>775</v>
      </c>
      <c r="I6" s="957" t="s">
        <v>599</v>
      </c>
      <c r="J6" s="962"/>
      <c r="K6" s="953" t="s">
        <v>2638</v>
      </c>
      <c r="L6" s="964">
        <v>193.26983570313286</v>
      </c>
      <c r="O6" s="984">
        <v>0.1159991286729113</v>
      </c>
      <c r="P6" s="988"/>
      <c r="Q6" s="984">
        <v>1.3660884283397245</v>
      </c>
      <c r="R6" s="988"/>
      <c r="S6" s="984">
        <v>2.8967010317694561</v>
      </c>
      <c r="T6" s="988"/>
      <c r="U6" s="984">
        <v>-26.755770036449512</v>
      </c>
      <c r="V6" s="988"/>
      <c r="W6" s="984">
        <v>13.739498316035172</v>
      </c>
      <c r="X6" s="988"/>
    </row>
    <row r="7" spans="1:27" x14ac:dyDescent="0.25">
      <c r="A7" s="955" t="s">
        <v>1694</v>
      </c>
      <c r="B7" s="956">
        <v>11452600</v>
      </c>
      <c r="C7" s="957" t="s">
        <v>2614</v>
      </c>
      <c r="E7" s="958"/>
      <c r="F7" s="959">
        <v>41266</v>
      </c>
      <c r="G7" s="960">
        <v>0.375</v>
      </c>
      <c r="H7" s="961" t="s">
        <v>775</v>
      </c>
      <c r="I7" s="957" t="s">
        <v>599</v>
      </c>
      <c r="J7" s="962"/>
      <c r="K7" s="953" t="s">
        <v>2639</v>
      </c>
      <c r="L7" s="964">
        <v>191.63754914707681</v>
      </c>
      <c r="O7" s="984">
        <v>0.11910470466753584</v>
      </c>
      <c r="P7" s="988"/>
      <c r="Q7" s="984">
        <v>1.154670115575168</v>
      </c>
      <c r="R7" s="988"/>
      <c r="S7" s="984">
        <v>3.0494553535414166</v>
      </c>
      <c r="T7" s="988"/>
      <c r="U7" s="984">
        <v>-26.403493434077355</v>
      </c>
      <c r="V7" s="988"/>
      <c r="W7" s="984">
        <v>11.31034360563657</v>
      </c>
      <c r="X7" s="988"/>
    </row>
    <row r="8" spans="1:27" x14ac:dyDescent="0.25">
      <c r="A8" s="955" t="s">
        <v>1696</v>
      </c>
      <c r="B8" s="956">
        <v>11452800</v>
      </c>
      <c r="C8" s="957" t="s">
        <v>2615</v>
      </c>
      <c r="E8" s="958"/>
      <c r="F8" s="959">
        <v>41266</v>
      </c>
      <c r="G8" s="960">
        <v>0.45833333333333331</v>
      </c>
      <c r="H8" s="961" t="s">
        <v>779</v>
      </c>
      <c r="I8" s="957" t="s">
        <v>599</v>
      </c>
      <c r="J8" s="962"/>
      <c r="K8" s="953" t="s">
        <v>2639</v>
      </c>
      <c r="L8" s="964">
        <v>151.25240635566129</v>
      </c>
      <c r="O8" s="984">
        <v>0.1380468530036045</v>
      </c>
      <c r="P8" s="988"/>
      <c r="Q8" s="984">
        <v>1.214757739179632</v>
      </c>
      <c r="R8" s="988"/>
      <c r="S8" s="984">
        <v>3.0097788392729137</v>
      </c>
      <c r="T8" s="988"/>
      <c r="U8" s="984">
        <v>-26.243268485834037</v>
      </c>
      <c r="V8" s="988"/>
      <c r="W8" s="984">
        <v>10.26620550588888</v>
      </c>
      <c r="X8" s="988"/>
    </row>
    <row r="9" spans="1:27" x14ac:dyDescent="0.25">
      <c r="A9" s="955" t="s">
        <v>746</v>
      </c>
      <c r="B9" s="956">
        <v>11452900</v>
      </c>
      <c r="C9" s="957" t="s">
        <v>2616</v>
      </c>
      <c r="E9" s="958"/>
      <c r="F9" s="959">
        <v>41266</v>
      </c>
      <c r="G9" s="960">
        <v>0.47916666666666669</v>
      </c>
      <c r="H9" s="961" t="s">
        <v>781</v>
      </c>
      <c r="I9" s="957" t="s">
        <v>599</v>
      </c>
      <c r="J9" s="962"/>
      <c r="K9" s="953" t="s">
        <v>2636</v>
      </c>
      <c r="L9" s="964">
        <v>211.66030228354794</v>
      </c>
      <c r="O9" s="984">
        <v>0.13927875732810971</v>
      </c>
      <c r="P9" s="988"/>
      <c r="Q9" s="984">
        <v>1.3444351274750246</v>
      </c>
      <c r="R9" s="988"/>
      <c r="S9" s="984">
        <v>2.353396457954728</v>
      </c>
      <c r="T9" s="988"/>
      <c r="U9" s="984">
        <v>-26.783643106813898</v>
      </c>
      <c r="V9" s="988"/>
      <c r="W9" s="984">
        <v>11.261643044572889</v>
      </c>
      <c r="X9" s="988"/>
    </row>
    <row r="10" spans="1:27" x14ac:dyDescent="0.25">
      <c r="A10" s="955" t="s">
        <v>746</v>
      </c>
      <c r="B10" s="956">
        <v>11452900</v>
      </c>
      <c r="C10" s="957" t="s">
        <v>2616</v>
      </c>
      <c r="E10" s="958"/>
      <c r="F10" s="959">
        <v>41266</v>
      </c>
      <c r="G10" s="960">
        <v>0.47916666666666669</v>
      </c>
      <c r="H10" s="961" t="s">
        <v>781</v>
      </c>
      <c r="I10" s="957" t="s">
        <v>599</v>
      </c>
      <c r="J10" s="962"/>
      <c r="K10" s="953" t="s">
        <v>2638</v>
      </c>
      <c r="L10" s="964">
        <v>320.4838722947743</v>
      </c>
      <c r="O10" s="988" t="s">
        <v>2618</v>
      </c>
      <c r="P10" s="988"/>
      <c r="Q10" s="988" t="s">
        <v>2618</v>
      </c>
      <c r="R10" s="988"/>
      <c r="S10" s="988" t="s">
        <v>2618</v>
      </c>
      <c r="T10" s="988"/>
      <c r="U10" s="988" t="s">
        <v>2618</v>
      </c>
      <c r="V10" s="988"/>
      <c r="W10" s="988" t="s">
        <v>2618</v>
      </c>
      <c r="X10" s="988"/>
    </row>
    <row r="11" spans="1:27" x14ac:dyDescent="0.25">
      <c r="A11" s="955" t="s">
        <v>746</v>
      </c>
      <c r="B11" s="956">
        <v>11452900</v>
      </c>
      <c r="C11" s="957" t="s">
        <v>2616</v>
      </c>
      <c r="E11" s="958"/>
      <c r="F11" s="959">
        <v>41266</v>
      </c>
      <c r="G11" s="960">
        <v>0.47916666666666669</v>
      </c>
      <c r="H11" s="961" t="s">
        <v>781</v>
      </c>
      <c r="I11" s="957" t="s">
        <v>599</v>
      </c>
      <c r="J11" s="962"/>
      <c r="K11" s="953" t="s">
        <v>2639</v>
      </c>
      <c r="L11" s="964">
        <v>165.95310729169532</v>
      </c>
      <c r="O11" s="984">
        <v>0.13546387994358974</v>
      </c>
      <c r="P11" s="988"/>
      <c r="Q11" s="984">
        <v>1.2212481238461539</v>
      </c>
      <c r="R11" s="988"/>
      <c r="S11" s="984">
        <v>2.2466048928530724</v>
      </c>
      <c r="T11" s="988"/>
      <c r="U11" s="984">
        <v>-26.484388096543469</v>
      </c>
      <c r="V11" s="988"/>
      <c r="W11" s="984">
        <v>10.517855227635796</v>
      </c>
      <c r="X11" s="988"/>
    </row>
    <row r="12" spans="1:27" x14ac:dyDescent="0.25">
      <c r="A12" s="955" t="s">
        <v>1694</v>
      </c>
      <c r="B12" s="956">
        <v>11452600</v>
      </c>
      <c r="C12" s="957" t="s">
        <v>2614</v>
      </c>
      <c r="E12" s="958"/>
      <c r="F12" s="959">
        <v>41267</v>
      </c>
      <c r="G12" s="960">
        <v>0.41666666666666669</v>
      </c>
      <c r="H12" s="965" t="s">
        <v>783</v>
      </c>
      <c r="I12" s="957" t="s">
        <v>599</v>
      </c>
      <c r="J12" s="962"/>
      <c r="K12" s="953" t="s">
        <v>2639</v>
      </c>
      <c r="L12" s="964">
        <v>179.6586736777459</v>
      </c>
      <c r="O12" s="984">
        <v>0.11307239268964848</v>
      </c>
      <c r="P12" s="988"/>
      <c r="Q12" s="984">
        <v>1.0852154569453174</v>
      </c>
      <c r="R12" s="988"/>
      <c r="S12" s="984">
        <v>3.1255368040307347</v>
      </c>
      <c r="T12" s="988"/>
      <c r="U12" s="984">
        <v>-24.604041880760768</v>
      </c>
      <c r="V12" s="988"/>
      <c r="W12" s="984">
        <v>11.197116021455201</v>
      </c>
      <c r="X12" s="988"/>
      <c r="AA12" s="971"/>
    </row>
    <row r="13" spans="1:27" x14ac:dyDescent="0.25">
      <c r="A13" s="955" t="s">
        <v>1694</v>
      </c>
      <c r="B13" s="956">
        <v>11452600</v>
      </c>
      <c r="C13" s="957" t="s">
        <v>2614</v>
      </c>
      <c r="E13" s="958"/>
      <c r="F13" s="959">
        <v>41267</v>
      </c>
      <c r="G13" s="960">
        <v>0.41666666666666669</v>
      </c>
      <c r="H13" s="965" t="s">
        <v>783</v>
      </c>
      <c r="I13" s="957" t="s">
        <v>599</v>
      </c>
      <c r="J13" s="962" t="s">
        <v>346</v>
      </c>
      <c r="K13" s="953" t="s">
        <v>2637</v>
      </c>
      <c r="L13" s="964">
        <v>159.05092101203459</v>
      </c>
      <c r="M13" s="964">
        <v>7.0150810346372907</v>
      </c>
      <c r="O13" s="984">
        <v>0.10561121856690861</v>
      </c>
      <c r="P13" s="988"/>
      <c r="Q13" s="984">
        <v>1.5656307019542153</v>
      </c>
      <c r="R13" s="988"/>
      <c r="S13" s="984">
        <v>1.7881803411441974</v>
      </c>
      <c r="T13" s="988"/>
      <c r="U13" s="984">
        <v>-27.266894658261073</v>
      </c>
      <c r="V13" s="988"/>
      <c r="W13" s="984">
        <v>17.295218983982458</v>
      </c>
      <c r="X13" s="988"/>
      <c r="AA13" s="971"/>
    </row>
    <row r="14" spans="1:27" x14ac:dyDescent="0.25">
      <c r="A14" s="955" t="s">
        <v>1694</v>
      </c>
      <c r="B14" s="956">
        <v>11452600</v>
      </c>
      <c r="C14" s="957" t="s">
        <v>2614</v>
      </c>
      <c r="E14" s="958"/>
      <c r="F14" s="959">
        <v>41267</v>
      </c>
      <c r="G14" s="960">
        <v>0.41666666666666669</v>
      </c>
      <c r="H14" s="965" t="s">
        <v>783</v>
      </c>
      <c r="I14" s="957" t="s">
        <v>599</v>
      </c>
      <c r="J14" s="962"/>
      <c r="K14" s="953" t="s">
        <v>2638</v>
      </c>
      <c r="L14" s="964">
        <v>134.24685773274302</v>
      </c>
      <c r="O14" s="984">
        <v>0.10429756356743781</v>
      </c>
      <c r="P14" s="988"/>
      <c r="Q14" s="984">
        <v>1.3758327085212929</v>
      </c>
      <c r="R14" s="988"/>
      <c r="S14" s="984">
        <v>1.6780586130802375</v>
      </c>
      <c r="T14" s="988"/>
      <c r="U14" s="984">
        <v>-27.219397724066837</v>
      </c>
      <c r="V14" s="988"/>
      <c r="W14" s="984">
        <v>15.389987119916196</v>
      </c>
      <c r="X14" s="988"/>
      <c r="AA14" s="971"/>
    </row>
    <row r="15" spans="1:27" x14ac:dyDescent="0.25">
      <c r="A15" s="955" t="s">
        <v>1694</v>
      </c>
      <c r="B15" s="956">
        <v>11452600</v>
      </c>
      <c r="C15" s="957" t="s">
        <v>2614</v>
      </c>
      <c r="E15" s="958"/>
      <c r="F15" s="959">
        <v>41267</v>
      </c>
      <c r="G15" s="960">
        <v>0.41666666666666669</v>
      </c>
      <c r="H15" s="965" t="s">
        <v>783</v>
      </c>
      <c r="I15" s="957" t="s">
        <v>599</v>
      </c>
      <c r="J15" s="962"/>
      <c r="K15" s="953" t="s">
        <v>2636</v>
      </c>
      <c r="L15" s="964">
        <v>259.79533079756135</v>
      </c>
      <c r="O15" s="984">
        <v>0.25060688272357723</v>
      </c>
      <c r="P15" s="988"/>
      <c r="Q15" s="984">
        <v>4.3372356754471548</v>
      </c>
      <c r="R15" s="988"/>
      <c r="S15" s="984">
        <v>2.2267722279302435</v>
      </c>
      <c r="T15" s="988"/>
      <c r="U15" s="984">
        <v>-28.280657972439801</v>
      </c>
      <c r="V15" s="988"/>
      <c r="W15" s="984">
        <v>20.191417861428206</v>
      </c>
      <c r="X15" s="988"/>
    </row>
    <row r="16" spans="1:27" x14ac:dyDescent="0.25">
      <c r="A16" s="955" t="s">
        <v>1716</v>
      </c>
      <c r="B16" s="956">
        <v>384115121402501</v>
      </c>
      <c r="C16" s="957" t="s">
        <v>2617</v>
      </c>
      <c r="E16" s="958"/>
      <c r="F16" s="959">
        <v>41267</v>
      </c>
      <c r="G16" s="960">
        <v>0.49305555555555558</v>
      </c>
      <c r="H16" s="961" t="s">
        <v>785</v>
      </c>
      <c r="I16" s="957" t="s">
        <v>599</v>
      </c>
      <c r="J16" s="962"/>
      <c r="K16" s="953" t="s">
        <v>2639</v>
      </c>
      <c r="L16" s="964">
        <v>347.89197007283201</v>
      </c>
      <c r="O16" s="984">
        <v>0.17450655423797351</v>
      </c>
      <c r="P16" s="984">
        <v>1.2819537362668831E-3</v>
      </c>
      <c r="Q16" s="984">
        <v>1.3755697006287506</v>
      </c>
      <c r="R16" s="984">
        <v>5.4232687464217388E-4</v>
      </c>
      <c r="S16" s="984">
        <v>4.2806784413569279</v>
      </c>
      <c r="T16" s="984">
        <v>0.19727836354547001</v>
      </c>
      <c r="U16" s="984">
        <v>-24.479147133818039</v>
      </c>
      <c r="V16" s="984">
        <v>1.1712542760108136E-2</v>
      </c>
      <c r="W16" s="984">
        <v>9.1969186136497321</v>
      </c>
      <c r="X16" s="984">
        <v>7.1187806786055852E-2</v>
      </c>
    </row>
    <row r="17" spans="1:25" x14ac:dyDescent="0.25">
      <c r="A17" s="955" t="s">
        <v>1696</v>
      </c>
      <c r="B17" s="956">
        <v>11452800</v>
      </c>
      <c r="C17" s="957" t="s">
        <v>2615</v>
      </c>
      <c r="E17" s="958"/>
      <c r="F17" s="959">
        <v>41267</v>
      </c>
      <c r="G17" s="960">
        <v>0.52777777777777779</v>
      </c>
      <c r="H17" s="965" t="s">
        <v>787</v>
      </c>
      <c r="I17" s="957" t="s">
        <v>599</v>
      </c>
      <c r="J17" s="962"/>
      <c r="K17" s="953" t="s">
        <v>2639</v>
      </c>
      <c r="L17" s="964">
        <v>145.01796799134107</v>
      </c>
      <c r="O17" s="984">
        <v>0.11985013743413338</v>
      </c>
      <c r="P17" s="988"/>
      <c r="Q17" s="984">
        <v>0.96161931908373077</v>
      </c>
      <c r="R17" s="988"/>
      <c r="S17" s="984">
        <v>1.7010624730211954</v>
      </c>
      <c r="T17" s="988"/>
      <c r="U17" s="984">
        <v>-25.639943594019989</v>
      </c>
      <c r="V17" s="988"/>
      <c r="W17" s="984">
        <v>9.360766951262347</v>
      </c>
      <c r="X17" s="988"/>
    </row>
    <row r="18" spans="1:25" x14ac:dyDescent="0.25">
      <c r="A18" s="955" t="s">
        <v>1692</v>
      </c>
      <c r="B18" s="956">
        <v>11451800</v>
      </c>
      <c r="C18" s="957" t="s">
        <v>1691</v>
      </c>
      <c r="E18" s="958"/>
      <c r="F18" s="959">
        <v>41984</v>
      </c>
      <c r="G18" s="960">
        <v>0.61805555555555558</v>
      </c>
      <c r="H18" s="965" t="s">
        <v>1009</v>
      </c>
      <c r="I18" s="957" t="s">
        <v>599</v>
      </c>
      <c r="J18" s="962"/>
      <c r="K18" s="953" t="s">
        <v>2640</v>
      </c>
      <c r="L18" s="964">
        <v>750.96018931347305</v>
      </c>
      <c r="O18" s="984">
        <v>0.9661710374181478</v>
      </c>
      <c r="P18" s="988"/>
      <c r="Q18" s="984">
        <v>20.706329136014968</v>
      </c>
      <c r="R18" s="988"/>
      <c r="S18" s="984">
        <v>1.689675864943857</v>
      </c>
      <c r="T18" s="988"/>
      <c r="U18" s="984">
        <v>-27.767511068315226</v>
      </c>
      <c r="V18" s="988"/>
      <c r="W18" s="984">
        <v>25.003216880286619</v>
      </c>
      <c r="X18" s="988"/>
    </row>
    <row r="19" spans="1:25" x14ac:dyDescent="0.25">
      <c r="A19" s="955" t="s">
        <v>1692</v>
      </c>
      <c r="B19" s="956">
        <v>11451800</v>
      </c>
      <c r="C19" s="957" t="s">
        <v>1691</v>
      </c>
      <c r="E19" s="958"/>
      <c r="F19" s="959">
        <v>41984</v>
      </c>
      <c r="G19" s="960">
        <v>0.61805555555555558</v>
      </c>
      <c r="H19" s="965" t="s">
        <v>1009</v>
      </c>
      <c r="I19" s="957" t="s">
        <v>599</v>
      </c>
      <c r="J19" s="962"/>
      <c r="K19" s="953" t="s">
        <v>2641</v>
      </c>
      <c r="L19" s="964">
        <v>298.93007773551983</v>
      </c>
      <c r="O19" s="984">
        <v>0.15563951871146903</v>
      </c>
      <c r="P19" s="988"/>
      <c r="Q19" s="984">
        <v>2.374970749902805</v>
      </c>
      <c r="R19" s="988"/>
      <c r="S19" s="984">
        <v>0.8061000356985194</v>
      </c>
      <c r="T19" s="988"/>
      <c r="U19" s="984">
        <v>-26.934338386656513</v>
      </c>
      <c r="V19" s="988"/>
      <c r="W19" s="984">
        <v>17.80267139836484</v>
      </c>
      <c r="X19" s="988"/>
    </row>
    <row r="20" spans="1:25" x14ac:dyDescent="0.25">
      <c r="A20" s="955" t="s">
        <v>1692</v>
      </c>
      <c r="B20" s="956">
        <v>11451800</v>
      </c>
      <c r="C20" s="957" t="s">
        <v>1691</v>
      </c>
      <c r="E20" s="958"/>
      <c r="F20" s="959">
        <v>41984</v>
      </c>
      <c r="G20" s="960">
        <v>0.61805555555555558</v>
      </c>
      <c r="H20" s="965" t="s">
        <v>1009</v>
      </c>
      <c r="I20" s="957" t="s">
        <v>599</v>
      </c>
      <c r="J20" s="962"/>
      <c r="K20" s="953" t="s">
        <v>2637</v>
      </c>
      <c r="L20" s="964">
        <v>462.87648401393187</v>
      </c>
      <c r="O20" s="984">
        <v>0.12958667388986264</v>
      </c>
      <c r="P20" s="988"/>
      <c r="Q20" s="984">
        <v>1.7814714998037933</v>
      </c>
      <c r="R20" s="988"/>
      <c r="S20" s="984">
        <v>1.0069250767811624</v>
      </c>
      <c r="T20" s="988"/>
      <c r="U20" s="984">
        <v>-26.245424398123795</v>
      </c>
      <c r="V20" s="988"/>
      <c r="W20" s="984">
        <v>16.038558240982425</v>
      </c>
      <c r="X20" s="988"/>
    </row>
    <row r="21" spans="1:25" x14ac:dyDescent="0.25">
      <c r="A21" s="955" t="s">
        <v>1692</v>
      </c>
      <c r="B21" s="956">
        <v>11451800</v>
      </c>
      <c r="C21" s="957" t="s">
        <v>1691</v>
      </c>
      <c r="E21" s="958"/>
      <c r="F21" s="959">
        <v>41984</v>
      </c>
      <c r="G21" s="960">
        <v>0.61805555555555558</v>
      </c>
      <c r="H21" s="965" t="s">
        <v>1009</v>
      </c>
      <c r="I21" s="957" t="s">
        <v>599</v>
      </c>
      <c r="J21" s="962" t="s">
        <v>346</v>
      </c>
      <c r="K21" s="953" t="s">
        <v>2638</v>
      </c>
      <c r="L21" s="964">
        <v>315.01357190033821</v>
      </c>
      <c r="M21" s="964">
        <v>3.7120372362380181</v>
      </c>
      <c r="O21" s="984">
        <v>0.12347897661739538</v>
      </c>
      <c r="P21" s="988"/>
      <c r="Q21" s="984">
        <v>1.7872244781613285</v>
      </c>
      <c r="R21" s="988"/>
      <c r="S21" s="984">
        <v>0.98083699171122618</v>
      </c>
      <c r="T21" s="988"/>
      <c r="U21" s="984">
        <v>-26.675571926973923</v>
      </c>
      <c r="V21" s="988"/>
      <c r="W21" s="984">
        <v>16.88623668288329</v>
      </c>
      <c r="X21" s="988"/>
    </row>
    <row r="22" spans="1:25" x14ac:dyDescent="0.25">
      <c r="A22" s="955" t="s">
        <v>1692</v>
      </c>
      <c r="B22" s="956">
        <v>11451800</v>
      </c>
      <c r="C22" s="957" t="s">
        <v>1691</v>
      </c>
      <c r="E22" s="958"/>
      <c r="F22" s="959">
        <v>41984</v>
      </c>
      <c r="G22" s="960">
        <v>0.61805555555555558</v>
      </c>
      <c r="H22" s="965" t="s">
        <v>1009</v>
      </c>
      <c r="I22" s="957" t="s">
        <v>599</v>
      </c>
      <c r="J22" s="962"/>
      <c r="K22" s="953" t="s">
        <v>2639</v>
      </c>
      <c r="L22" s="964">
        <v>342.70819693790173</v>
      </c>
      <c r="O22" s="984">
        <v>0.1199037129245428</v>
      </c>
      <c r="P22" s="988"/>
      <c r="Q22" s="984">
        <v>1.1579556652220686</v>
      </c>
      <c r="R22" s="988"/>
      <c r="S22" s="984">
        <v>2.4575731315703386</v>
      </c>
      <c r="T22" s="988"/>
      <c r="U22" s="984">
        <v>-24.403741726777422</v>
      </c>
      <c r="V22" s="988"/>
      <c r="W22" s="984">
        <v>11.26694280887353</v>
      </c>
      <c r="X22" s="988"/>
    </row>
    <row r="23" spans="1:25" x14ac:dyDescent="0.25">
      <c r="A23" s="955" t="s">
        <v>1694</v>
      </c>
      <c r="B23" s="956">
        <v>11452600</v>
      </c>
      <c r="C23" s="957" t="s">
        <v>2614</v>
      </c>
      <c r="E23" s="958"/>
      <c r="F23" s="959">
        <v>41985</v>
      </c>
      <c r="G23" s="960">
        <v>0.46527777777777773</v>
      </c>
      <c r="H23" s="965" t="s">
        <v>988</v>
      </c>
      <c r="I23" s="957" t="s">
        <v>599</v>
      </c>
      <c r="J23" s="962"/>
      <c r="K23" s="953" t="s">
        <v>2641</v>
      </c>
      <c r="L23" s="964">
        <v>166.56894025338212</v>
      </c>
      <c r="O23" s="984">
        <v>0.26345436962605717</v>
      </c>
      <c r="P23" s="988"/>
      <c r="Q23" s="984">
        <v>3.9322645460823367</v>
      </c>
      <c r="R23" s="988"/>
      <c r="S23" s="984">
        <v>1.3959682522419548</v>
      </c>
      <c r="T23" s="988"/>
      <c r="U23" s="984">
        <v>-27.607791099297344</v>
      </c>
      <c r="V23" s="988"/>
      <c r="W23" s="984">
        <v>17.413421447292816</v>
      </c>
      <c r="X23" s="988"/>
    </row>
    <row r="24" spans="1:25" x14ac:dyDescent="0.25">
      <c r="A24" s="955" t="s">
        <v>1694</v>
      </c>
      <c r="B24" s="956">
        <v>11452600</v>
      </c>
      <c r="C24" s="957" t="s">
        <v>2614</v>
      </c>
      <c r="E24" s="958"/>
      <c r="F24" s="959">
        <v>41985</v>
      </c>
      <c r="G24" s="960">
        <v>0.46527777777777773</v>
      </c>
      <c r="H24" s="965" t="s">
        <v>988</v>
      </c>
      <c r="I24" s="957" t="s">
        <v>599</v>
      </c>
      <c r="J24" s="962"/>
      <c r="K24" s="953" t="s">
        <v>2639</v>
      </c>
      <c r="L24" s="964">
        <v>278.32909963257106</v>
      </c>
      <c r="O24" s="984">
        <v>8.3311753646219094E-2</v>
      </c>
      <c r="P24" s="988"/>
      <c r="Q24" s="984">
        <v>0.72451995642044309</v>
      </c>
      <c r="R24" s="988"/>
      <c r="S24" s="984">
        <v>3.1213011550724392</v>
      </c>
      <c r="T24" s="988"/>
      <c r="U24" s="984">
        <v>-26.193886231293163</v>
      </c>
      <c r="V24" s="988"/>
      <c r="W24" s="984">
        <v>10.14590673580039</v>
      </c>
      <c r="X24" s="988"/>
    </row>
    <row r="25" spans="1:25" x14ac:dyDescent="0.25">
      <c r="A25" s="955" t="s">
        <v>1694</v>
      </c>
      <c r="B25" s="956">
        <v>11452600</v>
      </c>
      <c r="C25" s="957" t="s">
        <v>2614</v>
      </c>
      <c r="E25" s="958"/>
      <c r="F25" s="959">
        <v>41985</v>
      </c>
      <c r="G25" s="960">
        <v>0.53472222222222221</v>
      </c>
      <c r="H25" s="965" t="s">
        <v>989</v>
      </c>
      <c r="I25" s="957" t="s">
        <v>599</v>
      </c>
      <c r="J25" s="962"/>
      <c r="K25" s="953" t="s">
        <v>2641</v>
      </c>
      <c r="L25" s="964">
        <v>264.54496985871538</v>
      </c>
      <c r="O25" s="984">
        <v>0.20283804753883783</v>
      </c>
      <c r="P25" s="988"/>
      <c r="Q25" s="984">
        <v>3.3329666205328219</v>
      </c>
      <c r="R25" s="988"/>
      <c r="S25" s="984">
        <v>3.19544276386448</v>
      </c>
      <c r="T25" s="988"/>
      <c r="U25" s="984">
        <v>-28.022747225175237</v>
      </c>
      <c r="V25" s="988"/>
      <c r="W25" s="984">
        <v>19.170274534139171</v>
      </c>
      <c r="X25" s="988"/>
    </row>
    <row r="26" spans="1:25" x14ac:dyDescent="0.25">
      <c r="A26" s="955" t="s">
        <v>1694</v>
      </c>
      <c r="B26" s="956">
        <v>11452600</v>
      </c>
      <c r="C26" s="957" t="s">
        <v>2614</v>
      </c>
      <c r="E26" s="958"/>
      <c r="F26" s="959">
        <v>41985</v>
      </c>
      <c r="G26" s="960">
        <v>0.53472222222222221</v>
      </c>
      <c r="H26" s="965" t="s">
        <v>989</v>
      </c>
      <c r="I26" s="957" t="s">
        <v>599</v>
      </c>
      <c r="J26" s="962"/>
      <c r="K26" s="953" t="s">
        <v>2637</v>
      </c>
      <c r="L26" s="964">
        <v>262.79719016937418</v>
      </c>
      <c r="O26" s="984">
        <v>0.13170737850190997</v>
      </c>
      <c r="P26" s="988"/>
      <c r="Q26" s="984">
        <v>2.2873385476831092</v>
      </c>
      <c r="R26" s="988"/>
      <c r="S26" s="984">
        <v>2.7212282580135647</v>
      </c>
      <c r="T26" s="988"/>
      <c r="U26" s="984">
        <v>-27.360252960004601</v>
      </c>
      <c r="V26" s="988"/>
      <c r="W26" s="984">
        <v>20.261291882936753</v>
      </c>
      <c r="X26" s="988"/>
    </row>
    <row r="27" spans="1:25" x14ac:dyDescent="0.25">
      <c r="A27" s="955" t="s">
        <v>1694</v>
      </c>
      <c r="B27" s="956">
        <v>11452600</v>
      </c>
      <c r="C27" s="957" t="s">
        <v>2614</v>
      </c>
      <c r="E27" s="958"/>
      <c r="F27" s="959">
        <v>41985</v>
      </c>
      <c r="G27" s="960">
        <v>0.53472222222222221</v>
      </c>
      <c r="H27" s="965" t="s">
        <v>989</v>
      </c>
      <c r="I27" s="957" t="s">
        <v>599</v>
      </c>
      <c r="J27" s="962"/>
      <c r="K27" s="953" t="s">
        <v>2638</v>
      </c>
      <c r="L27" s="964">
        <v>385.50172893109493</v>
      </c>
      <c r="O27" s="984">
        <v>0.12649806699468466</v>
      </c>
      <c r="P27" s="984">
        <v>5.9673296836385004E-4</v>
      </c>
      <c r="Q27" s="984">
        <v>1.914573148997925</v>
      </c>
      <c r="R27" s="984">
        <v>5.5945918557337659E-2</v>
      </c>
      <c r="S27" s="984">
        <v>2.4573471236954862</v>
      </c>
      <c r="T27" s="984">
        <v>0.42920063002793718</v>
      </c>
      <c r="U27" s="984">
        <v>-26.963113473608971</v>
      </c>
      <c r="V27" s="984">
        <v>0.10171783974399773</v>
      </c>
      <c r="W27" s="984">
        <v>17.655688551049497</v>
      </c>
      <c r="X27" s="984">
        <v>0.4326904606504236</v>
      </c>
    </row>
    <row r="28" spans="1:25" x14ac:dyDescent="0.25">
      <c r="A28" s="955" t="s">
        <v>1694</v>
      </c>
      <c r="B28" s="956">
        <v>11452600</v>
      </c>
      <c r="C28" s="957" t="s">
        <v>2614</v>
      </c>
      <c r="E28" s="958"/>
      <c r="F28" s="959">
        <v>41985</v>
      </c>
      <c r="G28" s="960">
        <v>0.53472222222222221</v>
      </c>
      <c r="H28" s="965" t="s">
        <v>989</v>
      </c>
      <c r="I28" s="957" t="s">
        <v>599</v>
      </c>
      <c r="J28" s="962"/>
      <c r="K28" s="953" t="s">
        <v>2639</v>
      </c>
      <c r="L28" s="964">
        <v>438.51505357205815</v>
      </c>
      <c r="O28" s="984">
        <v>0.1343459818019625</v>
      </c>
      <c r="P28" s="988"/>
      <c r="Q28" s="984">
        <v>1.3595920371097237</v>
      </c>
      <c r="R28" s="988"/>
      <c r="S28" s="984">
        <v>3.6838447363692057</v>
      </c>
      <c r="T28" s="988"/>
      <c r="U28" s="984">
        <v>-25.660508215854435</v>
      </c>
      <c r="V28" s="988"/>
      <c r="W28" s="984">
        <v>11.806759597019621</v>
      </c>
      <c r="X28" s="988"/>
    </row>
    <row r="29" spans="1:25" x14ac:dyDescent="0.25">
      <c r="A29" s="955" t="s">
        <v>1716</v>
      </c>
      <c r="B29" s="956">
        <v>384115121402501</v>
      </c>
      <c r="C29" s="957" t="s">
        <v>2617</v>
      </c>
      <c r="E29" s="958"/>
      <c r="F29" s="959">
        <v>41985</v>
      </c>
      <c r="G29" s="960">
        <v>0.59722222222222221</v>
      </c>
      <c r="H29" s="965" t="s">
        <v>990</v>
      </c>
      <c r="I29" s="957" t="s">
        <v>599</v>
      </c>
      <c r="J29" s="962"/>
      <c r="K29" s="953" t="s">
        <v>2639</v>
      </c>
      <c r="L29" s="964">
        <v>394.05074213376395</v>
      </c>
      <c r="O29" s="984">
        <v>0.13023759319248329</v>
      </c>
      <c r="P29" s="984">
        <v>1.3341352559753522E-3</v>
      </c>
      <c r="Q29" s="984">
        <v>1.0947912175580026</v>
      </c>
      <c r="R29" s="984">
        <v>1.6384508210559812E-2</v>
      </c>
      <c r="S29" s="984">
        <v>3.6540755145026038</v>
      </c>
      <c r="T29" s="984">
        <v>8.1322908132786642E-2</v>
      </c>
      <c r="U29" s="984">
        <v>-25.269596495191134</v>
      </c>
      <c r="V29" s="984">
        <v>9.4354741593143387E-3</v>
      </c>
      <c r="W29" s="984">
        <v>9.8066510571937098</v>
      </c>
      <c r="X29" s="984">
        <v>4.6314282325699452E-2</v>
      </c>
    </row>
    <row r="30" spans="1:25" x14ac:dyDescent="0.25">
      <c r="A30" s="955" t="s">
        <v>1692</v>
      </c>
      <c r="B30" s="956">
        <v>11451800</v>
      </c>
      <c r="C30" s="957" t="s">
        <v>1691</v>
      </c>
      <c r="E30" s="958"/>
      <c r="F30" s="959">
        <v>42357</v>
      </c>
      <c r="G30" s="960">
        <v>0.58333333333333337</v>
      </c>
      <c r="H30" s="965" t="s">
        <v>1078</v>
      </c>
      <c r="I30" s="957" t="s">
        <v>599</v>
      </c>
      <c r="J30" s="962"/>
      <c r="K30" s="953" t="s">
        <v>2638</v>
      </c>
      <c r="L30" s="964">
        <v>150.71415468278855</v>
      </c>
      <c r="O30" s="984">
        <v>0.28301546915772358</v>
      </c>
      <c r="P30" s="988"/>
      <c r="Q30" s="984">
        <v>3.2798636967804877</v>
      </c>
      <c r="R30" s="988"/>
      <c r="S30" s="986">
        <v>-16.948778651623304</v>
      </c>
      <c r="T30" s="988"/>
      <c r="U30" s="984">
        <v>-25.259522055690766</v>
      </c>
      <c r="V30" s="988"/>
      <c r="W30" s="984">
        <v>13.520489383961564</v>
      </c>
      <c r="X30" s="988"/>
      <c r="Y30" s="971"/>
    </row>
    <row r="31" spans="1:25" x14ac:dyDescent="0.25">
      <c r="A31" s="955" t="s">
        <v>1692</v>
      </c>
      <c r="B31" s="956">
        <v>11451800</v>
      </c>
      <c r="C31" s="957" t="s">
        <v>1691</v>
      </c>
      <c r="E31" s="958"/>
      <c r="F31" s="959">
        <v>42357</v>
      </c>
      <c r="G31" s="960">
        <v>0.58333333333333337</v>
      </c>
      <c r="H31" s="965" t="s">
        <v>1078</v>
      </c>
      <c r="I31" s="957" t="s">
        <v>599</v>
      </c>
      <c r="J31" s="962"/>
      <c r="K31" s="953" t="s">
        <v>2639</v>
      </c>
      <c r="L31" s="964">
        <v>85.660282679118865</v>
      </c>
      <c r="O31" s="984">
        <v>0.26968310112505817</v>
      </c>
      <c r="P31" s="984">
        <v>1.7296869753929967E-4</v>
      </c>
      <c r="Q31" s="984">
        <v>2.1817282758201673</v>
      </c>
      <c r="R31" s="984">
        <v>5.7003420339263311E-3</v>
      </c>
      <c r="S31" s="984">
        <v>4.5367269273045023</v>
      </c>
      <c r="T31" s="984">
        <v>0.24967887165772495</v>
      </c>
      <c r="U31" s="984">
        <v>-25.975352706314649</v>
      </c>
      <c r="V31" s="984">
        <v>6.4657374786328603E-2</v>
      </c>
      <c r="W31" s="984">
        <v>9.4382867378600164</v>
      </c>
      <c r="X31" s="984">
        <v>1.8606545440176703E-2</v>
      </c>
    </row>
    <row r="32" spans="1:25" x14ac:dyDescent="0.25">
      <c r="A32" s="955" t="s">
        <v>1692</v>
      </c>
      <c r="B32" s="956">
        <v>11451800</v>
      </c>
      <c r="C32" s="957" t="s">
        <v>1691</v>
      </c>
      <c r="E32" s="958"/>
      <c r="F32" s="959">
        <v>42360</v>
      </c>
      <c r="G32" s="966">
        <v>0.67361111111111116</v>
      </c>
      <c r="H32" s="965" t="s">
        <v>1083</v>
      </c>
      <c r="I32" s="957" t="s">
        <v>599</v>
      </c>
      <c r="J32" s="962"/>
      <c r="K32" s="953" t="s">
        <v>2641</v>
      </c>
      <c r="L32" s="964">
        <v>297.10365419671393</v>
      </c>
      <c r="O32" s="984">
        <v>1.3930252044794689</v>
      </c>
      <c r="P32" s="988"/>
      <c r="Q32" s="984">
        <v>31.978335327084196</v>
      </c>
      <c r="R32" s="988"/>
      <c r="S32" s="984">
        <v>0.98629092840220423</v>
      </c>
      <c r="T32" s="988"/>
      <c r="U32" s="984">
        <v>-27.064427282552142</v>
      </c>
      <c r="V32" s="988"/>
      <c r="W32" s="984">
        <v>26.782040814214209</v>
      </c>
      <c r="X32" s="988"/>
    </row>
    <row r="33" spans="1:24" x14ac:dyDescent="0.25">
      <c r="A33" s="955" t="s">
        <v>1692</v>
      </c>
      <c r="B33" s="956">
        <v>11451800</v>
      </c>
      <c r="C33" s="957" t="s">
        <v>1691</v>
      </c>
      <c r="E33" s="958"/>
      <c r="F33" s="959">
        <v>42360</v>
      </c>
      <c r="G33" s="966">
        <v>0.67361111111111116</v>
      </c>
      <c r="H33" s="965" t="s">
        <v>1083</v>
      </c>
      <c r="I33" s="957" t="s">
        <v>599</v>
      </c>
      <c r="J33" s="962"/>
      <c r="K33" s="953" t="s">
        <v>2637</v>
      </c>
      <c r="L33" s="964">
        <v>177.2262092548637</v>
      </c>
      <c r="O33" s="984">
        <v>0.95812126236811246</v>
      </c>
      <c r="P33" s="988"/>
      <c r="Q33" s="984">
        <v>19.22969005692849</v>
      </c>
      <c r="R33" s="988"/>
      <c r="S33" s="984">
        <v>1.3983222041273393</v>
      </c>
      <c r="T33" s="988"/>
      <c r="U33" s="984">
        <v>-27.211456731977794</v>
      </c>
      <c r="V33" s="988"/>
      <c r="W33" s="984">
        <v>23.415239052622617</v>
      </c>
      <c r="X33" s="988"/>
    </row>
    <row r="34" spans="1:24" x14ac:dyDescent="0.25">
      <c r="A34" s="955" t="s">
        <v>1692</v>
      </c>
      <c r="B34" s="956">
        <v>11451800</v>
      </c>
      <c r="C34" s="957" t="s">
        <v>1691</v>
      </c>
      <c r="E34" s="958"/>
      <c r="F34" s="959">
        <v>42360</v>
      </c>
      <c r="G34" s="966">
        <v>0.67361111111111116</v>
      </c>
      <c r="H34" s="965" t="s">
        <v>1083</v>
      </c>
      <c r="I34" s="957" t="s">
        <v>599</v>
      </c>
      <c r="J34" s="962" t="s">
        <v>346</v>
      </c>
      <c r="K34" s="953" t="s">
        <v>2638</v>
      </c>
      <c r="L34" s="964">
        <v>192.32255775390939</v>
      </c>
      <c r="M34" s="964">
        <v>10.155147087833413</v>
      </c>
      <c r="O34" s="984">
        <v>0.77640132778618254</v>
      </c>
      <c r="P34" s="988"/>
      <c r="Q34" s="984">
        <v>13.448021657690369</v>
      </c>
      <c r="R34" s="988"/>
      <c r="S34" s="984">
        <v>1.5938322916381735</v>
      </c>
      <c r="T34" s="988"/>
      <c r="U34" s="984">
        <v>-26.915333278721707</v>
      </c>
      <c r="V34" s="988"/>
      <c r="W34" s="984">
        <v>20.207794653539729</v>
      </c>
      <c r="X34" s="988"/>
    </row>
    <row r="35" spans="1:24" x14ac:dyDescent="0.25">
      <c r="A35" s="955" t="s">
        <v>1692</v>
      </c>
      <c r="B35" s="956">
        <v>11451800</v>
      </c>
      <c r="C35" s="957" t="s">
        <v>1691</v>
      </c>
      <c r="E35" s="958"/>
      <c r="F35" s="959">
        <v>42360</v>
      </c>
      <c r="G35" s="966">
        <v>0.67361111111111116</v>
      </c>
      <c r="H35" s="965" t="s">
        <v>1083</v>
      </c>
      <c r="I35" s="957" t="s">
        <v>599</v>
      </c>
      <c r="J35" s="962"/>
      <c r="K35" s="953" t="s">
        <v>2639</v>
      </c>
      <c r="L35" s="964">
        <v>98.491156938223952</v>
      </c>
      <c r="O35" s="984">
        <v>0.30580514068520254</v>
      </c>
      <c r="P35" s="988"/>
      <c r="Q35" s="984">
        <v>2.1826629442176877</v>
      </c>
      <c r="R35" s="988"/>
      <c r="S35" s="984">
        <v>1.4869039086128295</v>
      </c>
      <c r="T35" s="988"/>
      <c r="U35" s="984">
        <v>-26.140315833422587</v>
      </c>
      <c r="V35" s="988"/>
      <c r="W35" s="984">
        <v>1.5296086649598775</v>
      </c>
      <c r="X35" s="988"/>
    </row>
    <row r="36" spans="1:24" x14ac:dyDescent="0.25">
      <c r="A36" s="955" t="s">
        <v>1694</v>
      </c>
      <c r="B36" s="956">
        <v>11452600</v>
      </c>
      <c r="C36" s="957" t="s">
        <v>2614</v>
      </c>
      <c r="E36" s="958"/>
      <c r="F36" s="959">
        <v>42376</v>
      </c>
      <c r="G36" s="966">
        <v>0.59027777777777779</v>
      </c>
      <c r="H36" s="965" t="s">
        <v>1092</v>
      </c>
      <c r="I36" s="957" t="s">
        <v>599</v>
      </c>
      <c r="J36" s="962"/>
      <c r="K36" s="953" t="s">
        <v>2641</v>
      </c>
      <c r="L36" s="964">
        <v>195.81774649158649</v>
      </c>
      <c r="O36" s="984">
        <v>0.41848311731122034</v>
      </c>
      <c r="P36" s="988"/>
      <c r="Q36" s="984">
        <v>5.1545660470536427</v>
      </c>
      <c r="R36" s="988"/>
      <c r="S36" s="984">
        <v>4.2918421321189379</v>
      </c>
      <c r="T36" s="988"/>
      <c r="U36" s="984">
        <v>-28.083850216649452</v>
      </c>
      <c r="V36" s="988"/>
      <c r="W36" s="984">
        <v>14.370138577793501</v>
      </c>
      <c r="X36" s="988"/>
    </row>
    <row r="37" spans="1:24" x14ac:dyDescent="0.25">
      <c r="A37" s="955" t="s">
        <v>1694</v>
      </c>
      <c r="B37" s="956">
        <v>11452600</v>
      </c>
      <c r="C37" s="957" t="s">
        <v>2614</v>
      </c>
      <c r="E37" s="958"/>
      <c r="F37" s="959">
        <v>42376</v>
      </c>
      <c r="G37" s="966">
        <v>0.59027777777777779</v>
      </c>
      <c r="H37" s="965" t="s">
        <v>1092</v>
      </c>
      <c r="I37" s="957" t="s">
        <v>599</v>
      </c>
      <c r="J37" s="962"/>
      <c r="K37" s="953" t="s">
        <v>2637</v>
      </c>
      <c r="L37" s="964">
        <v>371.39434495494265</v>
      </c>
      <c r="O37" s="984">
        <v>0.62371998407633178</v>
      </c>
      <c r="P37" s="988"/>
      <c r="Q37" s="984">
        <v>7.9390989710045057</v>
      </c>
      <c r="R37" s="988"/>
      <c r="S37" s="984">
        <v>4.5980148103202305</v>
      </c>
      <c r="T37" s="988"/>
      <c r="U37" s="984">
        <v>-28.93210769052903</v>
      </c>
      <c r="V37" s="988"/>
      <c r="W37" s="984">
        <v>14.850064723443364</v>
      </c>
      <c r="X37" s="988"/>
    </row>
    <row r="38" spans="1:24" x14ac:dyDescent="0.25">
      <c r="A38" s="955" t="s">
        <v>1694</v>
      </c>
      <c r="B38" s="956">
        <v>11452600</v>
      </c>
      <c r="C38" s="957" t="s">
        <v>2614</v>
      </c>
      <c r="E38" s="958"/>
      <c r="F38" s="959">
        <v>42376</v>
      </c>
      <c r="G38" s="966">
        <v>0.59027777777777779</v>
      </c>
      <c r="H38" s="965" t="s">
        <v>1092</v>
      </c>
      <c r="I38" s="957" t="s">
        <v>599</v>
      </c>
      <c r="J38" s="962"/>
      <c r="K38" s="953" t="s">
        <v>2638</v>
      </c>
      <c r="L38" s="964">
        <v>214.95076866523732</v>
      </c>
      <c r="O38" s="984">
        <v>0.37997061729616161</v>
      </c>
      <c r="P38" s="988"/>
      <c r="Q38" s="984">
        <v>3.8372808312242426</v>
      </c>
      <c r="R38" s="988"/>
      <c r="S38" s="984">
        <v>2.2204457274527987</v>
      </c>
      <c r="T38" s="988"/>
      <c r="U38" s="984">
        <v>-28.75482474347119</v>
      </c>
      <c r="V38" s="988"/>
      <c r="W38" s="984">
        <v>11.78203638029963</v>
      </c>
      <c r="X38" s="988"/>
    </row>
    <row r="39" spans="1:24" x14ac:dyDescent="0.25">
      <c r="A39" s="955" t="s">
        <v>1694</v>
      </c>
      <c r="B39" s="956">
        <v>11452600</v>
      </c>
      <c r="C39" s="957" t="s">
        <v>2614</v>
      </c>
      <c r="E39" s="958"/>
      <c r="F39" s="959">
        <v>42376</v>
      </c>
      <c r="G39" s="966">
        <v>0.59027777777777779</v>
      </c>
      <c r="H39" s="965" t="s">
        <v>1092</v>
      </c>
      <c r="I39" s="957" t="s">
        <v>599</v>
      </c>
      <c r="J39" s="962"/>
      <c r="K39" s="953" t="s">
        <v>2639</v>
      </c>
      <c r="L39" s="964">
        <v>143.51685588845203</v>
      </c>
      <c r="O39" s="984">
        <v>0.22332069710995409</v>
      </c>
      <c r="P39" s="988"/>
      <c r="Q39" s="984">
        <v>1.9308998586707506</v>
      </c>
      <c r="R39" s="988"/>
      <c r="S39" s="984">
        <v>2.3796068508518387</v>
      </c>
      <c r="T39" s="988"/>
      <c r="U39" s="984">
        <v>-26.833999019604505</v>
      </c>
      <c r="V39" s="988"/>
      <c r="W39" s="984">
        <v>10.087361050433206</v>
      </c>
      <c r="X39" s="988"/>
    </row>
    <row r="40" spans="1:24" x14ac:dyDescent="0.25">
      <c r="A40" s="955" t="s">
        <v>1692</v>
      </c>
      <c r="B40" s="956">
        <v>11451800</v>
      </c>
      <c r="C40" s="957" t="s">
        <v>1691</v>
      </c>
      <c r="E40" s="958"/>
      <c r="F40" s="959">
        <v>42388</v>
      </c>
      <c r="G40" s="960">
        <v>0.72916666666666663</v>
      </c>
      <c r="H40" s="965" t="s">
        <v>1101</v>
      </c>
      <c r="I40" s="957" t="s">
        <v>599</v>
      </c>
      <c r="J40" s="962"/>
      <c r="K40" s="953" t="s">
        <v>2642</v>
      </c>
      <c r="L40" s="964">
        <v>115.86454349070992</v>
      </c>
      <c r="O40" s="984">
        <v>1.230825455128205</v>
      </c>
      <c r="P40" s="988"/>
      <c r="Q40" s="984">
        <v>34.854483233333333</v>
      </c>
      <c r="R40" s="988"/>
      <c r="S40" s="984">
        <v>-1.9554885097325743</v>
      </c>
      <c r="T40" s="988"/>
      <c r="U40" s="984">
        <v>-28.32224968714446</v>
      </c>
      <c r="V40" s="988"/>
      <c r="W40" s="984">
        <v>33.037636329991756</v>
      </c>
      <c r="X40" s="988"/>
    </row>
    <row r="41" spans="1:24" x14ac:dyDescent="0.25">
      <c r="A41" s="955" t="s">
        <v>1692</v>
      </c>
      <c r="B41" s="956">
        <v>11451800</v>
      </c>
      <c r="C41" s="957" t="s">
        <v>1691</v>
      </c>
      <c r="E41" s="958"/>
      <c r="F41" s="959">
        <v>42388</v>
      </c>
      <c r="G41" s="960">
        <v>0.72916666666666663</v>
      </c>
      <c r="H41" s="965" t="s">
        <v>1101</v>
      </c>
      <c r="I41" s="957" t="s">
        <v>599</v>
      </c>
      <c r="J41" s="962"/>
      <c r="K41" s="953" t="s">
        <v>2641</v>
      </c>
      <c r="L41" s="964">
        <v>162.68417955166697</v>
      </c>
      <c r="O41" s="984">
        <v>0.71579334785340298</v>
      </c>
      <c r="P41" s="988"/>
      <c r="Q41" s="984">
        <v>14.395427795099474</v>
      </c>
      <c r="R41" s="988"/>
      <c r="S41" s="984">
        <v>0.18280116190186813</v>
      </c>
      <c r="T41" s="988"/>
      <c r="U41" s="984">
        <v>-27.483640366191334</v>
      </c>
      <c r="V41" s="988"/>
      <c r="W41" s="984">
        <v>23.463008997380339</v>
      </c>
      <c r="X41" s="988"/>
    </row>
    <row r="42" spans="1:24" x14ac:dyDescent="0.25">
      <c r="A42" s="955" t="s">
        <v>1692</v>
      </c>
      <c r="B42" s="956">
        <v>11451800</v>
      </c>
      <c r="C42" s="957" t="s">
        <v>1691</v>
      </c>
      <c r="E42" s="958"/>
      <c r="F42" s="959">
        <v>42388</v>
      </c>
      <c r="G42" s="960">
        <v>0.72916666666666663</v>
      </c>
      <c r="H42" s="965" t="s">
        <v>1101</v>
      </c>
      <c r="I42" s="957" t="s">
        <v>599</v>
      </c>
      <c r="J42" s="962"/>
      <c r="K42" s="953" t="s">
        <v>2637</v>
      </c>
      <c r="L42" s="964">
        <v>84.23119344560898</v>
      </c>
      <c r="O42" s="984">
        <v>0.28938393117831074</v>
      </c>
      <c r="P42" s="988"/>
      <c r="Q42" s="984">
        <v>5.2644378939172753</v>
      </c>
      <c r="R42" s="988"/>
      <c r="S42" s="984">
        <v>0.14893889889346135</v>
      </c>
      <c r="T42" s="988"/>
      <c r="U42" s="984">
        <v>-26.909500354532753</v>
      </c>
      <c r="V42" s="988"/>
      <c r="W42" s="984">
        <v>21.223860580516174</v>
      </c>
      <c r="X42" s="988"/>
    </row>
    <row r="43" spans="1:24" x14ac:dyDescent="0.25">
      <c r="A43" s="955" t="s">
        <v>1692</v>
      </c>
      <c r="B43" s="956">
        <v>11451800</v>
      </c>
      <c r="C43" s="957" t="s">
        <v>1691</v>
      </c>
      <c r="E43" s="958"/>
      <c r="F43" s="959">
        <v>42388</v>
      </c>
      <c r="G43" s="960">
        <v>0.72916666666666663</v>
      </c>
      <c r="H43" s="965" t="s">
        <v>1101</v>
      </c>
      <c r="I43" s="957" t="s">
        <v>599</v>
      </c>
      <c r="J43" s="962"/>
      <c r="K43" s="953" t="s">
        <v>2638</v>
      </c>
      <c r="L43" s="964">
        <v>67.898673848446876</v>
      </c>
      <c r="O43" s="984">
        <v>0.16093520315614887</v>
      </c>
      <c r="P43" s="988"/>
      <c r="Q43" s="984">
        <v>2.6856303963892438</v>
      </c>
      <c r="R43" s="988"/>
      <c r="S43" s="984">
        <v>3.9348643330591626E-2</v>
      </c>
      <c r="T43" s="988"/>
      <c r="U43" s="984">
        <v>-27.310929109960135</v>
      </c>
      <c r="V43" s="988"/>
      <c r="W43" s="984">
        <v>19.468925387406181</v>
      </c>
      <c r="X43" s="988"/>
    </row>
    <row r="44" spans="1:24" x14ac:dyDescent="0.25">
      <c r="A44" s="955" t="s">
        <v>1692</v>
      </c>
      <c r="B44" s="956">
        <v>11451800</v>
      </c>
      <c r="C44" s="957" t="s">
        <v>1691</v>
      </c>
      <c r="E44" s="958"/>
      <c r="F44" s="959">
        <v>42388</v>
      </c>
      <c r="G44" s="960">
        <v>0.72916666666666663</v>
      </c>
      <c r="H44" s="965" t="s">
        <v>1101</v>
      </c>
      <c r="I44" s="957" t="s">
        <v>599</v>
      </c>
      <c r="J44" s="962"/>
      <c r="K44" s="953" t="s">
        <v>2639</v>
      </c>
      <c r="L44" s="964">
        <v>85.037295738900823</v>
      </c>
      <c r="O44" s="984">
        <v>0.17066805794922213</v>
      </c>
      <c r="P44" s="988"/>
      <c r="Q44" s="984">
        <v>1.9081860189925395</v>
      </c>
      <c r="R44" s="988"/>
      <c r="S44" s="984">
        <v>1.2195314378294952</v>
      </c>
      <c r="T44" s="988"/>
      <c r="U44" s="984">
        <v>-26.230334445307967</v>
      </c>
      <c r="V44" s="988"/>
      <c r="W44" s="984">
        <v>13.044134027823276</v>
      </c>
      <c r="X44" s="988"/>
    </row>
    <row r="45" spans="1:24" x14ac:dyDescent="0.25">
      <c r="A45" s="955" t="s">
        <v>1692</v>
      </c>
      <c r="B45" s="956">
        <v>11451800</v>
      </c>
      <c r="C45" s="957" t="s">
        <v>1691</v>
      </c>
      <c r="E45" s="958"/>
      <c r="F45" s="959">
        <v>42389</v>
      </c>
      <c r="G45" s="960">
        <v>0.61111111111111105</v>
      </c>
      <c r="H45" s="965" t="s">
        <v>1102</v>
      </c>
      <c r="I45" s="957" t="s">
        <v>599</v>
      </c>
      <c r="J45" s="962"/>
      <c r="K45" s="953" t="s">
        <v>2641</v>
      </c>
      <c r="L45" s="964">
        <v>243.51200393965055</v>
      </c>
      <c r="O45" s="984">
        <v>0.37096335236293271</v>
      </c>
      <c r="P45" s="988"/>
      <c r="Q45" s="984">
        <v>10.214588363620727</v>
      </c>
      <c r="R45" s="988"/>
      <c r="S45" s="984">
        <v>1.2546249406869778</v>
      </c>
      <c r="T45" s="988"/>
      <c r="U45" s="984">
        <v>-26.730081254111447</v>
      </c>
      <c r="V45" s="988"/>
      <c r="W45" s="984">
        <v>32.124520337789264</v>
      </c>
      <c r="X45" s="988"/>
    </row>
    <row r="46" spans="1:24" x14ac:dyDescent="0.25">
      <c r="A46" s="955" t="s">
        <v>1692</v>
      </c>
      <c r="B46" s="956">
        <v>11451800</v>
      </c>
      <c r="C46" s="957" t="s">
        <v>1691</v>
      </c>
      <c r="E46" s="958"/>
      <c r="F46" s="959">
        <v>42389</v>
      </c>
      <c r="G46" s="960">
        <v>0.61111111111111105</v>
      </c>
      <c r="H46" s="965" t="s">
        <v>1102</v>
      </c>
      <c r="I46" s="957" t="s">
        <v>599</v>
      </c>
      <c r="J46" s="962"/>
      <c r="K46" s="953" t="s">
        <v>2638</v>
      </c>
      <c r="L46" s="964">
        <v>128.44685378993282</v>
      </c>
      <c r="O46" s="984">
        <v>0.17006443605452595</v>
      </c>
      <c r="P46" s="988"/>
      <c r="Q46" s="984">
        <v>3.0061025418900296</v>
      </c>
      <c r="R46" s="988"/>
      <c r="S46" s="984">
        <v>4.446235314419769</v>
      </c>
      <c r="T46" s="988"/>
      <c r="U46" s="984">
        <v>-25.231675529775867</v>
      </c>
      <c r="V46" s="988"/>
      <c r="W46" s="984">
        <v>20.622298897816496</v>
      </c>
      <c r="X46" s="988"/>
    </row>
    <row r="47" spans="1:24" x14ac:dyDescent="0.25">
      <c r="A47" s="955" t="s">
        <v>1692</v>
      </c>
      <c r="B47" s="956">
        <v>11451800</v>
      </c>
      <c r="C47" s="957" t="s">
        <v>1691</v>
      </c>
      <c r="E47" s="958"/>
      <c r="F47" s="959">
        <v>42389</v>
      </c>
      <c r="G47" s="960">
        <v>0.61111111111111105</v>
      </c>
      <c r="H47" s="965" t="s">
        <v>1102</v>
      </c>
      <c r="I47" s="957" t="s">
        <v>599</v>
      </c>
      <c r="J47" s="962"/>
      <c r="K47" s="953" t="s">
        <v>2639</v>
      </c>
      <c r="L47" s="964">
        <v>167.9901584708968</v>
      </c>
      <c r="O47" s="984">
        <v>0.15538914361476133</v>
      </c>
      <c r="P47" s="988"/>
      <c r="Q47" s="984">
        <v>1.5488463833410304</v>
      </c>
      <c r="R47" s="988"/>
      <c r="S47" s="984">
        <v>2.9765295241334586</v>
      </c>
      <c r="T47" s="988"/>
      <c r="U47" s="984">
        <v>-26.46505880564392</v>
      </c>
      <c r="V47" s="988"/>
      <c r="W47" s="984">
        <v>11.628788248624764</v>
      </c>
      <c r="X47" s="988"/>
    </row>
    <row r="48" spans="1:24" x14ac:dyDescent="0.25">
      <c r="A48" s="955" t="s">
        <v>1696</v>
      </c>
      <c r="B48" s="956">
        <v>11452800</v>
      </c>
      <c r="C48" s="957" t="s">
        <v>2615</v>
      </c>
      <c r="E48" s="958"/>
      <c r="F48" s="959">
        <v>42393</v>
      </c>
      <c r="G48" s="960">
        <v>0.4375</v>
      </c>
      <c r="H48" s="965" t="s">
        <v>1112</v>
      </c>
      <c r="I48" s="957" t="s">
        <v>599</v>
      </c>
      <c r="J48" s="962"/>
      <c r="K48" s="953" t="s">
        <v>2641</v>
      </c>
      <c r="L48" s="964">
        <v>265.19088421853053</v>
      </c>
      <c r="O48" s="984">
        <v>0.22380805741490309</v>
      </c>
      <c r="P48" s="988"/>
      <c r="Q48" s="984">
        <v>2.2673567462247015</v>
      </c>
      <c r="R48" s="988"/>
      <c r="S48" s="984">
        <v>4.2992339261995909</v>
      </c>
      <c r="T48" s="988"/>
      <c r="U48" s="984">
        <v>-27.346304698832405</v>
      </c>
      <c r="V48" s="988"/>
      <c r="W48" s="984">
        <v>11.819277499729591</v>
      </c>
      <c r="X48" s="988"/>
    </row>
    <row r="49" spans="1:28" x14ac:dyDescent="0.25">
      <c r="A49" s="955" t="s">
        <v>1696</v>
      </c>
      <c r="B49" s="956">
        <v>11452800</v>
      </c>
      <c r="C49" s="957" t="s">
        <v>2615</v>
      </c>
      <c r="E49" s="958"/>
      <c r="F49" s="959">
        <v>42393</v>
      </c>
      <c r="G49" s="960">
        <v>0.4375</v>
      </c>
      <c r="H49" s="965" t="s">
        <v>1112</v>
      </c>
      <c r="I49" s="957" t="s">
        <v>599</v>
      </c>
      <c r="J49" s="962"/>
      <c r="K49" s="953" t="s">
        <v>2637</v>
      </c>
      <c r="L49" s="964">
        <v>207.02629877336241</v>
      </c>
      <c r="O49" s="984">
        <v>0.23889908680298291</v>
      </c>
      <c r="P49" s="988"/>
      <c r="Q49" s="984">
        <v>2.6568382725042099</v>
      </c>
      <c r="R49" s="988"/>
      <c r="S49" s="984">
        <v>0.98360400239396584</v>
      </c>
      <c r="T49" s="988"/>
      <c r="U49" s="984">
        <v>-26.383168364861483</v>
      </c>
      <c r="V49" s="988"/>
      <c r="W49" s="984">
        <v>12.974702803326954</v>
      </c>
      <c r="X49" s="988"/>
    </row>
    <row r="50" spans="1:28" x14ac:dyDescent="0.25">
      <c r="A50" s="955" t="s">
        <v>1696</v>
      </c>
      <c r="B50" s="956">
        <v>11452800</v>
      </c>
      <c r="C50" s="957" t="s">
        <v>2615</v>
      </c>
      <c r="E50" s="958"/>
      <c r="F50" s="959">
        <v>42393</v>
      </c>
      <c r="G50" s="960">
        <v>0.4375</v>
      </c>
      <c r="H50" s="965" t="s">
        <v>1112</v>
      </c>
      <c r="I50" s="957" t="s">
        <v>599</v>
      </c>
      <c r="J50" s="962"/>
      <c r="K50" s="953" t="s">
        <v>2638</v>
      </c>
      <c r="L50" s="964">
        <v>231.4340846685019</v>
      </c>
      <c r="M50" s="964">
        <v>5.9842037777077479</v>
      </c>
      <c r="O50" s="984">
        <v>0.21842229815551537</v>
      </c>
      <c r="P50" s="988"/>
      <c r="Q50" s="984">
        <v>2.0493169849403259</v>
      </c>
      <c r="R50" s="988"/>
      <c r="S50" s="984">
        <v>6.0384457705874768</v>
      </c>
      <c r="T50" s="988"/>
      <c r="U50" s="984">
        <v>-26.500672452282288</v>
      </c>
      <c r="V50" s="988"/>
      <c r="W50" s="984">
        <v>10.946088544775902</v>
      </c>
      <c r="X50" s="988"/>
    </row>
    <row r="51" spans="1:28" x14ac:dyDescent="0.25">
      <c r="A51" s="955" t="s">
        <v>1696</v>
      </c>
      <c r="B51" s="956">
        <v>11452800</v>
      </c>
      <c r="C51" s="957" t="s">
        <v>2615</v>
      </c>
      <c r="E51" s="958"/>
      <c r="F51" s="959">
        <v>42393</v>
      </c>
      <c r="G51" s="960">
        <v>0.4375</v>
      </c>
      <c r="H51" s="965" t="s">
        <v>1112</v>
      </c>
      <c r="I51" s="957" t="s">
        <v>599</v>
      </c>
      <c r="J51" s="962"/>
      <c r="K51" s="953" t="s">
        <v>2639</v>
      </c>
      <c r="L51" s="964">
        <v>236.498318936602</v>
      </c>
      <c r="O51" s="984">
        <v>0.20691624163165739</v>
      </c>
      <c r="P51" s="988"/>
      <c r="Q51" s="984">
        <v>1.5845305556850524</v>
      </c>
      <c r="R51" s="988"/>
      <c r="S51" s="984">
        <v>4.8744699068915418</v>
      </c>
      <c r="T51" s="988"/>
      <c r="U51" s="984">
        <v>-26.320159316188455</v>
      </c>
      <c r="V51" s="988"/>
      <c r="W51" s="984">
        <v>8.9341415011944125</v>
      </c>
      <c r="X51" s="988"/>
    </row>
    <row r="52" spans="1:28" x14ac:dyDescent="0.25">
      <c r="A52" s="955" t="s">
        <v>1696</v>
      </c>
      <c r="B52" s="956">
        <v>11452800</v>
      </c>
      <c r="C52" s="957" t="s">
        <v>2615</v>
      </c>
      <c r="E52" s="958"/>
      <c r="F52" s="959">
        <v>42393</v>
      </c>
      <c r="G52" s="960">
        <v>0.4375</v>
      </c>
      <c r="H52" s="965" t="s">
        <v>1112</v>
      </c>
      <c r="I52" s="957" t="s">
        <v>599</v>
      </c>
      <c r="J52" s="966" t="s">
        <v>2643</v>
      </c>
      <c r="K52" s="953" t="s">
        <v>2637</v>
      </c>
      <c r="L52" s="964">
        <v>244.9005069414583</v>
      </c>
      <c r="O52" s="984">
        <v>0.2198761330223383</v>
      </c>
      <c r="P52" s="988"/>
      <c r="Q52" s="984">
        <v>2.1586638185088485</v>
      </c>
      <c r="R52" s="988"/>
      <c r="S52" s="984">
        <v>3.1560885762726989</v>
      </c>
      <c r="T52" s="988"/>
      <c r="U52" s="984">
        <v>-27.276909680135013</v>
      </c>
      <c r="V52" s="988"/>
      <c r="W52" s="984">
        <v>11.45390855740489</v>
      </c>
      <c r="X52" s="988"/>
    </row>
    <row r="53" spans="1:28" x14ac:dyDescent="0.25">
      <c r="A53" s="955" t="s">
        <v>1696</v>
      </c>
      <c r="B53" s="956">
        <v>11452800</v>
      </c>
      <c r="C53" s="957" t="s">
        <v>2615</v>
      </c>
      <c r="E53" s="958"/>
      <c r="F53" s="959">
        <v>42393</v>
      </c>
      <c r="G53" s="960">
        <v>0.4375</v>
      </c>
      <c r="H53" s="965" t="s">
        <v>1112</v>
      </c>
      <c r="I53" s="957" t="s">
        <v>599</v>
      </c>
      <c r="J53" s="966" t="s">
        <v>2643</v>
      </c>
      <c r="K53" s="953" t="s">
        <v>2638</v>
      </c>
      <c r="L53" s="964">
        <v>220.81476553273367</v>
      </c>
      <c r="O53" s="984">
        <v>0.19829292795069337</v>
      </c>
      <c r="P53" s="988"/>
      <c r="Q53" s="984">
        <v>4.5302868648690291</v>
      </c>
      <c r="R53" s="988"/>
      <c r="S53" s="984">
        <v>-2.5706498510909821</v>
      </c>
      <c r="T53" s="988"/>
      <c r="U53" s="984">
        <v>-27.864959641621951</v>
      </c>
      <c r="V53" s="988"/>
      <c r="W53" s="984">
        <v>26.654176375845143</v>
      </c>
      <c r="X53" s="988"/>
    </row>
    <row r="54" spans="1:28" s="768" customFormat="1" x14ac:dyDescent="0.25">
      <c r="A54" s="973" t="s">
        <v>1696</v>
      </c>
      <c r="B54" s="974">
        <v>11452800</v>
      </c>
      <c r="C54" s="975" t="s">
        <v>2615</v>
      </c>
      <c r="D54" s="976"/>
      <c r="E54" s="977"/>
      <c r="F54" s="978">
        <v>42393</v>
      </c>
      <c r="G54" s="979">
        <v>0.4375</v>
      </c>
      <c r="H54" s="980" t="s">
        <v>1112</v>
      </c>
      <c r="I54" s="975" t="s">
        <v>599</v>
      </c>
      <c r="J54" s="981" t="s">
        <v>2643</v>
      </c>
      <c r="K54" s="982" t="s">
        <v>2639</v>
      </c>
      <c r="L54" s="983">
        <v>228.29576337316277</v>
      </c>
      <c r="O54" s="985">
        <v>0.29393565810936051</v>
      </c>
      <c r="P54" s="989"/>
      <c r="Q54" s="985">
        <v>3.9002155173308615</v>
      </c>
      <c r="R54" s="989"/>
      <c r="S54" s="985">
        <v>4.9924849067477854</v>
      </c>
      <c r="T54" s="989"/>
      <c r="U54" s="985">
        <v>-27.45807042515608</v>
      </c>
      <c r="V54" s="989"/>
      <c r="W54" s="985">
        <v>15.480433596093528</v>
      </c>
      <c r="X54" s="989"/>
      <c r="Y54" s="990"/>
      <c r="Z54" s="990"/>
      <c r="AA54" s="990"/>
      <c r="AB54" s="990"/>
    </row>
    <row r="55" spans="1:28" x14ac:dyDescent="0.25">
      <c r="A55" s="955" t="s">
        <v>1692</v>
      </c>
      <c r="B55" s="956">
        <v>11451800</v>
      </c>
      <c r="C55" s="957" t="s">
        <v>1691</v>
      </c>
      <c r="F55" s="959">
        <v>42743</v>
      </c>
      <c r="G55" s="960">
        <v>0.59722222222222221</v>
      </c>
      <c r="H55" s="952" t="s">
        <v>2645</v>
      </c>
      <c r="I55" s="957" t="s">
        <v>599</v>
      </c>
      <c r="K55" s="953" t="s">
        <v>2642</v>
      </c>
      <c r="L55" s="964">
        <v>735.44138322223625</v>
      </c>
    </row>
    <row r="56" spans="1:28" x14ac:dyDescent="0.25">
      <c r="A56" s="955" t="s">
        <v>1692</v>
      </c>
      <c r="B56" s="956">
        <v>11451800</v>
      </c>
      <c r="C56" s="957" t="s">
        <v>1691</v>
      </c>
      <c r="F56" s="959">
        <v>42743</v>
      </c>
      <c r="G56" s="960">
        <v>0.59722222222222221</v>
      </c>
      <c r="H56" s="952" t="s">
        <v>2645</v>
      </c>
      <c r="I56" s="957" t="s">
        <v>599</v>
      </c>
      <c r="K56" s="953" t="s">
        <v>2641</v>
      </c>
      <c r="L56" s="964">
        <v>334.13703397205671</v>
      </c>
    </row>
    <row r="57" spans="1:28" x14ac:dyDescent="0.25">
      <c r="A57" s="955" t="s">
        <v>1692</v>
      </c>
      <c r="B57" s="956">
        <v>11451800</v>
      </c>
      <c r="C57" s="957" t="s">
        <v>1691</v>
      </c>
      <c r="F57" s="959">
        <v>42743</v>
      </c>
      <c r="G57" s="960">
        <v>0.59722222222222221</v>
      </c>
      <c r="H57" s="952" t="s">
        <v>2645</v>
      </c>
      <c r="I57" s="957" t="s">
        <v>599</v>
      </c>
      <c r="K57" s="953" t="s">
        <v>2637</v>
      </c>
      <c r="L57" s="964">
        <v>373.00908709600384</v>
      </c>
    </row>
    <row r="58" spans="1:28" x14ac:dyDescent="0.25">
      <c r="A58" s="955" t="s">
        <v>1692</v>
      </c>
      <c r="B58" s="956">
        <v>11451800</v>
      </c>
      <c r="C58" s="957" t="s">
        <v>1691</v>
      </c>
      <c r="F58" s="959">
        <v>42743</v>
      </c>
      <c r="G58" s="960">
        <v>0.59722222222222221</v>
      </c>
      <c r="H58" s="952" t="s">
        <v>2645</v>
      </c>
      <c r="I58" s="957" t="s">
        <v>599</v>
      </c>
      <c r="K58" s="953" t="s">
        <v>2638</v>
      </c>
      <c r="L58" s="964">
        <v>137.59712636488149</v>
      </c>
    </row>
    <row r="59" spans="1:28" x14ac:dyDescent="0.25">
      <c r="A59" s="955" t="s">
        <v>1692</v>
      </c>
      <c r="B59" s="956">
        <v>11451800</v>
      </c>
      <c r="C59" s="957" t="s">
        <v>1691</v>
      </c>
      <c r="F59" s="959">
        <v>42743</v>
      </c>
      <c r="G59" s="960">
        <v>0.59722222222222221</v>
      </c>
      <c r="H59" s="952" t="s">
        <v>2645</v>
      </c>
      <c r="I59" s="957" t="s">
        <v>599</v>
      </c>
      <c r="K59" s="953" t="s">
        <v>2639</v>
      </c>
      <c r="L59" s="964">
        <v>315.06694199462697</v>
      </c>
    </row>
    <row r="60" spans="1:28" x14ac:dyDescent="0.25">
      <c r="A60" s="955" t="s">
        <v>1692</v>
      </c>
      <c r="B60" s="956">
        <v>11451800</v>
      </c>
      <c r="C60" s="957" t="s">
        <v>1691</v>
      </c>
      <c r="F60" s="959">
        <v>42754</v>
      </c>
      <c r="G60" s="970">
        <v>0.14583333333333334</v>
      </c>
      <c r="H60" s="952" t="s">
        <v>2646</v>
      </c>
      <c r="I60" s="957" t="s">
        <v>599</v>
      </c>
      <c r="K60" s="953" t="s">
        <v>2642</v>
      </c>
      <c r="L60" s="964">
        <v>137.98805039916056</v>
      </c>
    </row>
    <row r="61" spans="1:28" x14ac:dyDescent="0.25">
      <c r="A61" s="955" t="s">
        <v>1692</v>
      </c>
      <c r="B61" s="956">
        <v>11451800</v>
      </c>
      <c r="C61" s="957" t="s">
        <v>1691</v>
      </c>
      <c r="F61" s="959">
        <v>42754</v>
      </c>
      <c r="G61" s="970">
        <v>0.14583333333333334</v>
      </c>
      <c r="H61" s="952" t="s">
        <v>2646</v>
      </c>
      <c r="I61" s="957" t="s">
        <v>599</v>
      </c>
      <c r="K61" s="953" t="s">
        <v>2641</v>
      </c>
      <c r="L61" s="964">
        <v>191.42912205044135</v>
      </c>
    </row>
    <row r="62" spans="1:28" x14ac:dyDescent="0.25">
      <c r="A62" s="955" t="s">
        <v>1692</v>
      </c>
      <c r="B62" s="956">
        <v>11451800</v>
      </c>
      <c r="C62" s="957" t="s">
        <v>1691</v>
      </c>
      <c r="F62" s="959">
        <v>42754</v>
      </c>
      <c r="G62" s="970">
        <v>0.14583333333333334</v>
      </c>
      <c r="H62" s="952" t="s">
        <v>2646</v>
      </c>
      <c r="I62" s="957" t="s">
        <v>599</v>
      </c>
      <c r="K62" s="953" t="s">
        <v>2637</v>
      </c>
      <c r="L62" s="964">
        <v>298.56616692386024</v>
      </c>
      <c r="M62" s="964">
        <v>56.295293825080321</v>
      </c>
      <c r="N62" s="248" t="s">
        <v>2658</v>
      </c>
    </row>
    <row r="63" spans="1:28" x14ac:dyDescent="0.25">
      <c r="A63" s="955" t="s">
        <v>1692</v>
      </c>
      <c r="B63" s="956">
        <v>11451800</v>
      </c>
      <c r="C63" s="957" t="s">
        <v>1691</v>
      </c>
      <c r="F63" s="959">
        <v>42754</v>
      </c>
      <c r="G63" s="970">
        <v>0.14583333333333334</v>
      </c>
      <c r="H63" s="952" t="s">
        <v>2646</v>
      </c>
      <c r="I63" s="957" t="s">
        <v>599</v>
      </c>
      <c r="K63" s="953" t="s">
        <v>2638</v>
      </c>
      <c r="L63" s="964">
        <v>177.16031112396973</v>
      </c>
    </row>
    <row r="64" spans="1:28" x14ac:dyDescent="0.25">
      <c r="A64" s="955" t="s">
        <v>1692</v>
      </c>
      <c r="B64" s="956">
        <v>11451800</v>
      </c>
      <c r="C64" s="957" t="s">
        <v>1691</v>
      </c>
      <c r="F64" s="959">
        <v>42754</v>
      </c>
      <c r="G64" s="970">
        <v>0.14583333333333334</v>
      </c>
      <c r="H64" s="952" t="s">
        <v>2646</v>
      </c>
      <c r="I64" s="957" t="s">
        <v>599</v>
      </c>
      <c r="J64" s="953" t="s">
        <v>346</v>
      </c>
      <c r="K64" s="953" t="s">
        <v>2652</v>
      </c>
      <c r="L64" s="964">
        <v>151.21206361182064</v>
      </c>
    </row>
    <row r="65" spans="1:14" x14ac:dyDescent="0.25">
      <c r="A65" s="955" t="s">
        <v>1692</v>
      </c>
      <c r="B65" s="956">
        <v>11451800</v>
      </c>
      <c r="C65" s="957" t="s">
        <v>1691</v>
      </c>
      <c r="F65" s="959">
        <v>42754</v>
      </c>
      <c r="G65" s="970">
        <v>0.14583333333333334</v>
      </c>
      <c r="H65" s="952" t="s">
        <v>2646</v>
      </c>
      <c r="I65" s="957" t="s">
        <v>599</v>
      </c>
      <c r="K65" s="953" t="s">
        <v>2639</v>
      </c>
      <c r="L65" s="964">
        <v>321.59172526082523</v>
      </c>
    </row>
    <row r="66" spans="1:14" x14ac:dyDescent="0.25">
      <c r="A66" s="955" t="s">
        <v>1692</v>
      </c>
      <c r="B66" s="956">
        <v>11451800</v>
      </c>
      <c r="C66" s="957" t="s">
        <v>1691</v>
      </c>
      <c r="F66" s="959">
        <v>42754</v>
      </c>
      <c r="G66" s="970">
        <v>0.14583333333333334</v>
      </c>
      <c r="H66" s="952" t="s">
        <v>2646</v>
      </c>
      <c r="I66" s="957" t="s">
        <v>599</v>
      </c>
      <c r="K66" s="953" t="s">
        <v>2653</v>
      </c>
      <c r="L66" s="964">
        <v>607.42136751133432</v>
      </c>
    </row>
    <row r="67" spans="1:14" x14ac:dyDescent="0.25">
      <c r="A67" s="955" t="s">
        <v>1692</v>
      </c>
      <c r="B67" s="956">
        <v>11451800</v>
      </c>
      <c r="C67" s="957" t="s">
        <v>1691</v>
      </c>
      <c r="F67" s="959">
        <v>42773</v>
      </c>
      <c r="G67" s="326">
        <v>0.50694444444444442</v>
      </c>
      <c r="H67" s="952" t="s">
        <v>2647</v>
      </c>
      <c r="I67" s="957" t="s">
        <v>599</v>
      </c>
      <c r="K67" s="953" t="s">
        <v>2642</v>
      </c>
      <c r="L67" s="964">
        <v>147.37897084441357</v>
      </c>
    </row>
    <row r="68" spans="1:14" x14ac:dyDescent="0.25">
      <c r="A68" s="955" t="s">
        <v>1692</v>
      </c>
      <c r="B68" s="956">
        <v>11451800</v>
      </c>
      <c r="C68" s="957" t="s">
        <v>1691</v>
      </c>
      <c r="F68" s="959">
        <v>42773</v>
      </c>
      <c r="G68" s="326">
        <v>0.50694444444444442</v>
      </c>
      <c r="H68" s="952" t="s">
        <v>2647</v>
      </c>
      <c r="I68" s="957" t="s">
        <v>599</v>
      </c>
      <c r="K68" s="953" t="s">
        <v>2641</v>
      </c>
      <c r="L68" s="964">
        <v>204.29546789079888</v>
      </c>
    </row>
    <row r="69" spans="1:14" x14ac:dyDescent="0.25">
      <c r="A69" s="955" t="s">
        <v>1692</v>
      </c>
      <c r="B69" s="956">
        <v>11451800</v>
      </c>
      <c r="C69" s="957" t="s">
        <v>1691</v>
      </c>
      <c r="F69" s="959">
        <v>42773</v>
      </c>
      <c r="G69" s="326">
        <v>0.50694444444444442</v>
      </c>
      <c r="H69" s="952" t="s">
        <v>2647</v>
      </c>
      <c r="I69" s="957" t="s">
        <v>599</v>
      </c>
      <c r="K69" s="953" t="s">
        <v>2637</v>
      </c>
      <c r="L69" s="964">
        <v>192.68806622141508</v>
      </c>
    </row>
    <row r="70" spans="1:14" x14ac:dyDescent="0.25">
      <c r="A70" s="955" t="s">
        <v>1692</v>
      </c>
      <c r="B70" s="956">
        <v>11451800</v>
      </c>
      <c r="C70" s="957" t="s">
        <v>1691</v>
      </c>
      <c r="F70" s="959">
        <v>42773</v>
      </c>
      <c r="G70" s="326">
        <v>0.50694444444444442</v>
      </c>
      <c r="H70" s="952" t="s">
        <v>2647</v>
      </c>
      <c r="I70" s="957" t="s">
        <v>599</v>
      </c>
      <c r="K70" s="953" t="s">
        <v>2638</v>
      </c>
      <c r="L70" s="964">
        <v>432.18382069449359</v>
      </c>
    </row>
    <row r="71" spans="1:14" x14ac:dyDescent="0.25">
      <c r="A71" s="955" t="s">
        <v>1692</v>
      </c>
      <c r="B71" s="956">
        <v>11451800</v>
      </c>
      <c r="C71" s="957" t="s">
        <v>1691</v>
      </c>
      <c r="F71" s="959">
        <v>42773</v>
      </c>
      <c r="G71" s="326">
        <v>0.50694444444444442</v>
      </c>
      <c r="H71" s="952" t="s">
        <v>2647</v>
      </c>
      <c r="I71" s="957" t="s">
        <v>599</v>
      </c>
      <c r="K71" s="953" t="s">
        <v>2639</v>
      </c>
      <c r="L71" s="964">
        <v>356.07684785746886</v>
      </c>
      <c r="M71" s="964">
        <v>34.345229956921862</v>
      </c>
      <c r="N71" t="s">
        <v>2656</v>
      </c>
    </row>
    <row r="72" spans="1:14" x14ac:dyDescent="0.25">
      <c r="A72" s="955" t="s">
        <v>1694</v>
      </c>
      <c r="B72" s="956">
        <v>11452600</v>
      </c>
      <c r="C72" s="957" t="s">
        <v>2614</v>
      </c>
      <c r="F72" s="959">
        <v>42754</v>
      </c>
      <c r="G72" s="326">
        <v>0.65277777777777779</v>
      </c>
      <c r="H72" s="952" t="s">
        <v>2648</v>
      </c>
      <c r="I72" s="957" t="s">
        <v>599</v>
      </c>
      <c r="K72" s="953" t="s">
        <v>2642</v>
      </c>
      <c r="L72" s="964">
        <v>542.7637801032696</v>
      </c>
    </row>
    <row r="73" spans="1:14" x14ac:dyDescent="0.25">
      <c r="A73" s="955" t="s">
        <v>1694</v>
      </c>
      <c r="B73" s="956">
        <v>11452600</v>
      </c>
      <c r="C73" s="957" t="s">
        <v>2614</v>
      </c>
      <c r="F73" s="959">
        <v>42754</v>
      </c>
      <c r="G73" s="326">
        <v>0.65277777777777779</v>
      </c>
      <c r="H73" s="952" t="s">
        <v>2648</v>
      </c>
      <c r="I73" s="957" t="s">
        <v>599</v>
      </c>
      <c r="K73" s="953" t="s">
        <v>2641</v>
      </c>
      <c r="L73" s="964">
        <v>383.6800651292445</v>
      </c>
      <c r="N73" s="248"/>
    </row>
    <row r="74" spans="1:14" x14ac:dyDescent="0.25">
      <c r="A74" s="955" t="s">
        <v>1694</v>
      </c>
      <c r="B74" s="956">
        <v>11452600</v>
      </c>
      <c r="C74" s="957" t="s">
        <v>2614</v>
      </c>
      <c r="F74" s="959">
        <v>42754</v>
      </c>
      <c r="G74" s="326">
        <v>0.65277777777777779</v>
      </c>
      <c r="H74" s="952" t="s">
        <v>2648</v>
      </c>
      <c r="I74" s="957" t="s">
        <v>599</v>
      </c>
      <c r="K74" s="953" t="s">
        <v>2637</v>
      </c>
      <c r="L74" s="964">
        <v>193.78649339957761</v>
      </c>
      <c r="M74" s="964">
        <v>13.817197604401596</v>
      </c>
      <c r="N74" s="248" t="s">
        <v>2657</v>
      </c>
    </row>
    <row r="75" spans="1:14" x14ac:dyDescent="0.25">
      <c r="A75" s="955" t="s">
        <v>1694</v>
      </c>
      <c r="B75" s="956">
        <v>11452600</v>
      </c>
      <c r="C75" s="957" t="s">
        <v>2614</v>
      </c>
      <c r="F75" s="959">
        <v>42754</v>
      </c>
      <c r="G75" s="326">
        <v>0.65277777777777779</v>
      </c>
      <c r="H75" s="952" t="s">
        <v>2648</v>
      </c>
      <c r="I75" s="957" t="s">
        <v>599</v>
      </c>
      <c r="K75" s="953" t="s">
        <v>2638</v>
      </c>
      <c r="L75" s="964">
        <v>136.81410174106136</v>
      </c>
    </row>
    <row r="76" spans="1:14" x14ac:dyDescent="0.25">
      <c r="A76" s="955" t="s">
        <v>1694</v>
      </c>
      <c r="B76" s="956">
        <v>11452600</v>
      </c>
      <c r="C76" s="957" t="s">
        <v>2614</v>
      </c>
      <c r="F76" s="959">
        <v>42754</v>
      </c>
      <c r="G76" s="326">
        <v>0.65277777777777779</v>
      </c>
      <c r="H76" s="952" t="s">
        <v>2648</v>
      </c>
      <c r="I76" s="957" t="s">
        <v>599</v>
      </c>
      <c r="K76" s="953" t="s">
        <v>2639</v>
      </c>
      <c r="L76" s="964">
        <v>291.41345837741625</v>
      </c>
    </row>
    <row r="77" spans="1:14" x14ac:dyDescent="0.25">
      <c r="A77" s="949" t="s">
        <v>972</v>
      </c>
      <c r="B77" s="956">
        <v>11452500</v>
      </c>
      <c r="C77" s="968" t="s">
        <v>2655</v>
      </c>
      <c r="F77" s="959">
        <v>42754</v>
      </c>
      <c r="G77" s="326">
        <v>0.60416666666666663</v>
      </c>
      <c r="H77" s="952" t="s">
        <v>2649</v>
      </c>
      <c r="I77" s="957" t="s">
        <v>599</v>
      </c>
      <c r="K77" s="953" t="s">
        <v>2641</v>
      </c>
      <c r="L77" s="964">
        <v>294.42166212919079</v>
      </c>
    </row>
    <row r="78" spans="1:14" x14ac:dyDescent="0.25">
      <c r="A78" s="949" t="s">
        <v>972</v>
      </c>
      <c r="B78" s="956">
        <v>11452500</v>
      </c>
      <c r="C78" s="968" t="s">
        <v>2655</v>
      </c>
      <c r="F78" s="959">
        <v>42754</v>
      </c>
      <c r="G78" s="326">
        <v>0.60416666666666663</v>
      </c>
      <c r="H78" s="952" t="s">
        <v>2649</v>
      </c>
      <c r="I78" s="957" t="s">
        <v>599</v>
      </c>
      <c r="J78" s="953" t="s">
        <v>346</v>
      </c>
      <c r="K78" s="953" t="s">
        <v>2654</v>
      </c>
      <c r="L78" s="964">
        <v>262.08943525993908</v>
      </c>
    </row>
    <row r="79" spans="1:14" x14ac:dyDescent="0.25">
      <c r="A79" s="949" t="s">
        <v>972</v>
      </c>
      <c r="B79" s="956">
        <v>11452500</v>
      </c>
      <c r="C79" s="968" t="s">
        <v>2655</v>
      </c>
      <c r="F79" s="959">
        <v>42754</v>
      </c>
      <c r="G79" s="326">
        <v>0.60416666666666663</v>
      </c>
      <c r="H79" s="952" t="s">
        <v>2649</v>
      </c>
      <c r="I79" s="957" t="s">
        <v>599</v>
      </c>
      <c r="K79" s="953" t="s">
        <v>2637</v>
      </c>
      <c r="L79" s="964">
        <v>183.61320952643348</v>
      </c>
    </row>
    <row r="80" spans="1:14" x14ac:dyDescent="0.25">
      <c r="A80" s="949" t="s">
        <v>972</v>
      </c>
      <c r="B80" s="956">
        <v>11452500</v>
      </c>
      <c r="C80" s="968" t="s">
        <v>2655</v>
      </c>
      <c r="F80" s="959">
        <v>42754</v>
      </c>
      <c r="G80" s="326">
        <v>0.60416666666666663</v>
      </c>
      <c r="H80" s="952" t="s">
        <v>2649</v>
      </c>
      <c r="I80" s="957" t="s">
        <v>599</v>
      </c>
      <c r="K80" s="953" t="s">
        <v>2638</v>
      </c>
      <c r="L80" s="964">
        <v>171.49104310567009</v>
      </c>
    </row>
    <row r="81" spans="1:12" x14ac:dyDescent="0.25">
      <c r="A81" s="949" t="s">
        <v>972</v>
      </c>
      <c r="B81" s="956">
        <v>11452500</v>
      </c>
      <c r="C81" s="968" t="s">
        <v>2655</v>
      </c>
      <c r="F81" s="959">
        <v>42754</v>
      </c>
      <c r="G81" s="326">
        <v>0.60416666666666663</v>
      </c>
      <c r="H81" s="952" t="s">
        <v>2649</v>
      </c>
      <c r="I81" s="957" t="s">
        <v>599</v>
      </c>
      <c r="K81" s="953" t="s">
        <v>2639</v>
      </c>
      <c r="L81" s="964">
        <v>274.05307108126038</v>
      </c>
    </row>
    <row r="82" spans="1:12" x14ac:dyDescent="0.25">
      <c r="A82" s="949" t="s">
        <v>1696</v>
      </c>
      <c r="B82" s="956">
        <v>11452800</v>
      </c>
      <c r="C82" s="968" t="s">
        <v>2615</v>
      </c>
      <c r="F82" s="959">
        <v>42755</v>
      </c>
      <c r="G82" s="326">
        <v>0.41666666666666669</v>
      </c>
      <c r="H82" s="952" t="s">
        <v>2650</v>
      </c>
      <c r="I82" s="957" t="s">
        <v>599</v>
      </c>
      <c r="K82" s="953" t="s">
        <v>2639</v>
      </c>
      <c r="L82" s="964">
        <v>267.67120478956798</v>
      </c>
    </row>
    <row r="83" spans="1:12" x14ac:dyDescent="0.25">
      <c r="A83" s="949" t="s">
        <v>1716</v>
      </c>
      <c r="B83" s="956">
        <v>384115121402501</v>
      </c>
      <c r="C83" s="968" t="s">
        <v>2617</v>
      </c>
      <c r="F83" s="959">
        <v>42755</v>
      </c>
      <c r="G83" s="326">
        <v>0.47916666666666669</v>
      </c>
      <c r="H83" s="952" t="s">
        <v>2651</v>
      </c>
      <c r="I83" s="957" t="s">
        <v>599</v>
      </c>
      <c r="K83" s="953" t="s">
        <v>2639</v>
      </c>
      <c r="L83" s="964">
        <v>345.12907351673255</v>
      </c>
    </row>
  </sheetData>
  <autoFilter ref="A3:L83" xr:uid="{00000000-0009-0000-0000-000002000000}"/>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Q23" sqref="Q23"/>
    </sheetView>
  </sheetViews>
  <sheetFormatPr defaultColWidth="9.140625" defaultRowHeight="15" x14ac:dyDescent="0.25"/>
  <cols>
    <col min="1" max="16384" width="9.140625" style="248"/>
  </cols>
  <sheetData>
    <row r="1" spans="1:1" x14ac:dyDescent="0.25">
      <c r="A1" s="248" t="s">
        <v>1595</v>
      </c>
    </row>
    <row r="3" spans="1:1" x14ac:dyDescent="0.25">
      <c r="A3" s="248" t="s">
        <v>1596</v>
      </c>
    </row>
    <row r="5" spans="1:1" x14ac:dyDescent="0.25">
      <c r="A5" s="248" t="s">
        <v>1597</v>
      </c>
    </row>
    <row r="8" spans="1:1" x14ac:dyDescent="0.25">
      <c r="A8" s="248" t="s">
        <v>1598</v>
      </c>
    </row>
    <row r="9" spans="1:1" x14ac:dyDescent="0.25">
      <c r="A9" s="276"/>
    </row>
    <row r="10" spans="1:1" x14ac:dyDescent="0.25">
      <c r="A10" s="277" t="s">
        <v>1599</v>
      </c>
    </row>
    <row r="13" spans="1:1" x14ac:dyDescent="0.25">
      <c r="A13" s="248" t="s">
        <v>1600</v>
      </c>
    </row>
    <row r="14" spans="1:1" x14ac:dyDescent="0.25">
      <c r="A14" s="278"/>
    </row>
    <row r="15" spans="1:1" x14ac:dyDescent="0.25">
      <c r="A15" s="279" t="s">
        <v>1670</v>
      </c>
    </row>
    <row r="16" spans="1:1" x14ac:dyDescent="0.25">
      <c r="A16" s="278"/>
    </row>
    <row r="17" spans="1:1" x14ac:dyDescent="0.25">
      <c r="A17" s="278"/>
    </row>
    <row r="18" spans="1:1" x14ac:dyDescent="0.25">
      <c r="A18" s="279" t="s">
        <v>1671</v>
      </c>
    </row>
    <row r="19" spans="1:1" x14ac:dyDescent="0.25">
      <c r="A19" s="278"/>
    </row>
    <row r="20" spans="1:1" x14ac:dyDescent="0.25">
      <c r="A20" s="279" t="s">
        <v>1672</v>
      </c>
    </row>
    <row r="21" spans="1:1" x14ac:dyDescent="0.25">
      <c r="A21" s="278"/>
    </row>
    <row r="22" spans="1:1" x14ac:dyDescent="0.25">
      <c r="A22" s="279" t="s">
        <v>1673</v>
      </c>
    </row>
    <row r="23" spans="1:1" x14ac:dyDescent="0.25">
      <c r="A23" s="278"/>
    </row>
    <row r="24" spans="1:1" x14ac:dyDescent="0.25">
      <c r="A24" s="278"/>
    </row>
    <row r="25" spans="1:1" x14ac:dyDescent="0.25">
      <c r="A25" s="279" t="s">
        <v>1674</v>
      </c>
    </row>
    <row r="26" spans="1:1" x14ac:dyDescent="0.25">
      <c r="A26" s="278"/>
    </row>
    <row r="27" spans="1:1" x14ac:dyDescent="0.25">
      <c r="A27" s="279" t="s">
        <v>1675</v>
      </c>
    </row>
    <row r="28" spans="1:1" x14ac:dyDescent="0.25">
      <c r="A28" s="278"/>
    </row>
    <row r="29" spans="1:1" x14ac:dyDescent="0.25">
      <c r="A29" s="279" t="s">
        <v>1676</v>
      </c>
    </row>
    <row r="31" spans="1:1" x14ac:dyDescent="0.25">
      <c r="A31" s="280" t="s">
        <v>1601</v>
      </c>
    </row>
    <row r="32" spans="1:1" x14ac:dyDescent="0.25">
      <c r="A32" s="278"/>
    </row>
    <row r="33" spans="1:25" x14ac:dyDescent="0.25">
      <c r="A33" s="281" t="s">
        <v>1602</v>
      </c>
    </row>
    <row r="34" spans="1:25" x14ac:dyDescent="0.25">
      <c r="A34" s="282" t="s">
        <v>1603</v>
      </c>
    </row>
    <row r="35" spans="1:25" x14ac:dyDescent="0.25">
      <c r="A35" s="248" t="s">
        <v>1604</v>
      </c>
      <c r="S35" s="290" t="s">
        <v>1677</v>
      </c>
      <c r="U35" s="290"/>
      <c r="V35" s="290"/>
      <c r="W35" s="290"/>
      <c r="X35" s="290"/>
      <c r="Y35" s="290"/>
    </row>
    <row r="36" spans="1:25" x14ac:dyDescent="0.25">
      <c r="S36" s="290" t="s">
        <v>1678</v>
      </c>
    </row>
    <row r="37" spans="1:25" x14ac:dyDescent="0.25">
      <c r="A37" s="248" t="s">
        <v>1605</v>
      </c>
    </row>
    <row r="39" spans="1:25" x14ac:dyDescent="0.25">
      <c r="A39" s="283" t="s">
        <v>1606</v>
      </c>
    </row>
    <row r="41" spans="1:25" x14ac:dyDescent="0.25">
      <c r="A41" s="248" t="s">
        <v>1607</v>
      </c>
    </row>
    <row r="42" spans="1:25" x14ac:dyDescent="0.25">
      <c r="A42" s="248" t="s">
        <v>1608</v>
      </c>
    </row>
    <row r="44" spans="1:25" x14ac:dyDescent="0.25">
      <c r="A44" s="265" t="s">
        <v>1609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Tracking Notes</vt:lpstr>
      <vt:lpstr>Surface Water</vt:lpstr>
      <vt:lpstr>SW_Site Sorted</vt:lpstr>
      <vt:lpstr>Inlet_wy2016-17</vt:lpstr>
      <vt:lpstr>Spillway_wy2010-17</vt:lpstr>
      <vt:lpstr>Outflow_wy2010-17</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2018-10-15T18:31:12Z</dcterms:modified>
</cp:coreProperties>
</file>